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proteccion-my.sharepoint.com/personal/angela_cortez_unp_gov_co/Documents/Registro y Control/REGISTRO Y CONTROL/SIGEP/REPORTE SIGEP/2024/"/>
    </mc:Choice>
  </mc:AlternateContent>
  <xr:revisionPtr revIDLastSave="29" documentId="8_{298F0893-AD00-4577-BDEF-5897AF5220D3}" xr6:coauthVersionLast="47" xr6:coauthVersionMax="47" xr10:uidLastSave="{46069148-23FD-455B-B05C-A3E5DD5249F2}"/>
  <bookViews>
    <workbookView xWindow="-120" yWindow="-120" windowWidth="29040" windowHeight="15720" firstSheet="2" activeTab="2" xr2:uid="{CB26AD60-29C2-4B9E-82F7-9D45EB04D6AD}"/>
  </bookViews>
  <sheets>
    <sheet name="PLANTA DE PERSONAL" sheetId="1" r:id="rId1"/>
    <sheet name="INFORME GENERAL" sheetId="3" r:id="rId2"/>
    <sheet name="REALIZARON" sheetId="4" r:id="rId3"/>
    <sheet name="FALTAN" sheetId="5" r:id="rId4"/>
    <sheet name="POR DEPENDENCIA FALTAN" sheetId="6" r:id="rId5"/>
    <sheet name="FALTAN POR NOVEDAD ADM" sheetId="7" r:id="rId6"/>
    <sheet name="DESVINCULADOS" sheetId="2" state="hidden" r:id="rId7"/>
  </sheets>
  <externalReferences>
    <externalReference r:id="rId8"/>
    <externalReference r:id="rId9"/>
  </externalReferences>
  <definedNames>
    <definedName name="_xlnm._FilterDatabase" localSheetId="6" hidden="1">DESVINCULADOS!$A$1:$AO$960</definedName>
    <definedName name="_xlnm._FilterDatabase" localSheetId="3" hidden="1">FALTAN!$A$1:$N$63</definedName>
    <definedName name="_xlnm._FilterDatabase" localSheetId="5" hidden="1">'FALTAN POR NOVEDAD ADM'!$A$1:$BK$15</definedName>
    <definedName name="_xlnm._FilterDatabase" localSheetId="2" hidden="1">REALIZARON!$A$1:$N$1791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0" i="6" l="1"/>
  <c r="J42" i="6" s="1"/>
  <c r="E63" i="5"/>
  <c r="E62" i="5"/>
  <c r="E61" i="5"/>
  <c r="E3" i="7"/>
  <c r="E4" i="7"/>
  <c r="E5" i="7"/>
  <c r="E6" i="7"/>
  <c r="E7" i="7"/>
  <c r="E8" i="7"/>
  <c r="E9" i="7"/>
  <c r="E10" i="7"/>
  <c r="E11" i="7"/>
  <c r="E12" i="7"/>
  <c r="E13" i="7"/>
  <c r="E14" i="7"/>
  <c r="E15" i="7"/>
  <c r="E2" i="7"/>
  <c r="X957" i="2"/>
  <c r="X956" i="2"/>
  <c r="X955" i="2"/>
  <c r="X954" i="2"/>
  <c r="X953" i="2"/>
  <c r="X952" i="2"/>
  <c r="X951" i="2"/>
  <c r="X950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8" i="2"/>
  <c r="X927" i="2"/>
  <c r="X926" i="2"/>
  <c r="X925" i="2"/>
  <c r="X924" i="2"/>
  <c r="X923" i="2"/>
  <c r="X922" i="2"/>
  <c r="X921" i="2"/>
  <c r="X919" i="2"/>
  <c r="X918" i="2"/>
  <c r="X917" i="2"/>
  <c r="X916" i="2"/>
  <c r="X915" i="2"/>
  <c r="X913" i="2"/>
  <c r="X912" i="2"/>
  <c r="X911" i="2"/>
  <c r="X910" i="2"/>
  <c r="X909" i="2"/>
  <c r="X905" i="2"/>
  <c r="X904" i="2"/>
  <c r="X903" i="2"/>
  <c r="X902" i="2"/>
  <c r="X901" i="2"/>
  <c r="X900" i="2"/>
  <c r="X899" i="2"/>
  <c r="X898" i="2"/>
  <c r="X897" i="2"/>
  <c r="X896" i="2"/>
  <c r="X895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4" i="2"/>
  <c r="X853" i="2"/>
  <c r="X851" i="2"/>
  <c r="X850" i="2"/>
  <c r="S850" i="2"/>
  <c r="X849" i="2"/>
  <c r="S849" i="2"/>
  <c r="X848" i="2"/>
  <c r="S848" i="2"/>
  <c r="X847" i="2"/>
  <c r="S847" i="2"/>
  <c r="X846" i="2"/>
  <c r="S846" i="2"/>
  <c r="X845" i="2"/>
  <c r="S845" i="2"/>
  <c r="X844" i="2"/>
  <c r="S844" i="2"/>
  <c r="S843" i="2"/>
  <c r="X842" i="2"/>
  <c r="S842" i="2"/>
  <c r="X841" i="2"/>
  <c r="S841" i="2"/>
  <c r="X840" i="2"/>
  <c r="S840" i="2"/>
  <c r="X839" i="2"/>
  <c r="S839" i="2"/>
  <c r="X838" i="2"/>
  <c r="S838" i="2"/>
  <c r="X837" i="2"/>
  <c r="S837" i="2"/>
  <c r="X836" i="2"/>
  <c r="S836" i="2"/>
  <c r="X835" i="2"/>
  <c r="S835" i="2"/>
  <c r="X834" i="2"/>
  <c r="S834" i="2"/>
  <c r="X833" i="2"/>
  <c r="S833" i="2"/>
  <c r="X832" i="2"/>
  <c r="S832" i="2"/>
  <c r="X831" i="2"/>
  <c r="S831" i="2"/>
  <c r="X830" i="2"/>
  <c r="S830" i="2"/>
  <c r="X829" i="2"/>
  <c r="S829" i="2"/>
  <c r="X828" i="2"/>
  <c r="S828" i="2"/>
  <c r="X827" i="2"/>
  <c r="S827" i="2"/>
  <c r="X826" i="2"/>
  <c r="S826" i="2"/>
  <c r="X825" i="2"/>
  <c r="S825" i="2"/>
  <c r="X824" i="2"/>
  <c r="S824" i="2"/>
  <c r="X823" i="2"/>
  <c r="S823" i="2"/>
  <c r="X822" i="2"/>
  <c r="S822" i="2"/>
  <c r="X821" i="2"/>
  <c r="S821" i="2"/>
  <c r="X820" i="2"/>
  <c r="S820" i="2"/>
  <c r="X819" i="2"/>
  <c r="S819" i="2"/>
  <c r="X818" i="2"/>
  <c r="S818" i="2"/>
  <c r="X817" i="2"/>
  <c r="S817" i="2"/>
  <c r="X816" i="2"/>
  <c r="S816" i="2"/>
  <c r="X815" i="2"/>
  <c r="S815" i="2"/>
  <c r="X814" i="2"/>
  <c r="S814" i="2"/>
  <c r="X813" i="2"/>
  <c r="S813" i="2"/>
  <c r="X812" i="2"/>
  <c r="S812" i="2"/>
  <c r="X811" i="2"/>
  <c r="S811" i="2"/>
  <c r="X810" i="2"/>
  <c r="X809" i="2"/>
  <c r="X808" i="2"/>
  <c r="X807" i="2"/>
  <c r="S807" i="2"/>
  <c r="X806" i="2"/>
  <c r="S806" i="2"/>
  <c r="X805" i="2"/>
  <c r="S805" i="2"/>
  <c r="X804" i="2"/>
  <c r="S804" i="2"/>
  <c r="X803" i="2"/>
  <c r="S803" i="2"/>
  <c r="X802" i="2"/>
  <c r="S802" i="2"/>
  <c r="X801" i="2"/>
  <c r="S801" i="2"/>
  <c r="X800" i="2"/>
  <c r="S800" i="2"/>
  <c r="X799" i="2"/>
  <c r="S799" i="2"/>
  <c r="X798" i="2"/>
  <c r="S798" i="2"/>
  <c r="X797" i="2"/>
  <c r="S797" i="2"/>
  <c r="X796" i="2"/>
  <c r="S796" i="2"/>
  <c r="X795" i="2"/>
  <c r="S795" i="2"/>
  <c r="X794" i="2"/>
  <c r="S794" i="2"/>
  <c r="X793" i="2"/>
  <c r="S793" i="2"/>
  <c r="X792" i="2"/>
  <c r="S792" i="2"/>
  <c r="X791" i="2"/>
  <c r="S791" i="2"/>
  <c r="X790" i="2"/>
  <c r="S790" i="2"/>
  <c r="X789" i="2"/>
  <c r="S789" i="2"/>
  <c r="X788" i="2"/>
  <c r="S788" i="2"/>
  <c r="X787" i="2"/>
  <c r="S787" i="2"/>
  <c r="X786" i="2"/>
  <c r="S786" i="2"/>
  <c r="X785" i="2"/>
  <c r="S785" i="2"/>
  <c r="X784" i="2"/>
  <c r="S784" i="2"/>
  <c r="X783" i="2"/>
  <c r="S783" i="2"/>
  <c r="X782" i="2"/>
  <c r="S782" i="2"/>
  <c r="X781" i="2"/>
  <c r="S781" i="2"/>
  <c r="X780" i="2"/>
  <c r="S780" i="2"/>
  <c r="X779" i="2"/>
  <c r="S779" i="2"/>
  <c r="X778" i="2"/>
  <c r="S778" i="2"/>
  <c r="X777" i="2"/>
  <c r="S777" i="2"/>
  <c r="X776" i="2"/>
  <c r="S776" i="2"/>
  <c r="X775" i="2"/>
  <c r="S775" i="2"/>
  <c r="X774" i="2"/>
  <c r="S774" i="2"/>
  <c r="X773" i="2"/>
  <c r="S773" i="2"/>
  <c r="X772" i="2"/>
  <c r="S772" i="2"/>
  <c r="X771" i="2"/>
  <c r="S771" i="2"/>
  <c r="X770" i="2"/>
  <c r="S770" i="2"/>
  <c r="X769" i="2"/>
  <c r="S769" i="2"/>
  <c r="X768" i="2"/>
  <c r="S768" i="2"/>
  <c r="X767" i="2"/>
  <c r="S767" i="2"/>
  <c r="X766" i="2"/>
  <c r="S766" i="2"/>
  <c r="X765" i="2"/>
  <c r="S765" i="2"/>
  <c r="X764" i="2"/>
  <c r="S764" i="2"/>
  <c r="X763" i="2"/>
  <c r="X762" i="2"/>
  <c r="S762" i="2"/>
  <c r="X761" i="2"/>
  <c r="S761" i="2"/>
  <c r="X760" i="2"/>
  <c r="S760" i="2"/>
  <c r="X759" i="2"/>
  <c r="S759" i="2"/>
  <c r="X758" i="2"/>
  <c r="S758" i="2"/>
  <c r="X757" i="2"/>
  <c r="S757" i="2"/>
  <c r="X756" i="2"/>
  <c r="S756" i="2"/>
  <c r="X755" i="2"/>
  <c r="S755" i="2"/>
  <c r="X754" i="2"/>
  <c r="S754" i="2"/>
  <c r="X753" i="2"/>
  <c r="S753" i="2"/>
  <c r="X752" i="2"/>
  <c r="S752" i="2"/>
  <c r="X751" i="2"/>
  <c r="S751" i="2"/>
  <c r="X750" i="2"/>
  <c r="S750" i="2"/>
  <c r="X749" i="2"/>
  <c r="S749" i="2"/>
  <c r="X748" i="2"/>
  <c r="S748" i="2"/>
  <c r="X747" i="2"/>
  <c r="S747" i="2"/>
  <c r="X746" i="2"/>
  <c r="S746" i="2"/>
  <c r="X745" i="2"/>
  <c r="S745" i="2"/>
  <c r="X744" i="2"/>
  <c r="S744" i="2"/>
  <c r="X743" i="2"/>
  <c r="S743" i="2"/>
  <c r="X742" i="2"/>
  <c r="S742" i="2"/>
  <c r="X741" i="2"/>
  <c r="S741" i="2"/>
  <c r="X740" i="2"/>
  <c r="X739" i="2"/>
  <c r="S739" i="2"/>
  <c r="X738" i="2"/>
  <c r="S738" i="2"/>
  <c r="X737" i="2"/>
  <c r="S737" i="2"/>
  <c r="X736" i="2"/>
  <c r="S736" i="2"/>
  <c r="X735" i="2"/>
  <c r="S735" i="2"/>
  <c r="X734" i="2"/>
  <c r="S734" i="2"/>
  <c r="X733" i="2"/>
  <c r="S733" i="2"/>
  <c r="X732" i="2"/>
  <c r="S732" i="2"/>
  <c r="X731" i="2"/>
  <c r="S731" i="2"/>
  <c r="X730" i="2"/>
  <c r="S730" i="2"/>
  <c r="X729" i="2"/>
  <c r="S729" i="2"/>
  <c r="X728" i="2"/>
  <c r="S728" i="2"/>
  <c r="X727" i="2"/>
  <c r="S727" i="2"/>
  <c r="X726" i="2"/>
  <c r="S726" i="2"/>
  <c r="X725" i="2"/>
  <c r="S725" i="2"/>
  <c r="X724" i="2"/>
  <c r="S724" i="2"/>
  <c r="X723" i="2"/>
  <c r="S723" i="2"/>
  <c r="X722" i="2"/>
  <c r="S722" i="2"/>
  <c r="X721" i="2"/>
  <c r="S721" i="2"/>
  <c r="X720" i="2"/>
  <c r="S720" i="2"/>
  <c r="X719" i="2"/>
  <c r="S719" i="2"/>
  <c r="X718" i="2"/>
  <c r="S718" i="2"/>
  <c r="X717" i="2"/>
  <c r="S717" i="2"/>
  <c r="X716" i="2"/>
  <c r="X715" i="2"/>
  <c r="X714" i="2"/>
  <c r="S714" i="2"/>
  <c r="X713" i="2"/>
  <c r="S713" i="2"/>
  <c r="X712" i="2"/>
  <c r="S712" i="2"/>
  <c r="X711" i="2"/>
  <c r="S711" i="2"/>
  <c r="X710" i="2"/>
  <c r="S710" i="2"/>
  <c r="X709" i="2"/>
  <c r="S709" i="2"/>
  <c r="X708" i="2"/>
  <c r="S708" i="2"/>
  <c r="X707" i="2"/>
  <c r="S707" i="2"/>
  <c r="X706" i="2"/>
  <c r="S706" i="2"/>
  <c r="X705" i="2"/>
  <c r="S705" i="2"/>
  <c r="X704" i="2"/>
  <c r="X703" i="2"/>
  <c r="X702" i="2"/>
  <c r="S702" i="2"/>
  <c r="X701" i="2"/>
  <c r="S701" i="2"/>
  <c r="X700" i="2"/>
  <c r="X699" i="2"/>
  <c r="X698" i="2"/>
  <c r="S698" i="2"/>
  <c r="X697" i="2"/>
  <c r="S697" i="2"/>
  <c r="X696" i="2"/>
  <c r="S696" i="2"/>
  <c r="X695" i="2"/>
  <c r="S695" i="2"/>
  <c r="X694" i="2"/>
  <c r="S694" i="2"/>
  <c r="X693" i="2"/>
  <c r="S693" i="2"/>
  <c r="X692" i="2"/>
  <c r="S692" i="2"/>
  <c r="X691" i="2"/>
  <c r="S691" i="2"/>
  <c r="X690" i="2"/>
  <c r="S690" i="2"/>
  <c r="X689" i="2"/>
  <c r="S689" i="2"/>
  <c r="X688" i="2"/>
  <c r="X687" i="2"/>
  <c r="X686" i="2"/>
  <c r="S686" i="2"/>
  <c r="X685" i="2"/>
  <c r="S685" i="2"/>
  <c r="X684" i="2"/>
  <c r="S684" i="2"/>
  <c r="X683" i="2"/>
  <c r="S683" i="2"/>
  <c r="X682" i="2"/>
  <c r="S682" i="2"/>
  <c r="X681" i="2"/>
  <c r="S681" i="2"/>
  <c r="X680" i="2"/>
  <c r="S680" i="2"/>
  <c r="X679" i="2"/>
  <c r="S679" i="2"/>
  <c r="X678" i="2"/>
  <c r="S678" i="2"/>
  <c r="X677" i="2"/>
  <c r="S677" i="2"/>
  <c r="X676" i="2"/>
  <c r="S676" i="2"/>
  <c r="X675" i="2"/>
  <c r="S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S606" i="2"/>
  <c r="X605" i="2"/>
  <c r="S605" i="2"/>
  <c r="X604" i="2"/>
  <c r="S604" i="2"/>
  <c r="X603" i="2"/>
  <c r="S603" i="2"/>
  <c r="X602" i="2"/>
  <c r="S602" i="2"/>
  <c r="X601" i="2"/>
  <c r="S601" i="2"/>
  <c r="X600" i="2"/>
  <c r="S600" i="2"/>
  <c r="X599" i="2"/>
  <c r="X598" i="2"/>
  <c r="X597" i="2"/>
  <c r="S597" i="2"/>
  <c r="X596" i="2"/>
  <c r="S596" i="2"/>
  <c r="X595" i="2"/>
  <c r="S595" i="2"/>
  <c r="X594" i="2"/>
  <c r="S594" i="2"/>
  <c r="X593" i="2"/>
  <c r="S593" i="2"/>
  <c r="X592" i="2"/>
  <c r="S592" i="2"/>
  <c r="X591" i="2"/>
  <c r="X590" i="2"/>
  <c r="X589" i="2"/>
  <c r="X588" i="2"/>
  <c r="S588" i="2"/>
  <c r="X587" i="2"/>
  <c r="X586" i="2"/>
  <c r="X585" i="2"/>
  <c r="S585" i="2"/>
  <c r="X584" i="2"/>
  <c r="S584" i="2"/>
  <c r="X583" i="2"/>
  <c r="X582" i="2"/>
  <c r="X581" i="2"/>
  <c r="S581" i="2"/>
  <c r="X580" i="2"/>
  <c r="S580" i="2"/>
  <c r="X579" i="2"/>
  <c r="S579" i="2"/>
  <c r="X578" i="2"/>
  <c r="S578" i="2"/>
  <c r="X577" i="2"/>
  <c r="S577" i="2"/>
  <c r="X576" i="2"/>
  <c r="X575" i="2"/>
  <c r="S575" i="2"/>
  <c r="X574" i="2"/>
  <c r="S574" i="2"/>
  <c r="X573" i="2"/>
  <c r="S573" i="2"/>
  <c r="X572" i="2"/>
  <c r="S572" i="2"/>
  <c r="X571" i="2"/>
  <c r="S571" i="2"/>
  <c r="X570" i="2"/>
  <c r="S570" i="2"/>
  <c r="X569" i="2"/>
  <c r="S569" i="2"/>
  <c r="X568" i="2"/>
  <c r="S568" i="2"/>
  <c r="X567" i="2"/>
  <c r="S567" i="2"/>
  <c r="X566" i="2"/>
  <c r="S566" i="2"/>
  <c r="X565" i="2"/>
  <c r="S565" i="2"/>
  <c r="X564" i="2"/>
  <c r="S564" i="2"/>
  <c r="X563" i="2"/>
  <c r="S563" i="2"/>
  <c r="X562" i="2"/>
  <c r="S562" i="2"/>
  <c r="X561" i="2"/>
  <c r="X560" i="2"/>
  <c r="X559" i="2"/>
  <c r="X558" i="2"/>
  <c r="X557" i="2"/>
  <c r="X556" i="2"/>
  <c r="X555" i="2"/>
  <c r="S555" i="2"/>
  <c r="X554" i="2"/>
  <c r="X553" i="2"/>
  <c r="X552" i="2"/>
  <c r="X551" i="2"/>
  <c r="X550" i="2"/>
  <c r="S550" i="2"/>
  <c r="X549" i="2"/>
  <c r="S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X4" i="2"/>
  <c r="X3" i="2"/>
  <c r="X2" i="2"/>
  <c r="AL1867" i="1"/>
  <c r="J1867" i="1"/>
  <c r="AZ1867" i="1" s="1"/>
  <c r="AL1866" i="1"/>
  <c r="J1866" i="1"/>
  <c r="AZ1866" i="1" s="1"/>
  <c r="AL1865" i="1"/>
  <c r="J1865" i="1"/>
  <c r="AZ1865" i="1" s="1"/>
  <c r="AL1864" i="1"/>
  <c r="J1864" i="1"/>
  <c r="AZ1864" i="1" s="1"/>
  <c r="AL1863" i="1"/>
  <c r="J1863" i="1"/>
  <c r="AZ1863" i="1" s="1"/>
  <c r="BC1862" i="1"/>
  <c r="AL1862" i="1"/>
  <c r="J1862" i="1"/>
  <c r="AZ1862" i="1" s="1"/>
  <c r="BC1861" i="1"/>
  <c r="AL1861" i="1"/>
  <c r="J1861" i="1"/>
  <c r="AZ1861" i="1" s="1"/>
  <c r="AL1860" i="1"/>
  <c r="J1860" i="1"/>
  <c r="AZ1860" i="1" s="1"/>
  <c r="AL1859" i="1"/>
  <c r="J1859" i="1"/>
  <c r="AZ1859" i="1" s="1"/>
  <c r="AL1858" i="1"/>
  <c r="J1858" i="1"/>
  <c r="AZ1858" i="1" s="1"/>
  <c r="AL1857" i="1"/>
  <c r="J1857" i="1"/>
  <c r="AZ1857" i="1" s="1"/>
  <c r="AL1856" i="1"/>
  <c r="J1856" i="1"/>
  <c r="AZ1856" i="1" s="1"/>
  <c r="BC1855" i="1"/>
  <c r="AL1855" i="1"/>
  <c r="J1855" i="1"/>
  <c r="AZ1855" i="1" s="1"/>
  <c r="AL1854" i="1"/>
  <c r="J1854" i="1"/>
  <c r="AZ1854" i="1" s="1"/>
  <c r="AL1853" i="1"/>
  <c r="J1853" i="1"/>
  <c r="AZ1853" i="1" s="1"/>
  <c r="AL1852" i="1"/>
  <c r="J1852" i="1"/>
  <c r="AZ1852" i="1" s="1"/>
  <c r="BC1851" i="1"/>
  <c r="AL1851" i="1"/>
  <c r="J1851" i="1"/>
  <c r="AZ1851" i="1" s="1"/>
  <c r="AL1850" i="1"/>
  <c r="J1850" i="1"/>
  <c r="AZ1850" i="1" s="1"/>
  <c r="AL1849" i="1"/>
  <c r="J1849" i="1"/>
  <c r="AZ1849" i="1" s="1"/>
  <c r="BC1848" i="1"/>
  <c r="AL1848" i="1"/>
  <c r="J1848" i="1"/>
  <c r="AZ1848" i="1" s="1"/>
  <c r="AL1847" i="1"/>
  <c r="J1847" i="1"/>
  <c r="AZ1847" i="1" s="1"/>
  <c r="AL1846" i="1"/>
  <c r="J1846" i="1"/>
  <c r="AZ1846" i="1" s="1"/>
  <c r="AL1845" i="1"/>
  <c r="J1845" i="1"/>
  <c r="AZ1845" i="1" s="1"/>
  <c r="AL1844" i="1"/>
  <c r="J1844" i="1"/>
  <c r="AZ1844" i="1" s="1"/>
  <c r="AL1843" i="1"/>
  <c r="J1843" i="1"/>
  <c r="AZ1843" i="1" s="1"/>
  <c r="AL1842" i="1"/>
  <c r="J1842" i="1"/>
  <c r="AZ1842" i="1" s="1"/>
  <c r="AL1841" i="1"/>
  <c r="J1841" i="1"/>
  <c r="AZ1841" i="1" s="1"/>
  <c r="AL1840" i="1"/>
  <c r="J1840" i="1"/>
  <c r="AZ1840" i="1" s="1"/>
  <c r="AL1839" i="1"/>
  <c r="J1839" i="1"/>
  <c r="AZ1839" i="1" s="1"/>
  <c r="AL1838" i="1"/>
  <c r="J1838" i="1"/>
  <c r="AZ1838" i="1" s="1"/>
  <c r="AL1837" i="1"/>
  <c r="J1837" i="1"/>
  <c r="AZ1837" i="1" s="1"/>
  <c r="AL1836" i="1"/>
  <c r="J1836" i="1"/>
  <c r="AZ1836" i="1" s="1"/>
  <c r="AL1835" i="1"/>
  <c r="J1835" i="1"/>
  <c r="AZ1835" i="1" s="1"/>
  <c r="AL1834" i="1"/>
  <c r="J1834" i="1"/>
  <c r="AZ1834" i="1" s="1"/>
  <c r="AL1833" i="1"/>
  <c r="J1833" i="1"/>
  <c r="AZ1833" i="1" s="1"/>
  <c r="AL1832" i="1"/>
  <c r="J1832" i="1"/>
  <c r="AZ1832" i="1" s="1"/>
  <c r="AL1831" i="1"/>
  <c r="J1831" i="1"/>
  <c r="AZ1831" i="1" s="1"/>
  <c r="AL1830" i="1"/>
  <c r="J1830" i="1"/>
  <c r="AZ1830" i="1" s="1"/>
  <c r="AL1829" i="1"/>
  <c r="J1829" i="1"/>
  <c r="AZ1829" i="1" s="1"/>
  <c r="BC1828" i="1"/>
  <c r="AL1828" i="1"/>
  <c r="J1828" i="1"/>
  <c r="AZ1828" i="1" s="1"/>
  <c r="AL1827" i="1"/>
  <c r="J1827" i="1"/>
  <c r="AZ1827" i="1" s="1"/>
  <c r="AL1826" i="1"/>
  <c r="J1826" i="1"/>
  <c r="AZ1826" i="1" s="1"/>
  <c r="AL1825" i="1"/>
  <c r="J1825" i="1"/>
  <c r="AZ1825" i="1" s="1"/>
  <c r="AL1824" i="1"/>
  <c r="J1824" i="1"/>
  <c r="AZ1824" i="1" s="1"/>
  <c r="AL1823" i="1"/>
  <c r="J1823" i="1"/>
  <c r="AZ1823" i="1" s="1"/>
  <c r="AL1822" i="1"/>
  <c r="J1822" i="1"/>
  <c r="AZ1822" i="1" s="1"/>
  <c r="AL1821" i="1"/>
  <c r="J1821" i="1"/>
  <c r="AZ1821" i="1" s="1"/>
  <c r="AL1820" i="1"/>
  <c r="J1820" i="1"/>
  <c r="AZ1820" i="1" s="1"/>
  <c r="AL1819" i="1"/>
  <c r="J1819" i="1"/>
  <c r="AZ1819" i="1" s="1"/>
  <c r="AL1818" i="1"/>
  <c r="J1818" i="1"/>
  <c r="AZ1818" i="1" s="1"/>
  <c r="AL1817" i="1"/>
  <c r="J1817" i="1"/>
  <c r="AZ1817" i="1" s="1"/>
  <c r="AL1816" i="1"/>
  <c r="J1816" i="1"/>
  <c r="AZ1816" i="1" s="1"/>
  <c r="AL1815" i="1"/>
  <c r="J1815" i="1"/>
  <c r="AZ1815" i="1" s="1"/>
  <c r="AL1814" i="1"/>
  <c r="J1814" i="1"/>
  <c r="AZ1814" i="1" s="1"/>
  <c r="BC1813" i="1"/>
  <c r="AL1813" i="1"/>
  <c r="J1813" i="1"/>
  <c r="AZ1813" i="1" s="1"/>
  <c r="BC1812" i="1"/>
  <c r="AL1812" i="1"/>
  <c r="J1812" i="1"/>
  <c r="AZ1812" i="1" s="1"/>
  <c r="AL1811" i="1"/>
  <c r="J1811" i="1"/>
  <c r="AZ1811" i="1" s="1"/>
  <c r="AL1810" i="1"/>
  <c r="J1810" i="1"/>
  <c r="AZ1810" i="1" s="1"/>
  <c r="AL1809" i="1"/>
  <c r="J1809" i="1"/>
  <c r="AZ1809" i="1" s="1"/>
  <c r="AL1808" i="1"/>
  <c r="J1808" i="1"/>
  <c r="AZ1808" i="1" s="1"/>
  <c r="AL1807" i="1"/>
  <c r="J1807" i="1"/>
  <c r="AZ1807" i="1" s="1"/>
  <c r="AL1806" i="1"/>
  <c r="J1806" i="1"/>
  <c r="AZ1806" i="1" s="1"/>
  <c r="AL1805" i="1"/>
  <c r="J1805" i="1"/>
  <c r="AZ1805" i="1" s="1"/>
  <c r="AL1804" i="1"/>
  <c r="J1804" i="1"/>
  <c r="AZ1804" i="1" s="1"/>
  <c r="BC1803" i="1"/>
  <c r="AL1803" i="1"/>
  <c r="J1803" i="1"/>
  <c r="AZ1803" i="1" s="1"/>
  <c r="AL1802" i="1"/>
  <c r="J1802" i="1"/>
  <c r="AZ1802" i="1" s="1"/>
  <c r="AL1801" i="1"/>
  <c r="J1801" i="1"/>
  <c r="AZ1801" i="1" s="1"/>
  <c r="AL1800" i="1"/>
  <c r="J1800" i="1"/>
  <c r="AZ1800" i="1" s="1"/>
  <c r="BC1799" i="1"/>
  <c r="AL1799" i="1"/>
  <c r="J1799" i="1"/>
  <c r="AZ1799" i="1" s="1"/>
  <c r="AL1798" i="1"/>
  <c r="J1798" i="1"/>
  <c r="AZ1798" i="1" s="1"/>
  <c r="AL1797" i="1"/>
  <c r="J1797" i="1"/>
  <c r="AZ1797" i="1" s="1"/>
  <c r="AL1796" i="1"/>
  <c r="J1796" i="1"/>
  <c r="AZ1796" i="1" s="1"/>
  <c r="AL1795" i="1"/>
  <c r="J1795" i="1"/>
  <c r="AZ1795" i="1" s="1"/>
  <c r="AL1794" i="1"/>
  <c r="J1794" i="1"/>
  <c r="AZ1794" i="1" s="1"/>
  <c r="AL1793" i="1"/>
  <c r="J1793" i="1"/>
  <c r="AZ1793" i="1" s="1"/>
  <c r="AL1792" i="1"/>
  <c r="J1792" i="1"/>
  <c r="AZ1792" i="1" s="1"/>
  <c r="AL1791" i="1"/>
  <c r="J1791" i="1"/>
  <c r="AZ1791" i="1" s="1"/>
  <c r="BC1790" i="1"/>
  <c r="AL1790" i="1"/>
  <c r="J1790" i="1"/>
  <c r="AZ1790" i="1" s="1"/>
  <c r="AL1789" i="1"/>
  <c r="J1789" i="1"/>
  <c r="AZ1789" i="1" s="1"/>
  <c r="AL1788" i="1"/>
  <c r="J1788" i="1"/>
  <c r="AZ1788" i="1" s="1"/>
  <c r="AL1787" i="1"/>
  <c r="J1787" i="1"/>
  <c r="AZ1787" i="1" s="1"/>
  <c r="BC1786" i="1"/>
  <c r="AL1786" i="1"/>
  <c r="J1786" i="1"/>
  <c r="AZ1786" i="1" s="1"/>
  <c r="AL1785" i="1"/>
  <c r="J1785" i="1"/>
  <c r="AZ1785" i="1" s="1"/>
  <c r="AL1784" i="1"/>
  <c r="J1784" i="1"/>
  <c r="AZ1784" i="1" s="1"/>
  <c r="AL1783" i="1"/>
  <c r="J1783" i="1"/>
  <c r="AZ1783" i="1" s="1"/>
  <c r="AL1782" i="1"/>
  <c r="J1782" i="1"/>
  <c r="AZ1782" i="1" s="1"/>
  <c r="BC1781" i="1"/>
  <c r="AL1781" i="1"/>
  <c r="J1781" i="1"/>
  <c r="AZ1781" i="1" s="1"/>
  <c r="AL1780" i="1"/>
  <c r="J1780" i="1"/>
  <c r="AZ1780" i="1" s="1"/>
  <c r="BC1779" i="1"/>
  <c r="AL1779" i="1"/>
  <c r="J1779" i="1"/>
  <c r="AZ1779" i="1" s="1"/>
  <c r="AL1778" i="1"/>
  <c r="J1778" i="1"/>
  <c r="AZ1778" i="1" s="1"/>
  <c r="AL1777" i="1"/>
  <c r="J1777" i="1"/>
  <c r="AZ1777" i="1" s="1"/>
  <c r="AL1776" i="1"/>
  <c r="J1776" i="1"/>
  <c r="AL1775" i="1"/>
  <c r="AL1774" i="1"/>
  <c r="J1774" i="1"/>
  <c r="AZ1774" i="1" s="1"/>
  <c r="AL1773" i="1"/>
  <c r="J1773" i="1"/>
  <c r="AZ1773" i="1" s="1"/>
  <c r="AL1772" i="1"/>
  <c r="J1772" i="1"/>
  <c r="AZ1772" i="1" s="1"/>
  <c r="AL1771" i="1"/>
  <c r="J1771" i="1"/>
  <c r="AZ1771" i="1" s="1"/>
  <c r="AL1770" i="1"/>
  <c r="J1770" i="1"/>
  <c r="AZ1770" i="1" s="1"/>
  <c r="AL1769" i="1"/>
  <c r="J1769" i="1"/>
  <c r="AZ1769" i="1" s="1"/>
  <c r="AL1768" i="1"/>
  <c r="J1768" i="1"/>
  <c r="AZ1768" i="1" s="1"/>
  <c r="AL1767" i="1"/>
  <c r="J1767" i="1"/>
  <c r="AZ1767" i="1" s="1"/>
  <c r="AL1766" i="1"/>
  <c r="J1766" i="1"/>
  <c r="AZ1766" i="1" s="1"/>
  <c r="AL1765" i="1"/>
  <c r="J1765" i="1"/>
  <c r="AZ1765" i="1" s="1"/>
  <c r="AL1764" i="1"/>
  <c r="J1764" i="1"/>
  <c r="AZ1764" i="1" s="1"/>
  <c r="AL1763" i="1"/>
  <c r="J1763" i="1"/>
  <c r="AZ1763" i="1" s="1"/>
  <c r="AL1762" i="1"/>
  <c r="J1762" i="1"/>
  <c r="AZ1762" i="1" s="1"/>
  <c r="AL1761" i="1"/>
  <c r="J1761" i="1"/>
  <c r="AZ1761" i="1" s="1"/>
  <c r="AL1760" i="1"/>
  <c r="J1760" i="1"/>
  <c r="AZ1760" i="1" s="1"/>
  <c r="AL1759" i="1"/>
  <c r="J1759" i="1"/>
  <c r="AZ1759" i="1" s="1"/>
  <c r="AL1758" i="1"/>
  <c r="J1758" i="1"/>
  <c r="AZ1758" i="1" s="1"/>
  <c r="AL1757" i="1"/>
  <c r="J1757" i="1"/>
  <c r="AZ1757" i="1" s="1"/>
  <c r="AL1756" i="1"/>
  <c r="J1756" i="1"/>
  <c r="AZ1756" i="1" s="1"/>
  <c r="AL1755" i="1"/>
  <c r="J1755" i="1"/>
  <c r="AZ1755" i="1" s="1"/>
  <c r="AL1754" i="1"/>
  <c r="J1754" i="1"/>
  <c r="AZ1754" i="1" s="1"/>
  <c r="AL1753" i="1"/>
  <c r="J1753" i="1"/>
  <c r="AZ1753" i="1" s="1"/>
  <c r="AL1752" i="1"/>
  <c r="J1752" i="1"/>
  <c r="AZ1752" i="1" s="1"/>
  <c r="AL1751" i="1"/>
  <c r="J1751" i="1"/>
  <c r="AZ1751" i="1" s="1"/>
  <c r="AL1750" i="1"/>
  <c r="J1750" i="1"/>
  <c r="AZ1750" i="1" s="1"/>
  <c r="AL1749" i="1"/>
  <c r="J1749" i="1"/>
  <c r="AZ1749" i="1" s="1"/>
  <c r="AL1748" i="1"/>
  <c r="J1748" i="1"/>
  <c r="AZ1748" i="1" s="1"/>
  <c r="AL1747" i="1"/>
  <c r="J1747" i="1"/>
  <c r="AZ1747" i="1" s="1"/>
  <c r="AL1746" i="1"/>
  <c r="J1746" i="1"/>
  <c r="AZ1746" i="1" s="1"/>
  <c r="AL1745" i="1"/>
  <c r="J1745" i="1"/>
  <c r="AZ1745" i="1" s="1"/>
  <c r="AL1744" i="1"/>
  <c r="J1744" i="1"/>
  <c r="AZ1744" i="1" s="1"/>
  <c r="AL1743" i="1"/>
  <c r="J1743" i="1"/>
  <c r="AZ1743" i="1" s="1"/>
  <c r="AL1742" i="1"/>
  <c r="J1742" i="1"/>
  <c r="AZ1742" i="1" s="1"/>
  <c r="AL1741" i="1"/>
  <c r="J1741" i="1"/>
  <c r="AZ1741" i="1" s="1"/>
  <c r="AL1740" i="1"/>
  <c r="J1740" i="1"/>
  <c r="AZ1740" i="1" s="1"/>
  <c r="AL1739" i="1"/>
  <c r="J1739" i="1"/>
  <c r="AZ1739" i="1" s="1"/>
  <c r="AL1738" i="1"/>
  <c r="J1738" i="1"/>
  <c r="AZ1738" i="1" s="1"/>
  <c r="AL1737" i="1"/>
  <c r="J1737" i="1"/>
  <c r="AZ1737" i="1" s="1"/>
  <c r="AL1736" i="1"/>
  <c r="J1736" i="1"/>
  <c r="AZ1736" i="1" s="1"/>
  <c r="AL1735" i="1"/>
  <c r="J1735" i="1"/>
  <c r="AZ1735" i="1" s="1"/>
  <c r="AL1734" i="1"/>
  <c r="J1734" i="1"/>
  <c r="AZ1734" i="1" s="1"/>
  <c r="AL1733" i="1"/>
  <c r="J1733" i="1"/>
  <c r="AZ1733" i="1" s="1"/>
  <c r="AL1732" i="1"/>
  <c r="J1732" i="1"/>
  <c r="AZ1732" i="1" s="1"/>
  <c r="AL1731" i="1"/>
  <c r="J1731" i="1"/>
  <c r="AZ1731" i="1" s="1"/>
  <c r="AL1730" i="1"/>
  <c r="J1730" i="1"/>
  <c r="AZ1730" i="1" s="1"/>
  <c r="AL1729" i="1"/>
  <c r="J1729" i="1"/>
  <c r="AZ1729" i="1" s="1"/>
  <c r="AL1728" i="1"/>
  <c r="J1728" i="1"/>
  <c r="AZ1728" i="1" s="1"/>
  <c r="AL1727" i="1"/>
  <c r="J1727" i="1"/>
  <c r="AZ1727" i="1" s="1"/>
  <c r="AL1726" i="1"/>
  <c r="J1726" i="1"/>
  <c r="AZ1726" i="1" s="1"/>
  <c r="AL1725" i="1"/>
  <c r="J1725" i="1"/>
  <c r="AZ1725" i="1" s="1"/>
  <c r="AL1724" i="1"/>
  <c r="J1724" i="1"/>
  <c r="AZ1724" i="1" s="1"/>
  <c r="AL1723" i="1"/>
  <c r="J1723" i="1"/>
  <c r="AZ1723" i="1" s="1"/>
  <c r="AL1722" i="1"/>
  <c r="J1722" i="1"/>
  <c r="AZ1722" i="1" s="1"/>
  <c r="AL1721" i="1"/>
  <c r="J1721" i="1"/>
  <c r="AZ1721" i="1" s="1"/>
  <c r="AL1720" i="1"/>
  <c r="J1720" i="1"/>
  <c r="AZ1720" i="1" s="1"/>
  <c r="AL1719" i="1"/>
  <c r="J1719" i="1"/>
  <c r="AZ1719" i="1" s="1"/>
  <c r="AL1718" i="1"/>
  <c r="J1718" i="1"/>
  <c r="AZ1718" i="1" s="1"/>
  <c r="AL1717" i="1"/>
  <c r="J1717" i="1"/>
  <c r="AZ1717" i="1" s="1"/>
  <c r="AL1716" i="1"/>
  <c r="J1716" i="1"/>
  <c r="AZ1716" i="1" s="1"/>
  <c r="AL1715" i="1"/>
  <c r="J1715" i="1"/>
  <c r="AZ1715" i="1" s="1"/>
  <c r="AL1714" i="1"/>
  <c r="J1714" i="1"/>
  <c r="AZ1714" i="1" s="1"/>
  <c r="AL1713" i="1"/>
  <c r="J1713" i="1"/>
  <c r="AZ1713" i="1" s="1"/>
  <c r="AL1712" i="1"/>
  <c r="J1712" i="1"/>
  <c r="AZ1712" i="1" s="1"/>
  <c r="AL1711" i="1"/>
  <c r="J1711" i="1"/>
  <c r="AZ1711" i="1" s="1"/>
  <c r="AL1710" i="1"/>
  <c r="J1710" i="1"/>
  <c r="AZ1710" i="1" s="1"/>
  <c r="AL1709" i="1"/>
  <c r="J1709" i="1"/>
  <c r="AZ1709" i="1" s="1"/>
  <c r="AL1708" i="1"/>
  <c r="J1708" i="1"/>
  <c r="AZ1708" i="1" s="1"/>
  <c r="AL1707" i="1"/>
  <c r="J1707" i="1"/>
  <c r="AZ1707" i="1" s="1"/>
  <c r="AL1706" i="1"/>
  <c r="J1706" i="1"/>
  <c r="AZ1706" i="1" s="1"/>
  <c r="AL1705" i="1"/>
  <c r="J1705" i="1"/>
  <c r="AZ1705" i="1" s="1"/>
  <c r="AL1704" i="1"/>
  <c r="J1704" i="1"/>
  <c r="AZ1704" i="1" s="1"/>
  <c r="AL1703" i="1"/>
  <c r="J1703" i="1"/>
  <c r="AZ1703" i="1" s="1"/>
  <c r="AL1702" i="1"/>
  <c r="J1702" i="1"/>
  <c r="AZ1702" i="1" s="1"/>
  <c r="AL1701" i="1"/>
  <c r="J1701" i="1"/>
  <c r="AZ1701" i="1" s="1"/>
  <c r="AL1700" i="1"/>
  <c r="J1700" i="1"/>
  <c r="AZ1700" i="1" s="1"/>
  <c r="AL1699" i="1"/>
  <c r="J1699" i="1"/>
  <c r="AZ1699" i="1" s="1"/>
  <c r="AL1698" i="1"/>
  <c r="J1698" i="1"/>
  <c r="AZ1698" i="1" s="1"/>
  <c r="AL1697" i="1"/>
  <c r="J1697" i="1"/>
  <c r="AZ1697" i="1" s="1"/>
  <c r="AL1696" i="1"/>
  <c r="J1696" i="1"/>
  <c r="AZ1696" i="1" s="1"/>
  <c r="AL1695" i="1"/>
  <c r="J1695" i="1"/>
  <c r="AZ1695" i="1" s="1"/>
  <c r="AL1694" i="1"/>
  <c r="J1694" i="1"/>
  <c r="AZ1694" i="1" s="1"/>
  <c r="AL1693" i="1"/>
  <c r="J1693" i="1"/>
  <c r="AZ1693" i="1" s="1"/>
  <c r="AL1692" i="1"/>
  <c r="J1692" i="1"/>
  <c r="AZ1692" i="1" s="1"/>
  <c r="AL1691" i="1"/>
  <c r="J1691" i="1"/>
  <c r="AZ1691" i="1" s="1"/>
  <c r="AL1690" i="1"/>
  <c r="J1690" i="1"/>
  <c r="AZ1690" i="1" s="1"/>
  <c r="AL1689" i="1"/>
  <c r="J1689" i="1"/>
  <c r="AZ1689" i="1" s="1"/>
  <c r="AL1688" i="1"/>
  <c r="J1688" i="1"/>
  <c r="AZ1688" i="1" s="1"/>
  <c r="AL1687" i="1"/>
  <c r="J1687" i="1"/>
  <c r="AZ1687" i="1" s="1"/>
  <c r="AL1686" i="1"/>
  <c r="J1686" i="1"/>
  <c r="AZ1686" i="1" s="1"/>
  <c r="AL1685" i="1"/>
  <c r="J1685" i="1"/>
  <c r="AZ1685" i="1" s="1"/>
  <c r="AL1684" i="1"/>
  <c r="J1684" i="1"/>
  <c r="AZ1684" i="1" s="1"/>
  <c r="AL1683" i="1"/>
  <c r="J1683" i="1"/>
  <c r="AZ1683" i="1" s="1"/>
  <c r="AL1682" i="1"/>
  <c r="J1682" i="1"/>
  <c r="AZ1682" i="1" s="1"/>
  <c r="AL1681" i="1"/>
  <c r="J1681" i="1"/>
  <c r="AZ1681" i="1" s="1"/>
  <c r="AL1680" i="1"/>
  <c r="J1680" i="1"/>
  <c r="AZ1680" i="1" s="1"/>
  <c r="AL1679" i="1"/>
  <c r="J1679" i="1"/>
  <c r="AZ1679" i="1" s="1"/>
  <c r="AL1678" i="1"/>
  <c r="J1678" i="1"/>
  <c r="AZ1678" i="1" s="1"/>
  <c r="AL1677" i="1"/>
  <c r="J1677" i="1"/>
  <c r="AZ1677" i="1" s="1"/>
  <c r="AL1676" i="1"/>
  <c r="J1676" i="1"/>
  <c r="AZ1676" i="1" s="1"/>
  <c r="AL1675" i="1"/>
  <c r="J1675" i="1"/>
  <c r="AZ1675" i="1" s="1"/>
  <c r="AL1674" i="1"/>
  <c r="J1674" i="1"/>
  <c r="AZ1674" i="1" s="1"/>
  <c r="AL1673" i="1"/>
  <c r="J1673" i="1"/>
  <c r="AZ1673" i="1" s="1"/>
  <c r="AL1672" i="1"/>
  <c r="J1672" i="1"/>
  <c r="AZ1672" i="1" s="1"/>
  <c r="AL1671" i="1"/>
  <c r="J1671" i="1"/>
  <c r="AZ1671" i="1" s="1"/>
  <c r="AL1670" i="1"/>
  <c r="J1670" i="1"/>
  <c r="AZ1670" i="1" s="1"/>
  <c r="AL1669" i="1"/>
  <c r="J1669" i="1"/>
  <c r="AZ1669" i="1" s="1"/>
  <c r="AL1668" i="1"/>
  <c r="J1668" i="1"/>
  <c r="AZ1668" i="1" s="1"/>
  <c r="AL1667" i="1"/>
  <c r="J1667" i="1"/>
  <c r="AZ1667" i="1" s="1"/>
  <c r="AL1666" i="1"/>
  <c r="J1666" i="1"/>
  <c r="AZ1666" i="1" s="1"/>
  <c r="AL1665" i="1"/>
  <c r="J1665" i="1"/>
  <c r="AZ1665" i="1" s="1"/>
  <c r="AL1664" i="1"/>
  <c r="J1664" i="1"/>
  <c r="AZ1664" i="1" s="1"/>
  <c r="AL1663" i="1"/>
  <c r="J1663" i="1"/>
  <c r="AZ1663" i="1" s="1"/>
  <c r="AL1662" i="1"/>
  <c r="J1662" i="1"/>
  <c r="AZ1662" i="1" s="1"/>
  <c r="AL1661" i="1"/>
  <c r="J1661" i="1"/>
  <c r="AZ1661" i="1" s="1"/>
  <c r="AL1660" i="1"/>
  <c r="J1660" i="1"/>
  <c r="AZ1660" i="1" s="1"/>
  <c r="AL1659" i="1"/>
  <c r="J1659" i="1"/>
  <c r="AZ1659" i="1" s="1"/>
  <c r="AL1658" i="1"/>
  <c r="J1658" i="1"/>
  <c r="AZ1658" i="1" s="1"/>
  <c r="AL1657" i="1"/>
  <c r="J1657" i="1"/>
  <c r="AZ1657" i="1" s="1"/>
  <c r="AL1656" i="1"/>
  <c r="J1656" i="1"/>
  <c r="AZ1656" i="1" s="1"/>
  <c r="AL1655" i="1"/>
  <c r="J1655" i="1"/>
  <c r="AZ1655" i="1" s="1"/>
  <c r="AL1654" i="1"/>
  <c r="J1654" i="1"/>
  <c r="AZ1654" i="1" s="1"/>
  <c r="AL1653" i="1"/>
  <c r="J1653" i="1"/>
  <c r="AZ1653" i="1" s="1"/>
  <c r="AL1652" i="1"/>
  <c r="J1652" i="1"/>
  <c r="AZ1652" i="1" s="1"/>
  <c r="AL1651" i="1"/>
  <c r="J1651" i="1"/>
  <c r="AZ1651" i="1" s="1"/>
  <c r="AL1650" i="1"/>
  <c r="J1650" i="1"/>
  <c r="AZ1650" i="1" s="1"/>
  <c r="AL1649" i="1"/>
  <c r="J1649" i="1"/>
  <c r="AZ1649" i="1" s="1"/>
  <c r="AL1648" i="1"/>
  <c r="J1648" i="1"/>
  <c r="AZ1648" i="1" s="1"/>
  <c r="AL1647" i="1"/>
  <c r="J1647" i="1"/>
  <c r="AZ1647" i="1" s="1"/>
  <c r="AL1646" i="1"/>
  <c r="J1646" i="1"/>
  <c r="AZ1646" i="1" s="1"/>
  <c r="AL1645" i="1"/>
  <c r="J1645" i="1"/>
  <c r="AZ1645" i="1" s="1"/>
  <c r="AZ1644" i="1"/>
  <c r="AL1644" i="1"/>
  <c r="AL1643" i="1"/>
  <c r="J1643" i="1"/>
  <c r="AZ1643" i="1" s="1"/>
  <c r="AL1642" i="1"/>
  <c r="J1642" i="1"/>
  <c r="AZ1642" i="1" s="1"/>
  <c r="AL1641" i="1"/>
  <c r="J1641" i="1"/>
  <c r="AZ1641" i="1" s="1"/>
  <c r="AL1640" i="1"/>
  <c r="J1640" i="1"/>
  <c r="AZ1640" i="1" s="1"/>
  <c r="AL1639" i="1"/>
  <c r="J1639" i="1"/>
  <c r="AZ1639" i="1" s="1"/>
  <c r="AL1638" i="1"/>
  <c r="J1638" i="1"/>
  <c r="AZ1638" i="1" s="1"/>
  <c r="AL1637" i="1"/>
  <c r="J1637" i="1"/>
  <c r="AZ1637" i="1" s="1"/>
  <c r="AL1636" i="1"/>
  <c r="J1636" i="1"/>
  <c r="AZ1636" i="1" s="1"/>
  <c r="AL1635" i="1"/>
  <c r="J1635" i="1"/>
  <c r="AZ1635" i="1" s="1"/>
  <c r="AL1634" i="1"/>
  <c r="J1634" i="1"/>
  <c r="AZ1634" i="1" s="1"/>
  <c r="AL1633" i="1"/>
  <c r="J1633" i="1"/>
  <c r="AZ1633" i="1" s="1"/>
  <c r="AL1632" i="1"/>
  <c r="J1632" i="1"/>
  <c r="AZ1632" i="1" s="1"/>
  <c r="AL1631" i="1"/>
  <c r="J1631" i="1"/>
  <c r="AZ1631" i="1" s="1"/>
  <c r="AL1630" i="1"/>
  <c r="J1630" i="1"/>
  <c r="AZ1630" i="1" s="1"/>
  <c r="AL1629" i="1"/>
  <c r="J1629" i="1"/>
  <c r="AZ1629" i="1" s="1"/>
  <c r="AL1628" i="1"/>
  <c r="J1628" i="1"/>
  <c r="AZ1628" i="1" s="1"/>
  <c r="AL1627" i="1"/>
  <c r="J1627" i="1"/>
  <c r="AZ1627" i="1" s="1"/>
  <c r="AL1626" i="1"/>
  <c r="J1626" i="1"/>
  <c r="AZ1626" i="1" s="1"/>
  <c r="AL1625" i="1"/>
  <c r="J1625" i="1"/>
  <c r="AZ1625" i="1" s="1"/>
  <c r="AL1624" i="1"/>
  <c r="J1624" i="1"/>
  <c r="AZ1624" i="1" s="1"/>
  <c r="AL1623" i="1"/>
  <c r="J1623" i="1"/>
  <c r="AZ1623" i="1" s="1"/>
  <c r="AL1622" i="1"/>
  <c r="J1622" i="1"/>
  <c r="AZ1622" i="1" s="1"/>
  <c r="AL1621" i="1"/>
  <c r="J1621" i="1"/>
  <c r="AZ1621" i="1" s="1"/>
  <c r="AL1620" i="1"/>
  <c r="J1620" i="1"/>
  <c r="AZ1620" i="1" s="1"/>
  <c r="AL1619" i="1"/>
  <c r="J1619" i="1"/>
  <c r="AZ1619" i="1" s="1"/>
  <c r="AL1618" i="1"/>
  <c r="J1618" i="1"/>
  <c r="AZ1618" i="1" s="1"/>
  <c r="AL1617" i="1"/>
  <c r="J1617" i="1"/>
  <c r="AZ1617" i="1" s="1"/>
  <c r="AL1616" i="1"/>
  <c r="J1616" i="1"/>
  <c r="AZ1616" i="1" s="1"/>
  <c r="AL1615" i="1"/>
  <c r="J1615" i="1"/>
  <c r="AZ1615" i="1" s="1"/>
  <c r="AL1614" i="1"/>
  <c r="J1614" i="1"/>
  <c r="AZ1614" i="1" s="1"/>
  <c r="AL1613" i="1"/>
  <c r="J1613" i="1"/>
  <c r="AZ1613" i="1" s="1"/>
  <c r="AL1612" i="1"/>
  <c r="J1612" i="1"/>
  <c r="AZ1612" i="1" s="1"/>
  <c r="AL1611" i="1"/>
  <c r="J1611" i="1"/>
  <c r="AZ1611" i="1" s="1"/>
  <c r="AL1610" i="1"/>
  <c r="J1610" i="1"/>
  <c r="AZ1610" i="1" s="1"/>
  <c r="AL1609" i="1"/>
  <c r="J1609" i="1"/>
  <c r="AZ1609" i="1" s="1"/>
  <c r="AL1608" i="1"/>
  <c r="J1608" i="1"/>
  <c r="AZ1608" i="1" s="1"/>
  <c r="AL1607" i="1"/>
  <c r="J1607" i="1"/>
  <c r="AZ1607" i="1" s="1"/>
  <c r="AL1606" i="1"/>
  <c r="J1606" i="1"/>
  <c r="AZ1606" i="1" s="1"/>
  <c r="AL1605" i="1"/>
  <c r="J1605" i="1"/>
  <c r="AZ1605" i="1" s="1"/>
  <c r="AL1604" i="1"/>
  <c r="J1604" i="1"/>
  <c r="AZ1604" i="1" s="1"/>
  <c r="AL1603" i="1"/>
  <c r="J1603" i="1"/>
  <c r="AZ1603" i="1" s="1"/>
  <c r="AL1602" i="1"/>
  <c r="J1602" i="1"/>
  <c r="AZ1602" i="1" s="1"/>
  <c r="AL1601" i="1"/>
  <c r="J1601" i="1"/>
  <c r="AZ1601" i="1" s="1"/>
  <c r="AL1600" i="1"/>
  <c r="J1600" i="1"/>
  <c r="AZ1600" i="1" s="1"/>
  <c r="AL1599" i="1"/>
  <c r="J1599" i="1"/>
  <c r="AZ1599" i="1" s="1"/>
  <c r="AL1598" i="1"/>
  <c r="J1598" i="1"/>
  <c r="AZ1598" i="1" s="1"/>
  <c r="AL1597" i="1"/>
  <c r="J1597" i="1"/>
  <c r="AZ1597" i="1" s="1"/>
  <c r="AL1596" i="1"/>
  <c r="J1596" i="1"/>
  <c r="AZ1596" i="1" s="1"/>
  <c r="AL1595" i="1"/>
  <c r="J1595" i="1"/>
  <c r="AZ1595" i="1" s="1"/>
  <c r="AL1594" i="1"/>
  <c r="J1594" i="1"/>
  <c r="AZ1594" i="1" s="1"/>
  <c r="AL1593" i="1"/>
  <c r="J1593" i="1"/>
  <c r="AZ1593" i="1" s="1"/>
  <c r="AL1592" i="1"/>
  <c r="J1592" i="1"/>
  <c r="AZ1592" i="1" s="1"/>
  <c r="AL1591" i="1"/>
  <c r="J1591" i="1"/>
  <c r="AZ1591" i="1" s="1"/>
  <c r="AL1590" i="1"/>
  <c r="J1590" i="1"/>
  <c r="AZ1590" i="1" s="1"/>
  <c r="AL1589" i="1"/>
  <c r="J1589" i="1"/>
  <c r="AZ1589" i="1" s="1"/>
  <c r="AL1588" i="1"/>
  <c r="J1588" i="1"/>
  <c r="AZ1588" i="1" s="1"/>
  <c r="AL1587" i="1"/>
  <c r="J1587" i="1"/>
  <c r="AZ1587" i="1" s="1"/>
  <c r="AL1586" i="1"/>
  <c r="J1586" i="1"/>
  <c r="AZ1586" i="1" s="1"/>
  <c r="AL1585" i="1"/>
  <c r="J1585" i="1"/>
  <c r="AZ1585" i="1" s="1"/>
  <c r="AL1584" i="1"/>
  <c r="J1584" i="1"/>
  <c r="AZ1584" i="1" s="1"/>
  <c r="AL1583" i="1"/>
  <c r="J1583" i="1"/>
  <c r="AZ1583" i="1" s="1"/>
  <c r="AL1582" i="1"/>
  <c r="J1582" i="1"/>
  <c r="AZ1582" i="1" s="1"/>
  <c r="AL1581" i="1"/>
  <c r="J1581" i="1"/>
  <c r="AZ1581" i="1" s="1"/>
  <c r="AL1580" i="1"/>
  <c r="J1580" i="1"/>
  <c r="AZ1580" i="1" s="1"/>
  <c r="AL1579" i="1"/>
  <c r="J1579" i="1"/>
  <c r="AZ1579" i="1" s="1"/>
  <c r="AL1578" i="1"/>
  <c r="J1578" i="1"/>
  <c r="AZ1578" i="1" s="1"/>
  <c r="AL1577" i="1"/>
  <c r="J1577" i="1"/>
  <c r="AZ1577" i="1" s="1"/>
  <c r="AL1576" i="1"/>
  <c r="J1576" i="1"/>
  <c r="AZ1576" i="1" s="1"/>
  <c r="AL1575" i="1"/>
  <c r="J1575" i="1"/>
  <c r="AZ1575" i="1" s="1"/>
  <c r="AL1574" i="1"/>
  <c r="J1574" i="1"/>
  <c r="AZ1574" i="1" s="1"/>
  <c r="AL1573" i="1"/>
  <c r="J1573" i="1"/>
  <c r="AZ1573" i="1" s="1"/>
  <c r="AL1572" i="1"/>
  <c r="J1572" i="1"/>
  <c r="AZ1572" i="1" s="1"/>
  <c r="AL1571" i="1"/>
  <c r="J1571" i="1"/>
  <c r="AZ1571" i="1" s="1"/>
  <c r="AL1570" i="1"/>
  <c r="J1570" i="1"/>
  <c r="AZ1570" i="1" s="1"/>
  <c r="AL1569" i="1"/>
  <c r="J1569" i="1"/>
  <c r="AZ1569" i="1" s="1"/>
  <c r="AL1568" i="1"/>
  <c r="J1568" i="1"/>
  <c r="AZ1568" i="1" s="1"/>
  <c r="AL1567" i="1"/>
  <c r="J1567" i="1"/>
  <c r="AZ1567" i="1" s="1"/>
  <c r="AL1566" i="1"/>
  <c r="J1566" i="1"/>
  <c r="AZ1566" i="1" s="1"/>
  <c r="AL1565" i="1"/>
  <c r="J1565" i="1"/>
  <c r="AZ1565" i="1" s="1"/>
  <c r="AL1564" i="1"/>
  <c r="J1564" i="1"/>
  <c r="AZ1564" i="1" s="1"/>
  <c r="AL1563" i="1"/>
  <c r="J1563" i="1"/>
  <c r="AZ1563" i="1" s="1"/>
  <c r="AL1562" i="1"/>
  <c r="J1562" i="1"/>
  <c r="AZ1562" i="1" s="1"/>
  <c r="AL1561" i="1"/>
  <c r="J1561" i="1"/>
  <c r="AZ1561" i="1" s="1"/>
  <c r="AL1560" i="1"/>
  <c r="J1560" i="1"/>
  <c r="AZ1560" i="1" s="1"/>
  <c r="AL1559" i="1"/>
  <c r="J1559" i="1"/>
  <c r="AZ1559" i="1" s="1"/>
  <c r="AL1558" i="1"/>
  <c r="J1558" i="1"/>
  <c r="AZ1558" i="1" s="1"/>
  <c r="AL1557" i="1"/>
  <c r="J1557" i="1"/>
  <c r="AZ1557" i="1" s="1"/>
  <c r="AL1556" i="1"/>
  <c r="J1556" i="1"/>
  <c r="AZ1556" i="1" s="1"/>
  <c r="AL1555" i="1"/>
  <c r="J1555" i="1"/>
  <c r="AZ1555" i="1" s="1"/>
  <c r="AL1554" i="1"/>
  <c r="J1554" i="1"/>
  <c r="AZ1554" i="1" s="1"/>
  <c r="AL1553" i="1"/>
  <c r="J1553" i="1"/>
  <c r="AZ1553" i="1" s="1"/>
  <c r="AL1552" i="1"/>
  <c r="J1552" i="1"/>
  <c r="AZ1552" i="1" s="1"/>
  <c r="AL1551" i="1"/>
  <c r="J1551" i="1"/>
  <c r="AZ1551" i="1" s="1"/>
  <c r="AL1550" i="1"/>
  <c r="J1550" i="1"/>
  <c r="AZ1550" i="1" s="1"/>
  <c r="AL1549" i="1"/>
  <c r="J1549" i="1"/>
  <c r="AZ1549" i="1" s="1"/>
  <c r="AL1548" i="1"/>
  <c r="J1548" i="1"/>
  <c r="AZ1548" i="1" s="1"/>
  <c r="AL1547" i="1"/>
  <c r="J1547" i="1"/>
  <c r="AZ1547" i="1" s="1"/>
  <c r="AL1546" i="1"/>
  <c r="J1546" i="1"/>
  <c r="AZ1546" i="1" s="1"/>
  <c r="AL1545" i="1"/>
  <c r="J1545" i="1"/>
  <c r="AZ1545" i="1" s="1"/>
  <c r="AL1544" i="1"/>
  <c r="J1544" i="1"/>
  <c r="AZ1544" i="1" s="1"/>
  <c r="AL1543" i="1"/>
  <c r="J1543" i="1"/>
  <c r="AZ1543" i="1" s="1"/>
  <c r="AL1542" i="1"/>
  <c r="J1542" i="1"/>
  <c r="AZ1542" i="1" s="1"/>
  <c r="AL1541" i="1"/>
  <c r="J1541" i="1"/>
  <c r="AZ1541" i="1" s="1"/>
  <c r="AL1540" i="1"/>
  <c r="J1540" i="1"/>
  <c r="AZ1540" i="1" s="1"/>
  <c r="AL1539" i="1"/>
  <c r="J1539" i="1"/>
  <c r="AZ1539" i="1" s="1"/>
  <c r="AL1538" i="1"/>
  <c r="J1538" i="1"/>
  <c r="AZ1538" i="1" s="1"/>
  <c r="AL1537" i="1"/>
  <c r="J1537" i="1"/>
  <c r="AL1536" i="1"/>
  <c r="J1536" i="1"/>
  <c r="AZ1536" i="1" s="1"/>
  <c r="AL1535" i="1"/>
  <c r="J1535" i="1"/>
  <c r="AZ1535" i="1" s="1"/>
  <c r="AL1534" i="1"/>
  <c r="J1534" i="1"/>
  <c r="AZ1534" i="1" s="1"/>
  <c r="AL1533" i="1"/>
  <c r="J1533" i="1"/>
  <c r="AZ1533" i="1" s="1"/>
  <c r="AL1532" i="1"/>
  <c r="J1532" i="1"/>
  <c r="AZ1532" i="1" s="1"/>
  <c r="AL1531" i="1"/>
  <c r="J1531" i="1"/>
  <c r="AZ1531" i="1" s="1"/>
  <c r="AL1530" i="1"/>
  <c r="J1530" i="1"/>
  <c r="AZ1530" i="1" s="1"/>
  <c r="AL1529" i="1"/>
  <c r="J1529" i="1"/>
  <c r="AZ1529" i="1" s="1"/>
  <c r="AL1528" i="1"/>
  <c r="J1528" i="1"/>
  <c r="AZ1528" i="1" s="1"/>
  <c r="AL1527" i="1"/>
  <c r="J1527" i="1"/>
  <c r="AZ1527" i="1" s="1"/>
  <c r="AL1526" i="1"/>
  <c r="J1526" i="1"/>
  <c r="AZ1526" i="1" s="1"/>
  <c r="AL1525" i="1"/>
  <c r="J1525" i="1"/>
  <c r="AZ1525" i="1" s="1"/>
  <c r="AL1524" i="1"/>
  <c r="J1524" i="1"/>
  <c r="AZ1524" i="1" s="1"/>
  <c r="AL1523" i="1"/>
  <c r="J1523" i="1"/>
  <c r="AZ1523" i="1" s="1"/>
  <c r="AL1522" i="1"/>
  <c r="J1522" i="1"/>
  <c r="AZ1522" i="1" s="1"/>
  <c r="AL1521" i="1"/>
  <c r="J1521" i="1"/>
  <c r="AZ1521" i="1" s="1"/>
  <c r="AL1520" i="1"/>
  <c r="J1520" i="1"/>
  <c r="AZ1520" i="1" s="1"/>
  <c r="AL1519" i="1"/>
  <c r="J1519" i="1"/>
  <c r="AZ1519" i="1" s="1"/>
  <c r="AL1518" i="1"/>
  <c r="J1518" i="1"/>
  <c r="AZ1518" i="1" s="1"/>
  <c r="AL1517" i="1"/>
  <c r="J1517" i="1"/>
  <c r="AZ1517" i="1" s="1"/>
  <c r="AL1516" i="1"/>
  <c r="J1516" i="1"/>
  <c r="AZ1516" i="1" s="1"/>
  <c r="AL1515" i="1"/>
  <c r="J1515" i="1"/>
  <c r="AZ1515" i="1" s="1"/>
  <c r="AL1514" i="1"/>
  <c r="J1514" i="1"/>
  <c r="AZ1514" i="1" s="1"/>
  <c r="AL1513" i="1"/>
  <c r="J1513" i="1"/>
  <c r="AZ1513" i="1" s="1"/>
  <c r="AL1512" i="1"/>
  <c r="J1512" i="1"/>
  <c r="AZ1512" i="1" s="1"/>
  <c r="AL1511" i="1"/>
  <c r="J1511" i="1"/>
  <c r="AZ1511" i="1" s="1"/>
  <c r="AL1510" i="1"/>
  <c r="J1510" i="1"/>
  <c r="AZ1510" i="1" s="1"/>
  <c r="AL1509" i="1"/>
  <c r="J1509" i="1"/>
  <c r="AZ1509" i="1" s="1"/>
  <c r="AL1508" i="1"/>
  <c r="J1508" i="1"/>
  <c r="AZ1508" i="1" s="1"/>
  <c r="AL1507" i="1"/>
  <c r="J1507" i="1"/>
  <c r="AZ1507" i="1" s="1"/>
  <c r="AL1506" i="1"/>
  <c r="J1506" i="1"/>
  <c r="AZ1506" i="1" s="1"/>
  <c r="AL1505" i="1"/>
  <c r="J1505" i="1"/>
  <c r="AZ1505" i="1" s="1"/>
  <c r="AL1504" i="1"/>
  <c r="J1504" i="1"/>
  <c r="AZ1504" i="1" s="1"/>
  <c r="AL1503" i="1"/>
  <c r="J1503" i="1"/>
  <c r="AZ1503" i="1" s="1"/>
  <c r="AL1502" i="1"/>
  <c r="J1502" i="1"/>
  <c r="AZ1502" i="1" s="1"/>
  <c r="AL1501" i="1"/>
  <c r="J1501" i="1"/>
  <c r="AZ1501" i="1" s="1"/>
  <c r="AL1500" i="1"/>
  <c r="J1500" i="1"/>
  <c r="AZ1500" i="1" s="1"/>
  <c r="AL1499" i="1"/>
  <c r="J1499" i="1"/>
  <c r="AZ1499" i="1" s="1"/>
  <c r="AL1498" i="1"/>
  <c r="J1498" i="1"/>
  <c r="AZ1498" i="1" s="1"/>
  <c r="AL1497" i="1"/>
  <c r="J1497" i="1"/>
  <c r="AZ1497" i="1" s="1"/>
  <c r="AL1496" i="1"/>
  <c r="J1496" i="1"/>
  <c r="AZ1496" i="1" s="1"/>
  <c r="AL1495" i="1"/>
  <c r="J1495" i="1"/>
  <c r="AZ1495" i="1" s="1"/>
  <c r="AL1494" i="1"/>
  <c r="J1494" i="1"/>
  <c r="AZ1494" i="1" s="1"/>
  <c r="AL1493" i="1"/>
  <c r="J1493" i="1"/>
  <c r="AZ1493" i="1" s="1"/>
  <c r="AL1492" i="1"/>
  <c r="J1492" i="1"/>
  <c r="AZ1492" i="1" s="1"/>
  <c r="AL1491" i="1"/>
  <c r="J1491" i="1"/>
  <c r="AZ1491" i="1" s="1"/>
  <c r="AL1490" i="1"/>
  <c r="J1490" i="1"/>
  <c r="AZ1490" i="1" s="1"/>
  <c r="AL1489" i="1"/>
  <c r="J1489" i="1"/>
  <c r="AZ1489" i="1" s="1"/>
  <c r="AL1488" i="1"/>
  <c r="J1488" i="1"/>
  <c r="AZ1488" i="1" s="1"/>
  <c r="AL1487" i="1"/>
  <c r="J1487" i="1"/>
  <c r="AZ1487" i="1" s="1"/>
  <c r="AL1486" i="1"/>
  <c r="J1486" i="1"/>
  <c r="AZ1486" i="1" s="1"/>
  <c r="AL1485" i="1"/>
  <c r="J1485" i="1"/>
  <c r="AZ1485" i="1" s="1"/>
  <c r="AL1484" i="1"/>
  <c r="J1484" i="1"/>
  <c r="AZ1484" i="1" s="1"/>
  <c r="AL1483" i="1"/>
  <c r="J1483" i="1"/>
  <c r="AZ1483" i="1" s="1"/>
  <c r="AL1482" i="1"/>
  <c r="J1482" i="1"/>
  <c r="AZ1482" i="1" s="1"/>
  <c r="AL1481" i="1"/>
  <c r="J1481" i="1"/>
  <c r="AZ1481" i="1" s="1"/>
  <c r="AL1480" i="1"/>
  <c r="J1480" i="1"/>
  <c r="AZ1480" i="1" s="1"/>
  <c r="AL1479" i="1"/>
  <c r="J1479" i="1"/>
  <c r="AZ1479" i="1" s="1"/>
  <c r="AL1478" i="1"/>
  <c r="J1478" i="1"/>
  <c r="AZ1478" i="1" s="1"/>
  <c r="AL1477" i="1"/>
  <c r="J1477" i="1"/>
  <c r="AZ1477" i="1" s="1"/>
  <c r="AL1476" i="1"/>
  <c r="J1476" i="1"/>
  <c r="AZ1476" i="1" s="1"/>
  <c r="AL1475" i="1"/>
  <c r="J1475" i="1"/>
  <c r="AZ1475" i="1" s="1"/>
  <c r="AL1474" i="1"/>
  <c r="J1474" i="1"/>
  <c r="AZ1474" i="1" s="1"/>
  <c r="AL1473" i="1"/>
  <c r="J1473" i="1"/>
  <c r="AZ1473" i="1" s="1"/>
  <c r="AL1472" i="1"/>
  <c r="J1472" i="1"/>
  <c r="AZ1472" i="1" s="1"/>
  <c r="AL1471" i="1"/>
  <c r="J1471" i="1"/>
  <c r="AZ1471" i="1" s="1"/>
  <c r="AL1470" i="1"/>
  <c r="J1470" i="1"/>
  <c r="AZ1470" i="1" s="1"/>
  <c r="AL1469" i="1"/>
  <c r="J1469" i="1"/>
  <c r="AZ1469" i="1" s="1"/>
  <c r="AL1468" i="1"/>
  <c r="J1468" i="1"/>
  <c r="AZ1468" i="1" s="1"/>
  <c r="AL1467" i="1"/>
  <c r="J1467" i="1"/>
  <c r="AZ1467" i="1" s="1"/>
  <c r="AL1466" i="1"/>
  <c r="J1466" i="1"/>
  <c r="AZ1466" i="1" s="1"/>
  <c r="AL1465" i="1"/>
  <c r="J1465" i="1"/>
  <c r="AZ1465" i="1" s="1"/>
  <c r="AL1464" i="1"/>
  <c r="J1464" i="1"/>
  <c r="AZ1464" i="1" s="1"/>
  <c r="AL1463" i="1"/>
  <c r="J1463" i="1"/>
  <c r="AZ1463" i="1" s="1"/>
  <c r="AL1462" i="1"/>
  <c r="J1462" i="1"/>
  <c r="AZ1462" i="1" s="1"/>
  <c r="AL1461" i="1"/>
  <c r="J1461" i="1"/>
  <c r="AZ1461" i="1" s="1"/>
  <c r="AL1460" i="1"/>
  <c r="J1460" i="1"/>
  <c r="AZ1460" i="1" s="1"/>
  <c r="AL1459" i="1"/>
  <c r="J1459" i="1"/>
  <c r="AZ1459" i="1" s="1"/>
  <c r="AL1458" i="1"/>
  <c r="J1458" i="1"/>
  <c r="AZ1458" i="1" s="1"/>
  <c r="AL1457" i="1"/>
  <c r="J1457" i="1"/>
  <c r="AZ1457" i="1" s="1"/>
  <c r="AL1456" i="1"/>
  <c r="J1456" i="1"/>
  <c r="AZ1456" i="1" s="1"/>
  <c r="AL1455" i="1"/>
  <c r="J1455" i="1"/>
  <c r="AZ1455" i="1" s="1"/>
  <c r="AL1454" i="1"/>
  <c r="J1454" i="1"/>
  <c r="AZ1454" i="1" s="1"/>
  <c r="AL1453" i="1"/>
  <c r="J1453" i="1"/>
  <c r="AZ1453" i="1" s="1"/>
  <c r="AL1452" i="1"/>
  <c r="J1452" i="1"/>
  <c r="AZ1452" i="1" s="1"/>
  <c r="AL1451" i="1"/>
  <c r="J1451" i="1"/>
  <c r="AZ1451" i="1" s="1"/>
  <c r="AL1450" i="1"/>
  <c r="J1450" i="1"/>
  <c r="AZ1450" i="1" s="1"/>
  <c r="AL1449" i="1"/>
  <c r="J1449" i="1"/>
  <c r="AZ1449" i="1" s="1"/>
  <c r="AL1448" i="1"/>
  <c r="J1448" i="1"/>
  <c r="AZ1448" i="1" s="1"/>
  <c r="AL1447" i="1"/>
  <c r="J1447" i="1"/>
  <c r="AZ1447" i="1" s="1"/>
  <c r="AL1446" i="1"/>
  <c r="J1446" i="1"/>
  <c r="AZ1446" i="1" s="1"/>
  <c r="AL1445" i="1"/>
  <c r="J1445" i="1"/>
  <c r="AZ1445" i="1" s="1"/>
  <c r="AL1444" i="1"/>
  <c r="J1444" i="1"/>
  <c r="AZ1444" i="1" s="1"/>
  <c r="AL1443" i="1"/>
  <c r="J1443" i="1"/>
  <c r="AZ1443" i="1" s="1"/>
  <c r="AZ1442" i="1"/>
  <c r="AL1442" i="1"/>
  <c r="AL1441" i="1"/>
  <c r="J1441" i="1"/>
  <c r="AZ1441" i="1" s="1"/>
  <c r="AL1440" i="1"/>
  <c r="J1440" i="1"/>
  <c r="AZ1440" i="1" s="1"/>
  <c r="AL1439" i="1"/>
  <c r="J1439" i="1"/>
  <c r="AZ1439" i="1" s="1"/>
  <c r="AL1438" i="1"/>
  <c r="J1438" i="1"/>
  <c r="AZ1438" i="1" s="1"/>
  <c r="AL1437" i="1"/>
  <c r="J1437" i="1"/>
  <c r="AZ1437" i="1" s="1"/>
  <c r="AL1436" i="1"/>
  <c r="J1436" i="1"/>
  <c r="AZ1436" i="1" s="1"/>
  <c r="AL1435" i="1"/>
  <c r="J1435" i="1"/>
  <c r="AZ1435" i="1" s="1"/>
  <c r="AL1434" i="1"/>
  <c r="J1434" i="1"/>
  <c r="AZ1434" i="1" s="1"/>
  <c r="AL1433" i="1"/>
  <c r="J1433" i="1"/>
  <c r="AZ1433" i="1" s="1"/>
  <c r="AL1432" i="1"/>
  <c r="J1432" i="1"/>
  <c r="AZ1432" i="1" s="1"/>
  <c r="AL1431" i="1"/>
  <c r="J1431" i="1"/>
  <c r="AZ1431" i="1" s="1"/>
  <c r="AL1430" i="1"/>
  <c r="J1430" i="1"/>
  <c r="AZ1430" i="1" s="1"/>
  <c r="AL1429" i="1"/>
  <c r="J1429" i="1"/>
  <c r="AZ1429" i="1" s="1"/>
  <c r="AL1428" i="1"/>
  <c r="J1428" i="1"/>
  <c r="AZ1428" i="1" s="1"/>
  <c r="AL1427" i="1"/>
  <c r="J1427" i="1"/>
  <c r="AZ1427" i="1" s="1"/>
  <c r="AL1426" i="1"/>
  <c r="J1426" i="1"/>
  <c r="AZ1426" i="1" s="1"/>
  <c r="AL1425" i="1"/>
  <c r="J1425" i="1"/>
  <c r="AZ1425" i="1" s="1"/>
  <c r="AL1424" i="1"/>
  <c r="J1424" i="1"/>
  <c r="AZ1424" i="1" s="1"/>
  <c r="AL1423" i="1"/>
  <c r="J1423" i="1"/>
  <c r="AZ1423" i="1" s="1"/>
  <c r="AL1422" i="1"/>
  <c r="J1422" i="1"/>
  <c r="AZ1422" i="1" s="1"/>
  <c r="AL1421" i="1"/>
  <c r="J1421" i="1"/>
  <c r="AZ1421" i="1" s="1"/>
  <c r="AL1420" i="1"/>
  <c r="J1420" i="1"/>
  <c r="AZ1420" i="1" s="1"/>
  <c r="AL1419" i="1"/>
  <c r="J1419" i="1"/>
  <c r="AZ1419" i="1" s="1"/>
  <c r="AL1418" i="1"/>
  <c r="J1418" i="1"/>
  <c r="AZ1418" i="1" s="1"/>
  <c r="AL1417" i="1"/>
  <c r="J1417" i="1"/>
  <c r="AZ1417" i="1" s="1"/>
  <c r="AL1416" i="1"/>
  <c r="J1416" i="1"/>
  <c r="AZ1416" i="1" s="1"/>
  <c r="AL1415" i="1"/>
  <c r="J1415" i="1"/>
  <c r="AZ1415" i="1" s="1"/>
  <c r="AL1414" i="1"/>
  <c r="J1414" i="1"/>
  <c r="AZ1414" i="1" s="1"/>
  <c r="AL1413" i="1"/>
  <c r="J1413" i="1"/>
  <c r="AZ1413" i="1" s="1"/>
  <c r="AL1412" i="1"/>
  <c r="J1412" i="1"/>
  <c r="AZ1412" i="1" s="1"/>
  <c r="AL1411" i="1"/>
  <c r="J1411" i="1"/>
  <c r="AZ1411" i="1" s="1"/>
  <c r="AL1410" i="1"/>
  <c r="J1410" i="1"/>
  <c r="AZ1410" i="1" s="1"/>
  <c r="AL1409" i="1"/>
  <c r="J1409" i="1"/>
  <c r="AZ1409" i="1" s="1"/>
  <c r="AL1408" i="1"/>
  <c r="J1408" i="1"/>
  <c r="AZ1408" i="1" s="1"/>
  <c r="AL1407" i="1"/>
  <c r="J1407" i="1"/>
  <c r="AZ1407" i="1" s="1"/>
  <c r="AL1406" i="1"/>
  <c r="J1406" i="1"/>
  <c r="AZ1406" i="1" s="1"/>
  <c r="AL1405" i="1"/>
  <c r="J1405" i="1"/>
  <c r="AZ1405" i="1" s="1"/>
  <c r="AL1404" i="1"/>
  <c r="J1404" i="1"/>
  <c r="AZ1404" i="1" s="1"/>
  <c r="AL1403" i="1"/>
  <c r="J1403" i="1"/>
  <c r="AZ1403" i="1" s="1"/>
  <c r="AL1402" i="1"/>
  <c r="J1402" i="1"/>
  <c r="AZ1402" i="1" s="1"/>
  <c r="AL1401" i="1"/>
  <c r="J1401" i="1"/>
  <c r="AL1400" i="1"/>
  <c r="J1400" i="1"/>
  <c r="AZ1400" i="1" s="1"/>
  <c r="AL1399" i="1"/>
  <c r="J1399" i="1"/>
  <c r="AZ1399" i="1" s="1"/>
  <c r="AL1398" i="1"/>
  <c r="J1398" i="1"/>
  <c r="AZ1398" i="1" s="1"/>
  <c r="AL1397" i="1"/>
  <c r="J1397" i="1"/>
  <c r="AZ1397" i="1" s="1"/>
  <c r="AL1396" i="1"/>
  <c r="J1396" i="1"/>
  <c r="AZ1396" i="1" s="1"/>
  <c r="AL1395" i="1"/>
  <c r="J1395" i="1"/>
  <c r="AZ1395" i="1" s="1"/>
  <c r="AL1394" i="1"/>
  <c r="J1394" i="1"/>
  <c r="AZ1394" i="1" s="1"/>
  <c r="AZ1393" i="1"/>
  <c r="AL1393" i="1"/>
  <c r="AL1392" i="1"/>
  <c r="J1392" i="1"/>
  <c r="AZ1392" i="1" s="1"/>
  <c r="AL1391" i="1"/>
  <c r="J1391" i="1"/>
  <c r="AZ1391" i="1" s="1"/>
  <c r="AL1390" i="1"/>
  <c r="J1390" i="1"/>
  <c r="AZ1390" i="1" s="1"/>
  <c r="AL1388" i="1"/>
  <c r="J1388" i="1"/>
  <c r="AZ1388" i="1" s="1"/>
  <c r="AL1387" i="1"/>
  <c r="J1387" i="1"/>
  <c r="AZ1387" i="1" s="1"/>
  <c r="AL1386" i="1"/>
  <c r="J1386" i="1"/>
  <c r="AZ1386" i="1" s="1"/>
  <c r="AL1385" i="1"/>
  <c r="J1385" i="1"/>
  <c r="AZ1385" i="1" s="1"/>
  <c r="AL1384" i="1"/>
  <c r="J1384" i="1"/>
  <c r="AZ1384" i="1" s="1"/>
  <c r="AL1383" i="1"/>
  <c r="J1383" i="1"/>
  <c r="AZ1383" i="1" s="1"/>
  <c r="AL1382" i="1"/>
  <c r="J1382" i="1"/>
  <c r="AZ1382" i="1" s="1"/>
  <c r="AL1381" i="1"/>
  <c r="J1381" i="1"/>
  <c r="AZ1381" i="1" s="1"/>
  <c r="AL1380" i="1"/>
  <c r="J1380" i="1"/>
  <c r="AZ1380" i="1" s="1"/>
  <c r="AL1379" i="1"/>
  <c r="J1379" i="1"/>
  <c r="AL1378" i="1"/>
  <c r="J1378" i="1"/>
  <c r="AZ1378" i="1" s="1"/>
  <c r="AL1377" i="1"/>
  <c r="J1377" i="1"/>
  <c r="AZ1377" i="1" s="1"/>
  <c r="AZ1376" i="1"/>
  <c r="AL1376" i="1"/>
  <c r="AL1375" i="1"/>
  <c r="J1375" i="1"/>
  <c r="AZ1375" i="1" s="1"/>
  <c r="AL1374" i="1"/>
  <c r="J1374" i="1"/>
  <c r="AZ1374" i="1" s="1"/>
  <c r="AL1373" i="1"/>
  <c r="J1373" i="1"/>
  <c r="AZ1373" i="1" s="1"/>
  <c r="AL1372" i="1"/>
  <c r="J1372" i="1"/>
  <c r="AZ1372" i="1" s="1"/>
  <c r="AL1371" i="1"/>
  <c r="J1371" i="1"/>
  <c r="AZ1371" i="1" s="1"/>
  <c r="AL1370" i="1"/>
  <c r="J1370" i="1"/>
  <c r="AZ1370" i="1" s="1"/>
  <c r="AL1369" i="1"/>
  <c r="J1369" i="1"/>
  <c r="AZ1369" i="1" s="1"/>
  <c r="AL1368" i="1"/>
  <c r="J1368" i="1"/>
  <c r="AZ1368" i="1" s="1"/>
  <c r="AL1367" i="1"/>
  <c r="J1367" i="1"/>
  <c r="AZ1367" i="1" s="1"/>
  <c r="AL1366" i="1"/>
  <c r="J1366" i="1"/>
  <c r="AZ1366" i="1" s="1"/>
  <c r="AL1365" i="1"/>
  <c r="J1365" i="1"/>
  <c r="AZ1365" i="1" s="1"/>
  <c r="AL1364" i="1"/>
  <c r="J1364" i="1"/>
  <c r="AZ1364" i="1" s="1"/>
  <c r="AL1363" i="1"/>
  <c r="J1363" i="1"/>
  <c r="AZ1363" i="1" s="1"/>
  <c r="AL1362" i="1"/>
  <c r="J1362" i="1"/>
  <c r="AZ1362" i="1" s="1"/>
  <c r="AL1361" i="1"/>
  <c r="J1361" i="1"/>
  <c r="AZ1361" i="1" s="1"/>
  <c r="AL1360" i="1"/>
  <c r="J1360" i="1"/>
  <c r="AZ1360" i="1" s="1"/>
  <c r="AL1359" i="1"/>
  <c r="J1359" i="1"/>
  <c r="AZ1359" i="1" s="1"/>
  <c r="AL1358" i="1"/>
  <c r="J1358" i="1"/>
  <c r="AZ1358" i="1" s="1"/>
  <c r="AL1357" i="1"/>
  <c r="J1357" i="1"/>
  <c r="AZ1357" i="1" s="1"/>
  <c r="AL1356" i="1"/>
  <c r="J1356" i="1"/>
  <c r="AZ1356" i="1" s="1"/>
  <c r="AL1355" i="1"/>
  <c r="J1355" i="1"/>
  <c r="AZ1355" i="1" s="1"/>
  <c r="AL1354" i="1"/>
  <c r="J1354" i="1"/>
  <c r="AZ1354" i="1" s="1"/>
  <c r="AL1353" i="1"/>
  <c r="J1353" i="1"/>
  <c r="AZ1353" i="1" s="1"/>
  <c r="AL1352" i="1"/>
  <c r="J1352" i="1"/>
  <c r="AZ1352" i="1" s="1"/>
  <c r="AL1351" i="1"/>
  <c r="J1351" i="1"/>
  <c r="AZ1351" i="1" s="1"/>
  <c r="AL1350" i="1"/>
  <c r="J1350" i="1"/>
  <c r="AZ1350" i="1" s="1"/>
  <c r="AL1349" i="1"/>
  <c r="J1349" i="1"/>
  <c r="AZ1349" i="1" s="1"/>
  <c r="AL1348" i="1"/>
  <c r="J1348" i="1"/>
  <c r="AZ1348" i="1" s="1"/>
  <c r="AL1347" i="1"/>
  <c r="J1347" i="1"/>
  <c r="AZ1347" i="1" s="1"/>
  <c r="AL1346" i="1"/>
  <c r="J1346" i="1"/>
  <c r="AZ1346" i="1" s="1"/>
  <c r="AL1345" i="1"/>
  <c r="J1345" i="1"/>
  <c r="AZ1345" i="1" s="1"/>
  <c r="AL1344" i="1"/>
  <c r="J1344" i="1"/>
  <c r="AZ1344" i="1" s="1"/>
  <c r="AL1343" i="1"/>
  <c r="J1343" i="1"/>
  <c r="AZ1343" i="1" s="1"/>
  <c r="AL1342" i="1"/>
  <c r="J1342" i="1"/>
  <c r="AZ1342" i="1" s="1"/>
  <c r="AL1341" i="1"/>
  <c r="J1341" i="1"/>
  <c r="AZ1341" i="1" s="1"/>
  <c r="AL1340" i="1"/>
  <c r="J1340" i="1"/>
  <c r="AZ1340" i="1" s="1"/>
  <c r="AL1339" i="1"/>
  <c r="J1339" i="1"/>
  <c r="AZ1339" i="1" s="1"/>
  <c r="AL1338" i="1"/>
  <c r="J1338" i="1"/>
  <c r="AZ1338" i="1" s="1"/>
  <c r="AL1337" i="1"/>
  <c r="J1337" i="1"/>
  <c r="AZ1337" i="1" s="1"/>
  <c r="AL1336" i="1"/>
  <c r="AL1335" i="1"/>
  <c r="J1335" i="1"/>
  <c r="AZ1335" i="1" s="1"/>
  <c r="AL1334" i="1"/>
  <c r="J1334" i="1"/>
  <c r="AZ1334" i="1" s="1"/>
  <c r="AL1333" i="1"/>
  <c r="J1333" i="1"/>
  <c r="AZ1333" i="1" s="1"/>
  <c r="AL1332" i="1"/>
  <c r="J1332" i="1"/>
  <c r="AZ1332" i="1" s="1"/>
  <c r="AL1331" i="1"/>
  <c r="J1331" i="1"/>
  <c r="AZ1331" i="1" s="1"/>
  <c r="AL1330" i="1"/>
  <c r="J1330" i="1"/>
  <c r="AZ1330" i="1" s="1"/>
  <c r="AL1329" i="1"/>
  <c r="J1329" i="1"/>
  <c r="AZ1329" i="1" s="1"/>
  <c r="AL1328" i="1"/>
  <c r="J1328" i="1"/>
  <c r="AZ1328" i="1" s="1"/>
  <c r="AL1327" i="1"/>
  <c r="J1327" i="1"/>
  <c r="AZ1327" i="1" s="1"/>
  <c r="AL1326" i="1"/>
  <c r="J1326" i="1"/>
  <c r="AZ1326" i="1" s="1"/>
  <c r="AL1325" i="1"/>
  <c r="J1325" i="1"/>
  <c r="AZ1325" i="1" s="1"/>
  <c r="AL1324" i="1"/>
  <c r="J1324" i="1"/>
  <c r="AZ1324" i="1" s="1"/>
  <c r="AL1323" i="1"/>
  <c r="J1323" i="1"/>
  <c r="AZ1323" i="1" s="1"/>
  <c r="AL1322" i="1"/>
  <c r="J1322" i="1"/>
  <c r="AZ1322" i="1" s="1"/>
  <c r="AL1321" i="1"/>
  <c r="J1321" i="1"/>
  <c r="AZ1321" i="1" s="1"/>
  <c r="AL1320" i="1"/>
  <c r="J1320" i="1"/>
  <c r="AZ1320" i="1" s="1"/>
  <c r="AL1319" i="1"/>
  <c r="J1319" i="1"/>
  <c r="AZ1319" i="1" s="1"/>
  <c r="AL1318" i="1"/>
  <c r="J1318" i="1"/>
  <c r="AZ1318" i="1" s="1"/>
  <c r="AL1317" i="1"/>
  <c r="J1317" i="1"/>
  <c r="AZ1317" i="1" s="1"/>
  <c r="AL1316" i="1"/>
  <c r="J1316" i="1"/>
  <c r="AZ1316" i="1" s="1"/>
  <c r="AL1315" i="1"/>
  <c r="J1315" i="1"/>
  <c r="AZ1315" i="1" s="1"/>
  <c r="AL1314" i="1"/>
  <c r="J1314" i="1"/>
  <c r="AZ1314" i="1" s="1"/>
  <c r="BC1313" i="1"/>
  <c r="AL1313" i="1"/>
  <c r="J1313" i="1"/>
  <c r="AZ1313" i="1" s="1"/>
  <c r="AL1312" i="1"/>
  <c r="J1312" i="1"/>
  <c r="AZ1312" i="1" s="1"/>
  <c r="AL1311" i="1"/>
  <c r="J1311" i="1"/>
  <c r="AZ1311" i="1" s="1"/>
  <c r="AL1310" i="1"/>
  <c r="J1310" i="1"/>
  <c r="AZ1310" i="1" s="1"/>
  <c r="AL1309" i="1"/>
  <c r="J1309" i="1"/>
  <c r="AZ1309" i="1" s="1"/>
  <c r="AL1308" i="1"/>
  <c r="J1308" i="1"/>
  <c r="AZ1308" i="1" s="1"/>
  <c r="AL1307" i="1"/>
  <c r="J1307" i="1"/>
  <c r="AZ1307" i="1" s="1"/>
  <c r="AL1306" i="1"/>
  <c r="J1306" i="1"/>
  <c r="AZ1306" i="1" s="1"/>
  <c r="AL1305" i="1"/>
  <c r="J1305" i="1"/>
  <c r="AZ1305" i="1" s="1"/>
  <c r="AL1304" i="1"/>
  <c r="J1304" i="1"/>
  <c r="AZ1304" i="1" s="1"/>
  <c r="AL1303" i="1"/>
  <c r="J1303" i="1"/>
  <c r="AZ1303" i="1" s="1"/>
  <c r="AL1302" i="1"/>
  <c r="J1302" i="1"/>
  <c r="AZ1302" i="1" s="1"/>
  <c r="AL1301" i="1"/>
  <c r="J1301" i="1"/>
  <c r="AZ1301" i="1" s="1"/>
  <c r="AL1300" i="1"/>
  <c r="J1300" i="1"/>
  <c r="AZ1300" i="1" s="1"/>
  <c r="AL1299" i="1"/>
  <c r="J1299" i="1"/>
  <c r="AZ1299" i="1" s="1"/>
  <c r="AL1298" i="1"/>
  <c r="J1298" i="1"/>
  <c r="AZ1298" i="1" s="1"/>
  <c r="AL1297" i="1"/>
  <c r="J1297" i="1"/>
  <c r="AZ1297" i="1" s="1"/>
  <c r="AL1296" i="1"/>
  <c r="J1296" i="1"/>
  <c r="AZ1296" i="1" s="1"/>
  <c r="AL1295" i="1"/>
  <c r="J1295" i="1"/>
  <c r="AZ1295" i="1" s="1"/>
  <c r="AL1294" i="1"/>
  <c r="J1294" i="1"/>
  <c r="AZ1294" i="1" s="1"/>
  <c r="AL1293" i="1"/>
  <c r="J1293" i="1"/>
  <c r="AZ1293" i="1" s="1"/>
  <c r="AL1292" i="1"/>
  <c r="J1292" i="1"/>
  <c r="AZ1292" i="1" s="1"/>
  <c r="AL1291" i="1"/>
  <c r="J1291" i="1"/>
  <c r="AZ1291" i="1" s="1"/>
  <c r="AL1290" i="1"/>
  <c r="J1290" i="1"/>
  <c r="AZ1290" i="1" s="1"/>
  <c r="AL1289" i="1"/>
  <c r="J1289" i="1"/>
  <c r="AZ1289" i="1" s="1"/>
  <c r="AL1288" i="1"/>
  <c r="J1288" i="1"/>
  <c r="AZ1288" i="1" s="1"/>
  <c r="AL1287" i="1"/>
  <c r="J1287" i="1"/>
  <c r="AZ1287" i="1" s="1"/>
  <c r="AL1286" i="1"/>
  <c r="J1286" i="1"/>
  <c r="AZ1286" i="1" s="1"/>
  <c r="AL1285" i="1"/>
  <c r="J1285" i="1"/>
  <c r="AZ1285" i="1" s="1"/>
  <c r="AL1284" i="1"/>
  <c r="J1284" i="1"/>
  <c r="AZ1284" i="1" s="1"/>
  <c r="AL1283" i="1"/>
  <c r="J1283" i="1"/>
  <c r="AZ1283" i="1" s="1"/>
  <c r="AL1282" i="1"/>
  <c r="J1282" i="1"/>
  <c r="AZ1282" i="1" s="1"/>
  <c r="AL1281" i="1"/>
  <c r="J1281" i="1"/>
  <c r="AZ1281" i="1" s="1"/>
  <c r="AL1280" i="1"/>
  <c r="J1280" i="1"/>
  <c r="AZ1280" i="1" s="1"/>
  <c r="AL1279" i="1"/>
  <c r="J1279" i="1"/>
  <c r="AZ1279" i="1" s="1"/>
  <c r="AL1278" i="1"/>
  <c r="J1278" i="1"/>
  <c r="AZ1278" i="1" s="1"/>
  <c r="AL1277" i="1"/>
  <c r="J1277" i="1"/>
  <c r="AZ1277" i="1" s="1"/>
  <c r="AL1276" i="1"/>
  <c r="J1276" i="1"/>
  <c r="AZ1276" i="1" s="1"/>
  <c r="AL1275" i="1"/>
  <c r="J1275" i="1"/>
  <c r="AZ1275" i="1" s="1"/>
  <c r="AL1274" i="1"/>
  <c r="J1274" i="1"/>
  <c r="AZ1274" i="1" s="1"/>
  <c r="AL1273" i="1"/>
  <c r="J1273" i="1"/>
  <c r="AZ1273" i="1" s="1"/>
  <c r="AL1272" i="1"/>
  <c r="J1272" i="1"/>
  <c r="AZ1272" i="1" s="1"/>
  <c r="AL1271" i="1"/>
  <c r="J1271" i="1"/>
  <c r="AZ1271" i="1" s="1"/>
  <c r="AL1270" i="1"/>
  <c r="J1270" i="1"/>
  <c r="AZ1270" i="1" s="1"/>
  <c r="AL1269" i="1"/>
  <c r="J1269" i="1"/>
  <c r="AZ1269" i="1" s="1"/>
  <c r="AL1268" i="1"/>
  <c r="J1268" i="1"/>
  <c r="AZ1268" i="1" s="1"/>
  <c r="AL1267" i="1"/>
  <c r="J1267" i="1"/>
  <c r="AZ1267" i="1" s="1"/>
  <c r="AL1266" i="1"/>
  <c r="J1266" i="1"/>
  <c r="AZ1266" i="1" s="1"/>
  <c r="AL1265" i="1"/>
  <c r="J1265" i="1"/>
  <c r="AZ1265" i="1" s="1"/>
  <c r="AL1264" i="1"/>
  <c r="J1264" i="1"/>
  <c r="AZ1264" i="1" s="1"/>
  <c r="AL1263" i="1"/>
  <c r="J1263" i="1"/>
  <c r="AZ1263" i="1" s="1"/>
  <c r="AL1262" i="1"/>
  <c r="J1262" i="1"/>
  <c r="AZ1262" i="1" s="1"/>
  <c r="AL1261" i="1"/>
  <c r="J1261" i="1"/>
  <c r="AZ1261" i="1" s="1"/>
  <c r="AL1260" i="1"/>
  <c r="J1260" i="1"/>
  <c r="AZ1260" i="1" s="1"/>
  <c r="AL1259" i="1"/>
  <c r="J1259" i="1"/>
  <c r="AZ1259" i="1" s="1"/>
  <c r="AL1258" i="1"/>
  <c r="J1258" i="1"/>
  <c r="AZ1258" i="1" s="1"/>
  <c r="AL1257" i="1"/>
  <c r="J1257" i="1"/>
  <c r="AZ1257" i="1" s="1"/>
  <c r="AL1256" i="1"/>
  <c r="J1256" i="1"/>
  <c r="AZ1256" i="1" s="1"/>
  <c r="AL1255" i="1"/>
  <c r="J1255" i="1"/>
  <c r="AZ1255" i="1" s="1"/>
  <c r="AL1254" i="1"/>
  <c r="J1254" i="1"/>
  <c r="AZ1254" i="1" s="1"/>
  <c r="AL1253" i="1"/>
  <c r="J1253" i="1"/>
  <c r="AZ1253" i="1" s="1"/>
  <c r="AL1252" i="1"/>
  <c r="J1252" i="1"/>
  <c r="AZ1252" i="1" s="1"/>
  <c r="AL1251" i="1"/>
  <c r="J1251" i="1"/>
  <c r="AZ1251" i="1" s="1"/>
  <c r="AL1250" i="1"/>
  <c r="J1250" i="1"/>
  <c r="AZ1250" i="1" s="1"/>
  <c r="AL1249" i="1"/>
  <c r="J1249" i="1"/>
  <c r="AZ1249" i="1" s="1"/>
  <c r="AZ1248" i="1"/>
  <c r="AL1248" i="1"/>
  <c r="AL1247" i="1"/>
  <c r="J1247" i="1"/>
  <c r="AZ1247" i="1" s="1"/>
  <c r="AL1246" i="1"/>
  <c r="J1246" i="1"/>
  <c r="AZ1246" i="1" s="1"/>
  <c r="AL1245" i="1"/>
  <c r="J1245" i="1"/>
  <c r="AZ1245" i="1" s="1"/>
  <c r="AL1244" i="1"/>
  <c r="J1244" i="1"/>
  <c r="AZ1244" i="1" s="1"/>
  <c r="AL1243" i="1"/>
  <c r="J1243" i="1"/>
  <c r="AZ1243" i="1" s="1"/>
  <c r="AL1242" i="1"/>
  <c r="J1242" i="1"/>
  <c r="AZ1242" i="1" s="1"/>
  <c r="AL1241" i="1"/>
  <c r="J1241" i="1"/>
  <c r="AZ1241" i="1" s="1"/>
  <c r="AL1240" i="1"/>
  <c r="J1240" i="1"/>
  <c r="AZ1240" i="1" s="1"/>
  <c r="AL1239" i="1"/>
  <c r="J1239" i="1"/>
  <c r="AZ1239" i="1" s="1"/>
  <c r="AL1238" i="1"/>
  <c r="J1238" i="1"/>
  <c r="AZ1238" i="1" s="1"/>
  <c r="AL1237" i="1"/>
  <c r="J1237" i="1"/>
  <c r="AZ1237" i="1" s="1"/>
  <c r="AL1236" i="1"/>
  <c r="J1236" i="1"/>
  <c r="AZ1236" i="1" s="1"/>
  <c r="AL1235" i="1"/>
  <c r="J1235" i="1"/>
  <c r="AZ1235" i="1" s="1"/>
  <c r="AL1234" i="1"/>
  <c r="J1234" i="1"/>
  <c r="AZ1234" i="1" s="1"/>
  <c r="AL1233" i="1"/>
  <c r="J1233" i="1"/>
  <c r="AZ1233" i="1" s="1"/>
  <c r="AL1232" i="1"/>
  <c r="J1232" i="1"/>
  <c r="AZ1232" i="1" s="1"/>
  <c r="AL1231" i="1"/>
  <c r="J1231" i="1"/>
  <c r="AZ1231" i="1" s="1"/>
  <c r="AL1230" i="1"/>
  <c r="J1230" i="1"/>
  <c r="AZ1230" i="1" s="1"/>
  <c r="AL1229" i="1"/>
  <c r="J1229" i="1"/>
  <c r="AZ1229" i="1" s="1"/>
  <c r="AL1228" i="1"/>
  <c r="J1228" i="1"/>
  <c r="AZ1228" i="1" s="1"/>
  <c r="AL1227" i="1"/>
  <c r="J1227" i="1"/>
  <c r="AZ1227" i="1" s="1"/>
  <c r="AL1226" i="1"/>
  <c r="J1226" i="1"/>
  <c r="AZ1226" i="1" s="1"/>
  <c r="AL1225" i="1"/>
  <c r="J1225" i="1"/>
  <c r="AZ1225" i="1" s="1"/>
  <c r="AL1224" i="1"/>
  <c r="J1224" i="1"/>
  <c r="AZ1224" i="1" s="1"/>
  <c r="AL1223" i="1"/>
  <c r="J1223" i="1"/>
  <c r="AZ1223" i="1" s="1"/>
  <c r="AL1222" i="1"/>
  <c r="J1222" i="1"/>
  <c r="AZ1222" i="1" s="1"/>
  <c r="AL1221" i="1"/>
  <c r="J1221" i="1"/>
  <c r="AZ1221" i="1" s="1"/>
  <c r="AL1220" i="1"/>
  <c r="J1220" i="1"/>
  <c r="AZ1220" i="1" s="1"/>
  <c r="AL1219" i="1"/>
  <c r="J1219" i="1"/>
  <c r="AZ1219" i="1" s="1"/>
  <c r="AL1218" i="1"/>
  <c r="J1218" i="1"/>
  <c r="AZ1218" i="1" s="1"/>
  <c r="AL1217" i="1"/>
  <c r="J1217" i="1"/>
  <c r="AZ1217" i="1" s="1"/>
  <c r="AL1216" i="1"/>
  <c r="J1216" i="1"/>
  <c r="AZ1216" i="1" s="1"/>
  <c r="AL1215" i="1"/>
  <c r="J1215" i="1"/>
  <c r="AZ1215" i="1" s="1"/>
  <c r="AL1214" i="1"/>
  <c r="J1214" i="1"/>
  <c r="AZ1214" i="1" s="1"/>
  <c r="AL1213" i="1"/>
  <c r="J1213" i="1"/>
  <c r="AZ1213" i="1" s="1"/>
  <c r="AL1212" i="1"/>
  <c r="J1212" i="1"/>
  <c r="AZ1212" i="1" s="1"/>
  <c r="AL1211" i="1"/>
  <c r="J1211" i="1"/>
  <c r="AZ1211" i="1" s="1"/>
  <c r="AL1210" i="1"/>
  <c r="J1210" i="1"/>
  <c r="AZ1210" i="1" s="1"/>
  <c r="AL1209" i="1"/>
  <c r="J1209" i="1"/>
  <c r="AZ1209" i="1" s="1"/>
  <c r="AL1208" i="1"/>
  <c r="J1208" i="1"/>
  <c r="AZ1208" i="1" s="1"/>
  <c r="AL1207" i="1"/>
  <c r="J1207" i="1"/>
  <c r="AZ1207" i="1" s="1"/>
  <c r="AL1206" i="1"/>
  <c r="J1206" i="1"/>
  <c r="AZ1206" i="1" s="1"/>
  <c r="AL1205" i="1"/>
  <c r="J1205" i="1"/>
  <c r="AZ1205" i="1" s="1"/>
  <c r="AL1204" i="1"/>
  <c r="J1204" i="1"/>
  <c r="AZ1204" i="1" s="1"/>
  <c r="AL1203" i="1"/>
  <c r="J1203" i="1"/>
  <c r="AZ1203" i="1" s="1"/>
  <c r="AL1202" i="1"/>
  <c r="J1202" i="1"/>
  <c r="AZ1202" i="1" s="1"/>
  <c r="AL1201" i="1"/>
  <c r="J1201" i="1"/>
  <c r="AZ1201" i="1" s="1"/>
  <c r="AL1200" i="1"/>
  <c r="J1200" i="1"/>
  <c r="AZ1200" i="1" s="1"/>
  <c r="AL1199" i="1"/>
  <c r="J1199" i="1"/>
  <c r="AZ1199" i="1" s="1"/>
  <c r="AL1198" i="1"/>
  <c r="J1198" i="1"/>
  <c r="AZ1198" i="1" s="1"/>
  <c r="AL1197" i="1"/>
  <c r="J1197" i="1"/>
  <c r="AZ1197" i="1" s="1"/>
  <c r="AL1196" i="1"/>
  <c r="J1196" i="1"/>
  <c r="AZ1196" i="1" s="1"/>
  <c r="AL1195" i="1"/>
  <c r="J1195" i="1"/>
  <c r="AZ1195" i="1" s="1"/>
  <c r="AL1194" i="1"/>
  <c r="J1194" i="1"/>
  <c r="AZ1194" i="1" s="1"/>
  <c r="AL1193" i="1"/>
  <c r="J1193" i="1"/>
  <c r="AZ1193" i="1" s="1"/>
  <c r="AL1192" i="1"/>
  <c r="J1192" i="1"/>
  <c r="AZ1192" i="1" s="1"/>
  <c r="AL1191" i="1"/>
  <c r="J1191" i="1"/>
  <c r="AZ1191" i="1" s="1"/>
  <c r="AL1190" i="1"/>
  <c r="J1190" i="1"/>
  <c r="AZ1190" i="1" s="1"/>
  <c r="AL1189" i="1"/>
  <c r="J1189" i="1"/>
  <c r="AZ1189" i="1" s="1"/>
  <c r="AL1188" i="1"/>
  <c r="J1188" i="1"/>
  <c r="AZ1188" i="1" s="1"/>
  <c r="AL1187" i="1"/>
  <c r="J1187" i="1"/>
  <c r="AZ1187" i="1" s="1"/>
  <c r="AL1186" i="1"/>
  <c r="J1186" i="1"/>
  <c r="AZ1186" i="1" s="1"/>
  <c r="AL1185" i="1"/>
  <c r="J1185" i="1"/>
  <c r="AZ1185" i="1" s="1"/>
  <c r="AL1184" i="1"/>
  <c r="J1184" i="1"/>
  <c r="AZ1184" i="1" s="1"/>
  <c r="AL1183" i="1"/>
  <c r="J1183" i="1"/>
  <c r="AL1182" i="1"/>
  <c r="J1182" i="1"/>
  <c r="AZ1182" i="1" s="1"/>
  <c r="AL1181" i="1"/>
  <c r="J1181" i="1"/>
  <c r="AZ1181" i="1" s="1"/>
  <c r="AL1180" i="1"/>
  <c r="J1180" i="1"/>
  <c r="AZ1180" i="1" s="1"/>
  <c r="AL1179" i="1"/>
  <c r="J1179" i="1"/>
  <c r="AZ1179" i="1" s="1"/>
  <c r="AL1178" i="1"/>
  <c r="J1178" i="1"/>
  <c r="AZ1178" i="1" s="1"/>
  <c r="AL1177" i="1"/>
  <c r="J1177" i="1"/>
  <c r="AZ1177" i="1" s="1"/>
  <c r="AL1176" i="1"/>
  <c r="J1176" i="1"/>
  <c r="AZ1176" i="1" s="1"/>
  <c r="AL1175" i="1"/>
  <c r="J1175" i="1"/>
  <c r="AZ1175" i="1" s="1"/>
  <c r="AL1174" i="1"/>
  <c r="J1174" i="1"/>
  <c r="AZ1174" i="1" s="1"/>
  <c r="AL1173" i="1"/>
  <c r="J1173" i="1"/>
  <c r="AZ1173" i="1" s="1"/>
  <c r="AL1172" i="1"/>
  <c r="J1172" i="1"/>
  <c r="AZ1172" i="1" s="1"/>
  <c r="AL1171" i="1"/>
  <c r="J1171" i="1"/>
  <c r="AZ1171" i="1" s="1"/>
  <c r="AL1170" i="1"/>
  <c r="J1170" i="1"/>
  <c r="AZ1170" i="1" s="1"/>
  <c r="AL1169" i="1"/>
  <c r="J1169" i="1"/>
  <c r="AZ1169" i="1" s="1"/>
  <c r="AL1168" i="1"/>
  <c r="J1168" i="1"/>
  <c r="AZ1168" i="1" s="1"/>
  <c r="AL1167" i="1"/>
  <c r="J1167" i="1"/>
  <c r="AZ1167" i="1" s="1"/>
  <c r="AL1166" i="1"/>
  <c r="J1166" i="1"/>
  <c r="AZ1166" i="1" s="1"/>
  <c r="AL1165" i="1"/>
  <c r="J1165" i="1"/>
  <c r="AZ1165" i="1" s="1"/>
  <c r="AL1164" i="1"/>
  <c r="J1164" i="1"/>
  <c r="AZ1164" i="1" s="1"/>
  <c r="AL1163" i="1"/>
  <c r="J1163" i="1"/>
  <c r="AZ1163" i="1" s="1"/>
  <c r="AL1162" i="1"/>
  <c r="J1162" i="1"/>
  <c r="AZ1162" i="1" s="1"/>
  <c r="AL1161" i="1"/>
  <c r="J1161" i="1"/>
  <c r="AZ1161" i="1" s="1"/>
  <c r="AL1160" i="1"/>
  <c r="J1160" i="1"/>
  <c r="AZ1160" i="1" s="1"/>
  <c r="AL1159" i="1"/>
  <c r="J1159" i="1"/>
  <c r="AZ1159" i="1" s="1"/>
  <c r="AL1158" i="1"/>
  <c r="J1158" i="1"/>
  <c r="AZ1158" i="1" s="1"/>
  <c r="AL1157" i="1"/>
  <c r="J1157" i="1"/>
  <c r="AZ1157" i="1" s="1"/>
  <c r="AL1156" i="1"/>
  <c r="J1156" i="1"/>
  <c r="AZ1156" i="1" s="1"/>
  <c r="AL1155" i="1"/>
  <c r="J1155" i="1"/>
  <c r="AZ1155" i="1" s="1"/>
  <c r="AL1154" i="1"/>
  <c r="J1154" i="1"/>
  <c r="AZ1154" i="1" s="1"/>
  <c r="AL1153" i="1"/>
  <c r="J1153" i="1"/>
  <c r="AZ1153" i="1" s="1"/>
  <c r="AL1152" i="1"/>
  <c r="J1152" i="1"/>
  <c r="AZ1152" i="1" s="1"/>
  <c r="AL1151" i="1"/>
  <c r="J1151" i="1"/>
  <c r="AZ1151" i="1" s="1"/>
  <c r="AL1150" i="1"/>
  <c r="J1150" i="1"/>
  <c r="AZ1150" i="1" s="1"/>
  <c r="AL1149" i="1"/>
  <c r="J1149" i="1"/>
  <c r="AZ1149" i="1" s="1"/>
  <c r="AL1148" i="1"/>
  <c r="J1148" i="1"/>
  <c r="AZ1148" i="1" s="1"/>
  <c r="AL1147" i="1"/>
  <c r="J1147" i="1"/>
  <c r="AZ1147" i="1" s="1"/>
  <c r="AL1146" i="1"/>
  <c r="J1146" i="1"/>
  <c r="AZ1146" i="1" s="1"/>
  <c r="AL1145" i="1"/>
  <c r="J1145" i="1"/>
  <c r="AZ1145" i="1" s="1"/>
  <c r="AL1144" i="1"/>
  <c r="J1144" i="1"/>
  <c r="AZ1144" i="1" s="1"/>
  <c r="AL1143" i="1"/>
  <c r="J1143" i="1"/>
  <c r="AZ1143" i="1" s="1"/>
  <c r="AL1142" i="1"/>
  <c r="J1142" i="1"/>
  <c r="AZ1142" i="1" s="1"/>
  <c r="AL1141" i="1"/>
  <c r="J1141" i="1"/>
  <c r="AZ1141" i="1" s="1"/>
  <c r="AL1140" i="1"/>
  <c r="J1140" i="1"/>
  <c r="AZ1140" i="1" s="1"/>
  <c r="AL1139" i="1"/>
  <c r="J1139" i="1"/>
  <c r="AZ1139" i="1" s="1"/>
  <c r="AL1138" i="1"/>
  <c r="J1138" i="1"/>
  <c r="AZ1138" i="1" s="1"/>
  <c r="AL1137" i="1"/>
  <c r="J1137" i="1"/>
  <c r="AL1136" i="1"/>
  <c r="J1136" i="1"/>
  <c r="AZ1136" i="1" s="1"/>
  <c r="AL1135" i="1"/>
  <c r="J1135" i="1"/>
  <c r="AZ1135" i="1" s="1"/>
  <c r="AL1134" i="1"/>
  <c r="J1134" i="1"/>
  <c r="AZ1134" i="1" s="1"/>
  <c r="AL1133" i="1"/>
  <c r="J1133" i="1"/>
  <c r="AZ1133" i="1" s="1"/>
  <c r="AZ1132" i="1"/>
  <c r="AL1132" i="1"/>
  <c r="AL1131" i="1"/>
  <c r="J1131" i="1"/>
  <c r="AZ1131" i="1" s="1"/>
  <c r="AL1130" i="1"/>
  <c r="J1130" i="1"/>
  <c r="AZ1130" i="1" s="1"/>
  <c r="AL1129" i="1"/>
  <c r="J1129" i="1"/>
  <c r="AZ1129" i="1" s="1"/>
  <c r="AL1128" i="1"/>
  <c r="J1128" i="1"/>
  <c r="AZ1128" i="1" s="1"/>
  <c r="AL1127" i="1"/>
  <c r="J1127" i="1"/>
  <c r="AZ1127" i="1" s="1"/>
  <c r="AL1126" i="1"/>
  <c r="J1126" i="1"/>
  <c r="AZ1126" i="1" s="1"/>
  <c r="AL1125" i="1"/>
  <c r="J1125" i="1"/>
  <c r="AZ1125" i="1" s="1"/>
  <c r="AL1124" i="1"/>
  <c r="J1124" i="1"/>
  <c r="AZ1124" i="1" s="1"/>
  <c r="AL1123" i="1"/>
  <c r="J1123" i="1"/>
  <c r="AZ1123" i="1" s="1"/>
  <c r="AL1122" i="1"/>
  <c r="J1122" i="1"/>
  <c r="AZ1122" i="1" s="1"/>
  <c r="AL1121" i="1"/>
  <c r="J1121" i="1"/>
  <c r="AZ1121" i="1" s="1"/>
  <c r="AL1120" i="1"/>
  <c r="J1120" i="1"/>
  <c r="AZ1120" i="1" s="1"/>
  <c r="AL1119" i="1"/>
  <c r="J1119" i="1"/>
  <c r="AZ1119" i="1" s="1"/>
  <c r="AL1118" i="1"/>
  <c r="J1118" i="1"/>
  <c r="AZ1118" i="1" s="1"/>
  <c r="AL1117" i="1"/>
  <c r="J1117" i="1"/>
  <c r="AZ1117" i="1" s="1"/>
  <c r="AL1116" i="1"/>
  <c r="J1116" i="1"/>
  <c r="AZ1116" i="1" s="1"/>
  <c r="AL1115" i="1"/>
  <c r="J1115" i="1"/>
  <c r="AZ1115" i="1" s="1"/>
  <c r="AL1114" i="1"/>
  <c r="J1114" i="1"/>
  <c r="AZ1114" i="1" s="1"/>
  <c r="AL1113" i="1"/>
  <c r="J1113" i="1"/>
  <c r="AZ1113" i="1" s="1"/>
  <c r="AL1112" i="1"/>
  <c r="J1112" i="1"/>
  <c r="AZ1112" i="1" s="1"/>
  <c r="AL1111" i="1"/>
  <c r="J1111" i="1"/>
  <c r="AZ1111" i="1" s="1"/>
  <c r="AL1110" i="1"/>
  <c r="J1110" i="1"/>
  <c r="AZ1110" i="1" s="1"/>
  <c r="AL1109" i="1"/>
  <c r="J1109" i="1"/>
  <c r="AZ1109" i="1" s="1"/>
  <c r="AL1108" i="1"/>
  <c r="J1108" i="1"/>
  <c r="AZ1108" i="1" s="1"/>
  <c r="AL1107" i="1"/>
  <c r="J1107" i="1"/>
  <c r="AZ1107" i="1" s="1"/>
  <c r="AL1106" i="1"/>
  <c r="J1106" i="1"/>
  <c r="AZ1106" i="1" s="1"/>
  <c r="AL1105" i="1"/>
  <c r="J1105" i="1"/>
  <c r="AZ1105" i="1" s="1"/>
  <c r="AL1104" i="1"/>
  <c r="J1104" i="1"/>
  <c r="AZ1104" i="1" s="1"/>
  <c r="AL1103" i="1"/>
  <c r="J1103" i="1"/>
  <c r="AZ1103" i="1" s="1"/>
  <c r="AL1102" i="1"/>
  <c r="J1102" i="1"/>
  <c r="AZ1102" i="1" s="1"/>
  <c r="AL1101" i="1"/>
  <c r="J1101" i="1"/>
  <c r="AZ1101" i="1" s="1"/>
  <c r="AL1100" i="1"/>
  <c r="J1100" i="1"/>
  <c r="AZ1100" i="1" s="1"/>
  <c r="AL1099" i="1"/>
  <c r="J1099" i="1"/>
  <c r="AZ1099" i="1" s="1"/>
  <c r="AL1098" i="1"/>
  <c r="J1098" i="1"/>
  <c r="AZ1098" i="1" s="1"/>
  <c r="AL1097" i="1"/>
  <c r="J1097" i="1"/>
  <c r="AZ1097" i="1" s="1"/>
  <c r="AL1096" i="1"/>
  <c r="J1096" i="1"/>
  <c r="AZ1096" i="1" s="1"/>
  <c r="AL1095" i="1"/>
  <c r="J1095" i="1"/>
  <c r="AZ1095" i="1" s="1"/>
  <c r="AL1094" i="1"/>
  <c r="J1094" i="1"/>
  <c r="AZ1094" i="1" s="1"/>
  <c r="AL1093" i="1"/>
  <c r="J1093" i="1"/>
  <c r="AZ1093" i="1" s="1"/>
  <c r="AL1092" i="1"/>
  <c r="J1092" i="1"/>
  <c r="AZ1092" i="1" s="1"/>
  <c r="AL1091" i="1"/>
  <c r="J1091" i="1"/>
  <c r="AZ1091" i="1" s="1"/>
  <c r="AL1090" i="1"/>
  <c r="J1090" i="1"/>
  <c r="AZ1090" i="1" s="1"/>
  <c r="AL1089" i="1"/>
  <c r="J1089" i="1"/>
  <c r="AZ1089" i="1" s="1"/>
  <c r="AL1088" i="1"/>
  <c r="J1088" i="1"/>
  <c r="AZ1088" i="1" s="1"/>
  <c r="AL1087" i="1"/>
  <c r="J1087" i="1"/>
  <c r="AZ1087" i="1" s="1"/>
  <c r="AL1086" i="1"/>
  <c r="J1086" i="1"/>
  <c r="AZ1086" i="1" s="1"/>
  <c r="AL1085" i="1"/>
  <c r="J1085" i="1"/>
  <c r="AZ1085" i="1" s="1"/>
  <c r="AL1084" i="1"/>
  <c r="J1084" i="1"/>
  <c r="AZ1084" i="1" s="1"/>
  <c r="AL1083" i="1"/>
  <c r="J1083" i="1"/>
  <c r="AZ1083" i="1" s="1"/>
  <c r="AL1082" i="1"/>
  <c r="J1082" i="1"/>
  <c r="AZ1082" i="1" s="1"/>
  <c r="AL1081" i="1"/>
  <c r="J1081" i="1"/>
  <c r="AZ1081" i="1" s="1"/>
  <c r="AL1080" i="1"/>
  <c r="J1080" i="1"/>
  <c r="AZ1080" i="1" s="1"/>
  <c r="AL1079" i="1"/>
  <c r="J1079" i="1"/>
  <c r="AZ1079" i="1" s="1"/>
  <c r="AL1078" i="1"/>
  <c r="J1078" i="1"/>
  <c r="AZ1078" i="1" s="1"/>
  <c r="AL1077" i="1"/>
  <c r="J1077" i="1"/>
  <c r="AZ1077" i="1" s="1"/>
  <c r="AL1076" i="1"/>
  <c r="J1076" i="1"/>
  <c r="AZ1076" i="1" s="1"/>
  <c r="AL1075" i="1"/>
  <c r="J1075" i="1"/>
  <c r="AZ1075" i="1" s="1"/>
  <c r="AL1074" i="1"/>
  <c r="J1074" i="1"/>
  <c r="AZ1074" i="1" s="1"/>
  <c r="AL1073" i="1"/>
  <c r="J1073" i="1"/>
  <c r="AZ1073" i="1" s="1"/>
  <c r="AL1072" i="1"/>
  <c r="J1072" i="1"/>
  <c r="AZ1072" i="1" s="1"/>
  <c r="AL1071" i="1"/>
  <c r="J1071" i="1"/>
  <c r="AZ1071" i="1" s="1"/>
  <c r="AL1070" i="1"/>
  <c r="J1070" i="1"/>
  <c r="AZ1070" i="1" s="1"/>
  <c r="AL1069" i="1"/>
  <c r="J1069" i="1"/>
  <c r="AZ1069" i="1" s="1"/>
  <c r="AL1068" i="1"/>
  <c r="J1068" i="1"/>
  <c r="AZ1068" i="1" s="1"/>
  <c r="AL1067" i="1"/>
  <c r="J1067" i="1"/>
  <c r="AZ1067" i="1" s="1"/>
  <c r="AL1066" i="1"/>
  <c r="J1066" i="1"/>
  <c r="AZ1066" i="1" s="1"/>
  <c r="AL1065" i="1"/>
  <c r="J1065" i="1"/>
  <c r="AZ1065" i="1" s="1"/>
  <c r="AL1064" i="1"/>
  <c r="J1064" i="1"/>
  <c r="AZ1064" i="1" s="1"/>
  <c r="AL1063" i="1"/>
  <c r="J1063" i="1"/>
  <c r="AZ1063" i="1" s="1"/>
  <c r="AL1062" i="1"/>
  <c r="J1062" i="1"/>
  <c r="AZ1062" i="1" s="1"/>
  <c r="AL1061" i="1"/>
  <c r="J1061" i="1"/>
  <c r="AZ1061" i="1" s="1"/>
  <c r="AL1060" i="1"/>
  <c r="J1060" i="1"/>
  <c r="AZ1060" i="1" s="1"/>
  <c r="AL1059" i="1"/>
  <c r="J1059" i="1"/>
  <c r="AZ1059" i="1" s="1"/>
  <c r="AL1058" i="1"/>
  <c r="J1058" i="1"/>
  <c r="AZ1058" i="1" s="1"/>
  <c r="AL1057" i="1"/>
  <c r="J1057" i="1"/>
  <c r="AZ1057" i="1" s="1"/>
  <c r="AL1056" i="1"/>
  <c r="J1056" i="1"/>
  <c r="AZ1056" i="1" s="1"/>
  <c r="AL1055" i="1"/>
  <c r="J1055" i="1"/>
  <c r="AZ1055" i="1" s="1"/>
  <c r="AL1054" i="1"/>
  <c r="J1054" i="1"/>
  <c r="AZ1054" i="1" s="1"/>
  <c r="AL1053" i="1"/>
  <c r="J1053" i="1"/>
  <c r="AZ1053" i="1" s="1"/>
  <c r="AL1052" i="1"/>
  <c r="J1052" i="1"/>
  <c r="AZ1052" i="1" s="1"/>
  <c r="AL1051" i="1"/>
  <c r="J1051" i="1"/>
  <c r="AZ1051" i="1" s="1"/>
  <c r="AL1050" i="1"/>
  <c r="J1050" i="1"/>
  <c r="AZ1050" i="1" s="1"/>
  <c r="AL1049" i="1"/>
  <c r="J1049" i="1"/>
  <c r="AZ1049" i="1" s="1"/>
  <c r="AL1048" i="1"/>
  <c r="J1048" i="1"/>
  <c r="AZ1048" i="1" s="1"/>
  <c r="AL1047" i="1"/>
  <c r="J1047" i="1"/>
  <c r="AZ1047" i="1" s="1"/>
  <c r="AL1046" i="1"/>
  <c r="J1046" i="1"/>
  <c r="AZ1046" i="1" s="1"/>
  <c r="AL1045" i="1"/>
  <c r="J1045" i="1"/>
  <c r="AZ1045" i="1" s="1"/>
  <c r="AL1044" i="1"/>
  <c r="J1044" i="1"/>
  <c r="AZ1044" i="1" s="1"/>
  <c r="AL1043" i="1"/>
  <c r="J1043" i="1"/>
  <c r="AZ1043" i="1" s="1"/>
  <c r="AL1042" i="1"/>
  <c r="J1042" i="1"/>
  <c r="AZ1042" i="1" s="1"/>
  <c r="AL1041" i="1"/>
  <c r="J1041" i="1"/>
  <c r="AL1040" i="1"/>
  <c r="J1040" i="1"/>
  <c r="AZ1040" i="1" s="1"/>
  <c r="AL1039" i="1"/>
  <c r="J1039" i="1"/>
  <c r="AZ1039" i="1" s="1"/>
  <c r="AL1038" i="1"/>
  <c r="J1038" i="1"/>
  <c r="AZ1038" i="1" s="1"/>
  <c r="AL1037" i="1"/>
  <c r="J1037" i="1"/>
  <c r="AZ1037" i="1" s="1"/>
  <c r="AL1036" i="1"/>
  <c r="J1036" i="1"/>
  <c r="AZ1036" i="1" s="1"/>
  <c r="AL1035" i="1"/>
  <c r="J1035" i="1"/>
  <c r="AZ1035" i="1" s="1"/>
  <c r="AL1034" i="1"/>
  <c r="J1034" i="1"/>
  <c r="AZ1034" i="1" s="1"/>
  <c r="AL1033" i="1"/>
  <c r="J1033" i="1"/>
  <c r="AZ1033" i="1" s="1"/>
  <c r="AL1032" i="1"/>
  <c r="J1032" i="1"/>
  <c r="AZ1032" i="1" s="1"/>
  <c r="AL1031" i="1"/>
  <c r="J1031" i="1"/>
  <c r="AZ1031" i="1" s="1"/>
  <c r="AL1030" i="1"/>
  <c r="J1030" i="1"/>
  <c r="AZ1030" i="1" s="1"/>
  <c r="AL1029" i="1"/>
  <c r="J1029" i="1"/>
  <c r="AZ1029" i="1" s="1"/>
  <c r="AL1028" i="1"/>
  <c r="J1028" i="1"/>
  <c r="AZ1028" i="1" s="1"/>
  <c r="AL1027" i="1"/>
  <c r="J1027" i="1"/>
  <c r="AZ1027" i="1" s="1"/>
  <c r="AL1026" i="1"/>
  <c r="J1026" i="1"/>
  <c r="AZ1026" i="1" s="1"/>
  <c r="AL1025" i="1"/>
  <c r="J1025" i="1"/>
  <c r="AZ1025" i="1" s="1"/>
  <c r="AL1024" i="1"/>
  <c r="J1024" i="1"/>
  <c r="AZ1024" i="1" s="1"/>
  <c r="AL1023" i="1"/>
  <c r="J1023" i="1"/>
  <c r="AZ1023" i="1" s="1"/>
  <c r="AL1022" i="1"/>
  <c r="J1022" i="1"/>
  <c r="AZ1022" i="1" s="1"/>
  <c r="AL1021" i="1"/>
  <c r="J1021" i="1"/>
  <c r="AZ1021" i="1" s="1"/>
  <c r="AL1020" i="1"/>
  <c r="J1020" i="1"/>
  <c r="AZ1020" i="1" s="1"/>
  <c r="AL1019" i="1"/>
  <c r="J1019" i="1"/>
  <c r="AZ1019" i="1" s="1"/>
  <c r="AL1018" i="1"/>
  <c r="J1018" i="1"/>
  <c r="AZ1018" i="1" s="1"/>
  <c r="AL1017" i="1"/>
  <c r="J1017" i="1"/>
  <c r="AZ1017" i="1" s="1"/>
  <c r="AL1016" i="1"/>
  <c r="J1016" i="1"/>
  <c r="AZ1016" i="1" s="1"/>
  <c r="AL1015" i="1"/>
  <c r="J1015" i="1"/>
  <c r="AZ1015" i="1" s="1"/>
  <c r="AL1014" i="1"/>
  <c r="J1014" i="1"/>
  <c r="AZ1014" i="1" s="1"/>
  <c r="AL1013" i="1"/>
  <c r="J1013" i="1"/>
  <c r="AZ1013" i="1" s="1"/>
  <c r="AL1012" i="1"/>
  <c r="J1012" i="1"/>
  <c r="AZ1012" i="1" s="1"/>
  <c r="AL1011" i="1"/>
  <c r="J1011" i="1"/>
  <c r="AZ1011" i="1" s="1"/>
  <c r="AL1010" i="1"/>
  <c r="J1010" i="1"/>
  <c r="AZ1010" i="1" s="1"/>
  <c r="AL1009" i="1"/>
  <c r="J1009" i="1"/>
  <c r="AZ1009" i="1" s="1"/>
  <c r="AL1008" i="1"/>
  <c r="J1008" i="1"/>
  <c r="AZ1008" i="1" s="1"/>
  <c r="AL1007" i="1"/>
  <c r="J1007" i="1"/>
  <c r="AZ1007" i="1" s="1"/>
  <c r="AL1006" i="1"/>
  <c r="J1006" i="1"/>
  <c r="AZ1006" i="1" s="1"/>
  <c r="AL1005" i="1"/>
  <c r="J1005" i="1"/>
  <c r="AZ1005" i="1" s="1"/>
  <c r="AL1004" i="1"/>
  <c r="J1004" i="1"/>
  <c r="AZ1004" i="1" s="1"/>
  <c r="AL1003" i="1"/>
  <c r="J1003" i="1"/>
  <c r="AZ1003" i="1" s="1"/>
  <c r="AL1002" i="1"/>
  <c r="J1002" i="1"/>
  <c r="AZ1002" i="1" s="1"/>
  <c r="AL1001" i="1"/>
  <c r="J1001" i="1"/>
  <c r="AZ1001" i="1" s="1"/>
  <c r="AL1000" i="1"/>
  <c r="J1000" i="1"/>
  <c r="AZ1000" i="1" s="1"/>
  <c r="AL999" i="1"/>
  <c r="J999" i="1"/>
  <c r="AZ999" i="1" s="1"/>
  <c r="AL998" i="1"/>
  <c r="J998" i="1"/>
  <c r="AZ998" i="1" s="1"/>
  <c r="AL997" i="1"/>
  <c r="J997" i="1"/>
  <c r="AZ997" i="1" s="1"/>
  <c r="AL996" i="1"/>
  <c r="J996" i="1"/>
  <c r="AZ996" i="1" s="1"/>
  <c r="AL995" i="1"/>
  <c r="J995" i="1"/>
  <c r="AZ995" i="1" s="1"/>
  <c r="AL994" i="1"/>
  <c r="J994" i="1"/>
  <c r="AZ994" i="1" s="1"/>
  <c r="AL993" i="1"/>
  <c r="J993" i="1"/>
  <c r="AZ993" i="1" s="1"/>
  <c r="AL992" i="1"/>
  <c r="J992" i="1"/>
  <c r="AZ992" i="1" s="1"/>
  <c r="AL991" i="1"/>
  <c r="J991" i="1"/>
  <c r="AZ991" i="1" s="1"/>
  <c r="AL990" i="1"/>
  <c r="J990" i="1"/>
  <c r="AZ990" i="1" s="1"/>
  <c r="AL989" i="1"/>
  <c r="J989" i="1"/>
  <c r="AZ989" i="1" s="1"/>
  <c r="AL988" i="1"/>
  <c r="J988" i="1"/>
  <c r="AZ988" i="1" s="1"/>
  <c r="AL987" i="1"/>
  <c r="J987" i="1"/>
  <c r="AZ987" i="1" s="1"/>
  <c r="AL986" i="1"/>
  <c r="J986" i="1"/>
  <c r="AZ986" i="1" s="1"/>
  <c r="AL985" i="1"/>
  <c r="J985" i="1"/>
  <c r="AZ985" i="1" s="1"/>
  <c r="AL984" i="1"/>
  <c r="J984" i="1"/>
  <c r="AZ984" i="1" s="1"/>
  <c r="AL983" i="1"/>
  <c r="J983" i="1"/>
  <c r="AZ983" i="1" s="1"/>
  <c r="AL982" i="1"/>
  <c r="J982" i="1"/>
  <c r="AZ982" i="1" s="1"/>
  <c r="AL981" i="1"/>
  <c r="J981" i="1"/>
  <c r="AZ981" i="1" s="1"/>
  <c r="AL980" i="1"/>
  <c r="J980" i="1"/>
  <c r="AZ980" i="1" s="1"/>
  <c r="AL979" i="1"/>
  <c r="J979" i="1"/>
  <c r="AZ979" i="1" s="1"/>
  <c r="AL978" i="1"/>
  <c r="J978" i="1"/>
  <c r="AZ978" i="1" s="1"/>
  <c r="AL977" i="1"/>
  <c r="J977" i="1"/>
  <c r="AZ977" i="1" s="1"/>
  <c r="AL976" i="1"/>
  <c r="J976" i="1"/>
  <c r="AZ976" i="1" s="1"/>
  <c r="AL975" i="1"/>
  <c r="J975" i="1"/>
  <c r="AZ975" i="1" s="1"/>
  <c r="AL974" i="1"/>
  <c r="J974" i="1"/>
  <c r="AZ974" i="1" s="1"/>
  <c r="AL973" i="1"/>
  <c r="J973" i="1"/>
  <c r="AZ973" i="1" s="1"/>
  <c r="AL972" i="1"/>
  <c r="J972" i="1"/>
  <c r="AZ972" i="1" s="1"/>
  <c r="AL971" i="1"/>
  <c r="J971" i="1"/>
  <c r="AZ971" i="1" s="1"/>
  <c r="AL970" i="1"/>
  <c r="J970" i="1"/>
  <c r="AZ970" i="1" s="1"/>
  <c r="AL969" i="1"/>
  <c r="J969" i="1"/>
  <c r="AZ969" i="1" s="1"/>
  <c r="AL968" i="1"/>
  <c r="J968" i="1"/>
  <c r="AZ968" i="1" s="1"/>
  <c r="AL967" i="1"/>
  <c r="J967" i="1"/>
  <c r="AZ967" i="1" s="1"/>
  <c r="AL966" i="1"/>
  <c r="J966" i="1"/>
  <c r="AZ966" i="1" s="1"/>
  <c r="AL965" i="1"/>
  <c r="J965" i="1"/>
  <c r="AZ965" i="1" s="1"/>
  <c r="AL964" i="1"/>
  <c r="J964" i="1"/>
  <c r="AZ964" i="1" s="1"/>
  <c r="AL963" i="1"/>
  <c r="J963" i="1"/>
  <c r="AZ963" i="1" s="1"/>
  <c r="AL962" i="1"/>
  <c r="J962" i="1"/>
  <c r="AZ962" i="1" s="1"/>
  <c r="AL961" i="1"/>
  <c r="J961" i="1"/>
  <c r="AZ961" i="1" s="1"/>
  <c r="AL960" i="1"/>
  <c r="J960" i="1"/>
  <c r="AZ960" i="1" s="1"/>
  <c r="AL959" i="1"/>
  <c r="J959" i="1"/>
  <c r="AZ959" i="1" s="1"/>
  <c r="AL958" i="1"/>
  <c r="J958" i="1"/>
  <c r="AZ958" i="1" s="1"/>
  <c r="AL957" i="1"/>
  <c r="J957" i="1"/>
  <c r="AZ957" i="1" s="1"/>
  <c r="AL956" i="1"/>
  <c r="J956" i="1"/>
  <c r="AZ956" i="1" s="1"/>
  <c r="AL955" i="1"/>
  <c r="J955" i="1"/>
  <c r="AZ955" i="1" s="1"/>
  <c r="AL954" i="1"/>
  <c r="J954" i="1"/>
  <c r="AZ954" i="1" s="1"/>
  <c r="AL953" i="1"/>
  <c r="J953" i="1"/>
  <c r="AZ953" i="1" s="1"/>
  <c r="AL952" i="1"/>
  <c r="J952" i="1"/>
  <c r="AZ952" i="1" s="1"/>
  <c r="AL951" i="1"/>
  <c r="J951" i="1"/>
  <c r="AZ951" i="1" s="1"/>
  <c r="AL950" i="1"/>
  <c r="J950" i="1"/>
  <c r="AZ950" i="1" s="1"/>
  <c r="AL949" i="1"/>
  <c r="J949" i="1"/>
  <c r="AZ949" i="1" s="1"/>
  <c r="AL948" i="1"/>
  <c r="J948" i="1"/>
  <c r="AZ948" i="1" s="1"/>
  <c r="AL947" i="1"/>
  <c r="J947" i="1"/>
  <c r="AZ947" i="1" s="1"/>
  <c r="AL946" i="1"/>
  <c r="J946" i="1"/>
  <c r="AZ946" i="1" s="1"/>
  <c r="AL945" i="1"/>
  <c r="J945" i="1"/>
  <c r="AZ945" i="1" s="1"/>
  <c r="AL944" i="1"/>
  <c r="J944" i="1"/>
  <c r="AZ944" i="1" s="1"/>
  <c r="AL943" i="1"/>
  <c r="J943" i="1"/>
  <c r="AZ943" i="1" s="1"/>
  <c r="AL942" i="1"/>
  <c r="J942" i="1"/>
  <c r="AZ942" i="1" s="1"/>
  <c r="AL941" i="1"/>
  <c r="J941" i="1"/>
  <c r="AZ941" i="1" s="1"/>
  <c r="AL940" i="1"/>
  <c r="J940" i="1"/>
  <c r="AZ940" i="1" s="1"/>
  <c r="AL939" i="1"/>
  <c r="J939" i="1"/>
  <c r="AZ939" i="1" s="1"/>
  <c r="AL938" i="1"/>
  <c r="J938" i="1"/>
  <c r="AZ938" i="1" s="1"/>
  <c r="AL937" i="1"/>
  <c r="J937" i="1"/>
  <c r="AZ937" i="1" s="1"/>
  <c r="AL936" i="1"/>
  <c r="J936" i="1"/>
  <c r="AZ936" i="1" s="1"/>
  <c r="AL935" i="1"/>
  <c r="J935" i="1"/>
  <c r="AZ935" i="1" s="1"/>
  <c r="AL934" i="1"/>
  <c r="J934" i="1"/>
  <c r="AZ934" i="1" s="1"/>
  <c r="AL933" i="1"/>
  <c r="J933" i="1"/>
  <c r="AZ933" i="1" s="1"/>
  <c r="AL932" i="1"/>
  <c r="J932" i="1"/>
  <c r="AZ932" i="1" s="1"/>
  <c r="AL931" i="1"/>
  <c r="J931" i="1"/>
  <c r="AZ931" i="1" s="1"/>
  <c r="AL930" i="1"/>
  <c r="J930" i="1"/>
  <c r="AZ930" i="1" s="1"/>
  <c r="AL929" i="1"/>
  <c r="J929" i="1"/>
  <c r="AZ929" i="1" s="1"/>
  <c r="AL928" i="1"/>
  <c r="J928" i="1"/>
  <c r="AZ928" i="1" s="1"/>
  <c r="AL927" i="1"/>
  <c r="J927" i="1"/>
  <c r="AZ927" i="1" s="1"/>
  <c r="AL926" i="1"/>
  <c r="J926" i="1"/>
  <c r="AZ926" i="1" s="1"/>
  <c r="AL925" i="1"/>
  <c r="J925" i="1"/>
  <c r="AZ925" i="1" s="1"/>
  <c r="AL924" i="1"/>
  <c r="J924" i="1"/>
  <c r="AZ924" i="1" s="1"/>
  <c r="AL923" i="1"/>
  <c r="J923" i="1"/>
  <c r="AZ923" i="1" s="1"/>
  <c r="AL922" i="1"/>
  <c r="J922" i="1"/>
  <c r="AZ922" i="1" s="1"/>
  <c r="AL921" i="1"/>
  <c r="J921" i="1"/>
  <c r="AZ921" i="1" s="1"/>
  <c r="AL920" i="1"/>
  <c r="J920" i="1"/>
  <c r="AZ920" i="1" s="1"/>
  <c r="AL919" i="1"/>
  <c r="J919" i="1"/>
  <c r="AZ919" i="1" s="1"/>
  <c r="AL918" i="1"/>
  <c r="J918" i="1"/>
  <c r="AZ918" i="1" s="1"/>
  <c r="AL917" i="1"/>
  <c r="J917" i="1"/>
  <c r="AZ917" i="1" s="1"/>
  <c r="AL916" i="1"/>
  <c r="J916" i="1"/>
  <c r="AZ916" i="1" s="1"/>
  <c r="AL915" i="1"/>
  <c r="J915" i="1"/>
  <c r="AZ915" i="1" s="1"/>
  <c r="AL914" i="1"/>
  <c r="J914" i="1"/>
  <c r="AZ914" i="1" s="1"/>
  <c r="AL913" i="1"/>
  <c r="J913" i="1"/>
  <c r="AZ913" i="1" s="1"/>
  <c r="AL912" i="1"/>
  <c r="J912" i="1"/>
  <c r="AZ912" i="1" s="1"/>
  <c r="AL911" i="1"/>
  <c r="J911" i="1"/>
  <c r="AZ911" i="1" s="1"/>
  <c r="AL910" i="1"/>
  <c r="J910" i="1"/>
  <c r="AZ910" i="1" s="1"/>
  <c r="AL909" i="1"/>
  <c r="J909" i="1"/>
  <c r="AZ909" i="1" s="1"/>
  <c r="AL908" i="1"/>
  <c r="J908" i="1"/>
  <c r="AZ908" i="1" s="1"/>
  <c r="AL907" i="1"/>
  <c r="J907" i="1"/>
  <c r="AZ907" i="1" s="1"/>
  <c r="AL906" i="1"/>
  <c r="J906" i="1"/>
  <c r="AZ906" i="1" s="1"/>
  <c r="AL905" i="1"/>
  <c r="J905" i="1"/>
  <c r="AZ905" i="1" s="1"/>
  <c r="AL904" i="1"/>
  <c r="J904" i="1"/>
  <c r="AZ904" i="1" s="1"/>
  <c r="AL903" i="1"/>
  <c r="J903" i="1"/>
  <c r="AZ903" i="1" s="1"/>
  <c r="AL902" i="1"/>
  <c r="J902" i="1"/>
  <c r="AZ902" i="1" s="1"/>
  <c r="AL901" i="1"/>
  <c r="J901" i="1"/>
  <c r="AZ901" i="1" s="1"/>
  <c r="AL900" i="1"/>
  <c r="J900" i="1"/>
  <c r="AZ900" i="1" s="1"/>
  <c r="AL899" i="1"/>
  <c r="J899" i="1"/>
  <c r="AZ899" i="1" s="1"/>
  <c r="AL898" i="1"/>
  <c r="J898" i="1"/>
  <c r="AZ898" i="1" s="1"/>
  <c r="AL897" i="1"/>
  <c r="J897" i="1"/>
  <c r="AZ897" i="1" s="1"/>
  <c r="AL896" i="1"/>
  <c r="J896" i="1"/>
  <c r="AZ896" i="1" s="1"/>
  <c r="AL895" i="1"/>
  <c r="J895" i="1"/>
  <c r="AZ895" i="1" s="1"/>
  <c r="AL894" i="1"/>
  <c r="J894" i="1"/>
  <c r="AZ894" i="1" s="1"/>
  <c r="AL893" i="1"/>
  <c r="J893" i="1"/>
  <c r="AZ893" i="1" s="1"/>
  <c r="AL892" i="1"/>
  <c r="J892" i="1"/>
  <c r="AZ892" i="1" s="1"/>
  <c r="AL891" i="1"/>
  <c r="J891" i="1"/>
  <c r="AZ891" i="1" s="1"/>
  <c r="AL890" i="1"/>
  <c r="J890" i="1"/>
  <c r="AZ890" i="1" s="1"/>
  <c r="AL889" i="1"/>
  <c r="J889" i="1"/>
  <c r="AZ889" i="1" s="1"/>
  <c r="AL888" i="1"/>
  <c r="J888" i="1"/>
  <c r="AZ888" i="1" s="1"/>
  <c r="AL887" i="1"/>
  <c r="J887" i="1"/>
  <c r="AZ887" i="1" s="1"/>
  <c r="AL886" i="1"/>
  <c r="J886" i="1"/>
  <c r="AZ886" i="1" s="1"/>
  <c r="AL885" i="1"/>
  <c r="J885" i="1"/>
  <c r="AZ885" i="1" s="1"/>
  <c r="AL884" i="1"/>
  <c r="J884" i="1"/>
  <c r="AZ884" i="1" s="1"/>
  <c r="AL883" i="1"/>
  <c r="J883" i="1"/>
  <c r="AZ883" i="1" s="1"/>
  <c r="AL882" i="1"/>
  <c r="J882" i="1"/>
  <c r="AZ882" i="1" s="1"/>
  <c r="AL881" i="1"/>
  <c r="J881" i="1"/>
  <c r="AZ881" i="1" s="1"/>
  <c r="AL880" i="1"/>
  <c r="J880" i="1"/>
  <c r="AZ880" i="1" s="1"/>
  <c r="AL879" i="1"/>
  <c r="J879" i="1"/>
  <c r="AZ879" i="1" s="1"/>
  <c r="AL878" i="1"/>
  <c r="J878" i="1"/>
  <c r="AZ878" i="1" s="1"/>
  <c r="AL877" i="1"/>
  <c r="J877" i="1"/>
  <c r="AZ877" i="1" s="1"/>
  <c r="AL876" i="1"/>
  <c r="J876" i="1"/>
  <c r="AZ876" i="1" s="1"/>
  <c r="AL875" i="1"/>
  <c r="J875" i="1"/>
  <c r="AZ875" i="1" s="1"/>
  <c r="AL874" i="1"/>
  <c r="J874" i="1"/>
  <c r="AZ874" i="1" s="1"/>
  <c r="AL873" i="1"/>
  <c r="J873" i="1"/>
  <c r="AZ873" i="1" s="1"/>
  <c r="AL872" i="1"/>
  <c r="J872" i="1"/>
  <c r="AZ872" i="1" s="1"/>
  <c r="AL871" i="1"/>
  <c r="J871" i="1"/>
  <c r="AZ871" i="1" s="1"/>
  <c r="AL870" i="1"/>
  <c r="J870" i="1"/>
  <c r="AZ870" i="1" s="1"/>
  <c r="AL869" i="1"/>
  <c r="J869" i="1"/>
  <c r="AZ869" i="1" s="1"/>
  <c r="AL868" i="1"/>
  <c r="J868" i="1"/>
  <c r="AZ868" i="1" s="1"/>
  <c r="AL867" i="1"/>
  <c r="J867" i="1"/>
  <c r="AZ867" i="1" s="1"/>
  <c r="AL866" i="1"/>
  <c r="J866" i="1"/>
  <c r="AZ866" i="1" s="1"/>
  <c r="AL865" i="1"/>
  <c r="J865" i="1"/>
  <c r="AZ865" i="1" s="1"/>
  <c r="AL864" i="1"/>
  <c r="J864" i="1"/>
  <c r="AZ864" i="1" s="1"/>
  <c r="AL863" i="1"/>
  <c r="J863" i="1"/>
  <c r="AZ863" i="1" s="1"/>
  <c r="AL862" i="1"/>
  <c r="J862" i="1"/>
  <c r="AZ862" i="1" s="1"/>
  <c r="AL861" i="1"/>
  <c r="J861" i="1"/>
  <c r="AZ861" i="1" s="1"/>
  <c r="AL860" i="1"/>
  <c r="J860" i="1"/>
  <c r="AZ860" i="1" s="1"/>
  <c r="AL859" i="1"/>
  <c r="J859" i="1"/>
  <c r="AZ859" i="1" s="1"/>
  <c r="AL858" i="1"/>
  <c r="J858" i="1"/>
  <c r="AZ858" i="1" s="1"/>
  <c r="AL857" i="1"/>
  <c r="J857" i="1"/>
  <c r="AZ857" i="1" s="1"/>
  <c r="AL856" i="1"/>
  <c r="J856" i="1"/>
  <c r="AZ856" i="1" s="1"/>
  <c r="AL855" i="1"/>
  <c r="J855" i="1"/>
  <c r="AZ855" i="1" s="1"/>
  <c r="AL854" i="1"/>
  <c r="J854" i="1"/>
  <c r="AZ854" i="1" s="1"/>
  <c r="AL853" i="1"/>
  <c r="J853" i="1"/>
  <c r="AZ853" i="1" s="1"/>
  <c r="AL852" i="1"/>
  <c r="J852" i="1"/>
  <c r="AZ852" i="1" s="1"/>
  <c r="AL851" i="1"/>
  <c r="J851" i="1"/>
  <c r="AZ851" i="1" s="1"/>
  <c r="AL850" i="1"/>
  <c r="J850" i="1"/>
  <c r="AZ850" i="1" s="1"/>
  <c r="AL849" i="1"/>
  <c r="J849" i="1"/>
  <c r="AZ849" i="1" s="1"/>
  <c r="AL848" i="1"/>
  <c r="J848" i="1"/>
  <c r="AZ848" i="1" s="1"/>
  <c r="AL847" i="1"/>
  <c r="J847" i="1"/>
  <c r="AZ847" i="1" s="1"/>
  <c r="AL846" i="1"/>
  <c r="J846" i="1"/>
  <c r="AZ846" i="1" s="1"/>
  <c r="AL845" i="1"/>
  <c r="J845" i="1"/>
  <c r="AZ845" i="1" s="1"/>
  <c r="AL844" i="1"/>
  <c r="J844" i="1"/>
  <c r="AZ844" i="1" s="1"/>
  <c r="AL843" i="1"/>
  <c r="J843" i="1"/>
  <c r="AZ843" i="1" s="1"/>
  <c r="AL842" i="1"/>
  <c r="J842" i="1"/>
  <c r="AZ842" i="1" s="1"/>
  <c r="AL841" i="1"/>
  <c r="J841" i="1"/>
  <c r="AZ841" i="1" s="1"/>
  <c r="AL840" i="1"/>
  <c r="J840" i="1"/>
  <c r="AZ840" i="1" s="1"/>
  <c r="AL839" i="1"/>
  <c r="J839" i="1"/>
  <c r="AZ839" i="1" s="1"/>
  <c r="AL838" i="1"/>
  <c r="J838" i="1"/>
  <c r="AZ838" i="1" s="1"/>
  <c r="AL837" i="1"/>
  <c r="J837" i="1"/>
  <c r="AZ837" i="1" s="1"/>
  <c r="AL836" i="1"/>
  <c r="J836" i="1"/>
  <c r="AZ836" i="1" s="1"/>
  <c r="AL835" i="1"/>
  <c r="J835" i="1"/>
  <c r="AZ835" i="1" s="1"/>
  <c r="AL834" i="1"/>
  <c r="J834" i="1"/>
  <c r="AZ834" i="1" s="1"/>
  <c r="AL833" i="1"/>
  <c r="J833" i="1"/>
  <c r="AZ833" i="1" s="1"/>
  <c r="AL832" i="1"/>
  <c r="J832" i="1"/>
  <c r="AZ832" i="1" s="1"/>
  <c r="AL831" i="1"/>
  <c r="J831" i="1"/>
  <c r="AZ831" i="1" s="1"/>
  <c r="AL830" i="1"/>
  <c r="J830" i="1"/>
  <c r="AZ830" i="1" s="1"/>
  <c r="AL829" i="1"/>
  <c r="J829" i="1"/>
  <c r="AZ829" i="1" s="1"/>
  <c r="AL828" i="1"/>
  <c r="J828" i="1"/>
  <c r="AZ828" i="1" s="1"/>
  <c r="AL827" i="1"/>
  <c r="J827" i="1"/>
  <c r="AZ827" i="1" s="1"/>
  <c r="AL826" i="1"/>
  <c r="J826" i="1"/>
  <c r="AZ826" i="1" s="1"/>
  <c r="AL825" i="1"/>
  <c r="J825" i="1"/>
  <c r="AZ825" i="1" s="1"/>
  <c r="AL824" i="1"/>
  <c r="J824" i="1"/>
  <c r="AZ824" i="1" s="1"/>
  <c r="AL823" i="1"/>
  <c r="J823" i="1"/>
  <c r="AZ823" i="1" s="1"/>
  <c r="AL822" i="1"/>
  <c r="J822" i="1"/>
  <c r="AZ822" i="1" s="1"/>
  <c r="AL821" i="1"/>
  <c r="J821" i="1"/>
  <c r="AZ821" i="1" s="1"/>
  <c r="AL820" i="1"/>
  <c r="J820" i="1"/>
  <c r="AZ820" i="1" s="1"/>
  <c r="AL819" i="1"/>
  <c r="J819" i="1"/>
  <c r="AZ819" i="1" s="1"/>
  <c r="AL818" i="1"/>
  <c r="J818" i="1"/>
  <c r="AZ818" i="1" s="1"/>
  <c r="AL817" i="1"/>
  <c r="J817" i="1"/>
  <c r="AZ817" i="1" s="1"/>
  <c r="AL816" i="1"/>
  <c r="J816" i="1"/>
  <c r="AZ816" i="1" s="1"/>
  <c r="AL815" i="1"/>
  <c r="J815" i="1"/>
  <c r="AZ815" i="1" s="1"/>
  <c r="AL814" i="1"/>
  <c r="J814" i="1"/>
  <c r="AZ814" i="1" s="1"/>
  <c r="AL813" i="1"/>
  <c r="J813" i="1"/>
  <c r="AZ813" i="1" s="1"/>
  <c r="AL812" i="1"/>
  <c r="J812" i="1"/>
  <c r="AZ812" i="1" s="1"/>
  <c r="AL811" i="1"/>
  <c r="J811" i="1"/>
  <c r="AZ811" i="1" s="1"/>
  <c r="AL810" i="1"/>
  <c r="J810" i="1"/>
  <c r="AZ810" i="1" s="1"/>
  <c r="AL809" i="1"/>
  <c r="J809" i="1"/>
  <c r="AZ809" i="1" s="1"/>
  <c r="AL808" i="1"/>
  <c r="J808" i="1"/>
  <c r="AZ808" i="1" s="1"/>
  <c r="AL807" i="1"/>
  <c r="J807" i="1"/>
  <c r="AZ807" i="1" s="1"/>
  <c r="AL806" i="1"/>
  <c r="J806" i="1"/>
  <c r="AZ806" i="1" s="1"/>
  <c r="AL805" i="1"/>
  <c r="J805" i="1"/>
  <c r="AZ805" i="1" s="1"/>
  <c r="AL804" i="1"/>
  <c r="J804" i="1"/>
  <c r="AZ804" i="1" s="1"/>
  <c r="AL803" i="1"/>
  <c r="J803" i="1"/>
  <c r="AZ803" i="1" s="1"/>
  <c r="AL802" i="1"/>
  <c r="J802" i="1"/>
  <c r="AZ802" i="1" s="1"/>
  <c r="AL801" i="1"/>
  <c r="J801" i="1"/>
  <c r="AZ801" i="1" s="1"/>
  <c r="AL800" i="1"/>
  <c r="J800" i="1"/>
  <c r="AZ800" i="1" s="1"/>
  <c r="AL799" i="1"/>
  <c r="J799" i="1"/>
  <c r="AZ799" i="1" s="1"/>
  <c r="AL798" i="1"/>
  <c r="J798" i="1"/>
  <c r="AZ798" i="1" s="1"/>
  <c r="AZ797" i="1"/>
  <c r="AL797" i="1"/>
  <c r="AL796" i="1"/>
  <c r="J796" i="1"/>
  <c r="AZ796" i="1" s="1"/>
  <c r="AL795" i="1"/>
  <c r="J795" i="1"/>
  <c r="AZ795" i="1" s="1"/>
  <c r="AL794" i="1"/>
  <c r="J794" i="1"/>
  <c r="AZ794" i="1" s="1"/>
  <c r="AZ793" i="1"/>
  <c r="AL793" i="1"/>
  <c r="AL792" i="1"/>
  <c r="J792" i="1"/>
  <c r="AZ792" i="1" s="1"/>
  <c r="AL791" i="1"/>
  <c r="J791" i="1"/>
  <c r="AZ791" i="1" s="1"/>
  <c r="AL790" i="1"/>
  <c r="J790" i="1"/>
  <c r="AZ790" i="1" s="1"/>
  <c r="AL789" i="1"/>
  <c r="J789" i="1"/>
  <c r="AZ789" i="1" s="1"/>
  <c r="AL788" i="1"/>
  <c r="J788" i="1"/>
  <c r="AZ788" i="1" s="1"/>
  <c r="AL787" i="1"/>
  <c r="J787" i="1"/>
  <c r="AZ787" i="1" s="1"/>
  <c r="AL786" i="1"/>
  <c r="J786" i="1"/>
  <c r="AZ786" i="1" s="1"/>
  <c r="AL785" i="1"/>
  <c r="J785" i="1"/>
  <c r="AZ785" i="1" s="1"/>
  <c r="AL784" i="1"/>
  <c r="J784" i="1"/>
  <c r="AZ784" i="1" s="1"/>
  <c r="AL783" i="1"/>
  <c r="J783" i="1"/>
  <c r="AZ783" i="1" s="1"/>
  <c r="AL782" i="1"/>
  <c r="J782" i="1"/>
  <c r="AZ782" i="1" s="1"/>
  <c r="AL781" i="1"/>
  <c r="J781" i="1"/>
  <c r="AZ781" i="1" s="1"/>
  <c r="AL780" i="1"/>
  <c r="J780" i="1"/>
  <c r="AZ780" i="1" s="1"/>
  <c r="AL779" i="1"/>
  <c r="J779" i="1"/>
  <c r="AZ779" i="1" s="1"/>
  <c r="AL778" i="1"/>
  <c r="J778" i="1"/>
  <c r="AZ778" i="1" s="1"/>
  <c r="AL777" i="1"/>
  <c r="J777" i="1"/>
  <c r="AZ777" i="1" s="1"/>
  <c r="AL776" i="1"/>
  <c r="J776" i="1"/>
  <c r="AZ776" i="1" s="1"/>
  <c r="AL775" i="1"/>
  <c r="J775" i="1"/>
  <c r="AZ775" i="1" s="1"/>
  <c r="AL774" i="1"/>
  <c r="J774" i="1"/>
  <c r="AZ774" i="1" s="1"/>
  <c r="AL773" i="1"/>
  <c r="J773" i="1"/>
  <c r="AZ773" i="1" s="1"/>
  <c r="AL772" i="1"/>
  <c r="J772" i="1"/>
  <c r="AZ772" i="1" s="1"/>
  <c r="AL771" i="1"/>
  <c r="J771" i="1"/>
  <c r="AZ771" i="1" s="1"/>
  <c r="AL770" i="1"/>
  <c r="J770" i="1"/>
  <c r="AZ770" i="1" s="1"/>
  <c r="AL769" i="1"/>
  <c r="J769" i="1"/>
  <c r="AZ769" i="1" s="1"/>
  <c r="AL768" i="1"/>
  <c r="J768" i="1"/>
  <c r="AZ768" i="1" s="1"/>
  <c r="AL767" i="1"/>
  <c r="J767" i="1"/>
  <c r="AZ767" i="1" s="1"/>
  <c r="AL766" i="1"/>
  <c r="J766" i="1"/>
  <c r="AZ766" i="1" s="1"/>
  <c r="AL765" i="1"/>
  <c r="J765" i="1"/>
  <c r="AZ765" i="1" s="1"/>
  <c r="AL764" i="1"/>
  <c r="J764" i="1"/>
  <c r="AZ764" i="1" s="1"/>
  <c r="AL763" i="1"/>
  <c r="J763" i="1"/>
  <c r="AZ763" i="1" s="1"/>
  <c r="AL762" i="1"/>
  <c r="J762" i="1"/>
  <c r="AZ762" i="1" s="1"/>
  <c r="AL761" i="1"/>
  <c r="J761" i="1"/>
  <c r="AZ761" i="1" s="1"/>
  <c r="AL760" i="1"/>
  <c r="J760" i="1"/>
  <c r="AZ760" i="1" s="1"/>
  <c r="AL759" i="1"/>
  <c r="J759" i="1"/>
  <c r="AZ759" i="1" s="1"/>
  <c r="AL758" i="1"/>
  <c r="J758" i="1"/>
  <c r="AZ758" i="1" s="1"/>
  <c r="AL757" i="1"/>
  <c r="J757" i="1"/>
  <c r="AZ757" i="1" s="1"/>
  <c r="AL756" i="1"/>
  <c r="J756" i="1"/>
  <c r="AZ756" i="1" s="1"/>
  <c r="AL755" i="1"/>
  <c r="J755" i="1"/>
  <c r="AZ755" i="1" s="1"/>
  <c r="AL754" i="1"/>
  <c r="J754" i="1"/>
  <c r="AZ754" i="1" s="1"/>
  <c r="AL753" i="1"/>
  <c r="J753" i="1"/>
  <c r="AZ753" i="1" s="1"/>
  <c r="AL752" i="1"/>
  <c r="J752" i="1"/>
  <c r="AZ752" i="1" s="1"/>
  <c r="AL751" i="1"/>
  <c r="J751" i="1"/>
  <c r="AZ751" i="1" s="1"/>
  <c r="AL750" i="1"/>
  <c r="J750" i="1"/>
  <c r="AZ750" i="1" s="1"/>
  <c r="AL749" i="1"/>
  <c r="J749" i="1"/>
  <c r="AZ749" i="1" s="1"/>
  <c r="AL748" i="1"/>
  <c r="J748" i="1"/>
  <c r="AZ748" i="1" s="1"/>
  <c r="AL747" i="1"/>
  <c r="J747" i="1"/>
  <c r="AZ747" i="1" s="1"/>
  <c r="AL746" i="1"/>
  <c r="J746" i="1"/>
  <c r="AZ746" i="1" s="1"/>
  <c r="AL745" i="1"/>
  <c r="J745" i="1"/>
  <c r="AZ745" i="1" s="1"/>
  <c r="AL744" i="1"/>
  <c r="J744" i="1"/>
  <c r="AZ744" i="1" s="1"/>
  <c r="AL743" i="1"/>
  <c r="J743" i="1"/>
  <c r="AZ743" i="1" s="1"/>
  <c r="AL742" i="1"/>
  <c r="J742" i="1"/>
  <c r="AZ742" i="1" s="1"/>
  <c r="AL741" i="1"/>
  <c r="J741" i="1"/>
  <c r="AZ741" i="1" s="1"/>
  <c r="AL740" i="1"/>
  <c r="J740" i="1"/>
  <c r="AZ740" i="1" s="1"/>
  <c r="AL739" i="1"/>
  <c r="J739" i="1"/>
  <c r="AZ739" i="1" s="1"/>
  <c r="AL738" i="1"/>
  <c r="J738" i="1"/>
  <c r="AZ738" i="1" s="1"/>
  <c r="AL737" i="1"/>
  <c r="J737" i="1"/>
  <c r="AZ737" i="1" s="1"/>
  <c r="AL736" i="1"/>
  <c r="J736" i="1"/>
  <c r="AZ736" i="1" s="1"/>
  <c r="AL735" i="1"/>
  <c r="J735" i="1"/>
  <c r="AZ735" i="1" s="1"/>
  <c r="AL734" i="1"/>
  <c r="J734" i="1"/>
  <c r="AZ734" i="1" s="1"/>
  <c r="AL733" i="1"/>
  <c r="J733" i="1"/>
  <c r="AZ733" i="1" s="1"/>
  <c r="AL732" i="1"/>
  <c r="J732" i="1"/>
  <c r="AZ732" i="1" s="1"/>
  <c r="AL731" i="1"/>
  <c r="J731" i="1"/>
  <c r="AZ731" i="1" s="1"/>
  <c r="AL730" i="1"/>
  <c r="J730" i="1"/>
  <c r="AZ730" i="1" s="1"/>
  <c r="AL729" i="1"/>
  <c r="J729" i="1"/>
  <c r="AZ729" i="1" s="1"/>
  <c r="AL728" i="1"/>
  <c r="J728" i="1"/>
  <c r="AZ728" i="1" s="1"/>
  <c r="AL727" i="1"/>
  <c r="J727" i="1"/>
  <c r="AZ727" i="1" s="1"/>
  <c r="AL726" i="1"/>
  <c r="J726" i="1"/>
  <c r="AZ726" i="1" s="1"/>
  <c r="AL725" i="1"/>
  <c r="J725" i="1"/>
  <c r="AZ725" i="1" s="1"/>
  <c r="AL724" i="1"/>
  <c r="J724" i="1"/>
  <c r="AZ724" i="1" s="1"/>
  <c r="AL723" i="1"/>
  <c r="J723" i="1"/>
  <c r="AZ723" i="1" s="1"/>
  <c r="AL722" i="1"/>
  <c r="J722" i="1"/>
  <c r="AZ722" i="1" s="1"/>
  <c r="AL721" i="1"/>
  <c r="J721" i="1"/>
  <c r="AZ721" i="1" s="1"/>
  <c r="AL720" i="1"/>
  <c r="J720" i="1"/>
  <c r="AZ720" i="1" s="1"/>
  <c r="AL719" i="1"/>
  <c r="J719" i="1"/>
  <c r="AZ719" i="1" s="1"/>
  <c r="AL718" i="1"/>
  <c r="J718" i="1"/>
  <c r="AZ718" i="1" s="1"/>
  <c r="AL717" i="1"/>
  <c r="J717" i="1"/>
  <c r="AZ717" i="1" s="1"/>
  <c r="AL716" i="1"/>
  <c r="J716" i="1"/>
  <c r="AZ716" i="1" s="1"/>
  <c r="AL715" i="1"/>
  <c r="J715" i="1"/>
  <c r="AZ715" i="1" s="1"/>
  <c r="AL714" i="1"/>
  <c r="J714" i="1"/>
  <c r="AL713" i="1"/>
  <c r="J713" i="1"/>
  <c r="AZ713" i="1" s="1"/>
  <c r="AL712" i="1"/>
  <c r="J712" i="1"/>
  <c r="AZ712" i="1" s="1"/>
  <c r="AZ711" i="1"/>
  <c r="AL711" i="1"/>
  <c r="AL710" i="1"/>
  <c r="J710" i="1"/>
  <c r="AZ710" i="1" s="1"/>
  <c r="AL709" i="1"/>
  <c r="J709" i="1"/>
  <c r="AZ709" i="1" s="1"/>
  <c r="AL708" i="1"/>
  <c r="J708" i="1"/>
  <c r="AZ708" i="1" s="1"/>
  <c r="AL707" i="1"/>
  <c r="J707" i="1"/>
  <c r="AZ707" i="1" s="1"/>
  <c r="AL706" i="1"/>
  <c r="J706" i="1"/>
  <c r="AZ706" i="1" s="1"/>
  <c r="AL705" i="1"/>
  <c r="J705" i="1"/>
  <c r="AZ705" i="1" s="1"/>
  <c r="AL704" i="1"/>
  <c r="J704" i="1"/>
  <c r="AZ704" i="1" s="1"/>
  <c r="AL703" i="1"/>
  <c r="J703" i="1"/>
  <c r="AZ703" i="1" s="1"/>
  <c r="AL702" i="1"/>
  <c r="J702" i="1"/>
  <c r="AZ702" i="1" s="1"/>
  <c r="AL701" i="1"/>
  <c r="J701" i="1"/>
  <c r="AZ701" i="1" s="1"/>
  <c r="AL700" i="1"/>
  <c r="J700" i="1"/>
  <c r="AZ700" i="1" s="1"/>
  <c r="AL699" i="1"/>
  <c r="J699" i="1"/>
  <c r="AZ699" i="1" s="1"/>
  <c r="AL698" i="1"/>
  <c r="J698" i="1"/>
  <c r="AZ698" i="1" s="1"/>
  <c r="AL697" i="1"/>
  <c r="J697" i="1"/>
  <c r="AZ697" i="1" s="1"/>
  <c r="AL696" i="1"/>
  <c r="J696" i="1"/>
  <c r="AZ696" i="1" s="1"/>
  <c r="AL695" i="1"/>
  <c r="J695" i="1"/>
  <c r="AZ695" i="1" s="1"/>
  <c r="AL694" i="1"/>
  <c r="J694" i="1"/>
  <c r="AZ694" i="1" s="1"/>
  <c r="AL693" i="1"/>
  <c r="J693" i="1"/>
  <c r="AZ693" i="1" s="1"/>
  <c r="AL692" i="1"/>
  <c r="J692" i="1"/>
  <c r="AZ692" i="1" s="1"/>
  <c r="AL691" i="1"/>
  <c r="J691" i="1"/>
  <c r="AZ691" i="1" s="1"/>
  <c r="AL690" i="1"/>
  <c r="J690" i="1"/>
  <c r="AZ690" i="1" s="1"/>
  <c r="AL689" i="1"/>
  <c r="J689" i="1"/>
  <c r="AZ689" i="1" s="1"/>
  <c r="AL688" i="1"/>
  <c r="J688" i="1"/>
  <c r="AZ688" i="1" s="1"/>
  <c r="AL687" i="1"/>
  <c r="J687" i="1"/>
  <c r="AZ687" i="1" s="1"/>
  <c r="AL686" i="1"/>
  <c r="J686" i="1"/>
  <c r="AZ686" i="1" s="1"/>
  <c r="AL685" i="1"/>
  <c r="J685" i="1"/>
  <c r="AZ685" i="1" s="1"/>
  <c r="AL684" i="1"/>
  <c r="J684" i="1"/>
  <c r="AZ684" i="1" s="1"/>
  <c r="AL683" i="1"/>
  <c r="J683" i="1"/>
  <c r="AZ683" i="1" s="1"/>
  <c r="AL682" i="1"/>
  <c r="J682" i="1"/>
  <c r="AZ682" i="1" s="1"/>
  <c r="AL681" i="1"/>
  <c r="J681" i="1"/>
  <c r="AZ681" i="1" s="1"/>
  <c r="AL680" i="1"/>
  <c r="J680" i="1"/>
  <c r="AZ680" i="1" s="1"/>
  <c r="AL679" i="1"/>
  <c r="J679" i="1"/>
  <c r="AZ679" i="1" s="1"/>
  <c r="AL678" i="1"/>
  <c r="J678" i="1"/>
  <c r="AZ678" i="1" s="1"/>
  <c r="AL677" i="1"/>
  <c r="J677" i="1"/>
  <c r="AZ677" i="1" s="1"/>
  <c r="AZ676" i="1"/>
  <c r="AL676" i="1"/>
  <c r="AL675" i="1"/>
  <c r="J675" i="1"/>
  <c r="AZ675" i="1" s="1"/>
  <c r="AL674" i="1"/>
  <c r="J674" i="1"/>
  <c r="AZ674" i="1" s="1"/>
  <c r="AL673" i="1"/>
  <c r="J673" i="1"/>
  <c r="AZ673" i="1" s="1"/>
  <c r="AL672" i="1"/>
  <c r="J672" i="1"/>
  <c r="AZ672" i="1" s="1"/>
  <c r="AL671" i="1"/>
  <c r="J671" i="1"/>
  <c r="AZ671" i="1" s="1"/>
  <c r="AZ670" i="1"/>
  <c r="AL669" i="1"/>
  <c r="J669" i="1"/>
  <c r="AZ669" i="1" s="1"/>
  <c r="AL668" i="1"/>
  <c r="J668" i="1"/>
  <c r="AZ668" i="1" s="1"/>
  <c r="AL667" i="1"/>
  <c r="J667" i="1"/>
  <c r="AZ667" i="1" s="1"/>
  <c r="AL666" i="1"/>
  <c r="J666" i="1"/>
  <c r="AZ666" i="1" s="1"/>
  <c r="AL665" i="1"/>
  <c r="J665" i="1"/>
  <c r="AZ665" i="1" s="1"/>
  <c r="AL664" i="1"/>
  <c r="J664" i="1"/>
  <c r="AZ664" i="1" s="1"/>
  <c r="AL663" i="1"/>
  <c r="J663" i="1"/>
  <c r="AZ663" i="1" s="1"/>
  <c r="AL662" i="1"/>
  <c r="J662" i="1"/>
  <c r="AZ662" i="1" s="1"/>
  <c r="AL661" i="1"/>
  <c r="J661" i="1"/>
  <c r="AZ661" i="1" s="1"/>
  <c r="AL660" i="1"/>
  <c r="J660" i="1"/>
  <c r="AZ660" i="1" s="1"/>
  <c r="AL659" i="1"/>
  <c r="J659" i="1"/>
  <c r="AZ659" i="1" s="1"/>
  <c r="AL658" i="1"/>
  <c r="J658" i="1"/>
  <c r="AZ658" i="1" s="1"/>
  <c r="AL657" i="1"/>
  <c r="J657" i="1"/>
  <c r="AZ657" i="1" s="1"/>
  <c r="AL656" i="1"/>
  <c r="J656" i="1"/>
  <c r="AZ656" i="1" s="1"/>
  <c r="AL655" i="1"/>
  <c r="J655" i="1"/>
  <c r="AZ655" i="1" s="1"/>
  <c r="AL654" i="1"/>
  <c r="J654" i="1"/>
  <c r="AZ654" i="1" s="1"/>
  <c r="AL653" i="1"/>
  <c r="J653" i="1"/>
  <c r="AZ653" i="1" s="1"/>
  <c r="AL652" i="1"/>
  <c r="J652" i="1"/>
  <c r="AZ652" i="1" s="1"/>
  <c r="AL651" i="1"/>
  <c r="J651" i="1"/>
  <c r="AZ651" i="1" s="1"/>
  <c r="AL650" i="1"/>
  <c r="J650" i="1"/>
  <c r="AZ650" i="1" s="1"/>
  <c r="AL649" i="1"/>
  <c r="J649" i="1"/>
  <c r="AZ649" i="1" s="1"/>
  <c r="AL648" i="1"/>
  <c r="J648" i="1"/>
  <c r="AZ648" i="1" s="1"/>
  <c r="AL647" i="1"/>
  <c r="J647" i="1"/>
  <c r="AZ647" i="1" s="1"/>
  <c r="AL646" i="1"/>
  <c r="J646" i="1"/>
  <c r="AZ646" i="1" s="1"/>
  <c r="AL645" i="1"/>
  <c r="J645" i="1"/>
  <c r="AZ645" i="1" s="1"/>
  <c r="AL644" i="1"/>
  <c r="J644" i="1"/>
  <c r="AZ644" i="1" s="1"/>
  <c r="AL643" i="1"/>
  <c r="J643" i="1"/>
  <c r="AZ643" i="1" s="1"/>
  <c r="AL642" i="1"/>
  <c r="J642" i="1"/>
  <c r="AZ642" i="1" s="1"/>
  <c r="AL641" i="1"/>
  <c r="J641" i="1"/>
  <c r="AZ641" i="1" s="1"/>
  <c r="AL640" i="1"/>
  <c r="J640" i="1"/>
  <c r="AZ640" i="1" s="1"/>
  <c r="AL639" i="1"/>
  <c r="J639" i="1"/>
  <c r="AZ639" i="1" s="1"/>
  <c r="AL638" i="1"/>
  <c r="J638" i="1"/>
  <c r="AZ638" i="1" s="1"/>
  <c r="AL637" i="1"/>
  <c r="J637" i="1"/>
  <c r="AZ637" i="1" s="1"/>
  <c r="AL636" i="1"/>
  <c r="J636" i="1"/>
  <c r="AZ636" i="1" s="1"/>
  <c r="AL635" i="1"/>
  <c r="J635" i="1"/>
  <c r="AZ635" i="1" s="1"/>
  <c r="AL634" i="1"/>
  <c r="J634" i="1"/>
  <c r="AZ634" i="1" s="1"/>
  <c r="AL633" i="1"/>
  <c r="J633" i="1"/>
  <c r="AZ633" i="1" s="1"/>
  <c r="AL632" i="1"/>
  <c r="J632" i="1"/>
  <c r="AZ632" i="1" s="1"/>
  <c r="AL631" i="1"/>
  <c r="J631" i="1"/>
  <c r="AZ631" i="1" s="1"/>
  <c r="AL630" i="1"/>
  <c r="J630" i="1"/>
  <c r="AZ630" i="1" s="1"/>
  <c r="AL629" i="1"/>
  <c r="J629" i="1"/>
  <c r="AZ629" i="1" s="1"/>
  <c r="AL628" i="1"/>
  <c r="J628" i="1"/>
  <c r="AZ628" i="1" s="1"/>
  <c r="AL627" i="1"/>
  <c r="J627" i="1"/>
  <c r="AZ627" i="1" s="1"/>
  <c r="AL626" i="1"/>
  <c r="J626" i="1"/>
  <c r="AZ626" i="1" s="1"/>
  <c r="AL625" i="1"/>
  <c r="J625" i="1"/>
  <c r="AZ625" i="1" s="1"/>
  <c r="AL624" i="1"/>
  <c r="J624" i="1"/>
  <c r="AZ624" i="1" s="1"/>
  <c r="AL623" i="1"/>
  <c r="J623" i="1"/>
  <c r="AZ623" i="1" s="1"/>
  <c r="AL622" i="1"/>
  <c r="J622" i="1"/>
  <c r="AZ622" i="1" s="1"/>
  <c r="AL621" i="1"/>
  <c r="J621" i="1"/>
  <c r="AZ621" i="1" s="1"/>
  <c r="AL620" i="1"/>
  <c r="J620" i="1"/>
  <c r="AZ620" i="1" s="1"/>
  <c r="AL619" i="1"/>
  <c r="J619" i="1"/>
  <c r="AZ619" i="1" s="1"/>
  <c r="AL618" i="1"/>
  <c r="J618" i="1"/>
  <c r="AZ618" i="1" s="1"/>
  <c r="AL617" i="1"/>
  <c r="J617" i="1"/>
  <c r="AL616" i="1"/>
  <c r="J616" i="1"/>
  <c r="AZ616" i="1" s="1"/>
  <c r="AL615" i="1"/>
  <c r="J615" i="1"/>
  <c r="AZ615" i="1" s="1"/>
  <c r="AL614" i="1"/>
  <c r="J614" i="1"/>
  <c r="AZ614" i="1" s="1"/>
  <c r="AL613" i="1"/>
  <c r="J613" i="1"/>
  <c r="AZ613" i="1" s="1"/>
  <c r="AL612" i="1"/>
  <c r="J612" i="1"/>
  <c r="AL611" i="1"/>
  <c r="J611" i="1"/>
  <c r="AZ611" i="1" s="1"/>
  <c r="AL610" i="1"/>
  <c r="J610" i="1"/>
  <c r="AZ610" i="1" s="1"/>
  <c r="AL609" i="1"/>
  <c r="J609" i="1"/>
  <c r="AZ609" i="1" s="1"/>
  <c r="AL608" i="1"/>
  <c r="J608" i="1"/>
  <c r="AZ608" i="1" s="1"/>
  <c r="AL607" i="1"/>
  <c r="J607" i="1"/>
  <c r="AZ607" i="1" s="1"/>
  <c r="AL606" i="1"/>
  <c r="J606" i="1"/>
  <c r="AZ606" i="1" s="1"/>
  <c r="AL605" i="1"/>
  <c r="J605" i="1"/>
  <c r="AZ605" i="1" s="1"/>
  <c r="AL604" i="1"/>
  <c r="J604" i="1"/>
  <c r="AZ604" i="1" s="1"/>
  <c r="AL603" i="1"/>
  <c r="J603" i="1"/>
  <c r="AZ603" i="1" s="1"/>
  <c r="AL602" i="1"/>
  <c r="J602" i="1"/>
  <c r="AZ602" i="1" s="1"/>
  <c r="AL601" i="1"/>
  <c r="J601" i="1"/>
  <c r="AZ601" i="1" s="1"/>
  <c r="AL600" i="1"/>
  <c r="J600" i="1"/>
  <c r="AZ600" i="1" s="1"/>
  <c r="AL599" i="1"/>
  <c r="J599" i="1"/>
  <c r="AZ599" i="1" s="1"/>
  <c r="AZ598" i="1"/>
  <c r="AL598" i="1"/>
  <c r="AL597" i="1"/>
  <c r="J597" i="1"/>
  <c r="AZ597" i="1" s="1"/>
  <c r="AL596" i="1"/>
  <c r="J596" i="1"/>
  <c r="AZ596" i="1" s="1"/>
  <c r="AL595" i="1"/>
  <c r="J595" i="1"/>
  <c r="AZ595" i="1" s="1"/>
  <c r="AL594" i="1"/>
  <c r="J594" i="1"/>
  <c r="AZ594" i="1" s="1"/>
  <c r="AL593" i="1"/>
  <c r="J593" i="1"/>
  <c r="AZ593" i="1" s="1"/>
  <c r="AL592" i="1"/>
  <c r="J592" i="1"/>
  <c r="AZ592" i="1" s="1"/>
  <c r="AL591" i="1"/>
  <c r="J591" i="1"/>
  <c r="AZ591" i="1" s="1"/>
  <c r="AL590" i="1"/>
  <c r="J590" i="1"/>
  <c r="AZ590" i="1" s="1"/>
  <c r="AL589" i="1"/>
  <c r="J589" i="1"/>
  <c r="AZ589" i="1" s="1"/>
  <c r="AL588" i="1"/>
  <c r="J588" i="1"/>
  <c r="AZ588" i="1" s="1"/>
  <c r="AL587" i="1"/>
  <c r="J587" i="1"/>
  <c r="AZ587" i="1" s="1"/>
  <c r="AL586" i="1"/>
  <c r="J586" i="1"/>
  <c r="AZ586" i="1" s="1"/>
  <c r="AL585" i="1"/>
  <c r="J585" i="1"/>
  <c r="AZ585" i="1" s="1"/>
  <c r="AL584" i="1"/>
  <c r="J584" i="1"/>
  <c r="AZ584" i="1" s="1"/>
  <c r="AL583" i="1"/>
  <c r="J583" i="1"/>
  <c r="AZ583" i="1" s="1"/>
  <c r="AL582" i="1"/>
  <c r="J582" i="1"/>
  <c r="AZ582" i="1" s="1"/>
  <c r="AL581" i="1"/>
  <c r="J581" i="1"/>
  <c r="AZ581" i="1" s="1"/>
  <c r="AL580" i="1"/>
  <c r="J580" i="1"/>
  <c r="AZ580" i="1" s="1"/>
  <c r="AL579" i="1"/>
  <c r="J579" i="1"/>
  <c r="AZ579" i="1" s="1"/>
  <c r="AL578" i="1"/>
  <c r="J578" i="1"/>
  <c r="AZ578" i="1" s="1"/>
  <c r="AL577" i="1"/>
  <c r="J577" i="1"/>
  <c r="AZ577" i="1" s="1"/>
  <c r="AL576" i="1"/>
  <c r="J576" i="1"/>
  <c r="AZ576" i="1" s="1"/>
  <c r="AL575" i="1"/>
  <c r="J575" i="1"/>
  <c r="AZ575" i="1" s="1"/>
  <c r="AL574" i="1"/>
  <c r="J574" i="1"/>
  <c r="AZ574" i="1" s="1"/>
  <c r="AL573" i="1"/>
  <c r="J573" i="1"/>
  <c r="AL572" i="1"/>
  <c r="J572" i="1"/>
  <c r="AZ572" i="1" s="1"/>
  <c r="AL571" i="1"/>
  <c r="J571" i="1"/>
  <c r="AL570" i="1"/>
  <c r="J570" i="1"/>
  <c r="AZ570" i="1" s="1"/>
  <c r="AL569" i="1"/>
  <c r="J569" i="1"/>
  <c r="AZ569" i="1" s="1"/>
  <c r="AL568" i="1"/>
  <c r="J568" i="1"/>
  <c r="AZ568" i="1" s="1"/>
  <c r="AL567" i="1"/>
  <c r="J567" i="1"/>
  <c r="AZ567" i="1" s="1"/>
  <c r="AL566" i="1"/>
  <c r="J566" i="1"/>
  <c r="AZ566" i="1" s="1"/>
  <c r="AL565" i="1"/>
  <c r="J565" i="1"/>
  <c r="AZ565" i="1" s="1"/>
  <c r="AL564" i="1"/>
  <c r="J564" i="1"/>
  <c r="AZ564" i="1" s="1"/>
  <c r="AL563" i="1"/>
  <c r="J563" i="1"/>
  <c r="AZ563" i="1" s="1"/>
  <c r="AL562" i="1"/>
  <c r="J562" i="1"/>
  <c r="AZ562" i="1" s="1"/>
  <c r="AL561" i="1"/>
  <c r="J561" i="1"/>
  <c r="AZ561" i="1" s="1"/>
  <c r="AL560" i="1"/>
  <c r="J560" i="1"/>
  <c r="AZ560" i="1" s="1"/>
  <c r="AL559" i="1"/>
  <c r="J559" i="1"/>
  <c r="AZ559" i="1" s="1"/>
  <c r="BC558" i="1"/>
  <c r="AL558" i="1"/>
  <c r="J558" i="1"/>
  <c r="AL557" i="1"/>
  <c r="J557" i="1"/>
  <c r="AZ557" i="1" s="1"/>
  <c r="AL556" i="1"/>
  <c r="J556" i="1"/>
  <c r="AZ556" i="1" s="1"/>
  <c r="AL555" i="1"/>
  <c r="J555" i="1"/>
  <c r="AZ555" i="1" s="1"/>
  <c r="AL554" i="1"/>
  <c r="J554" i="1"/>
  <c r="AZ554" i="1" s="1"/>
  <c r="AL553" i="1"/>
  <c r="J553" i="1"/>
  <c r="AZ553" i="1" s="1"/>
  <c r="AL552" i="1"/>
  <c r="J552" i="1"/>
  <c r="AZ552" i="1" s="1"/>
  <c r="AL551" i="1"/>
  <c r="J551" i="1"/>
  <c r="AZ551" i="1" s="1"/>
  <c r="AL550" i="1"/>
  <c r="J550" i="1"/>
  <c r="AZ550" i="1" s="1"/>
  <c r="AL549" i="1"/>
  <c r="J549" i="1"/>
  <c r="AZ549" i="1" s="1"/>
  <c r="AL548" i="1"/>
  <c r="J548" i="1"/>
  <c r="AZ548" i="1" s="1"/>
  <c r="AL547" i="1"/>
  <c r="J547" i="1"/>
  <c r="AZ547" i="1" s="1"/>
  <c r="AL546" i="1"/>
  <c r="J546" i="1"/>
  <c r="AZ546" i="1" s="1"/>
  <c r="AL545" i="1"/>
  <c r="J545" i="1"/>
  <c r="AZ545" i="1" s="1"/>
  <c r="AL544" i="1"/>
  <c r="J544" i="1"/>
  <c r="AZ544" i="1" s="1"/>
  <c r="AL543" i="1"/>
  <c r="J543" i="1"/>
  <c r="AZ543" i="1" s="1"/>
  <c r="AL542" i="1"/>
  <c r="J542" i="1"/>
  <c r="AZ542" i="1" s="1"/>
  <c r="AL541" i="1"/>
  <c r="J541" i="1"/>
  <c r="AZ541" i="1" s="1"/>
  <c r="AL540" i="1"/>
  <c r="J540" i="1"/>
  <c r="AZ540" i="1" s="1"/>
  <c r="AL539" i="1"/>
  <c r="J539" i="1"/>
  <c r="AZ539" i="1" s="1"/>
  <c r="AL538" i="1"/>
  <c r="J538" i="1"/>
  <c r="AZ538" i="1" s="1"/>
  <c r="AL537" i="1"/>
  <c r="J537" i="1"/>
  <c r="AZ537" i="1" s="1"/>
  <c r="AL536" i="1"/>
  <c r="J536" i="1"/>
  <c r="AZ536" i="1" s="1"/>
  <c r="AL535" i="1"/>
  <c r="J535" i="1"/>
  <c r="AZ535" i="1" s="1"/>
  <c r="AL534" i="1"/>
  <c r="J534" i="1"/>
  <c r="AZ534" i="1" s="1"/>
  <c r="AL533" i="1"/>
  <c r="J533" i="1"/>
  <c r="AZ533" i="1" s="1"/>
  <c r="AL532" i="1"/>
  <c r="J532" i="1"/>
  <c r="AZ532" i="1" s="1"/>
  <c r="AL531" i="1"/>
  <c r="J531" i="1"/>
  <c r="AZ531" i="1" s="1"/>
  <c r="AL530" i="1"/>
  <c r="J530" i="1"/>
  <c r="AZ530" i="1" s="1"/>
  <c r="AL529" i="1"/>
  <c r="J529" i="1"/>
  <c r="AZ529" i="1" s="1"/>
  <c r="AL528" i="1"/>
  <c r="J528" i="1"/>
  <c r="AZ528" i="1" s="1"/>
  <c r="AL527" i="1"/>
  <c r="J527" i="1"/>
  <c r="AZ527" i="1" s="1"/>
  <c r="AL526" i="1"/>
  <c r="J526" i="1"/>
  <c r="AZ526" i="1" s="1"/>
  <c r="AL525" i="1"/>
  <c r="J525" i="1"/>
  <c r="AZ525" i="1" s="1"/>
  <c r="AL524" i="1"/>
  <c r="J524" i="1"/>
  <c r="AZ524" i="1" s="1"/>
  <c r="AL523" i="1"/>
  <c r="J523" i="1"/>
  <c r="AZ523" i="1" s="1"/>
  <c r="AL522" i="1"/>
  <c r="J522" i="1"/>
  <c r="AZ522" i="1" s="1"/>
  <c r="AL521" i="1"/>
  <c r="J521" i="1"/>
  <c r="AZ521" i="1" s="1"/>
  <c r="AL520" i="1"/>
  <c r="J520" i="1"/>
  <c r="AZ520" i="1" s="1"/>
  <c r="AL519" i="1"/>
  <c r="J519" i="1"/>
  <c r="AZ519" i="1" s="1"/>
  <c r="BC518" i="1"/>
  <c r="AL518" i="1"/>
  <c r="J518" i="1"/>
  <c r="AZ518" i="1" s="1"/>
  <c r="AL517" i="1"/>
  <c r="J517" i="1"/>
  <c r="AZ517" i="1" s="1"/>
  <c r="AL516" i="1"/>
  <c r="J516" i="1"/>
  <c r="AZ516" i="1" s="1"/>
  <c r="AL515" i="1"/>
  <c r="J515" i="1"/>
  <c r="AZ515" i="1" s="1"/>
  <c r="AL514" i="1"/>
  <c r="J514" i="1"/>
  <c r="AZ514" i="1" s="1"/>
  <c r="AL513" i="1"/>
  <c r="J513" i="1"/>
  <c r="AZ513" i="1" s="1"/>
  <c r="AL512" i="1"/>
  <c r="J512" i="1"/>
  <c r="AZ512" i="1" s="1"/>
  <c r="AL511" i="1"/>
  <c r="J511" i="1"/>
  <c r="AZ511" i="1" s="1"/>
  <c r="AL510" i="1"/>
  <c r="J510" i="1"/>
  <c r="AZ510" i="1" s="1"/>
  <c r="AL509" i="1"/>
  <c r="J509" i="1"/>
  <c r="AZ509" i="1" s="1"/>
  <c r="AL508" i="1"/>
  <c r="J508" i="1"/>
  <c r="AZ508" i="1" s="1"/>
  <c r="AL507" i="1"/>
  <c r="J507" i="1"/>
  <c r="AZ507" i="1" s="1"/>
  <c r="AL506" i="1"/>
  <c r="J506" i="1"/>
  <c r="AZ506" i="1" s="1"/>
  <c r="AL505" i="1"/>
  <c r="J505" i="1"/>
  <c r="AZ505" i="1" s="1"/>
  <c r="AL504" i="1"/>
  <c r="J504" i="1"/>
  <c r="AZ504" i="1" s="1"/>
  <c r="AL503" i="1"/>
  <c r="J503" i="1"/>
  <c r="AZ503" i="1" s="1"/>
  <c r="AL502" i="1"/>
  <c r="J502" i="1"/>
  <c r="AZ502" i="1" s="1"/>
  <c r="AL501" i="1"/>
  <c r="J501" i="1"/>
  <c r="AZ501" i="1" s="1"/>
  <c r="AL500" i="1"/>
  <c r="J500" i="1"/>
  <c r="AZ500" i="1" s="1"/>
  <c r="AL499" i="1"/>
  <c r="J499" i="1"/>
  <c r="AZ499" i="1" s="1"/>
  <c r="AL498" i="1"/>
  <c r="J498" i="1"/>
  <c r="AZ498" i="1" s="1"/>
  <c r="AL497" i="1"/>
  <c r="J497" i="1"/>
  <c r="AZ497" i="1" s="1"/>
  <c r="AL496" i="1"/>
  <c r="J496" i="1"/>
  <c r="AZ496" i="1" s="1"/>
  <c r="AL495" i="1"/>
  <c r="J495" i="1"/>
  <c r="AZ495" i="1" s="1"/>
  <c r="AL494" i="1"/>
  <c r="J494" i="1"/>
  <c r="AZ494" i="1" s="1"/>
  <c r="AL493" i="1"/>
  <c r="J493" i="1"/>
  <c r="AZ493" i="1" s="1"/>
  <c r="AL492" i="1"/>
  <c r="J492" i="1"/>
  <c r="AZ492" i="1" s="1"/>
  <c r="AL491" i="1"/>
  <c r="J491" i="1"/>
  <c r="AZ491" i="1" s="1"/>
  <c r="AL490" i="1"/>
  <c r="J490" i="1"/>
  <c r="AZ490" i="1" s="1"/>
  <c r="AL489" i="1"/>
  <c r="J489" i="1"/>
  <c r="AZ489" i="1" s="1"/>
  <c r="BC488" i="1"/>
  <c r="AL488" i="1"/>
  <c r="J488" i="1"/>
  <c r="AZ488" i="1" s="1"/>
  <c r="AL487" i="1"/>
  <c r="J487" i="1"/>
  <c r="AZ487" i="1" s="1"/>
  <c r="AL486" i="1"/>
  <c r="J486" i="1"/>
  <c r="AZ486" i="1" s="1"/>
  <c r="AL485" i="1"/>
  <c r="J485" i="1"/>
  <c r="AZ485" i="1" s="1"/>
  <c r="AL484" i="1"/>
  <c r="J484" i="1"/>
  <c r="AZ484" i="1" s="1"/>
  <c r="AL483" i="1"/>
  <c r="J483" i="1"/>
  <c r="AZ483" i="1" s="1"/>
  <c r="AL482" i="1"/>
  <c r="J482" i="1"/>
  <c r="AZ482" i="1" s="1"/>
  <c r="AL481" i="1"/>
  <c r="J481" i="1"/>
  <c r="AZ481" i="1" s="1"/>
  <c r="AL480" i="1"/>
  <c r="J480" i="1"/>
  <c r="AZ480" i="1" s="1"/>
  <c r="AL479" i="1"/>
  <c r="J479" i="1"/>
  <c r="AZ479" i="1" s="1"/>
  <c r="AL478" i="1"/>
  <c r="J478" i="1"/>
  <c r="AZ478" i="1" s="1"/>
  <c r="AL477" i="1"/>
  <c r="J477" i="1"/>
  <c r="AZ477" i="1" s="1"/>
  <c r="AL476" i="1"/>
  <c r="J476" i="1"/>
  <c r="AZ476" i="1" s="1"/>
  <c r="AL475" i="1"/>
  <c r="J475" i="1"/>
  <c r="AZ475" i="1" s="1"/>
  <c r="AL474" i="1"/>
  <c r="J474" i="1"/>
  <c r="AZ474" i="1" s="1"/>
  <c r="AL473" i="1"/>
  <c r="J473" i="1"/>
  <c r="AZ473" i="1" s="1"/>
  <c r="AL472" i="1"/>
  <c r="J472" i="1"/>
  <c r="AZ472" i="1" s="1"/>
  <c r="AL471" i="1"/>
  <c r="J471" i="1"/>
  <c r="AZ471" i="1" s="1"/>
  <c r="AL470" i="1"/>
  <c r="J470" i="1"/>
  <c r="AZ470" i="1" s="1"/>
  <c r="AL469" i="1"/>
  <c r="J469" i="1"/>
  <c r="AZ469" i="1" s="1"/>
  <c r="AL468" i="1"/>
  <c r="J468" i="1"/>
  <c r="AL467" i="1"/>
  <c r="J467" i="1"/>
  <c r="AZ467" i="1" s="1"/>
  <c r="AL466" i="1"/>
  <c r="J466" i="1"/>
  <c r="AZ466" i="1" s="1"/>
  <c r="AL465" i="1"/>
  <c r="J465" i="1"/>
  <c r="AZ465" i="1" s="1"/>
  <c r="BC464" i="1"/>
  <c r="AL464" i="1"/>
  <c r="J464" i="1"/>
  <c r="AZ464" i="1" s="1"/>
  <c r="AL463" i="1"/>
  <c r="J463" i="1"/>
  <c r="AZ463" i="1" s="1"/>
  <c r="AL462" i="1"/>
  <c r="J462" i="1"/>
  <c r="AZ462" i="1" s="1"/>
  <c r="AL461" i="1"/>
  <c r="J461" i="1"/>
  <c r="AZ461" i="1" s="1"/>
  <c r="AL460" i="1"/>
  <c r="J460" i="1"/>
  <c r="AZ460" i="1" s="1"/>
  <c r="BC459" i="1"/>
  <c r="AL459" i="1"/>
  <c r="J459" i="1"/>
  <c r="AZ459" i="1" s="1"/>
  <c r="AL458" i="1"/>
  <c r="J458" i="1"/>
  <c r="AZ458" i="1" s="1"/>
  <c r="AL457" i="1"/>
  <c r="J457" i="1"/>
  <c r="AZ457" i="1" s="1"/>
  <c r="AL456" i="1"/>
  <c r="J456" i="1"/>
  <c r="AZ456" i="1" s="1"/>
  <c r="AL455" i="1"/>
  <c r="J455" i="1"/>
  <c r="AZ455" i="1" s="1"/>
  <c r="AL454" i="1"/>
  <c r="J454" i="1"/>
  <c r="AL453" i="1"/>
  <c r="J453" i="1"/>
  <c r="AL452" i="1"/>
  <c r="J452" i="1"/>
  <c r="AZ452" i="1" s="1"/>
  <c r="AL451" i="1"/>
  <c r="J451" i="1"/>
  <c r="AZ451" i="1" s="1"/>
  <c r="AL450" i="1"/>
  <c r="J450" i="1"/>
  <c r="AZ450" i="1" s="1"/>
  <c r="AL449" i="1"/>
  <c r="J449" i="1"/>
  <c r="AZ449" i="1" s="1"/>
  <c r="AL448" i="1"/>
  <c r="J448" i="1"/>
  <c r="AL447" i="1"/>
  <c r="J447" i="1"/>
  <c r="AZ447" i="1" s="1"/>
  <c r="AL446" i="1"/>
  <c r="J446" i="1"/>
  <c r="AZ446" i="1" s="1"/>
  <c r="AL445" i="1"/>
  <c r="J445" i="1"/>
  <c r="AZ445" i="1" s="1"/>
  <c r="AL444" i="1"/>
  <c r="J444" i="1"/>
  <c r="AZ444" i="1" s="1"/>
  <c r="AL443" i="1"/>
  <c r="J443" i="1"/>
  <c r="AZ443" i="1" s="1"/>
  <c r="AL442" i="1"/>
  <c r="J442" i="1"/>
  <c r="AZ442" i="1" s="1"/>
  <c r="AL441" i="1"/>
  <c r="J441" i="1"/>
  <c r="AZ441" i="1" s="1"/>
  <c r="AL440" i="1"/>
  <c r="J440" i="1"/>
  <c r="AZ440" i="1" s="1"/>
  <c r="AL439" i="1"/>
  <c r="J439" i="1"/>
  <c r="AZ439" i="1" s="1"/>
  <c r="AL438" i="1"/>
  <c r="J438" i="1"/>
  <c r="AZ438" i="1" s="1"/>
  <c r="AL437" i="1"/>
  <c r="J437" i="1"/>
  <c r="AZ437" i="1" s="1"/>
  <c r="AL436" i="1"/>
  <c r="J436" i="1"/>
  <c r="AZ436" i="1" s="1"/>
  <c r="AL435" i="1"/>
  <c r="J435" i="1"/>
  <c r="AZ435" i="1" s="1"/>
  <c r="AL434" i="1"/>
  <c r="J434" i="1"/>
  <c r="AZ434" i="1" s="1"/>
  <c r="AL433" i="1"/>
  <c r="J433" i="1"/>
  <c r="AZ433" i="1" s="1"/>
  <c r="AL432" i="1"/>
  <c r="J432" i="1"/>
  <c r="AZ432" i="1" s="1"/>
  <c r="AL431" i="1"/>
  <c r="J431" i="1"/>
  <c r="AZ431" i="1" s="1"/>
  <c r="AL430" i="1"/>
  <c r="J430" i="1"/>
  <c r="AZ430" i="1" s="1"/>
  <c r="AL429" i="1"/>
  <c r="J429" i="1"/>
  <c r="AZ429" i="1" s="1"/>
  <c r="AL428" i="1"/>
  <c r="J428" i="1"/>
  <c r="AZ428" i="1" s="1"/>
  <c r="AL427" i="1"/>
  <c r="J427" i="1"/>
  <c r="AZ427" i="1" s="1"/>
  <c r="AL426" i="1"/>
  <c r="J426" i="1"/>
  <c r="AZ426" i="1" s="1"/>
  <c r="AL425" i="1"/>
  <c r="J425" i="1"/>
  <c r="AZ425" i="1" s="1"/>
  <c r="AL424" i="1"/>
  <c r="J424" i="1"/>
  <c r="AZ424" i="1" s="1"/>
  <c r="AL423" i="1"/>
  <c r="J423" i="1"/>
  <c r="AZ423" i="1" s="1"/>
  <c r="AL422" i="1"/>
  <c r="J422" i="1"/>
  <c r="AZ422" i="1" s="1"/>
  <c r="AL421" i="1"/>
  <c r="J421" i="1"/>
  <c r="AZ421" i="1" s="1"/>
  <c r="AL420" i="1"/>
  <c r="J420" i="1"/>
  <c r="AZ420" i="1" s="1"/>
  <c r="AL419" i="1"/>
  <c r="J419" i="1"/>
  <c r="AZ419" i="1" s="1"/>
  <c r="AL418" i="1"/>
  <c r="J418" i="1"/>
  <c r="AZ418" i="1" s="1"/>
  <c r="AL417" i="1"/>
  <c r="J417" i="1"/>
  <c r="AZ417" i="1" s="1"/>
  <c r="AL416" i="1"/>
  <c r="J416" i="1"/>
  <c r="AZ416" i="1" s="1"/>
  <c r="AL415" i="1"/>
  <c r="J415" i="1"/>
  <c r="AZ415" i="1" s="1"/>
  <c r="AL414" i="1"/>
  <c r="J414" i="1"/>
  <c r="AL413" i="1"/>
  <c r="J413" i="1"/>
  <c r="AZ413" i="1" s="1"/>
  <c r="AL412" i="1"/>
  <c r="J412" i="1"/>
  <c r="AZ412" i="1" s="1"/>
  <c r="AL411" i="1"/>
  <c r="J411" i="1"/>
  <c r="AZ411" i="1" s="1"/>
  <c r="AL410" i="1"/>
  <c r="J410" i="1"/>
  <c r="AZ410" i="1" s="1"/>
  <c r="AL409" i="1"/>
  <c r="J409" i="1"/>
  <c r="AZ409" i="1" s="1"/>
  <c r="AL408" i="1"/>
  <c r="J408" i="1"/>
  <c r="AZ408" i="1" s="1"/>
  <c r="AL407" i="1"/>
  <c r="J407" i="1"/>
  <c r="AZ407" i="1" s="1"/>
  <c r="AL406" i="1"/>
  <c r="J406" i="1"/>
  <c r="AZ406" i="1" s="1"/>
  <c r="AL405" i="1"/>
  <c r="J405" i="1"/>
  <c r="AZ405" i="1" s="1"/>
  <c r="AL404" i="1"/>
  <c r="J404" i="1"/>
  <c r="AZ404" i="1" s="1"/>
  <c r="AL403" i="1"/>
  <c r="J403" i="1"/>
  <c r="AZ403" i="1" s="1"/>
  <c r="AL402" i="1"/>
  <c r="J402" i="1"/>
  <c r="AZ402" i="1" s="1"/>
  <c r="AL401" i="1"/>
  <c r="J401" i="1"/>
  <c r="AZ401" i="1" s="1"/>
  <c r="AL400" i="1"/>
  <c r="J400" i="1"/>
  <c r="AZ400" i="1" s="1"/>
  <c r="AL399" i="1"/>
  <c r="J399" i="1"/>
  <c r="AZ399" i="1" s="1"/>
  <c r="AL398" i="1"/>
  <c r="J398" i="1"/>
  <c r="AZ398" i="1" s="1"/>
  <c r="AL397" i="1"/>
  <c r="J397" i="1"/>
  <c r="AZ397" i="1" s="1"/>
  <c r="AL396" i="1"/>
  <c r="J396" i="1"/>
  <c r="AZ396" i="1" s="1"/>
  <c r="AL395" i="1"/>
  <c r="J395" i="1"/>
  <c r="AZ395" i="1" s="1"/>
  <c r="AL394" i="1"/>
  <c r="J394" i="1"/>
  <c r="AZ394" i="1" s="1"/>
  <c r="AL393" i="1"/>
  <c r="J393" i="1"/>
  <c r="AZ393" i="1" s="1"/>
  <c r="AL392" i="1"/>
  <c r="J392" i="1"/>
  <c r="AZ392" i="1" s="1"/>
  <c r="AL391" i="1"/>
  <c r="J391" i="1"/>
  <c r="AL390" i="1"/>
  <c r="J390" i="1"/>
  <c r="AZ390" i="1" s="1"/>
  <c r="AL389" i="1"/>
  <c r="J389" i="1"/>
  <c r="AZ389" i="1" s="1"/>
  <c r="AL388" i="1"/>
  <c r="J388" i="1"/>
  <c r="AZ388" i="1" s="1"/>
  <c r="AL387" i="1"/>
  <c r="J387" i="1"/>
  <c r="AZ387" i="1" s="1"/>
  <c r="AL386" i="1"/>
  <c r="J386" i="1"/>
  <c r="AZ386" i="1" s="1"/>
  <c r="AL385" i="1"/>
  <c r="J385" i="1"/>
  <c r="AZ385" i="1" s="1"/>
  <c r="AL384" i="1"/>
  <c r="J384" i="1"/>
  <c r="AZ384" i="1" s="1"/>
  <c r="AL383" i="1"/>
  <c r="J383" i="1"/>
  <c r="AZ383" i="1" s="1"/>
  <c r="AL382" i="1"/>
  <c r="J382" i="1"/>
  <c r="AZ382" i="1" s="1"/>
  <c r="AL381" i="1"/>
  <c r="J381" i="1"/>
  <c r="AZ381" i="1" s="1"/>
  <c r="AL380" i="1"/>
  <c r="J380" i="1"/>
  <c r="AZ380" i="1" s="1"/>
  <c r="AL379" i="1"/>
  <c r="J379" i="1"/>
  <c r="AZ379" i="1" s="1"/>
  <c r="AL378" i="1"/>
  <c r="J378" i="1"/>
  <c r="AZ378" i="1" s="1"/>
  <c r="AL377" i="1"/>
  <c r="J377" i="1"/>
  <c r="AZ377" i="1" s="1"/>
  <c r="AL376" i="1"/>
  <c r="J376" i="1"/>
  <c r="AZ376" i="1" s="1"/>
  <c r="AL375" i="1"/>
  <c r="J375" i="1"/>
  <c r="AZ375" i="1" s="1"/>
  <c r="AL374" i="1"/>
  <c r="J374" i="1"/>
  <c r="AZ374" i="1" s="1"/>
  <c r="AL373" i="1"/>
  <c r="J373" i="1"/>
  <c r="AZ373" i="1" s="1"/>
  <c r="AL372" i="1"/>
  <c r="J372" i="1"/>
  <c r="AZ372" i="1" s="1"/>
  <c r="AL371" i="1"/>
  <c r="J371" i="1"/>
  <c r="AZ371" i="1" s="1"/>
  <c r="AL370" i="1"/>
  <c r="J370" i="1"/>
  <c r="AZ370" i="1" s="1"/>
  <c r="AL369" i="1"/>
  <c r="J369" i="1"/>
  <c r="AZ369" i="1" s="1"/>
  <c r="AL368" i="1"/>
  <c r="J368" i="1"/>
  <c r="AZ368" i="1" s="1"/>
  <c r="AL367" i="1"/>
  <c r="J367" i="1"/>
  <c r="AZ367" i="1" s="1"/>
  <c r="AL366" i="1"/>
  <c r="J366" i="1"/>
  <c r="AZ366" i="1" s="1"/>
  <c r="AL365" i="1"/>
  <c r="J365" i="1"/>
  <c r="AZ365" i="1" s="1"/>
  <c r="AL364" i="1"/>
  <c r="J364" i="1"/>
  <c r="AZ364" i="1" s="1"/>
  <c r="AL363" i="1"/>
  <c r="J363" i="1"/>
  <c r="AZ363" i="1" s="1"/>
  <c r="AL362" i="1"/>
  <c r="J362" i="1"/>
  <c r="AZ362" i="1" s="1"/>
  <c r="AL361" i="1"/>
  <c r="J361" i="1"/>
  <c r="AZ361" i="1" s="1"/>
  <c r="AL360" i="1"/>
  <c r="J360" i="1"/>
  <c r="AZ360" i="1" s="1"/>
  <c r="AL359" i="1"/>
  <c r="J359" i="1"/>
  <c r="AZ359" i="1" s="1"/>
  <c r="AL358" i="1"/>
  <c r="J358" i="1"/>
  <c r="AZ358" i="1" s="1"/>
  <c r="AL357" i="1"/>
  <c r="J357" i="1"/>
  <c r="AZ357" i="1" s="1"/>
  <c r="AL356" i="1"/>
  <c r="J356" i="1"/>
  <c r="AZ356" i="1" s="1"/>
  <c r="AL355" i="1"/>
  <c r="J355" i="1"/>
  <c r="AZ355" i="1" s="1"/>
  <c r="AL354" i="1"/>
  <c r="J354" i="1"/>
  <c r="AZ354" i="1" s="1"/>
  <c r="AL353" i="1"/>
  <c r="J353" i="1"/>
  <c r="AZ353" i="1" s="1"/>
  <c r="AL352" i="1"/>
  <c r="J352" i="1"/>
  <c r="AZ352" i="1" s="1"/>
  <c r="AL351" i="1"/>
  <c r="J351" i="1"/>
  <c r="AZ351" i="1" s="1"/>
  <c r="AL350" i="1"/>
  <c r="J350" i="1"/>
  <c r="AZ350" i="1" s="1"/>
  <c r="AL349" i="1"/>
  <c r="J349" i="1"/>
  <c r="AZ349" i="1" s="1"/>
  <c r="AL348" i="1"/>
  <c r="J348" i="1"/>
  <c r="AZ348" i="1" s="1"/>
  <c r="AL347" i="1"/>
  <c r="J347" i="1"/>
  <c r="AZ347" i="1" s="1"/>
  <c r="AL346" i="1"/>
  <c r="J346" i="1"/>
  <c r="AZ346" i="1" s="1"/>
  <c r="AL345" i="1"/>
  <c r="J345" i="1"/>
  <c r="AZ345" i="1" s="1"/>
  <c r="AL344" i="1"/>
  <c r="J344" i="1"/>
  <c r="AZ344" i="1" s="1"/>
  <c r="AL343" i="1"/>
  <c r="J343" i="1"/>
  <c r="AZ343" i="1" s="1"/>
  <c r="AL342" i="1"/>
  <c r="J342" i="1"/>
  <c r="AZ342" i="1" s="1"/>
  <c r="AL341" i="1"/>
  <c r="J341" i="1"/>
  <c r="AZ341" i="1" s="1"/>
  <c r="AL340" i="1"/>
  <c r="J340" i="1"/>
  <c r="AZ340" i="1" s="1"/>
  <c r="AL339" i="1"/>
  <c r="J339" i="1"/>
  <c r="AZ339" i="1" s="1"/>
  <c r="AL338" i="1"/>
  <c r="J338" i="1"/>
  <c r="AZ338" i="1" s="1"/>
  <c r="AL337" i="1"/>
  <c r="J337" i="1"/>
  <c r="AZ337" i="1" s="1"/>
  <c r="AL336" i="1"/>
  <c r="J336" i="1"/>
  <c r="AZ336" i="1" s="1"/>
  <c r="AL335" i="1"/>
  <c r="J335" i="1"/>
  <c r="AZ335" i="1" s="1"/>
  <c r="AL334" i="1"/>
  <c r="J334" i="1"/>
  <c r="AZ334" i="1" s="1"/>
  <c r="AL333" i="1"/>
  <c r="J333" i="1"/>
  <c r="AZ333" i="1" s="1"/>
  <c r="AL332" i="1"/>
  <c r="J332" i="1"/>
  <c r="AZ332" i="1" s="1"/>
  <c r="AL331" i="1"/>
  <c r="J331" i="1"/>
  <c r="AZ331" i="1" s="1"/>
  <c r="AL330" i="1"/>
  <c r="J330" i="1"/>
  <c r="AZ330" i="1" s="1"/>
  <c r="AL329" i="1"/>
  <c r="J329" i="1"/>
  <c r="AZ329" i="1" s="1"/>
  <c r="AL328" i="1"/>
  <c r="J328" i="1"/>
  <c r="AZ328" i="1" s="1"/>
  <c r="AL327" i="1"/>
  <c r="J327" i="1"/>
  <c r="AZ327" i="1" s="1"/>
  <c r="AL326" i="1"/>
  <c r="J326" i="1"/>
  <c r="AZ326" i="1" s="1"/>
  <c r="AL325" i="1"/>
  <c r="J325" i="1"/>
  <c r="AZ325" i="1" s="1"/>
  <c r="AL324" i="1"/>
  <c r="J324" i="1"/>
  <c r="AZ324" i="1" s="1"/>
  <c r="AL323" i="1"/>
  <c r="J323" i="1"/>
  <c r="AZ323" i="1" s="1"/>
  <c r="AL322" i="1"/>
  <c r="J322" i="1"/>
  <c r="AZ322" i="1" s="1"/>
  <c r="AL321" i="1"/>
  <c r="J321" i="1"/>
  <c r="AZ321" i="1" s="1"/>
  <c r="AL320" i="1"/>
  <c r="J320" i="1"/>
  <c r="AZ320" i="1" s="1"/>
  <c r="AL319" i="1"/>
  <c r="J319" i="1"/>
  <c r="AZ319" i="1" s="1"/>
  <c r="AL318" i="1"/>
  <c r="J318" i="1"/>
  <c r="AZ318" i="1" s="1"/>
  <c r="AL317" i="1"/>
  <c r="J317" i="1"/>
  <c r="AZ317" i="1" s="1"/>
  <c r="AL316" i="1"/>
  <c r="J316" i="1"/>
  <c r="AZ316" i="1" s="1"/>
  <c r="AL315" i="1"/>
  <c r="J315" i="1"/>
  <c r="AZ315" i="1" s="1"/>
  <c r="AL314" i="1"/>
  <c r="J314" i="1"/>
  <c r="AZ314" i="1" s="1"/>
  <c r="AL313" i="1"/>
  <c r="J313" i="1"/>
  <c r="AZ313" i="1" s="1"/>
  <c r="AL312" i="1"/>
  <c r="J312" i="1"/>
  <c r="AZ312" i="1" s="1"/>
  <c r="AL311" i="1"/>
  <c r="J311" i="1"/>
  <c r="AZ311" i="1" s="1"/>
  <c r="AL310" i="1"/>
  <c r="J310" i="1"/>
  <c r="AZ310" i="1" s="1"/>
  <c r="AL309" i="1"/>
  <c r="J309" i="1"/>
  <c r="AZ309" i="1" s="1"/>
  <c r="AL308" i="1"/>
  <c r="J308" i="1"/>
  <c r="AZ308" i="1" s="1"/>
  <c r="AL307" i="1"/>
  <c r="J307" i="1"/>
  <c r="AZ307" i="1" s="1"/>
  <c r="AL306" i="1"/>
  <c r="J306" i="1"/>
  <c r="AZ306" i="1" s="1"/>
  <c r="AL305" i="1"/>
  <c r="J305" i="1"/>
  <c r="AZ305" i="1" s="1"/>
  <c r="AL304" i="1"/>
  <c r="J304" i="1"/>
  <c r="AZ304" i="1" s="1"/>
  <c r="AL303" i="1"/>
  <c r="J303" i="1"/>
  <c r="AZ303" i="1" s="1"/>
  <c r="AL302" i="1"/>
  <c r="J302" i="1"/>
  <c r="AZ302" i="1" s="1"/>
  <c r="AL301" i="1"/>
  <c r="J301" i="1"/>
  <c r="AZ301" i="1" s="1"/>
  <c r="AL300" i="1"/>
  <c r="J300" i="1"/>
  <c r="AZ300" i="1" s="1"/>
  <c r="AL299" i="1"/>
  <c r="J299" i="1"/>
  <c r="AZ299" i="1" s="1"/>
  <c r="AL298" i="1"/>
  <c r="J298" i="1"/>
  <c r="AZ298" i="1" s="1"/>
  <c r="AL297" i="1"/>
  <c r="J297" i="1"/>
  <c r="AZ297" i="1" s="1"/>
  <c r="AL296" i="1"/>
  <c r="J296" i="1"/>
  <c r="AZ296" i="1" s="1"/>
  <c r="AL295" i="1"/>
  <c r="J295" i="1"/>
  <c r="AZ295" i="1" s="1"/>
  <c r="AL294" i="1"/>
  <c r="J294" i="1"/>
  <c r="AZ294" i="1" s="1"/>
  <c r="AL293" i="1"/>
  <c r="J293" i="1"/>
  <c r="AZ293" i="1" s="1"/>
  <c r="AL292" i="1"/>
  <c r="J292" i="1"/>
  <c r="AZ292" i="1" s="1"/>
  <c r="AL291" i="1"/>
  <c r="J291" i="1"/>
  <c r="AZ291" i="1" s="1"/>
  <c r="AL290" i="1"/>
  <c r="J290" i="1"/>
  <c r="AZ290" i="1" s="1"/>
  <c r="AL289" i="1"/>
  <c r="J289" i="1"/>
  <c r="AZ289" i="1" s="1"/>
  <c r="BC288" i="1"/>
  <c r="AL288" i="1"/>
  <c r="J288" i="1"/>
  <c r="AZ288" i="1" s="1"/>
  <c r="AL287" i="1"/>
  <c r="J287" i="1"/>
  <c r="AZ287" i="1" s="1"/>
  <c r="AL286" i="1"/>
  <c r="J286" i="1"/>
  <c r="AZ286" i="1" s="1"/>
  <c r="AL285" i="1"/>
  <c r="J285" i="1"/>
  <c r="AZ285" i="1" s="1"/>
  <c r="AL284" i="1"/>
  <c r="J284" i="1"/>
  <c r="AZ284" i="1" s="1"/>
  <c r="AL283" i="1"/>
  <c r="J283" i="1"/>
  <c r="AZ283" i="1" s="1"/>
  <c r="AL282" i="1"/>
  <c r="J282" i="1"/>
  <c r="AZ282" i="1" s="1"/>
  <c r="AL281" i="1"/>
  <c r="J281" i="1"/>
  <c r="AZ281" i="1" s="1"/>
  <c r="AL280" i="1"/>
  <c r="J280" i="1"/>
  <c r="AZ280" i="1" s="1"/>
  <c r="AL279" i="1"/>
  <c r="J279" i="1"/>
  <c r="AZ279" i="1" s="1"/>
  <c r="AL278" i="1"/>
  <c r="J278" i="1"/>
  <c r="AZ278" i="1" s="1"/>
  <c r="AL277" i="1"/>
  <c r="J277" i="1"/>
  <c r="AZ277" i="1" s="1"/>
  <c r="AL276" i="1"/>
  <c r="J276" i="1"/>
  <c r="AZ276" i="1" s="1"/>
  <c r="AL275" i="1"/>
  <c r="J275" i="1"/>
  <c r="AZ275" i="1" s="1"/>
  <c r="AL274" i="1"/>
  <c r="J274" i="1"/>
  <c r="AZ274" i="1" s="1"/>
  <c r="AL273" i="1"/>
  <c r="J273" i="1"/>
  <c r="AZ273" i="1" s="1"/>
  <c r="AL272" i="1"/>
  <c r="J272" i="1"/>
  <c r="AZ272" i="1" s="1"/>
  <c r="AL271" i="1"/>
  <c r="J271" i="1"/>
  <c r="AZ271" i="1" s="1"/>
  <c r="AL270" i="1"/>
  <c r="J270" i="1"/>
  <c r="AZ270" i="1" s="1"/>
  <c r="AL269" i="1"/>
  <c r="J269" i="1"/>
  <c r="AZ269" i="1" s="1"/>
  <c r="AL268" i="1"/>
  <c r="J268" i="1"/>
  <c r="AZ268" i="1" s="1"/>
  <c r="AL267" i="1"/>
  <c r="J267" i="1"/>
  <c r="AZ267" i="1" s="1"/>
  <c r="AL266" i="1"/>
  <c r="J266" i="1"/>
  <c r="AZ266" i="1" s="1"/>
  <c r="AL265" i="1"/>
  <c r="J265" i="1"/>
  <c r="AZ265" i="1" s="1"/>
  <c r="AL264" i="1"/>
  <c r="J264" i="1"/>
  <c r="AZ264" i="1" s="1"/>
  <c r="AL263" i="1"/>
  <c r="J263" i="1"/>
  <c r="AZ263" i="1" s="1"/>
  <c r="AL262" i="1"/>
  <c r="J262" i="1"/>
  <c r="AZ262" i="1" s="1"/>
  <c r="AL261" i="1"/>
  <c r="J261" i="1"/>
  <c r="AZ261" i="1" s="1"/>
  <c r="AL260" i="1"/>
  <c r="J260" i="1"/>
  <c r="AZ260" i="1" s="1"/>
  <c r="AL259" i="1"/>
  <c r="J259" i="1"/>
  <c r="AZ259" i="1" s="1"/>
  <c r="AL258" i="1"/>
  <c r="J258" i="1"/>
  <c r="AZ258" i="1" s="1"/>
  <c r="AL257" i="1"/>
  <c r="J257" i="1"/>
  <c r="AZ257" i="1" s="1"/>
  <c r="AL256" i="1"/>
  <c r="J256" i="1"/>
  <c r="AZ256" i="1" s="1"/>
  <c r="AL255" i="1"/>
  <c r="J255" i="1"/>
  <c r="AZ255" i="1" s="1"/>
  <c r="AL254" i="1"/>
  <c r="J254" i="1"/>
  <c r="AZ254" i="1" s="1"/>
  <c r="AL253" i="1"/>
  <c r="J253" i="1"/>
  <c r="AZ253" i="1" s="1"/>
  <c r="AL252" i="1"/>
  <c r="J252" i="1"/>
  <c r="AZ252" i="1" s="1"/>
  <c r="AL251" i="1"/>
  <c r="J251" i="1"/>
  <c r="AZ251" i="1" s="1"/>
  <c r="AL250" i="1"/>
  <c r="J250" i="1"/>
  <c r="AZ250" i="1" s="1"/>
  <c r="AL249" i="1"/>
  <c r="J249" i="1"/>
  <c r="AZ249" i="1" s="1"/>
  <c r="AL248" i="1"/>
  <c r="J248" i="1"/>
  <c r="AZ248" i="1" s="1"/>
  <c r="AL247" i="1"/>
  <c r="J247" i="1"/>
  <c r="AZ247" i="1" s="1"/>
  <c r="AL246" i="1"/>
  <c r="J246" i="1"/>
  <c r="AZ246" i="1" s="1"/>
  <c r="AL245" i="1"/>
  <c r="J245" i="1"/>
  <c r="AZ245" i="1" s="1"/>
  <c r="AL244" i="1"/>
  <c r="J244" i="1"/>
  <c r="AZ244" i="1" s="1"/>
  <c r="AL243" i="1"/>
  <c r="J243" i="1"/>
  <c r="AZ243" i="1" s="1"/>
  <c r="AL242" i="1"/>
  <c r="J242" i="1"/>
  <c r="AZ242" i="1" s="1"/>
  <c r="AL241" i="1"/>
  <c r="J241" i="1"/>
  <c r="AZ241" i="1" s="1"/>
  <c r="AL240" i="1"/>
  <c r="J240" i="1"/>
  <c r="AZ240" i="1" s="1"/>
  <c r="AL239" i="1"/>
  <c r="J239" i="1"/>
  <c r="AZ239" i="1" s="1"/>
  <c r="AL238" i="1"/>
  <c r="J238" i="1"/>
  <c r="AZ238" i="1" s="1"/>
  <c r="AL237" i="1"/>
  <c r="J237" i="1"/>
  <c r="AZ237" i="1" s="1"/>
  <c r="AL236" i="1"/>
  <c r="J236" i="1"/>
  <c r="AZ236" i="1" s="1"/>
  <c r="AL235" i="1"/>
  <c r="J235" i="1"/>
  <c r="AZ235" i="1" s="1"/>
  <c r="AL234" i="1"/>
  <c r="J234" i="1"/>
  <c r="AZ234" i="1" s="1"/>
  <c r="AL233" i="1"/>
  <c r="J233" i="1"/>
  <c r="AZ233" i="1" s="1"/>
  <c r="AL232" i="1"/>
  <c r="J232" i="1"/>
  <c r="AZ232" i="1" s="1"/>
  <c r="AL231" i="1"/>
  <c r="J231" i="1"/>
  <c r="AZ231" i="1" s="1"/>
  <c r="AL230" i="1"/>
  <c r="J230" i="1"/>
  <c r="AZ230" i="1" s="1"/>
  <c r="AL229" i="1"/>
  <c r="J229" i="1"/>
  <c r="AZ229" i="1" s="1"/>
  <c r="AL228" i="1"/>
  <c r="J228" i="1"/>
  <c r="AZ228" i="1" s="1"/>
  <c r="AL227" i="1"/>
  <c r="J227" i="1"/>
  <c r="AZ227" i="1" s="1"/>
  <c r="AL226" i="1"/>
  <c r="J226" i="1"/>
  <c r="AZ226" i="1" s="1"/>
  <c r="AL225" i="1"/>
  <c r="J225" i="1"/>
  <c r="AZ225" i="1" s="1"/>
  <c r="AL224" i="1"/>
  <c r="J224" i="1"/>
  <c r="AZ224" i="1" s="1"/>
  <c r="AL223" i="1"/>
  <c r="J223" i="1"/>
  <c r="AZ223" i="1" s="1"/>
  <c r="AL222" i="1"/>
  <c r="J222" i="1"/>
  <c r="AZ222" i="1" s="1"/>
  <c r="AL221" i="1"/>
  <c r="J221" i="1"/>
  <c r="AZ221" i="1" s="1"/>
  <c r="AL220" i="1"/>
  <c r="J220" i="1"/>
  <c r="AZ220" i="1" s="1"/>
  <c r="AL219" i="1"/>
  <c r="J219" i="1"/>
  <c r="AZ219" i="1" s="1"/>
  <c r="AL218" i="1"/>
  <c r="J218" i="1"/>
  <c r="AZ218" i="1" s="1"/>
  <c r="AL217" i="1"/>
  <c r="J217" i="1"/>
  <c r="AZ217" i="1" s="1"/>
  <c r="AL216" i="1"/>
  <c r="J216" i="1"/>
  <c r="AZ216" i="1" s="1"/>
  <c r="AL215" i="1"/>
  <c r="J215" i="1"/>
  <c r="AZ215" i="1" s="1"/>
  <c r="AL214" i="1"/>
  <c r="J214" i="1"/>
  <c r="AZ214" i="1" s="1"/>
  <c r="AL213" i="1"/>
  <c r="J213" i="1"/>
  <c r="AZ213" i="1" s="1"/>
  <c r="AL212" i="1"/>
  <c r="J212" i="1"/>
  <c r="AZ212" i="1" s="1"/>
  <c r="AL211" i="1"/>
  <c r="J211" i="1"/>
  <c r="AZ211" i="1" s="1"/>
  <c r="AL210" i="1"/>
  <c r="J210" i="1"/>
  <c r="AZ210" i="1" s="1"/>
  <c r="AL209" i="1"/>
  <c r="J209" i="1"/>
  <c r="AZ209" i="1" s="1"/>
  <c r="AL208" i="1"/>
  <c r="J208" i="1"/>
  <c r="AZ208" i="1" s="1"/>
  <c r="AL207" i="1"/>
  <c r="J207" i="1"/>
  <c r="AZ207" i="1" s="1"/>
  <c r="AL206" i="1"/>
  <c r="J206" i="1"/>
  <c r="AZ206" i="1" s="1"/>
  <c r="AL205" i="1"/>
  <c r="J205" i="1"/>
  <c r="AZ205" i="1" s="1"/>
  <c r="AL204" i="1"/>
  <c r="J204" i="1"/>
  <c r="AZ204" i="1" s="1"/>
  <c r="AL203" i="1"/>
  <c r="J203" i="1"/>
  <c r="AZ203" i="1" s="1"/>
  <c r="AL202" i="1"/>
  <c r="J202" i="1"/>
  <c r="AZ202" i="1" s="1"/>
  <c r="AL201" i="1"/>
  <c r="J201" i="1"/>
  <c r="AZ201" i="1" s="1"/>
  <c r="AL200" i="1"/>
  <c r="J200" i="1"/>
  <c r="AZ200" i="1" s="1"/>
  <c r="AL199" i="1"/>
  <c r="J199" i="1"/>
  <c r="AZ199" i="1" s="1"/>
  <c r="AL198" i="1"/>
  <c r="J198" i="1"/>
  <c r="AZ198" i="1" s="1"/>
  <c r="AL197" i="1"/>
  <c r="J197" i="1"/>
  <c r="AZ197" i="1" s="1"/>
  <c r="AL196" i="1"/>
  <c r="J196" i="1"/>
  <c r="AZ196" i="1" s="1"/>
  <c r="AL195" i="1"/>
  <c r="J195" i="1"/>
  <c r="AZ195" i="1" s="1"/>
  <c r="AL194" i="1"/>
  <c r="J194" i="1"/>
  <c r="AZ194" i="1" s="1"/>
  <c r="AL193" i="1"/>
  <c r="J193" i="1"/>
  <c r="AZ193" i="1" s="1"/>
  <c r="AL192" i="1"/>
  <c r="J192" i="1"/>
  <c r="AZ192" i="1" s="1"/>
  <c r="AL191" i="1"/>
  <c r="J191" i="1"/>
  <c r="AZ191" i="1" s="1"/>
  <c r="AL190" i="1"/>
  <c r="J190" i="1"/>
  <c r="AZ190" i="1" s="1"/>
  <c r="AL189" i="1"/>
  <c r="J189" i="1"/>
  <c r="AZ189" i="1" s="1"/>
  <c r="AL188" i="1"/>
  <c r="J188" i="1"/>
  <c r="AZ188" i="1" s="1"/>
  <c r="AL187" i="1"/>
  <c r="J187" i="1"/>
  <c r="AZ187" i="1" s="1"/>
  <c r="AL186" i="1"/>
  <c r="J186" i="1"/>
  <c r="AZ186" i="1" s="1"/>
  <c r="AL185" i="1"/>
  <c r="J185" i="1"/>
  <c r="AZ185" i="1" s="1"/>
  <c r="AL184" i="1"/>
  <c r="J184" i="1"/>
  <c r="AZ184" i="1" s="1"/>
  <c r="AL183" i="1"/>
  <c r="J183" i="1"/>
  <c r="AZ183" i="1" s="1"/>
  <c r="AL182" i="1"/>
  <c r="J182" i="1"/>
  <c r="AZ182" i="1" s="1"/>
  <c r="AL181" i="1"/>
  <c r="J181" i="1"/>
  <c r="AZ181" i="1" s="1"/>
  <c r="AL180" i="1"/>
  <c r="J180" i="1"/>
  <c r="AZ180" i="1" s="1"/>
  <c r="AL179" i="1"/>
  <c r="J179" i="1"/>
  <c r="AZ179" i="1" s="1"/>
  <c r="AL178" i="1"/>
  <c r="J178" i="1"/>
  <c r="AZ178" i="1" s="1"/>
  <c r="AL177" i="1"/>
  <c r="J177" i="1"/>
  <c r="AZ177" i="1" s="1"/>
  <c r="AL176" i="1"/>
  <c r="J176" i="1"/>
  <c r="AZ176" i="1" s="1"/>
  <c r="AL175" i="1"/>
  <c r="J175" i="1"/>
  <c r="AZ175" i="1" s="1"/>
  <c r="AL174" i="1"/>
  <c r="J174" i="1"/>
  <c r="AZ174" i="1" s="1"/>
  <c r="AL173" i="1"/>
  <c r="J173" i="1"/>
  <c r="AZ173" i="1" s="1"/>
  <c r="AL172" i="1"/>
  <c r="J172" i="1"/>
  <c r="AZ172" i="1" s="1"/>
  <c r="AL171" i="1"/>
  <c r="J171" i="1"/>
  <c r="AZ171" i="1" s="1"/>
  <c r="AL170" i="1"/>
  <c r="J170" i="1"/>
  <c r="AZ170" i="1" s="1"/>
  <c r="AL169" i="1"/>
  <c r="J169" i="1"/>
  <c r="AZ169" i="1" s="1"/>
  <c r="AL168" i="1"/>
  <c r="J168" i="1"/>
  <c r="AZ168" i="1" s="1"/>
  <c r="AL167" i="1"/>
  <c r="J167" i="1"/>
  <c r="AZ167" i="1" s="1"/>
  <c r="AL166" i="1"/>
  <c r="J166" i="1"/>
  <c r="AZ166" i="1" s="1"/>
  <c r="AL165" i="1"/>
  <c r="J165" i="1"/>
  <c r="AZ165" i="1" s="1"/>
  <c r="AL164" i="1"/>
  <c r="J164" i="1"/>
  <c r="AZ164" i="1" s="1"/>
  <c r="AL163" i="1"/>
  <c r="J163" i="1"/>
  <c r="AZ163" i="1" s="1"/>
  <c r="AL162" i="1"/>
  <c r="J162" i="1"/>
  <c r="AZ162" i="1" s="1"/>
  <c r="AL161" i="1"/>
  <c r="J161" i="1"/>
  <c r="AZ161" i="1" s="1"/>
  <c r="AL160" i="1"/>
  <c r="J160" i="1"/>
  <c r="AZ160" i="1" s="1"/>
  <c r="AL159" i="1"/>
  <c r="J159" i="1"/>
  <c r="AZ159" i="1" s="1"/>
  <c r="AL158" i="1"/>
  <c r="J158" i="1"/>
  <c r="AZ158" i="1" s="1"/>
  <c r="AL157" i="1"/>
  <c r="J157" i="1"/>
  <c r="AZ157" i="1" s="1"/>
  <c r="AL156" i="1"/>
  <c r="J156" i="1"/>
  <c r="AZ156" i="1" s="1"/>
  <c r="AL155" i="1"/>
  <c r="J155" i="1"/>
  <c r="AZ155" i="1" s="1"/>
  <c r="AL154" i="1"/>
  <c r="J154" i="1"/>
  <c r="AZ154" i="1" s="1"/>
  <c r="AL153" i="1"/>
  <c r="J153" i="1"/>
  <c r="AZ153" i="1" s="1"/>
  <c r="AL152" i="1"/>
  <c r="J152" i="1"/>
  <c r="AZ152" i="1" s="1"/>
  <c r="AL151" i="1"/>
  <c r="J151" i="1"/>
  <c r="AZ151" i="1" s="1"/>
  <c r="AL150" i="1"/>
  <c r="J150" i="1"/>
  <c r="AZ150" i="1" s="1"/>
  <c r="AL149" i="1"/>
  <c r="J149" i="1"/>
  <c r="AZ149" i="1" s="1"/>
  <c r="AL148" i="1"/>
  <c r="J148" i="1"/>
  <c r="AZ148" i="1" s="1"/>
  <c r="AL147" i="1"/>
  <c r="J147" i="1"/>
  <c r="AZ147" i="1" s="1"/>
  <c r="AL146" i="1"/>
  <c r="J146" i="1"/>
  <c r="AZ146" i="1" s="1"/>
  <c r="AL145" i="1"/>
  <c r="J145" i="1"/>
  <c r="AZ145" i="1" s="1"/>
  <c r="AL144" i="1"/>
  <c r="J144" i="1"/>
  <c r="AZ144" i="1" s="1"/>
  <c r="AL143" i="1"/>
  <c r="J143" i="1"/>
  <c r="AZ143" i="1" s="1"/>
  <c r="AL142" i="1"/>
  <c r="J142" i="1"/>
  <c r="AZ142" i="1" s="1"/>
  <c r="AL141" i="1"/>
  <c r="J141" i="1"/>
  <c r="AZ141" i="1" s="1"/>
  <c r="AL140" i="1"/>
  <c r="J140" i="1"/>
  <c r="AZ140" i="1" s="1"/>
  <c r="AL139" i="1"/>
  <c r="J139" i="1"/>
  <c r="AZ139" i="1" s="1"/>
  <c r="AL138" i="1"/>
  <c r="J138" i="1"/>
  <c r="AZ138" i="1" s="1"/>
  <c r="AL137" i="1"/>
  <c r="J137" i="1"/>
  <c r="AZ137" i="1" s="1"/>
  <c r="AL136" i="1"/>
  <c r="J136" i="1"/>
  <c r="AZ136" i="1" s="1"/>
  <c r="AL135" i="1"/>
  <c r="J135" i="1"/>
  <c r="AZ135" i="1" s="1"/>
  <c r="AL134" i="1"/>
  <c r="J134" i="1"/>
  <c r="AZ134" i="1" s="1"/>
  <c r="AL133" i="1"/>
  <c r="J133" i="1"/>
  <c r="AZ133" i="1" s="1"/>
  <c r="AL132" i="1"/>
  <c r="J132" i="1"/>
  <c r="AZ132" i="1" s="1"/>
  <c r="AL131" i="1"/>
  <c r="J131" i="1"/>
  <c r="AL130" i="1"/>
  <c r="J130" i="1"/>
  <c r="AZ130" i="1" s="1"/>
  <c r="AL129" i="1"/>
  <c r="J129" i="1"/>
  <c r="AZ129" i="1" s="1"/>
  <c r="AL128" i="1"/>
  <c r="J128" i="1"/>
  <c r="AZ128" i="1" s="1"/>
  <c r="AL127" i="1"/>
  <c r="J127" i="1"/>
  <c r="AL126" i="1"/>
  <c r="J126" i="1"/>
  <c r="AZ126" i="1" s="1"/>
  <c r="AL125" i="1"/>
  <c r="J125" i="1"/>
  <c r="AZ125" i="1" s="1"/>
  <c r="AL124" i="1"/>
  <c r="J124" i="1"/>
  <c r="AZ124" i="1" s="1"/>
  <c r="AL123" i="1"/>
  <c r="J123" i="1"/>
  <c r="AZ123" i="1" s="1"/>
  <c r="AL122" i="1"/>
  <c r="J122" i="1"/>
  <c r="AZ122" i="1" s="1"/>
  <c r="AL121" i="1"/>
  <c r="J121" i="1"/>
  <c r="AZ121" i="1" s="1"/>
  <c r="AL120" i="1"/>
  <c r="J120" i="1"/>
  <c r="AZ120" i="1" s="1"/>
  <c r="AL119" i="1"/>
  <c r="J119" i="1"/>
  <c r="AZ119" i="1" s="1"/>
  <c r="AL118" i="1"/>
  <c r="J118" i="1"/>
  <c r="AZ118" i="1" s="1"/>
  <c r="AL117" i="1"/>
  <c r="J117" i="1"/>
  <c r="AZ117" i="1" s="1"/>
  <c r="AL116" i="1"/>
  <c r="J116" i="1"/>
  <c r="AZ116" i="1" s="1"/>
  <c r="AL115" i="1"/>
  <c r="J115" i="1"/>
  <c r="AZ115" i="1" s="1"/>
  <c r="AL114" i="1"/>
  <c r="J114" i="1"/>
  <c r="AZ114" i="1" s="1"/>
  <c r="AL113" i="1"/>
  <c r="J113" i="1"/>
  <c r="AZ113" i="1" s="1"/>
  <c r="AL112" i="1"/>
  <c r="J112" i="1"/>
  <c r="AZ112" i="1" s="1"/>
  <c r="AL111" i="1"/>
  <c r="J111" i="1"/>
  <c r="AZ111" i="1" s="1"/>
  <c r="AL110" i="1"/>
  <c r="J110" i="1"/>
  <c r="AZ110" i="1" s="1"/>
  <c r="AL109" i="1"/>
  <c r="J109" i="1"/>
  <c r="AZ109" i="1" s="1"/>
  <c r="AL108" i="1"/>
  <c r="J108" i="1"/>
  <c r="AZ108" i="1" s="1"/>
  <c r="AL107" i="1"/>
  <c r="J107" i="1"/>
  <c r="AZ107" i="1" s="1"/>
  <c r="AL106" i="1"/>
  <c r="J106" i="1"/>
  <c r="AZ106" i="1" s="1"/>
  <c r="AL105" i="1"/>
  <c r="J105" i="1"/>
  <c r="AZ105" i="1" s="1"/>
  <c r="AL104" i="1"/>
  <c r="J104" i="1"/>
  <c r="AZ104" i="1" s="1"/>
  <c r="AL103" i="1"/>
  <c r="J103" i="1"/>
  <c r="AZ103" i="1" s="1"/>
  <c r="AL102" i="1"/>
  <c r="J102" i="1"/>
  <c r="AZ102" i="1" s="1"/>
  <c r="AL101" i="1"/>
  <c r="J101" i="1"/>
  <c r="AZ101" i="1" s="1"/>
  <c r="AL100" i="1"/>
  <c r="J100" i="1"/>
  <c r="AZ100" i="1" s="1"/>
  <c r="AL99" i="1"/>
  <c r="J99" i="1"/>
  <c r="AZ99" i="1" s="1"/>
  <c r="AL98" i="1"/>
  <c r="J98" i="1"/>
  <c r="AZ98" i="1" s="1"/>
  <c r="AL97" i="1"/>
  <c r="J97" i="1"/>
  <c r="AZ97" i="1" s="1"/>
  <c r="AL96" i="1"/>
  <c r="J96" i="1"/>
  <c r="AZ96" i="1" s="1"/>
  <c r="AL95" i="1"/>
  <c r="J95" i="1"/>
  <c r="AZ95" i="1" s="1"/>
  <c r="AL94" i="1"/>
  <c r="J94" i="1"/>
  <c r="AZ94" i="1" s="1"/>
  <c r="AL93" i="1"/>
  <c r="J93" i="1"/>
  <c r="AZ93" i="1" s="1"/>
  <c r="AL92" i="1"/>
  <c r="J92" i="1"/>
  <c r="AZ92" i="1" s="1"/>
  <c r="AL91" i="1"/>
  <c r="J91" i="1"/>
  <c r="AZ91" i="1" s="1"/>
  <c r="AL90" i="1"/>
  <c r="J90" i="1"/>
  <c r="AZ90" i="1" s="1"/>
  <c r="AL89" i="1"/>
  <c r="J89" i="1"/>
  <c r="AZ89" i="1" s="1"/>
  <c r="AL88" i="1"/>
  <c r="J88" i="1"/>
  <c r="AZ88" i="1" s="1"/>
  <c r="AL87" i="1"/>
  <c r="J87" i="1"/>
  <c r="AZ87" i="1" s="1"/>
  <c r="AL86" i="1"/>
  <c r="J86" i="1"/>
  <c r="AZ86" i="1" s="1"/>
  <c r="AL85" i="1"/>
  <c r="J85" i="1"/>
  <c r="AZ85" i="1" s="1"/>
  <c r="AL84" i="1"/>
  <c r="J84" i="1"/>
  <c r="AZ84" i="1" s="1"/>
  <c r="AL83" i="1"/>
  <c r="J83" i="1"/>
  <c r="AZ83" i="1" s="1"/>
  <c r="AL82" i="1"/>
  <c r="J82" i="1"/>
  <c r="AZ82" i="1" s="1"/>
  <c r="AL81" i="1"/>
  <c r="J81" i="1"/>
  <c r="AZ81" i="1" s="1"/>
  <c r="AL80" i="1"/>
  <c r="J80" i="1"/>
  <c r="AZ80" i="1" s="1"/>
  <c r="AL79" i="1"/>
  <c r="J79" i="1"/>
  <c r="AZ79" i="1" s="1"/>
  <c r="AL78" i="1"/>
  <c r="J78" i="1"/>
  <c r="AZ78" i="1" s="1"/>
  <c r="AL77" i="1"/>
  <c r="J77" i="1"/>
  <c r="AZ77" i="1" s="1"/>
  <c r="AL76" i="1"/>
  <c r="J76" i="1"/>
  <c r="AZ76" i="1" s="1"/>
  <c r="AL75" i="1"/>
  <c r="J75" i="1"/>
  <c r="AZ75" i="1" s="1"/>
  <c r="AL74" i="1"/>
  <c r="J74" i="1"/>
  <c r="AZ74" i="1" s="1"/>
  <c r="AL73" i="1"/>
  <c r="J73" i="1"/>
  <c r="AZ73" i="1" s="1"/>
  <c r="AL72" i="1"/>
  <c r="J72" i="1"/>
  <c r="AZ72" i="1" s="1"/>
  <c r="AL71" i="1"/>
  <c r="J71" i="1"/>
  <c r="AZ71" i="1" s="1"/>
  <c r="AL70" i="1"/>
  <c r="J70" i="1"/>
  <c r="AZ70" i="1" s="1"/>
  <c r="AL69" i="1"/>
  <c r="J69" i="1"/>
  <c r="AZ69" i="1" s="1"/>
  <c r="AL68" i="1"/>
  <c r="J68" i="1"/>
  <c r="AZ68" i="1" s="1"/>
  <c r="AL67" i="1"/>
  <c r="J67" i="1"/>
  <c r="AZ67" i="1" s="1"/>
  <c r="AL66" i="1"/>
  <c r="J66" i="1"/>
  <c r="AZ66" i="1" s="1"/>
  <c r="AL65" i="1"/>
  <c r="J65" i="1"/>
  <c r="AZ65" i="1" s="1"/>
  <c r="AL64" i="1"/>
  <c r="J64" i="1"/>
  <c r="AL63" i="1"/>
  <c r="J63" i="1"/>
  <c r="AZ63" i="1" s="1"/>
  <c r="AL62" i="1"/>
  <c r="J62" i="1"/>
  <c r="AZ62" i="1" s="1"/>
  <c r="AL61" i="1"/>
  <c r="J61" i="1"/>
  <c r="AZ61" i="1" s="1"/>
  <c r="AL60" i="1"/>
  <c r="J60" i="1"/>
  <c r="AZ60" i="1" s="1"/>
  <c r="AL59" i="1"/>
  <c r="J59" i="1"/>
  <c r="AZ59" i="1" s="1"/>
  <c r="AL58" i="1"/>
  <c r="J58" i="1"/>
  <c r="AZ58" i="1" s="1"/>
  <c r="AL57" i="1"/>
  <c r="J57" i="1"/>
  <c r="AZ57" i="1" s="1"/>
  <c r="AL56" i="1"/>
  <c r="J56" i="1"/>
  <c r="AZ56" i="1" s="1"/>
  <c r="AL55" i="1"/>
  <c r="J55" i="1"/>
  <c r="AZ55" i="1" s="1"/>
  <c r="AL54" i="1"/>
  <c r="J54" i="1"/>
  <c r="AZ54" i="1" s="1"/>
  <c r="AL53" i="1"/>
  <c r="J53" i="1"/>
  <c r="AZ53" i="1" s="1"/>
  <c r="AL52" i="1"/>
  <c r="J52" i="1"/>
  <c r="AZ52" i="1" s="1"/>
  <c r="AL51" i="1"/>
  <c r="J51" i="1"/>
  <c r="AZ51" i="1" s="1"/>
  <c r="AL50" i="1"/>
  <c r="J50" i="1"/>
  <c r="AL49" i="1"/>
  <c r="J49" i="1"/>
  <c r="AZ49" i="1" s="1"/>
  <c r="AL48" i="1"/>
  <c r="J48" i="1"/>
  <c r="AZ48" i="1" s="1"/>
  <c r="AL47" i="1"/>
  <c r="J47" i="1"/>
  <c r="AZ47" i="1" s="1"/>
  <c r="AL46" i="1"/>
  <c r="J46" i="1"/>
  <c r="AZ46" i="1" s="1"/>
  <c r="AL45" i="1"/>
  <c r="J45" i="1"/>
  <c r="AZ45" i="1" s="1"/>
  <c r="AL44" i="1"/>
  <c r="J44" i="1"/>
  <c r="AZ44" i="1" s="1"/>
  <c r="AL43" i="1"/>
  <c r="J43" i="1"/>
  <c r="AZ43" i="1" s="1"/>
  <c r="AL42" i="1"/>
  <c r="J42" i="1"/>
  <c r="AZ42" i="1" s="1"/>
  <c r="AL41" i="1"/>
  <c r="J41" i="1"/>
  <c r="AZ41" i="1" s="1"/>
  <c r="AL40" i="1"/>
  <c r="J40" i="1"/>
  <c r="AZ40" i="1" s="1"/>
  <c r="AL39" i="1"/>
  <c r="J39" i="1"/>
  <c r="AZ39" i="1" s="1"/>
  <c r="AL38" i="1"/>
  <c r="J38" i="1"/>
  <c r="AZ38" i="1" s="1"/>
  <c r="AL37" i="1"/>
  <c r="J37" i="1"/>
  <c r="AZ37" i="1" s="1"/>
  <c r="AL36" i="1"/>
  <c r="J36" i="1"/>
  <c r="AZ36" i="1" s="1"/>
  <c r="AL35" i="1"/>
  <c r="J35" i="1"/>
  <c r="AZ35" i="1" s="1"/>
  <c r="AL34" i="1"/>
  <c r="J34" i="1"/>
  <c r="AZ34" i="1" s="1"/>
  <c r="AL33" i="1"/>
  <c r="J33" i="1"/>
  <c r="AZ33" i="1" s="1"/>
  <c r="AL32" i="1"/>
  <c r="J32" i="1"/>
  <c r="AL31" i="1"/>
  <c r="J31" i="1"/>
  <c r="AZ31" i="1" s="1"/>
  <c r="AL30" i="1"/>
  <c r="J30" i="1"/>
  <c r="AZ30" i="1" s="1"/>
  <c r="AL29" i="1"/>
  <c r="J29" i="1"/>
  <c r="AZ29" i="1" s="1"/>
  <c r="AL28" i="1"/>
  <c r="J28" i="1"/>
  <c r="AZ28" i="1" s="1"/>
  <c r="AL27" i="1"/>
  <c r="J27" i="1"/>
  <c r="AZ27" i="1" s="1"/>
  <c r="BC26" i="1"/>
  <c r="AL26" i="1"/>
  <c r="J26" i="1"/>
  <c r="AZ26" i="1" s="1"/>
  <c r="AL25" i="1"/>
  <c r="J25" i="1"/>
  <c r="AZ25" i="1" s="1"/>
  <c r="AL24" i="1"/>
  <c r="J24" i="1"/>
  <c r="AZ24" i="1" s="1"/>
  <c r="AL23" i="1"/>
  <c r="J23" i="1"/>
  <c r="AZ23" i="1" s="1"/>
  <c r="AL22" i="1"/>
  <c r="J22" i="1"/>
  <c r="AZ22" i="1" s="1"/>
  <c r="AL21" i="1"/>
  <c r="J21" i="1"/>
  <c r="AZ21" i="1" s="1"/>
  <c r="AL20" i="1"/>
  <c r="J20" i="1"/>
  <c r="AZ20" i="1" s="1"/>
  <c r="AL19" i="1"/>
  <c r="J19" i="1"/>
  <c r="AZ19" i="1" s="1"/>
  <c r="AL18" i="1"/>
  <c r="J18" i="1"/>
  <c r="AZ18" i="1" s="1"/>
  <c r="AL17" i="1"/>
  <c r="J17" i="1"/>
  <c r="AZ17" i="1" s="1"/>
  <c r="AL16" i="1"/>
  <c r="J16" i="1"/>
  <c r="AZ16" i="1" s="1"/>
  <c r="AL15" i="1"/>
  <c r="J15" i="1"/>
  <c r="AZ15" i="1" s="1"/>
  <c r="AL14" i="1"/>
  <c r="J14" i="1"/>
  <c r="AZ14" i="1" s="1"/>
  <c r="AL13" i="1"/>
  <c r="J13" i="1"/>
  <c r="AZ13" i="1" s="1"/>
  <c r="AL12" i="1"/>
  <c r="J12" i="1"/>
  <c r="AZ12" i="1" s="1"/>
  <c r="AL11" i="1"/>
  <c r="J11" i="1"/>
  <c r="AZ11" i="1" s="1"/>
  <c r="AL10" i="1"/>
  <c r="J10" i="1"/>
  <c r="AZ10" i="1" s="1"/>
  <c r="AL9" i="1"/>
  <c r="J9" i="1"/>
  <c r="AZ9" i="1" s="1"/>
  <c r="AL8" i="1"/>
  <c r="J8" i="1"/>
  <c r="AL7" i="1"/>
  <c r="J7" i="1"/>
  <c r="AZ7" i="1" s="1"/>
  <c r="AL6" i="1"/>
  <c r="J6" i="1"/>
  <c r="AZ6" i="1" s="1"/>
  <c r="AL5" i="1"/>
  <c r="J5" i="1"/>
  <c r="AZ5" i="1" s="1"/>
  <c r="AL4" i="1"/>
  <c r="J4" i="1"/>
  <c r="AL3" i="1"/>
  <c r="J3" i="1"/>
  <c r="AZ3" i="1" s="1"/>
  <c r="AL2" i="1"/>
  <c r="J2" i="1"/>
  <c r="AZ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 Maria Gonzalez Garzon</author>
    <author>Cesar Augusto Medina Ortega</author>
    <author>tc={1F5489B5-FA53-47BB-977C-B8A95AA25501}</author>
    <author>tc={B9D7FA76-439E-4088-98E5-3AF19D104FFC}</author>
  </authors>
  <commentList>
    <comment ref="AO66" authorId="0" shapeId="0" xr:uid="{02996CA9-3299-46C5-8D23-0CDA59C11A29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Comfenalco Caja de Compensacion Fliar</t>
        </r>
      </text>
    </comment>
    <comment ref="AO67" authorId="0" shapeId="0" xr:uid="{95996772-4DB0-4211-BBC6-04AAC75B4D9B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Comfenalco Caja de Compensacion Fliar</t>
        </r>
      </text>
    </comment>
    <comment ref="AB74" authorId="1" shapeId="0" xr:uid="{A05F8089-B388-4C80-A157-26F3673E9170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mediante resolucion 0878 de 2016</t>
        </r>
      </text>
    </comment>
    <comment ref="AO74" authorId="1" shapeId="0" xr:uid="{ED82B051-618E-465F-A238-E2ECEE35633B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encuentra en proceso el cambio de caja de compensacion comfenalco quindio</t>
        </r>
      </text>
    </comment>
    <comment ref="AO76" authorId="0" shapeId="0" xr:uid="{9BDF090D-FEC3-4EEF-90BC-52B052D66364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Comfenalco Caja de Compensacion Fliar</t>
        </r>
      </text>
    </comment>
    <comment ref="A77" authorId="1" shapeId="0" xr:uid="{9FF399C3-CE07-42D2-865F-D38B0FAD2C08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AO77" authorId="0" shapeId="0" xr:uid="{7E04E6AE-9156-480B-9E25-48FA55062A15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Comfenalco Caja de Compensacion Fliar</t>
        </r>
      </text>
    </comment>
    <comment ref="AO79" authorId="0" shapeId="0" xr:uid="{082B2053-5B8C-421D-B8A5-08ED7DF9F7CD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Comfenalco Caja de Compensacion Fliar</t>
        </r>
      </text>
    </comment>
    <comment ref="W81" authorId="1" shapeId="0" xr:uid="{71E06E04-A00A-4B6D-B548-171D026C05BB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mediante resolucion 0336 de 2017</t>
        </r>
      </text>
    </comment>
    <comment ref="W84" authorId="1" shapeId="0" xr:uid="{4AF751A1-3406-4F83-A294-A4F0FAB219AA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mediante resolucion 0674 de 2016</t>
        </r>
      </text>
    </comment>
    <comment ref="AA85" authorId="0" shapeId="0" xr:uid="{52198208-8DFE-4E4E-AAC2-A745966AE7D8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Bogota se reubica con la Res. 0306 de 2013</t>
        </r>
      </text>
    </comment>
    <comment ref="AA102" authorId="0" shapeId="0" xr:uid="{94783FB6-E4BB-440B-A1C4-364F29500B8F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BOGOTA, SE REUBICA CON LA RESOLUCIÓN 0246 DE 2013</t>
        </r>
      </text>
    </comment>
    <comment ref="A108" authorId="1" shapeId="0" xr:uid="{B2FEBC1A-945A-45CD-82F9-8C7633C348C8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W114" authorId="1" shapeId="0" xr:uid="{2A7777CE-7EE9-42F6-B42E-EB6C2DB88617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la sub talento humano a la sub de evaluacion del riesgo resol 0052 de 2017</t>
        </r>
      </text>
    </comment>
    <comment ref="AN119" authorId="0" shapeId="0" xr:uid="{3C12B7BC-D59B-456B-AD51-FEEF02E4DE01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Colfondos</t>
        </r>
      </text>
    </comment>
    <comment ref="AN123" authorId="0" shapeId="0" xr:uid="{48747075-EE64-4E95-9642-454555476063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Antes Horizonte. Se fucionaron y ahora es POrvenir</t>
        </r>
      </text>
    </comment>
    <comment ref="AN125" authorId="1" shapeId="0" xr:uid="{C3F0A1F9-205A-4521-A6EE-800274428D4D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 PARTIR 01/03/2017</t>
        </r>
      </text>
    </comment>
    <comment ref="AM147" authorId="0" shapeId="0" xr:uid="{FB516121-A585-4657-8D1D-B5A0149A64C9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Tenia Humana vivir S.A. EPS ARS</t>
        </r>
      </text>
    </comment>
    <comment ref="W151" authorId="1" shapeId="0" xr:uid="{2F8F9997-F441-489B-8A3C-933505F73622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secretaria general a la  subdireccion de proteccion. Mediante resol 0837 de 2016 y mem16-00020586</t>
        </r>
      </text>
    </comment>
    <comment ref="G154" authorId="2" shapeId="0" xr:uid="{1F5489B5-FA53-47BB-977C-B8A95AA25501}">
      <text>
        <t>[Threaded comment]
Your version of Excel allows you to read this threaded comment; however, any edits to it will get removed if the file is opened in a newer version of Excel. Learn more: https://go.microsoft.com/fwlink/?linkid=870924
Comment:
    Se encuentra ubicado en la Secretaria General-Donde esta ocupando el empleo objeto de encargo, a partir del 07 de junio de 2024.</t>
      </text>
    </comment>
    <comment ref="AO176" authorId="0" shapeId="0" xr:uid="{95A523CF-71AA-4B78-A581-B0EBB3767D70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Comfenalco Caja de Compensacion Fliar</t>
        </r>
      </text>
    </comment>
    <comment ref="A182" authorId="1" shapeId="0" xr:uid="{900D42C7-D685-4881-8A21-FBEAC7DF90F9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AB195" authorId="1" shapeId="0" xr:uid="{AAEABF0A-9B30-459A-827B-9A53AAFC26EA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mediante resolucion 0878 de 2016</t>
        </r>
      </text>
    </comment>
    <comment ref="AM195" authorId="1" shapeId="0" xr:uid="{F1B1F5DE-AA17-4902-905F-A57AE7CF98FF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Medimas EPS</t>
        </r>
      </text>
    </comment>
    <comment ref="AO195" authorId="1" shapeId="0" xr:uid="{89FCD216-467D-4DAB-8FC0-598C125AA0AB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encuentra en poceso de cambio a comfenalco quindio </t>
        </r>
      </text>
    </comment>
    <comment ref="AM203" authorId="1" shapeId="0" xr:uid="{5A32F6F7-68AB-40DF-93EE-0789363F10F7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cambia a Servicio Occidental de Salud S.A. S.O.S  EPS a partir del 01/10/2016</t>
        </r>
      </text>
    </comment>
    <comment ref="W205" authorId="1" shapeId="0" xr:uid="{0C527E29-A4F4-4045-9AF9-7690E151289D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mediante resolucion 0336 de 2017</t>
        </r>
      </text>
    </comment>
    <comment ref="W219" authorId="1" shapeId="0" xr:uid="{86D98A1B-B508-45AC-92C0-D78D6DCB9791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mediante resol 0127 de 2017
</t>
        </r>
      </text>
    </comment>
    <comment ref="W224" authorId="1" shapeId="0" xr:uid="{7722175F-75C1-4B87-ABE6-0BAF4E2176E6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mediante resol 0127 de 2017
</t>
        </r>
      </text>
    </comment>
    <comment ref="AN243" authorId="0" shapeId="0" xr:uid="{EC8E181F-B647-49BA-B89C-9CC9F8B0ED5D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Antes Horizonte. Se fucionaron y ahora es POrvenir</t>
        </r>
      </text>
    </comment>
    <comment ref="W250" authorId="1" shapeId="0" xr:uid="{03A687BB-7E40-4388-AFF4-059466BB524A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la sp a secretaria general mediante resolucion 0027 de 2017</t>
        </r>
      </text>
    </comment>
    <comment ref="D255" authorId="1" shapeId="0" xr:uid="{3EAA27F8-03B8-4CD8-86DB-B1B0855112F5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000547</t>
        </r>
      </text>
    </comment>
    <comment ref="AO259" authorId="1" shapeId="0" xr:uid="{EB464CD8-7A9E-43D0-AC7A-56969419DB22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 partir  del  01/04/2016</t>
        </r>
      </text>
    </comment>
    <comment ref="W262" authorId="1" shapeId="0" xr:uid="{18DCC921-FC9F-4AA5-BE0E-CF396B39208F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la Sub direccion de Proteccion a la Sub de evaluacion del Riesgo Resol 0530 de 2016</t>
        </r>
      </text>
    </comment>
    <comment ref="AO269" authorId="0" shapeId="0" xr:uid="{6E885A10-E20F-4F20-9C49-0EDDB51D0D8A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Comfenalco Caja de Compensacion Fliar</t>
        </r>
      </text>
    </comment>
    <comment ref="AM274" authorId="0" shapeId="0" xr:uid="{D07E5C77-C060-48D0-A5B9-5DC4A1FC7F5B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E.P.S. Programa Comfenalco Antioquia</t>
        </r>
      </text>
    </comment>
    <comment ref="W287" authorId="1" shapeId="0" xr:uid="{C5D14A95-3AF9-4B88-940C-B18FEB8D8F78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la Sub Proteccion a la Subdireccion de Evaluacion del Riesgo</t>
        </r>
      </text>
    </comment>
    <comment ref="AO295" authorId="1" shapeId="0" xr:uid="{C66BE1CB-D437-4742-871F-BB47B3A5C969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pendiente tramite por cambio de ciudad antere ccf Caja de Compensacion Familiar de La Guajira</t>
        </r>
      </text>
    </comment>
    <comment ref="AM296" authorId="1" shapeId="0" xr:uid="{AF3302A0-8303-4989-9B6E-58100790A5E8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anterior Cafesalud  EPS pasa a Nueva eps 01/01/2017</t>
        </r>
      </text>
    </comment>
    <comment ref="AB301" authorId="1" shapeId="0" xr:uid="{BF229CAB-D6FA-48FE-BD23-320EEEDEA96C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resol 0128 de 2017</t>
        </r>
      </text>
    </comment>
    <comment ref="AO301" authorId="1" shapeId="0" xr:uid="{0A7EBEA1-61B9-459C-85C6-B56503C77546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encuentra en tramite de comfacesar a comfamiliar atlantico</t>
        </r>
      </text>
    </comment>
    <comment ref="AN332" authorId="0" shapeId="0" xr:uid="{FB3C6267-AD59-43BE-A3B6-B8F1CAEC207E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Antes Horizonte. Se fucionaron y ahora es POrvenir</t>
        </r>
      </text>
    </comment>
    <comment ref="AO342" authorId="0" shapeId="0" xr:uid="{44086114-05BA-4147-B980-9A949A86EFD2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Comfenalco Caja de Compensacion Fliar</t>
        </r>
      </text>
    </comment>
    <comment ref="AO352" authorId="0" shapeId="0" xr:uid="{82764720-810A-40D2-8ED5-56976717A5C3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Comfenalco Caja de Compensacion Fliar</t>
        </r>
      </text>
    </comment>
    <comment ref="AN354" authorId="0" shapeId="0" xr:uid="{996E5088-AA1B-4355-B386-0D6B11AD9213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Antes Horizonte. Se fucionaron y ahora es POrvenir</t>
        </r>
      </text>
    </comment>
    <comment ref="AO357" authorId="0" shapeId="0" xr:uid="{463BD589-BC24-44DD-A4A9-352F4C8B97B1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Comfenalco Caja de Compensacion Fliar</t>
        </r>
      </text>
    </comment>
    <comment ref="AA371" authorId="1" shapeId="0" xr:uid="{DD646899-CEF6-40D2-B99F-F494082B0282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bogota a apartado mediante resolucion 0036 de 2017</t>
        </r>
      </text>
    </comment>
    <comment ref="AO371" authorId="1" shapeId="0" xr:uid="{E0923085-A109-4502-9134-7065CE277A93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encuentra en tramite de cambio de ccf</t>
        </r>
      </text>
    </comment>
    <comment ref="A373" authorId="1" shapeId="0" xr:uid="{78E640AB-EE65-45F4-ABD5-71CBB7234037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AB378" authorId="1" shapeId="0" xr:uid="{E99A5A30-F6D7-455F-B726-7FB326188A74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VALLEDUPAR A LA PAZ  RESOLUCION 0128 DE 2017
</t>
        </r>
      </text>
    </comment>
    <comment ref="AM386" authorId="1" shapeId="0" xr:uid="{01224238-150B-467B-9A5A-3DAB03F55B2F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Cruz Blanca  EPS </t>
        </r>
      </text>
    </comment>
    <comment ref="AO388" authorId="1" shapeId="0" xr:uid="{093B6B58-0706-454C-836E-163EEACDF4D8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OENDIENTE CAMBIO DE CCF ANTERIOR CCF COMFENALCO ANTIOQUIA </t>
        </r>
      </text>
    </comment>
    <comment ref="AM397" authorId="0" shapeId="0" xr:uid="{509B7717-101B-4F13-A8EF-2E771B50C003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Aliansalud</t>
        </r>
      </text>
    </comment>
    <comment ref="AO408" authorId="1" shapeId="0" xr:uid="{4CE6E02B-A2C4-4C59-A036-99F152E9E0DA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anterior ccf Comfacauca Caja de Compensacion Fliar pasa a compensar en tramite a partir del 02/01/2016
</t>
        </r>
      </text>
    </comment>
    <comment ref="A409" authorId="1" shapeId="0" xr:uid="{7977E0F6-B18E-4F2E-83DB-B8BBE21760D3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W419" authorId="1" shapeId="0" xr:uid="{CDCD5BCC-FB13-452B-AC7E-C52DCD630864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la Sub direccion de Proteccion a la Sub de evaluacion del Riesgo Resol 0530 de 2016</t>
        </r>
      </text>
    </comment>
    <comment ref="AM421" authorId="1" shapeId="0" xr:uid="{47030D9C-8DE5-426A-B191-E801BFFA16BF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a partir del 01/02/2017</t>
        </r>
      </text>
    </comment>
    <comment ref="AO423" authorId="1" shapeId="0" xr:uid="{D37A849B-C06C-403B-B03D-C41A6241B775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anterior Caja de Compensacion Familiar de Sucre en tramite a comfenalco antioquia</t>
        </r>
      </text>
    </comment>
    <comment ref="AA432" authorId="1" shapeId="0" xr:uid="{4C50B4E3-71AE-47DE-9BE9-2DE661CF8C69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bogota a apartado mediante resolucion 0035 de 2017 a partir del 01/02/2017</t>
        </r>
      </text>
    </comment>
    <comment ref="AM432" authorId="1" shapeId="0" xr:uid="{BC3B9CB1-22E9-482C-8A95-DFBBFB4B8A13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 partir del 01/02/2017</t>
        </r>
      </text>
    </comment>
    <comment ref="AO432" authorId="1" shapeId="0" xr:uid="{F164F97F-582F-4E15-A1F0-FAB6E41FDF2F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encuentra en tramite de cambio de ccf</t>
        </r>
      </text>
    </comment>
    <comment ref="AM433" authorId="1" shapeId="0" xr:uid="{6FE5268F-9C4E-4874-BFC8-11CDBC5C26B2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Medimas EPS</t>
        </r>
      </text>
    </comment>
    <comment ref="W437" authorId="1" shapeId="0" xr:uid="{8D9ED296-0C60-470A-9BF1-63E98D25F911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mediante resol 0127 de 2017
</t>
        </r>
      </text>
    </comment>
    <comment ref="W448" authorId="1" shapeId="0" xr:uid="{EAB0DAE3-53C9-4F79-8041-A9240DC69DC9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mediante resolucion 0768 de 2016</t>
        </r>
      </text>
    </comment>
    <comment ref="AM450" authorId="0" shapeId="0" xr:uid="{E5742B24-A99A-45D9-80BE-F888A8664096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GOLDEN CROSS S.A. EPS</t>
        </r>
      </text>
    </comment>
    <comment ref="A466" authorId="1" shapeId="0" xr:uid="{1CEAAFF8-6CFE-4C17-A681-CF9432346A39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W472" authorId="1" shapeId="0" xr:uid="{860DC7DF-7245-41D1-BE77-D85A1808EFAE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MEDIANTE RESOL 0126 DE 2017</t>
        </r>
      </text>
    </comment>
    <comment ref="AM498" authorId="1" shapeId="0" xr:uid="{E5DFEE99-FA67-4DBB-84A3-1F67DFFF3F27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ANTERIOR Cafesalud  EPS-</t>
        </r>
      </text>
    </comment>
    <comment ref="AA511" authorId="1" shapeId="0" xr:uid="{7324C9E6-14AB-4E1E-A65C-013B94184A87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Redistribucion 0854 de 2015 anteriro ubicación bogota 
</t>
        </r>
      </text>
    </comment>
    <comment ref="AN513" authorId="0" shapeId="0" xr:uid="{938CE002-08A3-47C5-B928-03DF51A6BDE7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Porvenir</t>
        </r>
      </text>
    </comment>
    <comment ref="D526" authorId="1" shapeId="0" xr:uid="{CD593502-82EF-499A-B202-C79965F0C8D7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se encuentra suspendido resol 0421 de 2018</t>
        </r>
      </text>
    </comment>
    <comment ref="D528" authorId="1" shapeId="0" xr:uid="{F85EAA08-4E9A-4D6F-B445-DBBD102DB578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Resol de nombramiento 0303 de 2016</t>
        </r>
      </text>
    </comment>
    <comment ref="AA532" authorId="0" shapeId="0" xr:uid="{7793DF5A-5F1A-45B2-92D0-10AFCB93298B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BOGOTÁ, SE REUBICA A VILLAVICENCIO META SEGÚN A PARTIR DEL 04 DE AGOSTO  Res. No. 0383 DE 2014</t>
        </r>
      </text>
    </comment>
    <comment ref="AA535" authorId="0" shapeId="0" xr:uid="{CBAAF6D8-EB92-45DD-AF30-37865C286CEF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DE BOGOTÁ A VILLAVICENCIO SEGÚN RESOLUCIÓN 0149 DE 10 DE MARZO DE 2014</t>
        </r>
      </text>
    </comment>
    <comment ref="AA539" authorId="0" shapeId="0" xr:uid="{920B80C6-9421-4737-9E30-96E9331A10A4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Nivel Central
</t>
        </r>
      </text>
    </comment>
    <comment ref="W552" authorId="1" shapeId="0" xr:uid="{9EAB3E04-429F-45A0-BC5B-20F6884D2B9E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mediante resol 0770 de 2016
 </t>
        </r>
      </text>
    </comment>
    <comment ref="A554" authorId="1" shapeId="0" xr:uid="{3D8FF76C-5961-4CD8-A4A5-724A2D9BD769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AO556" authorId="3" shapeId="0" xr:uid="{B9D7FA76-439E-4088-98E5-3AF19D104FF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Se deja en comfenalco Quindio- teniendo en cuenta que se encuentra teletrabajando por resolución 0750 DEL 2022, por la cual no tiene que desplazarse a la ciudad de Cali. </t>
      </text>
    </comment>
    <comment ref="AM563" authorId="1" shapeId="0" xr:uid="{B3DE9B5C-FFC0-44CF-8F07-9649604847D7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anterior eps coomeva pasa a sura a partir 01/10/2016</t>
        </r>
      </text>
    </comment>
    <comment ref="D565" authorId="1" shapeId="0" xr:uid="{E2A6A36B-1783-426F-9196-84C01AF8F6A5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vincula a la UNP mediante resolucion 0782 de 2016</t>
        </r>
      </text>
    </comment>
    <comment ref="AN575" authorId="1" shapeId="0" xr:uid="{5776290C-E35A-459B-9773-1A4A9B9534E6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Porvenir</t>
        </r>
      </text>
    </comment>
    <comment ref="AO576" authorId="1" shapeId="0" xr:uid="{F2FAEAC6-2CC8-4ED1-BBB4-AC72679B194B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ENCUENTRA EN TRAMITE EL CAMBIO DE COMPENSAR A COMFAMILIAR HUILA</t>
        </r>
      </text>
    </comment>
    <comment ref="W589" authorId="1" shapeId="0" xr:uid="{133AC86F-8458-4596-B162-3D3C6878EBB3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la SER A Oficina Asesora Juridica Resol 0556 de 2016</t>
        </r>
      </text>
    </comment>
    <comment ref="AJ602" authorId="0" shapeId="0" xr:uid="{29D464C5-F844-45C4-BC96-1D43A5A5B5FB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01/07/2014 se poseciona en nuevo cargo</t>
        </r>
      </text>
    </comment>
    <comment ref="AJ605" authorId="0" shapeId="0" xr:uid="{EF0E80D6-6A90-423A-AA9D-0A2C2F975BAA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 partir de 07 de mayo se nombra como técnico adminisrativo grado 15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Cesar Augusto Medina Ortega</author>
    <author>Ana Maria Gonzalez Garzon</author>
    <author>tc={2F2FA5C9-455F-4145-8B92-459F01E5B4D2}</author>
  </authors>
  <commentList>
    <comment ref="N74" authorId="0" shapeId="0" xr:uid="{A949AE5F-F746-4678-B0B5-1F5E401717CD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mediante resolucion 0878 de 2016</t>
        </r>
      </text>
    </comment>
    <comment ref="A77" authorId="0" shapeId="0" xr:uid="{C0C67D9A-BB6A-452C-AE87-382D21E80E53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M85" authorId="1" shapeId="0" xr:uid="{8882F463-00C8-47A4-A947-B0C5E7D3256E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Bogota se reubica con la Res. 0306 de 2013</t>
        </r>
      </text>
    </comment>
    <comment ref="M102" authorId="1" shapeId="0" xr:uid="{E5B4A43E-4646-45ED-94D2-E8EFCD732804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BOGOTA, SE REUBICA CON LA RESOLUCIÓN 0246 DE 2013</t>
        </r>
      </text>
    </comment>
    <comment ref="A108" authorId="0" shapeId="0" xr:uid="{F6C5FAA2-D1D9-4F7F-A03A-5AA9912FAB62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G154" authorId="2" shapeId="0" xr:uid="{2F2FA5C9-455F-4145-8B92-459F01E5B4D2}">
      <text>
        <t>[Threaded comment]
Your version of Excel allows you to read this threaded comment; however, any edits to it will get removed if the file is opened in a newer version of Excel. Learn more: https://go.microsoft.com/fwlink/?linkid=870924
Comment:
    Se encuentra ubicado en la Secretaria General-Donde esta ocupando el empleo objeto de encargo, a partir del 07 de junio de 2024.</t>
      </text>
    </comment>
    <comment ref="A182" authorId="0" shapeId="0" xr:uid="{9C8EB21E-4769-4EC2-A95A-61F702C55246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N195" authorId="0" shapeId="0" xr:uid="{4C68165E-2E01-4518-84BD-E06CE05EC668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mediante resolucion 0878 de 2016</t>
        </r>
      </text>
    </comment>
    <comment ref="D255" authorId="0" shapeId="0" xr:uid="{6519DBA7-0ED6-4245-BDC3-A018B2CFD2DD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000547</t>
        </r>
      </text>
    </comment>
    <comment ref="E255" authorId="0" shapeId="0" xr:uid="{573FDD21-CFCA-4E7F-8326-B261F15A332A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000547</t>
        </r>
      </text>
    </comment>
    <comment ref="N301" authorId="0" shapeId="0" xr:uid="{7A3F1EFC-2733-4F6A-A0F4-50E62300FE6E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resol 0128 de 2017</t>
        </r>
      </text>
    </comment>
    <comment ref="M371" authorId="0" shapeId="0" xr:uid="{6B5E15D8-59B9-4949-8E16-6E316324632C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bogota a apartado mediante resolucion 0036 de 2017</t>
        </r>
      </text>
    </comment>
    <comment ref="A373" authorId="0" shapeId="0" xr:uid="{03727E78-150D-42F0-9C33-03A97578D548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N378" authorId="0" shapeId="0" xr:uid="{22EA8126-942E-4A72-9456-EEEFB158351B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VALLEDUPAR A LA PAZ  RESOLUCION 0128 DE 2017
</t>
        </r>
      </text>
    </comment>
    <comment ref="A409" authorId="0" shapeId="0" xr:uid="{59E9FB7C-CEC0-49D1-9761-86A476A86BB7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M432" authorId="0" shapeId="0" xr:uid="{8C16B8D0-919E-4FBE-A0A6-9BB1F88E4567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bogota a apartado mediante resolucion 0035 de 2017 a partir del 01/02/2017</t>
        </r>
      </text>
    </comment>
    <comment ref="A466" authorId="0" shapeId="0" xr:uid="{783A3844-573C-4859-964B-E6E213833A93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M511" authorId="0" shapeId="0" xr:uid="{132EFDA3-EDD1-4719-8725-E6FD1435BAD9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Redistribucion 0854 de 2015 anteriro ubicación bogota 
</t>
        </r>
      </text>
    </comment>
    <comment ref="D526" authorId="0" shapeId="0" xr:uid="{93917C59-ADD5-4A30-887E-00AE8FABAC4F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se encuentra suspendido resol 0421 de 2018</t>
        </r>
      </text>
    </comment>
    <comment ref="D528" authorId="0" shapeId="0" xr:uid="{2642839A-74A7-47A8-A694-CD0C00BD5657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Resol de nombramiento 0303 de 2016</t>
        </r>
      </text>
    </comment>
    <comment ref="M532" authorId="1" shapeId="0" xr:uid="{1BC53CB0-9225-4ED8-803A-C1D539E57FD6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BOGOTÁ, SE REUBICA A VILLAVICENCIO META SEGÚN A PARTIR DEL 04 DE AGOSTO  Res. No. 0383 DE 2014</t>
        </r>
      </text>
    </comment>
    <comment ref="M535" authorId="1" shapeId="0" xr:uid="{5262B402-BF3C-44BE-80F3-1773D5E7FDC2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DE BOGOTÁ A VILLAVICENCIO SEGÚN RESOLUCIÓN 0149 DE 10 DE MARZO DE 2014</t>
        </r>
      </text>
    </comment>
    <comment ref="M539" authorId="1" shapeId="0" xr:uid="{1CBAFA8B-2BDD-4606-8AD9-B8C10581CBF5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Nivel Central
</t>
        </r>
      </text>
    </comment>
    <comment ref="A554" authorId="0" shapeId="0" xr:uid="{B6AA0E5E-5C40-4354-B044-D6837302A90A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D565" authorId="0" shapeId="0" xr:uid="{CFA65064-A7F3-498A-95EF-02BB6B34B500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vincula a la UNP mediante resolucion 0782 de 2016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Cesar Augusto Medina Ortega</author>
    <author>Ana Maria Gonzalez Garzon</author>
    <author>tc={51CE5451-B16A-4548-90D7-22BE3FFDB71C}</author>
  </authors>
  <commentList>
    <comment ref="M73" authorId="0" shapeId="0" xr:uid="{F8B42EB7-8CBA-463E-B0ED-4975E93937B0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mediante resolucion 0878 de 2016</t>
        </r>
      </text>
    </comment>
    <comment ref="A76" authorId="0" shapeId="0" xr:uid="{E79D5C6D-1F72-4D13-B885-90560025AC1F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L83" authorId="1" shapeId="0" xr:uid="{FD40429A-8E2C-4E54-BE9B-307939E7EF91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Bogota se reubica con la Res. 0306 de 2013</t>
        </r>
      </text>
    </comment>
    <comment ref="L99" authorId="1" shapeId="0" xr:uid="{EACEB4D1-E559-4465-B2AB-7238A1090CBC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BOGOTA, SE REUBICA CON LA RESOLUCIÓN 0246 DE 2013</t>
        </r>
      </text>
    </comment>
    <comment ref="A104" authorId="0" shapeId="0" xr:uid="{D5D53C44-5754-4E19-8E45-2B3F5F68FFD8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F149" authorId="2" shapeId="0" xr:uid="{51CE5451-B16A-4548-90D7-22BE3FFDB71C}">
      <text>
        <t>[Threaded comment]
Your version of Excel allows you to read this threaded comment; however, any edits to it will get removed if the file is opened in a newer version of Excel. Learn more: https://go.microsoft.com/fwlink/?linkid=870924
Comment:
    Se encuentra ubicado en la Secretaria General-Donde esta ocupando el empleo objeto de encargo, a partir del 07 de junio de 2024.</t>
      </text>
    </comment>
    <comment ref="A176" authorId="0" shapeId="0" xr:uid="{876982A6-6715-4461-BD45-0C23FE491A83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M188" authorId="0" shapeId="0" xr:uid="{26BAB9CA-57A3-437D-BCCB-849F3DEBCAAD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mediante resolucion 0878 de 2016</t>
        </r>
      </text>
    </comment>
    <comment ref="D246" authorId="0" shapeId="0" xr:uid="{022A0AF6-EE84-42EE-BF16-636041251551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000547</t>
        </r>
      </text>
    </comment>
    <comment ref="M289" authorId="0" shapeId="0" xr:uid="{203E29DC-0484-40F5-8005-964DACBCE419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resol 0128 de 2017</t>
        </r>
      </text>
    </comment>
    <comment ref="L351" authorId="0" shapeId="0" xr:uid="{928C3D49-38E7-414A-8C11-5943DEA277B7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bogota a apartado mediante resolucion 0036 de 2017</t>
        </r>
      </text>
    </comment>
    <comment ref="M356" authorId="0" shapeId="0" xr:uid="{7443BD2C-FEC5-4C7B-A077-33FBF4BB0322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VALLEDUPAR A LA PAZ  RESOLUCION 0128 DE 2017
</t>
        </r>
      </text>
    </comment>
    <comment ref="A386" authorId="0" shapeId="0" xr:uid="{F5D1973F-01FD-4FEB-B170-019A0140F335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L409" authorId="0" shapeId="0" xr:uid="{F7815096-C91D-44B0-B547-CF24CA846AF7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bogota a apartado mediante resolucion 0035 de 2017 a partir del 01/02/2017</t>
        </r>
      </text>
    </comment>
    <comment ref="A440" authorId="0" shapeId="0" xr:uid="{2F53E1E0-065A-4ED4-B668-94E9C4D48F2F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L481" authorId="0" shapeId="0" xr:uid="{5FF9D475-16F4-4FED-884A-F25DA3BA31D6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Redistribucion 0854 de 2015 anteriro ubicación bogota 
</t>
        </r>
      </text>
    </comment>
    <comment ref="D495" authorId="0" shapeId="0" xr:uid="{C8783A96-540D-4096-B693-2EB2417DD9A8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se encuentra suspendido resol 0421 de 2018</t>
        </r>
      </text>
    </comment>
    <comment ref="D497" authorId="0" shapeId="0" xr:uid="{AADED8BA-3B41-4BDA-AB92-164D11544FA9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Resol de nombramiento 0303 de 2016</t>
        </r>
      </text>
    </comment>
    <comment ref="L501" authorId="1" shapeId="0" xr:uid="{EE03EBA5-C9D5-4515-9E43-0F919BD48269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BOGOTÁ, SE REUBICA A VILLAVICENCIO META SEGÚN A PARTIR DEL 04 DE AGOSTO  Res. No. 0383 DE 2014</t>
        </r>
      </text>
    </comment>
    <comment ref="L504" authorId="1" shapeId="0" xr:uid="{06618157-7EB4-44B5-8C1A-CB6224513FFD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DE BOGOTÁ A VILLAVICENCIO SEGÚN RESOLUCIÓN 0149 DE 10 DE MARZO DE 2014</t>
        </r>
      </text>
    </comment>
    <comment ref="L508" authorId="1" shapeId="0" xr:uid="{4E2B8F41-06C9-4532-BE56-5F22D28C8501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Nivel Central
</t>
        </r>
      </text>
    </comment>
    <comment ref="A523" authorId="0" shapeId="0" xr:uid="{74882F45-8B4A-4003-9D5F-86FB297AF5AC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  <comment ref="D534" authorId="0" shapeId="0" xr:uid="{A64526B6-7075-4FC0-8E54-60D0DF7EAB0B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vincula a la UNP mediante resolucion 0782 de 2016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Cesar Augusto Medina Ortega</author>
  </authors>
  <commentList>
    <comment ref="A22" authorId="0" shapeId="0" xr:uid="{3B472DCF-4998-409C-BC39-B156296908B1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incorporacion por fallo judicial 0797 de 2015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 Maria Gonzalez Garzon</author>
    <author>Lia Paola Sierra Tamara</author>
    <author>Daniel Antonio Carreño Gonzalez</author>
    <author>Cesar Augusto Medina Ortega</author>
  </authors>
  <commentList>
    <comment ref="D25" authorId="0" shapeId="0" xr:uid="{35BC9D7C-7E60-421F-86F1-9E5152EA35F8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Diana Abisambra</t>
        </r>
      </text>
    </comment>
    <comment ref="H25" authorId="0" shapeId="0" xr:uid="{FD478289-FC70-4F16-A6A6-5FA5E2DBD7D4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PLANEACIÓN SE MODIFICA TENIENDO EN CUENTA LA Resolución 0442 de 27 de noviembre de 2012</t>
        </r>
      </text>
    </comment>
    <comment ref="AB31" authorId="0" shapeId="0" xr:uid="{168D8F8F-D770-40F0-8BB7-2375F77AD059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Antes Horizonte. Se fucionaron y ahora es POrvenir</t>
        </r>
      </text>
    </comment>
    <comment ref="D38" authorId="0" shapeId="0" xr:uid="{FD14112E-8D5F-4E1E-8DEE-7B73F6BF8AA0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Oficina Asesora de Planeación e Información. RESOL 373</t>
        </r>
      </text>
    </comment>
    <comment ref="H40" authorId="0" shapeId="0" xr:uid="{32C24C7C-B6F8-458F-A491-E411BACD1DA2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Oficina  Asesora de Planeación e Información</t>
        </r>
      </text>
    </comment>
    <comment ref="AC42" authorId="0" shapeId="0" xr:uid="{25F67400-B719-4873-B1CB-C8CD0672C9BF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Comfenalco Caja de Compensacion Fliar</t>
        </r>
      </text>
    </comment>
    <comment ref="AB45" authorId="0" shapeId="0" xr:uid="{677E6958-3E92-4E8E-BC2A-9B6D0AE683BF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Antes Horizonte. Se fucionaron y ahora es POrvenir</t>
        </r>
      </text>
    </comment>
    <comment ref="AA49" authorId="0" shapeId="0" xr:uid="{746762A5-8EA0-4A78-BDC1-C8E3657AC58C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Saludcoop EPS  Organismo Cooperativo</t>
        </r>
      </text>
    </comment>
    <comment ref="D50" authorId="0" shapeId="0" xr:uid="{C4E026CC-369A-4BEE-BC2F-E2CB3E82CF1B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SG. RESOL 373 DE OCTUBRE/12</t>
        </r>
      </text>
    </comment>
    <comment ref="AF57" authorId="0" shapeId="0" xr:uid="{A87E65F1-3F43-4E58-99E4-19810CC10834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Solicitud de correo con fecha de octubre 30 de 2012
</t>
        </r>
      </text>
    </comment>
    <comment ref="D61" authorId="0" shapeId="0" xr:uid="{AA42CD3B-ABE1-45CC-B947-4F7F94EF8C0D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EDICCSON MARTINEZ. RES 303 DE 2013</t>
        </r>
      </text>
    </comment>
    <comment ref="AB64" authorId="0" shapeId="0" xr:uid="{74989960-C0F3-44ED-967F-83E6C894EAEA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Antes Horizonte. Se fucionaron y ahora es POrvenir</t>
        </r>
      </text>
    </comment>
    <comment ref="D69" authorId="0" shapeId="0" xr:uid="{172E2681-52FE-4736-B992-1558338C7FAB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Gustavo Adolfo Lara Martinez (renuncio</t>
        </r>
      </text>
    </comment>
    <comment ref="AF77" authorId="0" shapeId="0" xr:uid="{892A1B45-F5B6-45C9-B353-DADAA01C9B08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vianka_sc5@hotmail.com</t>
        </r>
      </text>
    </comment>
    <comment ref="AF80" authorId="0" shapeId="0" xr:uid="{3D18BD8D-C2AF-4DE6-AF73-1316403A459D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santama.2428@hotmail.com</t>
        </r>
      </text>
    </comment>
    <comment ref="AF81" authorId="0" shapeId="0" xr:uid="{BB435977-D3ED-415A-86F8-2E22A3F531BE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cace5131@hotmail.com</t>
        </r>
      </text>
    </comment>
    <comment ref="AA88" authorId="0" shapeId="0" xr:uid="{4D58FE17-9F86-45F1-8583-28406BBDF7C3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E.P.S. Programa Comfenalco Antioquia</t>
        </r>
      </text>
    </comment>
    <comment ref="AF89" authorId="0" shapeId="0" xr:uid="{1B3BA138-E8D5-4714-8EBF-A44F4A906654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luis-marmol@hotmail.com</t>
        </r>
      </text>
    </comment>
    <comment ref="O91" authorId="0" shapeId="0" xr:uid="{CEEA532E-193C-4345-B28E-CE6D65A8C1D8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BOGOTA</t>
        </r>
      </text>
    </comment>
    <comment ref="AC93" authorId="0" shapeId="0" xr:uid="{8FDE05FD-4FFA-4CE0-9EA4-40BCD8009154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Comfenalco Caja de Compensacion Fliar</t>
        </r>
      </text>
    </comment>
    <comment ref="D94" authorId="0" shapeId="0" xr:uid="{83FBCD73-47EE-4218-BD83-5FF9C02FCDE0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JESUS ANTONIO VELASQUEZ POLANIA</t>
        </r>
      </text>
    </comment>
    <comment ref="AC95" authorId="0" shapeId="0" xr:uid="{AABFF19D-2A13-4625-BA53-E9AAAD81B452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Comfenalco Caja de Compensacion Fliar</t>
        </r>
      </text>
    </comment>
    <comment ref="AF96" authorId="0" shapeId="0" xr:uid="{2672CCBE-FFFB-46C8-856C-56CDD9C725C4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williams__1969@hotmail.com</t>
        </r>
      </text>
    </comment>
    <comment ref="AF99" authorId="0" shapeId="0" xr:uid="{3E6E3A0C-EA58-438C-80AD-65EEB2180FDC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jara-7-14-59@hotmail.com</t>
        </r>
      </text>
    </comment>
    <comment ref="D101" authorId="0" shapeId="0" xr:uid="{567F15AB-C934-463A-83F3-E37298F73F26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EL FUNCIONARIO ESTABA EN LA SUBDIRECCIÓN DE PROTECCIÓN Y LO REUBICAN A SECGRETARIA GENERAL CON LA RESOLUCIÓN No. 0402 DE 25 DE JULIO DE 2014</t>
        </r>
      </text>
    </comment>
    <comment ref="H101" authorId="0" shapeId="0" xr:uid="{6B39DC59-134C-4FF4-AA72-73DE5C4E9840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EL CARGO ESTA EN PROTECCIÓN, PASA A SG CON LA RESOLUCIÓN No. 0393 DE 22 DE JULIO DE 2014</t>
        </r>
      </text>
    </comment>
    <comment ref="AB101" authorId="0" shapeId="0" xr:uid="{F0A97F17-B55A-4C61-A6E2-A3EC2EFD4340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Antes Horizonte. Se fucionaron y ahora es POrvenir</t>
        </r>
      </text>
    </comment>
    <comment ref="D103" authorId="0" shapeId="0" xr:uid="{E958FDFF-5661-46C2-B793-A2DCF4B645E4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S, DE PROTECCIÓN. RES 303 DE 2013</t>
        </r>
      </text>
    </comment>
    <comment ref="H103" authorId="0" shapeId="0" xr:uid="{F9BC7568-7084-4D8C-B03F-D803DBA7DB10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PLANEACIÓN PASA A PROTECCIÓN. RESOLUCIÓN 0104 DE FEBRERO 2014</t>
        </r>
      </text>
    </comment>
    <comment ref="D107" authorId="0" shapeId="0" xr:uid="{0E807069-949A-4219-931D-9CE610B617D9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Maria del Pilar Olivares</t>
        </r>
      </text>
    </comment>
    <comment ref="AF110" authorId="0" shapeId="0" xr:uid="{58BD0F96-ABC5-4B89-A746-3C94C7A53E30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charlygarcia1267@hotmail.com</t>
        </r>
      </text>
    </comment>
    <comment ref="D111" authorId="0" shapeId="0" xr:uid="{0CD888EA-B297-4373-952F-C4630C7E09D0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PLANCEACIÓN. CAMBIARON CON RES. 0322. En el cargo estaba JIMENEZ MARTINEZ CESAR FRANCISCO, lo cambian a evaluación del Riesgo con la Res 0496 de 31 de octubre de 2013</t>
        </r>
      </text>
    </comment>
    <comment ref="H111" authorId="0" shapeId="0" xr:uid="{E37A3FE9-E039-41A7-B0BA-29B27B78CB7A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PLANCEACIÓN. CAMBIARON CON RES. 0321. Nov 05: el cargo estaba en la Subdirección de Protección, pasa  a evaluación del Riesgo con la Res 0495 de 31 de octubre de 2013</t>
        </r>
      </text>
    </comment>
    <comment ref="AE113" authorId="0" shapeId="0" xr:uid="{AF45EE8D-E86B-4AFD-9295-3E75551B42B5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 Franjaver46@hotmail.com</t>
        </r>
      </text>
    </comment>
    <comment ref="AA114" authorId="0" shapeId="0" xr:uid="{7B4E70A9-DB28-4A82-96C2-D726378756DC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Saludcoop EPS  Organismo Cooperativo</t>
        </r>
      </text>
    </comment>
    <comment ref="D115" authorId="0" shapeId="0" xr:uid="{ACE2D887-A5F1-4244-A043-22A0BECFADE5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EL FUNCIONARIO ESTABA EN PLANEACIÓN. RES 303 DE 2013</t>
        </r>
      </text>
    </comment>
    <comment ref="AF115" authorId="0" shapeId="0" xr:uid="{9CC143DC-DC69-4068-ABDD-1952A2B4B46B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alexolivos@hotmail.com</t>
        </r>
      </text>
    </comment>
    <comment ref="D116" authorId="0" shapeId="0" xr:uid="{E443218C-42C8-45AF-A5DA-F99CEEAF8081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PLANEACIÓN. RESOLUCIÓN 482</t>
        </r>
      </text>
    </comment>
    <comment ref="H116" authorId="0" shapeId="0" xr:uid="{58A6673A-F74F-4697-85CB-6BCD08A9453F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Ana Maria Gonzalez Garzon:
ESTABA EN PLANEACIÓN. REOLUCIÓN 481 DE DICIEMBRE 2012 </t>
        </r>
      </text>
    </comment>
    <comment ref="D117" authorId="0" shapeId="0" xr:uid="{52E8ACED-F0E9-481B-9044-6499AA9F04A5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German Alfonso Escobar Borraez (falleció)</t>
        </r>
      </text>
    </comment>
    <comment ref="AF118" authorId="0" shapeId="0" xr:uid="{4E575F65-C049-49DA-B189-16306467AFF1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sergiogarcia72@hotmail.es</t>
        </r>
      </text>
    </comment>
    <comment ref="AF119" authorId="0" shapeId="0" xr:uid="{77757557-57EA-44AB-B65B-0E1E59286CA2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angenavarro20@hotmail.com</t>
        </r>
      </text>
    </comment>
    <comment ref="AF121" authorId="0" shapeId="0" xr:uid="{B048E843-FBF2-4BCB-8BDF-8EE07F8A6B94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hernankilate@hotmail.com</t>
        </r>
      </text>
    </comment>
    <comment ref="AA122" authorId="0" shapeId="0" xr:uid="{001959FC-818F-4EF0-92E1-E3F9CFD3F5B1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Tenia Cruz Blanca  EPS </t>
        </r>
      </text>
    </comment>
    <comment ref="J125" authorId="0" shapeId="0" xr:uid="{9E0C23A7-5AD2-4639-A970-1816D52288F5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PROTECCIÓN</t>
        </r>
      </text>
    </comment>
    <comment ref="U125" authorId="0" shapeId="0" xr:uid="{6A728F29-EE46-40C0-8A80-A072F90D5F34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como profesional universitario a partir del 01 de octubre de 2012</t>
        </r>
      </text>
    </comment>
    <comment ref="AA126" authorId="0" shapeId="0" xr:uid="{AAE2FF83-DDF8-47E4-ACA5-ED13A530127E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Tenia Solsalud E.P.S. S.A.</t>
        </r>
      </text>
    </comment>
    <comment ref="D127" authorId="0" shapeId="0" xr:uid="{FF081687-C6EC-4F64-9539-9E9F8F85F7B3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LENIN CARDONA.
-EL FUNCIONARIO DE PROTECCIÓN PASA A OFICINA ASESORA JURÍDICA SEGÚN RESOLUCIÓN 684 DE 16 DE DICIEMBRE DE 2014</t>
        </r>
      </text>
    </comment>
    <comment ref="D128" authorId="0" shapeId="0" xr:uid="{07E90A00-F2FB-40B8-B3FA-3F086AA98E5D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Yesid Alonso de SG (renuncio)</t>
        </r>
      </text>
    </comment>
    <comment ref="U128" authorId="0" shapeId="0" xr:uid="{8A270678-EE8A-4C66-A86E-A2FB5E3B25C6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Eika Yañez a partir del 04 de marzo esta en el cardo de Profesional Especializado</t>
        </r>
      </text>
    </comment>
    <comment ref="AF138" authorId="0" shapeId="0" xr:uid="{A3199054-1D07-4521-A5ED-8E4D82ABE7B0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mauricio78488@hotmail.es</t>
        </r>
      </text>
    </comment>
    <comment ref="AF139" authorId="0" shapeId="0" xr:uid="{F484FEDB-FC79-432E-A280-4B6BBA7238D9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jdavid4159@yahoo.es</t>
        </r>
      </text>
    </comment>
    <comment ref="D140" authorId="0" shapeId="0" xr:uid="{B8324ADC-1082-4BF1-B365-C52CA81D0199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Alonso Miranda</t>
        </r>
      </text>
    </comment>
    <comment ref="AB141" authorId="0" shapeId="0" xr:uid="{045BFC48-80B9-4E87-8CC4-D040C486C638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Antes Horizonte. Se fucionaron y ahora es POrvenir</t>
        </r>
      </text>
    </comment>
    <comment ref="AA142" authorId="0" shapeId="0" xr:uid="{D68BA014-48F3-496C-B5D0-7C2CDBE4D7A9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Saludcoop EPS  Organismo Cooperativo</t>
        </r>
      </text>
    </comment>
    <comment ref="AA143" authorId="0" shapeId="0" xr:uid="{8115957C-A6D5-4745-9503-104017352621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Saludcoop EPS  Organismo Cooperativo</t>
        </r>
      </text>
    </comment>
    <comment ref="AF144" authorId="0" shapeId="0" xr:uid="{E1E6BCE6-4C30-48A8-B6E1-E4B36637D658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isa43197@hotmail.com</t>
        </r>
      </text>
    </comment>
    <comment ref="AF150" authorId="0" shapeId="0" xr:uid="{98AD0B5D-841B-4058-AD51-9359E0E8919E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marceguevara@hotmail.es</t>
        </r>
      </text>
    </comment>
    <comment ref="D151" authorId="0" shapeId="0" xr:uid="{F0850AF4-F94D-4326-BED5-6191E5ED2D2C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SUB EVALUACIÓN DEL RIESGO. RES. 0303 DE 2013
- ESTABA LA FUNCIONARAI JENNY PAEZ Y SE REUBICA A PLANEACIÓN A PARTIR DEL 04 DE DICIEMBRE SEGÚN RESOLUCIÓN 661 DE 2014 </t>
        </r>
      </text>
    </comment>
    <comment ref="H151" authorId="0" shapeId="0" xr:uid="{E41CD2B3-9662-4DB4-8DD7-847279FBCA63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SUB EVALUACIÓN DEL RIESGO. RES. 0303 DE 2013
</t>
        </r>
      </text>
    </comment>
    <comment ref="J151" authorId="0" shapeId="0" xr:uid="{EC577768-99B9-4BEC-8568-4979E1CB4341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SUB EVALUACIÓN DEL RIESGO. RES. 0303 DE 2013
</t>
        </r>
      </text>
    </comment>
    <comment ref="L151" authorId="0" shapeId="0" xr:uid="{F78C390D-8D15-4F9A-AE33-1B2D393FB3EC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UOA Bogotá</t>
        </r>
      </text>
    </comment>
    <comment ref="D152" authorId="0" shapeId="0" xr:uid="{4562BCD1-3E4E-4C8D-BDA1-409432F3BAD0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German Alfonso Escobar Borraez (falleció)</t>
        </r>
      </text>
    </comment>
    <comment ref="H153" authorId="0" shapeId="0" xr:uid="{9BAE2494-CDA2-489B-99C4-5F25BE9C7FEB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Oficina  Asesora de Planeación e Información</t>
        </r>
      </text>
    </comment>
    <comment ref="U153" authorId="0" shapeId="0" xr:uid="{DCA74B48-929D-4895-964C-CB0B0FD6AF37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01/07/2014 se poseciona en nuevo cargo</t>
        </r>
      </text>
    </comment>
    <comment ref="D154" authorId="1" shapeId="0" xr:uid="{3887E930-0889-4B8B-9151-5FDA854CA068}">
      <text>
        <r>
          <rPr>
            <b/>
            <sz val="9"/>
            <color indexed="81"/>
            <rFont val="Tahoma"/>
            <family val="2"/>
          </rPr>
          <t>Lia Paola Sierra Tamara:</t>
        </r>
        <r>
          <rPr>
            <sz val="9"/>
            <color indexed="81"/>
            <rFont val="Tahoma"/>
            <family val="2"/>
          </rPr>
          <t xml:space="preserve">
Por resoluciones 0702/14 y 0715/2014, sus empleos fueron redistribuidos y reubicados de la SG a la OAPI</t>
        </r>
      </text>
    </comment>
    <comment ref="H154" authorId="0" shapeId="0" xr:uid="{96ACBC2B-6FC0-4C7A-B6B7-3A2BCDCCD8A5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PLANEACIÓN PASA A SG. RES. No. 0104 DE BRERO 2014
</t>
        </r>
        <r>
          <rPr>
            <b/>
            <sz val="9"/>
            <color indexed="81"/>
            <rFont val="Tahoma"/>
            <family val="2"/>
          </rPr>
          <t xml:space="preserve">Lía Paola Sierra Támara
</t>
        </r>
        <r>
          <rPr>
            <sz val="9"/>
            <color indexed="81"/>
            <rFont val="Tahoma"/>
            <family val="2"/>
          </rPr>
          <t>Por resoluciones 0702/14 y 0715/2014, sus empleos fueron redistribuidos y reubicados de la SG a la OAPI</t>
        </r>
      </text>
    </comment>
    <comment ref="J154" authorId="1" shapeId="0" xr:uid="{53EA69B6-535A-4F40-BD9B-598A85896DD6}">
      <text>
        <r>
          <rPr>
            <b/>
            <sz val="9"/>
            <color indexed="81"/>
            <rFont val="Tahoma"/>
            <family val="2"/>
          </rPr>
          <t>Lia Paola Sierra Tamara:</t>
        </r>
        <r>
          <rPr>
            <sz val="9"/>
            <color indexed="81"/>
            <rFont val="Tahoma"/>
            <family val="2"/>
          </rPr>
          <t xml:space="preserve">
Por resoluciones 0702/14 y 0715/2014, sus empleos fueron redistribuidos y reubicados de la SG a la OAPI</t>
        </r>
      </text>
    </comment>
    <comment ref="AF154" authorId="0" shapeId="0" xr:uid="{BE2DF8BF-8E77-4867-A4BE-B2A8F1CBC923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angenavarro20@hotmail.com</t>
        </r>
      </text>
    </comment>
    <comment ref="D155" authorId="0" shapeId="0" xr:uid="{14284946-3329-4126-A0A8-ABDC3A8E02D4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Miguel Romero, se reubica con la resolución 0479 de 29 de agosto de 2014</t>
        </r>
      </text>
    </comment>
    <comment ref="U156" authorId="0" shapeId="0" xr:uid="{5515AA1F-0135-486B-AC6F-B56E8CC84731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La funcionaria Nathala Vargas se posesiono como técnico el 02/05/2012. Como Profesional Universitario el 01/10/2015</t>
        </r>
      </text>
    </comment>
    <comment ref="D157" authorId="0" shapeId="0" xr:uid="{792672C1-0923-4583-90D5-42BD4048FFD3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TANIA CONSTANZA TRUJILLO ORTEGA Y SE REUBICA A PROTECCIÓN CON LA RESOLUCIÓN No. 0476 DE 2014</t>
        </r>
      </text>
    </comment>
    <comment ref="D159" authorId="0" shapeId="0" xr:uid="{36845876-064E-4CD8-A9DA-B947B5FFD518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PROTECCIÓN. SE MODIFICA TENIENDO EN CUENTA LA Resolución 0696 DE 2014 Y 0716/14.
Se reubica a partir del 9 de julio de 2015 de la Subdirección de Evaluación del Riego a la Subdirección de Protección según Resolución 0424 de 08 de julio 2015</t>
        </r>
      </text>
    </comment>
    <comment ref="AF159" authorId="0" shapeId="0" xr:uid="{59FD1C77-4E4F-440B-B55B-296A3C5ED0A9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mary.algel07@hotmail.com</t>
        </r>
      </text>
    </comment>
    <comment ref="AA162" authorId="0" shapeId="0" xr:uid="{CE849BF5-1AC4-44B8-A1EA-D3E3560F546F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GOLDEN CROSS S.A. EPS</t>
        </r>
      </text>
    </comment>
    <comment ref="AF162" authorId="0" shapeId="0" xr:uid="{073D2018-6927-48C2-A94E-72DC32C4927E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sonia.pineda@unp.gov.co
soniapineda@presidencia.gov.co</t>
        </r>
      </text>
    </comment>
    <comment ref="D164" authorId="0" shapeId="0" xr:uid="{959E9AEB-E21A-432E-9A76-B568D1E0F4E6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LUIS EDUARDO PAEZ PACHECO Y SE REUBICA A LA SUBDIRECCIÓN DE PROTECCIÓN CON LA RESOLUCIÓN No. 0148 DE 2014.
El funcionario Luis Eduardo Paez estaba en la Oficina Asesora Jurídica, se reubica a SG según Resolución No.0054 de 30 de enero 2015</t>
        </r>
      </text>
    </comment>
    <comment ref="AA164" authorId="2" shapeId="0" xr:uid="{B93D9325-14DA-450C-9980-1BE7AB16C28F}">
      <text>
        <r>
          <rPr>
            <b/>
            <sz val="9"/>
            <color indexed="81"/>
            <rFont val="Tahoma"/>
            <family val="2"/>
          </rPr>
          <t>Daniel Antonio Carreño Gonzalez:</t>
        </r>
        <r>
          <rPr>
            <sz val="9"/>
            <color indexed="81"/>
            <rFont val="Tahoma"/>
            <family val="2"/>
          </rPr>
          <t xml:space="preserve">
Estaba en Saludcoop.
Estaba en Sanitas</t>
        </r>
      </text>
    </comment>
    <comment ref="D166" authorId="0" shapeId="0" xr:uid="{30272593-9615-43F6-8759-51CE3E3B6628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Oficina Asesora de Planeación e Información. RESOL 373.
Estaba Catalina Abisambra.</t>
        </r>
      </text>
    </comment>
    <comment ref="H166" authorId="0" shapeId="0" xr:uid="{93729E83-DCC0-425E-A2BE-25089F01CE5E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EL CARGO ESTABA EN LA SUBDIRECCIÓN DE PROTECCIÓN, SE CAMBIA A EVALUACIÓN DEL RIESGO CON LA RES.0650 DE 31 DE DICIEMBRE DE 2013</t>
        </r>
      </text>
    </comment>
    <comment ref="H167" authorId="0" shapeId="0" xr:uid="{BC62EF7A-C02A-4273-A61E-1688B7D1D5F0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EL CARGO ESTABA EN LA SUBDIRECCIÓN DE PROTECCIÓN, SE PASA A LA OFICINA ASESORA JURIDICA CON LA RESOLUCIÓN No. 0476 DE 29 DE AGOSTO DE 2014</t>
        </r>
      </text>
    </comment>
    <comment ref="O167" authorId="0" shapeId="0" xr:uid="{9DA474E0-719E-4C39-B94B-40239AD40A2E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VILLAVICENCIO PASA A BOGOTA CON LA RESOLUCIÓN No. 0476 DE 2014</t>
        </r>
      </text>
    </comment>
    <comment ref="O168" authorId="3" shapeId="0" xr:uid="{C94E4C9B-C545-44D9-BBB2-9CE308077AD8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Accion de Tutela Historia Laboral</t>
        </r>
      </text>
    </comment>
    <comment ref="J170" authorId="3" shapeId="0" xr:uid="{E46F2C63-3D83-47DF-94D7-A1BF5CB350AF}">
      <text>
        <r>
          <rPr>
            <b/>
            <sz val="9"/>
            <color indexed="81"/>
            <rFont val="Tahoma"/>
            <family val="2"/>
          </rPr>
          <t>Cesar Augusto Medina Ortega: Redistribucion 0020 de La Subdireccion Evaluacion del riesgo a Subdireccion de Proteccion y ciudad de Bogota a Barranquilla</t>
        </r>
      </text>
    </comment>
    <comment ref="AF170" authorId="0" shapeId="0" xr:uid="{8051F919-12FE-4BFA-8ED6-A1AAD16BCE5D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mary.algel07@hotmail.com</t>
        </r>
      </text>
    </comment>
    <comment ref="AF173" authorId="0" shapeId="0" xr:uid="{527D63F2-13AD-4340-85AF-C814274D2932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onrogue76@hotmail.com
anrogue76@hotmail.com
</t>
        </r>
      </text>
    </comment>
    <comment ref="H174" authorId="0" shapeId="0" xr:uid="{36159D83-B387-4CBD-BCDF-4BCDBA7C6BD2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El cargo estaba en Evaluación del Riesgo, se redistribuye la Planta y el cargo queda en la Subdirección de Protección. Resolución 0351 de 2015</t>
        </r>
      </text>
    </comment>
    <comment ref="J174" authorId="1" shapeId="0" xr:uid="{2D6975A9-2495-4F85-AE9F-D0129062A492}">
      <text>
        <r>
          <rPr>
            <b/>
            <sz val="9"/>
            <color indexed="81"/>
            <rFont val="Tahoma"/>
            <family val="2"/>
          </rPr>
          <t>Lia Paola Sierra Tamara:</t>
        </r>
        <r>
          <rPr>
            <sz val="9"/>
            <color indexed="81"/>
            <rFont val="Tahoma"/>
            <family val="2"/>
          </rPr>
          <t xml:space="preserve">
ESTABA EN PROTECCIÓN. SE MODIFICA TENIENDO EN CUENTA LA Resolución 0696 DE 2014 Y 0716/14
- ESTABA EN EVALUACIÓN DEL RIESGO SE MODIFICA TENIENDO EN CUENTA LA Resolución 0351 DE 2015</t>
        </r>
      </text>
    </comment>
    <comment ref="AF174" authorId="0" shapeId="0" xr:uid="{D994D7AD-4C0C-4179-A5C0-6F149502EC3A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pompypinzon@gmail.com</t>
        </r>
      </text>
    </comment>
    <comment ref="L175" authorId="3" shapeId="0" xr:uid="{CD6FCA46-0C38-44E1-81BE-922D94BFAA05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Suspendido Resolucion 0550 de 2015</t>
        </r>
      </text>
    </comment>
    <comment ref="L178" authorId="3" shapeId="0" xr:uid="{0D5DBBA3-D4C3-466E-9168-436A4D1B8EB0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cambio de grupo de tesoreria a control interno disciplinario mem16-00007576</t>
        </r>
      </text>
    </comment>
    <comment ref="AF178" authorId="0" shapeId="0" xr:uid="{03A9EAB6-169A-4CAB-AF91-EE33782864C5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aquiles337@yahoo.es</t>
        </r>
      </text>
    </comment>
    <comment ref="D179" authorId="0" shapeId="0" xr:uid="{82146402-7CA3-4A10-B66D-6E1EC352C402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Alonso Miranda</t>
        </r>
      </text>
    </comment>
    <comment ref="U179" authorId="0" shapeId="0" xr:uid="{C7047247-2DE6-48D3-AF6D-E2CFBF605AC4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Nuevo cargo de Maria Eugenia a partir de 27 de agosto de 2015</t>
        </r>
      </text>
    </comment>
    <comment ref="AB179" authorId="3" shapeId="0" xr:uid="{CAAD8CE5-4A27-4347-959B-4B71B525D875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anterior AFP Old Mutual Cambia a Colpensiones  a partir del 01/03/2016</t>
        </r>
      </text>
    </comment>
    <comment ref="AF180" authorId="0" shapeId="0" xr:uid="{9D821942-E9E9-4412-8EB9-328A5BEF5C30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angenavarro20@hotmail.com</t>
        </r>
      </text>
    </comment>
    <comment ref="L181" authorId="3" shapeId="0" xr:uid="{68FDE89F-3D9B-4D4C-83C8-0AADACE936CE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ANTERIOR GRUPO CONTROL DE  DESPLAZAMIENTO ESQUEMAS PROTECTIVOS PASA AL DESPACHO SG MEDIANTE RESOLUCION 0083 DE 2016</t>
        </r>
      </text>
    </comment>
    <comment ref="L184" authorId="3" shapeId="0" xr:uid="{75773E91-A912-4F31-905F-A41E9766F7DD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GRUPO DE HOMBRES DE PROTECCIÓN (GHP)</t>
        </r>
      </text>
    </comment>
    <comment ref="L185" authorId="3" shapeId="0" xr:uid="{7B40CDB4-B2F6-4AB7-BE9A-55B8BB730B3D}">
      <text>
        <r>
          <rPr>
            <b/>
            <sz val="9"/>
            <color indexed="81"/>
            <rFont val="Tahoma"/>
            <family val="2"/>
          </rPr>
          <t>Cesar Augusto Medina Ortega:Secretaria General Armamento Caso especial  no hay acto administrativo</t>
        </r>
      </text>
    </comment>
    <comment ref="L186" authorId="3" shapeId="0" xr:uid="{497D3231-C638-4D64-A4B5-417FA027F2E3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GRUPO DE APOYO REENTRENAMIENTO OPERATIVO (GARO)</t>
        </r>
      </text>
    </comment>
    <comment ref="Y186" authorId="3" shapeId="0" xr:uid="{9F70F33C-4D84-4C25-90E9-F478A59D23FB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e acepta la renuncia  a partir del 12/09/2016</t>
        </r>
      </text>
    </comment>
    <comment ref="AA190" authorId="3" shapeId="0" xr:uid="{58D6F417-87A9-4DEB-BC8F-9747D17DEF5C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anterior eps cafesalud cambia a eps sanitas</t>
        </r>
      </text>
    </comment>
    <comment ref="AF196" authorId="0" shapeId="0" xr:uid="{0FBCDA93-2CD9-478D-957C-C8C19A828BBE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orlandorodriguez60@hotmail.com</t>
        </r>
      </text>
    </comment>
    <comment ref="J198" authorId="3" shapeId="0" xr:uid="{A89C9313-89AC-4043-9B45-EF4BED0858AA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la ser a la sp mediante resolucion 0026 de 2017
</t>
        </r>
      </text>
    </comment>
    <comment ref="AF200" authorId="0" shapeId="0" xr:uid="{BDDF7E9D-DB66-4300-9F23-2414DAC5499D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jucemoru66@hotmail.com</t>
        </r>
      </text>
    </comment>
    <comment ref="AA209" authorId="3" shapeId="0" xr:uid="{771C4289-4CBD-4260-9A38-C790A64B90E0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anterior eps COOMEVA pasa a sanitas a partir del 01/12/2016</t>
        </r>
      </text>
    </comment>
    <comment ref="AA210" authorId="3" shapeId="0" xr:uid="{30D64BDB-3946-421E-B2B3-1CA2275E21FE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anterior eps CAFESALUD pasa a sanitas a partir del 01/12/2016</t>
        </r>
      </text>
    </comment>
    <comment ref="AA211" authorId="3" shapeId="0" xr:uid="{08557F4F-FEE3-4188-A354-1ABDE18ED557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anterior eps CAFESALUD pasa a sanitas a partir del 01/12/2016</t>
        </r>
      </text>
    </comment>
    <comment ref="AA216" authorId="3" shapeId="0" xr:uid="{62F50872-18A4-4E0E-B6EF-DA723BB5ED09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anterior eps CAFESALUD pasa a sanitas a partir del 01/12/2016</t>
        </r>
      </text>
    </comment>
    <comment ref="L218" authorId="3" shapeId="0" xr:uid="{60B937D3-07B2-4357-B776-A25B9E6989C3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GRUPO DE HOMBRES DE PROTECCIÓN (GHP)</t>
        </r>
      </text>
    </comment>
    <comment ref="AA219" authorId="3" shapeId="0" xr:uid="{92368C8E-FEE1-44F2-B8C1-860E39BEF316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anterior eps cafesalud cambio a compensar a partir del 01/08/2016</t>
        </r>
      </text>
    </comment>
    <comment ref="AF219" authorId="0" shapeId="0" xr:uid="{A74E4647-4EB8-468B-9EA4-1520D53BB13F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williamelmero@hotmail.com</t>
        </r>
      </text>
    </comment>
    <comment ref="AA220" authorId="3" shapeId="0" xr:uid="{A43D089D-76D3-4884-860D-253703412162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Aprobado a partir del 01/06/2016</t>
        </r>
      </text>
    </comment>
    <comment ref="J228" authorId="3" shapeId="0" xr:uid="{F6C0A0C2-460D-4B79-B41C-3E9C7A0ABFFB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secretaria general a la  subdireccion de proteccion. Mediante resol 0837 de 2016 y mem16-00020586</t>
        </r>
      </text>
    </comment>
    <comment ref="AF231" authorId="0" shapeId="0" xr:uid="{DE0030B4-8E7B-44D2-9BB3-BE1BB1867058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hernankilate@hotmail.com</t>
        </r>
      </text>
    </comment>
    <comment ref="N235" authorId="0" shapeId="0" xr:uid="{F34D7E65-1F7C-4866-AFBB-8554ECF04AC4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 Bogota, fue reubicado con la Res.294 de 2013</t>
        </r>
      </text>
    </comment>
    <comment ref="AF236" authorId="0" shapeId="0" xr:uid="{E1A2A56A-5C4D-4906-8138-D23DECFD42B1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kikoegm@hotmail.com</t>
        </r>
      </text>
    </comment>
    <comment ref="AF247" authorId="0" shapeId="0" xr:uid="{F12AEF05-161F-4991-8973-3438C0582DE6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angenavarro20@hotmail.com</t>
        </r>
      </text>
    </comment>
    <comment ref="L248" authorId="3" shapeId="0" xr:uid="{366CCB5D-145F-41FC-8EC8-EB0638800392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GRUPO DE HOMBRES DE PROTECCIÓN (GHP)</t>
        </r>
      </text>
    </comment>
    <comment ref="L254" authorId="3" shapeId="0" xr:uid="{25B4ACC3-B8A6-49D6-9DCA-15125D7B2972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GRUPO DE HOMBRES DE PROTECCIÓN (GHP)</t>
        </r>
      </text>
    </comment>
    <comment ref="D262" authorId="0" shapeId="0" xr:uid="{FD3B58B6-D034-49D9-9E4B-96672A9ED9B1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Sep 04 de 2015: Se reubica de Protección a Evaluación del Riesgo teniendo en cuenta la Resolución No. 0593 de 2015</t>
        </r>
      </text>
    </comment>
    <comment ref="H262" authorId="0" shapeId="0" xr:uid="{8BCACA56-AC67-42BB-85F2-D1F8D73DE097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Ana Maria Gonzalez Garzon:
ESTABA EN PLANEACIÓN. REOLUCIÓN 481 DE DICIEMBRE 2012 </t>
        </r>
      </text>
    </comment>
    <comment ref="L262" authorId="3" shapeId="0" xr:uid="{3FB9EDD0-42C0-46B0-9D0B-37221403C9BA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CAMBIA DE GRUPO DE SECRETARIA TÉCNICA DEL COMITÉ DE EVALUACIÓN DE RIESGO Y RECOMENDACIÓN DE MEDIDAS (CERREM) A GRUPO SOLICITUDES DE PROTECCION MEDIANTE MEM16-00006864</t>
        </r>
      </text>
    </comment>
    <comment ref="U262" authorId="0" shapeId="0" xr:uid="{425341AD-D2E3-4573-B6EF-A6D730EEDD5F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Diego Arana como Profesional Univesitario el 01/08/2013</t>
        </r>
      </text>
    </comment>
    <comment ref="AA274" authorId="3" shapeId="0" xr:uid="{C2FF7B1E-AE33-4B10-9A2F-225791489702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anterior eps compensar pasa a sanitas a partir del 01/07/2016</t>
        </r>
      </text>
    </comment>
    <comment ref="AB274" authorId="0" shapeId="0" xr:uid="{A5AB1CA1-CCC1-499A-85F8-EFF968AE5E9E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Proteccion (ING + Proteccion)</t>
        </r>
      </text>
    </comment>
    <comment ref="AF274" authorId="0" shapeId="0" xr:uid="{C4A188C5-BCA5-4B9E-9AA8-FDD62271E620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milenacas21@hotmail.com</t>
        </r>
      </text>
    </comment>
    <comment ref="AE277" authorId="0" shapeId="0" xr:uid="{003FAD1C-042F-4CBB-B7F0-E11B0285A16E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rafami2@hotmail.com</t>
        </r>
      </text>
    </comment>
    <comment ref="AA281" authorId="3" shapeId="0" xr:uid="{8BD157D3-732A-4BE7-92BA-9EA173CE4C31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anterior eps COOMEVA pasa a sanitas a partir del 01/12/2016</t>
        </r>
      </text>
    </comment>
    <comment ref="AA287" authorId="3" shapeId="0" xr:uid="{1D10CD46-5D4D-41AD-BB16-ADD82758FF61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ANTERIOR Cafesalud  EPS</t>
        </r>
      </text>
    </comment>
    <comment ref="AA294" authorId="3" shapeId="0" xr:uid="{43134CC1-9A50-4E19-A6DC-1AC79B243351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Coomeva EPS anterior eps
</t>
        </r>
      </text>
    </comment>
    <comment ref="AA298" authorId="3" shapeId="0" xr:uid="{1C028FF8-C499-4FE5-B865-4C4963B47B2D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anterior eps CAFESALUD pasa a sanitas a partir del 01/12/2016</t>
        </r>
      </text>
    </comment>
    <comment ref="AA299" authorId="3" shapeId="0" xr:uid="{8ED0A066-B25D-4D4B-B135-0A39CA44BBEB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anterior eps CAFESALUD pasa a sanitas a partir del 01/12/2016</t>
        </r>
      </text>
    </comment>
    <comment ref="AA300" authorId="3" shapeId="0" xr:uid="{D1E62CCE-5EDE-49B9-A984-0DD5666CD021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anterior eps CAFESALUD pasa a sanitas a partir del 01/12/2016</t>
        </r>
      </text>
    </comment>
    <comment ref="AE303" authorId="0" shapeId="0" xr:uid="{520443A8-D46F-4C30-BB49-E9C93620E4A6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tacticos12@hotmail.com</t>
        </r>
      </text>
    </comment>
    <comment ref="AE305" authorId="0" shapeId="0" xr:uid="{C0BC456F-B235-4340-AC32-1EE6EEF1737A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fsmachuca_20@hotmail.com</t>
        </r>
      </text>
    </comment>
    <comment ref="AA316" authorId="3" shapeId="0" xr:uid="{DAE3B3FD-9811-48BE-9290-030F869F952E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anterior eps compensar cambia a famisanar a partir del 01/06/2016</t>
        </r>
      </text>
    </comment>
    <comment ref="AE316" authorId="0" shapeId="0" xr:uid="{429E054E-88B2-4433-8FE0-BC120D3D8608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cirox3@hotmail.es</t>
        </r>
      </text>
    </comment>
    <comment ref="AA325" authorId="3" shapeId="0" xr:uid="{EF6D0666-E8BE-47B9-ABDE-5A49019F932F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se traslada a salud total a partir del 01/02/2018 según correo del  06/02/2018 de olga umbarila
</t>
        </r>
      </text>
    </comment>
    <comment ref="AA327" authorId="3" shapeId="0" xr:uid="{CD1154D6-0027-48AA-A88E-8FBADC5E0D6A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anterior eps compensar cambia a famisanar a partir del 01/06/2016</t>
        </r>
      </text>
    </comment>
    <comment ref="L362" authorId="3" shapeId="0" xr:uid="{4654D113-9CAB-4E46-BA26-CCBC465D2412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GRUPO DE PRESUPUESTO MEDIANTE RESOLUCION DE REUBICACION 0009 DE 2016</t>
        </r>
      </text>
    </comment>
    <comment ref="AA363" authorId="0" shapeId="0" xr:uid="{FC480F7D-ABC5-4BD9-9732-BD401920B2B7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GOLDEN CROSS S.A. EPS</t>
        </r>
      </text>
    </comment>
    <comment ref="AE364" authorId="0" shapeId="0" xr:uid="{78B98E6B-0AC3-4B9E-94E8-DFFE855C9D7F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johntamayo.ministerio@gmail.com</t>
        </r>
      </text>
    </comment>
    <comment ref="J365" authorId="3" shapeId="0" xr:uid="{DEA97702-758E-45D8-B1A6-0DF17B627737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a  la subdireccion de evaluacion del riesgo mediante resolucion 0818 de 2016</t>
        </r>
      </text>
    </comment>
    <comment ref="AA365" authorId="3" shapeId="0" xr:uid="{2B13F8D9-6DCB-46AE-874B-83C4225BDFA4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anterior eps Cruz Blanca  EPS  pasa a compensar a partir del 01/01/2017</t>
        </r>
      </text>
    </comment>
    <comment ref="AE370" authorId="0" shapeId="0" xr:uid="{0F584703-5268-4D85-8EE0-AB9CE47AAF98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miguelrobelto@hotmail.com</t>
        </r>
      </text>
    </comment>
    <comment ref="AE371" authorId="0" shapeId="0" xr:uid="{C7419CC4-C9AA-4AFE-A087-70DD02F0EBF5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jordel40@hotmail.com</t>
        </r>
      </text>
    </comment>
    <comment ref="L383" authorId="3" shapeId="0" xr:uid="{E1DD763C-5CA1-436A-A383-75BD755B3D7A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GRUPO DE HOMBRES DE PROTECCIÓN (GHP)</t>
        </r>
      </text>
    </comment>
    <comment ref="AE395" authorId="0" shapeId="0" xr:uid="{51A01C8E-09FC-499F-81CB-C289F527E4C6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angenavarro20@hotmail.com</t>
        </r>
      </text>
    </comment>
    <comment ref="AA408" authorId="3" shapeId="0" xr:uid="{3744563C-D712-412F-972C-4CA15BFEA217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Cafesalud  anterior eps-pasa a- eps sanitas rige a partir del 01/06/2016</t>
        </r>
      </text>
    </comment>
    <comment ref="O412" authorId="3" shapeId="0" xr:uid="{6DCAD78E-183C-449A-B700-48252DC791F0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EL BORDO,</t>
        </r>
      </text>
    </comment>
    <comment ref="AE416" authorId="0" shapeId="0" xr:uid="{BD159C93-3554-44FA-8AB0-03DFE5C201DB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johnplom@hotmail.com</t>
        </r>
      </text>
    </comment>
    <comment ref="J422" authorId="3" shapeId="0" xr:uid="{1FF99769-BAED-4602-AAF4-A2454ACA2EDC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la sub de proteccion a la sub  de evaluacion del Riesgo mediante resolucion 0531 de 2016</t>
        </r>
      </text>
    </comment>
    <comment ref="L433" authorId="0" shapeId="0" xr:uid="{D59AC231-24BC-4C12-82DC-49EB4913FB19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Estaba en: GRUPO CONTROL DE CALIDAD DEL ANÁLISIS DE RIESGOS (GCCAR): MEM15-00014189</t>
        </r>
      </text>
    </comment>
    <comment ref="AB436" authorId="0" shapeId="0" xr:uid="{08DF3BA9-2805-4C78-9114-533621AE7E01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Antes Horizonte. Se fucionaron y ahora es POrvenir</t>
        </r>
      </text>
    </comment>
    <comment ref="AA440" authorId="0" shapeId="0" xr:uid="{7247506F-5911-4685-A63D-D7EED9AD790E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Salud Total EPS</t>
        </r>
      </text>
    </comment>
    <comment ref="Y453" authorId="0" shapeId="0" xr:uid="{5C01D000-6D84-40E9-B28F-3F68E96A7062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Se declara la vacancia Res 1459 de 2019
</t>
        </r>
      </text>
    </comment>
    <comment ref="J455" authorId="3" shapeId="0" xr:uid="{7E0B56CD-F1D2-4726-9A71-D05F1DDEB645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la Subdireccion de Evaluacion del Riesgo a la Sub de proteccion Resol 0536 de 2016
</t>
        </r>
      </text>
    </comment>
    <comment ref="O455" authorId="3" shapeId="0" xr:uid="{49BA9858-63B2-4AEA-A56B-02F6620E4CE3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pereira a manizalez resol 0526 de 2016</t>
        </r>
      </text>
    </comment>
    <comment ref="L458" authorId="3" shapeId="0" xr:uid="{8A7AFAFF-8465-449E-AC46-DCBA7F776DF7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GRUPO DE HOMBRES DE PROTECCIÓN (GHP)</t>
        </r>
      </text>
    </comment>
    <comment ref="J464" authorId="3" shapeId="0" xr:uid="{4C722069-8610-4A36-8995-A46134FC55C9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CONFIRMAR DATOS </t>
        </r>
      </text>
    </comment>
    <comment ref="AC464" authorId="3" shapeId="0" xr:uid="{36F74AD8-4557-405F-9BB4-A78FFFFE17D2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encuentra en tramite la afiliacion a Comfenalco Santander Caja de Compensacion Fliar anterior ccf compensar</t>
        </r>
      </text>
    </comment>
    <comment ref="AA481" authorId="0" shapeId="0" xr:uid="{BD04EA15-DDA7-45B4-AE36-264B43A35661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Saludcoop EPS  Organismo Cooperativo</t>
        </r>
      </text>
    </comment>
    <comment ref="AA567" authorId="0" shapeId="0" xr:uid="{3B2AC79C-9B3F-4564-AA19-195ED2FDE06A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Cafesalud  EPS</t>
        </r>
      </text>
    </comment>
    <comment ref="AA577" authorId="3" shapeId="0" xr:uid="{DA60B566-36CF-462F-B575-14EEDBDAB054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anterior eps Cafesalud pasa a eps sanitas a partir del 01/07/2016</t>
        </r>
      </text>
    </comment>
    <comment ref="O578" authorId="3" shapeId="0" xr:uid="{70228F14-506B-4468-9577-620E468FB0C6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a monteria mediante resolucion 0610 de 2016</t>
        </r>
      </text>
    </comment>
    <comment ref="AA578" authorId="3" shapeId="0" xr:uid="{F7D0FFFE-DA4A-457C-A1EF-FFE1569E65AA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ext16-00093148 del 01/12/2016</t>
        </r>
      </text>
    </comment>
    <comment ref="AA670" authorId="0" shapeId="0" xr:uid="{C8B1C986-4BDC-428E-80D8-F0F52E8A085E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Famisanar EPS Cafam  Colsubsidio</t>
        </r>
      </text>
    </comment>
    <comment ref="O688" authorId="3" shapeId="0" xr:uid="{B2C77B5C-F12B-4661-B694-35E6CAECDA49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la ciudad de Bucaramanga a Cucuta Medinate Resolucion 0218 de 2016</t>
        </r>
      </text>
    </comment>
    <comment ref="J689" authorId="3" shapeId="0" xr:uid="{03CA880F-2352-431C-BD60-D754F6CAF2D2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mediante resol 0127 de 2017
</t>
        </r>
      </text>
    </comment>
    <comment ref="O702" authorId="3" shapeId="0" xr:uid="{5CFD2643-DD3D-4B23-8FE3-E4697C2B4DD3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baranoa a barranquilla resol 0128 de 2017</t>
        </r>
      </text>
    </comment>
    <comment ref="J724" authorId="3" shapeId="0" xr:uid="{28E130EB-C1D8-4BA3-B5E0-03E11BEF67AB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MEDIANTE RESOL 0126 DE 2017</t>
        </r>
      </text>
    </comment>
    <comment ref="C756" authorId="3" shapeId="0" xr:uid="{34651317-0003-4D48-BF50-1B17EF810603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Resol de nombramiento 0303 de 2016</t>
        </r>
      </text>
    </comment>
    <comment ref="AA795" authorId="3" shapeId="0" xr:uid="{85457EE2-073C-4F5F-BF32-5186088C1E3B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anterior eps -Cafesalud  EPS pasa a SANITAS EPS A PARTIR DEL 01/06/2016</t>
        </r>
      </text>
    </comment>
    <comment ref="AA805" authorId="3" shapeId="0" xr:uid="{482774D6-C50D-45E6-BC7F-D3DD677594C1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ANTERIOR EPS CAFESALUD PASA A COMPENSAR </t>
        </r>
      </text>
    </comment>
    <comment ref="AA806" authorId="3" shapeId="0" xr:uid="{A2C207C7-E8ED-4B5F-BF6F-3D22128C4B59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anterior eps  Cafesalud  EPS pasa a sanitas a partir del 01/10/2016</t>
        </r>
      </text>
    </comment>
    <comment ref="AA862" authorId="0" shapeId="0" xr:uid="{70E29EDE-27C7-4281-8D36-7D907562DF8A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COMPENSAR</t>
        </r>
      </text>
    </comment>
    <comment ref="AA874" authorId="0" shapeId="0" xr:uid="{DDD738EA-881A-401B-9E23-FDF81471DC68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Saludcoop EPS  Organismo Cooperativo</t>
        </r>
      </text>
    </comment>
    <comment ref="AC874" authorId="3" shapeId="0" xr:uid="{B0F80B1E-C98D-4144-9340-0E39D6EADAB7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 Pendiente cambio de caja de compensacion a cofrem antes  Compensar Caja de Compensacion Fliar</t>
        </r>
      </text>
    </comment>
    <comment ref="C905" authorId="3" shapeId="0" xr:uid="{D63B23E2-5DCB-4963-BFF2-47B85845244C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Resol de nombramiento 0303 de 2016</t>
        </r>
      </text>
    </comment>
    <comment ref="J932" authorId="3" shapeId="0" xr:uid="{2AA9AE32-9B34-4878-A34B-3E25AFE50916}">
      <text>
        <r>
          <rPr>
            <b/>
            <sz val="9"/>
            <color indexed="81"/>
            <rFont val="Tahoma"/>
            <family val="2"/>
          </rPr>
          <t>Cesar Augusto Medina Ortega:</t>
        </r>
        <r>
          <rPr>
            <sz val="9"/>
            <color indexed="81"/>
            <rFont val="Tahoma"/>
            <family val="2"/>
          </rPr>
          <t xml:space="preserve">
Se reubica de la Subdireccion de Talento Humano a Secretaria general Resol 0819 de 2016</t>
        </r>
      </text>
    </comment>
    <comment ref="AA937" authorId="0" shapeId="0" xr:uid="{0BD76404-76FC-447A-AFF2-30C9D3EF8514}">
      <text>
        <r>
          <rPr>
            <b/>
            <sz val="9"/>
            <color indexed="81"/>
            <rFont val="Tahoma"/>
            <family val="2"/>
          </rPr>
          <t>Ana Maria Gonzalez Garzon:</t>
        </r>
        <r>
          <rPr>
            <sz val="9"/>
            <color indexed="81"/>
            <rFont val="Tahoma"/>
            <family val="2"/>
          </rPr>
          <t xml:space="preserve">
Salud Total EPS</t>
        </r>
      </text>
    </comment>
  </commentList>
</comments>
</file>

<file path=xl/sharedStrings.xml><?xml version="1.0" encoding="utf-8"?>
<sst xmlns="http://schemas.openxmlformats.org/spreadsheetml/2006/main" count="115953" uniqueCount="11240">
  <si>
    <t>ID</t>
  </si>
  <si>
    <t>PLANTA</t>
  </si>
  <si>
    <t>GENERO</t>
  </si>
  <si>
    <t>CÉDULA</t>
  </si>
  <si>
    <t>SIGEP 29/08/2024</t>
  </si>
  <si>
    <t>SIGEP 25/07/2025</t>
  </si>
  <si>
    <t>NOMBRES</t>
  </si>
  <si>
    <t>RH</t>
  </si>
  <si>
    <t>FECHA DE NACIMIENTO</t>
  </si>
  <si>
    <t>EDAD</t>
  </si>
  <si>
    <t>NEMO</t>
  </si>
  <si>
    <t>CÓDIGO</t>
  </si>
  <si>
    <t>GRADO</t>
  </si>
  <si>
    <t>CODIGO_GRADO</t>
  </si>
  <si>
    <t>EMPLEO</t>
  </si>
  <si>
    <t>TIPO DE NOMBRAMIENTO</t>
  </si>
  <si>
    <t>NIVEL</t>
  </si>
  <si>
    <t>TIPO_NOVEDAD1_FUNCIONARIO</t>
  </si>
  <si>
    <t>TIPO_NOVEDAD2_FUNCIONARIO</t>
  </si>
  <si>
    <t>ID_EMPLEO_NOVEDAD</t>
  </si>
  <si>
    <t>COD_GRADO_NOVEDAD</t>
  </si>
  <si>
    <t>EMPLEO_NOVEDAD</t>
  </si>
  <si>
    <t>COD DEPENDENCIA</t>
  </si>
  <si>
    <t>DEPENDENCIA</t>
  </si>
  <si>
    <t xml:space="preserve">AREA FUNCIONAL </t>
  </si>
  <si>
    <t>GRUPO INTERNO DE TRABAJO</t>
  </si>
  <si>
    <t>REGIONAL</t>
  </si>
  <si>
    <t>CIUDAD</t>
  </si>
  <si>
    <t>DEPARTAMENTO</t>
  </si>
  <si>
    <t>ÚLTIMA RESOLUCIÓN DE UBICACIÓN</t>
  </si>
  <si>
    <t>ORIGEN</t>
  </si>
  <si>
    <t>ASIGNACIÓN BÁSICA</t>
  </si>
  <si>
    <t>BONFICACIÓN POR COMPENSACIÓN</t>
  </si>
  <si>
    <t>TOTAL ASIGNACIÓN BÁSICA</t>
  </si>
  <si>
    <t>FECHA DE INGRESO DAS</t>
  </si>
  <si>
    <t>ÚLTIMA FECHA DE INGRESO UNP</t>
  </si>
  <si>
    <t>RESOLUCIÓN DE NOMBRAMIENTO</t>
  </si>
  <si>
    <t>ANTIGÜEDAD EN AÑOS</t>
  </si>
  <si>
    <t>EPS</t>
  </si>
  <si>
    <t>AFP</t>
  </si>
  <si>
    <t>CAJA DE COMPENSACIÓN</t>
  </si>
  <si>
    <t>ARL</t>
  </si>
  <si>
    <t>CORREO INSTITUCIONAL</t>
  </si>
  <si>
    <t>CORREO PERSONAL</t>
  </si>
  <si>
    <t>EDUCACIÓN BÁSICA / SECUNDARIA / MEDIA</t>
  </si>
  <si>
    <t>TÉCNICO / TÉCNOLOGO</t>
  </si>
  <si>
    <t>PREGRADO</t>
  </si>
  <si>
    <t>POSGRADOS</t>
  </si>
  <si>
    <t>DIRECCIÓN DE DOMICILIO</t>
  </si>
  <si>
    <t>ÚLTIMO NÚMERO DE CONTACTO</t>
  </si>
  <si>
    <t>TELÉFONO CELULAR INSTITUCIONAL</t>
  </si>
  <si>
    <t>PREPENSIÓN</t>
  </si>
  <si>
    <t>DISCAPACIDAD</t>
  </si>
  <si>
    <t>GRUPO ÉTNICO</t>
  </si>
  <si>
    <t>AÑOS DE EXP SECTOR PÚBLICO</t>
  </si>
  <si>
    <t>TELETRABAJO</t>
  </si>
  <si>
    <t>CABEZA DE HOGAR</t>
  </si>
  <si>
    <t>HORARIO ESPECIAL</t>
  </si>
  <si>
    <t>CONTACTO DE EMERGENCIA</t>
  </si>
  <si>
    <t>TELÉFONO CONTACTO DE EMERGENCIA</t>
  </si>
  <si>
    <t>FECHA DE RETIRO</t>
  </si>
  <si>
    <t>RESOLUCIÓN DE DESVINCULACIÓN</t>
  </si>
  <si>
    <t>MOTIVO DE DESVINCULACIÓN</t>
  </si>
  <si>
    <t>OBSERVACIONES</t>
  </si>
  <si>
    <t>MASCULINO</t>
  </si>
  <si>
    <t>RODRIGUEZ BALLESTEROS AUGUSTO</t>
  </si>
  <si>
    <t>B +</t>
  </si>
  <si>
    <t>OR</t>
  </si>
  <si>
    <t>0015</t>
  </si>
  <si>
    <t>0015-24</t>
  </si>
  <si>
    <t>DIRECTOR GENERAL DE UNIDAD ADMINISTRATIVA ESPECIAL</t>
  </si>
  <si>
    <t>LIBRE NOMBRAMIENTO Y REMOCIÓN</t>
  </si>
  <si>
    <t>DIRECTIVO</t>
  </si>
  <si>
    <t>TITULAR</t>
  </si>
  <si>
    <t>DESPACHO DEL DIRECTOR GENERAL</t>
  </si>
  <si>
    <t>DESPACHO DEL DIRECTOR (DG)</t>
  </si>
  <si>
    <t>BOGOTÁ</t>
  </si>
  <si>
    <t>NA</t>
  </si>
  <si>
    <t>N/A</t>
  </si>
  <si>
    <t>DTO No. 1744  DEL 24 DE AGOSTO DEL 2022</t>
  </si>
  <si>
    <t>FAMISANAR</t>
  </si>
  <si>
    <t>SKANDIA</t>
  </si>
  <si>
    <t>CAFAM</t>
  </si>
  <si>
    <t xml:space="preserve">augusto.rodriguez@unp.gov.co </t>
  </si>
  <si>
    <t>BACHILLER ACADÉMICO</t>
  </si>
  <si>
    <t>INGENIERO QUIMICO</t>
  </si>
  <si>
    <t>CALLE 41A # 52A -55</t>
  </si>
  <si>
    <t>NO</t>
  </si>
  <si>
    <t>SAAVEDRA RAMIREZ LUIS EDUARDO</t>
  </si>
  <si>
    <t>O +</t>
  </si>
  <si>
    <t>1020-12</t>
  </si>
  <si>
    <t>ASESOR</t>
  </si>
  <si>
    <t>POR CONFIRMAR</t>
  </si>
  <si>
    <t>COMPENSAR EPS</t>
  </si>
  <si>
    <t>COLPENSIONES</t>
  </si>
  <si>
    <t>luis.saavedra@unp.gov.co</t>
  </si>
  <si>
    <t>LUISSAAVEDRA@JAVERIANA.EDU.CO</t>
  </si>
  <si>
    <t>RELACIONES INTERNACIONALES Y ESTUDIOS POLITICOS</t>
  </si>
  <si>
    <t>ESPECIALIZACION EN OPINION PUBLICA Y MERCADEO POLITICO // MAESTRIA EN RELACIONES INTERNACIONALES</t>
  </si>
  <si>
    <t>CALLE 129 # 7 d 23</t>
  </si>
  <si>
    <t xml:space="preserve">RODRIGUEZ MORENO JAVIER FRANCISCO </t>
  </si>
  <si>
    <t>1020-11</t>
  </si>
  <si>
    <t>ENCARGO_DI</t>
  </si>
  <si>
    <t>SECRETARIA GENERAL</t>
  </si>
  <si>
    <t>RESOLUCIÓN 1462 DEL 12 DE SEPTIEMBRE DE 2023</t>
  </si>
  <si>
    <t>francisco.moreno@unp.gov.co</t>
  </si>
  <si>
    <t>javieromo3@gmail.com</t>
  </si>
  <si>
    <t>BACHILLER ACADEMICO</t>
  </si>
  <si>
    <t>ADMINISTRACIÓN DE EMPRESAS AGROPECUARIAS</t>
  </si>
  <si>
    <t>ESPECIALISTA EN GERENCIA SOCIAL</t>
  </si>
  <si>
    <t>CALLE 12 C # 71 B 41</t>
  </si>
  <si>
    <t>10 AÑOS Y 8 MESES</t>
  </si>
  <si>
    <t>FEMENINO</t>
  </si>
  <si>
    <t xml:space="preserve">ALONSO TRIANA DAYAN TATIANA </t>
  </si>
  <si>
    <t>20/04/1982</t>
  </si>
  <si>
    <t>3124-15</t>
  </si>
  <si>
    <t>TÉCNICO ADMINISTRATIVO</t>
  </si>
  <si>
    <t>TÉCNICO</t>
  </si>
  <si>
    <t>GRUPO DE COMUNICACIONES ESTRATEGICAS (GCE)</t>
  </si>
  <si>
    <t>0343 DEL 13 DE MARZO DE 2023</t>
  </si>
  <si>
    <t>EPS SANITAS</t>
  </si>
  <si>
    <t>PORVENIR</t>
  </si>
  <si>
    <t>dayan.alonso@unp.gov.co</t>
  </si>
  <si>
    <t>dataty@hotmail.com</t>
  </si>
  <si>
    <t>TECNOLOGIA EN ADMINISTRACION FINANCIERA</t>
  </si>
  <si>
    <t>ADMINISTRACION PUBLICA</t>
  </si>
  <si>
    <t>Calle 137 # 55a-52 apto 204</t>
  </si>
  <si>
    <t>PASCAGAZA JIMENEZ CLARA YANNETH</t>
  </si>
  <si>
    <t>05/11/1968</t>
  </si>
  <si>
    <t>4210-24</t>
  </si>
  <si>
    <t>SECRETARIO EJECUTIVO</t>
  </si>
  <si>
    <t>ASISTENCIAL</t>
  </si>
  <si>
    <t xml:space="preserve">$ 3,095,942 </t>
  </si>
  <si>
    <t xml:space="preserve"> $ 3,095,942 </t>
  </si>
  <si>
    <t>yanneth.pascagaza@unp.gov.co</t>
  </si>
  <si>
    <t>ADMINISTRACION DE EMPRESAS</t>
  </si>
  <si>
    <t>CRA 77X BIS A No. 49-34</t>
  </si>
  <si>
    <t>RICO VILLAMIL YURI KATHERINE</t>
  </si>
  <si>
    <t>PR</t>
  </si>
  <si>
    <t>2044-11</t>
  </si>
  <si>
    <t>PROFESIONAL UNIVERSITARIO</t>
  </si>
  <si>
    <t>PROVISIONAL-VACANTE DEFINITIVA</t>
  </si>
  <si>
    <t>PROFESIONAL</t>
  </si>
  <si>
    <t>SUBDIRECCIÓN DE TALENTO HUMANO</t>
  </si>
  <si>
    <t>GRUPO DE SEGURIDAD Y SALUD EN EL TRABAJO, BIENESTAR E INCENTIVOS (GSSTBI)</t>
  </si>
  <si>
    <t>GURPCU CÚCUTA</t>
  </si>
  <si>
    <t>CÚCUTA</t>
  </si>
  <si>
    <t>NORTE DE SANTANDER</t>
  </si>
  <si>
    <t>COMFANORTE</t>
  </si>
  <si>
    <t>yuri.rico@unp.gov.co</t>
  </si>
  <si>
    <t>TRABAJO SOCIAL</t>
  </si>
  <si>
    <t xml:space="preserve">ESPECIALIZACION EN GERENCIA SOCIAL //  </t>
  </si>
  <si>
    <t xml:space="preserve">AVENIDA 16AE15N-65 EDIFICIO VILLA CENTRO - APARTAMENTO 202C </t>
  </si>
  <si>
    <t>SI</t>
  </si>
  <si>
    <t>7:00am a 3:00pm</t>
  </si>
  <si>
    <t>REYES SARMIENTO MARIA FERNANDA</t>
  </si>
  <si>
    <t>A+</t>
  </si>
  <si>
    <t>1045-14</t>
  </si>
  <si>
    <t xml:space="preserve">JEFE DE OFICINA ASESORA </t>
  </si>
  <si>
    <t>OFICINA ASESORA DE PLANEACIÓN E INFORMACIÓN</t>
  </si>
  <si>
    <t>DESPACHO OAPI</t>
  </si>
  <si>
    <t>2101 DE 19 DE DICIEMBRE DE 2023</t>
  </si>
  <si>
    <t>maria.reyes@unp.gov.co</t>
  </si>
  <si>
    <t>mafer.reyes@gmail.com</t>
  </si>
  <si>
    <t xml:space="preserve">INGENIERA INDUSTRIAL </t>
  </si>
  <si>
    <t>ESPECIALIZACIÓN EN FINANZAS</t>
  </si>
  <si>
    <t>CRA 72A 23F 36 APARTAMENTO 104</t>
  </si>
  <si>
    <t>12 AÑOS Y 5 MESES</t>
  </si>
  <si>
    <t xml:space="preserve">ARAUJO CELIS JORGE MAURICIO </t>
  </si>
  <si>
    <t>03/10/1982</t>
  </si>
  <si>
    <t>SUBDIRECCIÓN DE PROTECCIÓN</t>
  </si>
  <si>
    <t>GRUPO DE DESMONTE DE MEDIDAS DE PROTECCIÓN (CSDM)</t>
  </si>
  <si>
    <t>0216 del 10 de febrero del 2023</t>
  </si>
  <si>
    <t>SALUD TOTAL EPS</t>
  </si>
  <si>
    <t>jorge.araujo@unp.gov.co</t>
  </si>
  <si>
    <t>araujocelis@hotmail.com</t>
  </si>
  <si>
    <t>INGENIERIA INDUSTRIAL</t>
  </si>
  <si>
    <t xml:space="preserve">ESPECIALIZACION EN ALTA DIRECCION DE ESTADO //  </t>
  </si>
  <si>
    <t xml:space="preserve">cra 73 2 a 29 sur </t>
  </si>
  <si>
    <t>7:00 am a 3:00 pm</t>
  </si>
  <si>
    <t>RAMIREZ ARENAS LUIS FERNANDO</t>
  </si>
  <si>
    <t>SUBDIRECCIÓN DE EVALUACIÓN DEL RIESGO</t>
  </si>
  <si>
    <t>GRUPO CUERPO TÉCNICO ANÁLISIS DE RIESGO (CTAR)</t>
  </si>
  <si>
    <t>NUEVA EPS</t>
  </si>
  <si>
    <t>luis.ramirez@unp.gov.co</t>
  </si>
  <si>
    <t>luisfernandoramirezarenas19@gmail.com</t>
  </si>
  <si>
    <t>CONTADURIA PUBLICA</t>
  </si>
  <si>
    <t xml:space="preserve">Calle 1 N° 9E-103 </t>
  </si>
  <si>
    <t>HURTADO RAMOS WILINTON</t>
  </si>
  <si>
    <t>GRUPO REGIONAL DE PROTECCIÓN CARTAGENA (GURPCA)</t>
  </si>
  <si>
    <t>GURPCA CARTAGENA</t>
  </si>
  <si>
    <t>CARTAGENA</t>
  </si>
  <si>
    <t>BOLÍVAR</t>
  </si>
  <si>
    <t>RESOLUCIÓN 1161 DEL 11 DE JULIO DE 2022</t>
  </si>
  <si>
    <t>COLFONDOS</t>
  </si>
  <si>
    <t>COMFENALCO CARTAGENA</t>
  </si>
  <si>
    <t>wilinton.hurtado@unp.gov.co</t>
  </si>
  <si>
    <t>wihur0911@hotmail.com</t>
  </si>
  <si>
    <t>DERECHO</t>
  </si>
  <si>
    <t>ESPECIALISTA EN DERECHO PENAL Y CRIMINALISTICO</t>
  </si>
  <si>
    <t xml:space="preserve">Club apartamento </t>
  </si>
  <si>
    <t>NEGRO</t>
  </si>
  <si>
    <t>BALLESTEROS BERNIER OMAIRA MINELLIS</t>
  </si>
  <si>
    <t>01/10/1980</t>
  </si>
  <si>
    <t>GRUPO DE SECRETARIA TÉCNICA DEL COMITÉ DE EVALUACIÓN DE RIESGO Y RECOMENDACIÓN DE MEDIDAS COLECTIVAS (CERREMC)</t>
  </si>
  <si>
    <t>MEM24-00042078</t>
  </si>
  <si>
    <t>omaira.ballesteros@unp.gov.co</t>
  </si>
  <si>
    <t>omairambb@hotmail.com</t>
  </si>
  <si>
    <t>BACHILLER COMERCIAL</t>
  </si>
  <si>
    <t xml:space="preserve">ESPECIALIZACION EN DERECHOS HUMANOS //  </t>
  </si>
  <si>
    <t>Calle 48 #15-92 Apto 403</t>
  </si>
  <si>
    <t>INDÍGENA</t>
  </si>
  <si>
    <t>VILLAMIL PRIETO CAROL VIVIANA</t>
  </si>
  <si>
    <t>GRUPO DE NÓMINA Y PRESTACIONES SOCIALES (GNPS)</t>
  </si>
  <si>
    <t>MEM23-00061752</t>
  </si>
  <si>
    <t>carol.villamil@unp.gov.co</t>
  </si>
  <si>
    <t xml:space="preserve">ESPECIALIZACION EN GERENCIA DE SERVICIOS DE SALUD //  </t>
  </si>
  <si>
    <t xml:space="preserve">Carrera 23 C No 33a - 23 Sur </t>
  </si>
  <si>
    <t>Horario 9:00 am a 5:00 pm</t>
  </si>
  <si>
    <t>CABRALES PAVA IGNACIO JESUS</t>
  </si>
  <si>
    <t>A -</t>
  </si>
  <si>
    <t>20/01/1982</t>
  </si>
  <si>
    <t>GRUPO DE GESTIÓN INTEGRADA Y MEJORA MIPG-SIG (GGIM)</t>
  </si>
  <si>
    <t>ignacio.cabrales@unp.gov.co</t>
  </si>
  <si>
    <t>ignaciojesusc@gmail.com</t>
  </si>
  <si>
    <t>BACHILLER TÉCNICO COMERCIAL</t>
  </si>
  <si>
    <t xml:space="preserve">ESPECIALIZACION EN GERENCIA DE LA CALIDAD //  </t>
  </si>
  <si>
    <t>CALLE 53 A bIS N° 20-08</t>
  </si>
  <si>
    <t xml:space="preserve">MENDOZA CALIXTO FABIO ABELARDO </t>
  </si>
  <si>
    <t>A +</t>
  </si>
  <si>
    <t>21/12/1991</t>
  </si>
  <si>
    <t>GRUPO REGIONAL DE PROTECCIÓN  CÚCUTA (GURPCU)</t>
  </si>
  <si>
    <t>fabio.mendoza@unp.gov.co</t>
  </si>
  <si>
    <t>COMERCIO EXTERIOR</t>
  </si>
  <si>
    <t xml:space="preserve">TORRES DEL BOSQUE APARTAMENTO 1118 </t>
  </si>
  <si>
    <t>GALVIS ARGUELLO TANIA GERALDINE</t>
  </si>
  <si>
    <t>O -</t>
  </si>
  <si>
    <t>3124-13</t>
  </si>
  <si>
    <t>GRUPO DE REGISTRO Y CONTROL (GRC)</t>
  </si>
  <si>
    <t>RESOLUCION 2006 DEL 06 DE OCTUBRE DE 2022</t>
  </si>
  <si>
    <t>PROTECCIÓN</t>
  </si>
  <si>
    <t>tania.galvis@unp.gov.co</t>
  </si>
  <si>
    <t>tania.galvis@hotmail.com</t>
  </si>
  <si>
    <t>TECNICO AUXILIAR ADMINISTRATIVO DE TALENTO HUMANO // TECNOLOGO EN GESTION DE TALENTO HUMANO</t>
  </si>
  <si>
    <t xml:space="preserve">CR 11 ESTE # 25 A -20 SUR </t>
  </si>
  <si>
    <t xml:space="preserve">CASTAÑEDA MONTAÑA ODALINDA </t>
  </si>
  <si>
    <t>22/10/1971</t>
  </si>
  <si>
    <t>VT_CA</t>
  </si>
  <si>
    <t>4210-16</t>
  </si>
  <si>
    <t>CARRERA</t>
  </si>
  <si>
    <t>ENCARGO_CA</t>
  </si>
  <si>
    <t>4210-18</t>
  </si>
  <si>
    <t>odalinda.castaneda@unp.gov.co</t>
  </si>
  <si>
    <t>adnilado22@gmail.com</t>
  </si>
  <si>
    <t>CALLE 4B  39B 90 INTERIOR 4 APTO 809</t>
  </si>
  <si>
    <t>VALDERRAMA CUELLAR ROSARIO</t>
  </si>
  <si>
    <t>13/06/1959</t>
  </si>
  <si>
    <t>CA_ES</t>
  </si>
  <si>
    <t>4210-15</t>
  </si>
  <si>
    <t>SECRETARÍA GENERAL</t>
  </si>
  <si>
    <t>GRUPO DE GESTIÓN DOCUMENTAL (GGD)</t>
  </si>
  <si>
    <t>MEM23-00039519-MEM24-00031896</t>
  </si>
  <si>
    <t>rosario.valderrama@unp.gov.co</t>
  </si>
  <si>
    <t>BÁSICA PRIMARIA</t>
  </si>
  <si>
    <t xml:space="preserve">TRANSVERSAL 74 11A 35 </t>
  </si>
  <si>
    <t>AFROCOLOMBIANO</t>
  </si>
  <si>
    <t>GONZALEZ GARZON ANA MARIA</t>
  </si>
  <si>
    <t>01/09/1982</t>
  </si>
  <si>
    <t>GRUPO DE PLANEACIÓN INSTITUCIONAL Y GESTIÓN DE LA INFORMACIÓN (GPIGI)</t>
  </si>
  <si>
    <t>EPS SURA</t>
  </si>
  <si>
    <t>ana.gonzalez@unp.gov.co</t>
  </si>
  <si>
    <t>anagonzalez82@gmail.com</t>
  </si>
  <si>
    <t>MAESTRIA EN ADMINISTRACIÓN // MAESTRIA EN ADMINISTRACION</t>
  </si>
  <si>
    <t>Carrera 116A No. 15C-70</t>
  </si>
  <si>
    <t xml:space="preserve">OVALLE ALARCON BELIA IDIL </t>
  </si>
  <si>
    <t>02/08/1974</t>
  </si>
  <si>
    <t>0107 DEL 24 DE ENERO DE 2023</t>
  </si>
  <si>
    <t>belly.ovalle@unp.gov.co</t>
  </si>
  <si>
    <t>belly7408@yahoo.es</t>
  </si>
  <si>
    <t>ESPECIALIZACION TECNICA PROFESIONAL EN GESTION PUBLICA</t>
  </si>
  <si>
    <t>ADMINISTRACION FINANCIERA</t>
  </si>
  <si>
    <t>CRA 67 58 31 SUR PINAR DE NOVALENA</t>
  </si>
  <si>
    <t>MATEUS FUENTES  ELIANA ELISABETH</t>
  </si>
  <si>
    <t>2028-14</t>
  </si>
  <si>
    <t>PROFESIONAL ESPECIALIZADO</t>
  </si>
  <si>
    <t>RESOLUCION 0191 DEL 06 DE FEBRERO DE 2023</t>
  </si>
  <si>
    <t>eliana.mateus@unp.gov.co</t>
  </si>
  <si>
    <t>emateus04@gmail.com</t>
  </si>
  <si>
    <t xml:space="preserve">ESPECIALIZACION EN RELACIONES LABORALES //  </t>
  </si>
  <si>
    <t>Cra 48 No. 174B-67</t>
  </si>
  <si>
    <t>BEJARANO NARVAEZ ROSAN CAROLINA</t>
  </si>
  <si>
    <t>AB +</t>
  </si>
  <si>
    <t>10/05/1978</t>
  </si>
  <si>
    <t>GRUPO PERSONAS DE PROTECCIÓN (GPP)</t>
  </si>
  <si>
    <t>TUNJA</t>
  </si>
  <si>
    <t>BOYACA</t>
  </si>
  <si>
    <t>1435 DEL 07 DE SEPTIEMBRE DE 2023</t>
  </si>
  <si>
    <t>COMFABOY</t>
  </si>
  <si>
    <t>rosan.bejarano@unp.gov.co</t>
  </si>
  <si>
    <t>rosan.bejarano@unp.gov.vo</t>
  </si>
  <si>
    <t>ADMINISTRACION FINANCIERA Y DE SISTEMAS</t>
  </si>
  <si>
    <t xml:space="preserve">ESPECIALIZACION EN GESTION PUBLICA //  </t>
  </si>
  <si>
    <t>CALLE 4B SUR 7/33 SAN FRANSISCO TUNJA</t>
  </si>
  <si>
    <t>GUEVARA GONZALEZ ADRIANA ELOISA</t>
  </si>
  <si>
    <t>26/06/1963</t>
  </si>
  <si>
    <t>GRUPO DE SECRETARIA TÉCNICA DEL COMITÉ DE EVALUACIÓN DE RIESGO Y RECOMENDACIÓN DE MEDIDAS (CERREM)</t>
  </si>
  <si>
    <t>adriana.guevara@unp.gov.co</t>
  </si>
  <si>
    <t>mapato2005@gmail.com</t>
  </si>
  <si>
    <t>DIPLOMA DE BACHILLER</t>
  </si>
  <si>
    <t>CALLE 86 No. 102-61 INTERIOR 1 APTO 407</t>
  </si>
  <si>
    <t xml:space="preserve">EL SAIEH SANCHEZ DANIEL AUGUSTO JORGE </t>
  </si>
  <si>
    <t>OFICINA ASESORA JURIDICA</t>
  </si>
  <si>
    <t>DESPACHO ASESORA JURÍDICA  OAJ</t>
  </si>
  <si>
    <t>RESOLUCION 1760 DEL 08 DE SEPTIEMBRE DE 2022</t>
  </si>
  <si>
    <t>daniel.elsaieh@unp.gov.co</t>
  </si>
  <si>
    <t>elsaiehlawyer@gmail.com</t>
  </si>
  <si>
    <t>dERECHO</t>
  </si>
  <si>
    <t>ESPECIALIZACION EN INSTITUCIONES JURIDICO Y PROCESALES // ESPECIALIZACION EN DERECHO ADMINISTRATIVO</t>
  </si>
  <si>
    <t>Carrera 87 A # 127 - 48</t>
  </si>
  <si>
    <t xml:space="preserve">PINEDA BEDOYA SONIA MARGARITA </t>
  </si>
  <si>
    <t>24/10/1977</t>
  </si>
  <si>
    <t>sonia.pineda@unp.gov.co</t>
  </si>
  <si>
    <t>CALLE 63B BIS No. 85-15 INT 2 APTO 404</t>
  </si>
  <si>
    <t>BARRETO SIERRA RAFAEL OSWALDO</t>
  </si>
  <si>
    <t>GRUPO DE VEHÍCULOS DE PROTECCIÓN (GRVP)</t>
  </si>
  <si>
    <t>RESOLUCION 1917 DEL 29 DE SEPTIEMBRE DE 2022</t>
  </si>
  <si>
    <t>rafael.barreto@unp.gov.co</t>
  </si>
  <si>
    <t>oswaldobarretosierra@gmail.com</t>
  </si>
  <si>
    <t xml:space="preserve">CALLE62B SUR 74 09 APARTAMENTO 101 </t>
  </si>
  <si>
    <t xml:space="preserve">CALCETERO  MARTHA YANETH </t>
  </si>
  <si>
    <t>02/11/1968</t>
  </si>
  <si>
    <t>GRUPO DE CONTABILIDAD (GCB)</t>
  </si>
  <si>
    <t xml:space="preserve">martha.calcetero@unp.gov.co </t>
  </si>
  <si>
    <t>martha.calcetero@unp.gov.co</t>
  </si>
  <si>
    <t xml:space="preserve">ESPECIALIZACION EN ADMINISTRACION Y GERENCIA DE SISTEMAS DE CALIDAD //  </t>
  </si>
  <si>
    <t>CALLE 36 No. 2B-35  CASA 406</t>
  </si>
  <si>
    <t>URBANO OLIVA NATALIA</t>
  </si>
  <si>
    <t>16/06/1985</t>
  </si>
  <si>
    <t>GRUPO CUERPO TÉCNICO DE ANÁLISIS DE RIESGO COLECTIVO (CTARC)</t>
  </si>
  <si>
    <t>GURPM MEDELLÍN</t>
  </si>
  <si>
    <t>MEDELLÍN</t>
  </si>
  <si>
    <t>ANTIOQUIA</t>
  </si>
  <si>
    <t>MEM23-00064780</t>
  </si>
  <si>
    <t>COMFENALCO ANTIOQUIA</t>
  </si>
  <si>
    <t>nataliaurbano@unp.gov.co</t>
  </si>
  <si>
    <t>nathalia_urbano@hotmail.com</t>
  </si>
  <si>
    <t xml:space="preserve">ESPECIALIZACION EN DERECHO SUSTANTIVO Y CONTENCIOSO CONSTITUCIONAL //  </t>
  </si>
  <si>
    <t>Calle 37sur No. 27-90</t>
  </si>
  <si>
    <t xml:space="preserve">CALDERON CORTES RUSBEL </t>
  </si>
  <si>
    <t>06/04/1988</t>
  </si>
  <si>
    <t>3124-12</t>
  </si>
  <si>
    <t>GRUPO CUERPO TECNICO DE VERIFICACIÓN (GCTV)</t>
  </si>
  <si>
    <t>rusbel.calderon@unp.gov.co</t>
  </si>
  <si>
    <t>rusbel56@hotmail.com</t>
  </si>
  <si>
    <t>TECNOLOGIA EN INVESTIGACION JUDICIAL</t>
  </si>
  <si>
    <t>CRA. 77 J No. 70 C - 41 SUR</t>
  </si>
  <si>
    <t>YAÑEZ ANDRADE ERIKA MARCELA</t>
  </si>
  <si>
    <t>07/03/1987</t>
  </si>
  <si>
    <t>2028-18</t>
  </si>
  <si>
    <t>1064 DEL 2 DE AGOSTO DE 2021</t>
  </si>
  <si>
    <t>erika.yanez@unp.gov.co</t>
  </si>
  <si>
    <t>erikayanez7@gmail.com</t>
  </si>
  <si>
    <t xml:space="preserve">ESPECIALIZACION EN DERECHOS HUMANOS Y DERECHO INTERNACIONAL HUMANITARIO APLICADO A LOS CONFLICTOS ARMADOS //  </t>
  </si>
  <si>
    <t xml:space="preserve">CALLE 9N #3A 46 URBANIZACIÓN EL BOSQUE </t>
  </si>
  <si>
    <t>9:00 am a 5:00 pm</t>
  </si>
  <si>
    <t>REYES MARCIALES JOHANA PATRICIA</t>
  </si>
  <si>
    <t>0040</t>
  </si>
  <si>
    <t>0040-21</t>
  </si>
  <si>
    <t>SUBDIRECTOR DE UNIDAD ADMINISTRATIVA ESPECIAL</t>
  </si>
  <si>
    <t>DESPACHO SER</t>
  </si>
  <si>
    <t>RESOLUCION 0363 DEL 14 DE MARZO DE 2023</t>
  </si>
  <si>
    <t>johana.reyes@unp.gov.co</t>
  </si>
  <si>
    <t>johanareyesmarciales@gmail.com</t>
  </si>
  <si>
    <t>POLITOLOGA</t>
  </si>
  <si>
    <t>AV CALLE 23 N° 44 A - 39</t>
  </si>
  <si>
    <t>ORTEGON TORRES MARIA PATRICIA</t>
  </si>
  <si>
    <t>01/10/1969</t>
  </si>
  <si>
    <t>DESPACHO SP</t>
  </si>
  <si>
    <t xml:space="preserve">DESPACHO SP </t>
  </si>
  <si>
    <t>maria.ortegon@unp.gov.co</t>
  </si>
  <si>
    <t>RELACIONES ECONOMICAS INTERNACIONALES</t>
  </si>
  <si>
    <t xml:space="preserve">ESPECIALIZACION EN ADMINISTRACION PUBLICA CONTEMPORANEA //  </t>
  </si>
  <si>
    <t>CARRERA 6 No.1-34 casa 209</t>
  </si>
  <si>
    <t>Prepensionado</t>
  </si>
  <si>
    <t>FONSECA SUAREZ MARIA FERNANDA</t>
  </si>
  <si>
    <t>11/05/1981</t>
  </si>
  <si>
    <t>fernanda.fonseca@unp.gov.co</t>
  </si>
  <si>
    <t>fernandasuarezts@gmail.com</t>
  </si>
  <si>
    <t xml:space="preserve">ESPECIALIZACION EN PLANEACION, GESTION Y CONTROL DEL DESARROLLO SOCIAL //  </t>
  </si>
  <si>
    <t>CARRERA 63 # 22-45</t>
  </si>
  <si>
    <t>8:00am a 4:00pm</t>
  </si>
  <si>
    <t>FANDIÑO SEPULVEDA WILSON</t>
  </si>
  <si>
    <t>25/09/1965</t>
  </si>
  <si>
    <t>wilson.fandino@unp.gov.co</t>
  </si>
  <si>
    <t>ECONOMIA</t>
  </si>
  <si>
    <t xml:space="preserve">ESPECIALIZACION EN DERECHOS HUMANOS Y DERECHO INTERNACIONAL HUMANITARIO //  </t>
  </si>
  <si>
    <t xml:space="preserve">CARRERA 62 # 165A88 </t>
  </si>
  <si>
    <t>IBARRA BENAVIDES ANGELA MARIA</t>
  </si>
  <si>
    <t>27/03/1982</t>
  </si>
  <si>
    <t>0777 del 17 de mayo del 2022</t>
  </si>
  <si>
    <t>angela.ibarra@unp.gov.co</t>
  </si>
  <si>
    <t xml:space="preserve">CR 16 # 25-18 </t>
  </si>
  <si>
    <t>+57 310 6571008</t>
  </si>
  <si>
    <t>VEGA GONZALEZ ALVARO IVAN</t>
  </si>
  <si>
    <t>03/01/1982</t>
  </si>
  <si>
    <t>0471  DEL 30 DE MARZO DE 2023</t>
  </si>
  <si>
    <t>alvaro.vega@unp.gov.co</t>
  </si>
  <si>
    <t>aivegag@gmail.com</t>
  </si>
  <si>
    <t xml:space="preserve">ESPECIALIZACION EN COOPERACION INTERNACIONAL Y GESTION DE PROYECTOS PARA EL DESARROLLO //  </t>
  </si>
  <si>
    <t>DIAGONAL 17B # 90-53 Torre 5 Apto 204</t>
  </si>
  <si>
    <t>MORA VELASQUEZ MARTHA LILIANA</t>
  </si>
  <si>
    <t>21/12/1962</t>
  </si>
  <si>
    <t>martha.mora@unp.gov.co</t>
  </si>
  <si>
    <t>Trasversal 39 B # 77 -12 Apto 401</t>
  </si>
  <si>
    <t>MONROY GAMEZ CLAUDIA JUDITH</t>
  </si>
  <si>
    <t>08/09/1972</t>
  </si>
  <si>
    <t>GRUPO CONTROL DE  DESPLAZAMIENTO ESQUEMAS PROTECTIVOS ( GCDEP )</t>
  </si>
  <si>
    <t>claudia.monroy@unp.gov.co</t>
  </si>
  <si>
    <t xml:space="preserve">ESPECIALIZACION EN ALTA GERENCIA DEL SISTEMA  DE SEGURIDAD SOCIAL EN SALUD //  </t>
  </si>
  <si>
    <t>AV 19-4-77</t>
  </si>
  <si>
    <t>ORTIZ CAMARGO YUNITH SORETH</t>
  </si>
  <si>
    <t>GURPBA BARRANQUILLA</t>
  </si>
  <si>
    <t>VALLEDUPAR</t>
  </si>
  <si>
    <t>CESAR</t>
  </si>
  <si>
    <t>RESOLUCION 0879 DE 2020</t>
  </si>
  <si>
    <t>COMFACESAR</t>
  </si>
  <si>
    <t>yunith.ortiz@unp.gov.co</t>
  </si>
  <si>
    <t>yusorca@gmail.com</t>
  </si>
  <si>
    <t>BACHILLER</t>
  </si>
  <si>
    <t xml:space="preserve">Calle 16 #29-53 </t>
  </si>
  <si>
    <t xml:space="preserve">VELASCO OCHOA ALEJANDRA </t>
  </si>
  <si>
    <t>15/06/1973</t>
  </si>
  <si>
    <t>GRUPO REGIONAL DE PROTECCIÓN CALI (GURPCL)</t>
  </si>
  <si>
    <t>GURPCL CALI</t>
  </si>
  <si>
    <t>CALI</t>
  </si>
  <si>
    <t>VALLE DEL CAUCA</t>
  </si>
  <si>
    <t>COMFANDI</t>
  </si>
  <si>
    <t>alejandra.velasco@unp.gov.co</t>
  </si>
  <si>
    <t>alejandra_velasco_ochoa@hotmail.com</t>
  </si>
  <si>
    <t>PSICOLOGIA</t>
  </si>
  <si>
    <t xml:space="preserve">ESPECIALIZACION EN CULTURA DE PAZ Y DERECHO INTERNACIONAL HUMANITARIO //  </t>
  </si>
  <si>
    <t xml:space="preserve">CALLE 2-A #7-47 </t>
  </si>
  <si>
    <t>PEDROZA RAMIREZ RICHARD EDUARDO</t>
  </si>
  <si>
    <t>17/08/1985</t>
  </si>
  <si>
    <t>3124-16</t>
  </si>
  <si>
    <t>GRUPO DE GESTIÓN DE LAS TECNOLOGÍAS (GGT)</t>
  </si>
  <si>
    <t>richard.pedroza@unp.gov.co</t>
  </si>
  <si>
    <t>pedroza.richard@hotmail.com</t>
  </si>
  <si>
    <t>TECNICO PROFESIONAL EN SISTEMAS</t>
  </si>
  <si>
    <t>INGENIERIA DE SISTEMAS</t>
  </si>
  <si>
    <t>ALLE 13 B # 6-80 ESTE BLQ D9 APTO102</t>
  </si>
  <si>
    <t xml:space="preserve">GONZALEZ CADAVID MIGUEL ANGEL  </t>
  </si>
  <si>
    <t>14/08/1965</t>
  </si>
  <si>
    <t>CA</t>
  </si>
  <si>
    <t>3137-15</t>
  </si>
  <si>
    <t>OFICIAL DE PROTECCION</t>
  </si>
  <si>
    <t>OFICIAL DE PROTECCIÓN</t>
  </si>
  <si>
    <t>miguel.gonzalez@unp.gov.co</t>
  </si>
  <si>
    <t>TECNOLOGIA EN ENTRENAMIENTO DEPORTIVO</t>
  </si>
  <si>
    <t>AV CALLE 19  # 2076 INT 13 AP 402</t>
  </si>
  <si>
    <t>CORTES MOYA WILLIAM FERNANDO</t>
  </si>
  <si>
    <t>13/03/1968</t>
  </si>
  <si>
    <t>3137-18</t>
  </si>
  <si>
    <t>GURPP POPAYÁN</t>
  </si>
  <si>
    <t>POPAYAN</t>
  </si>
  <si>
    <t>CAUCA</t>
  </si>
  <si>
    <t>COMFACAUCA</t>
  </si>
  <si>
    <t>william.cortes@unp.gov.co</t>
  </si>
  <si>
    <t>william762009@yahoo.es</t>
  </si>
  <si>
    <t>BACHILLER TÉCNICO</t>
  </si>
  <si>
    <t>CALLE 71 No 5 a 62</t>
  </si>
  <si>
    <t xml:space="preserve">MELO DIAZ JORGE ALCIDES </t>
  </si>
  <si>
    <t>24/12/1967</t>
  </si>
  <si>
    <t>jorge.melo@unp.gov.co</t>
  </si>
  <si>
    <t>CIUDAD JARDIN   CONJUNTO RESI. TORRES  DE JARDIN APTO 139-  BLOQUE 6</t>
  </si>
  <si>
    <t>OLIVAR NIETO FERNANDO</t>
  </si>
  <si>
    <t>06/05/1962</t>
  </si>
  <si>
    <t>GRUPO REGIONAL DE PROTECCIÓN NEIVA (GURPN)</t>
  </si>
  <si>
    <t>GURPN NEIVA</t>
  </si>
  <si>
    <t>IBAGUE</t>
  </si>
  <si>
    <t>TOLIMA</t>
  </si>
  <si>
    <t>COMFATOLIMA</t>
  </si>
  <si>
    <t>fernando.olivar@unp.gov.co</t>
  </si>
  <si>
    <t>olivarnieto@gmail.com</t>
  </si>
  <si>
    <t>URBANIZACION PARAISO 1 MANZANA D CASA 17</t>
  </si>
  <si>
    <t xml:space="preserve">GALINDO PIMENTEL JORGE ELIECER </t>
  </si>
  <si>
    <t>05/09/1970</t>
  </si>
  <si>
    <t>3137-14</t>
  </si>
  <si>
    <t>3137-17</t>
  </si>
  <si>
    <t>jorge.galindo@unp.gov.co</t>
  </si>
  <si>
    <t>galpi2007@yahoo.es</t>
  </si>
  <si>
    <t>TECNOLOGIA EN SALUD OCUPACIONAL</t>
  </si>
  <si>
    <t>SALUD OCUPACIONAL</t>
  </si>
  <si>
    <t>carrera 108 No 65 - 04</t>
  </si>
  <si>
    <t xml:space="preserve">CONTRERAS AYALA ORLANDO </t>
  </si>
  <si>
    <t>15/08/1965</t>
  </si>
  <si>
    <t>PEREIRA</t>
  </si>
  <si>
    <t>RISARALDA</t>
  </si>
  <si>
    <t>COMFAMILIAR RISARALDA</t>
  </si>
  <si>
    <t>orlando.contreras@unp.gov.co</t>
  </si>
  <si>
    <t>facona7@gmail.com</t>
  </si>
  <si>
    <t xml:space="preserve">ESPECIALIZACION EN DERECHO ADMINISTRATIVO Y CONSTITUCIONAL //  </t>
  </si>
  <si>
    <t>POBLADO 2 MANZANA 6 CASA 3</t>
  </si>
  <si>
    <t>ORELLANO PAJARO YIMMY RAFAEL</t>
  </si>
  <si>
    <t>21/11/1966</t>
  </si>
  <si>
    <t>yimmy.orellano@unp.gov.co</t>
  </si>
  <si>
    <t>5ta Etapa Manzana 85 Lote 11</t>
  </si>
  <si>
    <t xml:space="preserve">QUINTERO MARTINEZ MARY LIBIA </t>
  </si>
  <si>
    <t>19/06/1962</t>
  </si>
  <si>
    <t>3137-16</t>
  </si>
  <si>
    <t>PASTO</t>
  </si>
  <si>
    <t>NARIÑO</t>
  </si>
  <si>
    <t>1699 DEL 19 DE OCTUBRE DE 2023</t>
  </si>
  <si>
    <t>COMFAMILIAR NARIÑO</t>
  </si>
  <si>
    <t>mary.quintero@unp.gov.co</t>
  </si>
  <si>
    <t>mary_cali@hotmail.com</t>
  </si>
  <si>
    <t xml:space="preserve">Avenida 2H Norte No. 54N-05 </t>
  </si>
  <si>
    <t xml:space="preserve">VANEGAS OSORIO HERNANDO  </t>
  </si>
  <si>
    <t>05/11/1964</t>
  </si>
  <si>
    <t>GRUPO REGIONAL DE PROTECCIÓN MEDELLIN (GURPM)</t>
  </si>
  <si>
    <t>0067 DEL 17 DE ENERO DEL 2023</t>
  </si>
  <si>
    <t>hernando.vanegas@unp.gov.co</t>
  </si>
  <si>
    <t>hervanoso@hotmail.com</t>
  </si>
  <si>
    <t>Calle 19 A No. 80 A 40</t>
  </si>
  <si>
    <t>GIRALDO GIRALDO JORGE IVAN</t>
  </si>
  <si>
    <t>3137-13</t>
  </si>
  <si>
    <t>jorge.giraldo@unp.gov.co</t>
  </si>
  <si>
    <t>giraldoj1967@hotmail.com</t>
  </si>
  <si>
    <t>Carrerra 22b No 7-23 Barrio mirador del Milagroso</t>
  </si>
  <si>
    <t>FISICA</t>
  </si>
  <si>
    <t>SANTIAGO SANTIAGO YONY</t>
  </si>
  <si>
    <t>GRUPO REGIONAL DE PROTECCIÓN BARRANQUILLA (GURPBA)</t>
  </si>
  <si>
    <t xml:space="preserve">1088 del 29 de junio del 2022 </t>
  </si>
  <si>
    <t>Resolución 0630 de3 13 de mayo de 2021</t>
  </si>
  <si>
    <t>yony.santiago@unp.gov.co</t>
  </si>
  <si>
    <t>jocha_1892@hotmail.com</t>
  </si>
  <si>
    <t>CARRERA 64 #34-23</t>
  </si>
  <si>
    <t>PAEZ PINZON CHRISTIAM ERNESTO</t>
  </si>
  <si>
    <t>GRUPO DE SEGURIDAD ESPECIAL (GSE)</t>
  </si>
  <si>
    <t>0409 DEL 2020</t>
  </si>
  <si>
    <t>chiristiam.paez@unp.gov.co</t>
  </si>
  <si>
    <t>Carrera 71 b bis # 12 -60</t>
  </si>
  <si>
    <t>CUELLO GUARDIOLA WILMER ALBERTO</t>
  </si>
  <si>
    <t>12/06/1970</t>
  </si>
  <si>
    <t>RIOHACHA</t>
  </si>
  <si>
    <t>LA GUAJIRA</t>
  </si>
  <si>
    <t xml:space="preserve">COMFA GUAJIRA </t>
  </si>
  <si>
    <t>wilmer.cuello@unp.gov.co</t>
  </si>
  <si>
    <t>wilmercuello@gmail.com</t>
  </si>
  <si>
    <t>CALLE 7  10 - 21  SANTA MARTA</t>
  </si>
  <si>
    <t>BAUTE SOTO JUAN FELIPE</t>
  </si>
  <si>
    <t>1027 del 16 de JUNIO del 2022</t>
  </si>
  <si>
    <t>0801 DEL 2020</t>
  </si>
  <si>
    <t>juan.baute@unp.gov.co</t>
  </si>
  <si>
    <t>juanfebaute@gmail.com</t>
  </si>
  <si>
    <t>La castellana manzana 7 casa 1B</t>
  </si>
  <si>
    <t xml:space="preserve">ESTUPIÑAN LIZARAZO NIXON FABIO </t>
  </si>
  <si>
    <t>01/04/1970</t>
  </si>
  <si>
    <t>BUCARAMANGA</t>
  </si>
  <si>
    <t>SANTANDER</t>
  </si>
  <si>
    <t xml:space="preserve">0258 del 04 de marzo </t>
  </si>
  <si>
    <t>SALUD MIA EPS</t>
  </si>
  <si>
    <t>COMFENALCO SANTANDER</t>
  </si>
  <si>
    <t>nixon.estupinan@unp.gov.co</t>
  </si>
  <si>
    <t>nifaesli@hotmail.com</t>
  </si>
  <si>
    <t xml:space="preserve">Calle 50 # 3-185 </t>
  </si>
  <si>
    <t>GONZALEZ CORREA GIOVANNY ALBERTO</t>
  </si>
  <si>
    <t>10/06/1975</t>
  </si>
  <si>
    <t>giovanny.gonzalez@unp.gov.co</t>
  </si>
  <si>
    <t>giovannyalgonco@gmail.com</t>
  </si>
  <si>
    <t>TECNICA PROFESIONAL EN ADMINISTRACION DE EMPRESAS</t>
  </si>
  <si>
    <t>av 1 18 - 91 via antigua bocono conjunto cerrado altobelo casa h 28</t>
  </si>
  <si>
    <t>JIMENEZ PENAGOS ANA JANETH</t>
  </si>
  <si>
    <t>21/02/1975</t>
  </si>
  <si>
    <t>GRUPO REGIONAL DE PROTECCIÓN POPAYAN (GURPP)</t>
  </si>
  <si>
    <t xml:space="preserve">0481 del 18 de marzo del 2022 </t>
  </si>
  <si>
    <t>ana.jimenez@unp.gov.co</t>
  </si>
  <si>
    <t>LICENCIATURA EN EDUCACION PREESCOLAR</t>
  </si>
  <si>
    <t>Carrera 27A No. 8-17</t>
  </si>
  <si>
    <t>PANTOJA MORON JASHIN MANUEL</t>
  </si>
  <si>
    <t>10/07/1968</t>
  </si>
  <si>
    <t>BARRANQUILLA</t>
  </si>
  <si>
    <t>ATLANTICO</t>
  </si>
  <si>
    <t>COMFAMILIAR ATLANTICO</t>
  </si>
  <si>
    <t>jashin.pantoja@unp.gov.co</t>
  </si>
  <si>
    <t>pantomil@gmail.com</t>
  </si>
  <si>
    <t>CARRERA 56 No 48 - 177</t>
  </si>
  <si>
    <t xml:space="preserve">RODRIGUEZ LOPEZ ROBINSON </t>
  </si>
  <si>
    <t>23/06/1971</t>
  </si>
  <si>
    <t>robinson.rodriguez@unp.gov.co</t>
  </si>
  <si>
    <t>TECNICA PROFESIONAL EN INVESTIGACION JUDICIAL</t>
  </si>
  <si>
    <t xml:space="preserve">Calle 38 # 11-44 </t>
  </si>
  <si>
    <t>ROYA ARAQUE JAVIER</t>
  </si>
  <si>
    <t>24/06/1973</t>
  </si>
  <si>
    <t>javier.roya@unp.gov.co</t>
  </si>
  <si>
    <t>javierroya2011@hotmail.com</t>
  </si>
  <si>
    <t xml:space="preserve">CALLE 58 No. 7W-10 AP. 201 </t>
  </si>
  <si>
    <t xml:space="preserve">TOSSE TOSSE JAIME </t>
  </si>
  <si>
    <t>22/02/1966</t>
  </si>
  <si>
    <t>jaime.tosse@unp.gov.co</t>
  </si>
  <si>
    <t xml:space="preserve">CALLE 47CN No 3EN - 102  </t>
  </si>
  <si>
    <t xml:space="preserve">CARABAÑO PLAZAS DIANA ZORAYA </t>
  </si>
  <si>
    <t>17/10/1980</t>
  </si>
  <si>
    <t>3137-11</t>
  </si>
  <si>
    <t>MEM24-00006332</t>
  </si>
  <si>
    <t>diana.carabano@unp.gov.co</t>
  </si>
  <si>
    <t>DIAGONAL 17 B 90 53</t>
  </si>
  <si>
    <t>HERNANDEZ CASTRILLON YOLVER HOMERO</t>
  </si>
  <si>
    <t>RESOLUCIÓN 0146 DEL 26 DE ENERO DE 2022</t>
  </si>
  <si>
    <t>yolver.hernandez@unp.gov.co</t>
  </si>
  <si>
    <t>yolver03@hotmail.com</t>
  </si>
  <si>
    <t xml:space="preserve">KM 15 VIA MARSELLA </t>
  </si>
  <si>
    <t xml:space="preserve">FUENTES LIZARAZO FABIAN LEONARDO </t>
  </si>
  <si>
    <t>08/12/1976</t>
  </si>
  <si>
    <t>fabian.fuentes@unp.gov.co</t>
  </si>
  <si>
    <t>fabianl_fuentes@hotmail.com</t>
  </si>
  <si>
    <t>carrera 3 No. 60-80 casa E 3 conjunto Villas de santa Sofia</t>
  </si>
  <si>
    <t xml:space="preserve">GOMEZ CORTES CESAR HUMBERTO </t>
  </si>
  <si>
    <t>01/11/1977</t>
  </si>
  <si>
    <t>cesar.gomez@unp.gov.co</t>
  </si>
  <si>
    <t>CAñaveral Etapa 2 Casa 16</t>
  </si>
  <si>
    <t>MARTINEZ SILVA CLAUDIA ALEXANDRA</t>
  </si>
  <si>
    <t>12/05/1975</t>
  </si>
  <si>
    <t>claudia.martinez@unp.gov.co</t>
  </si>
  <si>
    <t>cams752003@yahoo.com</t>
  </si>
  <si>
    <t>COMUNICACION SOCIAL - PERIODISMO</t>
  </si>
  <si>
    <t xml:space="preserve">ESPECIALIZACION EN GERENCIA DE PROYECTOS //  </t>
  </si>
  <si>
    <t>Cr 8 No 129-167 fuente real Mz D CS8</t>
  </si>
  <si>
    <t xml:space="preserve">MIRANDA JUAN DIEGO </t>
  </si>
  <si>
    <t>07/07/1975</t>
  </si>
  <si>
    <t>APARTADO</t>
  </si>
  <si>
    <t>0204/2021</t>
  </si>
  <si>
    <t>juan.miranda@unp.gov.co</t>
  </si>
  <si>
    <t>BACHILLER SIN DIPLOMA</t>
  </si>
  <si>
    <t>CORREGIMIENTO DE CASA VERDE</t>
  </si>
  <si>
    <t>MOJICA CASTRO ROGER ALEXANDER</t>
  </si>
  <si>
    <t>06/03/1978</t>
  </si>
  <si>
    <t>roger.mojica@unp.gov.co</t>
  </si>
  <si>
    <t>CRA 80 C 19 A 14</t>
  </si>
  <si>
    <t xml:space="preserve">MORALES MARIN SILVIO ANTONIO </t>
  </si>
  <si>
    <t>13/05/1973</t>
  </si>
  <si>
    <t>silvio.morales@unp.gov.co</t>
  </si>
  <si>
    <t>Apto 403, Torre 5, BALCONES DE LA PRADERA</t>
  </si>
  <si>
    <t>PATERNINA REVOLLO GIOVANNI DE JESUS</t>
  </si>
  <si>
    <t>22/08/1974</t>
  </si>
  <si>
    <t>SINCELEJO</t>
  </si>
  <si>
    <t>SUCRE</t>
  </si>
  <si>
    <t>COMFASUCRE</t>
  </si>
  <si>
    <t>giovanni.paternina@unp.gov.co</t>
  </si>
  <si>
    <t>CARRERA10C #13A-20</t>
  </si>
  <si>
    <t xml:space="preserve">RODRIGUEZ DORADO EMILSO MANUEL </t>
  </si>
  <si>
    <t>08/04/1971</t>
  </si>
  <si>
    <t>emilso.rodriguez@unp.gov.co</t>
  </si>
  <si>
    <t>CALLE 106 # 107 A- 10</t>
  </si>
  <si>
    <t>ROZO CAMELO SAUL</t>
  </si>
  <si>
    <t>06/11/1969</t>
  </si>
  <si>
    <t>GRUPO DE IMPLEMENTACIÓN (GI)</t>
  </si>
  <si>
    <t>saul.rozo@unp.gov.co</t>
  </si>
  <si>
    <t>saulzzorro@gmail.com</t>
  </si>
  <si>
    <t>CARRERA 79 No. 2 - 61</t>
  </si>
  <si>
    <t xml:space="preserve">RUIZ HERNANDEZ JOHN JAIRO </t>
  </si>
  <si>
    <t>09/02/1974</t>
  </si>
  <si>
    <t>ARMENIA</t>
  </si>
  <si>
    <t>QUINDIO</t>
  </si>
  <si>
    <t>COMFENALCO QUINDIO</t>
  </si>
  <si>
    <t>johnruiz@unp.gov.co</t>
  </si>
  <si>
    <t>jjr53@hotmail.com</t>
  </si>
  <si>
    <t>Carrera15 # 23-44</t>
  </si>
  <si>
    <t xml:space="preserve">TIBAVIJA MARIÑO EDER HAROLD </t>
  </si>
  <si>
    <t>09/11/1973</t>
  </si>
  <si>
    <t>GRUPO REGIONAL DE PROTECCIÓN VILLAVICENCIO (GURPV)</t>
  </si>
  <si>
    <t>GURPV VILLAVICENCIO</t>
  </si>
  <si>
    <t>YOPAL</t>
  </si>
  <si>
    <t>CASANARE</t>
  </si>
  <si>
    <t>Resolucion 009 del  03 de enero de 2023</t>
  </si>
  <si>
    <t>COMFACASANARE</t>
  </si>
  <si>
    <t>eder.tibavija@unp.gov.co</t>
  </si>
  <si>
    <t>CALLE 13 NRO 15-05</t>
  </si>
  <si>
    <t>VARON MODESTO GIOVANNI ORLANDO</t>
  </si>
  <si>
    <t>10/09/1980</t>
  </si>
  <si>
    <t>giovanni.varon@unp.gov.co</t>
  </si>
  <si>
    <t>gvaronm@gmail.com</t>
  </si>
  <si>
    <t>CALLE 46 # 1B - 24</t>
  </si>
  <si>
    <t xml:space="preserve">MERCHAN AVELLANEDA FLOR ANGELICA </t>
  </si>
  <si>
    <t>08/05/1978</t>
  </si>
  <si>
    <t>GRUPO DE ANÁLISIS ESTRATÉGICO POBLACIONAL (GAEP)</t>
  </si>
  <si>
    <t>flor.merchan@unp.gov.co</t>
  </si>
  <si>
    <t>Calle 23 No 19 A  - 41 TORRE 12 APTO 102</t>
  </si>
  <si>
    <t>8:00 am a 4:00 pm</t>
  </si>
  <si>
    <t>ARDILA REYES YAHIR</t>
  </si>
  <si>
    <t>18/05/1976</t>
  </si>
  <si>
    <t>VILLAVICENCIO</t>
  </si>
  <si>
    <t>META</t>
  </si>
  <si>
    <t>COFREM</t>
  </si>
  <si>
    <t>yahir.ardila@unp.gov.co</t>
  </si>
  <si>
    <t>yarfutbol76@hotmail.com</t>
  </si>
  <si>
    <t xml:space="preserve">Carrera 18 No. 17b - 159 </t>
  </si>
  <si>
    <t>BEDOYA BEDOYA MAURICIO</t>
  </si>
  <si>
    <t>13/07/1977</t>
  </si>
  <si>
    <t>mauricio.bedoya@unp.gov.co</t>
  </si>
  <si>
    <t>Cra 14 sur # 93-19 conjunto Salento torre 4 apartamento 203</t>
  </si>
  <si>
    <t xml:space="preserve">BENAVIDES MACHADO SANDRA MILENA </t>
  </si>
  <si>
    <t>29/03/1979</t>
  </si>
  <si>
    <t>0723 01 DE JUNIO DE 2021</t>
  </si>
  <si>
    <t>sandra.benavides@unp.gov.co</t>
  </si>
  <si>
    <t>Carrera 18 No. 18 - 54</t>
  </si>
  <si>
    <t>ROM</t>
  </si>
  <si>
    <t xml:space="preserve">BENAVIDES MONROY ALEXANDER </t>
  </si>
  <si>
    <t>18/06/1979</t>
  </si>
  <si>
    <t>alexander.benavides@unp.gov.co</t>
  </si>
  <si>
    <t>alexander7911@hotmail.com</t>
  </si>
  <si>
    <t>CLL 38 A No. 89 D 49 sur</t>
  </si>
  <si>
    <t xml:space="preserve">BLANCO MEDINA OSCAR JULIAN </t>
  </si>
  <si>
    <t>09/11/1977</t>
  </si>
  <si>
    <t>oscar.blanco@unp.gov.co</t>
  </si>
  <si>
    <t>Cra 114 # 22i 16</t>
  </si>
  <si>
    <t xml:space="preserve">DIAZ GARZON NUBIA YAMILE </t>
  </si>
  <si>
    <t>24/04/1979</t>
  </si>
  <si>
    <t>nubia.diaz@unp.gov.co</t>
  </si>
  <si>
    <t>ADMINISTRACION DE LA SEGURIDAD Y SALUD OCUPACIONAL</t>
  </si>
  <si>
    <t>calle 14b#38a-18</t>
  </si>
  <si>
    <t xml:space="preserve">DIAZ GONZALEZ ELKIN ALBERTO </t>
  </si>
  <si>
    <t>19/04/1977</t>
  </si>
  <si>
    <t>GRUPO DE APOYO REENTRENAMIENTO OPERATIVO (GARO)</t>
  </si>
  <si>
    <t>elkin.diaz@unp.gov.co</t>
  </si>
  <si>
    <t>elk3898@hotmail.com</t>
  </si>
  <si>
    <t>cra72j bis No 40 c50 sur bloque 2 apto 403</t>
  </si>
  <si>
    <t xml:space="preserve">DUARTE CRUZ RODRIGO </t>
  </si>
  <si>
    <t>25/02/1978</t>
  </si>
  <si>
    <t>1430 DEL 07 DE SEPTIEMBRE DE 2023</t>
  </si>
  <si>
    <t>rodrigo.duarte@unp.gov.co</t>
  </si>
  <si>
    <t>rodrigodc1978@gmail.com</t>
  </si>
  <si>
    <t xml:space="preserve">ESPECIALIZACION EN GESTION DE PROYECTOS //  </t>
  </si>
  <si>
    <t xml:space="preserve">cra 33 12 41 </t>
  </si>
  <si>
    <t xml:space="preserve">FONSECA SIERRA WIDEEMAN  </t>
  </si>
  <si>
    <t>25/06/1979</t>
  </si>
  <si>
    <t>0229 del 26 de febrero-MEM23-00016543-MEM24-00042326</t>
  </si>
  <si>
    <t>wideeman.fonseca@unp.gov.co</t>
  </si>
  <si>
    <t>Calle 34 No 10 - 14</t>
  </si>
  <si>
    <t xml:space="preserve">GALINDO DIAZ JUAN CARLOS </t>
  </si>
  <si>
    <t>08/01/1981</t>
  </si>
  <si>
    <t>juan.galindo@unp.gov.co</t>
  </si>
  <si>
    <t>manzana 12 casa 13 segunda etapa</t>
  </si>
  <si>
    <t xml:space="preserve">GARCIA ULTENGO CARLOS ALBERTO </t>
  </si>
  <si>
    <t>07/03/1976</t>
  </si>
  <si>
    <t>carlos.garcia@unp.gov.co</t>
  </si>
  <si>
    <t>carjei2001@gmail.com</t>
  </si>
  <si>
    <t>CR 4 No 14 - 20 BLQ 12 CAS 21</t>
  </si>
  <si>
    <t xml:space="preserve">GRANADOS PEREZ YAIR JOSE </t>
  </si>
  <si>
    <t>20/11/1978</t>
  </si>
  <si>
    <t>CUCÚTA</t>
  </si>
  <si>
    <t>yair.granados@unp.gov.co</t>
  </si>
  <si>
    <t>AVENIDA 10E # 5N-61 APTO 201</t>
  </si>
  <si>
    <t>HOMEZ ROJAS SANDRA JANETH</t>
  </si>
  <si>
    <t>02/04/1977</t>
  </si>
  <si>
    <t>MANIZALES</t>
  </si>
  <si>
    <t>CALDAS</t>
  </si>
  <si>
    <t>COMFAMILIAR CALDAS</t>
  </si>
  <si>
    <t>sandra.homez@unp.gov.co</t>
  </si>
  <si>
    <t xml:space="preserve">ESPECIALIZACION EN GERENCIA DEL TALENTO HUMANO Y RIESGOS OCUPACIONALES //  </t>
  </si>
  <si>
    <t>VEREDA LA PLATA FINCA NUESTRO SUEÑO</t>
  </si>
  <si>
    <t xml:space="preserve">MUÑOZ DIAZ FERNANDO ALEXANDER </t>
  </si>
  <si>
    <t>26/07/1980</t>
  </si>
  <si>
    <t>fernando.munoz@unp.gov.co</t>
  </si>
  <si>
    <t>Calle 72Y No. 28B4 - 23</t>
  </si>
  <si>
    <t>DEVIA PEREZ WILSON JAVIER</t>
  </si>
  <si>
    <t>wilson.devia@unp.gov.co</t>
  </si>
  <si>
    <t>wildepe@hotmail.com</t>
  </si>
  <si>
    <t>CALLE 65B N 88 -28 INT 1 apto 502 BOGOTÁ</t>
  </si>
  <si>
    <t xml:space="preserve">OVIEDO CANTILLO SHIRLEY YANETH </t>
  </si>
  <si>
    <t>10/08/1978</t>
  </si>
  <si>
    <t>NEIVA</t>
  </si>
  <si>
    <t>HUILA</t>
  </si>
  <si>
    <t>COMFAMILIAR HUILA</t>
  </si>
  <si>
    <t>shirley.oviedo@unp.gov.co</t>
  </si>
  <si>
    <t>PSICOLOGIA NO GRADUADO</t>
  </si>
  <si>
    <t xml:space="preserve">CALLE 54 N 18 A 14 </t>
  </si>
  <si>
    <t xml:space="preserve">PUENTES HERNANDEZ ALEXANDER </t>
  </si>
  <si>
    <t>17/09/1980</t>
  </si>
  <si>
    <t>alexander.puentes@unp.gov.co</t>
  </si>
  <si>
    <t>verde251@hotmail.com</t>
  </si>
  <si>
    <t>Calle 5 No 22-22 Barrio Los Alcazares</t>
  </si>
  <si>
    <t xml:space="preserve">QUIMBAYO SANTOS ALEXANDER </t>
  </si>
  <si>
    <t>16/11/1980</t>
  </si>
  <si>
    <t>alex.quimbayo@unp.gov.co</t>
  </si>
  <si>
    <t>juandavid0804@hotmail.com</t>
  </si>
  <si>
    <t xml:space="preserve">Mz 32 casa 28 </t>
  </si>
  <si>
    <t>RODRIGUEZ PANCHE YEISON</t>
  </si>
  <si>
    <t>24/03/1975</t>
  </si>
  <si>
    <t>yeison.rodriguez@unp.gov.co</t>
  </si>
  <si>
    <t>Diagonal 46 No 76-39</t>
  </si>
  <si>
    <t xml:space="preserve">TORRES DURAN CAMILO </t>
  </si>
  <si>
    <t>29/12/1978</t>
  </si>
  <si>
    <t>camilo.torres@unp.gov.co</t>
  </si>
  <si>
    <t>catodu291278@gmail.com</t>
  </si>
  <si>
    <t>ESTUDIANTE DE 6 SEMESTRE DERECHO</t>
  </si>
  <si>
    <t>CRA 83A # 48 - 45</t>
  </si>
  <si>
    <t xml:space="preserve">URREGO SIERRA JOSE FABIAN </t>
  </si>
  <si>
    <t>07/01/1978</t>
  </si>
  <si>
    <t>jose.urrego@unp.gov.co</t>
  </si>
  <si>
    <t>Clle 1a Nro 25a-12, Barrio Santa Ines</t>
  </si>
  <si>
    <t>RESTREPO MARULANDA DULFARY</t>
  </si>
  <si>
    <t>2002 DEL 2019</t>
  </si>
  <si>
    <t>dulfary.restrepo@unp.gov.co</t>
  </si>
  <si>
    <t>dulrestrepo@hotmail.com</t>
  </si>
  <si>
    <t>TECNICA PROFESIONAL EN ADMINISTRACION DE RECURSOS HUMANOS</t>
  </si>
  <si>
    <t>ADMINISTRACION Y DIRECCION DE EMPRESAS</t>
  </si>
  <si>
    <t>ESPECIALIZACION EN DIRECCION EN EMPRESAS</t>
  </si>
  <si>
    <t>CRA 4 2000</t>
  </si>
  <si>
    <t xml:space="preserve">ZULUAGA MEJIA PAULA MARCELA </t>
  </si>
  <si>
    <t>22/09/1979</t>
  </si>
  <si>
    <t>0789 del 18 de mayo del 2022</t>
  </si>
  <si>
    <t>COMFA MANIZALEZ</t>
  </si>
  <si>
    <t>paula.zuluaga@unp.gov.co</t>
  </si>
  <si>
    <t xml:space="preserve">CRA. 25 No. 21 - 38 </t>
  </si>
  <si>
    <t>CAMACHO SUAREZ HELBERT EDISON</t>
  </si>
  <si>
    <t>28/02/1977</t>
  </si>
  <si>
    <t>helbert.camacho@unp.gov.co</t>
  </si>
  <si>
    <t>h.camacho247@gmail.com</t>
  </si>
  <si>
    <t xml:space="preserve">CARRERA 48 # 32 - 45 </t>
  </si>
  <si>
    <t xml:space="preserve">RESTREPO BUSTAMANTE CARLOS GUILLERMO </t>
  </si>
  <si>
    <t>21/11/1982</t>
  </si>
  <si>
    <t>3137-10</t>
  </si>
  <si>
    <t>carlos.restrepo@unp.gov.co</t>
  </si>
  <si>
    <t>carlosrestrepo099@gmail.com</t>
  </si>
  <si>
    <t xml:space="preserve">carrera 10 No 8 - 23 </t>
  </si>
  <si>
    <t>ALVARADO PRADO EDWIN OVEIMAR</t>
  </si>
  <si>
    <t>RESOLUCIÓN 0555 DEL 04 DE MAYO DE 2021</t>
  </si>
  <si>
    <t>edwin.alvarado@unp.gov.co</t>
  </si>
  <si>
    <t>aedwin179@gmail.com</t>
  </si>
  <si>
    <t>Manzana 5 casa 3 barrio sindamanoy</t>
  </si>
  <si>
    <t>POR FALLO O SENTENCIA</t>
  </si>
  <si>
    <t>ORTIZ DUCON HANSSEMENOVA</t>
  </si>
  <si>
    <t>11/01/1984</t>
  </si>
  <si>
    <t>hanssemenova.ortiz@unp.gov.co</t>
  </si>
  <si>
    <t>munecahans@hotmail.com</t>
  </si>
  <si>
    <t xml:space="preserve">Calle 23 #20a-84 conjunto colibri </t>
  </si>
  <si>
    <t xml:space="preserve">GAFARO PORTILLA ALVARO ARIEL </t>
  </si>
  <si>
    <t>21/09/1980</t>
  </si>
  <si>
    <t>alvaro.gafaro@unp.gov.co</t>
  </si>
  <si>
    <t>alvaro.0921@hotmail.com</t>
  </si>
  <si>
    <t xml:space="preserve">Cr 1 4A-38 </t>
  </si>
  <si>
    <t xml:space="preserve">NAVARRETE FORERO MARIA EUGENIA </t>
  </si>
  <si>
    <t>18/05/1981</t>
  </si>
  <si>
    <t>maria.navarrete@unp.gov.co</t>
  </si>
  <si>
    <t>menavarr@yahoo.com</t>
  </si>
  <si>
    <t>TECNICO PROFESIONAL EN TELECOMUNICACIONES</t>
  </si>
  <si>
    <t>INGENIERIA ELECTRONICA</t>
  </si>
  <si>
    <t>MAESTRÍA EN GERENCIA ESTRATÉGICA DE TECNOLOGÍAS DE INFORMACIÓN // MAESTRÍA EN GERENCIA ESTRATÉGICA DE TECNOLOGÍAS DE INFORMACIÓN</t>
  </si>
  <si>
    <t>CARRERA 96 # 140D-13</t>
  </si>
  <si>
    <t xml:space="preserve">LOPEZ DUQUE LEIDY JOHANA </t>
  </si>
  <si>
    <t>O+</t>
  </si>
  <si>
    <t>RESOLUCION 1351 DEL 25 DE AGOSTO DE 2023 (FALLO JUDICIAL)</t>
  </si>
  <si>
    <t>leidy.duque@unp.gov.co</t>
  </si>
  <si>
    <t>johanaduque83@gmail.com</t>
  </si>
  <si>
    <t>TECNICA PROFESIONAL EN CIENCIAS SOCIALES, Y HUMANAS</t>
  </si>
  <si>
    <t>CALLE 30 # 5N-15 BARRIO LAS PALMAS - CARTAGO VALLE</t>
  </si>
  <si>
    <t>REINCORPORACIÓN JUDICIAL</t>
  </si>
  <si>
    <t xml:space="preserve">GARNICA ERHICA DEL PILAR </t>
  </si>
  <si>
    <t>22/06/1982</t>
  </si>
  <si>
    <t>erhica.garnica@unp.gov.co</t>
  </si>
  <si>
    <t>faber1202@hotmail.com</t>
  </si>
  <si>
    <t>cra 4 #1 - 46 sur</t>
  </si>
  <si>
    <t>ORTIZ QUINTERO GIOVANNY</t>
  </si>
  <si>
    <t>05/09/1981</t>
  </si>
  <si>
    <t>giovanny.ortiz@unp.gov.co</t>
  </si>
  <si>
    <t>DERECHO NO GRADUADO</t>
  </si>
  <si>
    <t>CALLE 12 C No. 71C 60</t>
  </si>
  <si>
    <t>320-8075024</t>
  </si>
  <si>
    <t xml:space="preserve">PAREDES SANCHEZ OMAR YESID </t>
  </si>
  <si>
    <t>12/05/1982</t>
  </si>
  <si>
    <t>MEM22-00053528</t>
  </si>
  <si>
    <t>omar.paredes@unp.gov.co</t>
  </si>
  <si>
    <t>omar.paredes1109@gmail.com</t>
  </si>
  <si>
    <t xml:space="preserve">CALLE 14B # 38A - 18 Piso 5 </t>
  </si>
  <si>
    <t xml:space="preserve">BEJARANO ZARATE EDER FABIAN </t>
  </si>
  <si>
    <t>26/10/1982</t>
  </si>
  <si>
    <t>eder.bejarano@unp.gov.co</t>
  </si>
  <si>
    <t>INGENIERIA BIOMEDICA</t>
  </si>
  <si>
    <t>carrera 41 57 sur - 01</t>
  </si>
  <si>
    <t>BULLA PADILLA LEANDRO ALDINEVER</t>
  </si>
  <si>
    <t>11/11/1980</t>
  </si>
  <si>
    <t>2394 del 15 de diciembre del 2022</t>
  </si>
  <si>
    <t>leandro.bulla@unp.gov.co</t>
  </si>
  <si>
    <t>leand1121@yahoo.com</t>
  </si>
  <si>
    <t>CALLE 106A SUR #5B 09</t>
  </si>
  <si>
    <t>ACOSTA MUÑOZ ERIKA HASVEIDY</t>
  </si>
  <si>
    <t>19/08/1977</t>
  </si>
  <si>
    <t>erika.acosta@unp.gov.co</t>
  </si>
  <si>
    <t>akirelos@hotmail.com</t>
  </si>
  <si>
    <t>CONTADURIA PUBLICA NO GRADUADO</t>
  </si>
  <si>
    <t>Cra 14 # 149-50 int. 8 apto 304</t>
  </si>
  <si>
    <t xml:space="preserve">ARIAS LOPEZ WILMAR ORLANDO </t>
  </si>
  <si>
    <t>14/06/1977</t>
  </si>
  <si>
    <t>wilmar.arias@unp.gov.co</t>
  </si>
  <si>
    <t>correspondencia@hotmail.com</t>
  </si>
  <si>
    <t>TECNICA PROFESIONAL EN DOCUMENTOLOGIA</t>
  </si>
  <si>
    <t>CR 4 20-00</t>
  </si>
  <si>
    <t xml:space="preserve">AVILA GARZON ANDREA  </t>
  </si>
  <si>
    <t>21/04/1980</t>
  </si>
  <si>
    <t>andrea.avila@unp.gov.co</t>
  </si>
  <si>
    <t>andrea2489@hotmail.com</t>
  </si>
  <si>
    <t>CRA 90 BIS No.73a 57</t>
  </si>
  <si>
    <t>BARRAGAN RIOS YESID</t>
  </si>
  <si>
    <t>06/08/1980</t>
  </si>
  <si>
    <t>yesid.barragan@unp.gov.co</t>
  </si>
  <si>
    <t>KRA 9 No 13-02 CASA FACATATIVÁ</t>
  </si>
  <si>
    <t>CORENA ROMERO HARLEM</t>
  </si>
  <si>
    <t>05/05/1965</t>
  </si>
  <si>
    <t>DESPACHO SG</t>
  </si>
  <si>
    <t>MEM23-00040795</t>
  </si>
  <si>
    <t>harlem.corena@unp.gov.co</t>
  </si>
  <si>
    <t>harlemcorena@gmail.com</t>
  </si>
  <si>
    <t>CALLE 146 A 95 B 14 INT APTO 305</t>
  </si>
  <si>
    <t xml:space="preserve">ARBELAEZ ORTIZ CRISTHIAN DAVID </t>
  </si>
  <si>
    <t>06/02/1989</t>
  </si>
  <si>
    <t>4044-11</t>
  </si>
  <si>
    <t>AUXILIAR ADMINISTRATIVO</t>
  </si>
  <si>
    <t>GRUPO DE COMISIÓN DE SERVICIOS Y AUTORIZACION DE VIAJE (GCSAV)</t>
  </si>
  <si>
    <t>MEM24-00031896</t>
  </si>
  <si>
    <t>cristhian.arbelaez@unp.gov.co</t>
  </si>
  <si>
    <t>calle 17d #116-60 apt 502 int 1</t>
  </si>
  <si>
    <t>RIVEROS DIAZ OMAR ERNESTO</t>
  </si>
  <si>
    <t>27/03/1974</t>
  </si>
  <si>
    <t>omar.riveros@unp.gov.co</t>
  </si>
  <si>
    <t>ESPECIALIZACION EN GESTION Y PLANIFICACION DEL DESARROLLO URBANO  Y REGIONAL // MAESTRIA EN INFORMATICA EDUCATIVA</t>
  </si>
  <si>
    <t>CALLE 2B No 71 D 06 / 35</t>
  </si>
  <si>
    <t>VARGAS VALERO NATHALIA PATRICIA</t>
  </si>
  <si>
    <t>20/10/1985</t>
  </si>
  <si>
    <t>GRUPO DE CAPACITACIÓN (GC)</t>
  </si>
  <si>
    <t>nathalia.vargas@unp.gov.co</t>
  </si>
  <si>
    <t>natis85@gmail.com</t>
  </si>
  <si>
    <t>ADMINISTRACION DE EMPRESAS COMERCIALES</t>
  </si>
  <si>
    <t xml:space="preserve">MAESTRIA EN ADMINISTRACION PUBLICA </t>
  </si>
  <si>
    <t>Calle 130 D bis No. 100 A 33</t>
  </si>
  <si>
    <t>CHAMORRO GARCES JOSE DANIEL</t>
  </si>
  <si>
    <t>0141 del 30 de enero del 2023</t>
  </si>
  <si>
    <t>RESOLUCIÓN 1095 DE 2020</t>
  </si>
  <si>
    <t>jose.chamorro@unp.gov.co</t>
  </si>
  <si>
    <t>chamo-8@hotmail.com</t>
  </si>
  <si>
    <t>CALLE 5BIS  No 16-41</t>
  </si>
  <si>
    <t>PEREZ GUTIERREZ SAUL GIOVANNI</t>
  </si>
  <si>
    <t>RESOLUCIÓN 0715 DEL 31 DE MAYO DE 2021</t>
  </si>
  <si>
    <t>saul.perez@unp.gov.co</t>
  </si>
  <si>
    <t>SAGIPG@HOTMAIL.COM</t>
  </si>
  <si>
    <t>INGENIERÍA ELECTRÓNICA</t>
  </si>
  <si>
    <t>ESPECIALISTA</t>
  </si>
  <si>
    <t>CALLE 34A SUR 89-40 TORRE 2 APTO. 402</t>
  </si>
  <si>
    <t xml:space="preserve">VILLEGAS CASTAÑO DIEGO ALONSO </t>
  </si>
  <si>
    <t>07/08/1982</t>
  </si>
  <si>
    <t>diego.villegas@unp.gov.co</t>
  </si>
  <si>
    <t>dvillegasc@gmail.com</t>
  </si>
  <si>
    <t xml:space="preserve">ESPECIALIZACIÓN EN INTERVENCIONES PSICOSOCIALES //  </t>
  </si>
  <si>
    <t>CALLE 49 # 17 C 80, APTO 9907</t>
  </si>
  <si>
    <t>MALDONADO BADILLO YAJAIRA MERCEDES</t>
  </si>
  <si>
    <t>18/04/1975</t>
  </si>
  <si>
    <t>yajaira.maldonado@unp.gov.co</t>
  </si>
  <si>
    <t>yayamaldonado@hotmail.com</t>
  </si>
  <si>
    <t xml:space="preserve">ESPECIALIZACION EN DERECHO PUBLICO //  </t>
  </si>
  <si>
    <t>CALLE 22 No.0E-26 APTO 303 EDIFICIO SANTA HELENA</t>
  </si>
  <si>
    <t>ORTIZ SANDOVAL VICKY FABIOLA</t>
  </si>
  <si>
    <t>19/09/1980</t>
  </si>
  <si>
    <t>vicky.ortiz@unp.gov.co</t>
  </si>
  <si>
    <t>QUIROGA RUIZ  MIGUEL ANGEL</t>
  </si>
  <si>
    <t>RESOLUCION 0313 DEL 03 DE MARZO DE 2023</t>
  </si>
  <si>
    <t>miguel.quiroga@unp.gov.co</t>
  </si>
  <si>
    <t>maquirogar@gmail.com</t>
  </si>
  <si>
    <t>CALLE 22 BIS # 89A - 14</t>
  </si>
  <si>
    <t>RODRIGUEZ GOMEZ MARITZA</t>
  </si>
  <si>
    <t>21/04/1970</t>
  </si>
  <si>
    <t>4210-23</t>
  </si>
  <si>
    <t>maritza.rodriguez@unp.gov.co</t>
  </si>
  <si>
    <t>DIAGONAL 40C SUR # 72J-80 BLOQUE 17 APT 304</t>
  </si>
  <si>
    <t xml:space="preserve">GUIZA PATIÑO FREDY </t>
  </si>
  <si>
    <t>B -</t>
  </si>
  <si>
    <t>RESOLUCIÓN 1875 DEL 02 DE DICIEMBRE DE 2021</t>
  </si>
  <si>
    <t>fredy.guiza@unp.gov.co</t>
  </si>
  <si>
    <t xml:space="preserve">freddyzpz@gmail.com </t>
  </si>
  <si>
    <t>ABOGADO</t>
  </si>
  <si>
    <t xml:space="preserve">CLL 20 C 93 25 </t>
  </si>
  <si>
    <t>CABAS PERALTA CARLOS GUILLERMO</t>
  </si>
  <si>
    <t>16/01/1966</t>
  </si>
  <si>
    <t>2045-10</t>
  </si>
  <si>
    <t>PROFESIONAL DE PROTECCIÓN</t>
  </si>
  <si>
    <t>GRUPO DE CONVENIOS (GCV)</t>
  </si>
  <si>
    <t>1981 del 03 de octubre de 2022-MEM24-00031896</t>
  </si>
  <si>
    <t>carlos.cabas@unp.gov.co</t>
  </si>
  <si>
    <t>cacape16@hotmail.com</t>
  </si>
  <si>
    <t>ESPECIALIZACION EN EVALUACION Y GERENCIA DE PROYECTOS // MAESTRIA EN ESTUDIOS Y GESTION DEL DESARROLLO</t>
  </si>
  <si>
    <t>CRA.5B # 127A-36 INTERIOR 3 APTO 401</t>
  </si>
  <si>
    <t>DIAZ HERNANDEZ EDELBERTO</t>
  </si>
  <si>
    <t>28/04/1963</t>
  </si>
  <si>
    <t>edelberto.diaz@unp.gov.co</t>
  </si>
  <si>
    <t>ediaz729@hotmail.com</t>
  </si>
  <si>
    <t xml:space="preserve">ESPECIALIZACION EN DERECHO PENAL Y CRIMINOLOGIA //  </t>
  </si>
  <si>
    <t>TRANS 1 No 26 - 25 sur CASA  BOGOTÁ</t>
  </si>
  <si>
    <t>OYOLA CHAVEZ MARIA EUGENIA</t>
  </si>
  <si>
    <t>09/03/1970</t>
  </si>
  <si>
    <t>06</t>
  </si>
  <si>
    <t>2045-06</t>
  </si>
  <si>
    <t>1343 del 24 de agosto del 2023</t>
  </si>
  <si>
    <t>maria.oyola@unp.gov.co</t>
  </si>
  <si>
    <t>mariajose1226@gmail.com</t>
  </si>
  <si>
    <t>TECNOLOGIA EN GESTION COMERCIAL  Y DE NEGOCIOS</t>
  </si>
  <si>
    <t>TRANSVERSAL 85 G 24 59</t>
  </si>
  <si>
    <t>CORZO GOMEZ JORGE GREGORIO</t>
  </si>
  <si>
    <t>26/10/1973</t>
  </si>
  <si>
    <t>jorge.corzo@unp.gov.co</t>
  </si>
  <si>
    <t>TECNICA PROFESIONAL EN ADMINISTRACION AGROPECUARIA</t>
  </si>
  <si>
    <t>CALLE 137 N° 91-80</t>
  </si>
  <si>
    <t>MORENO ROA CARLOS ALBERTO</t>
  </si>
  <si>
    <t>18/06/1969</t>
  </si>
  <si>
    <t>alberto.moreno@unp.gov.co</t>
  </si>
  <si>
    <t>charliecoronel23@hotmail.com</t>
  </si>
  <si>
    <t>Calle 24F #85B-85 apartamento 714</t>
  </si>
  <si>
    <t xml:space="preserve">PULGARIN TRUJILLO HECTOR LEOVIGILDO </t>
  </si>
  <si>
    <t>30/08/1967</t>
  </si>
  <si>
    <t>hector.pulgarin@unp.gov.co</t>
  </si>
  <si>
    <t>leolapulga8@hotmail.com</t>
  </si>
  <si>
    <t>Calle47Bsur # 23B70</t>
  </si>
  <si>
    <t>GOMEZ LOPEZ HECTOR FABIO</t>
  </si>
  <si>
    <t>1267 del 19 de julio del 2022</t>
  </si>
  <si>
    <t>fabio.gomez@unp.gov.co</t>
  </si>
  <si>
    <t>fabiogomez1410@gmail.com</t>
  </si>
  <si>
    <t xml:space="preserve">Calle 3ra oeste 24c70 </t>
  </si>
  <si>
    <t>GARZON ARAMBULO FERNANDO</t>
  </si>
  <si>
    <t>14/06/1963</t>
  </si>
  <si>
    <t>COMISION DE SERVICIOS</t>
  </si>
  <si>
    <t>fernando.garzon@unp.gov.co</t>
  </si>
  <si>
    <t>fegar_@hotmail.com</t>
  </si>
  <si>
    <t>CALLE 130C No.123-91, Bloque 93, Apto 204</t>
  </si>
  <si>
    <t>SALINAS CAMARGO VICTOR HUGO</t>
  </si>
  <si>
    <t>08/10/1969</t>
  </si>
  <si>
    <t>victor.salinas@unp.gov.co</t>
  </si>
  <si>
    <t>victorsalinas1406@hotmail.com</t>
  </si>
  <si>
    <t>cALLE 52B SUR #24D- 40</t>
  </si>
  <si>
    <t>VELASQUEZ BAQUERO ELKIN FRANCISCO</t>
  </si>
  <si>
    <t>26/03/1968</t>
  </si>
  <si>
    <t>elkin.velasquez@unp.gov.co</t>
  </si>
  <si>
    <t>elkinf.velasquez@hotmail.com</t>
  </si>
  <si>
    <t>TECNICO PROFESIONAL EN MECANICA DIESEL</t>
  </si>
  <si>
    <t>Transversal 34A 40-40 sur Interior 3 Apto 301</t>
  </si>
  <si>
    <t xml:space="preserve">ARDILA CASTELLANOS FREDY ALFONSO </t>
  </si>
  <si>
    <t>06/03/1970</t>
  </si>
  <si>
    <t>fredy.ardila@unp.gov.co</t>
  </si>
  <si>
    <t>fredyardilacastellanosverde@gmail.com</t>
  </si>
  <si>
    <t xml:space="preserve">Carrera 51g #40-18 Sur </t>
  </si>
  <si>
    <t>PALACIOS RODRIGUEZ EFRAIN RICARDO</t>
  </si>
  <si>
    <t>08/02/1983</t>
  </si>
  <si>
    <t>efrain.palacios@unp.gov.co</t>
  </si>
  <si>
    <t>ricardopalacios0208@gmail.com</t>
  </si>
  <si>
    <t xml:space="preserve">Calle 24 avenida 65 # 65-50 </t>
  </si>
  <si>
    <t xml:space="preserve">DIAZ KOPP LIBARDO DAVID </t>
  </si>
  <si>
    <t>05/08/1966</t>
  </si>
  <si>
    <t>david.diaz@unp.gov.co</t>
  </si>
  <si>
    <t>dadikopp3236@yahoo.es</t>
  </si>
  <si>
    <t>CALLE51A SUR No36-72</t>
  </si>
  <si>
    <t>FORERO TORRES JUAN DANIEL</t>
  </si>
  <si>
    <t>31/12/1969</t>
  </si>
  <si>
    <t>juan.forero@unp.gov.co</t>
  </si>
  <si>
    <t>dannyfo036@hotmail.com</t>
  </si>
  <si>
    <t>CRA 92#162-40</t>
  </si>
  <si>
    <t>HERRERA PEREZ VICTOR HUGO</t>
  </si>
  <si>
    <t>26/09/1968</t>
  </si>
  <si>
    <t>victor.herrera@unp.gov.co</t>
  </si>
  <si>
    <t>negro.2917@hotmail.com</t>
  </si>
  <si>
    <t>CALLE 62 D SUR No 72 C - 43 MZ 6 ENTR 3  APTO 302  BOGOTÁ</t>
  </si>
  <si>
    <t xml:space="preserve">JOYA GONZALEZ GERARDO </t>
  </si>
  <si>
    <t>30/07/1968</t>
  </si>
  <si>
    <t>CORREO ELECTRONICO DEL 09-11-2023</t>
  </si>
  <si>
    <t>gerardo.joya@unp.gov.co</t>
  </si>
  <si>
    <t>gerjogo@hotmail.com</t>
  </si>
  <si>
    <t>CRA110#63-43</t>
  </si>
  <si>
    <t>LEON GARCIA EDGAR ALBERTO</t>
  </si>
  <si>
    <t>27/04/1968</t>
  </si>
  <si>
    <t>edgar.leon@unp.gov.co</t>
  </si>
  <si>
    <t>leongar_2356@hotmail.com</t>
  </si>
  <si>
    <t>calle 60a sur #79c-11 bloque C23 Apto 102</t>
  </si>
  <si>
    <t>SANCHEZ MARTINEZ VICTOR HUGO</t>
  </si>
  <si>
    <t>11/05/1965</t>
  </si>
  <si>
    <t>victor.sanchez@unp.gov.co</t>
  </si>
  <si>
    <t>victorsanchez13876@hotmail.com</t>
  </si>
  <si>
    <t>Calle 23C# 70-50</t>
  </si>
  <si>
    <t xml:space="preserve">VARGAS CAÑAVERA DANIEL </t>
  </si>
  <si>
    <t>09/08/1968</t>
  </si>
  <si>
    <t xml:space="preserve">MONTERIA </t>
  </si>
  <si>
    <t>CORDOBA</t>
  </si>
  <si>
    <t>COMFACOR</t>
  </si>
  <si>
    <t>daniel.vargas@unp.gov.co</t>
  </si>
  <si>
    <t>CRA.5 CALLE 2-23 VEREDA CALIFORNIA</t>
  </si>
  <si>
    <t xml:space="preserve">CASTRO FORERO LIA MAYERLY </t>
  </si>
  <si>
    <t>24/12/1979</t>
  </si>
  <si>
    <t>lia.castro@unp.gov.co</t>
  </si>
  <si>
    <t>LICENCIATURA EN EDUCACION FISICA, RECREACION Y DEPORTE</t>
  </si>
  <si>
    <t xml:space="preserve">ESPECIALIZACION EN DOCENCIA UNIVERSITARIA //  </t>
  </si>
  <si>
    <t xml:space="preserve">MANZANA D CASA 5 BARRIO VENECIA </t>
  </si>
  <si>
    <t>MARTINEZ BERNAL HELMER FRANCARDY</t>
  </si>
  <si>
    <t>26/03/1985</t>
  </si>
  <si>
    <t>helmer.martinez@unp.gov.co</t>
  </si>
  <si>
    <t>hefestos.26@hotmail.com</t>
  </si>
  <si>
    <t>CALLE 60 A No 18 D - 83 SUR apto 602 SOACHA</t>
  </si>
  <si>
    <t xml:space="preserve">PEREZ FLOREZ LUIS ARMANDO </t>
  </si>
  <si>
    <t>17/06/1976</t>
  </si>
  <si>
    <t>LICENCIA ORDINARIA</t>
  </si>
  <si>
    <t>COOSALUD</t>
  </si>
  <si>
    <t>luis.perez@unp.gov.co</t>
  </si>
  <si>
    <t>luis_perez514@hotmail.com</t>
  </si>
  <si>
    <t>CALLE 13 # 15A-47</t>
  </si>
  <si>
    <t>ROBELTO RODRIGUEZ MIGUEL ANGEL</t>
  </si>
  <si>
    <t>03/11/1979</t>
  </si>
  <si>
    <t>miguel.robelto@unp.gov.co</t>
  </si>
  <si>
    <t>miguel.robelto@hotmail.com</t>
  </si>
  <si>
    <t>Calle 99 a # 68 b 65</t>
  </si>
  <si>
    <t xml:space="preserve">ACOSTA PORTELA JENNY DALILA  </t>
  </si>
  <si>
    <t>18/11/1979</t>
  </si>
  <si>
    <t>jeny.acosta@unp.gov.co</t>
  </si>
  <si>
    <t>CRA. 80 B No. 6 B - 75</t>
  </si>
  <si>
    <t xml:space="preserve">BARRETO MENDOZA JOSE JEREMIAS </t>
  </si>
  <si>
    <t>31/03/1979</t>
  </si>
  <si>
    <t>jose.barreto@unp.gov.co</t>
  </si>
  <si>
    <t>jeremiasm36@gmail.com</t>
  </si>
  <si>
    <t>ADMINISTRACION DE EMPRESAS NO GRADUADO</t>
  </si>
  <si>
    <t>Carrera 10 b N 7 01 casa 87</t>
  </si>
  <si>
    <t>CARVAJAL RIVERA CARLOS ARTURO</t>
  </si>
  <si>
    <t>22/08/1985</t>
  </si>
  <si>
    <t>MEM24-00030310</t>
  </si>
  <si>
    <t>carlos.carvajal@unp.gov.co</t>
  </si>
  <si>
    <t>carva1103@hotmail.com</t>
  </si>
  <si>
    <t>transversal 22 18-66</t>
  </si>
  <si>
    <t xml:space="preserve">ENCISO GARCIA JESUS ANTONIO </t>
  </si>
  <si>
    <t>21/09/1978</t>
  </si>
  <si>
    <t>MEM23-00010503</t>
  </si>
  <si>
    <t>jesus.enciso@unp.gov.co</t>
  </si>
  <si>
    <t>jesus.antonio.enciso@gmail.com</t>
  </si>
  <si>
    <t xml:space="preserve">Cra 81 f bis # 70 A 27 sur </t>
  </si>
  <si>
    <t>FAJARDO CARRILLO ORIANA ASTRID</t>
  </si>
  <si>
    <t>oriana.fajardo@unp.gov.co</t>
  </si>
  <si>
    <t>orianafajardo2109@gmail.com</t>
  </si>
  <si>
    <t>INGENIERIA DE SISTEMAS NO GRADUADO</t>
  </si>
  <si>
    <t>Carrera 101 No. 83 - 90 Int 7 apto 515</t>
  </si>
  <si>
    <t>POVEDA RODRIGUEZ MANUEL ALFONSO</t>
  </si>
  <si>
    <t>29/09/1982</t>
  </si>
  <si>
    <t>ALIANSALUD</t>
  </si>
  <si>
    <t>manuel.poveda@unp.gov.co</t>
  </si>
  <si>
    <t>manpoveda08@gmail.com</t>
  </si>
  <si>
    <t>Carrera 94 # 68a 31</t>
  </si>
  <si>
    <t xml:space="preserve">SANCHEZ AMU ROLANDO </t>
  </si>
  <si>
    <t>20/04/1978</t>
  </si>
  <si>
    <t>rolando.sanchez@unp.gov.co</t>
  </si>
  <si>
    <t>rolasa417@hotmail.com</t>
  </si>
  <si>
    <t>DIAGONAL 38 # 19 82</t>
  </si>
  <si>
    <t xml:space="preserve">GAITAN CASTRO YURY LEIDY </t>
  </si>
  <si>
    <t>30/09/1985</t>
  </si>
  <si>
    <t>yury.gaitan@unp.gov.co</t>
  </si>
  <si>
    <t>CRA 61 No. 5A 34 SUR</t>
  </si>
  <si>
    <t xml:space="preserve">GALLEGO MARTINEZ EDWIN JAMES </t>
  </si>
  <si>
    <t>12/03/1974</t>
  </si>
  <si>
    <t>edwin.gallego@unp.gov.co</t>
  </si>
  <si>
    <t>tacticos12@hotmail.com</t>
  </si>
  <si>
    <t>Carrera 7a 135-78 int 3 apto 1101</t>
  </si>
  <si>
    <t>TRIANA GONZALEZ JOHN ALEXANDER</t>
  </si>
  <si>
    <t>FOSYGA</t>
  </si>
  <si>
    <t>john.triana@unp.gov.co</t>
  </si>
  <si>
    <t>johnalex0999@hotmail.com</t>
  </si>
  <si>
    <t>BACHILLER EN TECNOLOGIA</t>
  </si>
  <si>
    <t>TECNICO PROFESIONAL EN SERVICIO DE POLICIA</t>
  </si>
  <si>
    <t>Cra 103c #141b-40</t>
  </si>
  <si>
    <t xml:space="preserve">PINZON BELTRAN DIEGO ISMAEL </t>
  </si>
  <si>
    <t>26/12/1981</t>
  </si>
  <si>
    <t>diego.pinzon@unp.gov.co</t>
  </si>
  <si>
    <t xml:space="preserve"> Cra 80B # 6B-75</t>
  </si>
  <si>
    <t>RODRIGUEZ VILLAMIZAR CESAR AUGUSTO</t>
  </si>
  <si>
    <t>03/06/1978</t>
  </si>
  <si>
    <t>cesar.rodriguez@unp.gov.co</t>
  </si>
  <si>
    <t>cesarvillamizar40@yahoo.es</t>
  </si>
  <si>
    <t>Carrera 105 f bis # 72-65</t>
  </si>
  <si>
    <t xml:space="preserve">PRADA RAMIREZ ANA MILENA </t>
  </si>
  <si>
    <t>07/07/1980</t>
  </si>
  <si>
    <t>milena.prada@unp.gov.co</t>
  </si>
  <si>
    <t>mile.1006@gmail.com</t>
  </si>
  <si>
    <t>Transversal 74a#43-60</t>
  </si>
  <si>
    <t xml:space="preserve">TORRES VARGAS WALTER JAVIER </t>
  </si>
  <si>
    <t>08/08/1981</t>
  </si>
  <si>
    <t>walter.torres@unp.gov.co</t>
  </si>
  <si>
    <t>walterjaviertorres@gmail.com</t>
  </si>
  <si>
    <t>LICENCIATURA EN CIENCIAS SOCIALES</t>
  </si>
  <si>
    <t>TRANSVERSAL 73 11B - 77 PARQUES DE CASTILLA 2</t>
  </si>
  <si>
    <t xml:space="preserve">ARCINIEGAS GUERRA RUTH ELENA </t>
  </si>
  <si>
    <t>05/12/1986</t>
  </si>
  <si>
    <t>ruth.arciniegas@unp.gov.co</t>
  </si>
  <si>
    <t>ruthelena8612@gamil.com</t>
  </si>
  <si>
    <t>TECNOLOGIA EN MANTENIMIENTO MECANICO INDUSTRIAL</t>
  </si>
  <si>
    <t>CALLE 63 SUR 70D 75</t>
  </si>
  <si>
    <t>SANCHEZ DIAZ GERMAN</t>
  </si>
  <si>
    <t>06/05/1978</t>
  </si>
  <si>
    <t>german.sanchez@unp.gov.co</t>
  </si>
  <si>
    <t>germansan.diaz@gmail.com</t>
  </si>
  <si>
    <t>TECNICA PROFESIONAL DE SISTEMAS EN PROGRAMACION Y MANTENIMIENTO DE COMPUTADORES</t>
  </si>
  <si>
    <t>Carrera 107bis # 70f-46</t>
  </si>
  <si>
    <t xml:space="preserve">AHUMADA GAMBA PABLO ENRIQUE </t>
  </si>
  <si>
    <t>10/04/1972</t>
  </si>
  <si>
    <t>pablo.ahumada@unp.gov.co</t>
  </si>
  <si>
    <t>pahumada081@yahoo.es</t>
  </si>
  <si>
    <t>ARAGON NORIEGA MILTON MARINO</t>
  </si>
  <si>
    <t>02/09/1972</t>
  </si>
  <si>
    <t>milton.aragon@unp.gov.co</t>
  </si>
  <si>
    <t>arnomil72@yahoo.es</t>
  </si>
  <si>
    <t xml:space="preserve">DIAGONAL 5D BIS # 46-16 </t>
  </si>
  <si>
    <t>ARAQUE RUIZ JAIRO</t>
  </si>
  <si>
    <t>03/03/1973</t>
  </si>
  <si>
    <t>0463 del 16 de marzo del 2022</t>
  </si>
  <si>
    <t>jairo.araque@unp.gov.co</t>
  </si>
  <si>
    <t>jairoaraqueruiz@hotmail.com</t>
  </si>
  <si>
    <t xml:space="preserve">ESPECIALIZACION EN DERECHO LABORAL Y SEGURIDAD SOCIAL //  </t>
  </si>
  <si>
    <t>CARRERA 5 No. 6-119</t>
  </si>
  <si>
    <t xml:space="preserve">ARCOS PEREZ JENRRY </t>
  </si>
  <si>
    <t>15/08/1972</t>
  </si>
  <si>
    <t>jenry.arcos@unp.gov.co</t>
  </si>
  <si>
    <t>ratonjerry@hotmail.com</t>
  </si>
  <si>
    <t>Cra 7 h # 164 b 74</t>
  </si>
  <si>
    <t>BELTRAN LANCHEROS HECTOR JAIRO</t>
  </si>
  <si>
    <t>28/11/1971</t>
  </si>
  <si>
    <t>hector.beltran@unp.gov.co</t>
  </si>
  <si>
    <t>hectorjairo94@gmail.com</t>
  </si>
  <si>
    <t>Cra. 78K 56A-78S</t>
  </si>
  <si>
    <t xml:space="preserve">BENAVIDES CANCHALA JULIO ENRIQUE </t>
  </si>
  <si>
    <t>19/07/1969</t>
  </si>
  <si>
    <t>julio.benavides@unp.gov.co</t>
  </si>
  <si>
    <t>julianunp@hotmail.com</t>
  </si>
  <si>
    <t>Cra 34 No 10 C53</t>
  </si>
  <si>
    <t>BERMUDEZ MORENO MANUEL AUGUSTO</t>
  </si>
  <si>
    <t>04/03/1973</t>
  </si>
  <si>
    <t>manuel.bermudez@unp.gov.co</t>
  </si>
  <si>
    <t>man734ber@gmail.com</t>
  </si>
  <si>
    <t>Carrera 100 ,#16a-16 torre 2 apartamento 304</t>
  </si>
  <si>
    <t xml:space="preserve">BONILLA GALINDO MIGUEL ANGEL </t>
  </si>
  <si>
    <t>24/12/1971</t>
  </si>
  <si>
    <t>miguel.bonilla@unp.gov.co</t>
  </si>
  <si>
    <t>miguel.bonilla1971@gmail.com</t>
  </si>
  <si>
    <t>TECNOLOGIA EN ADMINISTRACION AGROPECUARIA</t>
  </si>
  <si>
    <t>Carrera 62 No 164-40 casa 28</t>
  </si>
  <si>
    <t xml:space="preserve">CACERES HERNANDEZ LUIS HERNAN </t>
  </si>
  <si>
    <t>10/06/1963</t>
  </si>
  <si>
    <t>luis.caceres@unp.gov.co</t>
  </si>
  <si>
    <t xml:space="preserve">MANZANA E CASA 46 </t>
  </si>
  <si>
    <t xml:space="preserve">DIAZ RODRIGUEZ NELSON ALBERTO </t>
  </si>
  <si>
    <t>01/02/1972</t>
  </si>
  <si>
    <t>nelson.diaz@unp.gov.co</t>
  </si>
  <si>
    <t>nelsondiaz3971@hotmail.com</t>
  </si>
  <si>
    <t>TECNOLOGIA EN ELECTROMECANICA</t>
  </si>
  <si>
    <t xml:space="preserve">Av Caracas # 1-01 APTO 706 BL 5 </t>
  </si>
  <si>
    <t xml:space="preserve">FERRUCHO PARDO RICARDO </t>
  </si>
  <si>
    <t>01/08/1970</t>
  </si>
  <si>
    <t>ricardo.ferrucho@unp.gov.co</t>
  </si>
  <si>
    <t>rferrucho@hotmail.com</t>
  </si>
  <si>
    <t>CALLE 39 NUMERO 86 G 06 SUR</t>
  </si>
  <si>
    <t>GARZON ARAMBULO WILLIAM</t>
  </si>
  <si>
    <t>16/05/1966</t>
  </si>
  <si>
    <t>william.garzon@unp.gov.co</t>
  </si>
  <si>
    <t>williamgarzon-a@hotmail.com</t>
  </si>
  <si>
    <t>CALLE 151 B # 102 B-90 TORRE 6 APTO 204</t>
  </si>
  <si>
    <t>HERRERA REINA JAIME</t>
  </si>
  <si>
    <t>19/01/1970</t>
  </si>
  <si>
    <t>jaime.herrera@unp.gov.co</t>
  </si>
  <si>
    <t>jaime3261@hotmail.com</t>
  </si>
  <si>
    <t xml:space="preserve">Calle 45sur #77y-60 </t>
  </si>
  <si>
    <t>YEPES MALAGON JOSE TITO</t>
  </si>
  <si>
    <t>RESOLUCIÓN 0145 DEL 26 DE ENERO DE 2022</t>
  </si>
  <si>
    <t>jose.yepes@unp.gov.co</t>
  </si>
  <si>
    <t>joseyepes68@hotmail.com</t>
  </si>
  <si>
    <t>CLL 68 F SUR 51 -95 ROBLES 2 APTO 203 T 2</t>
  </si>
  <si>
    <t xml:space="preserve">MORENO ROA CARLOS ANDRES </t>
  </si>
  <si>
    <t>26/04/1976</t>
  </si>
  <si>
    <t>carlos.moreno@unp.gov.co</t>
  </si>
  <si>
    <t xml:space="preserve">Carrera 86 # 23 h -24 </t>
  </si>
  <si>
    <t>PANTOJA WILLIAN HERNAN</t>
  </si>
  <si>
    <t>15/06/1972</t>
  </si>
  <si>
    <t>hernan.pantoja@unp.gov.co</t>
  </si>
  <si>
    <t>pantowilher@gmail.com</t>
  </si>
  <si>
    <t>TECNOLOGIA EN NEGOCIACION INTERNACIONAL</t>
  </si>
  <si>
    <t>CARRERA 71C No 63B-31 APTO 303</t>
  </si>
  <si>
    <t>PARRADO BARRETO NELSON FIDEL</t>
  </si>
  <si>
    <t>22/06/1974</t>
  </si>
  <si>
    <t>nelson.parrado@unp.gov.co</t>
  </si>
  <si>
    <t>nelsonparrado2012@hotmail.com</t>
  </si>
  <si>
    <t>Calle 11a 78d-56 torre 1 apto 903</t>
  </si>
  <si>
    <t>PELAEZ BUITRAGO LUIS ARNOLDO</t>
  </si>
  <si>
    <t>25/04/1971</t>
  </si>
  <si>
    <t>luis.pelaez@unp.gov.co</t>
  </si>
  <si>
    <t>arpel37@hotmail.com</t>
  </si>
  <si>
    <t>Carrera 31D 4A-45 apto 301</t>
  </si>
  <si>
    <t>PERAZA CARVAJALINO JESUS GABRIEL</t>
  </si>
  <si>
    <t>17/07/1972</t>
  </si>
  <si>
    <t>jesus.peraza@unp.gov.co</t>
  </si>
  <si>
    <t>chuchoperaza17@hotmail.com</t>
  </si>
  <si>
    <t>Carrera 14 bis 4-71 sur</t>
  </si>
  <si>
    <t>RAMOS FRANCISCO JAVIER</t>
  </si>
  <si>
    <t>21/04/1972</t>
  </si>
  <si>
    <t>francisco.ramos@unp.gov.co</t>
  </si>
  <si>
    <t>pacho1972@hotmail.com</t>
  </si>
  <si>
    <t>CALLE 81 # 114-25</t>
  </si>
  <si>
    <t xml:space="preserve">RODRIGUEZ GUTIERREZ JONNY YULIAN </t>
  </si>
  <si>
    <t>14/03/1966</t>
  </si>
  <si>
    <t>2039 DEL 13 DE DICIEMBRE DEL 2023</t>
  </si>
  <si>
    <t>jonny.rodriguez@unp.gov.co</t>
  </si>
  <si>
    <t>jyrodriguez@hotmail.es</t>
  </si>
  <si>
    <t>carrera 92 numero 86 a 79</t>
  </si>
  <si>
    <t>GUEVARA APRAEZ CARLOS ERNESTO</t>
  </si>
  <si>
    <t>15/04/1969</t>
  </si>
  <si>
    <t>SUSPENDIDO</t>
  </si>
  <si>
    <t>carlos.guevara@unp.gov.co</t>
  </si>
  <si>
    <t>Cra. 19 No. 18 - 39 piso 3 B/ NAVARRETE</t>
  </si>
  <si>
    <t xml:space="preserve">BRICEÑO PINZON HECTOR MAURICIO </t>
  </si>
  <si>
    <t>20/11/1974</t>
  </si>
  <si>
    <t>BARRANCABERMEJA</t>
  </si>
  <si>
    <t>hector.briceno@unp.gov.co</t>
  </si>
  <si>
    <t>maobri@hotmail.com</t>
  </si>
  <si>
    <t>Calle 74A No 23-68</t>
  </si>
  <si>
    <t xml:space="preserve">SUAREZ GONZALEZ JOSE JAMID </t>
  </si>
  <si>
    <t>14/11/1968</t>
  </si>
  <si>
    <t>jose.suarez@unp.gov.co</t>
  </si>
  <si>
    <t>jasu1114@hotmail.com</t>
  </si>
  <si>
    <t xml:space="preserve">Carrera 14A #97-54 </t>
  </si>
  <si>
    <t>WALTEROS DELGADO JOSE EFREN</t>
  </si>
  <si>
    <t>CONFIANZA</t>
  </si>
  <si>
    <t>RESOLUCION 1916 DEL 29 DE SEPTIEMBRE DE 2022</t>
  </si>
  <si>
    <t>jose.walteros@unp.gov.co</t>
  </si>
  <si>
    <t>pacwalter@hotmail.com</t>
  </si>
  <si>
    <t>Carrera 118 # 86 20 int 36 apto101</t>
  </si>
  <si>
    <t>VARGAS PINEDA GILBERTO</t>
  </si>
  <si>
    <t>28/02/1972</t>
  </si>
  <si>
    <t>GRUPO DE TESORERIA (GT)</t>
  </si>
  <si>
    <t>gilberto.vargas@unp.gov.co</t>
  </si>
  <si>
    <t>gilbertvp@hotmail.com</t>
  </si>
  <si>
    <t>Av. Caracas # 1 - 05 Bloque 5 Apto. 806</t>
  </si>
  <si>
    <t>VELASQUEZ ARDILA FABIO</t>
  </si>
  <si>
    <t>11/07/1969</t>
  </si>
  <si>
    <t>fabio.velasquez@unp.gov.co</t>
  </si>
  <si>
    <t>yayo.velasquez.ardila@gmail.com</t>
  </si>
  <si>
    <t>CRA 113 A No 79 B 19 CASA  BOGOTÁ</t>
  </si>
  <si>
    <t xml:space="preserve">BERNAL ROJAS ADRIAN </t>
  </si>
  <si>
    <t>02/06/1972</t>
  </si>
  <si>
    <t>adrian.bernal@unp.gov.co</t>
  </si>
  <si>
    <t>chicho1054@gmail.com</t>
  </si>
  <si>
    <t>Calle 49 # 56 - 65, Torre 5 apto 302.</t>
  </si>
  <si>
    <t xml:space="preserve">ÑUSTEZ ALMANZA JULIO CESAR </t>
  </si>
  <si>
    <t>18/11/1973</t>
  </si>
  <si>
    <t>julio.nustez@unp.gov.co</t>
  </si>
  <si>
    <t>julioustez@yahoo.com.ar</t>
  </si>
  <si>
    <t>CRA 18 # 182-59</t>
  </si>
  <si>
    <t>ACERO BAREÑO YOVANY</t>
  </si>
  <si>
    <t>07/06/1972</t>
  </si>
  <si>
    <t>yovany.acero@unp.gov.co</t>
  </si>
  <si>
    <t>yoacero72@gmail.com</t>
  </si>
  <si>
    <t>TECNOLOGIA EN CIENCIAS MILITARES</t>
  </si>
  <si>
    <t>cr.35 #1 F 39 PISO 1</t>
  </si>
  <si>
    <t>HERNANDEZ PARDO FABIAN RAMIRO</t>
  </si>
  <si>
    <t>15/03/1985</t>
  </si>
  <si>
    <t>GRUPO REGIONAL DE PROTECCIÓN FLORENCIA (GURPF)</t>
  </si>
  <si>
    <t>GURPF FLORENCIA</t>
  </si>
  <si>
    <t>MOCOA</t>
  </si>
  <si>
    <t>PUTUMAYO</t>
  </si>
  <si>
    <t>2062 DEL 15 DE DICIEMBRE DEL 2023</t>
  </si>
  <si>
    <t>COMFAMILIAR PUTUMAYO</t>
  </si>
  <si>
    <t>fabian.hernandez@unp.gov.co</t>
  </si>
  <si>
    <t xml:space="preserve">BACHILLER ACADEMICO </t>
  </si>
  <si>
    <t>VEREDA LAS PLANADAS CASA 1</t>
  </si>
  <si>
    <t>6 AÑOS 12 DIAS</t>
  </si>
  <si>
    <t xml:space="preserve">ARCOS PAZ EDWIN </t>
  </si>
  <si>
    <t>17/12/1978</t>
  </si>
  <si>
    <t>edwin.arcos@unp.gov.co</t>
  </si>
  <si>
    <t>edwin.arc78@hotmail.com</t>
  </si>
  <si>
    <t>CARRERA 14B SUR No. 93 - 160, CONJUNTO FORTEZZA II, TORRE F, APTO 805</t>
  </si>
  <si>
    <t xml:space="preserve">AVILA ROJAS HAROLD HERNANDO </t>
  </si>
  <si>
    <t>27/02/1976</t>
  </si>
  <si>
    <t>harold.avila@unp.gov.co</t>
  </si>
  <si>
    <t>Calle 35 No. 6-131 multifamiliar 2 casa 1 conjunto cerrado Malibu</t>
  </si>
  <si>
    <t xml:space="preserve">GUZMAN CHAGUALA JULIO CESAR </t>
  </si>
  <si>
    <t>10/06/1979</t>
  </si>
  <si>
    <t>julio.guzman@unp.gov.co</t>
  </si>
  <si>
    <t>juliocesargch679@yahoo.com.co</t>
  </si>
  <si>
    <t>CALLE 7 N. 90-64 APT 150</t>
  </si>
  <si>
    <t xml:space="preserve">CRUZ CORTES CARLOS AUGUSTO </t>
  </si>
  <si>
    <t>08/06/1978</t>
  </si>
  <si>
    <t>EPS-S CAJACOPI</t>
  </si>
  <si>
    <t>carlos.cruz@unp.gov.co</t>
  </si>
  <si>
    <t xml:space="preserve">Manzana 2 casa 4 </t>
  </si>
  <si>
    <t xml:space="preserve">CRUZ MARTINEZ JOSE MAURICIO </t>
  </si>
  <si>
    <t>21/08/1974</t>
  </si>
  <si>
    <t>BUENAVENTURA</t>
  </si>
  <si>
    <t>S.O.S EPS</t>
  </si>
  <si>
    <t>jose.cruz@unp.gov.co</t>
  </si>
  <si>
    <t>mauricio41cruz@gmail.com</t>
  </si>
  <si>
    <t>TECNICA PROFESIONAL EN IDENTIFICACION DE AUTOMOTORES</t>
  </si>
  <si>
    <t>cra 66D No. 6/46</t>
  </si>
  <si>
    <t xml:space="preserve">DIAZ MOLINA EDWIN  </t>
  </si>
  <si>
    <t>17/02/1977</t>
  </si>
  <si>
    <t>edwin.molina@unp.gov.co</t>
  </si>
  <si>
    <t>edm77@hotmail.com</t>
  </si>
  <si>
    <t>CARRERA 11 ESTE #30C-77</t>
  </si>
  <si>
    <t xml:space="preserve">DUQUE HERRERA HECTOR ALONSO </t>
  </si>
  <si>
    <t>08/04/1981</t>
  </si>
  <si>
    <t>hector.duque@unp.gov.co</t>
  </si>
  <si>
    <t>CARRERA 18I 69G - 14 SUR</t>
  </si>
  <si>
    <t xml:space="preserve">FLOREZ ALEMAN LUIS ALFREDO </t>
  </si>
  <si>
    <t>26/08/1974</t>
  </si>
  <si>
    <t>MEM22-00052881</t>
  </si>
  <si>
    <t>luis.florez@unp.gov.co</t>
  </si>
  <si>
    <t>florezaleman@yahoo.es</t>
  </si>
  <si>
    <t xml:space="preserve">Carrera 8#160a-40 casa 18 </t>
  </si>
  <si>
    <t>FORERO LACHE NAIRO</t>
  </si>
  <si>
    <t>20/04/1977</t>
  </si>
  <si>
    <t>nairo.forero@unp.gov.co</t>
  </si>
  <si>
    <t>fornair10@gmail.com</t>
  </si>
  <si>
    <t>Cra 24D 11A 125</t>
  </si>
  <si>
    <t>GAITAN ARIAS FABIAN ELIECER</t>
  </si>
  <si>
    <t>22/09/1978</t>
  </si>
  <si>
    <t>fabian.gaitan@unp.gov.co</t>
  </si>
  <si>
    <t>fegaashly@hotmail.com</t>
  </si>
  <si>
    <t>Cra. 10 # 17-74 sur</t>
  </si>
  <si>
    <t xml:space="preserve">GARZON BEJARANO EDWIN ARIEL </t>
  </si>
  <si>
    <t>12/09/1977</t>
  </si>
  <si>
    <t>MEM23-00026907</t>
  </si>
  <si>
    <t>edwin.garzon@unp.gov.co</t>
  </si>
  <si>
    <t>aragon_90210@hotmail.com</t>
  </si>
  <si>
    <t>DIAGONAL 40C Nº 73A20 Bl 2 Int3 Apart 501</t>
  </si>
  <si>
    <t xml:space="preserve">GUTIERREZ MOJICA JAVIER EDUARDO </t>
  </si>
  <si>
    <t>12/07/1975</t>
  </si>
  <si>
    <t>javier.gutierrez@unp.gov.co</t>
  </si>
  <si>
    <t>Cra 80 b # 6-25</t>
  </si>
  <si>
    <t xml:space="preserve">GUTIERREZ RUNZA JOHN RAFAEL </t>
  </si>
  <si>
    <t>30/06/1974</t>
  </si>
  <si>
    <t>john.runza@unp.gov.co</t>
  </si>
  <si>
    <t>joguti74@hotmail.es</t>
  </si>
  <si>
    <t xml:space="preserve">carrera 69 d #3-80 sur Apartamento 103 Torre 5 Conjunto Residencial Recodo de San Felipe </t>
  </si>
  <si>
    <t>CAMACHO SAGANOME JUAN BAUTISTA</t>
  </si>
  <si>
    <t>RESOLUCION 1453 DEL 27 DE JULIO DE 2022</t>
  </si>
  <si>
    <t>bautista.camacho@unp.gov.co</t>
  </si>
  <si>
    <t>camachojuan451@gmail.com</t>
  </si>
  <si>
    <t>TECNOLOGO EN GESTIÓN ADMINISTRATIVA</t>
  </si>
  <si>
    <t>Calle 6B # 87A - 52</t>
  </si>
  <si>
    <t>311 8646161</t>
  </si>
  <si>
    <t xml:space="preserve">HERNANDEZ PULIDO JHON HENRY </t>
  </si>
  <si>
    <t>31/01/1977</t>
  </si>
  <si>
    <t>0277 DEL 16 DE FEBRERO DE 2024</t>
  </si>
  <si>
    <t>jhon.hernandez@unp.gov.co</t>
  </si>
  <si>
    <t>XCALLE 3B # 73B-19</t>
  </si>
  <si>
    <t xml:space="preserve">LIZARAZO SALAZAR ALIRIO </t>
  </si>
  <si>
    <t>22/02/1975</t>
  </si>
  <si>
    <t>alirio.lizarazo@unp.gov.co</t>
  </si>
  <si>
    <t>Carrera 98 # 18a-16 apto 202</t>
  </si>
  <si>
    <t>LOAIZA AVILA EDWIN DARIO</t>
  </si>
  <si>
    <t>02/02/1980</t>
  </si>
  <si>
    <t>edwin.loaiza@unp.gov.co</t>
  </si>
  <si>
    <t>edwindloaiza@gmail.com</t>
  </si>
  <si>
    <t>CRA 14 BIS # 153-81 APTO 402 INT 14</t>
  </si>
  <si>
    <t xml:space="preserve">MARIN SERNA ELKIN ANGEL </t>
  </si>
  <si>
    <t>09/03/1978</t>
  </si>
  <si>
    <t>elkin.serna@unp.gov.co</t>
  </si>
  <si>
    <t>elkin3395@hotmail.com</t>
  </si>
  <si>
    <t>Calle 3 sur 70 - 25, casa 95</t>
  </si>
  <si>
    <t xml:space="preserve">MOLANO PRIETO EDGARDO </t>
  </si>
  <si>
    <t>07/12/1978</t>
  </si>
  <si>
    <t>edgardo.molano@unp.gov.co</t>
  </si>
  <si>
    <t>edgardo_molano@hotmail.com</t>
  </si>
  <si>
    <t>TÉCNICO EN ADMINISTRACIÓN DE SISTEMAS Y FINANZAS</t>
  </si>
  <si>
    <t>carrera 10 # 1A -01</t>
  </si>
  <si>
    <t>MOLINA LAGOS WILSON</t>
  </si>
  <si>
    <t>20/03/1976</t>
  </si>
  <si>
    <t>wilson.molina@unp.gov.co</t>
  </si>
  <si>
    <t>wilsonmlagos@gmail.com</t>
  </si>
  <si>
    <t>CALLE 127 BIS #88-45 INT. 9 APTO. 201 BOSQUES DE SAN JORGE UNIDAD 1</t>
  </si>
  <si>
    <t xml:space="preserve">MORENO NIÑO MAYA MILENA </t>
  </si>
  <si>
    <t>01/01/1979</t>
  </si>
  <si>
    <t>GRUPO DE ARMAMENTO (GAR)</t>
  </si>
  <si>
    <t>maya.moreno@unp.gov.co</t>
  </si>
  <si>
    <t>miami3301@yahoo.com</t>
  </si>
  <si>
    <t>Calle 6A # 93D-67</t>
  </si>
  <si>
    <t>MORENO ROJAS HECTOR ODUVER</t>
  </si>
  <si>
    <t>16/05/1979</t>
  </si>
  <si>
    <t>hector.moreno@unp.gov.co</t>
  </si>
  <si>
    <t>dunkkan_0635@hotmail.com</t>
  </si>
  <si>
    <t>calle 51 surNo. 88I-26 Torre 5 apto 503</t>
  </si>
  <si>
    <t>NIETO BOCANEGRA ROGER MAURICIO</t>
  </si>
  <si>
    <t>14/06/1975</t>
  </si>
  <si>
    <t>roger.nieto@unp.gov.co</t>
  </si>
  <si>
    <t>maunie75@yahoo.es</t>
  </si>
  <si>
    <t>Carrera53cbis4f34</t>
  </si>
  <si>
    <t>PIRACON TORRES CARLOS ALBERTO</t>
  </si>
  <si>
    <t>20/01/1980</t>
  </si>
  <si>
    <t>carlos.piracon@unp.gov.co</t>
  </si>
  <si>
    <t>carpirto@hotmail.com</t>
  </si>
  <si>
    <t>DG2B#82-30 APTO 541</t>
  </si>
  <si>
    <t>POLANIA MUNAR ROBERTO CARLOS</t>
  </si>
  <si>
    <t>02/02/1976</t>
  </si>
  <si>
    <t>roberto.polania@unp.gov.co</t>
  </si>
  <si>
    <t>carlos.pola@hotmail.com</t>
  </si>
  <si>
    <t>Cra 103 b # 16 b 35</t>
  </si>
  <si>
    <t xml:space="preserve">PULIDO GONZALEZ HOLMAN IVAN </t>
  </si>
  <si>
    <t>26/08/1980</t>
  </si>
  <si>
    <t>0276 DEL 16 DE FEBRERO DE 2024</t>
  </si>
  <si>
    <t>holman.pulido@unp.gov.co</t>
  </si>
  <si>
    <t>holpul2007@hotmail.com</t>
  </si>
  <si>
    <t xml:space="preserve">carrera 32 numero 13-226 torre 1 apartamento 504 </t>
  </si>
  <si>
    <t>RAMIREZ PINZON JOSE DANIL</t>
  </si>
  <si>
    <t>30/04/1970</t>
  </si>
  <si>
    <t>jose.ramirez@unp.gov.co</t>
  </si>
  <si>
    <t>josedanil7070@hotmail.com</t>
  </si>
  <si>
    <t>Manzana A casa 23</t>
  </si>
  <si>
    <t>MORENO BARRERA NEMECIO</t>
  </si>
  <si>
    <t>RESOLUCION 2035 DEL 13 DE OCTUBRE DE 2022</t>
  </si>
  <si>
    <t>nemecio.moreno@unp.gov.co</t>
  </si>
  <si>
    <t>nemeciomoreno@hotmail.com</t>
  </si>
  <si>
    <t>KR 101A # 16 A 32</t>
  </si>
  <si>
    <t xml:space="preserve">ROSERO ANDRADE EVERALDO ROBERTO </t>
  </si>
  <si>
    <t>20/06/1970</t>
  </si>
  <si>
    <t>everaldo.rosero@unp.gov.co</t>
  </si>
  <si>
    <t>andrrober74@hotmail.com</t>
  </si>
  <si>
    <t>CARRERA 100 #34-75 CASA 59 PEÑA BLANCA</t>
  </si>
  <si>
    <t>ROZO CAMELO JORGE IGNACIO</t>
  </si>
  <si>
    <t>11/01/1973</t>
  </si>
  <si>
    <t>jorge.rozo@unp.gov.co</t>
  </si>
  <si>
    <t>jorgerozo33@hotmail.com</t>
  </si>
  <si>
    <t>CARRERA 79 A No 2-21 KENNEDY</t>
  </si>
  <si>
    <t xml:space="preserve">RUA FLOREZ NELSON ENRIQUE </t>
  </si>
  <si>
    <t>22/07/1974</t>
  </si>
  <si>
    <t>nelson.rua@unp.gov.co</t>
  </si>
  <si>
    <t>nelrua01@hotmail.com</t>
  </si>
  <si>
    <t>CRA 10 No 63-28</t>
  </si>
  <si>
    <t>RUIZ VELEZ ARMANDO DE JESUS</t>
  </si>
  <si>
    <t>23/04/1981</t>
  </si>
  <si>
    <t>armando.ruiz@unp.gov.co</t>
  </si>
  <si>
    <t>armaruizv@yahoo.com</t>
  </si>
  <si>
    <t>Calle 23f # 96g-87 int 3 apto 503</t>
  </si>
  <si>
    <t>SANCHEZ SIERRA IVAN DARIO</t>
  </si>
  <si>
    <t>23/01/1978</t>
  </si>
  <si>
    <t>ivan.sanchez@unp.gov.co</t>
  </si>
  <si>
    <t>Calle 64 b sur # 37 a 09</t>
  </si>
  <si>
    <t xml:space="preserve">SIERRA PEREZ OSCAR </t>
  </si>
  <si>
    <t>25/12/1974</t>
  </si>
  <si>
    <t>oscar.sierra@unp.gov.co</t>
  </si>
  <si>
    <t>hoskar_25@hotmail.com</t>
  </si>
  <si>
    <t>Transversal 73#11b-77</t>
  </si>
  <si>
    <t xml:space="preserve">VARGAS CABANZO JULIO ENRIQUE </t>
  </si>
  <si>
    <t>17/12/1976</t>
  </si>
  <si>
    <t>julio.vargas@unp.gov.co</t>
  </si>
  <si>
    <t>maliva6@gmail.com</t>
  </si>
  <si>
    <t>CR 68 G 9C 97</t>
  </si>
  <si>
    <t xml:space="preserve">CHAVARRO CEPEDA NELSON </t>
  </si>
  <si>
    <t>12/03/1971</t>
  </si>
  <si>
    <t>RESOLUCION 0044 DEL 27 DE DICIEMBRE DE 2011</t>
  </si>
  <si>
    <t>nelson.chavarro@unp.gov.co</t>
  </si>
  <si>
    <t>kioshy2006@gmail.com</t>
  </si>
  <si>
    <t>avenida boyaca n° 4- 38</t>
  </si>
  <si>
    <t xml:space="preserve">MAYORGA DUANCA JULIO CESAR </t>
  </si>
  <si>
    <t>06/03/1977</t>
  </si>
  <si>
    <t>julio.mayorga@unp.gov.co</t>
  </si>
  <si>
    <t>juliocesar5826@yahoo.es</t>
  </si>
  <si>
    <t xml:space="preserve">BOGOTA </t>
  </si>
  <si>
    <t xml:space="preserve">PALACIO GALVIS JORGE ANDRES </t>
  </si>
  <si>
    <t>29/06/1977</t>
  </si>
  <si>
    <t>jorge.palacio@unp.gov.co</t>
  </si>
  <si>
    <t>andres.1829@hotmail.com</t>
  </si>
  <si>
    <t>CARRERA 38 #29-07</t>
  </si>
  <si>
    <t>CASTAÑO QUICENO JEINER</t>
  </si>
  <si>
    <t>22/12/1970</t>
  </si>
  <si>
    <t>4071-23</t>
  </si>
  <si>
    <t>AGENTE DE PROTECCIÓN</t>
  </si>
  <si>
    <t>jeiner.castano@unp.gov.co</t>
  </si>
  <si>
    <t>jeiner37@hotmail.com</t>
  </si>
  <si>
    <t>CALLE 63B BIS 8515 INT 2 APT 404</t>
  </si>
  <si>
    <t>FANDIÑO CANTILLO MARLON</t>
  </si>
  <si>
    <t>24/02/1972</t>
  </si>
  <si>
    <t>marlon.fandino@unp.gov.co</t>
  </si>
  <si>
    <t>mafaca_7@msn.com</t>
  </si>
  <si>
    <t>Calle 38 # 26- 51</t>
  </si>
  <si>
    <t xml:space="preserve">GONZALEZ JIMENEZ HUGO HERNAN </t>
  </si>
  <si>
    <t>16/12/1962</t>
  </si>
  <si>
    <t>hugo.gonzalez@unp.gov.co</t>
  </si>
  <si>
    <t>birdhg@yahoo.es</t>
  </si>
  <si>
    <t>Cra 60 3-55, Bl 9 Apto 419</t>
  </si>
  <si>
    <t>MORENO PUENTES GERLY MAURICIO</t>
  </si>
  <si>
    <t>05/08/1968</t>
  </si>
  <si>
    <t>GRUPO DE ALMACEN GENERAL (GAG)</t>
  </si>
  <si>
    <t>gerly.moreno@unp.gov.co</t>
  </si>
  <si>
    <t>gerlymauriciomoreno@yahoo.es</t>
  </si>
  <si>
    <t>CALLE 13 No  24H-44 BLOQUE 4 APTO 302</t>
  </si>
  <si>
    <t>PEREZ PEREZ ERIBERTO</t>
  </si>
  <si>
    <t>27/06/1967</t>
  </si>
  <si>
    <t>eriberto.perez@unp.gov.co</t>
  </si>
  <si>
    <t>eriper42124@hotmail.com</t>
  </si>
  <si>
    <t>Cra 81B # 6B - 50 Casa 37</t>
  </si>
  <si>
    <t>VILORIA NAVARRO CARLOS ARTURO</t>
  </si>
  <si>
    <t>18/12/1965</t>
  </si>
  <si>
    <t>carlos.viloria@unp.gov.co</t>
  </si>
  <si>
    <t>carvilonava@hotmail.com</t>
  </si>
  <si>
    <t>Kra 12 H Bis # 31 F 37 Sur</t>
  </si>
  <si>
    <t>HERRERA ENCIZO JAVIER ALEXANDER</t>
  </si>
  <si>
    <t>4071-20</t>
  </si>
  <si>
    <t>javier.herrera@unp.gov.co</t>
  </si>
  <si>
    <t>javialex2020@gmail.com</t>
  </si>
  <si>
    <t>Carrera 25#48a-14</t>
  </si>
  <si>
    <t>RAIZAL</t>
  </si>
  <si>
    <t>BALAGUERA SUESCUN SUGEY DEL SOCORRO</t>
  </si>
  <si>
    <t>30/09/1975</t>
  </si>
  <si>
    <t>sugey.balaguera@unp.gov.co</t>
  </si>
  <si>
    <t>TRANS 16 J BIS No 45-24 SUR  CASA  BOGOTÁ</t>
  </si>
  <si>
    <t>DAVILA MEDINA JOSE HERNAN</t>
  </si>
  <si>
    <t>21/08/1963</t>
  </si>
  <si>
    <t>jose.davila@unp.gov.co</t>
  </si>
  <si>
    <t>nachodavila1104@gmail.com</t>
  </si>
  <si>
    <t>CRA 29A NRO 36 D SUR 72</t>
  </si>
  <si>
    <t>AGUILAR BURGOS ANDRES ALFONSO</t>
  </si>
  <si>
    <t>RESOLUCIÓN 1236 DE 2020</t>
  </si>
  <si>
    <t>andres.aguilar@unp.gov.co</t>
  </si>
  <si>
    <t>BURGOS0829@HOTMAIL.COM</t>
  </si>
  <si>
    <t xml:space="preserve">Manzana G casa 15B2 Segundo piso </t>
  </si>
  <si>
    <t>ROJAS MONJE ALEJANDRO ALFONSO</t>
  </si>
  <si>
    <t>11/03/1971</t>
  </si>
  <si>
    <t>alejandro.rojas@unp.gov.co</t>
  </si>
  <si>
    <t>a.arm11@hotmail.com</t>
  </si>
  <si>
    <t>Cra. 10 # 15-13 sur</t>
  </si>
  <si>
    <t xml:space="preserve">RONCANCIO SALINAS LUIS EMILIO </t>
  </si>
  <si>
    <t>06/08/1962</t>
  </si>
  <si>
    <t>luis.roncancio@unp.gov.co</t>
  </si>
  <si>
    <t>luisemilio527@gmail.com</t>
  </si>
  <si>
    <t>CALLE 58 B SUR No 22 H 04 CASA  BOGOTÁ</t>
  </si>
  <si>
    <t>ACEVEDO ANGEL HERNAN ADOLFO</t>
  </si>
  <si>
    <t>22/09/1970</t>
  </si>
  <si>
    <t>4071-16</t>
  </si>
  <si>
    <t>hernan.acevedo@unp.gov.co</t>
  </si>
  <si>
    <t>headac23@hotmail.com</t>
  </si>
  <si>
    <t>Cll. 64 G  No. 94B - 32 CASA MEDELLÍN</t>
  </si>
  <si>
    <t>GONZALEZ VILLA JUAN GUILLERMO</t>
  </si>
  <si>
    <t>12/07/1974</t>
  </si>
  <si>
    <t>juan.gonzalez@unp.gov.co</t>
  </si>
  <si>
    <t>juanguillermogonzalezvilla@gmail.com</t>
  </si>
  <si>
    <t>TECNICA PROFESIONAL EN PROCESOS ADMINISTRATIVOS</t>
  </si>
  <si>
    <t>Cra 116B # 74A 65 torre 5 apto 803</t>
  </si>
  <si>
    <t>AGUDELO VASQUEZ JHON JUBER</t>
  </si>
  <si>
    <t>03/10/1969</t>
  </si>
  <si>
    <t>jhon.agudelo@unp.gov.co</t>
  </si>
  <si>
    <t>gavoptj@hotmail.com</t>
  </si>
  <si>
    <t>carrera 23AA#37-10</t>
  </si>
  <si>
    <t>AGUDELO ZULUAGA EDGAR ANTONIO</t>
  </si>
  <si>
    <t>28/08/1957</t>
  </si>
  <si>
    <t>RETIRO POR PENSIÓN 31 DE AGOSTO DE 2024</t>
  </si>
  <si>
    <t>edgar.agudelo@unp.gov.co</t>
  </si>
  <si>
    <t>caldas2857@hotmail.com</t>
  </si>
  <si>
    <t xml:space="preserve">Cra 96# 5942 </t>
  </si>
  <si>
    <t>ALEGRIA  ALBERTO</t>
  </si>
  <si>
    <t>20/05/1962</t>
  </si>
  <si>
    <t>alberto.alegria@unp.gov.co</t>
  </si>
  <si>
    <t>albertoalegria2005@hotmail.com</t>
  </si>
  <si>
    <t>CALLE 32 D 13  F 39 CASA  BOGOTÁ</t>
  </si>
  <si>
    <t>ARANGO CUARTAS GIOVANY DE JESUS</t>
  </si>
  <si>
    <t>28/07/1965</t>
  </si>
  <si>
    <t>giovany.arango@unp.gov.co</t>
  </si>
  <si>
    <t>geovanyarango@gmail.com</t>
  </si>
  <si>
    <t>Cll73sur n66D117</t>
  </si>
  <si>
    <t>GONZALEZ GIL WILLIAM RAMIRO</t>
  </si>
  <si>
    <t>william.gonzalez@unp.gov.co</t>
  </si>
  <si>
    <t>williamgonzalezgil@yahoo.com</t>
  </si>
  <si>
    <t>Carrera 20 N 65-02 Casa 12</t>
  </si>
  <si>
    <t>ARDILA PEÑA LUIS ALEJANDRO</t>
  </si>
  <si>
    <t>25/05/1959</t>
  </si>
  <si>
    <t>luis.ardila@unp.gov.co</t>
  </si>
  <si>
    <t>verdemar4765@yahoo.es</t>
  </si>
  <si>
    <t>CARRERA 73H 60A70 APTO302 SUR</t>
  </si>
  <si>
    <t>AREVALO QUIRAMA JOAQUIN ALFONSO</t>
  </si>
  <si>
    <t>20/01/1974</t>
  </si>
  <si>
    <t>joaquin.arevalo@unp.gov.co</t>
  </si>
  <si>
    <t>joaquinarevalo98@hotmail.com</t>
  </si>
  <si>
    <t>CUATRO (4) AÑOS DE EDUCACIÓN BÁSICA SECUNDARIA</t>
  </si>
  <si>
    <t>AVENIDA SUR BLOQUE 5 CASA 11</t>
  </si>
  <si>
    <t>318 8033386</t>
  </si>
  <si>
    <t>BALLESTEROS GOMEZ LUCIA</t>
  </si>
  <si>
    <t>20/03/1969</t>
  </si>
  <si>
    <t>COMFENALCO VALLE EPS</t>
  </si>
  <si>
    <t>lucia.ballesteros@unp.gov.co</t>
  </si>
  <si>
    <t>luci20159@hotmail.com</t>
  </si>
  <si>
    <t>CRA 29 # 95-42</t>
  </si>
  <si>
    <t xml:space="preserve">RAMIREZ LOZANO VICTOR EUGENIO </t>
  </si>
  <si>
    <t>04/10/1958</t>
  </si>
  <si>
    <t>victor.ramirez@unp.gov.co</t>
  </si>
  <si>
    <t>victorramirez.vr007@gmail.com</t>
  </si>
  <si>
    <t>calle 104 # 21 - 109</t>
  </si>
  <si>
    <t xml:space="preserve">VIDES BAQUERO IVAN ALEJANDRO </t>
  </si>
  <si>
    <t>RESOLUCION 0828 DE 2020</t>
  </si>
  <si>
    <t>ivan.vides@unp.gov.co</t>
  </si>
  <si>
    <t>IVANVIDES2015@HOTMAIL.COM</t>
  </si>
  <si>
    <t>Cra21a3 #29e4</t>
  </si>
  <si>
    <t>BARRIENTOS MALDONADO RAFAEL ANGEL</t>
  </si>
  <si>
    <t>13/10/1972</t>
  </si>
  <si>
    <t>rafael.barrientos@unp.gov.co</t>
  </si>
  <si>
    <t>CALLE 33 C # 31-22.</t>
  </si>
  <si>
    <t>BAUTISTA BAQUERO CARLOS FERNANDO</t>
  </si>
  <si>
    <t>12/06/1973</t>
  </si>
  <si>
    <t>carlos.bautista@unp.gov.co</t>
  </si>
  <si>
    <t>carlos2812bautista@hotmail.com</t>
  </si>
  <si>
    <t>transversal 112 # 64 D 15</t>
  </si>
  <si>
    <t>BAYUELO JIMENEZ JOSE MARIA</t>
  </si>
  <si>
    <t>29/02/1968</t>
  </si>
  <si>
    <t>jose.bayuelo@unp.gov.co</t>
  </si>
  <si>
    <t>TECNOLOGIA EN ADMINISTRACION MUNICIPAL</t>
  </si>
  <si>
    <t>CARRERA 15a#55-28</t>
  </si>
  <si>
    <t>BORJA PINO ARLEY DE JESUS</t>
  </si>
  <si>
    <t>06/02/1978</t>
  </si>
  <si>
    <t>arley.borja@unp.gov.co</t>
  </si>
  <si>
    <t>arleyborjap@gmail.com</t>
  </si>
  <si>
    <t xml:space="preserve">Transversal 49absur #64c-39 </t>
  </si>
  <si>
    <t>GONZALEZ RUIZ JULIAN ADELFO</t>
  </si>
  <si>
    <t>08/12/1978</t>
  </si>
  <si>
    <t>0963 DEL 22 DE JUNIO DE 2023</t>
  </si>
  <si>
    <t>julian.gonzalez@unp.gov.co</t>
  </si>
  <si>
    <t>julian_adelfo@hotmail.com</t>
  </si>
  <si>
    <t>TECNOLOGIA INDUSTRIAL</t>
  </si>
  <si>
    <t>Calle 70 # 1-181 Torre 4 Apto 301</t>
  </si>
  <si>
    <t>BUSTOS CRUZ ANTONIO MARIA</t>
  </si>
  <si>
    <t>12/09/1962</t>
  </si>
  <si>
    <t>antonio.bustos@unp.gov.co</t>
  </si>
  <si>
    <t>anbus_cruz@hotmail.es</t>
  </si>
  <si>
    <t>SEXTO DE SECUNDARIA</t>
  </si>
  <si>
    <t>Calle 38 sur # 34 B 48 interior 33</t>
  </si>
  <si>
    <t>CABEZAS QUIÑONES GUSTAVO</t>
  </si>
  <si>
    <t>31/12/1968</t>
  </si>
  <si>
    <t>PROCESO ABANDONO DE CARGO</t>
  </si>
  <si>
    <t>1562 DEL 22 DE SEPTIEMBRE DE 2023</t>
  </si>
  <si>
    <t>gustavo.cabezas@unp.gov.co</t>
  </si>
  <si>
    <t>gustavocabezas2011@hotmail.com</t>
  </si>
  <si>
    <t xml:space="preserve">Cra26h3#122-49 </t>
  </si>
  <si>
    <t>CABEZAS QUIÑONEZ OBERMAN</t>
  </si>
  <si>
    <t>10/10/1968</t>
  </si>
  <si>
    <t>oberman.cabezas@unp.gov.co</t>
  </si>
  <si>
    <t>ober.man@hotmail.es</t>
  </si>
  <si>
    <t xml:space="preserve">CALLE 83 # 95 D 04 </t>
  </si>
  <si>
    <t>CAMPOS MURILLO JUAN CARLOS</t>
  </si>
  <si>
    <t>11/12/1965</t>
  </si>
  <si>
    <t>juan.campos@unp.gov.co</t>
  </si>
  <si>
    <t>MANZANA Q CASA Nº 30</t>
  </si>
  <si>
    <t xml:space="preserve">CANCELADO POVEDA YEZID RICARDO </t>
  </si>
  <si>
    <t>08/07/1978</t>
  </si>
  <si>
    <t>yezid.cancelado@unp.gov.co</t>
  </si>
  <si>
    <t>c.ricardo78@hotmail.com</t>
  </si>
  <si>
    <t>Calle 68 105 g 49</t>
  </si>
  <si>
    <t>CAÑAVERAL VELEZ GERMAN ENRIQUE</t>
  </si>
  <si>
    <t>22/07/1965</t>
  </si>
  <si>
    <t>german.canaveral@unp.gov.co</t>
  </si>
  <si>
    <t>gercavel@gmail.com</t>
  </si>
  <si>
    <t>Calle 76cb #90b46</t>
  </si>
  <si>
    <t>CAPERA TOVAR EDIGSON</t>
  </si>
  <si>
    <t>07/09/1980</t>
  </si>
  <si>
    <t>edigson.capera@unp.gov.co</t>
  </si>
  <si>
    <t>edigcap@outlook.com</t>
  </si>
  <si>
    <t>calle 37#8-35</t>
  </si>
  <si>
    <t>DIAZ JUYO HERMES JOSE</t>
  </si>
  <si>
    <t xml:space="preserve">0846 del 26 de mayo del 2022 </t>
  </si>
  <si>
    <t>RESOLUCIÓN 1583 DEL 29 DE OCTUBRE DE 2021</t>
  </si>
  <si>
    <t>hermes.diaz@unp.gov.co</t>
  </si>
  <si>
    <t xml:space="preserve">memediaz1708@hotmail.com </t>
  </si>
  <si>
    <t xml:space="preserve">Carrera 6b # 6b 20c 43 </t>
  </si>
  <si>
    <t>CARDONA SEPULVEDA WILSON ALBEIRO</t>
  </si>
  <si>
    <t>wilson.cardona@unp.gov.co</t>
  </si>
  <si>
    <t>cardonasepulvedaw@gmail.com</t>
  </si>
  <si>
    <t>Carrera 75b #94-92</t>
  </si>
  <si>
    <t>CARO DURANGO NELSON DE JESUS</t>
  </si>
  <si>
    <t>29/03/1973</t>
  </si>
  <si>
    <t>nelson.caro@unp.gov.co</t>
  </si>
  <si>
    <t>nelca74@hotmail.com</t>
  </si>
  <si>
    <t>CALLE 59 SUR 52-24 TORRE 3 APTO 503</t>
  </si>
  <si>
    <t>CARRILLO SALAZAR JULIO CESAR</t>
  </si>
  <si>
    <t>04/05/1962</t>
  </si>
  <si>
    <t>1884 del 28 de septiembre de 2022</t>
  </si>
  <si>
    <t>julio.carrillo@unp.gov.co</t>
  </si>
  <si>
    <t>ma462dj@hotmail.com</t>
  </si>
  <si>
    <t>Carrera 10 número 4-46sur conjunto juliana torre 2 apto 303</t>
  </si>
  <si>
    <t xml:space="preserve">CARRILLO SOCHA ALFONSO </t>
  </si>
  <si>
    <t>24/05/1973</t>
  </si>
  <si>
    <t>alfonso.carrillo@unp.gov.co</t>
  </si>
  <si>
    <t>alcaso752002@gmail.com</t>
  </si>
  <si>
    <t xml:space="preserve">Cra72f # 54b 25s </t>
  </si>
  <si>
    <t>CASTAÑEDA GRACIANO HERNAN ALONSO</t>
  </si>
  <si>
    <t>29/03/1978</t>
  </si>
  <si>
    <t>hernan.castaneda@unp.gov.co</t>
  </si>
  <si>
    <t>hernancastaneda32@hotmail.com</t>
  </si>
  <si>
    <t xml:space="preserve">Calle 2b sur No 75 da 15 </t>
  </si>
  <si>
    <t>CASTELLANOS JURADO JOSE ALVARO</t>
  </si>
  <si>
    <t>20/04/1969</t>
  </si>
  <si>
    <t>jose.castellanos@unp.gov.co</t>
  </si>
  <si>
    <t>josecastellanos58@hotmail.com</t>
  </si>
  <si>
    <t>Call 47 # 43 114</t>
  </si>
  <si>
    <t>RUIZ GRANADO ARMANDO JOSE</t>
  </si>
  <si>
    <t>RESOLUCIÓN 0937 DE 2020</t>
  </si>
  <si>
    <t>armando.granado@unp.gov.co</t>
  </si>
  <si>
    <t>armandojose19750924@gmail.com</t>
  </si>
  <si>
    <t>Diagonal 23#61-38</t>
  </si>
  <si>
    <t>CHAVES GONZALEZ CARLOS ANDRES</t>
  </si>
  <si>
    <t>26/12/1982</t>
  </si>
  <si>
    <t>carlos.chaves@unp.gov.co</t>
  </si>
  <si>
    <t>bizarro1982@hotmail.com</t>
  </si>
  <si>
    <t xml:space="preserve">Calle 11a # 78 d 56 </t>
  </si>
  <si>
    <t>CIFUENTES RAMOS LUZ AMANDA</t>
  </si>
  <si>
    <t>12/09/1975</t>
  </si>
  <si>
    <t>luz.cifuentes@unp.gov.co</t>
  </si>
  <si>
    <t>luza1275@hotmail.com</t>
  </si>
  <si>
    <t>TECNICA PROFESIONAL EN SECRETARIADO</t>
  </si>
  <si>
    <t xml:space="preserve">Calle 3 No. 13-51 </t>
  </si>
  <si>
    <t>CIFUENTES RAMOS RUBIEL</t>
  </si>
  <si>
    <t>22/10/1973</t>
  </si>
  <si>
    <t>rubiel.cifuentes@unp.gov.co</t>
  </si>
  <si>
    <t>cifuentes_seracho@hotmail.com</t>
  </si>
  <si>
    <t>DOS (2) AÑOS DE EDUCACIÓN BÁSICA SECUNDARIA</t>
  </si>
  <si>
    <t>Calle 9 # 9-60</t>
  </si>
  <si>
    <t>COLLAZOS LOPEZ JORGE EDUARDO</t>
  </si>
  <si>
    <t>09/08/1967</t>
  </si>
  <si>
    <t>jorge.collazos@unp.gov.co</t>
  </si>
  <si>
    <t>Cra31b #4a 69</t>
  </si>
  <si>
    <t>CONSUEGRA PAYARES ALEXANDER</t>
  </si>
  <si>
    <t>27/05/1976</t>
  </si>
  <si>
    <t>2003 DEL 06 DE DICIEMBRE DEL 2023</t>
  </si>
  <si>
    <t>alexander.consuegra@unp.gov.co</t>
  </si>
  <si>
    <t>consuegra27@hotmail.com</t>
  </si>
  <si>
    <t>Miradores del limonar torre sur apartamento 105</t>
  </si>
  <si>
    <t>CORDOBA DARGUIN CARLOS</t>
  </si>
  <si>
    <t>01/11/1967</t>
  </si>
  <si>
    <t>darguin.cordoba@unp.gov.co</t>
  </si>
  <si>
    <t>darwinarte@gmail.com</t>
  </si>
  <si>
    <t>CARRERA 22B No 25-83</t>
  </si>
  <si>
    <t>CORREA WILSON ANDREY</t>
  </si>
  <si>
    <t>14/04/1977</t>
  </si>
  <si>
    <t>wilson.correa@unp.gov.co</t>
  </si>
  <si>
    <t>wilsonandrey.correa@hotmail.com</t>
  </si>
  <si>
    <t>CALLE 47 SUR 62AA 13</t>
  </si>
  <si>
    <t>DORIA MACHADO JESUS DAVID</t>
  </si>
  <si>
    <t>RESOLUCIÓN 1670 DEL 03 DE NOVIEMBRE DE 2021</t>
  </si>
  <si>
    <t>jesus.doria@unp.gov.co</t>
  </si>
  <si>
    <t>jesus2014doria@hotmail.com</t>
  </si>
  <si>
    <t>calle 65 # 10 99 , apto 314 torre 4</t>
  </si>
  <si>
    <t>CUELLAR VALENTE WILVER</t>
  </si>
  <si>
    <t>31/12/1965</t>
  </si>
  <si>
    <t xml:space="preserve">0406 del 10 de marzo del 2022 </t>
  </si>
  <si>
    <t>wilver.cuellar@unp.gov.co</t>
  </si>
  <si>
    <t>cuellarvalente@hotmail.com</t>
  </si>
  <si>
    <t>Avenida 1 # 23 -144 Casa C21 Conjunto Casa Canario</t>
  </si>
  <si>
    <t>CUITIVA VELASQUEZ WILLIAM MANUEL</t>
  </si>
  <si>
    <t>08/09/1968</t>
  </si>
  <si>
    <t>william.cuitiva@unp.gov.co</t>
  </si>
  <si>
    <t>w-cuitiva0968@hotmail.com</t>
  </si>
  <si>
    <t xml:space="preserve">CARRRERA 51D # 37 05 SUR </t>
  </si>
  <si>
    <t>DIAZ GOMEZ LUIS ALBERTO</t>
  </si>
  <si>
    <t>17/01/1957</t>
  </si>
  <si>
    <t>GRUPO DE GESTIÓN ADMINISTRATIVA (GGA)</t>
  </si>
  <si>
    <t>luis.diaz@unp.gov.co</t>
  </si>
  <si>
    <t>albertoluis_1957@hotmail.com</t>
  </si>
  <si>
    <t>CRA 130 No 139-21 CASA  BOGOTÁ</t>
  </si>
  <si>
    <t xml:space="preserve">HERRERA AHUMADA ALFREDO GERARDO </t>
  </si>
  <si>
    <t>alfredo.herrera@unp.gov.co</t>
  </si>
  <si>
    <t>tcmotosabana@hotmail.com</t>
  </si>
  <si>
    <t>Cra 30a # 26 34</t>
  </si>
  <si>
    <t>DIAZ MONTIEL OSCAR LEON</t>
  </si>
  <si>
    <t>12/10/1980</t>
  </si>
  <si>
    <t>MEM24-00009915</t>
  </si>
  <si>
    <t>oscar.diaz@unp.gov.co</t>
  </si>
  <si>
    <t>leo122424@gmail.com</t>
  </si>
  <si>
    <t>calle 6 bis N° 90a-50 interior 19 apto 303 torres de tintala 1 fase 8</t>
  </si>
  <si>
    <t>DIAZ RODRIGUEZ EDILBER RAFAEL</t>
  </si>
  <si>
    <t>13/02/1964</t>
  </si>
  <si>
    <t>0922 del 06 de junio del 2022</t>
  </si>
  <si>
    <t>edilber.diaz@unp.gov.co</t>
  </si>
  <si>
    <t>edilber50@hotmail.com</t>
  </si>
  <si>
    <t>CARRERA 15A # 54 - 34</t>
  </si>
  <si>
    <t>DURAN CRIADO VICTOR JULIO</t>
  </si>
  <si>
    <t>08/05/1955</t>
  </si>
  <si>
    <t>victor.duran@unp.gov.co</t>
  </si>
  <si>
    <t>yerzon55@hotmail.com</t>
  </si>
  <si>
    <t>CALLE 23 #15-53 EDIFICIO VERSALLES - APARTAMENTO 202</t>
  </si>
  <si>
    <t>ELLES MARIMON EDWIN ENRIQUE</t>
  </si>
  <si>
    <t>20/11/1969</t>
  </si>
  <si>
    <t>edwin.elles@unp.gov.co</t>
  </si>
  <si>
    <t>edwinelles72@gmail.com</t>
  </si>
  <si>
    <t>carrera 86a N. 102aa - 48. MZ 65 CASA 14</t>
  </si>
  <si>
    <t>ALVARADO RODRIGUEZ ALEX</t>
  </si>
  <si>
    <t>0075 DEL 2020</t>
  </si>
  <si>
    <t>alex.alvarado@unp.gov.co</t>
  </si>
  <si>
    <t>Calle 41 sur # 27-52</t>
  </si>
  <si>
    <t>ESCALANTE RODRIGUEZ NILSON</t>
  </si>
  <si>
    <t>29/10/1974</t>
  </si>
  <si>
    <t>nilson.escalante@unp.gov.co</t>
  </si>
  <si>
    <t>nilson-elian-e@hotmail.com</t>
  </si>
  <si>
    <t>Calle 6 # 24-32</t>
  </si>
  <si>
    <t>ESCALANTE SIERRA JORGE LUIS</t>
  </si>
  <si>
    <t>17/09/1969</t>
  </si>
  <si>
    <t>MUTUAL SER</t>
  </si>
  <si>
    <t>jorge.escalante@unp.gov.co</t>
  </si>
  <si>
    <t>jorgescalante2510@hotmail.com</t>
  </si>
  <si>
    <t>Carrera 1h # 78-128</t>
  </si>
  <si>
    <t>ESPINOSA VILLADA CONRADO DE JESUS</t>
  </si>
  <si>
    <t>27/06/1965</t>
  </si>
  <si>
    <t>0729 del 05 de mayo del 2022</t>
  </si>
  <si>
    <t>conrado.espinosa@unp.gov.co</t>
  </si>
  <si>
    <t>espinosaconrado.320@gmail.com</t>
  </si>
  <si>
    <t>DIAGONAL 51A # 31 - 71 BRR EL CARMEN</t>
  </si>
  <si>
    <t>ESTRADA CARABALLO WILFRIDO ENRIQUE</t>
  </si>
  <si>
    <t>30/04/1963</t>
  </si>
  <si>
    <t>1287 del 02 de septiembre de 2021</t>
  </si>
  <si>
    <t>wilfrido.estrada@unp.gov.co</t>
  </si>
  <si>
    <t>luiseduardoriosruiz@hotmail.com</t>
  </si>
  <si>
    <t>barrio 7 de agosto Cll 75 No. 10-81</t>
  </si>
  <si>
    <t>MONTAÑEZ GALVIS DIEGO ANDRES</t>
  </si>
  <si>
    <t>1273 del 31 de agosto de 2021</t>
  </si>
  <si>
    <t>RESOLUCIÓN 0220 DEL 25 DE FEBRERO DE 2021</t>
  </si>
  <si>
    <t>diego.montanez@unp.gov.co</t>
  </si>
  <si>
    <t>diegoandres1984@outlook.com</t>
  </si>
  <si>
    <t>carrera 2 numero 23-70 torre 3 apartamento 3-14</t>
  </si>
  <si>
    <t>FERNANDEZ JIMENEZ YOLNER ESTINGUAR</t>
  </si>
  <si>
    <t>25/07/1970</t>
  </si>
  <si>
    <t>yolner.fernandez@unp.gov.co</t>
  </si>
  <si>
    <t>yol.steward@hotmail.com</t>
  </si>
  <si>
    <t xml:space="preserve">Calle 12#24-152 barrio la esperanza </t>
  </si>
  <si>
    <t>RODRIGUEZ CHURIO LUIS MANUEL</t>
  </si>
  <si>
    <t>RESOLUCION 0829 DE 2020</t>
  </si>
  <si>
    <t>manuel.rodriguez@unp.gov.co</t>
  </si>
  <si>
    <t>Manzana #85casa#9 apto #2 garupal 4ta etapa</t>
  </si>
  <si>
    <t>GARAY LADINO CESAR AUGUSTO</t>
  </si>
  <si>
    <t>04/04/1969</t>
  </si>
  <si>
    <t>cesar.garay@unp.gov.co</t>
  </si>
  <si>
    <t>garaycesar44@gmail.com</t>
  </si>
  <si>
    <t>Cra96B 17B 40</t>
  </si>
  <si>
    <t>GARZON AVILA MANUEL</t>
  </si>
  <si>
    <t>25/11/1968</t>
  </si>
  <si>
    <t>manuel.garzon@unp.gov.co</t>
  </si>
  <si>
    <t>manolo.das@hotmail.com</t>
  </si>
  <si>
    <t>carrera 96 numero 156 37</t>
  </si>
  <si>
    <t>GIL BARRERA ELKIN DARIO</t>
  </si>
  <si>
    <t>14/12/1965</t>
  </si>
  <si>
    <t>elkin.gil@unp.gov.co</t>
  </si>
  <si>
    <t>elkindg@hotmail.com</t>
  </si>
  <si>
    <t>Carrera 76 número 53-90</t>
  </si>
  <si>
    <t>GIRALDO LOPEZ LEON DE JESUS</t>
  </si>
  <si>
    <t>23/12/1967</t>
  </si>
  <si>
    <t>leon.giraldo@unp.gov.co</t>
  </si>
  <si>
    <t>leondejesus1967@hotmail.com</t>
  </si>
  <si>
    <t xml:space="preserve">carrera 112 A 112 - 28 B </t>
  </si>
  <si>
    <t>GOMEZ AMADOR OMAR ENRIQUE</t>
  </si>
  <si>
    <t>01/02/1971</t>
  </si>
  <si>
    <t>omar.gomez@unp.gov.co</t>
  </si>
  <si>
    <t>omaroega@hotmail.com</t>
  </si>
  <si>
    <t xml:space="preserve">Calle 25#46-528 </t>
  </si>
  <si>
    <t>GOMEZ BECERRA OTONIEL</t>
  </si>
  <si>
    <t>09/12/1968</t>
  </si>
  <si>
    <t>FLORENCIA</t>
  </si>
  <si>
    <t>CAQUETA</t>
  </si>
  <si>
    <t>0674 del 27 de abril del 2022</t>
  </si>
  <si>
    <t>COMFACA</t>
  </si>
  <si>
    <t>otoniel.gomez@unp.gov.co</t>
  </si>
  <si>
    <t>otogobe69@hotmail.com</t>
  </si>
  <si>
    <t>CARRERA 8 # 5 B ESTE 20</t>
  </si>
  <si>
    <t>GOMEZ CARDOZO HECTOR ARMANDO</t>
  </si>
  <si>
    <t>30/03/1961</t>
  </si>
  <si>
    <t>hector.gomezc@unp.gov.co</t>
  </si>
  <si>
    <t>CALLE 51 # 18-29 APTO 302</t>
  </si>
  <si>
    <t>GOMEZ ECHAVARRIA FREDY LEON</t>
  </si>
  <si>
    <t>23/03/1974</t>
  </si>
  <si>
    <t>1795 del 16 de septiembre del 2022</t>
  </si>
  <si>
    <t>fredy.gomez@unp.gov.co </t>
  </si>
  <si>
    <t>fredydas@hotmail.com</t>
  </si>
  <si>
    <t>Carrera 57bis número 56-66 bloque 52 apartamento 202</t>
  </si>
  <si>
    <t xml:space="preserve">321 3337371 </t>
  </si>
  <si>
    <t>GOMEZ PENAGOS LUIS ENRIQUE</t>
  </si>
  <si>
    <t>24/10/1968</t>
  </si>
  <si>
    <t>luis.gomez@unp.gov.co</t>
  </si>
  <si>
    <t>lucho.1024@hotmail.com</t>
  </si>
  <si>
    <t>CALLE24 No. 1B58</t>
  </si>
  <si>
    <t>GOMEZ PEREAÑEZ RAMIRO ALBERTO</t>
  </si>
  <si>
    <t>16/04/1962</t>
  </si>
  <si>
    <t>ramiro.gomez@unp.gov.co</t>
  </si>
  <si>
    <t>comando.pereanez@gmail.com</t>
  </si>
  <si>
    <t>AVENIDA 46 # 59 - 25, APTO 402</t>
  </si>
  <si>
    <t>GONZALEZ CARVAJAL LUIS ALBERTO</t>
  </si>
  <si>
    <t>01/12/1975</t>
  </si>
  <si>
    <t>luis.gonzalez@unp.gov.co</t>
  </si>
  <si>
    <t>alberto.guajaro@hotmail.com</t>
  </si>
  <si>
    <t>ITAGUI CARRERA59C N 55A69 INTERIOR 160</t>
  </si>
  <si>
    <t>GONZALEZ GARZON JUAN DARIO</t>
  </si>
  <si>
    <t>dario.gonzalez@unp.gov.co</t>
  </si>
  <si>
    <t>juangonzalez081@outlook.com</t>
  </si>
  <si>
    <t>Calle70g #111a 10</t>
  </si>
  <si>
    <t>GONZALEZ MORENO ROSA BEATRIZ</t>
  </si>
  <si>
    <t>01/12/1976</t>
  </si>
  <si>
    <t>rosa.gonzalez@unp.gov.co</t>
  </si>
  <si>
    <t>rous5953@hotmail.com</t>
  </si>
  <si>
    <t>TECNICA PROFESIONAL EN FORMACION JUDICIAL Y CRIMINALISTICA</t>
  </si>
  <si>
    <t>Carrera 7c#2a -30 sur</t>
  </si>
  <si>
    <t>GRANADOS OSORIO LIBARDO ENRIQUE</t>
  </si>
  <si>
    <t>14/10/1962</t>
  </si>
  <si>
    <t>libardo.granados@unp.gov.co</t>
  </si>
  <si>
    <t>libardo.gr@hotmail.com</t>
  </si>
  <si>
    <t>CALLE 102 A No 86 b 03 CASA 14- Manzana 63 APARTADÓ</t>
  </si>
  <si>
    <t>GUALTEROS FLORIAN FREDDY ALEXANDER</t>
  </si>
  <si>
    <t>28/08/1975</t>
  </si>
  <si>
    <t>freddy.gualteros@unp.gov.co</t>
  </si>
  <si>
    <t>freddygual1975@hotmail.com</t>
  </si>
  <si>
    <t>CARRERA 65 BIS # 57T29 SUR BLOQUE 13 APTO 401</t>
  </si>
  <si>
    <t>GUCHUVO TORRES RAUL ANDRES</t>
  </si>
  <si>
    <t>30/07/1983</t>
  </si>
  <si>
    <t>raul.guchuvo@unp.gov.co</t>
  </si>
  <si>
    <t>raulguchuvo_83@hotmail.com</t>
  </si>
  <si>
    <t>Manzana 35 Casa 4</t>
  </si>
  <si>
    <t>GUEVARA LOZANO JOSE EVER</t>
  </si>
  <si>
    <t>07/03/1964</t>
  </si>
  <si>
    <t>jose.guevara@unp.gov.co</t>
  </si>
  <si>
    <t>joseever_g@yahoo.es</t>
  </si>
  <si>
    <t>KR 104 N? 153A-66 APT 702 APARTAMENTO  BOGOTÁ</t>
  </si>
  <si>
    <t>GUTIERREZ MACHADO DONIS ELENA</t>
  </si>
  <si>
    <t>15/07/1970</t>
  </si>
  <si>
    <t>donis.gutierrez@unp.gov.co</t>
  </si>
  <si>
    <t>amazonawayu@yahoo.es</t>
  </si>
  <si>
    <t>FINCA EL PARISO-VEREDA LA LUCIA  A 5 KILOMETROS DE DISTANCIA DEL PARQUE PRINCIPAL</t>
  </si>
  <si>
    <t>PARRA LOPEZ PEDRO JAVIER</t>
  </si>
  <si>
    <t>RESOLUCIÓN 1361 DEL 17 DE SEPTIEMBRE DE 2021</t>
  </si>
  <si>
    <t>pedro.parra@unp.gov.co</t>
  </si>
  <si>
    <t>pedrojavierparral@gmail.com</t>
  </si>
  <si>
    <t>CALLE 80B BIS SUR No.94-21</t>
  </si>
  <si>
    <t>HERRERA ALVAREZ HECTOR FERNEY</t>
  </si>
  <si>
    <t>04/06/1977</t>
  </si>
  <si>
    <t>hector.herrera@unp.gov.co</t>
  </si>
  <si>
    <t>hefehe77@hotmail.com</t>
  </si>
  <si>
    <t>CALLE 68 BIS  81 39 SUR</t>
  </si>
  <si>
    <t>HINCAPIE FAJARDO VICTOR HUGO</t>
  </si>
  <si>
    <t>09/05/1972</t>
  </si>
  <si>
    <t>victor.hincapie@unp.gov.co</t>
  </si>
  <si>
    <t>victorhincapie2008@hotmail.com</t>
  </si>
  <si>
    <t>CRA 24 C # 38 A 30</t>
  </si>
  <si>
    <t>PENAGOS ALVAREZ DANIEL FELIPE</t>
  </si>
  <si>
    <t>RESOLUCIÓN 1492 DE 2020</t>
  </si>
  <si>
    <t>daniel.penagos@unp.gov.co</t>
  </si>
  <si>
    <t>danipalf712@hotmail.com</t>
  </si>
  <si>
    <t>Calle 76 #45-86</t>
  </si>
  <si>
    <t>IMBACHI JHON FREDY</t>
  </si>
  <si>
    <t>19/04/1970</t>
  </si>
  <si>
    <t>fredy.imbachi@unp.gov.co</t>
  </si>
  <si>
    <t>ferney1124@hotmail.com</t>
  </si>
  <si>
    <t xml:space="preserve">Carrera 7c#309sur </t>
  </si>
  <si>
    <t>IZQUIERDO MONTES EDILBERTO</t>
  </si>
  <si>
    <t>25/11/1965</t>
  </si>
  <si>
    <t>edilberto.izquierdo@unp.gov.co</t>
  </si>
  <si>
    <t>edilberto237@hotmail.com</t>
  </si>
  <si>
    <t>Urb. Bosque de la ceiba Mz 4 L 569</t>
  </si>
  <si>
    <t xml:space="preserve">JIMENEZ BETANCUR JAVIER DARIO </t>
  </si>
  <si>
    <t>20/07/1962</t>
  </si>
  <si>
    <t>javier.jimenez@unp.gov.co</t>
  </si>
  <si>
    <t>Carrera 4 A este # 13-78</t>
  </si>
  <si>
    <t>JIMENEZ DE HOYOS NALFIDO ANTONIO</t>
  </si>
  <si>
    <t>07/02/1971</t>
  </si>
  <si>
    <t>nalfido.jimenez@unp.gov.co</t>
  </si>
  <si>
    <t>nalfido@yahoo.com</t>
  </si>
  <si>
    <t>TECNOLOGIA EN EVALUACION DE PROYECTOS</t>
  </si>
  <si>
    <t xml:space="preserve">manzana 99 casa No. 4 BLOQUE 2 </t>
  </si>
  <si>
    <t>LEON MARMOL ELIAS</t>
  </si>
  <si>
    <t>23/01/1958</t>
  </si>
  <si>
    <t>elias.leon@unp.gov.co</t>
  </si>
  <si>
    <t>eliasleonmarmol@hotmail.com</t>
  </si>
  <si>
    <t>CARRERA 81   4 E 72 CASA BARRIO SAN FERNANDO SIMON BOLIVAR</t>
  </si>
  <si>
    <t>LIZARAZO OROZCO FABIO</t>
  </si>
  <si>
    <t>19/04/1961</t>
  </si>
  <si>
    <t>fabio.lizarazo@unp.gov.co</t>
  </si>
  <si>
    <t>lizarazof80@gmail.com</t>
  </si>
  <si>
    <t>CALLE 33 B SUR No. 4A - 23</t>
  </si>
  <si>
    <t>LLORENTE  ROSIMBER ANTONIO</t>
  </si>
  <si>
    <t>SANTA MARTA</t>
  </si>
  <si>
    <t>MAGDALENA</t>
  </si>
  <si>
    <t>2040 DEL 13 DE DICIEMBRE DEL 2023</t>
  </si>
  <si>
    <t>CAJAMAG</t>
  </si>
  <si>
    <t>rosimber.llorente@unp.gov.co</t>
  </si>
  <si>
    <t>rllorente-2011@hotmail.com</t>
  </si>
  <si>
    <t xml:space="preserve">Calle 74B #22-57 </t>
  </si>
  <si>
    <t>LOAIZA GONZALEZ FRANKLIN</t>
  </si>
  <si>
    <t>18/02/1972</t>
  </si>
  <si>
    <t>franklin.loaiza@unp.gov.co</t>
  </si>
  <si>
    <t>franfur741@hotmail.com</t>
  </si>
  <si>
    <t>KR90C6A31</t>
  </si>
  <si>
    <t>LOPEZ MARTINEZ LUIS RAMON</t>
  </si>
  <si>
    <t>17/07/1968</t>
  </si>
  <si>
    <t>luis.lopez@unp.gov.co</t>
  </si>
  <si>
    <t>bomm1968@yahoo.es</t>
  </si>
  <si>
    <t xml:space="preserve">Avc 61sur # 20D-60 Int 9 AP 601 conjunto recidencial reserva del tunal </t>
  </si>
  <si>
    <t>LOPEZ SUAREZ VIRGILIO</t>
  </si>
  <si>
    <t>15/02/1958</t>
  </si>
  <si>
    <t>virgilio.lopez@unp.gov.co</t>
  </si>
  <si>
    <t>virlop15@hotmail.com</t>
  </si>
  <si>
    <t>DIAGONAL 43 SUR No. 22A  19 SANTA LUCIA</t>
  </si>
  <si>
    <t>LOPEZ  WILLIAM NOE</t>
  </si>
  <si>
    <t>24/03/1964</t>
  </si>
  <si>
    <t>william.lopez@unp.gov.co</t>
  </si>
  <si>
    <t>willy2020lopez@hotmail.com</t>
  </si>
  <si>
    <t>CARRERA 63B #56 SUR 24</t>
  </si>
  <si>
    <t xml:space="preserve">LUNA TAPIA LUIS DARIO </t>
  </si>
  <si>
    <t>01/07/1964</t>
  </si>
  <si>
    <t>luis.luna@unp.gov.co</t>
  </si>
  <si>
    <t>ldario93@gmail.com</t>
  </si>
  <si>
    <t xml:space="preserve">Calle 48 P bis C Sur # 3-82 Int 2 apartamento 303 </t>
  </si>
  <si>
    <t xml:space="preserve">MADURO LOPEZ JHON WILMER </t>
  </si>
  <si>
    <t>09/05/1979</t>
  </si>
  <si>
    <t>0349 DEL 13 DE MARZO DE 2023</t>
  </si>
  <si>
    <t>jhon.maduro@unp.gov.co</t>
  </si>
  <si>
    <t>jhowimalo@hotmail.com</t>
  </si>
  <si>
    <t>Manzana 119 lote 12 etapa 14</t>
  </si>
  <si>
    <t>MANZANO GUILLERMO</t>
  </si>
  <si>
    <t>02/05/1968</t>
  </si>
  <si>
    <t>guillermo.manzano@unp.gov.co</t>
  </si>
  <si>
    <t>gmanzano1968@gmail.com</t>
  </si>
  <si>
    <t xml:space="preserve">DIAGONAL 67b #28-21 </t>
  </si>
  <si>
    <t>MARIN LONDOÑO JORGE IVAN</t>
  </si>
  <si>
    <t>19/11/1962</t>
  </si>
  <si>
    <t xml:space="preserve"> jorge.marin@unp.gov.co</t>
  </si>
  <si>
    <t>jors_marin84@hotmail.com</t>
  </si>
  <si>
    <t>Calle 21 # 80 AA 87 CASA  MEDELLÍN</t>
  </si>
  <si>
    <t>MARTINEZ PACHON GUILLERMO</t>
  </si>
  <si>
    <t>05/06/1970</t>
  </si>
  <si>
    <t>guillermo.martinez@unp.gov.co</t>
  </si>
  <si>
    <t>guillermomartinezp@hotmail.com</t>
  </si>
  <si>
    <t>MANZANA 26 CASA 23 CIUDADELA COMFENALCO</t>
  </si>
  <si>
    <t>MARTINEZ SEGURA CARLOS ALBERTO</t>
  </si>
  <si>
    <t>26/03/1967</t>
  </si>
  <si>
    <t>alberto.martinez@unp.gov.co</t>
  </si>
  <si>
    <t>cam.lala@hotmail.es</t>
  </si>
  <si>
    <t xml:space="preserve">CALLE 143 # 118-15 </t>
  </si>
  <si>
    <t>MAYA ALZATE JHON JAIRO</t>
  </si>
  <si>
    <t>20/03/1970</t>
  </si>
  <si>
    <t>jhon.maya@unp.gov.co</t>
  </si>
  <si>
    <t>jjmayaalzate@hotmail.com</t>
  </si>
  <si>
    <t>Kra 1B bis 59-81</t>
  </si>
  <si>
    <t>MAZO ROBERTO</t>
  </si>
  <si>
    <t>18/11/1969</t>
  </si>
  <si>
    <t>roberto.mazo@unp.gov.co</t>
  </si>
  <si>
    <t>robertomazo@hotmail.com</t>
  </si>
  <si>
    <t>Carrera 50a #90a04</t>
  </si>
  <si>
    <t>MEDINA TAQUINAS GILBERTO</t>
  </si>
  <si>
    <t>26/05/1966</t>
  </si>
  <si>
    <t>1665 del 25 de agosto del 2022</t>
  </si>
  <si>
    <t>gilberto.medina@unp.gov.co</t>
  </si>
  <si>
    <t>gilberto-medina@hotmail.es</t>
  </si>
  <si>
    <t>Carrera 10 número 4-46 sur conjunto juliana torre 2 apto 303</t>
  </si>
  <si>
    <t>MEJIA BECERRA ALVARO DE JESUS</t>
  </si>
  <si>
    <t>17/12/1962</t>
  </si>
  <si>
    <t>alvaro.mejia@unp.gov.co </t>
  </si>
  <si>
    <t>jumame2009@hotmail.com</t>
  </si>
  <si>
    <t>NO REGISTRA</t>
  </si>
  <si>
    <t>CARLOSAMA LOPEZ CARLOS EFRAIN</t>
  </si>
  <si>
    <t>10/03/1970</t>
  </si>
  <si>
    <t>carlos.carlosama@unp.gov.co</t>
  </si>
  <si>
    <t>carlose-1970@hotmail.com</t>
  </si>
  <si>
    <t>MANZANA 23 CASA 8 CIUDADELA COMFAMILIAR</t>
  </si>
  <si>
    <t xml:space="preserve">MENJURA BENITEZ JUAN ALBERTO </t>
  </si>
  <si>
    <t>12/05/1965</t>
  </si>
  <si>
    <t>juan.menjura@unp.gov.co</t>
  </si>
  <si>
    <t>juanalbertomenjura@hotmail.com</t>
  </si>
  <si>
    <t>CRA 73 D No 35-20 SUR BLO 10 ENTR  19 APTO 222 BOGOTÁ</t>
  </si>
  <si>
    <t>VARGAS ALVAREZ YEIMIR LEANY</t>
  </si>
  <si>
    <t>Resolución 1343 del  22 de Julio de 2022</t>
  </si>
  <si>
    <t>yeimir.vargas@unp.gov.co</t>
  </si>
  <si>
    <t>yeleva12@hotmail.com</t>
  </si>
  <si>
    <t>Calle 146B -BIS No.78-32</t>
  </si>
  <si>
    <t>RIOS ESTRADA JULIO MAURICIO</t>
  </si>
  <si>
    <t>29/01/1987</t>
  </si>
  <si>
    <t>julio.rios@unp.gov.co</t>
  </si>
  <si>
    <t>maorios1987@hotmail.com</t>
  </si>
  <si>
    <t>CARRERA 3 A # 12C20</t>
  </si>
  <si>
    <t>MORA PATIÑO GREGORIO</t>
  </si>
  <si>
    <t>23/05/1961</t>
  </si>
  <si>
    <t>gregorio.mora@unp.gov.co</t>
  </si>
  <si>
    <t>mora.gregorio@hotmail.com</t>
  </si>
  <si>
    <t>CRA 4 TAMANA N 28 57  PRIMERO PISO</t>
  </si>
  <si>
    <t>MORALES GONZALEZ FRANCISCO JOSE</t>
  </si>
  <si>
    <t>13/03/1965</t>
  </si>
  <si>
    <t>francisco.morales@unp.gov.co</t>
  </si>
  <si>
    <t>Cra 49a # 89 82 apto 302</t>
  </si>
  <si>
    <t>MORALES PONTON HIROHAN ENRIQUE</t>
  </si>
  <si>
    <t>17/02/1974</t>
  </si>
  <si>
    <t>hirohan.morales@unp.gov.co</t>
  </si>
  <si>
    <t>hirohan74@hotmail.com</t>
  </si>
  <si>
    <t xml:space="preserve">Calle 95#32-28portal del vivero </t>
  </si>
  <si>
    <t>GALINDO PIÑEROS JHON FREDY</t>
  </si>
  <si>
    <t>RESOLUCIÓN 1586 DEL 29 DE OCTUBRE DE 2021</t>
  </si>
  <si>
    <t>jhon.galindo@unp.gov.co</t>
  </si>
  <si>
    <t>jhofregapi.demifave@gmail.com</t>
  </si>
  <si>
    <t>carrera 5 B # 127A-78</t>
  </si>
  <si>
    <t>MORENO RAMON JOSE LUIS</t>
  </si>
  <si>
    <t>29/06/1981</t>
  </si>
  <si>
    <t>0096 DEL 19 DE ENERO DEL 2024-MEM24-00031896</t>
  </si>
  <si>
    <t>jose.moreno@unp.gov.co</t>
  </si>
  <si>
    <t>danitominico@gmail.com</t>
  </si>
  <si>
    <t>Cra18#31d-09 sur</t>
  </si>
  <si>
    <t>MORENO TORRES ELEUCARIO</t>
  </si>
  <si>
    <t>eleucario.moreno@unp.gov.co</t>
  </si>
  <si>
    <t>el_negro_71@hotmail.com</t>
  </si>
  <si>
    <t>MZ D CASA 15 BARRIO TOLIMA GRANDE</t>
  </si>
  <si>
    <t>MUÑOZ VARGAS BOLIVAR</t>
  </si>
  <si>
    <t>26/09/1958</t>
  </si>
  <si>
    <t xml:space="preserve">NEIVA </t>
  </si>
  <si>
    <t>0749 DEL 14 DE MAYO DE 2024</t>
  </si>
  <si>
    <t>bolivar.munoz@unp.gov.co</t>
  </si>
  <si>
    <t>CALLE   7 N 9-03</t>
  </si>
  <si>
    <t>BOVEA CANTILLO WILLIAM ENRIQUE</t>
  </si>
  <si>
    <t>RESOLUCIÓN 0458 DEL 09 DE ABRIL DE 2021</t>
  </si>
  <si>
    <t>william.bovea@unp.gov.co</t>
  </si>
  <si>
    <t>WILLIAMBOVEACANTILLO@GMAIL.COM</t>
  </si>
  <si>
    <t xml:space="preserve">carrera 14a # 18-17 </t>
  </si>
  <si>
    <t>MUTIS GARCIA JOSE MANUEL</t>
  </si>
  <si>
    <t>26/05/1964</t>
  </si>
  <si>
    <t>jose.mutis@unp.gov.co</t>
  </si>
  <si>
    <t>joma2984@hotmail.es</t>
  </si>
  <si>
    <t>Calle55 A número 36b132</t>
  </si>
  <si>
    <t>NARVAEZ MERA EFREN ELIUTH</t>
  </si>
  <si>
    <t>29/05/1964</t>
  </si>
  <si>
    <t>efren.narvaez@unp.gov.co</t>
  </si>
  <si>
    <t>fuentesaurelio87@hotmail.com</t>
  </si>
  <si>
    <t>carrera 1 #11-28</t>
  </si>
  <si>
    <t>NEGRETE DIAZ SANTANDER AUGUSTO</t>
  </si>
  <si>
    <t>10/04/1965</t>
  </si>
  <si>
    <t>santander.negrete@unp.gov.co</t>
  </si>
  <si>
    <t>santa.negrete@hotmail.com</t>
  </si>
  <si>
    <t>Carrera 31 #18-25 01 SINCELEJO</t>
  </si>
  <si>
    <t>NINCO AGUIRRE LUIS HERMES</t>
  </si>
  <si>
    <t>16/01/1971</t>
  </si>
  <si>
    <t>luis.ninco@unp.gov.co</t>
  </si>
  <si>
    <t>ninco50@gmail.com</t>
  </si>
  <si>
    <t xml:space="preserve">Carrera 17#24-11apt310 </t>
  </si>
  <si>
    <t>OMEARA MIRAVAL RICAURTE</t>
  </si>
  <si>
    <t>23/05/1963</t>
  </si>
  <si>
    <t>AGUACHICA</t>
  </si>
  <si>
    <t>ricaurte.omeara@unp.gov.co</t>
  </si>
  <si>
    <t>ricaurteomearamiral@gmail.com</t>
  </si>
  <si>
    <t>CALLE 2 NORTE N 1-77</t>
  </si>
  <si>
    <t>ORTEGA QUIROZ RUBEN DARIO</t>
  </si>
  <si>
    <t>20/03/1960</t>
  </si>
  <si>
    <t>ruben.ortega@unp.gov.co</t>
  </si>
  <si>
    <t>rubendarioortega1960@hotmail.com</t>
  </si>
  <si>
    <t>CR 80B # 19A37</t>
  </si>
  <si>
    <t>ORTIZ CASTAÑO FREDY DE JESUS</t>
  </si>
  <si>
    <t>24/01/1968</t>
  </si>
  <si>
    <t>fredy.ortiz@unp.gov.co</t>
  </si>
  <si>
    <t>frocas168@hotmail.com</t>
  </si>
  <si>
    <t xml:space="preserve">Cra 72B#95-117 </t>
  </si>
  <si>
    <t xml:space="preserve">AGUIRRE CASTAÑO CARLOS ALBERTO </t>
  </si>
  <si>
    <t>25/01/1965</t>
  </si>
  <si>
    <t>carlos.aguirre@unp.gov.co</t>
  </si>
  <si>
    <t>CALLE 20 # 6 OESTE-29 MANZANA C CASA 17</t>
  </si>
  <si>
    <t>OSORIO AGUDELO OSCAR DE JESUS</t>
  </si>
  <si>
    <t>25/02/1967</t>
  </si>
  <si>
    <t>oscar.osorio@unp.gov.co</t>
  </si>
  <si>
    <t>oscar.oso.1967@hotmail.com</t>
  </si>
  <si>
    <t>Calle 100e #78b-31</t>
  </si>
  <si>
    <t xml:space="preserve">313 6517150 </t>
  </si>
  <si>
    <t>OSSA NOREÑA DIEGO ALEXANDER</t>
  </si>
  <si>
    <t>22/10/1976</t>
  </si>
  <si>
    <t>diego.ossa@unp.gov.co</t>
  </si>
  <si>
    <t>ponnyossa@une.net.co</t>
  </si>
  <si>
    <t>CALLE 64E # 94B66</t>
  </si>
  <si>
    <t>PADILLA ZARATE BLADIMIR ERNESTO</t>
  </si>
  <si>
    <t>02/02/1979</t>
  </si>
  <si>
    <t>bladimir.padilla@unp.gov.co</t>
  </si>
  <si>
    <t>bladimir0219@hotmail.com</t>
  </si>
  <si>
    <t xml:space="preserve">Cra 12g #68 48 </t>
  </si>
  <si>
    <t>PADILLA  DAGOBERTO ANTONIO</t>
  </si>
  <si>
    <t>30/09/1961</t>
  </si>
  <si>
    <t>2195 DEL 10 DE NOVIEMBRE DEL 2022</t>
  </si>
  <si>
    <t>dagoberto.padilla@unp.gov.co</t>
  </si>
  <si>
    <t>romeropadi@yahoo.com.co</t>
  </si>
  <si>
    <t xml:space="preserve">MANZANA 1 LOTE 20 </t>
  </si>
  <si>
    <t>PAEZ JAVIER</t>
  </si>
  <si>
    <t>26/04/1970</t>
  </si>
  <si>
    <t>javier.paez@unp.gov.co</t>
  </si>
  <si>
    <t>javier70paez@yahoo.es</t>
  </si>
  <si>
    <t>MANZANA. A CASA. 23</t>
  </si>
  <si>
    <t xml:space="preserve">YANEZ OSCAR ENRIQUE </t>
  </si>
  <si>
    <t>15/05/1969</t>
  </si>
  <si>
    <t>oscar.yanez@unp.gov.co</t>
  </si>
  <si>
    <t>oscaryanez2008@hotmail.com</t>
  </si>
  <si>
    <t>Calle 14 7A W 10</t>
  </si>
  <si>
    <t xml:space="preserve">MARTINEZ VILLADIEGO EDGARDO ENRIQUE </t>
  </si>
  <si>
    <t>14/08/1978</t>
  </si>
  <si>
    <t>enrique.martinez@unp.gov.co</t>
  </si>
  <si>
    <t>mellomartinez@hotmail.com</t>
  </si>
  <si>
    <t>Arjona Bolívar calle del coco#42_156</t>
  </si>
  <si>
    <t>PECHA CASTIBLANCO FERNANDO</t>
  </si>
  <si>
    <t>fernando.pecha@unp.gov.co</t>
  </si>
  <si>
    <t>pechafer42@gmail.com</t>
  </si>
  <si>
    <t>CALLE 58K SUR #80I - 28</t>
  </si>
  <si>
    <t xml:space="preserve">PEÑA ALFONSO OSCAR JAVIER </t>
  </si>
  <si>
    <t>10/01/1972</t>
  </si>
  <si>
    <t>oscar.pena@unp.gov.co</t>
  </si>
  <si>
    <t>CALLE 73BIS 69P 65</t>
  </si>
  <si>
    <t>PEREZ RODRIGUEZ RICARDO LUIS</t>
  </si>
  <si>
    <t>11/08/1971</t>
  </si>
  <si>
    <t>ricardo.perez@unp.gov.co</t>
  </si>
  <si>
    <t>ricardoperez-1971@hotmail.com</t>
  </si>
  <si>
    <t>CARRERA 27 # 56 - 60 APTO. 203</t>
  </si>
  <si>
    <t>PINTO APONTE RAFAEL EDUARDO</t>
  </si>
  <si>
    <t>29/10/1970</t>
  </si>
  <si>
    <t>LA PAZ</t>
  </si>
  <si>
    <t>rafael.pinto@unp.gov.co</t>
  </si>
  <si>
    <t>jimmi292008@hotmail.com</t>
  </si>
  <si>
    <t xml:space="preserve">CARRERA 33 B NO. 17 - 41  </t>
  </si>
  <si>
    <t>PINTOR RODRIGUEZ LUIS ALEXANDER</t>
  </si>
  <si>
    <t>24/04/1976</t>
  </si>
  <si>
    <t>1241 DEL 03 DE AGOSTO DE 2023</t>
  </si>
  <si>
    <t>luis.pintor@unp.gov.co</t>
  </si>
  <si>
    <t>alexpin.thor@gmail.com</t>
  </si>
  <si>
    <t xml:space="preserve">TRANSVERSAL 27 N. 39C 65 </t>
  </si>
  <si>
    <t>PINZON CRUZ HAIR ALBERTO</t>
  </si>
  <si>
    <t>27/05/1971</t>
  </si>
  <si>
    <t>hair.pinzon@unp.gov.co</t>
  </si>
  <si>
    <t>hapc7@hotmail.com</t>
  </si>
  <si>
    <t>Carrerra 96d #22g 16</t>
  </si>
  <si>
    <t>PLAZA GARCIA JADER ADRIANO</t>
  </si>
  <si>
    <t>29/11/1968</t>
  </si>
  <si>
    <t>TIERRALTA</t>
  </si>
  <si>
    <t>jader.plaza@unp.gov.co</t>
  </si>
  <si>
    <t>TIERRALTA CORDOBA CL17A 20BIS-30 VILLA HERMOSA-EDEN</t>
  </si>
  <si>
    <t>CORREDOR SANCHEZ EDGAR</t>
  </si>
  <si>
    <t>05/12/1980</t>
  </si>
  <si>
    <t>edgar.corredor@unp.gov.co</t>
  </si>
  <si>
    <t>corredorsupercucuta@gmail.com</t>
  </si>
  <si>
    <t>TECNOLOGIA EN CRIMINALISTICA</t>
  </si>
  <si>
    <t>calle 1 No. 7-34</t>
  </si>
  <si>
    <t>QUICENO ACEVEDO MARTIN ALBEIRO</t>
  </si>
  <si>
    <t>19/03/1965</t>
  </si>
  <si>
    <t>martin.quiceno@unp.gov.co</t>
  </si>
  <si>
    <t>martinquiceno1@hotmail.com</t>
  </si>
  <si>
    <t>NOVENO DE SECUNDARIA</t>
  </si>
  <si>
    <t>Carrera 40 # 48-50</t>
  </si>
  <si>
    <t>RAMIREZ GONZALEZ JUAN CARLOS</t>
  </si>
  <si>
    <t>02/07/1971</t>
  </si>
  <si>
    <t>juanc.ramirez@unp.gov.co</t>
  </si>
  <si>
    <t>CLL54  # 86 a 35 apto  226 COLORES DE CALAZANIA</t>
  </si>
  <si>
    <t>RAMIREZ POLOCHE JORGE EDUARDO</t>
  </si>
  <si>
    <t>31/08/1965</t>
  </si>
  <si>
    <t>1270 DEL 11 DE AGOSTO DE 2023</t>
  </si>
  <si>
    <t>jorge.ramirez@unp.gov.co</t>
  </si>
  <si>
    <t>olpasa99@gmail.com</t>
  </si>
  <si>
    <t xml:space="preserve">Calle 34 este #14-00 bloque 16 casa 28 </t>
  </si>
  <si>
    <t>RAMIREZ SUAZA CARLOS MARIO</t>
  </si>
  <si>
    <t>19/08/1970</t>
  </si>
  <si>
    <t>carlos.ramirez@unp.gov.co</t>
  </si>
  <si>
    <t>ramirezsuazacarlosmario@gmail.com</t>
  </si>
  <si>
    <t>Carrera 45#26-162 apo 622</t>
  </si>
  <si>
    <t>RENDON PALACIO RICARDO ALFONSO</t>
  </si>
  <si>
    <t>05/02/1967</t>
  </si>
  <si>
    <t>ricardo.rendon@unp.gov.co</t>
  </si>
  <si>
    <t>ricardo.alfonsopalacio67@hotmail.com</t>
  </si>
  <si>
    <t>CLL 65c# 93aa-05</t>
  </si>
  <si>
    <t>RENGIFO GONZALEZ DIEGO FERNANDO</t>
  </si>
  <si>
    <t>09/11/1968</t>
  </si>
  <si>
    <t>diego.rengifo@unp.gov.co</t>
  </si>
  <si>
    <t>calicali4594@hotmail.com</t>
  </si>
  <si>
    <t xml:space="preserve">Carrera 83b #  42-60 </t>
  </si>
  <si>
    <t xml:space="preserve">REYES CLAVIJO JAIRO ALBERTO </t>
  </si>
  <si>
    <t>30/03/1969</t>
  </si>
  <si>
    <t>jairo.reyes@unp.gov.co</t>
  </si>
  <si>
    <t>jairorclavijo@hotmail.com</t>
  </si>
  <si>
    <t>Transversal 42 # 3b88</t>
  </si>
  <si>
    <t>RINCON CASTELLANOS JORGE</t>
  </si>
  <si>
    <t>30/09/1967</t>
  </si>
  <si>
    <t>0988 DEL 16 DE JULIO DE 2021</t>
  </si>
  <si>
    <t>jorge.rincon@unp.gov.co</t>
  </si>
  <si>
    <t>jorgerinconc30@hotmail.com</t>
  </si>
  <si>
    <t xml:space="preserve">Calle 70 villa Judith </t>
  </si>
  <si>
    <t xml:space="preserve">310 504 33 55 </t>
  </si>
  <si>
    <t>MEDINA CAMPOS GERSON HERNAN</t>
  </si>
  <si>
    <t>01/11/1964</t>
  </si>
  <si>
    <t>gerson.medina@unp.gov.co</t>
  </si>
  <si>
    <t>germedina64@hotmail.com</t>
  </si>
  <si>
    <t>Carrera 74 #35 c 05</t>
  </si>
  <si>
    <t>MUÑOZ LOPEZ DEINER</t>
  </si>
  <si>
    <t>RESOLUCIÓN 0987 DE 2020</t>
  </si>
  <si>
    <t>deiner.munoz@unp.gov.co</t>
  </si>
  <si>
    <t>3117145438dm@gmail.com</t>
  </si>
  <si>
    <t xml:space="preserve">CALLE 70#27a80 </t>
  </si>
  <si>
    <t>RIVERA AMAYA ALEXANDER ALFONSO</t>
  </si>
  <si>
    <t>05/08/1965</t>
  </si>
  <si>
    <t>alexander.rivera@unp.gov.co</t>
  </si>
  <si>
    <t>TECNOLOGIA EN ADMINISTRACION JUDICIAL</t>
  </si>
  <si>
    <t>CARRERA 89 A #45A - 33 SUR CASA 242</t>
  </si>
  <si>
    <t>ROBLEDO RAMIREZ OMAR DE JESUS</t>
  </si>
  <si>
    <t>27/09/1968</t>
  </si>
  <si>
    <t>omar.robledo@unp.gov.co</t>
  </si>
  <si>
    <t>omar-unp@hotmail.com</t>
  </si>
  <si>
    <t xml:space="preserve">CALLE 7A #16-BIS 17 </t>
  </si>
  <si>
    <t>ROCHA GONZALEZ JULIO ALBERTO</t>
  </si>
  <si>
    <t>06/09/1972</t>
  </si>
  <si>
    <t>julio.rocha@unp.gov.co</t>
  </si>
  <si>
    <t>julioarg-05@hotmail.com</t>
  </si>
  <si>
    <t>Cartagena, Urbanización las Palmeras M10 L12</t>
  </si>
  <si>
    <t>HERNANDEZ BARON MODESTO</t>
  </si>
  <si>
    <t>24/06/1969</t>
  </si>
  <si>
    <t>modesto.hernandez@unp.gov.co</t>
  </si>
  <si>
    <t>Calle 75 con traversal 2 E sur 28 75</t>
  </si>
  <si>
    <t>RODRIGUEZ JAIMES EMEL ANTONIO</t>
  </si>
  <si>
    <t>24/08/1960</t>
  </si>
  <si>
    <t>emel.rodriguez@unp.gov.co</t>
  </si>
  <si>
    <t>emelrodriguez@hotmail.com</t>
  </si>
  <si>
    <t>CARRERA 22B # 73a - 18 JARDINES VILLA ESTADIO</t>
  </si>
  <si>
    <t>VASQUEZ OCHOA BONIFACIO</t>
  </si>
  <si>
    <t>bonifacio.vasquez@unp.gov.co</t>
  </si>
  <si>
    <t>bonivasquez@hotmail.com</t>
  </si>
  <si>
    <t>Cra 31B # 1-32</t>
  </si>
  <si>
    <t>ROMERO HERNANDEZ CARLOS ALBERTO</t>
  </si>
  <si>
    <t>31/01/1971</t>
  </si>
  <si>
    <t>carlosa.romero@unp.gov.co</t>
  </si>
  <si>
    <t>romerocarlos5928@hotmail.com</t>
  </si>
  <si>
    <t>CARRERA 102#86A-46</t>
  </si>
  <si>
    <t>RUEDA CARRASCAL YURI ALEXANDER</t>
  </si>
  <si>
    <t>26/11/1972</t>
  </si>
  <si>
    <t>MEM24-00009919</t>
  </si>
  <si>
    <t>yuri.rueda@unp.gov.co</t>
  </si>
  <si>
    <t>yalexru@hotmail.com</t>
  </si>
  <si>
    <t>calle 37 sur #90 a-45</t>
  </si>
  <si>
    <t>RUEDA RAMIREZ RUTH ESVIDIA</t>
  </si>
  <si>
    <t>21/08/1967</t>
  </si>
  <si>
    <t>ruthrueda@unp.gov.co</t>
  </si>
  <si>
    <t>pelusa.lu.k@hotmail.com</t>
  </si>
  <si>
    <t>TECNOLOGIA EN GESTION AMBIENTAL Y SERVICIOS PUBLICOS</t>
  </si>
  <si>
    <t>ADMINISTRACION AMBIENTAL</t>
  </si>
  <si>
    <t>CRA 6 16A97 APTO 301</t>
  </si>
  <si>
    <t>RUIDIAZ VILLARREAL EDGAR</t>
  </si>
  <si>
    <t>09/05/1961</t>
  </si>
  <si>
    <t>edgar.ruidiaz@unp.gov.co</t>
  </si>
  <si>
    <t>edgar.ruidiaz0905@gmail.com</t>
  </si>
  <si>
    <t>TECNOLOGIA EN CONSTRUCCIONES</t>
  </si>
  <si>
    <t>Carrera 69 No. 18-27 sur   Piso 3 BOGOTÁ</t>
  </si>
  <si>
    <t>RUIZ CAICEDO JAMIGTON</t>
  </si>
  <si>
    <t>26/07/1959</t>
  </si>
  <si>
    <t>jamigton.ruiz@unp.gov.co</t>
  </si>
  <si>
    <t>elpoli100@hotmail.com</t>
  </si>
  <si>
    <t>DIAGONAL 9 No  4B- 90 INT 7   APTO 104 SOACHA</t>
  </si>
  <si>
    <t>SALAZAR MOLINA DANIEL</t>
  </si>
  <si>
    <t>23/05/1965</t>
  </si>
  <si>
    <t>daniel.salazar@unp.gov.co</t>
  </si>
  <si>
    <t>danielsalazarmolina@hotmail.com</t>
  </si>
  <si>
    <t>calle  17 /39/96 Neiva huila</t>
  </si>
  <si>
    <t>SANCHEZ CAICEDO YINSOR FERNEY</t>
  </si>
  <si>
    <t>19/01/1973</t>
  </si>
  <si>
    <t xml:space="preserve">0531 del 29 de marzo del 2022 </t>
  </si>
  <si>
    <t>yinsor.sanchez@unp.gov.co</t>
  </si>
  <si>
    <t>yinfermilenio@yahoo.es</t>
  </si>
  <si>
    <t xml:space="preserve">Cll. 26 G # 23 - 20 - Conjunto Residencial Alcázares Reservado - Torre 6 Apto 302 </t>
  </si>
  <si>
    <t>ORTIZ GONZALEZ HECTOR CAMILO</t>
  </si>
  <si>
    <t>Resolución 1342 del  22 de Julio de 2022</t>
  </si>
  <si>
    <t>hector.ortiz@unp.gov.co</t>
  </si>
  <si>
    <t>kamiloortiz16@gmail.com</t>
  </si>
  <si>
    <t>Cra 88 #66a-10</t>
  </si>
  <si>
    <t>SANCHEZ NARVAEZ JOSE ALIRIO</t>
  </si>
  <si>
    <t>14/03/1970</t>
  </si>
  <si>
    <t>jose.sanchez@unp.gov.co</t>
  </si>
  <si>
    <t>CALLE 27 # 1 A BIS 12</t>
  </si>
  <si>
    <t>SAUCA ANA AYDE</t>
  </si>
  <si>
    <t>01/06/1969</t>
  </si>
  <si>
    <t>1675 del 03 de noviembre de 2021</t>
  </si>
  <si>
    <t>ana.aide@unp.gov.co</t>
  </si>
  <si>
    <t>anaaydesauca@hotmail.com</t>
  </si>
  <si>
    <t>Cra 5 No 3  -28</t>
  </si>
  <si>
    <t>VALENCIA AGUIRRE JHOHAN MAURICIO</t>
  </si>
  <si>
    <t>RESOLUCIÓN 0048 DEL 20 DE ENERO DE 2021</t>
  </si>
  <si>
    <t>jhohan.valencia@unp.gov.co</t>
  </si>
  <si>
    <t>BACHILLER TECNICO</t>
  </si>
  <si>
    <t>Calle73h # 3n-38</t>
  </si>
  <si>
    <t>ROYERO HURTADO JORGE LEONARDO</t>
  </si>
  <si>
    <t>COPEY</t>
  </si>
  <si>
    <t>1886 del 28 de septiembre de 2022</t>
  </si>
  <si>
    <t>RESOLUCIÓN 0006 DEL 04 DE ENERO DE 2022</t>
  </si>
  <si>
    <t>jorge.royero@unp.gov.co</t>
  </si>
  <si>
    <t>marcelaaranzales@gmail.com</t>
  </si>
  <si>
    <t>manzana 19 casa 10</t>
  </si>
  <si>
    <t>SERRANO NAVAS LUIS ARTURO</t>
  </si>
  <si>
    <t>29/05/1962</t>
  </si>
  <si>
    <t>luis.serrano@unp.gov.co</t>
  </si>
  <si>
    <t>arturoserrano29@hotmail.com</t>
  </si>
  <si>
    <t xml:space="preserve">CRA 25 N. 106 13 BARRIO PROVENSA </t>
  </si>
  <si>
    <t>HERNANDEZ OCHOA BENIGNO</t>
  </si>
  <si>
    <t>07/11/1962</t>
  </si>
  <si>
    <t>benigno.hernandez@unp.gov.co</t>
  </si>
  <si>
    <t>colombiamaria91@gmail.com</t>
  </si>
  <si>
    <t>Carrera 2 C # 48 R 55 sur</t>
  </si>
  <si>
    <t>STERLING VILLAQUIRAN CARLOS ALFREDO</t>
  </si>
  <si>
    <t>03/09/1967</t>
  </si>
  <si>
    <t>YAGUARA</t>
  </si>
  <si>
    <t>0751 DEL 14 DE MAYO DE 2024</t>
  </si>
  <si>
    <t>carlos.sterling@unp.gov.co</t>
  </si>
  <si>
    <t>sterlingvilla@hotmail.com</t>
  </si>
  <si>
    <t>CALLE 17 N° 20 - 53</t>
  </si>
  <si>
    <t>SUAREZ AYALA DIMAS OVIDIO</t>
  </si>
  <si>
    <t>dimas.suarez@unp.gov.co</t>
  </si>
  <si>
    <t>ovidiosuarezay@gmail.com</t>
  </si>
  <si>
    <t>CALLE40F SUR #72L-15</t>
  </si>
  <si>
    <t>GUTIERREZ JIMENEZ ANTONIO LUIS</t>
  </si>
  <si>
    <t>RESOLUCION 0830 DE 2020</t>
  </si>
  <si>
    <t>antonio.gutierrez@unp.gov.co</t>
  </si>
  <si>
    <t>ANTONIOLUISGUTIEEREZJ@GMAIL.COM</t>
  </si>
  <si>
    <t xml:space="preserve">Carrera 18 # 25-23 </t>
  </si>
  <si>
    <t>TABORDA RESTREPO OSCAR DE JESUS</t>
  </si>
  <si>
    <t>04/04/1964</t>
  </si>
  <si>
    <t>oscar.taborda@unp.gov.co</t>
  </si>
  <si>
    <t>ostares64@hotmail.com</t>
  </si>
  <si>
    <t xml:space="preserve">Carrera 34 #81asur-50 </t>
  </si>
  <si>
    <t>ALMEYDA PITTA JORGE ENRIQUE</t>
  </si>
  <si>
    <t>0766 DEL 14 DE JULIO DEL 2020</t>
  </si>
  <si>
    <t>jorge.almeyda@unp.gov.co</t>
  </si>
  <si>
    <t>almeydapitta@hotmail.com</t>
  </si>
  <si>
    <t>TECNOLOGO PROFESIONAL EN SERVICIOS DE POLICIA</t>
  </si>
  <si>
    <t>Calle 13 sur número 8-34</t>
  </si>
  <si>
    <t>TORRES BONE JOSE ROSARIO</t>
  </si>
  <si>
    <t>04/10/1969</t>
  </si>
  <si>
    <t>0800 del 19 de mayo del 2022</t>
  </si>
  <si>
    <t>jose.bone@unp.gov.co</t>
  </si>
  <si>
    <t xml:space="preserve"> jose.bone@unp.gov.co</t>
  </si>
  <si>
    <t>Carrera 46a lote 51 casa 1 aguas clara la cumbre</t>
  </si>
  <si>
    <t>TORRES LUNA FRANCISCO</t>
  </si>
  <si>
    <t>08/01/1976</t>
  </si>
  <si>
    <t>francisco.torres@unp.gov.co</t>
  </si>
  <si>
    <t>CRA 36A#56-48 SUR CASA 1INTERIOR 1</t>
  </si>
  <si>
    <t>TORRES MONTES ENILSO JOSE</t>
  </si>
  <si>
    <t>06/10/1969</t>
  </si>
  <si>
    <t>enilso.torres@unp.gov.co</t>
  </si>
  <si>
    <t>enilsotorrez@hotmail.com</t>
  </si>
  <si>
    <t xml:space="preserve">Carrera 15A N 55-16 </t>
  </si>
  <si>
    <t>TOVAR GUTIERREZ JESUS GREGORIO</t>
  </si>
  <si>
    <t>16/04/1974</t>
  </si>
  <si>
    <t>jesus.tovar@unp.gov.co</t>
  </si>
  <si>
    <t>jesu2014tovar@hotmail.com</t>
  </si>
  <si>
    <t>Carrera 36 #38-26</t>
  </si>
  <si>
    <t>TRUJILLO  HERNEY</t>
  </si>
  <si>
    <t>15/08/1968</t>
  </si>
  <si>
    <t>herney.trujillo@unp.gov.co</t>
  </si>
  <si>
    <t>herney.1568@gmail.com</t>
  </si>
  <si>
    <t>TECNICA PROFESIONAL EN PROGRAMACION DE COMPUTADORES</t>
  </si>
  <si>
    <t>Cra. 3#48g-55sur</t>
  </si>
  <si>
    <t>TUBERQUIA PETRO GERMAN ANTONIO</t>
  </si>
  <si>
    <t>07/03/1967</t>
  </si>
  <si>
    <t>0715 DEL 12 DE MAYO DEL 2023</t>
  </si>
  <si>
    <t>german.tuberquia@unp.gov.co</t>
  </si>
  <si>
    <t>tubo78@hotmail.com</t>
  </si>
  <si>
    <t>CRERA 8#6A25</t>
  </si>
  <si>
    <t>URIBE ARCHILA ALFONSO</t>
  </si>
  <si>
    <t>20/10/1963</t>
  </si>
  <si>
    <t>alfonso.uribe@unp.gov.co</t>
  </si>
  <si>
    <t>alfonsouribearchila@hotmail.com.</t>
  </si>
  <si>
    <t>Carrera29#116-69</t>
  </si>
  <si>
    <t>VALDEZ SIMANCA EDINSON RAFAEL</t>
  </si>
  <si>
    <t>07/06/1960</t>
  </si>
  <si>
    <t>edinson.valdez@unp.gov.co</t>
  </si>
  <si>
    <t>edinsonval@outlook.com</t>
  </si>
  <si>
    <t>Manzana 4 Lote 576</t>
  </si>
  <si>
    <t>VARGAS AMERICO SEGUNDO</t>
  </si>
  <si>
    <t>31/07/1963</t>
  </si>
  <si>
    <t>americo.vargas@unp.gov.co</t>
  </si>
  <si>
    <t>ame7801@hotmail.com</t>
  </si>
  <si>
    <t>Calle 17 6-04</t>
  </si>
  <si>
    <t>VELASCO RENGIFO WILSON EULISES</t>
  </si>
  <si>
    <t>30/01/1973</t>
  </si>
  <si>
    <t>wilson.velasco@unp.gov.co</t>
  </si>
  <si>
    <t xml:space="preserve">TRANSVERSAL 10 A # 60 N 30 </t>
  </si>
  <si>
    <t xml:space="preserve">VELASQUEZ MENDOZA LUIS ALFIDE </t>
  </si>
  <si>
    <t>25/04/1974</t>
  </si>
  <si>
    <t>luis.velasquez@unp.gov.co</t>
  </si>
  <si>
    <t>alfidev@hotmail.com</t>
  </si>
  <si>
    <t>Avenida 19 #131 70</t>
  </si>
  <si>
    <t>VELLOJIN ESPITIA MELQUICEDEC</t>
  </si>
  <si>
    <t>10/12/1962</t>
  </si>
  <si>
    <t>melquicedec.vellojin@unp.gov.co</t>
  </si>
  <si>
    <t>CARRERA  79 A No 92 - 97 CASA MEDELLÍN</t>
  </si>
  <si>
    <t>VILLALBA SALGADO YAMIL ANTONIO</t>
  </si>
  <si>
    <t>16/10/1969</t>
  </si>
  <si>
    <t>CARMEN DE BOLÍVAR</t>
  </si>
  <si>
    <t>yamil.villalba@unp.gov.co</t>
  </si>
  <si>
    <t>yvillalbasalgado@yahoo.com</t>
  </si>
  <si>
    <t xml:space="preserve">Manzana 186 L 21 pozon señor miramar </t>
  </si>
  <si>
    <t>318 8831843</t>
  </si>
  <si>
    <t xml:space="preserve">VILORIA CASARRUBIA REINALDO </t>
  </si>
  <si>
    <t>06/01/1972</t>
  </si>
  <si>
    <t>reinaldo.viloria@unp.gov.co</t>
  </si>
  <si>
    <t>reinaldo.viloria01@gmail.com</t>
  </si>
  <si>
    <t>CALLE 40 B # 40 A ESTE 100</t>
  </si>
  <si>
    <t>ZAPATA PUERTA EHISENHOWER</t>
  </si>
  <si>
    <t>12/01/1962</t>
  </si>
  <si>
    <t>ehisenhower.zapata@unp.gov.co</t>
  </si>
  <si>
    <t>hawer62@hotmail.com</t>
  </si>
  <si>
    <t xml:space="preserve">Municipio de Apartadó, Vereda "El osito". </t>
  </si>
  <si>
    <t>ZAPATA ZAPATA TITO DE JESUS</t>
  </si>
  <si>
    <t>25/02/1966</t>
  </si>
  <si>
    <t>tito.zapata@unp.gov.co</t>
  </si>
  <si>
    <t>tito-zapata@hotmail.com</t>
  </si>
  <si>
    <t>Carrera 58 # 7741</t>
  </si>
  <si>
    <t>ZOLAQUE CORONADO JOHN JAIRO</t>
  </si>
  <si>
    <t>23/06/1975</t>
  </si>
  <si>
    <t>jhon.zolaque@unp.gov.co</t>
  </si>
  <si>
    <t>pi.tus1997@hotmail.com</t>
  </si>
  <si>
    <t xml:space="preserve">Calle 90a#95-97 </t>
  </si>
  <si>
    <t>ZULETA BULLA WILSON</t>
  </si>
  <si>
    <t>26/01/1968</t>
  </si>
  <si>
    <t>wilson.zuleta@unp.gov.co</t>
  </si>
  <si>
    <t>wilsonzuleta@hotmail.com</t>
  </si>
  <si>
    <t>CALLE 40 SUR # 72Q-25 CASA 24</t>
  </si>
  <si>
    <t xml:space="preserve">BELLO MOCETON LUIS HERNANDO </t>
  </si>
  <si>
    <t>01/02/1961</t>
  </si>
  <si>
    <t>4103-20</t>
  </si>
  <si>
    <t>CONDUCTOR MECÁNICO</t>
  </si>
  <si>
    <t>luis.bello@unp.gov.co</t>
  </si>
  <si>
    <t>lumobe2001@yahoo.com</t>
  </si>
  <si>
    <t>Calle 57C sur #77K 20 apto 203</t>
  </si>
  <si>
    <t>FIGUEROA ORTEGA CARLOS SAUL</t>
  </si>
  <si>
    <t>carlos.figueroa@unp.gov.co</t>
  </si>
  <si>
    <t>carlosfigueroaortega@hotmail.com</t>
  </si>
  <si>
    <t xml:space="preserve">Carrera 94#22a90 </t>
  </si>
  <si>
    <t>RODRIGUEZ BERNAL EDGAR MILAN</t>
  </si>
  <si>
    <t>29/08/1967</t>
  </si>
  <si>
    <t>edgar.rodriguez@unp.gov.co</t>
  </si>
  <si>
    <t>milo-2908@hotmail.com</t>
  </si>
  <si>
    <t xml:space="preserve">cll 4 # 1 - 100 este apto 203 interior 12 </t>
  </si>
  <si>
    <t>SUAREZ ALVAREZ LUIS EDUARDO</t>
  </si>
  <si>
    <t>16/08/1962</t>
  </si>
  <si>
    <t>4103-18</t>
  </si>
  <si>
    <t>Resolución 0199 de 2021</t>
  </si>
  <si>
    <t>luis.suarez@unp.gov.co</t>
  </si>
  <si>
    <t>lesa0357@hotmail.com</t>
  </si>
  <si>
    <t>CALLE 23 B No 113-79 INT 21  APTO 341 BOGOTÁ</t>
  </si>
  <si>
    <t>ARIAS JOSE MESIAS</t>
  </si>
  <si>
    <t>03/08/1957</t>
  </si>
  <si>
    <t>mesias.arias@unp.gov.co</t>
  </si>
  <si>
    <t>josearias7692@hotmail.com</t>
  </si>
  <si>
    <t>CAllE 66 70A 30</t>
  </si>
  <si>
    <t>BERNAL CLAROS HEBERT</t>
  </si>
  <si>
    <t>12/06/1966</t>
  </si>
  <si>
    <t>hebert.bernal@unp.gov.co</t>
  </si>
  <si>
    <t>joambe0101@yahoo.es</t>
  </si>
  <si>
    <t>Diagonal 17b88-77int9apto 701</t>
  </si>
  <si>
    <t>CASTRO CABEZA HENRY</t>
  </si>
  <si>
    <t>07/01/1960</t>
  </si>
  <si>
    <t>henry.castro@unp.gov.co</t>
  </si>
  <si>
    <t>hencas_8133@hotmail.com</t>
  </si>
  <si>
    <t>Calle 62 d Sur #70-26</t>
  </si>
  <si>
    <t>CASTRO RIOS HECTOR MARIO</t>
  </si>
  <si>
    <t>28/01/1978</t>
  </si>
  <si>
    <t>RIONEGRO</t>
  </si>
  <si>
    <t>hector.castro@unp.gov.co</t>
  </si>
  <si>
    <t>hecastro78@hotmail.com</t>
  </si>
  <si>
    <t>Carrera 52B #37-05</t>
  </si>
  <si>
    <t>MIRANDA VARGAS EDWIN ALBERTO</t>
  </si>
  <si>
    <t>RESOLUCIÓN 1362 DEL 17 DE SEPTIEMBRE DE 2021</t>
  </si>
  <si>
    <t>edwin.miranda@unp.gov.co</t>
  </si>
  <si>
    <t>edalmiva314@gmail.com</t>
  </si>
  <si>
    <t>Calle 10#86-90 torre 16 apto 301</t>
  </si>
  <si>
    <t>ESPAÑOL VILLARRAGA ENRIQUE</t>
  </si>
  <si>
    <t>enrique.espanol@unp.gov.co</t>
  </si>
  <si>
    <t>majuespanol39@gmail.com</t>
  </si>
  <si>
    <t>cll 131 58 25</t>
  </si>
  <si>
    <t>LOPEZ HERNANDEZ WILSON</t>
  </si>
  <si>
    <t>28/06/1969</t>
  </si>
  <si>
    <t>wilson.lopez@unp.gov.co</t>
  </si>
  <si>
    <t>wilsonlopezhernandez@hotmail.com</t>
  </si>
  <si>
    <t xml:space="preserve">Calle 86 a 95 f 76 interior 306 </t>
  </si>
  <si>
    <t>ACERO PARRA LUIS ANDERSON</t>
  </si>
  <si>
    <t>RESOLUCIÓN 1241 DEL 15 DE JULIO DE 2022</t>
  </si>
  <si>
    <t>luis.acero@unp.gov.co</t>
  </si>
  <si>
    <t>faljam01@hotmail.com</t>
  </si>
  <si>
    <t>Calle18a sur #12d-71</t>
  </si>
  <si>
    <t>PUENTES GIRALDO CESAR TULIO</t>
  </si>
  <si>
    <t>03/10/1964</t>
  </si>
  <si>
    <t>cesar.puentes@unp.gov.co</t>
  </si>
  <si>
    <t>cesar.puentes72@gmail.com</t>
  </si>
  <si>
    <t xml:space="preserve">CALLE 69 NOI. 81F-24 </t>
  </si>
  <si>
    <t>REYES BASTO HARISON</t>
  </si>
  <si>
    <t>16/04/1965</t>
  </si>
  <si>
    <t>harison.reyes@unp.gov.co</t>
  </si>
  <si>
    <t>hreyesbasto@hotmail.com</t>
  </si>
  <si>
    <t>Carrera68G#9C-97TORRE1APARTAMENTO1204</t>
  </si>
  <si>
    <t>SUAREZ ARIAS JOSE RAMIRO</t>
  </si>
  <si>
    <t>27/11/1965</t>
  </si>
  <si>
    <t>ramiro.suarez@unp.gov.co</t>
  </si>
  <si>
    <t>ramisilv18@hotmail.com</t>
  </si>
  <si>
    <t xml:space="preserve">Calle 23b# 113 79 </t>
  </si>
  <si>
    <t xml:space="preserve">ALFARO LEIVA LUIS EDUARDO </t>
  </si>
  <si>
    <t>17/12/1965</t>
  </si>
  <si>
    <t>4103-16</t>
  </si>
  <si>
    <t>luis.alfaro@unp.gov.co</t>
  </si>
  <si>
    <t>luccioalfa237@hotmail.com</t>
  </si>
  <si>
    <t>CALLE 9D # 69B 80 INT 1 APARTAMENTO 304</t>
  </si>
  <si>
    <t>ARENAS MOJICA ALVARO</t>
  </si>
  <si>
    <t>18/08/1960</t>
  </si>
  <si>
    <t>MEM23-00011861</t>
  </si>
  <si>
    <t>alvaro.arenas@unp.gov.co</t>
  </si>
  <si>
    <t>alvaromojica88@hotmail.com</t>
  </si>
  <si>
    <t>CALLE 4B  39B90</t>
  </si>
  <si>
    <t>FRANCO JOSE VICENTE</t>
  </si>
  <si>
    <t>Resolución 1390 del 17 de noviembre de 2020</t>
  </si>
  <si>
    <t>vicente.franco@unp.gov.co</t>
  </si>
  <si>
    <t>vicentefrak@hotmail.com</t>
  </si>
  <si>
    <t>COMERCIO INTERNACIONAL</t>
  </si>
  <si>
    <t>CARRERA 37 #1H-71</t>
  </si>
  <si>
    <t>OSORIO HENAO ALVARO</t>
  </si>
  <si>
    <t>05/09/1964</t>
  </si>
  <si>
    <t>alvaro.osorio@unp.gov.co</t>
  </si>
  <si>
    <t>alvarosorio64@hotmail.com</t>
  </si>
  <si>
    <t>SEIS (6) AÑOS DE EDUCACIÓN BÁSICA SECUNDARIA</t>
  </si>
  <si>
    <t xml:space="preserve">Mza 2 csa 14 comfamiliar </t>
  </si>
  <si>
    <t>ARIAS LOPEZ RUBEN DARIO</t>
  </si>
  <si>
    <t>22/01/1966</t>
  </si>
  <si>
    <t>ruben.arias@unp.gov.co</t>
  </si>
  <si>
    <t>rubenchoda@hotmail.com</t>
  </si>
  <si>
    <t>Calle 93b #60b-34</t>
  </si>
  <si>
    <t xml:space="preserve">ESPINOSA PEREZ JUAN SEBASTIAN </t>
  </si>
  <si>
    <t>1357 DE 31 JULIO 2024</t>
  </si>
  <si>
    <t>juanse.espinosa95@hotmail.com</t>
  </si>
  <si>
    <t>CALLE 76 # 3 W -06</t>
  </si>
  <si>
    <t>BLANCO PUELLO ALCIDES</t>
  </si>
  <si>
    <t>08/07/1958</t>
  </si>
  <si>
    <t>alcides.blanco@unp.gov.co</t>
  </si>
  <si>
    <t>mrwhite-58@hotmail.com</t>
  </si>
  <si>
    <t xml:space="preserve">MANZANA  Z  CASA  2 </t>
  </si>
  <si>
    <t>3123396379  -  3178384219</t>
  </si>
  <si>
    <t>BONILLA GONZALEZ RAUL</t>
  </si>
  <si>
    <t>23/12/1972</t>
  </si>
  <si>
    <t>raul.bonilla@unp.gov.co</t>
  </si>
  <si>
    <t>rbg7254@hotmail.com</t>
  </si>
  <si>
    <t>Cra87c#22-39 Apartamento Int 2 Apto 202 BOGOTÁ</t>
  </si>
  <si>
    <t>LOPEZ MUÑOZ MIGUEL ANGEL</t>
  </si>
  <si>
    <t>RESOLUCIÓN 1877 DEL 02 DE DICIEMBRE DE 2021</t>
  </si>
  <si>
    <t>miguel.lopez@unp.gov.co</t>
  </si>
  <si>
    <t xml:space="preserve">Guelmipeloz4@gmail.com </t>
  </si>
  <si>
    <t xml:space="preserve">calle 10 NO. 14-30 </t>
  </si>
  <si>
    <t>CIFUENTES BELTRAN EDGAR</t>
  </si>
  <si>
    <t>16/10/1959</t>
  </si>
  <si>
    <t>edgar.cifuentes@unp.gov.co</t>
  </si>
  <si>
    <t>conduccion.seguridad@hotmail.com</t>
  </si>
  <si>
    <t>CALLE 36 SUR #72Q78 INTERIOR 5 APT 602</t>
  </si>
  <si>
    <t>CORREA CAMACHO RODRIGO</t>
  </si>
  <si>
    <t>30/11/1966</t>
  </si>
  <si>
    <t>rodrigo.correa@unp.gov.co</t>
  </si>
  <si>
    <t>rodrigocorreacamacho@gmail.com</t>
  </si>
  <si>
    <t>Calle 7 No 1-116</t>
  </si>
  <si>
    <t>RAMIREZ ARIAS HANSY</t>
  </si>
  <si>
    <t>hansy.ramirez@unp.gov.co</t>
  </si>
  <si>
    <t>hansy1975@hotmail.com</t>
  </si>
  <si>
    <t>Calle 70 d 106a77</t>
  </si>
  <si>
    <t>PALENQUERO</t>
  </si>
  <si>
    <t>DUQUE PEREZ MANUEL ALFREDO</t>
  </si>
  <si>
    <t>21/09/1971</t>
  </si>
  <si>
    <t>manuel.duque@unp.gov.co</t>
  </si>
  <si>
    <t>mdukep@yahoo.es</t>
  </si>
  <si>
    <t>Calle 87 #96-90 interior 16 apto 302</t>
  </si>
  <si>
    <t>FERNANDEZ RODAS RUBEN</t>
  </si>
  <si>
    <t>RESOLUCIÓN 1876DEL 02 DE DICIEMBRE DE 2021</t>
  </si>
  <si>
    <t>ruben.fernandez@unp.gov.co</t>
  </si>
  <si>
    <t xml:space="preserve">Fercho7433@live.com.co </t>
  </si>
  <si>
    <t>CALLE 29B # 7B45</t>
  </si>
  <si>
    <t>FRANCO SALAZAR JOSE IGNACIO</t>
  </si>
  <si>
    <t>jose.franco@unp.gov.co</t>
  </si>
  <si>
    <t>jifs00@yahoo.es</t>
  </si>
  <si>
    <t xml:space="preserve">Bogotá </t>
  </si>
  <si>
    <t xml:space="preserve">MEDINA LARA LUIS ENRIQUE </t>
  </si>
  <si>
    <t>09/02/1966</t>
  </si>
  <si>
    <t>luis.medina@unp.gov.co</t>
  </si>
  <si>
    <t>luismedina.lm212@gmail.com</t>
  </si>
  <si>
    <t>CRA. 70# 7-25</t>
  </si>
  <si>
    <t xml:space="preserve">GIRALDO PENAGOS JHON EDWAR </t>
  </si>
  <si>
    <t>PENDIENTE MEM</t>
  </si>
  <si>
    <t>1162 DEL 05 DE JULIO DE 2024</t>
  </si>
  <si>
    <t>PENDIENTE</t>
  </si>
  <si>
    <t>johnedwargp@gmail.com</t>
  </si>
  <si>
    <t>CARRERA 2B 47-01</t>
  </si>
  <si>
    <t>GUATAQUIRA SANTANA FABIO ALFREDO</t>
  </si>
  <si>
    <t>24/10/1964</t>
  </si>
  <si>
    <t>fabio.guataquira@unp.gov.co</t>
  </si>
  <si>
    <t>fabioguataquira@gmail.com</t>
  </si>
  <si>
    <t>CLL 40 B SUR # 78 N -75</t>
  </si>
  <si>
    <t xml:space="preserve">HERNANDEZ BETANCOURT HECTOR MANUEL </t>
  </si>
  <si>
    <t>03/11/1959</t>
  </si>
  <si>
    <t>hector.hernandez@unp.gov.co</t>
  </si>
  <si>
    <t>monocuco8@hotmail.com</t>
  </si>
  <si>
    <t>CALLE 38 A SUR No 51 A 28 CASA  BOGOTÁ</t>
  </si>
  <si>
    <t xml:space="preserve">HERNANDEZ HERNANDEZ JOSE HILARIO </t>
  </si>
  <si>
    <t>29/09/1955</t>
  </si>
  <si>
    <t>jose.hernandez@unp.gov.co</t>
  </si>
  <si>
    <t>davarca68@yahoo.com.co</t>
  </si>
  <si>
    <t xml:space="preserve">CR.2EW N°16-38 </t>
  </si>
  <si>
    <t>HERRERA FRADE GERARDO ALBERTO</t>
  </si>
  <si>
    <t>05/03/1960</t>
  </si>
  <si>
    <t>gerardo.herrera@unp.gov.co</t>
  </si>
  <si>
    <t>geranio827@hotmail.com</t>
  </si>
  <si>
    <t>OCTAVO DE SECUNDARIA</t>
  </si>
  <si>
    <t>¿CARRERA7#5B32</t>
  </si>
  <si>
    <t>SANDOVAL ARROYO LUIS FELIPE</t>
  </si>
  <si>
    <t>JAMUNDI</t>
  </si>
  <si>
    <t>RESOLUCION 1918 DEL 29 DE SEPTIEMBRE DE 2022</t>
  </si>
  <si>
    <t>luis.sandoval@unp.gov.co</t>
  </si>
  <si>
    <t>sando16pipe@hotmail.com</t>
  </si>
  <si>
    <t>Calle10b#18-82</t>
  </si>
  <si>
    <t xml:space="preserve">MORA RUBIO JUAN CARLOS </t>
  </si>
  <si>
    <t>09/05/1976</t>
  </si>
  <si>
    <t>juan.mora@unp.gov.co</t>
  </si>
  <si>
    <t>juancamora25@hotmail.com</t>
  </si>
  <si>
    <t>Carrera 4 este # 30-100 int. 1 apto 402</t>
  </si>
  <si>
    <t>MORALES RIAÑO CARLOS GABRIEL</t>
  </si>
  <si>
    <t>16/02/1965</t>
  </si>
  <si>
    <t>carlos.morales@unp.gov.co</t>
  </si>
  <si>
    <t>carlosg.morales@hotmail.com</t>
  </si>
  <si>
    <t>CLL 5 # 71 G 30 TORRE 1 APTO 405</t>
  </si>
  <si>
    <t>OBANDO  DANILO</t>
  </si>
  <si>
    <t>12/12/1960</t>
  </si>
  <si>
    <t>danilo.obando@unp.gov.co</t>
  </si>
  <si>
    <t>daniloobando1260@hotmail.com</t>
  </si>
  <si>
    <t>CARRERA 72 B 6 D 73 INT 169</t>
  </si>
  <si>
    <t>SALINAS CRUZ DIEGO LEON</t>
  </si>
  <si>
    <t>diego.salinas@unp.gov.co</t>
  </si>
  <si>
    <t>dlspay27@hotmail.com</t>
  </si>
  <si>
    <t>CARRERA 5 N 9A41</t>
  </si>
  <si>
    <t>PALACIOS MANRIQUE JORGE ANDRES</t>
  </si>
  <si>
    <t>31/05/1964</t>
  </si>
  <si>
    <t>jorge.palacios@unp.gov.co</t>
  </si>
  <si>
    <t>Calle 49A#28-78 apto 201</t>
  </si>
  <si>
    <t>GARZON GARCIA WILLIAM ANTONIO</t>
  </si>
  <si>
    <t>antonio.garzon@unp.gov.co</t>
  </si>
  <si>
    <t xml:space="preserve">Cra 3 f # 57 77 Sur </t>
  </si>
  <si>
    <t>PEÑUELA BELTRAN OSCAR MANUEL</t>
  </si>
  <si>
    <t>07/10/1965</t>
  </si>
  <si>
    <t>oscar.penuela@unp.gov.co</t>
  </si>
  <si>
    <t>oscarmanuel011@hotmail.com</t>
  </si>
  <si>
    <t>Calle 55a sur 64 02</t>
  </si>
  <si>
    <t>PINZON CAICEDO MARTIN EMILIO</t>
  </si>
  <si>
    <t>RESOLUCIÓN NOMBRAMIENTO 1451 DE 2020</t>
  </si>
  <si>
    <t>martin.pinzon@unp.gov.co</t>
  </si>
  <si>
    <t>fusareal@hotmail.com</t>
  </si>
  <si>
    <t>CALLE 63 A # 27-21 APTO 201</t>
  </si>
  <si>
    <t>PUERTO SIERRA HERMINSUT</t>
  </si>
  <si>
    <t>02/06/1964</t>
  </si>
  <si>
    <t>herminsut.puerto@unp.gov.co</t>
  </si>
  <si>
    <t>hpuertos1964@hotmail.com</t>
  </si>
  <si>
    <t>SEGUNDO DE SECUNDARIA</t>
  </si>
  <si>
    <t>CARRERA 19 B BIS # 60 A 12</t>
  </si>
  <si>
    <t>RAMOS MERCADO ROBERTO FEDER</t>
  </si>
  <si>
    <t>22/02/1967</t>
  </si>
  <si>
    <t>roberto.ramos@unp.gov.co</t>
  </si>
  <si>
    <t>robertfederamos@gmail.com</t>
  </si>
  <si>
    <t>Transversal 11A Diagonal 11A20</t>
  </si>
  <si>
    <t>VASQUEZ LEAÑO ALCIBIADES</t>
  </si>
  <si>
    <t>20/05/1965</t>
  </si>
  <si>
    <t>alcibiades.vasquez@unp.gov.co</t>
  </si>
  <si>
    <t>alcibiades.vasquez79@hotmail.com</t>
  </si>
  <si>
    <t>CALLR 79 BIS N 63-28 CASA  BOGOTÁ</t>
  </si>
  <si>
    <t>RODRIGUEZ MELO WILLIAM</t>
  </si>
  <si>
    <t>william.rodriguez@unp.gov.co</t>
  </si>
  <si>
    <t>CARRERA 55#4-09</t>
  </si>
  <si>
    <t xml:space="preserve">RODRIGUEZ PINILLOS WILMAR </t>
  </si>
  <si>
    <t>21/07/1966</t>
  </si>
  <si>
    <t>wilmar.rodriguez@unp.gov.co</t>
  </si>
  <si>
    <t>wilrodpinillos@hotmail.com</t>
  </si>
  <si>
    <t>Transversal 78 D # 10 D 97 apto 404 Torre 50</t>
  </si>
  <si>
    <t>RUIZ GONZALEZ ALEXANDER</t>
  </si>
  <si>
    <t>02/12/1976</t>
  </si>
  <si>
    <t>alexander.ruiz@unp.gov.co</t>
  </si>
  <si>
    <t>alex-ruiz-gonzalez@hotmail.com</t>
  </si>
  <si>
    <t>Calle 2b# 73b75</t>
  </si>
  <si>
    <t xml:space="preserve">TRIANA PINZON WILLIAM </t>
  </si>
  <si>
    <t>19/12/1961</t>
  </si>
  <si>
    <t>william.triana@unp.gov.co</t>
  </si>
  <si>
    <t>Carrera 11a este # 8a-36</t>
  </si>
  <si>
    <t xml:space="preserve">MADERA GARCIA JAVIER ALEXANDER </t>
  </si>
  <si>
    <t>RESOLUCIÓN 1882 DEL 02 DE DICIEMBRE DE 2021</t>
  </si>
  <si>
    <t>javier.madera@unp.gov.co</t>
  </si>
  <si>
    <t xml:space="preserve">madera.7587@hotmail.com </t>
  </si>
  <si>
    <t>Carrera 4 #15-35</t>
  </si>
  <si>
    <t>VALENCIA RUBIO FREDY</t>
  </si>
  <si>
    <t>11/12/1957</t>
  </si>
  <si>
    <t>fredy.valencia@unp.gov.co</t>
  </si>
  <si>
    <t>flynder1@gmail.com</t>
  </si>
  <si>
    <t xml:space="preserve">Calle 30B #6D-100 Este Soacha </t>
  </si>
  <si>
    <t xml:space="preserve">VILLAMIZAR DUARTE MARTHA CECILIA </t>
  </si>
  <si>
    <t>17/11/1957</t>
  </si>
  <si>
    <t>martha.villamizar@unp.gov.co</t>
  </si>
  <si>
    <t>Av Calle 19 No. 20-76, Interior 15, Apto 101</t>
  </si>
  <si>
    <t xml:space="preserve">REYES TORRES FLOR PATRICIA  </t>
  </si>
  <si>
    <t>02/01/1973</t>
  </si>
  <si>
    <t>2205 DEL 11 DE NOVIEMBRE DEL 2022 - MEM2200052433</t>
  </si>
  <si>
    <t>flor.reyes@unp.gov.co</t>
  </si>
  <si>
    <t xml:space="preserve">Carrera 34 bis 38 76 Sur </t>
  </si>
  <si>
    <t xml:space="preserve">RINCON JIMENEZ WILSON ALIRIO </t>
  </si>
  <si>
    <t>29/04/1973</t>
  </si>
  <si>
    <t>wilson.rincon@unp.gov.co</t>
  </si>
  <si>
    <t>warincon@gmail.com</t>
  </si>
  <si>
    <t>TECNOLOGIA EN MANTENIMIENTO ELECTROMECANICO INDUSTRIAL</t>
  </si>
  <si>
    <t>CARRERA 29D NO. 15-35 SUR</t>
  </si>
  <si>
    <t>AUDITIVA</t>
  </si>
  <si>
    <t>RAMOS LUGO JAIRO</t>
  </si>
  <si>
    <t>21/05/1970</t>
  </si>
  <si>
    <t>jairo.ramos@unp.gov.co</t>
  </si>
  <si>
    <t>jairoramos21@hotmail.com</t>
  </si>
  <si>
    <t xml:space="preserve">Calle152 A # 54-75 agrupación 05 casa 05 mazuren </t>
  </si>
  <si>
    <t xml:space="preserve">VELASQUEZ POLANIA JESUS ANTONIO </t>
  </si>
  <si>
    <t>26/12/1973</t>
  </si>
  <si>
    <t>jesus.velasquez@unp.gov.co</t>
  </si>
  <si>
    <t>jesvel_2612@yahoo.com</t>
  </si>
  <si>
    <t xml:space="preserve">Cra 52c No. 85J-28 </t>
  </si>
  <si>
    <t xml:space="preserve">ORJUELA GUARNIZO JOSE JUAN PABLO </t>
  </si>
  <si>
    <t>24/02/1974</t>
  </si>
  <si>
    <t>juan.orjuela@unp.gov.co</t>
  </si>
  <si>
    <t>chivita3440jjp@hotmail.com</t>
  </si>
  <si>
    <t>TECNICA PROFESIONAL EN REPARACION DE MAQUINARIA AGRICOLA</t>
  </si>
  <si>
    <t>Calle 31 sur #71f-32</t>
  </si>
  <si>
    <t>JIMENEZ MONTES MARIA ANGELICA</t>
  </si>
  <si>
    <t xml:space="preserve">ABANDONO DE CARGO-PENDIENTE CONSTANCIA EJECUTORIA </t>
  </si>
  <si>
    <t>SUBDIRECCION ESPECIALIZADA DE SEGURIDAD Y PROTECCION</t>
  </si>
  <si>
    <t>DESPACHO SUBDIRECCION ESPECIALIZADA DE SEGURIDAD Y PROTECCION</t>
  </si>
  <si>
    <t>2203 DEL 11 DE NOVIEMBRE DEL 2022</t>
  </si>
  <si>
    <t>RESOLUCIÓN 0976 DE 2020</t>
  </si>
  <si>
    <t>maria.montes@unp.gov.co</t>
  </si>
  <si>
    <t>JANGELIK33@GMAIL.COM</t>
  </si>
  <si>
    <t xml:space="preserve">Kra 25 # 51 a 44 sur </t>
  </si>
  <si>
    <t>CALDERON TAIMAL LEONEL HUMBERTO</t>
  </si>
  <si>
    <t>25/09/1971</t>
  </si>
  <si>
    <t>leonel.calderon@unp.gov.co</t>
  </si>
  <si>
    <t>CALLE 56 NORTE 10-86 47 POPAYÁN</t>
  </si>
  <si>
    <t>WAGNER GOMEZ ANDRES FELIPE</t>
  </si>
  <si>
    <t>16/06/1975</t>
  </si>
  <si>
    <t>andres.wagner@unp.gov.co</t>
  </si>
  <si>
    <t>Avenida 5 B Norte # 21-60</t>
  </si>
  <si>
    <t>COLMENARES PEREZ MILTON ALEXANDER</t>
  </si>
  <si>
    <t>1620 del 29 de septiembre del 2023</t>
  </si>
  <si>
    <t>milton.colmenares@unp.gov.co</t>
  </si>
  <si>
    <t>alexander.perez9554@gmail.com</t>
  </si>
  <si>
    <t xml:space="preserve">CALLE 12 N. 9E 58 CONJUNTO RESIDENCIAL VERONES TORR 5 APTO 602 MOSQUERA </t>
  </si>
  <si>
    <t>PEDROZA MEDINA HUGO ENRIQUE</t>
  </si>
  <si>
    <t>06/01/1967</t>
  </si>
  <si>
    <t>hugo.pedroza@unp.gov.co</t>
  </si>
  <si>
    <t xml:space="preserve">ESPECIALIZACION EN ADMINISTRACION DE LA SEGURIDAD //  </t>
  </si>
  <si>
    <t>CRA20 NO 182-60 APTO 907 EDIFICIO RESERVA DE LA ALAMEDA SAN ANTONIO USAQUEN</t>
  </si>
  <si>
    <t xml:space="preserve">SALINAS CAMARGO NAZLY ESMERALDA </t>
  </si>
  <si>
    <t>10/08/1982</t>
  </si>
  <si>
    <t>GRUPO SERVICIO AL CIUDADANO (GSC)</t>
  </si>
  <si>
    <t>nazly.salinas@unp.gov.co</t>
  </si>
  <si>
    <t>nazlyesmeralda@hotmail.com</t>
  </si>
  <si>
    <t xml:space="preserve">ESPECIALIZACION EN DERECHO ADMINISTRATIVO //  </t>
  </si>
  <si>
    <t>CARRERA 25 NO. 47A 16 SUR APT 301 TORRE 1 MULTIFAMILIAR CHOCO BARRIO CIUDAD TUNAL</t>
  </si>
  <si>
    <t xml:space="preserve">ARIAS SANCHEZ DANIEL </t>
  </si>
  <si>
    <t>daniel.arias@unp.gov.co</t>
  </si>
  <si>
    <t>CRA 85 No: 33 - 56</t>
  </si>
  <si>
    <t xml:space="preserve">GARCIA CASTILLO JUDY ANDREA </t>
  </si>
  <si>
    <t>22/03/1983</t>
  </si>
  <si>
    <t>MEM23-00000873</t>
  </si>
  <si>
    <t>judy.garcia@unp.gov.co</t>
  </si>
  <si>
    <t>TECNICO PROFESIONAL EN ADMINISTRACION DEL RECURSO HUMANO</t>
  </si>
  <si>
    <t>MARSELLA</t>
  </si>
  <si>
    <t>GOMEZ SILVA PEDRO YESID</t>
  </si>
  <si>
    <t>3124-10</t>
  </si>
  <si>
    <t>RESOLUCIÓN 0524 DEL 29 DE ABRIL DE 2021</t>
  </si>
  <si>
    <t>pedro.gomez@unp.gov.co</t>
  </si>
  <si>
    <t>pedrogomez40@hotmail.com</t>
  </si>
  <si>
    <t>TÉCNICO EN ADMINISTRACIÓN DE EMPRESAS</t>
  </si>
  <si>
    <t>CALLE 22 D # 90 65</t>
  </si>
  <si>
    <t>CARRERA ADMIN</t>
  </si>
  <si>
    <t>BAUTISTA SIERRA YUDY YALILE</t>
  </si>
  <si>
    <t>26/03/1980</t>
  </si>
  <si>
    <t>09</t>
  </si>
  <si>
    <t>3124-09</t>
  </si>
  <si>
    <t>yudy.bautista@unp.gov.co</t>
  </si>
  <si>
    <t>yuyabasi0311@gmail.com</t>
  </si>
  <si>
    <t>CARRERA 114 No. 151C - 75</t>
  </si>
  <si>
    <t>HERNANDEZ SEGURA ANGELA BIBIANA</t>
  </si>
  <si>
    <t>01/06/1975</t>
  </si>
  <si>
    <t>3124-11</t>
  </si>
  <si>
    <t>angela.hernandez@unp.gov.co</t>
  </si>
  <si>
    <t>bibi8334@hotmail.com</t>
  </si>
  <si>
    <t>TECNICA PROFESIONAL EN COMPUTACION Y SISTEMAS</t>
  </si>
  <si>
    <t xml:space="preserve">Carrera 39b 4-97 APTO 911 </t>
  </si>
  <si>
    <t xml:space="preserve">URREA MARTINEZ KEVIN ALBERTO </t>
  </si>
  <si>
    <t>09/03/1997</t>
  </si>
  <si>
    <t>4044-15</t>
  </si>
  <si>
    <t>MEM23-00048576</t>
  </si>
  <si>
    <t>kevin.urrea@unp.gov.co</t>
  </si>
  <si>
    <t>kevinurream1@gmail.com</t>
  </si>
  <si>
    <t>CRA92#127D67</t>
  </si>
  <si>
    <t>ARBOLEDA SANCHEZ LUZ HERMILA</t>
  </si>
  <si>
    <t>RESOLUCIÓN 1609 DEL 17 DE AGOSTO DE 2022</t>
  </si>
  <si>
    <t>luz.arboleda@unp.gov.co</t>
  </si>
  <si>
    <t>luzhermila34@hotmail.com</t>
  </si>
  <si>
    <t>TÉCNICO EN AUXILIAR CONTABLE</t>
  </si>
  <si>
    <t>Cra26 a2 #77-28</t>
  </si>
  <si>
    <t>ROJAS PEREZ AURA ANGELICA</t>
  </si>
  <si>
    <t>aura.rojas@unp.gov.co</t>
  </si>
  <si>
    <t>auraangelicar@gmail.com</t>
  </si>
  <si>
    <t>BACHILLER EN CIENCIAS NATURALES</t>
  </si>
  <si>
    <t xml:space="preserve">calle 30# 1-64 la coordialidad los patios </t>
  </si>
  <si>
    <t>ESCOBAR MORANTES FREDDY ALBERTO</t>
  </si>
  <si>
    <t>GRUPO DE CONTROL DISCIPLINARIO INTERNO (GCDI)</t>
  </si>
  <si>
    <t>1397 del 18 de agosto del 2023-MEM24-00031896</t>
  </si>
  <si>
    <t>fredy.escobar@unp.gov.co</t>
  </si>
  <si>
    <t>freddy.escobar.m@gmail.com</t>
  </si>
  <si>
    <t>COMUNICACION SOCIAL</t>
  </si>
  <si>
    <t xml:space="preserve">ESPECIALIZACION EN EDUCACION, CULTURA Y POLITICA //  </t>
  </si>
  <si>
    <t xml:space="preserve">DIAG 88 110 - 50 </t>
  </si>
  <si>
    <t xml:space="preserve">CARRILLO DIAZ HECTOR ALONSO </t>
  </si>
  <si>
    <t>22/12/1977</t>
  </si>
  <si>
    <t>hector.carrillo@unp.gov.co</t>
  </si>
  <si>
    <t>healcadi@gmail.com</t>
  </si>
  <si>
    <t>BACHILLER AGROPECUARIO</t>
  </si>
  <si>
    <t>CALLE 16 # 3-50</t>
  </si>
  <si>
    <t>RICAURTE WARLETTA IVAN ANTONIO</t>
  </si>
  <si>
    <t>ivan.ricaurte@unp.gov.co</t>
  </si>
  <si>
    <t>ivanricaurtew@gmail.com</t>
  </si>
  <si>
    <t>TECNOLOGIA EN TOPOGRAFIA</t>
  </si>
  <si>
    <t>INGENIERIA TOPOGRAFICA</t>
  </si>
  <si>
    <t>CARRERA 85B 22B-34 INTERIOR 1 AP 403</t>
  </si>
  <si>
    <t xml:space="preserve">SALAMANCA SARMIENTO CARLOS HUMBERTO </t>
  </si>
  <si>
    <t>18/02/1966</t>
  </si>
  <si>
    <t xml:space="preserve">0848 del 26 de mayo del 2022 </t>
  </si>
  <si>
    <t>carlos.salamanca@unp.gov.co</t>
  </si>
  <si>
    <t>ESPECIALIZACION EN TELEMATICA/MAESTRÍA EN ECONOMÍA // MAESTRÍA EN ECONOMÍA</t>
  </si>
  <si>
    <t>CALLE 145 No 12-29  APARTAMENTO 401 BOGOTÁ</t>
  </si>
  <si>
    <t>314 2683583</t>
  </si>
  <si>
    <t>RODRIGUEZ GUZMAN LILIAN YURANI</t>
  </si>
  <si>
    <t>08/08/1983</t>
  </si>
  <si>
    <t>lilian.rodriguez@unp.gov.co</t>
  </si>
  <si>
    <t>liyu84@hotmail.com</t>
  </si>
  <si>
    <t>CRA. 77 NO. 18-51 T6 APTO 303</t>
  </si>
  <si>
    <t>GUERRA MINDIOLA CARMEN ROSA</t>
  </si>
  <si>
    <t xml:space="preserve">0154 del 27 de enero del 2022 </t>
  </si>
  <si>
    <t>RESOLUCIÓN 878 DE 2020</t>
  </si>
  <si>
    <t>carmen.guerra@unp.gov.co</t>
  </si>
  <si>
    <t>ROSAGUERRATURIA@HOTMAIL.COM</t>
  </si>
  <si>
    <t>Manzana 17 casa 23A urbana Don Miguel</t>
  </si>
  <si>
    <t>RODRIGUEZ MARRUGO WISTON JOSE</t>
  </si>
  <si>
    <t>01/03/1960</t>
  </si>
  <si>
    <t>wiston.rodriguez@unp.gov.co</t>
  </si>
  <si>
    <t>wiroma5@hotmail.com</t>
  </si>
  <si>
    <t>Calle 23a 59-72 torre 1 ap 302</t>
  </si>
  <si>
    <t>GUTIERREZ PEREZ PABLO CESAR</t>
  </si>
  <si>
    <t>11/08/1976</t>
  </si>
  <si>
    <t>pablo.gutierrez@unp.gov.co</t>
  </si>
  <si>
    <t xml:space="preserve">ESPECIALIZACION EN GESTION EMPRESARIAL //  </t>
  </si>
  <si>
    <t>CALLE 8 A 1 43 SUR VILLANUEVA</t>
  </si>
  <si>
    <t>GONZALEZ CANABAL LUIS ORLANDO</t>
  </si>
  <si>
    <t>0106 DEL 24 DE ENERO DEL 2023-MEM24-00031896</t>
  </si>
  <si>
    <t>RESOLUCIÓN 1585 DEL 29 DE OCTUBRE DE 2021</t>
  </si>
  <si>
    <t>orlando.gonzalez@unp.gov.co</t>
  </si>
  <si>
    <t>luogoca@gmail.com</t>
  </si>
  <si>
    <t>PROFESIONAL EN NEGOCIOS INTERNACIONALES</t>
  </si>
  <si>
    <t>CALLE 53 No 36 A - 88</t>
  </si>
  <si>
    <t xml:space="preserve">RAMIREZ GOMEZ HECTOR HENRY </t>
  </si>
  <si>
    <t>12/07/1971</t>
  </si>
  <si>
    <t>hector.ramirez@unp.gov.co</t>
  </si>
  <si>
    <t>hechenrg@gmail.com</t>
  </si>
  <si>
    <t>Carrera 60 # 38 _101 apt 504</t>
  </si>
  <si>
    <t xml:space="preserve">GOMEZ SANTUARIO MARCO ANTONIO </t>
  </si>
  <si>
    <t>25/03/1972</t>
  </si>
  <si>
    <t>marco.gomez@unp.gov.co</t>
  </si>
  <si>
    <t>Calle 68 B No.77 B 27</t>
  </si>
  <si>
    <t>MARTINEZ MONCAYO MAURICIO JAVIER</t>
  </si>
  <si>
    <t>12/09/1971</t>
  </si>
  <si>
    <t>mauricio.martinez@unp.gov.co</t>
  </si>
  <si>
    <t>calle  4  no 24-38</t>
  </si>
  <si>
    <t xml:space="preserve">ESPITIA PEREZ ANNELINE </t>
  </si>
  <si>
    <t>29/07/1978</t>
  </si>
  <si>
    <t>anneline.espitia@unp.gov.co</t>
  </si>
  <si>
    <t xml:space="preserve">Carrera 23 # 57-160 casa 12 paseo Castilletes Villas del Mediterráneo </t>
  </si>
  <si>
    <t xml:space="preserve">CARDENAS ZULUAGA LUIS FERNANDO </t>
  </si>
  <si>
    <t>15/03/1973</t>
  </si>
  <si>
    <t>luis.cardenas@unp.gov.co</t>
  </si>
  <si>
    <t>AVENIDA 6N No 52N 24 BARRIO LA FLORA</t>
  </si>
  <si>
    <t xml:space="preserve">MARTINEZ MAHECHA MIGUEL ANTONIO </t>
  </si>
  <si>
    <t>miguel.martinez@unp.gov.co</t>
  </si>
  <si>
    <t>Carrera 22D # 64 - 26 Barrio Los Andes</t>
  </si>
  <si>
    <t xml:space="preserve">PINEDA ROJAS MISAEL ANDRES </t>
  </si>
  <si>
    <t>15/05/1979</t>
  </si>
  <si>
    <t>misael.pineda@unp.gov.co</t>
  </si>
  <si>
    <t xml:space="preserve">ESPECIALIZACION EN DERECHO PROCESAL //  </t>
  </si>
  <si>
    <t>carrera 12 30c 93 sur</t>
  </si>
  <si>
    <t>REY ROJAS LUIS REINEL</t>
  </si>
  <si>
    <t>luis.rey@unp.gov.co</t>
  </si>
  <si>
    <t>luis10091972@hotmail.com</t>
  </si>
  <si>
    <t>CARRERA 11 # 188-72</t>
  </si>
  <si>
    <t>PARRA MUÑOZ JUAN PABLO</t>
  </si>
  <si>
    <t xml:space="preserve">pablo.parra@unp.gov.co </t>
  </si>
  <si>
    <t>modularesdeloriente@hotmail.com</t>
  </si>
  <si>
    <t xml:space="preserve">Carrera 4 # 6-13 </t>
  </si>
  <si>
    <t xml:space="preserve">314 6578928 </t>
  </si>
  <si>
    <t>RODRIGUEZ BALLEN LINA ANDREA</t>
  </si>
  <si>
    <t>RESOLUCION 1193 DEL 14 DE JULIO DE 2022</t>
  </si>
  <si>
    <t>lina.rodriguez@unp.gov.co</t>
  </si>
  <si>
    <t>linaandreaar31@gmail.com</t>
  </si>
  <si>
    <t>TECNICO ADMINISTRATIVO</t>
  </si>
  <si>
    <t>CARRERA 11 No. 31 B - 55 SUR CONJUNTO NUEVO HORIZONTE PORVENIR BLOQUE 8 CASA 80</t>
  </si>
  <si>
    <t>VARGAS MARTINEZ JOSE ANDRES</t>
  </si>
  <si>
    <t>andres.vargas@unp.gov.co</t>
  </si>
  <si>
    <t>CRA 70 #22 - 75</t>
  </si>
  <si>
    <t>AVILA VARGAS FRANCISCO GEOVANNY</t>
  </si>
  <si>
    <t>04/06/1983</t>
  </si>
  <si>
    <t>francisco.avila@unp.gov.co</t>
  </si>
  <si>
    <t>geovas0641@yahoo.es</t>
  </si>
  <si>
    <t>ADMINISTRACION PUBLICA NO GRADUADO</t>
  </si>
  <si>
    <t>CALLE 3 # 2-53 ESTE</t>
  </si>
  <si>
    <t>PARRA CUADRADO JAIRO ARTURO</t>
  </si>
  <si>
    <t>03/09/1963</t>
  </si>
  <si>
    <t>jairo.parra@unp.gov.co</t>
  </si>
  <si>
    <t>jparra5147@hotmail.com</t>
  </si>
  <si>
    <t>Carrera 99 # 69a-81 int 6 apartamento 502</t>
  </si>
  <si>
    <t xml:space="preserve">ABRIL ARDILA EDGAR ALBERTO </t>
  </si>
  <si>
    <t>06/09/1974</t>
  </si>
  <si>
    <t>edgar.abril@unp.gov.co</t>
  </si>
  <si>
    <t>calle 5 B # 6 A 26</t>
  </si>
  <si>
    <t>ARANGO DUQUE JAVIER</t>
  </si>
  <si>
    <t>25/02/1976</t>
  </si>
  <si>
    <t>2183 DEL 27 DE DICIEMBRE DE 2023</t>
  </si>
  <si>
    <t>javier.arango@unp.gov.co</t>
  </si>
  <si>
    <t>arangiver@hotmail.com</t>
  </si>
  <si>
    <t>Kra 81A # 13D - 56 bloque A casa 12 Barrio Andalucia</t>
  </si>
  <si>
    <t xml:space="preserve">BEJARANO ZARATE ALFONSO ALEXANDER </t>
  </si>
  <si>
    <t>21/01/1977</t>
  </si>
  <si>
    <t>alexander.bejarano@unp.gov.co</t>
  </si>
  <si>
    <t>Calle 3# 14 - 60</t>
  </si>
  <si>
    <t xml:space="preserve">BOHORQUEZ GUEVARA HORACIO </t>
  </si>
  <si>
    <t>17/06/1974</t>
  </si>
  <si>
    <t>horacio.bohorquez@unp.gov.co</t>
  </si>
  <si>
    <t>bohorquezguevara@gmail.com</t>
  </si>
  <si>
    <t>CALLE 9 N 9 - 29  VILLAVICENCIO</t>
  </si>
  <si>
    <t>LEAL ALVARADO ALEXANDER</t>
  </si>
  <si>
    <t>08/10/1974</t>
  </si>
  <si>
    <t>alexander.leal@unp.gov.co</t>
  </si>
  <si>
    <t>TECNOLOGIA EN GUIANZA TURISTICA</t>
  </si>
  <si>
    <t>Carreta 54 167-56 int 11 apt 502</t>
  </si>
  <si>
    <t>MARIN JUANIAS LUIS ENRIQUE</t>
  </si>
  <si>
    <t>23/07/1973</t>
  </si>
  <si>
    <t>luis.marin@unp.gov.co</t>
  </si>
  <si>
    <t>luis.marin9849@gmail.com</t>
  </si>
  <si>
    <t>Calle 36 No. 12-111 E CASA 67 VILLAVICENCIO</t>
  </si>
  <si>
    <t>MORALES BARRERO ANGELO BERNEY</t>
  </si>
  <si>
    <t>15/03/1977</t>
  </si>
  <si>
    <t>0543 DEL 27 DE MARZO DE 2024-MEM24-00031896</t>
  </si>
  <si>
    <t>angelo.morales@unp.gov.co</t>
  </si>
  <si>
    <t>berneymorales@hotmail.com</t>
  </si>
  <si>
    <t>TECNICO PROFESIONAL EN ADMINISTRACION FINANCIERA</t>
  </si>
  <si>
    <t xml:space="preserve">TRANSVERSAL 24A N. 41-65 BARRIO EMPORIO </t>
  </si>
  <si>
    <t xml:space="preserve">NARANJO MORALES JOSE ALEXANDER </t>
  </si>
  <si>
    <t>22/07/1975</t>
  </si>
  <si>
    <t>jose.naranjo@unp.gov.co</t>
  </si>
  <si>
    <t>alexnaranjo87@yahoo.es</t>
  </si>
  <si>
    <t>CALLE 24A N°16-26</t>
  </si>
  <si>
    <t>ORDOÑEZ EMBUS HERMES ALVEIRO</t>
  </si>
  <si>
    <t>hermes.ordonez@unp.gov.co</t>
  </si>
  <si>
    <t>heaoe@hotmail.com</t>
  </si>
  <si>
    <t>Cra 29 # 95-42</t>
  </si>
  <si>
    <t xml:space="preserve">PRECIADO BOCANEGRA CARLOS CESAR </t>
  </si>
  <si>
    <t>14/02/1974</t>
  </si>
  <si>
    <t>MEM23-00011324</t>
  </si>
  <si>
    <t>carlos.preciado@unp.gov.co</t>
  </si>
  <si>
    <t>preci_0214@hotmail.com</t>
  </si>
  <si>
    <t>CRA 78C No 41A-05 sur</t>
  </si>
  <si>
    <t>RODRIGUEZ RAMOS JOHN ALEXANDER</t>
  </si>
  <si>
    <t>john.rodriguez@unp.gov.co</t>
  </si>
  <si>
    <t>garus1975@hotmail.com</t>
  </si>
  <si>
    <t>Carrera 77 b 129-11</t>
  </si>
  <si>
    <t xml:space="preserve">VALENCIA MORENO DIEGO MAURICIO </t>
  </si>
  <si>
    <t>13/04/1979</t>
  </si>
  <si>
    <t>diego.valencia@unp.gov.co</t>
  </si>
  <si>
    <t>diegovalencia.abogado@hotmail.com</t>
  </si>
  <si>
    <t>MAESTRIA EN DERECHO PROCESAL // MAESTRIA EN DERECHO PROCESAL</t>
  </si>
  <si>
    <t>carrera 4 # 1 ND 60, conjunto residencial Entreparques, torre 1 apto 1202</t>
  </si>
  <si>
    <t>ALVARADO PORTILLA EXEVER ALEXANDER</t>
  </si>
  <si>
    <t>16/10/1979</t>
  </si>
  <si>
    <t>exever.alvarado@unp.gov.co</t>
  </si>
  <si>
    <t xml:space="preserve">Calle 37N # 3C - 35 </t>
  </si>
  <si>
    <t>ESTRELLA BURBANO CARLOS ALBERTO</t>
  </si>
  <si>
    <t>24/01/1967</t>
  </si>
  <si>
    <t>carlos.estrella@unp.gov.co</t>
  </si>
  <si>
    <t>carlosalbertoestrella@hotmail.com</t>
  </si>
  <si>
    <t>TECNICA PROFESIONAL EN POLICIA JUDICIAL</t>
  </si>
  <si>
    <t>carrera 68G #9c-51</t>
  </si>
  <si>
    <t>PEÑA HECTOR ANDRES</t>
  </si>
  <si>
    <t>0R</t>
  </si>
  <si>
    <t>0422 DEL 08 DE MARZO DE 2024</t>
  </si>
  <si>
    <t>hectora.pena@unp.gov.co</t>
  </si>
  <si>
    <t>hap198120@gmail.com</t>
  </si>
  <si>
    <t>BACHILER ACADEMICO</t>
  </si>
  <si>
    <t>CALLE 55 SUR # 104 49</t>
  </si>
  <si>
    <t xml:space="preserve">JIMENEZ ENCISO DANY CAMILO </t>
  </si>
  <si>
    <t>03/02/1982</t>
  </si>
  <si>
    <t>danny.jimenez@unp.gov.co</t>
  </si>
  <si>
    <t>dannyc0217@gmail.com</t>
  </si>
  <si>
    <t>CARRERA 60 N° 4-45 APTO 803</t>
  </si>
  <si>
    <t>MACTOREL TABORDA CHRISTIAN JOSE</t>
  </si>
  <si>
    <t>christian.mactorel@unp.gov.co</t>
  </si>
  <si>
    <t>Carrera 71b No 31-153 Edi Balcones de Atenea</t>
  </si>
  <si>
    <t xml:space="preserve">VALDERRAMA RICO MARIO GERMAN </t>
  </si>
  <si>
    <t>30/11/1975</t>
  </si>
  <si>
    <t>1981 DEL 04 DE DICIEMBRE DEL 2023-MEM24-00031896</t>
  </si>
  <si>
    <t>RESOLUCIÓN 0051 DEL 20 DE ENERO DE 2021</t>
  </si>
  <si>
    <t>mario.valderrama@unp.gov.co</t>
  </si>
  <si>
    <t>mariogermanv@gmail.com</t>
  </si>
  <si>
    <t>Carrera 119 No. 65 A - 39</t>
  </si>
  <si>
    <t>ARGOTE MANJARRES RODRIGO JAVIER</t>
  </si>
  <si>
    <t>RESOLUCIÓN 1433 DEL 01 DE OCTUBRE DE 2021</t>
  </si>
  <si>
    <t>rodrigo.argote@unp.gov.co</t>
  </si>
  <si>
    <t>argotemanjarres@hotmail.com</t>
  </si>
  <si>
    <t>TÉCNICO EN ENTRENAMIENTO Y GESTIÓN MILITAR</t>
  </si>
  <si>
    <t>8VO SEMESTRE PSICOLOGÍA</t>
  </si>
  <si>
    <t xml:space="preserve">CALLE 33A #4B-70 </t>
  </si>
  <si>
    <t xml:space="preserve">VELASQUEZ CONTRERAS CESAR AUGUSTO </t>
  </si>
  <si>
    <t>cesar.velasquez@unp.gov.co</t>
  </si>
  <si>
    <t>cavcexplosivo3775@gmail.com</t>
  </si>
  <si>
    <t>TECNICA PROFESIONAL EN EXPLOSIVOS</t>
  </si>
  <si>
    <t>Cl 89 # 24-46 piso 2</t>
  </si>
  <si>
    <t xml:space="preserve">SIERRA PINEDA MONICA PAOLA </t>
  </si>
  <si>
    <t>12/04/1984</t>
  </si>
  <si>
    <t>monica.sierra@unp.gov.co</t>
  </si>
  <si>
    <t>moni_juan22@hotmail.com</t>
  </si>
  <si>
    <t>Carrera 80c 8-53</t>
  </si>
  <si>
    <t>PARRA MONTOYA YIMMY</t>
  </si>
  <si>
    <t>07/06/1977</t>
  </si>
  <si>
    <t>jimmy.parra@unp.gov.co</t>
  </si>
  <si>
    <t xml:space="preserve">Carrera 80c no 8 53 caminos de San Gabriel  </t>
  </si>
  <si>
    <t xml:space="preserve">GONGORA MENDEZ  LUIS ALFREDO  </t>
  </si>
  <si>
    <t>22/04/1982</t>
  </si>
  <si>
    <t>1369 del 17 de septiembre de 2021-CORREO ELECTRONICO DEL 9-11-2023</t>
  </si>
  <si>
    <t>luis.gongora@unp.gov.co</t>
  </si>
  <si>
    <t>locogongora@hotmail.com</t>
  </si>
  <si>
    <t>Carrera 14 sur número 93-15</t>
  </si>
  <si>
    <t>ANGEL CORREDOR MARIA LILIANA</t>
  </si>
  <si>
    <t>RESOLUCION 2186 DEL 089 DE NOVIEMBRE DE 2022</t>
  </si>
  <si>
    <t>maria.angel@unp.gov.co</t>
  </si>
  <si>
    <t>mar.liliangel@hotmail.com</t>
  </si>
  <si>
    <t>TECNOLOGA EN GESTIÓN EMPRESARIAL</t>
  </si>
  <si>
    <t>CALLE 158 # 96 A 25</t>
  </si>
  <si>
    <t xml:space="preserve">ORJUELA RODRIGUEZ ADDA CONSTANZA </t>
  </si>
  <si>
    <t>19/05/1977</t>
  </si>
  <si>
    <t>1556 DEL 22 DE SEPTIEMBRE DEL 2023</t>
  </si>
  <si>
    <t>adda.orjuela@unp.gov.co</t>
  </si>
  <si>
    <t>addaorjuela19@hotmail.com</t>
  </si>
  <si>
    <t>TECNOLOGIA EN ADMINISTRACION TURISTICA Y HOTELERA</t>
  </si>
  <si>
    <t xml:space="preserve">ESPECIALIZACION EN GERENCIA DE COSTOS Y PRESUPUESTOS //  </t>
  </si>
  <si>
    <t>CALLE 45 NORTE #13-90 TORRE -A - APTO. 401 ORO NEGRO ATARDECER</t>
  </si>
  <si>
    <t>CASTILLO VILLAMIL GEOVANNY ALEXANDER</t>
  </si>
  <si>
    <t>0426 DEL 2020</t>
  </si>
  <si>
    <t>geovanny.castillo@unp.gov.co</t>
  </si>
  <si>
    <t>geovanny461@live.com</t>
  </si>
  <si>
    <t>carrera 77 #37-07</t>
  </si>
  <si>
    <t>GONZALEZ CANO TATIANA</t>
  </si>
  <si>
    <t>RESOLUCIÓN 1853 DEL 29 DE NOVIEMBRE DE 2021</t>
  </si>
  <si>
    <t>tatiana.gonzalez@unp.gov.co</t>
  </si>
  <si>
    <t xml:space="preserve">	
tatyanacano@yahoo.com</t>
  </si>
  <si>
    <t>ESPECIALIZACIÓN EN GESTIÓN DEL TALENTO HUMANO</t>
  </si>
  <si>
    <t>CRA 71 B BIS # 12-60 T4 APTO 404</t>
  </si>
  <si>
    <t>VILLAMIZAR BAUTISTA BELKIS JOHANNA</t>
  </si>
  <si>
    <t>19/05/1992</t>
  </si>
  <si>
    <t>belkis.villamizar@unp.gov.co</t>
  </si>
  <si>
    <t>belkis002009@hotmail.com</t>
  </si>
  <si>
    <t>TECNICA PROFESIONAL ADMINISTRATIVA</t>
  </si>
  <si>
    <t>CALLE 5 Nº 3-45</t>
  </si>
  <si>
    <t>MORENO SALGUERO ORLANDO</t>
  </si>
  <si>
    <t>orlando.moreno@unp.gov.co</t>
  </si>
  <si>
    <t>orlanmoreno28@gmail.com</t>
  </si>
  <si>
    <t>TECNICA PROFESIONAL EN CONTABILIDAD Y FINANZAS</t>
  </si>
  <si>
    <t>CONTADURIA PUBLICA CON ENFASIS EN SISTEMAS Y ECONOMIA SOLIDARIA</t>
  </si>
  <si>
    <t xml:space="preserve">ESPECIALIZACION EN GERENCIA TRIBUTARIA //  </t>
  </si>
  <si>
    <t>CALLE 20 A 96 71 TORRE 1 APTO 203</t>
  </si>
  <si>
    <t>PUERTO CORREDOR LUIS ANTONIO</t>
  </si>
  <si>
    <t>08/12/1966</t>
  </si>
  <si>
    <t>luis.puerto@unp.gov.co</t>
  </si>
  <si>
    <t>luispuertopollo@gmail.com</t>
  </si>
  <si>
    <t>ARQUITECTURA</t>
  </si>
  <si>
    <t>Calle 77 a No 81-27</t>
  </si>
  <si>
    <t>URIBE ENCISO MARIA STELLA</t>
  </si>
  <si>
    <t xml:space="preserve">maria.uribe@unp.gov.co </t>
  </si>
  <si>
    <t>mstellauribe@gmail.com</t>
  </si>
  <si>
    <t>TECNOLOGIA EMPRESARIAL</t>
  </si>
  <si>
    <t>GESTION EMPRESARIAL</t>
  </si>
  <si>
    <t>ESPECIALIZACION EN GERENCIA DE PROYECTOS // MAESTRIA EN SISTEMAS INTEGRADOS DE GESTION DE LA CALIDAD</t>
  </si>
  <si>
    <t>calle 23 a bis 83-75</t>
  </si>
  <si>
    <t>OSORIO NORIEGA RAFAEL VICENTE</t>
  </si>
  <si>
    <t>29/01/1984</t>
  </si>
  <si>
    <t>rafael.osorio@unp.gov.co</t>
  </si>
  <si>
    <t>TECNOLOGIA EN SISTEMAS</t>
  </si>
  <si>
    <t xml:space="preserve">ESPECIALIZACIÓN TECNOLÓGICA EN GESTIÓN Y SEGURIDAD DE BASE DE DATOS //  </t>
  </si>
  <si>
    <t>CRA 68 # 74 - 80 APTO 409 T2</t>
  </si>
  <si>
    <t>VANEGAS GARZON VIVIANA PATRICIA</t>
  </si>
  <si>
    <t>07/12/1981</t>
  </si>
  <si>
    <t>1066 DEL 2 DE AGOSTO DEL 2021</t>
  </si>
  <si>
    <t>viviana.vanegas@unp.gov.co</t>
  </si>
  <si>
    <t>vipava@hotmail.com</t>
  </si>
  <si>
    <t xml:space="preserve">ESPECIALIZACION EN ORGANIZACIONES, RESPONSABILIDAD SOCIAL Y DESARROLLO //  </t>
  </si>
  <si>
    <t>Cra 48 N° 6-159</t>
  </si>
  <si>
    <t xml:space="preserve">DIAGO RIVERA WILLIAM EDUARDO </t>
  </si>
  <si>
    <t>24/10/1965</t>
  </si>
  <si>
    <t>william.diago@unp.gov.co</t>
  </si>
  <si>
    <t xml:space="preserve">ESPECIALIZACION EN DERECHO TRIBUTARIO //  </t>
  </si>
  <si>
    <t xml:space="preserve">Calle 126 N 48-44 </t>
  </si>
  <si>
    <t>HOYOS BELALCAZAR CARLOS HUMBERTO</t>
  </si>
  <si>
    <t>RESOLUCIÓN 0885 DEL 28 DE JUNIO DE 2021</t>
  </si>
  <si>
    <t>carlos.hoyos@unp.gov.co</t>
  </si>
  <si>
    <t>CARLOSHOBE@GMAIL.COM</t>
  </si>
  <si>
    <t>FONOAUDIOLOGIA</t>
  </si>
  <si>
    <t>ESPECIALISTA EN AUDITORIA CLINICA</t>
  </si>
  <si>
    <t>CALLE 7 # 27B - 33</t>
  </si>
  <si>
    <t xml:space="preserve">ORTEGA CAVIEDES ROSA ANDREA </t>
  </si>
  <si>
    <t>14/08/1976</t>
  </si>
  <si>
    <t>rosa.ortega@unp.gov.co</t>
  </si>
  <si>
    <t>andreaoc814@hotmail.com</t>
  </si>
  <si>
    <t xml:space="preserve">ESPECIALIZACION EN DESARROLLO HUMANO Y ORGANIZACIONAL //  </t>
  </si>
  <si>
    <t>CRA 32 13-50</t>
  </si>
  <si>
    <t>CASTRILLON CHICA YULY ANDREA</t>
  </si>
  <si>
    <t>27/08/1993</t>
  </si>
  <si>
    <t>yuli.castrillon@unp.gov.co</t>
  </si>
  <si>
    <t>CALLE 14F # 35-39</t>
  </si>
  <si>
    <t>OVALLE PINEDA PABLO EMILIO</t>
  </si>
  <si>
    <t>17/10/1971</t>
  </si>
  <si>
    <t>pablo.ovalle@unp.gov.co</t>
  </si>
  <si>
    <t>pabloemilioovalle@hotmail.com</t>
  </si>
  <si>
    <t xml:space="preserve">ESPECIALIZACION EN PEDAGOGIA EN SOLUCION DE CONFLICTOS //  </t>
  </si>
  <si>
    <t xml:space="preserve">CALLE 52 No. 19-39 APARTAMENTO 204 </t>
  </si>
  <si>
    <t>SOSTE RUIZ JESUS ALBERTO</t>
  </si>
  <si>
    <t>0731 DEL 10 DE MAYO DE 2024</t>
  </si>
  <si>
    <t>jesus.soste@unp.gov.co</t>
  </si>
  <si>
    <t>albertososte@hotmail.com</t>
  </si>
  <si>
    <t>CONTADOR PÚBLICO</t>
  </si>
  <si>
    <t>CARRERA 111C No. 81-30 INTERIOR 11 APTO 301</t>
  </si>
  <si>
    <t xml:space="preserve">9 AÑOS </t>
  </si>
  <si>
    <t>CARREÑO GONZALEZ DANIEL ANTONIO</t>
  </si>
  <si>
    <t>RESOLUCIÓN 1164 DEL 11 DE JULIO DE 2022</t>
  </si>
  <si>
    <t>daniel.carreno@unp.gov.co</t>
  </si>
  <si>
    <t>danielcarreo@hotmail.com</t>
  </si>
  <si>
    <t>TECNICA PROFESIONAL EN INSTALACIONES HIDRAULICAS Y DE GAS</t>
  </si>
  <si>
    <t>ESPECIALIZACIÓN EN GESTIÓN DE PROYECTOS</t>
  </si>
  <si>
    <t>CALLE 63 N° 14 - 40 CASA 51</t>
  </si>
  <si>
    <t>PLAZA ALARCON GINA MILENA</t>
  </si>
  <si>
    <t xml:space="preserve">gina.plaza@unp.gov.co </t>
  </si>
  <si>
    <t>ginamilenap@gmail.com</t>
  </si>
  <si>
    <t>BACHILLER ACADÉMICA</t>
  </si>
  <si>
    <t>COMUNICACION SOCIAL- PERIODISMO</t>
  </si>
  <si>
    <t>CALLE 10B 81F-70</t>
  </si>
  <si>
    <t xml:space="preserve">CHAVARRO MARÍN JUAN CAMILO </t>
  </si>
  <si>
    <t>0037</t>
  </si>
  <si>
    <t>0037-23</t>
  </si>
  <si>
    <t>SECRETARIO GENERAL DE UNIDAD ADMINISTRATIVA ESPECIAL</t>
  </si>
  <si>
    <t>1459 DE 14 AGOSTO DE 2024</t>
  </si>
  <si>
    <t>COMPENSAR</t>
  </si>
  <si>
    <t>jcchavarro47@gmail.com</t>
  </si>
  <si>
    <t>ESPECIALISTA GESTIÓN Y RESPONSABILIDAD FISCAL</t>
  </si>
  <si>
    <t>CARRERA 7 # 52 - 23 TORRE 1 APTO 510</t>
  </si>
  <si>
    <t>10 AÑOS</t>
  </si>
  <si>
    <t xml:space="preserve">PIZA SEGURA LILIA MARCELA </t>
  </si>
  <si>
    <t>RESOLUCIÓN 0004 DEL 04 DE ENERO DE 2022</t>
  </si>
  <si>
    <t>lilia.piza@unp.gov.co</t>
  </si>
  <si>
    <t>marcelapizasegura@gmail.com</t>
  </si>
  <si>
    <t>CALLE 135 # 160 B - 61</t>
  </si>
  <si>
    <t xml:space="preserve">TORRADO JAIME ALEXANDER </t>
  </si>
  <si>
    <t>08/10/1971</t>
  </si>
  <si>
    <t>alexander.torrado@unp.gov.co</t>
  </si>
  <si>
    <t>alextorrado@gmail.com</t>
  </si>
  <si>
    <t>Calle 20 A No 96-71 Torre 4 Apato 529</t>
  </si>
  <si>
    <t>EN LA CIUDAD DE VILLAVICENCIO</t>
  </si>
  <si>
    <t xml:space="preserve">QUINTERO RAFAEL ENRIQUE </t>
  </si>
  <si>
    <t>01/01/1980</t>
  </si>
  <si>
    <t>0800 del 15 de junio</t>
  </si>
  <si>
    <t>rafael.quintero@unp.gov.co</t>
  </si>
  <si>
    <t>kiquincuc43@hotmail.com</t>
  </si>
  <si>
    <t xml:space="preserve">CL. 11B # 3a Lote 12 </t>
  </si>
  <si>
    <t>323 2489875</t>
  </si>
  <si>
    <t xml:space="preserve">GOMEZ MUNEVAR DIANA SMILEY </t>
  </si>
  <si>
    <t>RESOLUCION 0459 DEL 28 DE MARZO DE 2023</t>
  </si>
  <si>
    <t>diana.gomez@unp.gov.co</t>
  </si>
  <si>
    <t>dianagmunevar@hotmail.com</t>
  </si>
  <si>
    <t>TECNOLOGIA EN GESTION DE MERCADEO INTERNACIONAL</t>
  </si>
  <si>
    <t>ESPECIALIZACION EN CONTRATACIÓN PUBLICA</t>
  </si>
  <si>
    <t>carrera 24 a sur # 0-30 este</t>
  </si>
  <si>
    <t>GRISALES AMAYA FREDDY MAURICIO</t>
  </si>
  <si>
    <t>01/10/1970</t>
  </si>
  <si>
    <t>2028-22</t>
  </si>
  <si>
    <t>freddy.grisales@unp.gov.co</t>
  </si>
  <si>
    <t>freddygrisa@hotmail.com</t>
  </si>
  <si>
    <t>CALLE  23 A BIS No.85 A 75 torre 2 apt 403</t>
  </si>
  <si>
    <t xml:space="preserve">SUA ROA IVONE LORENA </t>
  </si>
  <si>
    <t>18/04/1986</t>
  </si>
  <si>
    <t>ivone.sua@unp.gov.co</t>
  </si>
  <si>
    <t>CLL 121 No. 47-56</t>
  </si>
  <si>
    <t xml:space="preserve">BRITO LUBO JOSE HILARIO </t>
  </si>
  <si>
    <t>0003 DEL 02 DE ENERO DEL 2024</t>
  </si>
  <si>
    <t>jose.brito@unp.gov.co</t>
  </si>
  <si>
    <t>joseh231178@hotmail.com</t>
  </si>
  <si>
    <t>TECNOLOGIA EN ELECTRONICA</t>
  </si>
  <si>
    <t xml:space="preserve">ESPECIALIZACION EN FINANZAS PUBLICAS //  </t>
  </si>
  <si>
    <t>CALLE 21 # 81B-30 TORRE 13 APTO 602</t>
  </si>
  <si>
    <t>SI- 8 A 4</t>
  </si>
  <si>
    <t>TRIANA LANCHEROS YAMILE</t>
  </si>
  <si>
    <t>01/01/1970</t>
  </si>
  <si>
    <t>GRUPO DE PRESUPUESTO (GP)</t>
  </si>
  <si>
    <t>yamile.triana@unp.gov.co</t>
  </si>
  <si>
    <t>TECNICA PROFESIONAL EN SECRETARIADO COMERCIAL</t>
  </si>
  <si>
    <t>CALLE 35 No. 32-121 APTO 604 TORRE 7</t>
  </si>
  <si>
    <t>WALTEROS PUERTA MARIETA</t>
  </si>
  <si>
    <t>21/09/1961</t>
  </si>
  <si>
    <t>marieta.walteros@unp.gov.co</t>
  </si>
  <si>
    <t>TECNICA PROFESIONAL EN CONTABILIDAD SISTEMATIZADA</t>
  </si>
  <si>
    <t>Calle 65 bis #86-50  Interior 24 Apto 301</t>
  </si>
  <si>
    <t xml:space="preserve">BERNAL AMOROCHO GLORIA AZUCENA </t>
  </si>
  <si>
    <t>05/11/1965</t>
  </si>
  <si>
    <t>RESOLUCIÓN DE NOMBRAMIENTO 1449 DE 2020</t>
  </si>
  <si>
    <t>gloria.bernal@unp.gov.co</t>
  </si>
  <si>
    <t>TECNOLOGIA EN GESTION DE RECURSOS HUMANOS</t>
  </si>
  <si>
    <t>CARRERA 87 B # 19 A 21</t>
  </si>
  <si>
    <t>RENGIFO BRIÑEZ ORLANDO</t>
  </si>
  <si>
    <t>GRUPO DE SELECCIÓN Y EVALUACION (GSE)</t>
  </si>
  <si>
    <t>RESOLUCION 0011 DEL 03 DE ENERO DE 2023</t>
  </si>
  <si>
    <t>orlando.rengifo@unp.gov.co</t>
  </si>
  <si>
    <t>orlandorb9@yahoo.com.co</t>
  </si>
  <si>
    <t>CIENCIAS DE LA INFORMACION Y LA DOCUMENTACION</t>
  </si>
  <si>
    <t>carrera 85b numero 23b-69 Interior 1 apto 302</t>
  </si>
  <si>
    <t>CASTRO GARCIA DANIELA VANESSA</t>
  </si>
  <si>
    <t>RESOLUCIÓN 1426 DEL 30 DE SEPTIEMBRE DE 2021</t>
  </si>
  <si>
    <t>daniela.castro@unp.gov.co</t>
  </si>
  <si>
    <t>vanesc25@hotmail.com</t>
  </si>
  <si>
    <t>Calle 62 D sur 70-26</t>
  </si>
  <si>
    <t>GUTIERREZ HERRERA NOHORA OLIVA</t>
  </si>
  <si>
    <t>16/10/1976</t>
  </si>
  <si>
    <t>MEM24-00034826</t>
  </si>
  <si>
    <t>nohora.gutierrez@unp.gov.co</t>
  </si>
  <si>
    <t>nogutih@gmail.com</t>
  </si>
  <si>
    <t>CALLE 22 # 8-39 APTO 407</t>
  </si>
  <si>
    <t>BARRIOS HERNANDEZ JEISSON DAVID</t>
  </si>
  <si>
    <t>MEM24-00004124</t>
  </si>
  <si>
    <t>RESOLUCION 1830 DEL 21 DE SEPTIEMBRE DE 2022</t>
  </si>
  <si>
    <t>jeisson.barrios@unp.gov.co</t>
  </si>
  <si>
    <t>davidcdlm08112002@gmail.com</t>
  </si>
  <si>
    <t>TERCER SEMESTRE ADMINISTRACION DE EMPRESAS</t>
  </si>
  <si>
    <t>CLL 17# 30-55 CONJUNTO CIPRES</t>
  </si>
  <si>
    <t>SILVA MEZA OLGA LUCIA</t>
  </si>
  <si>
    <t>RESOLUCIÓN 0978 DE 2020</t>
  </si>
  <si>
    <t>olga.silva@unp.gov.co</t>
  </si>
  <si>
    <t>OLGAMEZA1418@HOTMAIL.COM</t>
  </si>
  <si>
    <t xml:space="preserve">Kra19d  #12-66 </t>
  </si>
  <si>
    <t>MAESTRE ZAPATA YULIETH KATHERINE</t>
  </si>
  <si>
    <t>0787 DEL 21 DE JULIO DEL 2020</t>
  </si>
  <si>
    <t>yulieth.maestre@unp.gov.co</t>
  </si>
  <si>
    <t>yuliethmaestrez@gmail.com</t>
  </si>
  <si>
    <t>calle 146 No. 13 - 67</t>
  </si>
  <si>
    <t>ESQUIVIA PADILLA MAURICIO JAVIER</t>
  </si>
  <si>
    <t>27/03/1980</t>
  </si>
  <si>
    <t>mauricio.esquivia@unp.gov.co</t>
  </si>
  <si>
    <t>calle 70abis # 68f-79</t>
  </si>
  <si>
    <t xml:space="preserve">PAEZ PINZON CRISTINA </t>
  </si>
  <si>
    <t>12/07/1976</t>
  </si>
  <si>
    <t>cristina.paez@unp.gov.co</t>
  </si>
  <si>
    <t xml:space="preserve"> Calle 66a sur no 17 n 25 Ciudad Bolívar</t>
  </si>
  <si>
    <t>MARIN CARDONA NATALIA</t>
  </si>
  <si>
    <t>11/09/1981</t>
  </si>
  <si>
    <t>natalia.marin@unp.gov.co</t>
  </si>
  <si>
    <t>nataliamarinc81@gmail.com</t>
  </si>
  <si>
    <t>INGENIERIA DE PRODUCTIVIDAD Y CALIDAD</t>
  </si>
  <si>
    <t>CALLE 173 #7-95 INTERIOR 1 APTO 906</t>
  </si>
  <si>
    <t>RICARDO VALDERRAMA RAFAEL CRISTOBAL</t>
  </si>
  <si>
    <t>02/09/1954</t>
  </si>
  <si>
    <t>PENDIENTE RETIRO POR PENSIÓN-01-09-2024</t>
  </si>
  <si>
    <t>rafael.ricardo@unp.gov.co</t>
  </si>
  <si>
    <t>rafael.ricardo1954@gmail.com</t>
  </si>
  <si>
    <t>INGENIERIA AGROPECUARIA</t>
  </si>
  <si>
    <t>CL 57 # 69-27</t>
  </si>
  <si>
    <t>GUZMAN TURCIOS LEOPOLDO</t>
  </si>
  <si>
    <t>22/02/1970</t>
  </si>
  <si>
    <t>leopoldo.guzman@unp.gov.co</t>
  </si>
  <si>
    <t>CARRERA 112F No. 72C - 21 INT. 9 APTO. 503</t>
  </si>
  <si>
    <t>311 3637168</t>
  </si>
  <si>
    <t>320 8074119</t>
  </si>
  <si>
    <t>RODRIGUEZ GOMEZ NOGLIS</t>
  </si>
  <si>
    <t>noglis.rodriguez@unp.gov.co</t>
  </si>
  <si>
    <t>noglis1915@gmail.com</t>
  </si>
  <si>
    <t>carrera 153b # 138 d - 46</t>
  </si>
  <si>
    <t>MORENO LINERO MARTHA LEONOR</t>
  </si>
  <si>
    <t>RESOLUCIÓN DE NOMBRAMIENTO 1456 DE 2020</t>
  </si>
  <si>
    <t>martha.moreno@unp.gov.co</t>
  </si>
  <si>
    <t>martha_moreno1710@hotmail.com</t>
  </si>
  <si>
    <t xml:space="preserve">CARRERA 9A No.29-15 SUR </t>
  </si>
  <si>
    <t>7am a 3pm</t>
  </si>
  <si>
    <t xml:space="preserve">ACEVEDO SUAREZ LUBY ESMERALDA </t>
  </si>
  <si>
    <t>15/12/1976</t>
  </si>
  <si>
    <t>MEM23-00053271-MEM24-00031896</t>
  </si>
  <si>
    <t>luby.acevedo@unp.gov.co</t>
  </si>
  <si>
    <t>Calle 146#19-27</t>
  </si>
  <si>
    <t>ARDILA CUBIDES SANDRA MILENA</t>
  </si>
  <si>
    <t>DESPACHO STH</t>
  </si>
  <si>
    <t>RESOLUCIÓN 2102 DEL 19 DE DICIEMBRE DE 2023</t>
  </si>
  <si>
    <t>SURA</t>
  </si>
  <si>
    <t>milena.ardila@unp.gov.co</t>
  </si>
  <si>
    <t>milenaardila@hotmail.com</t>
  </si>
  <si>
    <t>MAGISTER EN GESTION DEL TALENTO HUMANO Y DESARROLLO ORGANIZACIONAL</t>
  </si>
  <si>
    <t xml:space="preserve">5 AÑOS 4 MESES </t>
  </si>
  <si>
    <t>CORREDOR  GUTIERREZ CAROL ANDREA</t>
  </si>
  <si>
    <t>25/01/1980</t>
  </si>
  <si>
    <t>MEM24-00011907</t>
  </si>
  <si>
    <t>carol.corredor@unp.gov.co</t>
  </si>
  <si>
    <t>TECNICA PROFESIONAL EN SECRETARIADO BILINGUE Y DE SISTEMAS</t>
  </si>
  <si>
    <t>CARRERA 111 # 22 J 51</t>
  </si>
  <si>
    <t>SIERRA TAMARA LIA PAOLA</t>
  </si>
  <si>
    <t>25/08/1982</t>
  </si>
  <si>
    <t>lia.sierra@unp.gov.co</t>
  </si>
  <si>
    <t>liasierra@hotmail.com</t>
  </si>
  <si>
    <t>FINANZAS Y RELACIONES INTERNACIONALES</t>
  </si>
  <si>
    <t>CRA 9 NO. 5A - 42</t>
  </si>
  <si>
    <t>BLANCO BOCHERO LUIS ANGEL</t>
  </si>
  <si>
    <t>RESOLUCIÓN 0941 DE 2020</t>
  </si>
  <si>
    <t>luis.blanco@unp.gov.co</t>
  </si>
  <si>
    <t>luchoblanco1184@gmail.com</t>
  </si>
  <si>
    <t xml:space="preserve">ESPECIALIZACION EN GERENCIA DE MERCADEO //  </t>
  </si>
  <si>
    <t>Cra 7# 7a-34</t>
  </si>
  <si>
    <t>UMBARILA CASALLAS OLGA LUCIA</t>
  </si>
  <si>
    <t>23/10/1966</t>
  </si>
  <si>
    <t>MEM23-00064318</t>
  </si>
  <si>
    <t>olga.umbarila@unp.gov.co</t>
  </si>
  <si>
    <t>TECNOLOGIA EN GESTION DE LA PRODUCCION INDUSTRIAL</t>
  </si>
  <si>
    <t>calle 33 b sur No 13 k 63</t>
  </si>
  <si>
    <t>RIVEROS ZAPATA YORLEY ANDREA</t>
  </si>
  <si>
    <t>RESOLUCIÓN 0460 DEL 28 DE MARZO DEL 2023</t>
  </si>
  <si>
    <t>yorley.riveros@unp.gov.co</t>
  </si>
  <si>
    <t>yorandreariveros@gmail.com</t>
  </si>
  <si>
    <t>TECNOLOGO EN GESTION INTEGRADA DE LA CALIDAD, MEDIO AMBIENTE, SEGURIDAD Y SALUD OCUPACIONAL</t>
  </si>
  <si>
    <t>CARRERA 119 N 65 A 39</t>
  </si>
  <si>
    <t xml:space="preserve">LEIVA TAKEMICHE LINA MARIA </t>
  </si>
  <si>
    <t>lina.leiva@unp.gov.co</t>
  </si>
  <si>
    <t>Av 10 no 56-58</t>
  </si>
  <si>
    <t>FRANCO BAYONA TILSIA MARIA</t>
  </si>
  <si>
    <t>11/06/1971</t>
  </si>
  <si>
    <t>1119 DEL 19 DE JULIO DE 2023</t>
  </si>
  <si>
    <t>tilsia.franco@unp.gov.co</t>
  </si>
  <si>
    <t>tilsiamaria71@hotmail.com</t>
  </si>
  <si>
    <t>TECNOLOGIA EN GESTION COMERCIAL Y DE NEGOCIOS</t>
  </si>
  <si>
    <t>CRA 50 NO 31-13 SUR</t>
  </si>
  <si>
    <t>ARROYAVE ARIAS JESSICA LIZETH</t>
  </si>
  <si>
    <t>24/12/1990</t>
  </si>
  <si>
    <t>jessica.arroyave@unp.gov.co</t>
  </si>
  <si>
    <t>jessicaarroyave01@gmail.com</t>
  </si>
  <si>
    <t>TECNOLOGIA EN ADMINISTRACION HOTELERA</t>
  </si>
  <si>
    <t>CRA 2 B ESTE No 20 a 12 SUR CASA  BOGOTÁ</t>
  </si>
  <si>
    <t>DIMATE ARANZAZU LUZ MERY</t>
  </si>
  <si>
    <t>1308 del 18 de agosto del 2023</t>
  </si>
  <si>
    <t>2016 DEL 2019</t>
  </si>
  <si>
    <t>luz.dimate@unp.gov.co</t>
  </si>
  <si>
    <t>ABOGADALUZMERY@HOTMAIL.COM</t>
  </si>
  <si>
    <t xml:space="preserve">MANZANA 11 CASA 11 </t>
  </si>
  <si>
    <t>MOLINA OSPINA MONICA ALEXANDRA</t>
  </si>
  <si>
    <t>08/08/1970</t>
  </si>
  <si>
    <t>monica.molina@unp.gov.co</t>
  </si>
  <si>
    <t>monykamolly@yahoo.com</t>
  </si>
  <si>
    <t>Carrera 6 # 9-258, Torre 7, apto. 111</t>
  </si>
  <si>
    <t>MURIEL SALAMANCA MARIO ALEXANDER</t>
  </si>
  <si>
    <t>mario.muriel@unp.gov.co</t>
  </si>
  <si>
    <t>alexmuriel@gmail.com</t>
  </si>
  <si>
    <t>TECNOLOGIA EN TELECOMUNICACIONES</t>
  </si>
  <si>
    <t>INGENIERIA EN TELECOMUNICACIONES</t>
  </si>
  <si>
    <t>Av cl 68 # 60 97 Int 8 Ap 303</t>
  </si>
  <si>
    <t>CORTES PULIDO ADRIANA MARIA</t>
  </si>
  <si>
    <t>27/04/1970</t>
  </si>
  <si>
    <t>1440 DEL 07 DE SEPTIEMBRE DEL 2023</t>
  </si>
  <si>
    <t>adriana.cortes@unp.gov.co</t>
  </si>
  <si>
    <t>adricorpus@yahoo.com</t>
  </si>
  <si>
    <t xml:space="preserve">ESPECIALIZACION EN ALTA GERENCIA DEL TALENTO HUMANO //  </t>
  </si>
  <si>
    <t>CALLE 49 # 6-39 APTO 601</t>
  </si>
  <si>
    <t>GOMEZ MEZA MARIO DAVID</t>
  </si>
  <si>
    <t>1855 DEL 20 DE NOVIEMBRE DEL 2023</t>
  </si>
  <si>
    <t>RESOLUCIÓN 0935 DE 2020</t>
  </si>
  <si>
    <t>mario.gomez@unp.gov.co</t>
  </si>
  <si>
    <t>mario55840@gmail.com</t>
  </si>
  <si>
    <t>JURISPRUDENCIA</t>
  </si>
  <si>
    <t>Carrera 48#165-46</t>
  </si>
  <si>
    <t>MARIN PUENTES SANDRA PATRICIA</t>
  </si>
  <si>
    <t>30/04/1976</t>
  </si>
  <si>
    <t>1238 DE 18 DE JULIO 2024</t>
  </si>
  <si>
    <t>sandra.marin@unp.gov.co</t>
  </si>
  <si>
    <t>sanmarin76@yahoo.es</t>
  </si>
  <si>
    <t>TECNOLOGIA EN GESTION  AGROPECUARIA</t>
  </si>
  <si>
    <t>ADMINISTRACION DE EMPRESAS AGROPECUARIAS</t>
  </si>
  <si>
    <t>ESPECIALIZACIÓN EN SALUD OCUPACIONAL Y RIESGOS LABORALES-ESPECIALIZACIÓN EN GESTIÓN AMBIENTAL</t>
  </si>
  <si>
    <t>CARRERA 80D#7B-83 SENDERO DE CASTILLA 1 APTO 906 TORRE7</t>
  </si>
  <si>
    <t>URIBE BARRERA CLAUDIA CONSTANZA</t>
  </si>
  <si>
    <t>0124 DEL 2020</t>
  </si>
  <si>
    <t>claudia.uribe@unp.gov.co</t>
  </si>
  <si>
    <t>claudiacony@gmail.com</t>
  </si>
  <si>
    <t>CARRERA 68A BIS  68A-57</t>
  </si>
  <si>
    <t xml:space="preserve">VERDUGO ALVAREZ ALEJANDRA </t>
  </si>
  <si>
    <t>01/06/1978</t>
  </si>
  <si>
    <t>MEM24-00005149</t>
  </si>
  <si>
    <t>alejandra.verdugo@unp.gov.co</t>
  </si>
  <si>
    <t>valeryale1999@hotmail.com</t>
  </si>
  <si>
    <t>TECNICA PROFESIONAL EN GESTION SECRETARIAL EJECUTIVA</t>
  </si>
  <si>
    <t>AVENIDA CALLE 24 No. 81 C 58  APTO 401 BOGOTÁ</t>
  </si>
  <si>
    <t>SANTANDER ARIAS ADRIANA YANETH</t>
  </si>
  <si>
    <t>14/10/1973</t>
  </si>
  <si>
    <t>adriana.santander@unp.gov.co</t>
  </si>
  <si>
    <t>adrianayanethsantanderarias22@gmail.com</t>
  </si>
  <si>
    <t xml:space="preserve">ESPECIALIZACION EN GERENCIA FINANCIERA //  </t>
  </si>
  <si>
    <t>CARRERA 14A No, 10-27 sur Torre 7 Apto 701 Hacienda Alcala -Proyecto Sauce</t>
  </si>
  <si>
    <t xml:space="preserve">MORALES GUERRERO JOSUE </t>
  </si>
  <si>
    <t>-</t>
  </si>
  <si>
    <t>4070--</t>
  </si>
  <si>
    <t xml:space="preserve">AGENTE ESCOLTA </t>
  </si>
  <si>
    <t>SUBDIRECCIÓN ESPECIALIZADA DE SEGURIDAD Y PROTECCIÓN</t>
  </si>
  <si>
    <t>GRUPO CUERPO DE SEGURIDAD Y PROTECCIÓN (GCSP)</t>
  </si>
  <si>
    <t>FARC</t>
  </si>
  <si>
    <t>josue.morales@unp.gov.co</t>
  </si>
  <si>
    <t>MORALES.GERRERO.JOSUE349@GMAIL.COM</t>
  </si>
  <si>
    <t>CRA 87 J BIS #53 32</t>
  </si>
  <si>
    <t>PAEZ TITO ARQUIMINIO</t>
  </si>
  <si>
    <t>06/10/1964</t>
  </si>
  <si>
    <t>0886 del 28 de junio de 2021-MEM24-00007799</t>
  </si>
  <si>
    <t>arquimino.paez@unp.gov.co</t>
  </si>
  <si>
    <t>tito.paez@unp.gov.co</t>
  </si>
  <si>
    <t>CARRERA 7A 64 H 65 SUR</t>
  </si>
  <si>
    <t>ARCE LASSO EDINSON LEANDRO</t>
  </si>
  <si>
    <t>24/08/1978</t>
  </si>
  <si>
    <t>edinson.arce@unp.gov.co</t>
  </si>
  <si>
    <t>Calle 15 # 16-16</t>
  </si>
  <si>
    <t>BOLAÑOS ROJAS FERNELY</t>
  </si>
  <si>
    <t>25/05/1979</t>
  </si>
  <si>
    <t>0167 del 28 de enero de 2022</t>
  </si>
  <si>
    <t>fernely.bolanos@unp.gov.co</t>
  </si>
  <si>
    <t xml:space="preserve">Carrera 19 # 41-67 </t>
  </si>
  <si>
    <t>ZABALA SOTO JARLEY JAIR</t>
  </si>
  <si>
    <t>0659-20/05/2021</t>
  </si>
  <si>
    <t>jarley.zabala@unp.gov.co</t>
  </si>
  <si>
    <t>jarleyjair04@gmail.com</t>
  </si>
  <si>
    <t xml:space="preserve">VEREDA LA UNIÓN </t>
  </si>
  <si>
    <t>CARRILLO PARRADO ELISEO</t>
  </si>
  <si>
    <t>07/02/1979</t>
  </si>
  <si>
    <t>0413 DEL 07 DE MARZO DE 2024</t>
  </si>
  <si>
    <t>eliseo.carrillo@unp.gov.co</t>
  </si>
  <si>
    <t>CALLE 87B SUR #7C 06 ESTE</t>
  </si>
  <si>
    <t xml:space="preserve">RODRIGUEZ TORRES JOSE ANTONIO  </t>
  </si>
  <si>
    <t>QUIMBAYA</t>
  </si>
  <si>
    <t>0358 DEL 13 DE MARZO DE 2023</t>
  </si>
  <si>
    <t>antonio.rodriguez@unp.gov.co</t>
  </si>
  <si>
    <t xml:space="preserve">Calle 22 n. 6 -08 Barrio centro  </t>
  </si>
  <si>
    <t>AVIRAMA CICLOS WALTER STIVEN</t>
  </si>
  <si>
    <t>walter.avirama@unp.gov.co</t>
  </si>
  <si>
    <t>Ahto</t>
  </si>
  <si>
    <t>MUÑOZ GARCIA MIGUEL ANGEL</t>
  </si>
  <si>
    <t>miguel.munoz@unp.gov.co</t>
  </si>
  <si>
    <t>miguel.02.10@hotmail.com</t>
  </si>
  <si>
    <t>CRA 123 # 14D 08 TORRE 1 APT 1203</t>
  </si>
  <si>
    <t xml:space="preserve">MOSQUERA EDER </t>
  </si>
  <si>
    <t>eder.mosquera@unp.gov.co</t>
  </si>
  <si>
    <t>CRA 43 #58D 12 SUR</t>
  </si>
  <si>
    <t>TOVAR NIETO ANTONIO JOSE</t>
  </si>
  <si>
    <t>antonio.tovar@unp.gov.co</t>
  </si>
  <si>
    <t xml:space="preserve">LA PAZ  CESAR LOS ROBLES </t>
  </si>
  <si>
    <t xml:space="preserve">BRAVO OSPINO YERALDIS </t>
  </si>
  <si>
    <t>FONSECA</t>
  </si>
  <si>
    <t>yeraldis.bravo@unp.gov.co</t>
  </si>
  <si>
    <t xml:space="preserve">Vereda pondores juridicion de Fonseca la guajira </t>
  </si>
  <si>
    <t>QUINTERO FRIAS FRANKLIN</t>
  </si>
  <si>
    <t>franklin.quintero@unp.gov.co</t>
  </si>
  <si>
    <t xml:space="preserve">Pondores La Guajira </t>
  </si>
  <si>
    <t xml:space="preserve">IZQUIERDO GUERRERO FABIAN ALEJANDRO </t>
  </si>
  <si>
    <t>08/07/1980</t>
  </si>
  <si>
    <t>SANTANDER DE QUILICHAO</t>
  </si>
  <si>
    <t>1274 del 31 de agosto de 2021</t>
  </si>
  <si>
    <t>fabian.izquierdo@unp.gov.co</t>
  </si>
  <si>
    <t>fabian-1684@outlook.es</t>
  </si>
  <si>
    <t>CLL15A # 8-33  2 SANTANDER DE QUILICHAO</t>
  </si>
  <si>
    <t xml:space="preserve">MARTINEZ CARDONA DIOS EMEL </t>
  </si>
  <si>
    <t>1050 DEL 07 DE JULIO DE 2023</t>
  </si>
  <si>
    <t>dios.martinez@unp.gov.co</t>
  </si>
  <si>
    <t>diosemelcardona@gmail.com</t>
  </si>
  <si>
    <t xml:space="preserve">FINCA LA MONI VEREDA LA CROISTALINA CIRCACIA </t>
  </si>
  <si>
    <t>GALVIS GARCIA FERNANDO</t>
  </si>
  <si>
    <t>TIBU</t>
  </si>
  <si>
    <t>fernando.galvis@unp.gov.co</t>
  </si>
  <si>
    <t>fernando.gg2008@hotmail.com</t>
  </si>
  <si>
    <t>MANZANA G LOTE 13</t>
  </si>
  <si>
    <t xml:space="preserve">SANCHEZ CALDERON ELISAIN </t>
  </si>
  <si>
    <t>elisain.sanchez@unp.gov.co</t>
  </si>
  <si>
    <t>elisainsanchez@hotmail.com</t>
  </si>
  <si>
    <t xml:space="preserve">Calle 26c sur#10h-51 este segundo sector </t>
  </si>
  <si>
    <t>CRUZ BALLESTEROS GERMAN EDUARDO</t>
  </si>
  <si>
    <t>german.cruz@unp.gov.co</t>
  </si>
  <si>
    <t>Diagonal 16B #104-23</t>
  </si>
  <si>
    <t xml:space="preserve">PUENTES OSVALDO </t>
  </si>
  <si>
    <t>HOBO</t>
  </si>
  <si>
    <t>0764 DEL 23 DE MAYO DEL 2023-1199 DEL 12 DE JULIO DE 2024</t>
  </si>
  <si>
    <t>osvaldo.puentes@unp.gov.co</t>
  </si>
  <si>
    <t>ETCR MARQUETALIA</t>
  </si>
  <si>
    <t xml:space="preserve">SORACIPA GUZMAN HECTOR EDUARDO </t>
  </si>
  <si>
    <t>25/03/1984</t>
  </si>
  <si>
    <t>hector.soracipa@unp.gov.co</t>
  </si>
  <si>
    <t xml:space="preserve">Carrera 78p #54A-00 </t>
  </si>
  <si>
    <t xml:space="preserve">322 3109894 </t>
  </si>
  <si>
    <t>CORTES GARCIA  HAIBER</t>
  </si>
  <si>
    <t>12/01/1980</t>
  </si>
  <si>
    <t>ARAUCA</t>
  </si>
  <si>
    <t>COMFIAR ARAUCA</t>
  </si>
  <si>
    <t>haiber.cortes@unp.gov.co</t>
  </si>
  <si>
    <t xml:space="preserve">Arauquita ETCR filipinas </t>
  </si>
  <si>
    <t xml:space="preserve">GUAYARA LOSADA HERNANDO </t>
  </si>
  <si>
    <t>02/12/1979</t>
  </si>
  <si>
    <t>hernando.guayara@unp.gov.co</t>
  </si>
  <si>
    <t>guayarahernando82@gmail.com</t>
  </si>
  <si>
    <t>Calle 13 # 79c-11 torre 7 apto 408</t>
  </si>
  <si>
    <t>GAITAN ECHAVARRIA JORGE ENRIQUE</t>
  </si>
  <si>
    <t>AGUA DE DIOS</t>
  </si>
  <si>
    <t>CUNDINAMARCA</t>
  </si>
  <si>
    <t>1127 DEL 21 DE JULIO DE 2023</t>
  </si>
  <si>
    <t>jorge.gaitan@unp.gov.co</t>
  </si>
  <si>
    <t>ghioyo@gmail.com</t>
  </si>
  <si>
    <t>ADMINISTRACION DE NEGOCIOS INTERNACIONALES</t>
  </si>
  <si>
    <t>carrera 18 L # 63 d 24 sur</t>
  </si>
  <si>
    <t xml:space="preserve">AGUADO ZORRILLA ANDRES JULIAN </t>
  </si>
  <si>
    <t>PATIA</t>
  </si>
  <si>
    <t>EMSSANAR EPS</t>
  </si>
  <si>
    <t>andres.aguado@unp.gov.co</t>
  </si>
  <si>
    <t>Vereda la varca patia</t>
  </si>
  <si>
    <t xml:space="preserve">ESCOBAR GONZALEZ JHON JAIRO </t>
  </si>
  <si>
    <t>13/12/1969</t>
  </si>
  <si>
    <t>TULUA</t>
  </si>
  <si>
    <t>jhon.escobar@unp.gov.co</t>
  </si>
  <si>
    <t>Carrera 4 # 7-50</t>
  </si>
  <si>
    <t xml:space="preserve">GONZALEZ RUIZ GIOVANNI </t>
  </si>
  <si>
    <t>07/09/1976</t>
  </si>
  <si>
    <t>giovanni.gonzalez@unp.gov.co</t>
  </si>
  <si>
    <t>gio.atlanta10@gmail.com</t>
  </si>
  <si>
    <t xml:space="preserve">Calle 3 sur número 7-42 </t>
  </si>
  <si>
    <t>PEÑARANDA AGUDELO WEIMAN</t>
  </si>
  <si>
    <t>BUGA</t>
  </si>
  <si>
    <t xml:space="preserve"> 0359 DEL 13 DE MARZO DE 2023</t>
  </si>
  <si>
    <t>weiman.penaranda@unp.gov.co</t>
  </si>
  <si>
    <t>TECNICA PROFESIONAL EN SALUD OCUPACIONAL Y SEGURIDAD INDUSTRIAL</t>
  </si>
  <si>
    <t>calle 8 sur # 8-40</t>
  </si>
  <si>
    <t xml:space="preserve">LIBREROS QUINTERO ALVARO JOSE </t>
  </si>
  <si>
    <t>24/08/1982</t>
  </si>
  <si>
    <t>alvaro.libreros@unp.gov.co</t>
  </si>
  <si>
    <t xml:space="preserve">Calle 5 # 443 </t>
  </si>
  <si>
    <t>CARDONA GIRALDO DIEGO FERNANDO</t>
  </si>
  <si>
    <t>23/05/1983</t>
  </si>
  <si>
    <t>1260 del 19 de julio de 2024</t>
  </si>
  <si>
    <t>diego.cardona@unp.gov.co</t>
  </si>
  <si>
    <t xml:space="preserve">Veredad de torres </t>
  </si>
  <si>
    <t>ROMERO HILARION RODRIGO</t>
  </si>
  <si>
    <t>rodrigo.romero@unp.gov.co</t>
  </si>
  <si>
    <t xml:space="preserve">CRA 60F # 51 30 SUR </t>
  </si>
  <si>
    <t>CAPACHO SIERRA CARMEN MARGARITA</t>
  </si>
  <si>
    <t>RESOLUCIÓN 1723 DEL 11 DE NOVIEMBRE DE 2021</t>
  </si>
  <si>
    <t>carmen.capacho@unp.gov.co</t>
  </si>
  <si>
    <t xml:space="preserve">	
carmencapacho63@gmail.com</t>
  </si>
  <si>
    <t>Calle 49 c sur # 88 d 22</t>
  </si>
  <si>
    <t>RUBIO ACOSTA JHON JAIRO</t>
  </si>
  <si>
    <t>17/08/1984</t>
  </si>
  <si>
    <t>jhon.rubio@unp.gov.co</t>
  </si>
  <si>
    <t>jhonrunp@gmail.com</t>
  </si>
  <si>
    <t>Cra59#27b-357</t>
  </si>
  <si>
    <t>BELTRAN AGREDA FREDY</t>
  </si>
  <si>
    <t>PUERTO ASÍS</t>
  </si>
  <si>
    <t>fredy.beltran@unp.gov.co</t>
  </si>
  <si>
    <t>fredybeltran098@gmail.com</t>
  </si>
  <si>
    <t>CINCO (5) AÑOS DE EDUCACIÓN BÁSICA SECUNDARIA</t>
  </si>
  <si>
    <t xml:space="preserve">Vereda Carmelita putumayo </t>
  </si>
  <si>
    <t xml:space="preserve">313 4537466 </t>
  </si>
  <si>
    <t>BASTIDAS MONTERO DANIEL ENRIQUE</t>
  </si>
  <si>
    <t>05/02/1978</t>
  </si>
  <si>
    <t xml:space="preserve">0209 del 23 de febrero </t>
  </si>
  <si>
    <t>daniel.bastidas@unp.gov.co</t>
  </si>
  <si>
    <t>Diagonal 21 # 29 35</t>
  </si>
  <si>
    <t>RODRIGUEZ CRUZ ARMANDO ENRIQUE</t>
  </si>
  <si>
    <t xml:space="preserve">0187 del 31 de enero del 2022 </t>
  </si>
  <si>
    <t>armando.cruz@unp.gov.co</t>
  </si>
  <si>
    <t>Carrera 13 número 340</t>
  </si>
  <si>
    <t xml:space="preserve">MENDEZ TORRES CARLOS OCTAVIO </t>
  </si>
  <si>
    <t>TAME</t>
  </si>
  <si>
    <t>0691 del 28 de abril del 2022</t>
  </si>
  <si>
    <t>octavio.mendez@unp.gov.co</t>
  </si>
  <si>
    <t>djmendez29@hotmail.com</t>
  </si>
  <si>
    <t>Carrera 30a#13-36</t>
  </si>
  <si>
    <t xml:space="preserve">CHIMBI ANTONIO JULIO ANDRES </t>
  </si>
  <si>
    <t>08/07/1983</t>
  </si>
  <si>
    <t>1804 del 16 de septiembre de 2022</t>
  </si>
  <si>
    <t>julio.chimbi@unp.gov.co</t>
  </si>
  <si>
    <t>Calle 13 sur 14 61 este T 5 apto 305</t>
  </si>
  <si>
    <t xml:space="preserve">310 437 2199 </t>
  </si>
  <si>
    <t>LOAIZA BARRETO DUBERNEY</t>
  </si>
  <si>
    <t>06/08/1970</t>
  </si>
  <si>
    <t xml:space="preserve">0847 del 26 de mayo del 2022 </t>
  </si>
  <si>
    <t>duberney.loaiza@unp.gov.co</t>
  </si>
  <si>
    <t>BARRIO ALFONSO LOPEZ M H N 9</t>
  </si>
  <si>
    <t>ESTRADA VIDAL JAINER VETH</t>
  </si>
  <si>
    <t>18/02/1983</t>
  </si>
  <si>
    <t>TURBACO</t>
  </si>
  <si>
    <t>jainer.estrada@unp.gov.co</t>
  </si>
  <si>
    <t>elesjavi@hotmail.com</t>
  </si>
  <si>
    <t xml:space="preserve">MZ H casa # 10 </t>
  </si>
  <si>
    <t>PERDOMO SALAZAR JAMES</t>
  </si>
  <si>
    <t>17/06/1973</t>
  </si>
  <si>
    <t>james.perdomo@unp.gov.co</t>
  </si>
  <si>
    <t>TRES (3) AÑOS DE EDUCACIÓN BÁSICA SECUNDARIA</t>
  </si>
  <si>
    <t>calle 1H # 19-37</t>
  </si>
  <si>
    <t>VERA QUEZADA PEDRO EMILIO</t>
  </si>
  <si>
    <t>pedro.vera@unp.gov.co</t>
  </si>
  <si>
    <t>CRA 1 E BIS#81A-51</t>
  </si>
  <si>
    <t>PERDOMO ESCOBAR FRANCISCO JAVIER</t>
  </si>
  <si>
    <t>11/04/1976</t>
  </si>
  <si>
    <t>javier.perdomo@unp.gov.co</t>
  </si>
  <si>
    <t>Fperdomo048@gmail.com.co</t>
  </si>
  <si>
    <t>Calle 13# 16/42</t>
  </si>
  <si>
    <t xml:space="preserve">LARA ORTIZ JAMES OSWALDO </t>
  </si>
  <si>
    <t>15/01/1978</t>
  </si>
  <si>
    <t>james.lara@unp.gov.co</t>
  </si>
  <si>
    <t>Av. 30 de Agosto No. 23A-49 Apto. 303 Ed. Emperador</t>
  </si>
  <si>
    <t>ZABALETA LLANOS  FRANKLIN</t>
  </si>
  <si>
    <t>franklin.zabaleta@unp.gov.co</t>
  </si>
  <si>
    <t>Carrera 7c # 3-9</t>
  </si>
  <si>
    <t>DELUQUE ESCOBAR RUBEN EDUARDO</t>
  </si>
  <si>
    <t>28/04/1980</t>
  </si>
  <si>
    <t>ruben.deluque@unp.gov.co</t>
  </si>
  <si>
    <t>redesco80@hotmail.com</t>
  </si>
  <si>
    <t>CALLE 49 C SUR 37 - 170</t>
  </si>
  <si>
    <t xml:space="preserve">GARZON HERRERA NORBEY  </t>
  </si>
  <si>
    <t>SAN JOSÉ DEL GUAVIARE</t>
  </si>
  <si>
    <t>GUAVIARE</t>
  </si>
  <si>
    <t>COMCAJA</t>
  </si>
  <si>
    <t>norbey.garzon@unp.gov.co</t>
  </si>
  <si>
    <t xml:space="preserve">SAN JOSE DEL GUAVIARE </t>
  </si>
  <si>
    <t>VEGA GARCIA WENMEL ENRIQUE</t>
  </si>
  <si>
    <t>wenmel.vega@unp.gov.co</t>
  </si>
  <si>
    <t>CALLE 64H # 69L 23 PISO 2</t>
  </si>
  <si>
    <t>MORENO VELASQUEZ OSCAR DE JESUS</t>
  </si>
  <si>
    <t>DABEIBA</t>
  </si>
  <si>
    <t>oscar.moreno@unp.gov.co</t>
  </si>
  <si>
    <t>Zona Llano Grande Chimiado</t>
  </si>
  <si>
    <t>MANCO DURANGO JOSE DOMINGO</t>
  </si>
  <si>
    <t>jose.manco@unp.gov.co</t>
  </si>
  <si>
    <t>CARRERA 51 #86B-22</t>
  </si>
  <si>
    <t>ALVAREZ PALACIO ARQUIMEDES DE JESUS</t>
  </si>
  <si>
    <t>1542 del 22 de octubre de 2021</t>
  </si>
  <si>
    <t>arquimedes.alvarez@unp.gov.co</t>
  </si>
  <si>
    <t>MUTATA ANTIOQUIA VEREDA LA FORTUNA SAN JOSE DE LEON MUTATÁ</t>
  </si>
  <si>
    <t xml:space="preserve">NAVARRO CANTILLO CARLOS EDUARDO </t>
  </si>
  <si>
    <t>FONSECA - VEREDA PONDORES</t>
  </si>
  <si>
    <t>1590 del 12 de agosto de 2022</t>
  </si>
  <si>
    <t>COMFAGUAJIRA</t>
  </si>
  <si>
    <t>carlos.navarro@unp.gov.co</t>
  </si>
  <si>
    <t>Vereda pondores Fonseca la guajira</t>
  </si>
  <si>
    <t>RUIZ FERREIRA  LUIS ARMANDO</t>
  </si>
  <si>
    <t>SAN JACINTO</t>
  </si>
  <si>
    <t>0697 del 29 de abril del 2022</t>
  </si>
  <si>
    <t>luis.ruiz@unp.gov.co</t>
  </si>
  <si>
    <t>Carrera 38#21-8</t>
  </si>
  <si>
    <t>TINOCO REYES NELSON MARIO</t>
  </si>
  <si>
    <t xml:space="preserve">APARTADO </t>
  </si>
  <si>
    <t>1971 DEL 01 DE DICIEMBRE DE 2023</t>
  </si>
  <si>
    <t>nelson.tinoco@unp.gov.co</t>
  </si>
  <si>
    <t xml:space="preserve">ETCR CANO INDIO TIBU </t>
  </si>
  <si>
    <t>BORJA CARTAGENA BLADIMIR DE JESUS</t>
  </si>
  <si>
    <t>06/12/1982</t>
  </si>
  <si>
    <t>bladimir.borja@unp.gov.co</t>
  </si>
  <si>
    <t xml:space="preserve">DABEIBA ANTIOQUIA </t>
  </si>
  <si>
    <t xml:space="preserve">315 8048122 </t>
  </si>
  <si>
    <t>LEON BAQUERO ARBEY ALBERTO</t>
  </si>
  <si>
    <t>RESOLUCIÓN 2011 DEL 06 DE DICIEMBRE DE 2023</t>
  </si>
  <si>
    <t>arbey.leon@unp.gov.co</t>
  </si>
  <si>
    <t>arbey1023@gmail.com</t>
  </si>
  <si>
    <t>CALLE 68A BIS SUR # 75 L 83</t>
  </si>
  <si>
    <t xml:space="preserve">ALZATE RAMIREZ JESUS ARLEY </t>
  </si>
  <si>
    <t>12/01/1973</t>
  </si>
  <si>
    <t>jesus.alzate@unp.gov.co</t>
  </si>
  <si>
    <t>KR 18C N 54-36 SUR  CASA  BOGOTÁ</t>
  </si>
  <si>
    <t xml:space="preserve">TOPA PITO FREDI NORBERTO </t>
  </si>
  <si>
    <t>03/09/1981</t>
  </si>
  <si>
    <t>fredi.topa@unp.gov.co</t>
  </si>
  <si>
    <t>freddynegro81@hotmail.com</t>
  </si>
  <si>
    <t>Calle 3 #26-80</t>
  </si>
  <si>
    <t>GRISALES LOPEZ ALEXANDER</t>
  </si>
  <si>
    <t>alexander.lopez@unp.gov.co</t>
  </si>
  <si>
    <t xml:space="preserve">CARRERA 6 B #18-34 URBANIZACIÓN CORONA REAL </t>
  </si>
  <si>
    <t xml:space="preserve">RAMIREZ CICLOS JHON ELVER </t>
  </si>
  <si>
    <t>jhon.ciclos@unp.gov.co</t>
  </si>
  <si>
    <t xml:space="preserve">CRA 12 # 19-101 </t>
  </si>
  <si>
    <t>HOYOS ZAPATA GILBERTO DE JESUS</t>
  </si>
  <si>
    <t>ANORI</t>
  </si>
  <si>
    <t xml:space="preserve"> RESOLUCION 1610 DEL 17 DE AGOSTO DE 2022</t>
  </si>
  <si>
    <t>gilberto.hoyos@unp.gov.co</t>
  </si>
  <si>
    <t>gilbertohoyos16@gmail.com</t>
  </si>
  <si>
    <t xml:space="preserve">ETCR John bautista peña Anori </t>
  </si>
  <si>
    <t xml:space="preserve">ANDRADE POLANIA NOVIER ARNOVIZ </t>
  </si>
  <si>
    <t>0461 DEL 13 DE MARZO DE 2024 MODIFICADA POR 0536 DEL 27 DE MARZO DE 2024</t>
  </si>
  <si>
    <t>novier.andrade@unp.gov.co</t>
  </si>
  <si>
    <t>novierandrade@gmail.com</t>
  </si>
  <si>
    <t>BASICA PRIMARIA</t>
  </si>
  <si>
    <t>MANZANA R LOTE 19</t>
  </si>
  <si>
    <t xml:space="preserve">JOAQUI REALPE JULIAN </t>
  </si>
  <si>
    <t>0254 DEL 14 DE FEBRERO DEL 2024</t>
  </si>
  <si>
    <t>julian.joaqui@unp.gov.co</t>
  </si>
  <si>
    <t>Julianrealpe16051979@gmail.com</t>
  </si>
  <si>
    <t>Calle 49# 121A35</t>
  </si>
  <si>
    <t xml:space="preserve">AGUILAR LARRAHONDO ARLEY </t>
  </si>
  <si>
    <t>arley.aguilar@unp.gov.co</t>
  </si>
  <si>
    <t>Cra 8 Calle 6</t>
  </si>
  <si>
    <t xml:space="preserve">RIOS ZAPATA GUIDO ANDRES </t>
  </si>
  <si>
    <t>26/02/1982</t>
  </si>
  <si>
    <t xml:space="preserve">ASMET SALUD            </t>
  </si>
  <si>
    <t>andres.rios@unp.gov.co</t>
  </si>
  <si>
    <t>CARRERA 4B N 28AN-91 CASA POPAYÁN</t>
  </si>
  <si>
    <t xml:space="preserve">MARTINEZ PERDOMO JHON JAIRO </t>
  </si>
  <si>
    <t>MIRANDA</t>
  </si>
  <si>
    <t xml:space="preserve">0687 del 27 de mayo </t>
  </si>
  <si>
    <t>jairo.martinez@unp.gov.co</t>
  </si>
  <si>
    <t>Dianogal 13 # 8a 1715 2</t>
  </si>
  <si>
    <t xml:space="preserve">VARGAS CAMPO IVAN </t>
  </si>
  <si>
    <t>CALDONO</t>
  </si>
  <si>
    <t>ivan.vargas@unp.gov.co</t>
  </si>
  <si>
    <t>ETCR los MONOS</t>
  </si>
  <si>
    <t>SIERRA JORGE LUIS</t>
  </si>
  <si>
    <t>12/02/1980</t>
  </si>
  <si>
    <t>1674 del 26 de agosto del 2022</t>
  </si>
  <si>
    <t>jorge.sierra@unp.gov.co</t>
  </si>
  <si>
    <t xml:space="preserve">Ciudad Monteria </t>
  </si>
  <si>
    <t>BOLAÑO GUEVARA JONATHAN</t>
  </si>
  <si>
    <t>jonathan.bolano@unp.gov.co</t>
  </si>
  <si>
    <t xml:space="preserve">Manzana 142 lote 2 </t>
  </si>
  <si>
    <t xml:space="preserve">VILLALOBOS GUCHUVO NORBEY YOVANY </t>
  </si>
  <si>
    <t>LA URIBE</t>
  </si>
  <si>
    <t>norbey.villalobos@unp.gov.co</t>
  </si>
  <si>
    <t>norbeyvillalobos39@gmail.com</t>
  </si>
  <si>
    <t>NAR Darío Gutiérrez, Vereda La Pista de Uribe - Meta</t>
  </si>
  <si>
    <t xml:space="preserve">MANSO PEDRO ANGEL </t>
  </si>
  <si>
    <t>1076 DEL 13 DE JULIO DE 2023</t>
  </si>
  <si>
    <t>angel.manso@unp.gov.co</t>
  </si>
  <si>
    <t>acuario.manso@gmail.com</t>
  </si>
  <si>
    <t xml:space="preserve">CALLKE 57 N. 42D 22 BARRIO MORICHAL </t>
  </si>
  <si>
    <t>RAMIREZ PRIETO LUIS ALFONSO</t>
  </si>
  <si>
    <t>06/01/1973</t>
  </si>
  <si>
    <t>alfonso.ramirez@unp.gov.co</t>
  </si>
  <si>
    <t>luisramireztransporte@gmail.com</t>
  </si>
  <si>
    <t>Tierra linda campestre cra43#35d-25.  T1. 2709</t>
  </si>
  <si>
    <t>SANCHEZ GOMEZ  HECTOR HERNAN</t>
  </si>
  <si>
    <t>0771 del 08 de junio</t>
  </si>
  <si>
    <t>hector.sanchez@unp.gov.co</t>
  </si>
  <si>
    <t>ETCR  MONTE REDONDO MIRANDA</t>
  </si>
  <si>
    <t>MORENO RIVAS LUIS ALBERTO</t>
  </si>
  <si>
    <t>SAN MARTIN</t>
  </si>
  <si>
    <t xml:space="preserve">0171 del 28 de enero del 2022 </t>
  </si>
  <si>
    <t>luis.moreno@unp.gov.co</t>
  </si>
  <si>
    <t xml:space="preserve">vereda Viso colorado de San Martín meta </t>
  </si>
  <si>
    <t xml:space="preserve">CORDOBA GARCIA WILTON </t>
  </si>
  <si>
    <t>wilton.cordoba@unp.gov.co</t>
  </si>
  <si>
    <t>wiltoncordoba@gmail.com</t>
  </si>
  <si>
    <t>Carrera 49#59-62</t>
  </si>
  <si>
    <t xml:space="preserve">VALOYEZ GARRIDO JUAN CARLOS </t>
  </si>
  <si>
    <t>QUIBDO</t>
  </si>
  <si>
    <t>CHOCO</t>
  </si>
  <si>
    <t xml:space="preserve">COMFACHOCO </t>
  </si>
  <si>
    <t>juan.valoyez@unp.gov.co</t>
  </si>
  <si>
    <t>juan.cgarrido@hotmail.com</t>
  </si>
  <si>
    <t>Cra 6 # 10-15</t>
  </si>
  <si>
    <t>MOSQUERA QUINTANA JORGE</t>
  </si>
  <si>
    <t>01/01/1969</t>
  </si>
  <si>
    <t>2131 del 27 de octubre de 2022</t>
  </si>
  <si>
    <t>jorge.mosquera@unp.gov.co</t>
  </si>
  <si>
    <t>calle 51 # 18A-14</t>
  </si>
  <si>
    <t>RODRIGUEZ JIMENEZ JAMEL DANIEL</t>
  </si>
  <si>
    <t>MONTELIBANO</t>
  </si>
  <si>
    <t>0139 del 30 de enero del 2023</t>
  </si>
  <si>
    <t>jamel.rodriguez@unp.gov.co</t>
  </si>
  <si>
    <t>Jamelrodriguez14@gmail.com</t>
  </si>
  <si>
    <t>CUSPIAN ILES YAMID ANTONIO</t>
  </si>
  <si>
    <t>11/02/1981</t>
  </si>
  <si>
    <t>yamid.cuspian@unp.gov.co</t>
  </si>
  <si>
    <t>yamidcailes@gmail.com</t>
  </si>
  <si>
    <t xml:space="preserve">CRA 65A  75-35 CASA </t>
  </si>
  <si>
    <t>RAMIREZ GIRALDO JUAN ANDRES</t>
  </si>
  <si>
    <t>1275 del 31 de agosto de 2021</t>
  </si>
  <si>
    <t>0727 DEL 09 DE JULIO DEL 2020</t>
  </si>
  <si>
    <t>juan.giraldo@unp.gov.co</t>
  </si>
  <si>
    <t>TECNOLOGO EN LOGISTICA DEL TRANSPORTE</t>
  </si>
  <si>
    <t>Calle 45 # 10a -179</t>
  </si>
  <si>
    <t>RUIZ MOTTA VICTOR</t>
  </si>
  <si>
    <t>21/11/1979</t>
  </si>
  <si>
    <t>ICONONZO</t>
  </si>
  <si>
    <t>victor.ruiz@unp.gov.co</t>
  </si>
  <si>
    <t>ETCR Antonio Nariño de Icononzo, Vereda la Fila</t>
  </si>
  <si>
    <t>YANCE CHONA MANUEL DIOMEDES</t>
  </si>
  <si>
    <t>22/03/1982</t>
  </si>
  <si>
    <t>MANAURE</t>
  </si>
  <si>
    <t>manuel.yance@unp.gov.co</t>
  </si>
  <si>
    <t>VEREDA TIERRA GRATA</t>
  </si>
  <si>
    <t>QUIROZ MENDOZA JOSE ALFONSO</t>
  </si>
  <si>
    <t>jose.quiroz@unp.gov.co</t>
  </si>
  <si>
    <t>TIERRA GRATA</t>
  </si>
  <si>
    <t>PEREZ ARCE AICARDO</t>
  </si>
  <si>
    <t>31/01/1973</t>
  </si>
  <si>
    <t>aicardo.perez@unp.gov.co</t>
  </si>
  <si>
    <t xml:space="preserve">ETCR TIERRA GRATA CESAR </t>
  </si>
  <si>
    <t>PERTUZ MESTRE ALEJANDRO FIDEL</t>
  </si>
  <si>
    <t>alejandro.pertuz@unp.gov.co</t>
  </si>
  <si>
    <t>Tierra grata Manaure César</t>
  </si>
  <si>
    <t>RODRIGUEZ COGOLLO ALBER JOSE</t>
  </si>
  <si>
    <t>B+</t>
  </si>
  <si>
    <t>1281 DE 24 JULIO DE 2024</t>
  </si>
  <si>
    <t>SANITAS</t>
  </si>
  <si>
    <t>ALBERJOSERODRIGUEZCOGOLLO@GMAIL.COM</t>
  </si>
  <si>
    <t>CARRERA 16 B # 78 C 1 47</t>
  </si>
  <si>
    <t>GUZMAN CHICAIZA YAMIT AMAT</t>
  </si>
  <si>
    <t>2410 del 16 de diciembre del 2022</t>
  </si>
  <si>
    <t>yamit.guzman@unp.gov.co</t>
  </si>
  <si>
    <t xml:space="preserve">Calle 12c # 3-05 </t>
  </si>
  <si>
    <t xml:space="preserve">MONCADA MENDOZA JAVIER </t>
  </si>
  <si>
    <t>1290 del 02 de septiembre de 2021</t>
  </si>
  <si>
    <t>javier.moncada@unp.gov.co</t>
  </si>
  <si>
    <t>JM1521939@GMAIL.COM</t>
  </si>
  <si>
    <t xml:space="preserve">Carrera 64 A # 10 - 08 </t>
  </si>
  <si>
    <t xml:space="preserve">MARTINEZ LEON JAVIER </t>
  </si>
  <si>
    <t>28/02/1978</t>
  </si>
  <si>
    <t>javier.martinez@unp.gov.co</t>
  </si>
  <si>
    <t>SECTOR 1 MANZANA 7 CASA 11</t>
  </si>
  <si>
    <t>SUAREZ OSORIO LUIS HECTOR</t>
  </si>
  <si>
    <t>luis.osorio@unp.gov.co</t>
  </si>
  <si>
    <t>calle 44aBis # 52-04   BARRANCABERMEJA</t>
  </si>
  <si>
    <t>BOLAÑOS ROSADA SANDRA MILENA</t>
  </si>
  <si>
    <t>RESOLUCIÓN 1424 DEL 30 DE SEPTIEMBRE DE 2021</t>
  </si>
  <si>
    <t>sandra.bolanos@unp.gov.co</t>
  </si>
  <si>
    <t>sandrabolanosrosada@gmail.com</t>
  </si>
  <si>
    <t>CALLE 8A # 8A SUR 64</t>
  </si>
  <si>
    <t>GONZALES SIERRA LINDON YONSSON</t>
  </si>
  <si>
    <t>17/11/1974</t>
  </si>
  <si>
    <t>lindon.gonzales@unp.gov.co</t>
  </si>
  <si>
    <t>jonsg5390@gmail.com</t>
  </si>
  <si>
    <t xml:space="preserve">CRA 19 #53A 11 SUR </t>
  </si>
  <si>
    <t>VILLAREAL YANCE ALBERTO</t>
  </si>
  <si>
    <t>RESOLUCIÓN 1125 DEL 06 DE JULIO DE 2022</t>
  </si>
  <si>
    <t>alberto.villareal@unp.gov.co</t>
  </si>
  <si>
    <t>albertovillareal1971@gmail.com</t>
  </si>
  <si>
    <t>CALLE 115 # 50A -18</t>
  </si>
  <si>
    <t xml:space="preserve">CASTILLO SANDOVAL FABIO </t>
  </si>
  <si>
    <t>09/09/1980</t>
  </si>
  <si>
    <t>fabio.castillo@unp.gov.co</t>
  </si>
  <si>
    <t>Calle66#76-59</t>
  </si>
  <si>
    <t>CASTELLANOS GOMEZ LARRY ALBERTO</t>
  </si>
  <si>
    <t>larry.castellanos@unp.gov.co</t>
  </si>
  <si>
    <t>Carrera 16 # 8 -64 piedecuesta</t>
  </si>
  <si>
    <t xml:space="preserve">GAVIRIA IGLESIAS ELKIN DE JESUS </t>
  </si>
  <si>
    <t>02/11/1984</t>
  </si>
  <si>
    <t>elkin.gaviria@unp.gov.co</t>
  </si>
  <si>
    <t>DIAGONAL 53 C- CALLE 124 SUR 43 CASA CALDAS</t>
  </si>
  <si>
    <t>MOLINA CRUZ  WILLIAM ALEXANDER</t>
  </si>
  <si>
    <t>RESOLUCIÓN 0027 DEL 11 DE ENERO DE 2024</t>
  </si>
  <si>
    <t>alexander.cruz@unp.gov.co</t>
  </si>
  <si>
    <t>molinaalexander983@gmail.com</t>
  </si>
  <si>
    <t>CALLE 5 A #53F-30</t>
  </si>
  <si>
    <t>QUITIAN SANTAMARIA LUIS FERNANDO</t>
  </si>
  <si>
    <t>11/06/1968</t>
  </si>
  <si>
    <t>1573 del 12 de agosto de 2022</t>
  </si>
  <si>
    <t>luis.quitian@unp.gov.co</t>
  </si>
  <si>
    <t>CALLE 29 SUR # 26C 45</t>
  </si>
  <si>
    <t xml:space="preserve">LASCARRO DIEGO EDUARDO </t>
  </si>
  <si>
    <t>01/09/1979</t>
  </si>
  <si>
    <t>eduardo.lascarro@unp.gov.co</t>
  </si>
  <si>
    <t>ramiberrio@gmail.com</t>
  </si>
  <si>
    <t>Carrera 84f #18-45</t>
  </si>
  <si>
    <t>ROCHA ORDOÑEZ OSCAR HUMBERTO</t>
  </si>
  <si>
    <t>RESOLUCIÓN 1127 DEL 06 DE JULIO DE 2022</t>
  </si>
  <si>
    <t>oscar.rocha@unp.gov.co</t>
  </si>
  <si>
    <t>oscarin_2626@hotmail.com</t>
  </si>
  <si>
    <t xml:space="preserve">Carrera 16D # 65 A 27 sur </t>
  </si>
  <si>
    <t>ANGULO MARIN JORGE ELIECER</t>
  </si>
  <si>
    <t>07/10/1969</t>
  </si>
  <si>
    <t>jorge.angulo@unp.gov.co</t>
  </si>
  <si>
    <t xml:space="preserve">CRA 51B # 41 A SUR 47 </t>
  </si>
  <si>
    <t>BARBOSA LOPEZ CARLOS FREDY</t>
  </si>
  <si>
    <t>06/07/1975</t>
  </si>
  <si>
    <t>carlos.barbosa@unp.gov.co</t>
  </si>
  <si>
    <t>Carrera 58 #27-55</t>
  </si>
  <si>
    <t xml:space="preserve">ROA TORRES JAIME </t>
  </si>
  <si>
    <t>0225 del 07 de febrero del 2022</t>
  </si>
  <si>
    <t>jaime.roa@unp.gov.co</t>
  </si>
  <si>
    <t>roatorresjaime@yahoo.es</t>
  </si>
  <si>
    <t>CLL 49 # 19 - 116 PRADO NORTE</t>
  </si>
  <si>
    <t xml:space="preserve">ORTIZ RIVAS JUAN CARLOS </t>
  </si>
  <si>
    <t>PLANADAS</t>
  </si>
  <si>
    <t>juan.rivas@unp.gov.co</t>
  </si>
  <si>
    <t>ETCR el oso</t>
  </si>
  <si>
    <t>LOZANO MENDEZ JOSE DULAR</t>
  </si>
  <si>
    <t>jose.lozano@unp.gov.co</t>
  </si>
  <si>
    <t xml:space="preserve">ETCR el oso </t>
  </si>
  <si>
    <t>RAMIREZ CAMACHO NILSON</t>
  </si>
  <si>
    <t>01/04/1973</t>
  </si>
  <si>
    <t>1688/2020</t>
  </si>
  <si>
    <t>nilson.ramirez@unp.gov.co</t>
  </si>
  <si>
    <t xml:space="preserve">Calle 68 Sur #80K29 </t>
  </si>
  <si>
    <t xml:space="preserve">MARTINEZ PRIETO WILSON </t>
  </si>
  <si>
    <t>wilson.martinez@unp.gov.co</t>
  </si>
  <si>
    <t xml:space="preserve">Av calle 68 Sur #70D-71. Barrio Perdomo </t>
  </si>
  <si>
    <t>LOZANO CORREA JOSE RAMIRO</t>
  </si>
  <si>
    <t>03/01/1986</t>
  </si>
  <si>
    <t>ramiro.lozano@unp.gov.co</t>
  </si>
  <si>
    <t>joseramirolozano33@gmail.com</t>
  </si>
  <si>
    <t>CALLE  34sur # 50a-71</t>
  </si>
  <si>
    <t xml:space="preserve">322 3117230 </t>
  </si>
  <si>
    <t>PARRA MEDINA JUAN PABLO</t>
  </si>
  <si>
    <t>juan.parra@unp.gov.co</t>
  </si>
  <si>
    <t>Cra 106 # 16-86 interior 9 apto 302</t>
  </si>
  <si>
    <t xml:space="preserve">AGUDELO OTALVARO EDUARD ALBERTO  </t>
  </si>
  <si>
    <t>eduard.agudelo@unp.gov.co</t>
  </si>
  <si>
    <t>Carrera 29 #43b12 ested</t>
  </si>
  <si>
    <t>PATIÑO GONZALEZ JUSTINIANO</t>
  </si>
  <si>
    <t>14/09/1972</t>
  </si>
  <si>
    <t>justiniano.patino@unp.gov.co</t>
  </si>
  <si>
    <t xml:space="preserve">Calle 80D#22-12 </t>
  </si>
  <si>
    <t>MONTOYA URREGO WILMAR ALFREDO</t>
  </si>
  <si>
    <t>wilmar.montoya@unp.gov.co</t>
  </si>
  <si>
    <t xml:space="preserve">TRANSVERSAL 48A BIS # 69A 38 SUR </t>
  </si>
  <si>
    <t>HURTADO CARABALI JOSE ARMANDO</t>
  </si>
  <si>
    <t>jose.hurtado@unp.gov.co</t>
  </si>
  <si>
    <t>Cra 26h2 #87-03</t>
  </si>
  <si>
    <t>VELEZ SANCHEZ ARGENIS</t>
  </si>
  <si>
    <t>RESOLUCIÓN 1423 DEL 30 DE SEPTIEMBRE DE 2021</t>
  </si>
  <si>
    <t>argenis.velez@unp.gov.co</t>
  </si>
  <si>
    <t>VELEZARGENIS770@GMAIL.COM</t>
  </si>
  <si>
    <t>Carrera 40 c 2D 32</t>
  </si>
  <si>
    <t>ISAACS GONZALEZ JAIRO ARTURO</t>
  </si>
  <si>
    <t>jairo.isaacs@unp.gov.co</t>
  </si>
  <si>
    <t>carre 45 # 15 -21</t>
  </si>
  <si>
    <t xml:space="preserve">NAVARRO NARANJO RAUL JAVIER </t>
  </si>
  <si>
    <t>14/04/1981</t>
  </si>
  <si>
    <t>2016 del 07 de Octubre de 2022</t>
  </si>
  <si>
    <t>raul.navarro@unp.gov.co</t>
  </si>
  <si>
    <t>Calle 17#5-03</t>
  </si>
  <si>
    <t>GARCES RESTREPO JUAN JOSE</t>
  </si>
  <si>
    <t>18/12/1967</t>
  </si>
  <si>
    <t>0755 del 10 de mayo del 2022</t>
  </si>
  <si>
    <t>juan.garces@unp.gov.co</t>
  </si>
  <si>
    <t xml:space="preserve">FRENTE ESCUELA GENERAL SANTANDER </t>
  </si>
  <si>
    <t xml:space="preserve">ARANGO HERNANDEZ LUIS FERNANDO </t>
  </si>
  <si>
    <t>1102 del 01 de julio del 2022</t>
  </si>
  <si>
    <t>luis.arango@unp.gov.co</t>
  </si>
  <si>
    <t>Cll 50 # 29-170</t>
  </si>
  <si>
    <t>BELEÑO DIAZ ADILSA JOHANNA</t>
  </si>
  <si>
    <t>ARAUQUITA</t>
  </si>
  <si>
    <t>RESOLUCION 1910 DEL 29 DE SEPTIEMBRE DE 2022</t>
  </si>
  <si>
    <t>adilsa.beleno@unp.gov.co</t>
  </si>
  <si>
    <t>adilsajohanna@gmail.com</t>
  </si>
  <si>
    <t xml:space="preserve">Filipinas arauquita </t>
  </si>
  <si>
    <t xml:space="preserve">MORALES EIDER  </t>
  </si>
  <si>
    <t>PITALITO</t>
  </si>
  <si>
    <t>0932 DEL 8 JULIO 2021</t>
  </si>
  <si>
    <t>eider.morales@unp.gov.co</t>
  </si>
  <si>
    <t>Vereda piragua</t>
  </si>
  <si>
    <t>ROJAS CASTRO GUILLERMO</t>
  </si>
  <si>
    <t>DONCELLO</t>
  </si>
  <si>
    <t>1930 del 14 de diciembre de 2021</t>
  </si>
  <si>
    <t>guillermo.rojas@unp.gov.co</t>
  </si>
  <si>
    <t>K 6 # 14-34</t>
  </si>
  <si>
    <t>CEBALLOS HURTADO GOMER ASQUENA</t>
  </si>
  <si>
    <t>RESOLUCION 2185 DEL 09 DE NOVIEMBRE DE 2022</t>
  </si>
  <si>
    <t>gomer.ceballos@unp.gov.co</t>
  </si>
  <si>
    <t>andersonvegaelcantante7@gmail.com</t>
  </si>
  <si>
    <t>Carrera 51 50 a 21</t>
  </si>
  <si>
    <t>HENAO SANCHEZ RAMIRO</t>
  </si>
  <si>
    <t>24/08/1973</t>
  </si>
  <si>
    <t>BELALCAZAR</t>
  </si>
  <si>
    <t xml:space="preserve">0486 del 23 de marzo del 2022 </t>
  </si>
  <si>
    <t>ramiro.henao@unp.gov.co</t>
  </si>
  <si>
    <t>BELARCAZAR</t>
  </si>
  <si>
    <t xml:space="preserve">VALENCIA FLOREZ CESAR AUGUSTO </t>
  </si>
  <si>
    <t>27/09/1978</t>
  </si>
  <si>
    <t>TULUA (CORREGIMIENTO VENUS)</t>
  </si>
  <si>
    <t>1459 del 27 de julio del 2022</t>
  </si>
  <si>
    <t>cesar.valencia@unp.gov.co</t>
  </si>
  <si>
    <t>cavflores2016@gmail.com</t>
  </si>
  <si>
    <t>Cr 14 # 11c-04</t>
  </si>
  <si>
    <t xml:space="preserve">DE LA CRUZ MARTINEZ CARLOS FABIAN </t>
  </si>
  <si>
    <t>carlos.delacruz@unp.gov.co</t>
  </si>
  <si>
    <t xml:space="preserve">Calle 42#29c123 </t>
  </si>
  <si>
    <t xml:space="preserve">318812OO14 </t>
  </si>
  <si>
    <t xml:space="preserve">PAEZ ROJAS LUIS FERNANDO </t>
  </si>
  <si>
    <t>05/04/1968</t>
  </si>
  <si>
    <t>Resolución 0780 del 01 de junio de 2018</t>
  </si>
  <si>
    <t>luis.paez@unp.gov.co</t>
  </si>
  <si>
    <t>ferpita68@gmail.com</t>
  </si>
  <si>
    <t xml:space="preserve">Carrera 87k#63-21 sur bosa la libertad </t>
  </si>
  <si>
    <t xml:space="preserve">ARAGON GODOY EDWAR ENRIQUE </t>
  </si>
  <si>
    <t xml:space="preserve">0325 del 19 de marzo </t>
  </si>
  <si>
    <t>edwar.aragon@unp.gov.co</t>
  </si>
  <si>
    <t>CRA26P6#93-74</t>
  </si>
  <si>
    <t xml:space="preserve">RENTERIA HERNAN  </t>
  </si>
  <si>
    <t>1129 DEL 21 DE JULIO DE 2023</t>
  </si>
  <si>
    <t>hernan.renteria@unp.gov.co</t>
  </si>
  <si>
    <t>hernanrenteria1960@gmail.com</t>
  </si>
  <si>
    <t xml:space="preserve">CALLE 55 SUR N. 81A 16 GRAN BRITALIA </t>
  </si>
  <si>
    <t xml:space="preserve">ROMAÑA INCEL WILSON </t>
  </si>
  <si>
    <t>MUTATA</t>
  </si>
  <si>
    <t>wilson.romana@unp.gov.co</t>
  </si>
  <si>
    <t xml:space="preserve">Manzana H casa 12 carepa </t>
  </si>
  <si>
    <t>SERNA PONCE YEIMY JULIANA</t>
  </si>
  <si>
    <t>RESOLUCION 1126 DEL 06 DE JULIO DE 2022</t>
  </si>
  <si>
    <t>yeimy.serna@unp.gov.co</t>
  </si>
  <si>
    <t>yeimiponceserna2017@gmail.com</t>
  </si>
  <si>
    <t>CRA 50#3-44</t>
  </si>
  <si>
    <t>GIRALDO HERRERA JOSE DEIFER</t>
  </si>
  <si>
    <t>deifer.giraldo@unp.gov.co</t>
  </si>
  <si>
    <t>carrera 39B #2N34 casa POPAYÁN</t>
  </si>
  <si>
    <t>ALCARRAS MESA LEIDY LORENA</t>
  </si>
  <si>
    <t>RESOLUCIÓN 1425 DEL 30 DE SEPTIEMBRE DE 2021</t>
  </si>
  <si>
    <t>leidy.alcarras@unp.gov.co</t>
  </si>
  <si>
    <t>leidyalcarras1120@gmail.com</t>
  </si>
  <si>
    <t>TV 77 Nº 11B -77</t>
  </si>
  <si>
    <t>MEJIA CASTAÑEDA MARLON</t>
  </si>
  <si>
    <t>marlon.mejia@unp.gov.co</t>
  </si>
  <si>
    <t xml:space="preserve">Calle 8 #1 08 </t>
  </si>
  <si>
    <t xml:space="preserve">BECERRA CASTAÑEDA EDINSON </t>
  </si>
  <si>
    <t>edinson.becerra@unp.gov.co</t>
  </si>
  <si>
    <t>Calle 54d # 41d2-32 Casa CALI</t>
  </si>
  <si>
    <t>MENESES RIVERA CRISTHIAN HERNANDO</t>
  </si>
  <si>
    <t>cristhian.meneses@unp.gov.co</t>
  </si>
  <si>
    <t>calle 8 D oeste numero 44 A 26</t>
  </si>
  <si>
    <t xml:space="preserve">IBARGUEN VALOY CARLOS ALBERTO </t>
  </si>
  <si>
    <t>28/06/1977</t>
  </si>
  <si>
    <t>carlos.ibarguen@unp.gov.co</t>
  </si>
  <si>
    <t>CARRERA 1 C  # 70-50 casa CALI</t>
  </si>
  <si>
    <t xml:space="preserve">SECUE BISCUE ALBEIRO </t>
  </si>
  <si>
    <t>albeiro.secue@unp.gov.co</t>
  </si>
  <si>
    <t>Carrera 9#5a-33 sanjuaquin</t>
  </si>
  <si>
    <t>CUELLAR VALENCIA OSCAR EDUARDO</t>
  </si>
  <si>
    <t>25/07/1982</t>
  </si>
  <si>
    <t>0740 del 05 de mayo del 2022</t>
  </si>
  <si>
    <t>oscar.cuellar@unp.gov.co</t>
  </si>
  <si>
    <t xml:space="preserve"> CARRERA 29D Oeste # 11-166</t>
  </si>
  <si>
    <t>PEÑA TRUJILLO HECTOR FABIO</t>
  </si>
  <si>
    <t>hector.pena@unp.gov.co</t>
  </si>
  <si>
    <t>Calle 110#28⁴ 47</t>
  </si>
  <si>
    <t>301 7290108</t>
  </si>
  <si>
    <t xml:space="preserve">ESCOBAR VASQUEZ EDWIN RENE </t>
  </si>
  <si>
    <t>edwin.escobar@unp.gov.co</t>
  </si>
  <si>
    <t>calle 14 c# 44-21</t>
  </si>
  <si>
    <t>GARCIA CIFUENTES JOSE YHONNY</t>
  </si>
  <si>
    <t>jose.garcia@unp.gov.co</t>
  </si>
  <si>
    <t xml:space="preserve">Cra4N # 7N20 </t>
  </si>
  <si>
    <t>CARDENAS HERNANDEZ RAMIRO RAFAEL</t>
  </si>
  <si>
    <t>ramiro.cardenas@unp.gov.co</t>
  </si>
  <si>
    <t>Carrera 7a #89-58</t>
  </si>
  <si>
    <t>LOPEZ LOPEZ HERMES YOVANNI</t>
  </si>
  <si>
    <t>0678 del 27 de abril del 2022</t>
  </si>
  <si>
    <t>hermes.lopez@unp.gov.co</t>
  </si>
  <si>
    <t>Cra 5 # 73a - 16</t>
  </si>
  <si>
    <t xml:space="preserve">FLOREZ SANTOS FERNEY </t>
  </si>
  <si>
    <t>ACACIAS-VEREDA DINAMARCA</t>
  </si>
  <si>
    <t>1340 del 24 de agosto del 2023</t>
  </si>
  <si>
    <t>ferney.florez@unp.gov.co</t>
  </si>
  <si>
    <t>AETCR MARIANA PAEZ</t>
  </si>
  <si>
    <t xml:space="preserve">LEON BAQUERO JHON ALEXANDER </t>
  </si>
  <si>
    <t>18/03/1984</t>
  </si>
  <si>
    <t>jhon.leon@unp.gov.co</t>
  </si>
  <si>
    <t>ALEXLEON1884@HOTMAIL.COM</t>
  </si>
  <si>
    <t xml:space="preserve">CALLE 68 A BIS SUR # 75L - 99 </t>
  </si>
  <si>
    <t>GALAN FLOREZ JOSE DOMINGO</t>
  </si>
  <si>
    <t>jose.galan@unp.gov.co</t>
  </si>
  <si>
    <t>ETCR Antoñio Nariño</t>
  </si>
  <si>
    <t>ORTIZ BETANCOURT ARBEY</t>
  </si>
  <si>
    <t>19/01/1977</t>
  </si>
  <si>
    <t>arbey.ortiz@unp.gov.co</t>
  </si>
  <si>
    <t>arveyortiz8@gmail.com</t>
  </si>
  <si>
    <t>Calle 83 sur #91-48</t>
  </si>
  <si>
    <t>322389261-</t>
  </si>
  <si>
    <t xml:space="preserve">MONTES RIVERA PEDRO LUIS </t>
  </si>
  <si>
    <t xml:space="preserve">0228 del 26 de febrero </t>
  </si>
  <si>
    <t>pedro.montes@unp.gov.co</t>
  </si>
  <si>
    <t>CRA 53 c #36-35</t>
  </si>
  <si>
    <t xml:space="preserve">MENDEZ GONGORA LUIS ALEXANDER  </t>
  </si>
  <si>
    <t>TUMACO</t>
  </si>
  <si>
    <t>luis.mendez@unp.gov.co</t>
  </si>
  <si>
    <t>KM 54 LA VARIANTE  Casa TUMACO</t>
  </si>
  <si>
    <t>CHISICA FRANCO DONALDO</t>
  </si>
  <si>
    <t>28/10/1971</t>
  </si>
  <si>
    <t>CHIPAQUE</t>
  </si>
  <si>
    <t>donaldo.chisica@unp.gov.co</t>
  </si>
  <si>
    <t>DONALDOCHISICA@HOTMAIL.COM</t>
  </si>
  <si>
    <t>CARRERA 19#31F28 SUR</t>
  </si>
  <si>
    <t>CABALLERO PADILLA YIRLENA PATRICIA</t>
  </si>
  <si>
    <t>yirlena.caballero@unp.gov.co</t>
  </si>
  <si>
    <t xml:space="preserve">TRANSVERSAL 36 N. 36 SUR APTO 203 TIRRE  CONJUNTO RESIDENCIAL BOSQUES DE SAN LUIS </t>
  </si>
  <si>
    <t>NIÑO AGUDELO JUAN CARLOS</t>
  </si>
  <si>
    <t>juan.nino@unp.gov.co</t>
  </si>
  <si>
    <t>Calle 16 #16 73</t>
  </si>
  <si>
    <t>LEON AVILA EUGENIA</t>
  </si>
  <si>
    <t>eugenia.leon@unp.gov.co</t>
  </si>
  <si>
    <t>eugenialeona2217@gmail.com</t>
  </si>
  <si>
    <t>BÁSICA SECUNDARIA</t>
  </si>
  <si>
    <t>Carrera 80 i # 56 - 64</t>
  </si>
  <si>
    <t xml:space="preserve">SANTANA LOPEZ EVER EDIEL </t>
  </si>
  <si>
    <t>ever.santana@unp.gov.co</t>
  </si>
  <si>
    <t>CALLE 96A SUR # 14Q 06</t>
  </si>
  <si>
    <t xml:space="preserve">LOPEZ SALINAS BLADIMIR </t>
  </si>
  <si>
    <t>1371 del 17 de septiembre de 2021</t>
  </si>
  <si>
    <t>bladimir.lopez@unp.gov.co</t>
  </si>
  <si>
    <t>lopezsalbladimir@gmail.com</t>
  </si>
  <si>
    <t>Vereda alto de iconozco</t>
  </si>
  <si>
    <t xml:space="preserve">RUIDIAZ VILLARREAL AUDIS </t>
  </si>
  <si>
    <t>03/10/1966</t>
  </si>
  <si>
    <t>audis.ruidiaz@unp.gov.co</t>
  </si>
  <si>
    <t>audyru03@hotmail.com</t>
  </si>
  <si>
    <t xml:space="preserve">Mesetas meta </t>
  </si>
  <si>
    <t xml:space="preserve">MALDONADO BRITO WILSON EDUARDO </t>
  </si>
  <si>
    <t>wilson.maldonado@unp.gov.co</t>
  </si>
  <si>
    <t>Calle 14 # 59-35</t>
  </si>
  <si>
    <t>CASTRO CUBILLOS FREDY ERNESTO</t>
  </si>
  <si>
    <t>04/02/1974</t>
  </si>
  <si>
    <t>fredy.castro@unp.gov.co</t>
  </si>
  <si>
    <t>CALLE 4 -22-10 APARTAMENTO JAMUNDÍ</t>
  </si>
  <si>
    <t xml:space="preserve">CASTRO SALAS LUIS ENRIQUE </t>
  </si>
  <si>
    <t>luis.castro@unp.gov.co</t>
  </si>
  <si>
    <t xml:space="preserve">Transberzal 48 #69 A - 69 sur </t>
  </si>
  <si>
    <t>CERDAS ROPERO LEIDY YOHANNA</t>
  </si>
  <si>
    <t>RESOLUCIÓN 1137 DEL 06 DE JULIO DE 2022</t>
  </si>
  <si>
    <t>leidy.cerdas@unp.gov.co</t>
  </si>
  <si>
    <t>leidycerdas164@gmail.com</t>
  </si>
  <si>
    <t xml:space="preserve">Carrera 54#5B-48 </t>
  </si>
  <si>
    <t>FLOREZ GARRIDO NIRIA MARLENY</t>
  </si>
  <si>
    <t>RESOLUCIÓN 1023 DEL 26 DE JULIO DE 2021</t>
  </si>
  <si>
    <t>niria.florez@unp.gov.co</t>
  </si>
  <si>
    <t>nicol322016@gmail.com</t>
  </si>
  <si>
    <t>VARGAS LEVIN</t>
  </si>
  <si>
    <t>23/11/1973</t>
  </si>
  <si>
    <t>2532 DEL 28 DE DICIEMBRE DE 2022</t>
  </si>
  <si>
    <t>levin.vargas@unp.gov.co</t>
  </si>
  <si>
    <t>Cra10a #3-69</t>
  </si>
  <si>
    <t>CUELLAR BERRIO WILTON JOSE</t>
  </si>
  <si>
    <t>13/11/1974</t>
  </si>
  <si>
    <t>wilton.cuellar@unp.gov.co</t>
  </si>
  <si>
    <t>ETCR AGUA BONITA LA MONTAÑITA CAQUETA</t>
  </si>
  <si>
    <t>DIAZ VILLAREAL FABIO ANTONIO</t>
  </si>
  <si>
    <t>RESOLUCIÓN 1132 DEL 06 DE JULIO DE 2022</t>
  </si>
  <si>
    <t>antonio.diaz@unp.gov.co</t>
  </si>
  <si>
    <t>gato.1083@hotmail.com</t>
  </si>
  <si>
    <t>CALLE 15 # 7 C 11  TORR4 6 APAR 523</t>
  </si>
  <si>
    <t xml:space="preserve">RIVERA VALENCIA RODRIGO </t>
  </si>
  <si>
    <t>rodrigo.rivera@unp.gov.co</t>
  </si>
  <si>
    <t xml:space="preserve">Finca el chapeton  San Martin meta </t>
  </si>
  <si>
    <t xml:space="preserve">311 5794549 </t>
  </si>
  <si>
    <t>VALBUENA MORALES JUAN GABRIEL</t>
  </si>
  <si>
    <t>SAN VICENTE DEL CAGUAN (VEREDA MIRAVALLE)</t>
  </si>
  <si>
    <t>0245 del 14 de febrero del 2022</t>
  </si>
  <si>
    <t>juan.valbuena@unp.gov.co</t>
  </si>
  <si>
    <t xml:space="preserve">Vereda Miravalle en san Vicente del caguan caqueta </t>
  </si>
  <si>
    <t xml:space="preserve">SALAZAR CUELLAR EDWIN ALEXANDER </t>
  </si>
  <si>
    <t>ARMERO</t>
  </si>
  <si>
    <t>edwin.salazar@unp.gov.co</t>
  </si>
  <si>
    <t>MANZANA B CASA 2</t>
  </si>
  <si>
    <t>CASTELLANOS POVEDA JHOHAN ALEJANDRO</t>
  </si>
  <si>
    <t>RESOLUCIÓN 1819 DEL 25 DE NOVIEMBRE DE 2021</t>
  </si>
  <si>
    <t>jhohan.castellanos@unp.gov.co</t>
  </si>
  <si>
    <t>alejandrocastellanos448@gmail.com</t>
  </si>
  <si>
    <t>TECNICO/TECNOLOGO</t>
  </si>
  <si>
    <t>Calle 75d sur #7-19</t>
  </si>
  <si>
    <t xml:space="preserve">OSSA LOPERA JHONATAN </t>
  </si>
  <si>
    <t>MONTAÑITA</t>
  </si>
  <si>
    <t>RESOLUCION 1341 DEL 11 DE DICIEMBRE DE 2017</t>
  </si>
  <si>
    <t>jhonatan.ossa@unp.gov.co</t>
  </si>
  <si>
    <t xml:space="preserve">Carrera 2 bis #35-19 </t>
  </si>
  <si>
    <t>BETANCOURTH MASO JOSE JOAQUIN</t>
  </si>
  <si>
    <t>0810 DEL 24 DE MAYO DE 2024</t>
  </si>
  <si>
    <t>jose.betancurth@unp.gov.co</t>
  </si>
  <si>
    <t>josebetancourthmaso@gmail.com</t>
  </si>
  <si>
    <t>PONDORES  CORREGUIMIENTO FONSECA</t>
  </si>
  <si>
    <t xml:space="preserve">OIME OCHOA ARLINSON </t>
  </si>
  <si>
    <t>0005 DEL 02 DE ENERO DEL 2023</t>
  </si>
  <si>
    <t>arlinson.ochoa@unp.gov.co</t>
  </si>
  <si>
    <t xml:space="preserve">CALLE 1C N. 25 - 24 BARRIO SANTA ISABEL </t>
  </si>
  <si>
    <t>ROSAS GUTIERREZ JORGE ARMANDO</t>
  </si>
  <si>
    <t>0628 DEL 17 DE ABRIL DE 2024</t>
  </si>
  <si>
    <t>jorge.rosas@unp.gov.co</t>
  </si>
  <si>
    <t>jorgearmandorosas@outlook.com</t>
  </si>
  <si>
    <t>CALLE 2A No. 1W - 25</t>
  </si>
  <si>
    <t>CADENA CABRERA JOSE ARMANDO</t>
  </si>
  <si>
    <t>0390 DEL 31 DE MARZO DEL 2021</t>
  </si>
  <si>
    <t>jose.cadena@unp.gov.co</t>
  </si>
  <si>
    <t>VEREDA MIRAVALLE CASA SAN VICENTE DEL CAGUÁN</t>
  </si>
  <si>
    <t>CAUSIL HERNANDEZ LUIS ALFONSO</t>
  </si>
  <si>
    <t>luis.causil@unp.gov.co</t>
  </si>
  <si>
    <t xml:space="preserve">Verdad tierra Grata </t>
  </si>
  <si>
    <t xml:space="preserve">MAZZENETH MARQUEZ HENRY </t>
  </si>
  <si>
    <t>henry.mazzeneth@unp.gov.co</t>
  </si>
  <si>
    <t>CARRERA11·#21-29</t>
  </si>
  <si>
    <t>DURAN GARCIA ALVARO LUIS</t>
  </si>
  <si>
    <t xml:space="preserve"> 0450 DEL 27 DE MARZO DE 2023</t>
  </si>
  <si>
    <t>RESOLUCION 1197 DE 2020</t>
  </si>
  <si>
    <t>alvaro.duran@unp.gov.co</t>
  </si>
  <si>
    <t>alvaroluisdurangarcia@hotmail.com</t>
  </si>
  <si>
    <t xml:space="preserve">ETCR PONDORES GUAJIRA </t>
  </si>
  <si>
    <t>RUEDA CONTRERAS EDUARDO</t>
  </si>
  <si>
    <t>BARRANCAS</t>
  </si>
  <si>
    <t>0851 del 23 de junio</t>
  </si>
  <si>
    <t>eduardo.rueda@unp.gov.co</t>
  </si>
  <si>
    <t>ETCR FONSECA PONDORES</t>
  </si>
  <si>
    <t xml:space="preserve">GAVIRIA VALLEJO NEFTALI BOLIVAR </t>
  </si>
  <si>
    <t>neftali.gaviria@unp.gov.co</t>
  </si>
  <si>
    <t xml:space="preserve">Estrecho patia </t>
  </si>
  <si>
    <t>HERRERA MURCIA FREDY EFREN</t>
  </si>
  <si>
    <t>RENUNCIA A PARTIR DEL 01 DE SEPTIEMBRE DE 2024</t>
  </si>
  <si>
    <t>0256 DEL 15 DE FEBRERO DE 2024</t>
  </si>
  <si>
    <t>fredy.herrera@unp.gov.co</t>
  </si>
  <si>
    <t>hfredyefren@yahoo.es</t>
  </si>
  <si>
    <t>CRA 5 N° 27 A 30 SUR</t>
  </si>
  <si>
    <t xml:space="preserve">VARGAS RUIZ JUAN CARLOS </t>
  </si>
  <si>
    <t>19/03/1975</t>
  </si>
  <si>
    <t>juan.vargas@unp.gov.co</t>
  </si>
  <si>
    <t>Calle54csur #99A-41</t>
  </si>
  <si>
    <t xml:space="preserve">CORDOBA ASTAIZA CARLOS ARIEL </t>
  </si>
  <si>
    <t>27/08/1981</t>
  </si>
  <si>
    <t>PUERTO ASIS - VEREDA LA CARMELITA</t>
  </si>
  <si>
    <t>1700 DEL 19 DE OCTUBRE DE 2023</t>
  </si>
  <si>
    <t>carlos.cordoba@unp.gov.co</t>
  </si>
  <si>
    <t xml:space="preserve">VEREDA LA CARMELITA ETCR JAILER MOSQUERA  </t>
  </si>
  <si>
    <t xml:space="preserve">314 3863575 </t>
  </si>
  <si>
    <t xml:space="preserve">GARZON AVILA FABIANO                  </t>
  </si>
  <si>
    <t>29/03/1971</t>
  </si>
  <si>
    <t>fabiano.garzon@unp.gov.co</t>
  </si>
  <si>
    <t>Cra3#11-08</t>
  </si>
  <si>
    <t>FRISNEDA PARRA MONICA</t>
  </si>
  <si>
    <t>0292 DEL 19 DE FEBRERO DE 2024</t>
  </si>
  <si>
    <t>monica.frisneda@unp.gov.co</t>
  </si>
  <si>
    <t>frisnedaparramonica@gmail.com</t>
  </si>
  <si>
    <t>CALLE 6 #32 - 08</t>
  </si>
  <si>
    <t>GUZMAN LOZADA MARCOS ENRIQUE</t>
  </si>
  <si>
    <t>RESOLUCION 0018 DEL 04 DE ENERO DE 2023</t>
  </si>
  <si>
    <t>marcos.guzman@unp.gov.co</t>
  </si>
  <si>
    <t>menriqueglozadag@gmail.com</t>
  </si>
  <si>
    <t>Bogota Cra 72 #39d-15 sur</t>
  </si>
  <si>
    <t>MEJIA ARCILA EVER FREDY</t>
  </si>
  <si>
    <t>ever.mejia@unp.gov.co</t>
  </si>
  <si>
    <t>pp8419829@gmail.com</t>
  </si>
  <si>
    <t>Cll 72 a #4-108</t>
  </si>
  <si>
    <t xml:space="preserve">OSORIO OSPINA JOSE JAIME </t>
  </si>
  <si>
    <t>15/04/1968</t>
  </si>
  <si>
    <t>LA VIRGINIA</t>
  </si>
  <si>
    <t>1573 del 27 de octubre de 2021</t>
  </si>
  <si>
    <t>jose.osorio@unp.gov.co</t>
  </si>
  <si>
    <t>Mz B casa 1</t>
  </si>
  <si>
    <t xml:space="preserve">BENAVIDES ROSERO KLEINER STALIN </t>
  </si>
  <si>
    <t>kleiner.benavides@unp.gov.co</t>
  </si>
  <si>
    <t>CARRERA 77V #46B-63SUR  Casa  BOGOTÁ</t>
  </si>
  <si>
    <t xml:space="preserve">TABARES RAMIREZ HENRY ALONSO </t>
  </si>
  <si>
    <t>19/02/1979</t>
  </si>
  <si>
    <t>MUTATA-CORREGIMIENTO CAUCHERAS</t>
  </si>
  <si>
    <t>0836 del 22 de junio</t>
  </si>
  <si>
    <t>henry.tabares@unp.gov.co</t>
  </si>
  <si>
    <t>henryalo468@gmail.com</t>
  </si>
  <si>
    <t>Carrera 58B # 65-41 piso 2</t>
  </si>
  <si>
    <t>3196105570 - 3142499415</t>
  </si>
  <si>
    <t xml:space="preserve">QUINTERO RIZO ALBERTO </t>
  </si>
  <si>
    <t>alberto.quintero@unp.gov.co</t>
  </si>
  <si>
    <t xml:space="preserve">TIERRA GRATA MANAURE CESAR </t>
  </si>
  <si>
    <t xml:space="preserve">RODRIGUEZ MUÑOZ DORA </t>
  </si>
  <si>
    <t>29/09/1981</t>
  </si>
  <si>
    <t>dora.rodriguez@unp.gov.co</t>
  </si>
  <si>
    <t>CALLE 66A # 71B 05</t>
  </si>
  <si>
    <t xml:space="preserve">MOTATO RENTERIA CLAUDIA PATRICIA </t>
  </si>
  <si>
    <t>CARMEN DEL DARIEN</t>
  </si>
  <si>
    <t>claudia.motato@unp.gov.co</t>
  </si>
  <si>
    <t>Moralesclaudia446@gmail.com</t>
  </si>
  <si>
    <t>Carmen del darien choco verdad caracoli brisa</t>
  </si>
  <si>
    <t xml:space="preserve">TOVAR LOPEZ ERIKA </t>
  </si>
  <si>
    <t>erika.tovar@unp.gov.co</t>
  </si>
  <si>
    <t>CRA 31 SUR 5 A 27 ESTE</t>
  </si>
  <si>
    <t xml:space="preserve">MORENO ROA GISELLA </t>
  </si>
  <si>
    <t>05/12/1981</t>
  </si>
  <si>
    <t>gisella.moreno@unp.gov.co</t>
  </si>
  <si>
    <t>CRA 96 H BIS NO 23H 24</t>
  </si>
  <si>
    <t xml:space="preserve">CARDONA ORTEGA MELIDA </t>
  </si>
  <si>
    <t>melida.cardona@unp.gov.co</t>
  </si>
  <si>
    <t xml:space="preserve">Vereda caucheras </t>
  </si>
  <si>
    <t xml:space="preserve">BASTOS JIMENEZ MARTHA LILIANA </t>
  </si>
  <si>
    <t>martha.bastos@unp.gov.co</t>
  </si>
  <si>
    <t xml:space="preserve">Calle 18#10-08 </t>
  </si>
  <si>
    <t>JIMENEZ GIRALDO DORIS ELENA</t>
  </si>
  <si>
    <t>doris.jimenez@unp.gov.co</t>
  </si>
  <si>
    <t>CALLE 88A # 51B 23</t>
  </si>
  <si>
    <t>USUGA ORREGO CANDIDA ANGELICA</t>
  </si>
  <si>
    <t>16/02/1980</t>
  </si>
  <si>
    <t>candida.usuga@unp.gov.co</t>
  </si>
  <si>
    <t xml:space="preserve">ETCR llano grande </t>
  </si>
  <si>
    <t>GUEJIA TAQUINAS ENOHEMI</t>
  </si>
  <si>
    <t>enohemi.guejia@unp.gov.co</t>
  </si>
  <si>
    <t>Carrera 19 Calle 13 #12b-45</t>
  </si>
  <si>
    <t xml:space="preserve">RAMIREZ MONTERO ANA CECILIA </t>
  </si>
  <si>
    <t>cecilia.ramirez@unp.gov.co</t>
  </si>
  <si>
    <t xml:space="preserve">Etcr pondores amauris rodrigues </t>
  </si>
  <si>
    <t xml:space="preserve">VANEGAS VARGAS YAMILE </t>
  </si>
  <si>
    <t>yamile.vanegas@unp.gov.co</t>
  </si>
  <si>
    <t xml:space="preserve">TIERRAGRATA MANAURE CESAR </t>
  </si>
  <si>
    <t>GARZON ACOSTA JANNETH</t>
  </si>
  <si>
    <t>15/12/1979</t>
  </si>
  <si>
    <t>janneth.garzon@unp.gov.co</t>
  </si>
  <si>
    <t>CALLE 65 C SUR #11 60</t>
  </si>
  <si>
    <t xml:space="preserve">BUSTOS RUEDA LEIDY KATHERINE </t>
  </si>
  <si>
    <t>leidy.bustos@unp.gov.co</t>
  </si>
  <si>
    <t>ETCR ANTONIO NARIÑO VEREDA LA FILA</t>
  </si>
  <si>
    <t xml:space="preserve">VELASQUEZ GONZALEZ MARIA ISABEL </t>
  </si>
  <si>
    <t>07/03/1977</t>
  </si>
  <si>
    <t>LA PLATA</t>
  </si>
  <si>
    <t>maria.velasquez@unp.gov.co</t>
  </si>
  <si>
    <t>CALLE 9 N 7 94</t>
  </si>
  <si>
    <t xml:space="preserve">TORRES MONICA YANETH </t>
  </si>
  <si>
    <t>25/06/1980</t>
  </si>
  <si>
    <t>monica.torres@unp.gov.co</t>
  </si>
  <si>
    <t>MONICAJANETHTORRES25@GMAIL.COM</t>
  </si>
  <si>
    <t>Calle 14 # 3-47</t>
  </si>
  <si>
    <t xml:space="preserve">RESTREPO CARTAGENA SANDRA PATRICIA </t>
  </si>
  <si>
    <t>sandra.restrepo@unp.gov.co</t>
  </si>
  <si>
    <t>ETCR Jacobo Arango llano grande</t>
  </si>
  <si>
    <t xml:space="preserve">PIMIENTO CORTES JOSEFINA  </t>
  </si>
  <si>
    <t>josefina.pimiento@unp.gov.co</t>
  </si>
  <si>
    <t>VEREDA GUATIBARA PARCELA 54 PIEDECUESTA SANTANDER</t>
  </si>
  <si>
    <t>OLIVEROS BERNAL MARCELA</t>
  </si>
  <si>
    <t>25/12/1978</t>
  </si>
  <si>
    <t>marcela.oliveros@unp.gov.co</t>
  </si>
  <si>
    <t>AVENIDA CALLE 26 # 19 B 95  APARTAMENTO SANTA FE DE BOGOTA</t>
  </si>
  <si>
    <t xml:space="preserve">JARAMILLO SALCEDO EVELYN  </t>
  </si>
  <si>
    <t>evelyn.jaramillo@unp.gov.co</t>
  </si>
  <si>
    <t xml:space="preserve">Carrera 33 # 39 - 14 segundo piso </t>
  </si>
  <si>
    <t>URIBE ARBELAEZ FREDY ALONSO</t>
  </si>
  <si>
    <t>fredy.uribe@unp.gov.co</t>
  </si>
  <si>
    <t>Carrera 17#17-44</t>
  </si>
  <si>
    <t>TAPIAS ROQUE DE JESUS</t>
  </si>
  <si>
    <t>roque.tapias@unp.gov.co</t>
  </si>
  <si>
    <t>VEREDA LA FORTUNA</t>
  </si>
  <si>
    <t xml:space="preserve">PIEDRAHITA HIGUITA JAIRO HUMBERTO </t>
  </si>
  <si>
    <t>jairo.piedrahita@unp.gov.co</t>
  </si>
  <si>
    <t>CARRERA 96 79C-03 CASA MEDELLÍN</t>
  </si>
  <si>
    <t xml:space="preserve">SEPULVEDA HERNAN ALONSO </t>
  </si>
  <si>
    <t>hernan.sepulveda@unp.gov.co</t>
  </si>
  <si>
    <t xml:space="preserve">Corregimiento cauchera </t>
  </si>
  <si>
    <t xml:space="preserve">CARTAGENA FLOREZ JOSE FERNANDO </t>
  </si>
  <si>
    <t>01/01/1990</t>
  </si>
  <si>
    <t>jose.cartagena@unp.gov.co</t>
  </si>
  <si>
    <t>apotequil10@hotmail.com</t>
  </si>
  <si>
    <t>TECNICO PROFESIONAL EN CRIMINALISTICA</t>
  </si>
  <si>
    <t xml:space="preserve">Transversal 38AA #59A-231 Torre 1 apto 306 </t>
  </si>
  <si>
    <t xml:space="preserve"> LEAL ROJAS JUNIOR ALBERTO</t>
  </si>
  <si>
    <t>0460 DEL 13 DE MARZO DE 2024 MODIFICADA POR 0534 DEL 27 DE MARZO DE 2024</t>
  </si>
  <si>
    <t>junior.leal@unp.gov.co</t>
  </si>
  <si>
    <t>lealj5902@gmail.com</t>
  </si>
  <si>
    <t>SECUNDARIA MEDIA</t>
  </si>
  <si>
    <t>AV 51 # 10 - 06</t>
  </si>
  <si>
    <t>TORRES GALEANO CARLOS MARIO</t>
  </si>
  <si>
    <t>mario.torres@unp.gov.co</t>
  </si>
  <si>
    <t>Calle 28 #57-45 casa BELLO</t>
  </si>
  <si>
    <t>DURANGO GIRALDO RAMIRO ALCIDES</t>
  </si>
  <si>
    <t>ramiro.durango@unp.gov.co</t>
  </si>
  <si>
    <t xml:space="preserve">Barrio la playita casa 10-73 dabeiba Antioquia </t>
  </si>
  <si>
    <t>PULGARIN ALCARAZ CARLOS ALBERTO</t>
  </si>
  <si>
    <t>carlos.pulgarin@unp.gov.co</t>
  </si>
  <si>
    <t>San jose de Le?n Casa MUTATÁ</t>
  </si>
  <si>
    <t>HENAO POSADA LEDWAN DAVID</t>
  </si>
  <si>
    <t>ledwan.henao@unp.gov.co</t>
  </si>
  <si>
    <t xml:space="preserve">ETCR JACOBO ARANGO DE LLANO GRANDE DABEIBA ANTIOQUIA </t>
  </si>
  <si>
    <t xml:space="preserve">GIRALDO DURANGO OVIDIO ANTONIO </t>
  </si>
  <si>
    <t>ovidio.giraldo@unp.gov.co</t>
  </si>
  <si>
    <t>Calle 90 # 50D-35(301)</t>
  </si>
  <si>
    <t xml:space="preserve">PRIETO OCAMPO RODOLFO </t>
  </si>
  <si>
    <t>0223 del 14 de febrero del 2023</t>
  </si>
  <si>
    <t>rodolfo.prieto@unp.gov.co</t>
  </si>
  <si>
    <t>Calle 59 # 31 - 67</t>
  </si>
  <si>
    <t>RUIZ MORA JUAN DAVID</t>
  </si>
  <si>
    <t>juan.ruiz@unp.gov.co</t>
  </si>
  <si>
    <t>juandavidruizm@hotmail.com</t>
  </si>
  <si>
    <t>CARRERA 91D#72-159</t>
  </si>
  <si>
    <t>ARAQUE CORREA WILBERT HARRY</t>
  </si>
  <si>
    <t>wilbert.araque@unp.gov.co</t>
  </si>
  <si>
    <t>rosham2@hotmail.com</t>
  </si>
  <si>
    <t>Calle 9sur #79c 139</t>
  </si>
  <si>
    <t>GIRALDO PEREZ LUIS EDUARDO</t>
  </si>
  <si>
    <t>luis.giraldo@unp.gov.co</t>
  </si>
  <si>
    <t xml:space="preserve">ETCR Jacobo Arango daveiba antioquia </t>
  </si>
  <si>
    <t xml:space="preserve">ARROYO DIAZ FERMIN JOSE </t>
  </si>
  <si>
    <t>fermin.arroyo@unp.gov.co</t>
  </si>
  <si>
    <t>ferminarroyo302020@gmail.com</t>
  </si>
  <si>
    <t>CRA 67 # 12 - 85</t>
  </si>
  <si>
    <t>BARRERA BUSTOS NENCER</t>
  </si>
  <si>
    <t>nencer.barrera@unp.gov.co</t>
  </si>
  <si>
    <t>CALLE 12# 32-05 CASA NEIVA</t>
  </si>
  <si>
    <t>DE ORO LOBO JAIRO LUIS</t>
  </si>
  <si>
    <t>0486 del 23 de marzo del 2022-1193 DEL 12 DE JULIO DE 2024</t>
  </si>
  <si>
    <t>CAJACOPY ATLANTICO</t>
  </si>
  <si>
    <t>jairo.deoro@unp.gov.co</t>
  </si>
  <si>
    <t>Carrera 1f #68-73</t>
  </si>
  <si>
    <t>OBANDO GONZALEZ LAURA DAHIANA</t>
  </si>
  <si>
    <t>RESOLUCIÓN 1131 DEL 06 DE JULIO DE 2022</t>
  </si>
  <si>
    <t>laura.obando@unp.gov.co</t>
  </si>
  <si>
    <t>lauradahianagonzalez2001@gmail.com</t>
  </si>
  <si>
    <t xml:space="preserve">Carrera 7 con calle 13 esquina </t>
  </si>
  <si>
    <t>SANABRIA CHACON MANUEL ANTONIO</t>
  </si>
  <si>
    <t>manuel.sanabria@unp.gov.co</t>
  </si>
  <si>
    <t>CARRERA 3 # 8 - 30 APARTAMENTO 2 PISO  SASAIMA</t>
  </si>
  <si>
    <t>TOVAR WRIGTH HAROLD ALBERTO</t>
  </si>
  <si>
    <t>harold.tovar@unp.gov.co</t>
  </si>
  <si>
    <t xml:space="preserve">Calle 2A#15B-36 </t>
  </si>
  <si>
    <t xml:space="preserve">TINOCO REYES WILLIAM RICARDO </t>
  </si>
  <si>
    <t>08/05/1973</t>
  </si>
  <si>
    <t>william.tinoco@unp.gov.co</t>
  </si>
  <si>
    <t>Calle 47 No 32-17 piso 3</t>
  </si>
  <si>
    <t>SARABIA BOLAÑO RAFAEL</t>
  </si>
  <si>
    <t>GALAPA</t>
  </si>
  <si>
    <t>rafael.sarabia@unp.gov.co</t>
  </si>
  <si>
    <t>Calle 53#52-68</t>
  </si>
  <si>
    <t>PATIÑO SABOGAL CARLOS ARTURO</t>
  </si>
  <si>
    <t>carlos.patino@unp.gov.co</t>
  </si>
  <si>
    <t>SUPER MANZANA 3 CASA 17  IBAGUÉ</t>
  </si>
  <si>
    <t>OSPINO OROZCO LUIS ALBERTO</t>
  </si>
  <si>
    <t>alberto.ospino@unp.gov.co</t>
  </si>
  <si>
    <t>Calle 98c # 3c-13 conjunto 3 torre 16 apto 204</t>
  </si>
  <si>
    <t>TORRES VASQUEZ OLGA MILENA</t>
  </si>
  <si>
    <t>0726 DEL 09 DE JULIO DEL 2020</t>
  </si>
  <si>
    <t>olga.torres@unp.gov.co</t>
  </si>
  <si>
    <t>olmile436@gmail.com</t>
  </si>
  <si>
    <t xml:space="preserve">ÉTCR la plancha </t>
  </si>
  <si>
    <t>AMADOR PEREZ SERGIO</t>
  </si>
  <si>
    <t>02/01/1980</t>
  </si>
  <si>
    <t>sergio.amador@unp.gov.co</t>
  </si>
  <si>
    <t>CARRERA 22·53-117</t>
  </si>
  <si>
    <t>RUIZ RODRIGUEZ ELIGIO ENRIQUE</t>
  </si>
  <si>
    <t>eligio.ruiz@unp.gov.co</t>
  </si>
  <si>
    <t>ETCR AMAURY Rodriguez Pondores  casa FONSECA</t>
  </si>
  <si>
    <t>DELGADO LOPEZ CARLOS ALBERTO</t>
  </si>
  <si>
    <t>carlos.delgado@unp.gov.co</t>
  </si>
  <si>
    <t>KRA 12A # 27B-02</t>
  </si>
  <si>
    <t>FANDIÑO ESCORCIA CESAR JAIR</t>
  </si>
  <si>
    <t>cesar.fandino@unp.gov.co</t>
  </si>
  <si>
    <t>jairfandino23@gmail.com</t>
  </si>
  <si>
    <t>Calle49sur#77v-36</t>
  </si>
  <si>
    <t xml:space="preserve">CARO DIAZ LUIS CARLOS </t>
  </si>
  <si>
    <t>23/02/1984</t>
  </si>
  <si>
    <t>carlos.caro@unp.gov.co</t>
  </si>
  <si>
    <t>DIAGONAL 59#44-103</t>
  </si>
  <si>
    <t>JARABA LOPEZ SAMIR</t>
  </si>
  <si>
    <t>samir.jaraba@unp.gov.co</t>
  </si>
  <si>
    <t xml:space="preserve">Calle 117a#31-52 </t>
  </si>
  <si>
    <t>MEDINA SANDOVAL ROQUE</t>
  </si>
  <si>
    <t>21/10/1978</t>
  </si>
  <si>
    <t xml:space="preserve">0504 del 26 de abril </t>
  </si>
  <si>
    <t>roque.medina@unp.gov.co</t>
  </si>
  <si>
    <t>manzana E casa 21</t>
  </si>
  <si>
    <t xml:space="preserve">CORDOBA JARAMILLO YORGUIN CESAR </t>
  </si>
  <si>
    <t>yorguin.cordoba@unp.gov.co</t>
  </si>
  <si>
    <t>calle 23g /74-24 Apartamento piso 2 Bogotá</t>
  </si>
  <si>
    <t xml:space="preserve">ACERO  RODRIGUEZ HARWEY ANDRES </t>
  </si>
  <si>
    <t>harwey.acero@unp.gov.co</t>
  </si>
  <si>
    <t>TECNICA PROFESIONAL JUDICIAL</t>
  </si>
  <si>
    <t>transversal 69B 9D 40</t>
  </si>
  <si>
    <t>CALDERON VARGAS JOSE PASTOR</t>
  </si>
  <si>
    <t>MESETAS</t>
  </si>
  <si>
    <t>pastor.calderon@unp.gov.co</t>
  </si>
  <si>
    <t>VEREDA BUENA VISTA ETCR MARIANA PAEZ  MESETAS</t>
  </si>
  <si>
    <t>MONTENEGRO NELSON ALBEIRO</t>
  </si>
  <si>
    <t>albeiro.montenegro@unp.gov.co</t>
  </si>
  <si>
    <t>Manzana H Casa 3 Casa SAN MARTÍN</t>
  </si>
  <si>
    <t>VELASCO JOSE ARTURO</t>
  </si>
  <si>
    <t>1248 del 25 de agosto de 2021</t>
  </si>
  <si>
    <t>jose.velasco@unp.gov.co</t>
  </si>
  <si>
    <t>arturovelasco80@hotmail.com</t>
  </si>
  <si>
    <t>Carrera 2b#24-63</t>
  </si>
  <si>
    <t>MARTINEZ DAGUA CRISTOBAL</t>
  </si>
  <si>
    <t>cristobal.martinez@unp.gov.co</t>
  </si>
  <si>
    <t>BACHILLER ETNOEDUCATIVO</t>
  </si>
  <si>
    <t>Etcr Monterredondo Miranda Cauca</t>
  </si>
  <si>
    <t>DICUE RAMOS RIAD</t>
  </si>
  <si>
    <t>15/03/1983</t>
  </si>
  <si>
    <t>PIENDAMO</t>
  </si>
  <si>
    <t>riad.dicue@unp.gov.co</t>
  </si>
  <si>
    <t xml:space="preserve">Tunia piemdamo Cauca </t>
  </si>
  <si>
    <t xml:space="preserve">DICUE RAMOS JAVIER EFREN </t>
  </si>
  <si>
    <t>PALMIRA</t>
  </si>
  <si>
    <t>0333 DEL 23 DE FEBRERO DE 2024</t>
  </si>
  <si>
    <t>javier.dicue@unp.gov.co</t>
  </si>
  <si>
    <t>ETCR los monos caldono cauca</t>
  </si>
  <si>
    <t>LOAIZA RODRIGUEZ YEISON JAVIER</t>
  </si>
  <si>
    <t>09/02/1975</t>
  </si>
  <si>
    <t>yeison.loaiza@unp.gov.co</t>
  </si>
  <si>
    <t>Calle 65sur#77m-04</t>
  </si>
  <si>
    <t xml:space="preserve">UL SECUE CIVILINO </t>
  </si>
  <si>
    <t>civilino.secue@unp.gov.co</t>
  </si>
  <si>
    <t xml:space="preserve">MUNICIPIO DE CALDONO CAUCA </t>
  </si>
  <si>
    <t>RAMIREZ ASTUDILLO DIEGO</t>
  </si>
  <si>
    <t>18/08/1967</t>
  </si>
  <si>
    <t>diego.astudillo@unp.gov.co</t>
  </si>
  <si>
    <t>calle 55B # 9B-37 casa POPAYÁN</t>
  </si>
  <si>
    <t>VASQUEZ DORADO HECTOR SONNY</t>
  </si>
  <si>
    <t>hector.vasquez@unp.gov.co</t>
  </si>
  <si>
    <t xml:space="preserve">Calle 13 # 1E-38 </t>
  </si>
  <si>
    <t>VARGAS ORLEDIS</t>
  </si>
  <si>
    <t>0160 DEL 26 DE ENERO DE 2024</t>
  </si>
  <si>
    <t>orledis.vargas@unp.gov.co</t>
  </si>
  <si>
    <t>VARGASORCR@GMAIL.COM</t>
  </si>
  <si>
    <t xml:space="preserve">Aracataca magdalena </t>
  </si>
  <si>
    <t xml:space="preserve">HERNANDEZ NAVARRO JAVIER ENRIQUE </t>
  </si>
  <si>
    <t>javier.hernandez@unp.gov.co</t>
  </si>
  <si>
    <t xml:space="preserve">Vereda tierra grata César </t>
  </si>
  <si>
    <t xml:space="preserve">PARRA MOJICA DAVID </t>
  </si>
  <si>
    <t>david.parra@unp.gov.co</t>
  </si>
  <si>
    <t xml:space="preserve">ETCR tierra grata César </t>
  </si>
  <si>
    <t xml:space="preserve">BLANCO OSMAN ANTONIO </t>
  </si>
  <si>
    <t>osman.blanco@unp.gov.co</t>
  </si>
  <si>
    <t>ETCR Antonio Nariño</t>
  </si>
  <si>
    <t xml:space="preserve">GALVIS ARIAS SAMUEL  </t>
  </si>
  <si>
    <t>samuel.galvis@unp.gov.co</t>
  </si>
  <si>
    <t>samu.gal.a77@gmail.com</t>
  </si>
  <si>
    <t xml:space="preserve">ETCR Pondores Guajira </t>
  </si>
  <si>
    <t>BUITRAGO QUIROGA VLADIMIR</t>
  </si>
  <si>
    <t>1392 del 24 de septiembre de 2021</t>
  </si>
  <si>
    <t>vladimir.buitrago@unp.gov.co</t>
  </si>
  <si>
    <t>Calle20c#97b38 apt205</t>
  </si>
  <si>
    <t>GARCIA GARCIA ISAIAS</t>
  </si>
  <si>
    <t>03/06/1964</t>
  </si>
  <si>
    <t>isaias.garcia@unp.gov.co</t>
  </si>
  <si>
    <t>isaiasvgarcia@64gmail.com</t>
  </si>
  <si>
    <t xml:space="preserve">Carrera 123c#128c26 suba barrio la cañiza </t>
  </si>
  <si>
    <t>BARREIRO CHACON ELVER</t>
  </si>
  <si>
    <t>elver.barreiro@unp.gov.co</t>
  </si>
  <si>
    <t>elverbarreiro@gmail.com</t>
  </si>
  <si>
    <t xml:space="preserve">CRA 25 N. 51A 4 SUR BARRIO EL TUNAL </t>
  </si>
  <si>
    <t xml:space="preserve">322 2565739 </t>
  </si>
  <si>
    <t>ZABALA SOTO PEDRO DUVAN</t>
  </si>
  <si>
    <t>pedro.zabala@unp.gov.co</t>
  </si>
  <si>
    <t>Verdad la unión finca la mariana</t>
  </si>
  <si>
    <t>DIAZ NARVAEZ LUIS EDUARDO</t>
  </si>
  <si>
    <t>eduardo.diaz@unp.gov.co</t>
  </si>
  <si>
    <t>eduardoads@outlook.com</t>
  </si>
  <si>
    <t>Carre 95a # 16-40</t>
  </si>
  <si>
    <t>BOADA BERNATE DUVERNEY</t>
  </si>
  <si>
    <t>RESOLUCIÓN 1138 DEL 06 DE JULIO DE 2022</t>
  </si>
  <si>
    <t>duverney.boada@unp.gov.co</t>
  </si>
  <si>
    <t>duverney.boada1971@gmail.com</t>
  </si>
  <si>
    <t>Calle 71b#1a4-66</t>
  </si>
  <si>
    <t xml:space="preserve">REINA PIÑEROS JOSE OLIVER </t>
  </si>
  <si>
    <t>oliver.reina@unp.gov.co</t>
  </si>
  <si>
    <t>Calle 71ASur#81-48</t>
  </si>
  <si>
    <t xml:space="preserve">FUENTES CORREDOR EDGAR ALFONSO </t>
  </si>
  <si>
    <t>29/07/1964</t>
  </si>
  <si>
    <t>2364 DEL 07 DE DICIEMBRE DE 2022</t>
  </si>
  <si>
    <t>edgar.fuentes@unp.gov.co</t>
  </si>
  <si>
    <t>Calle 24 # 80-50</t>
  </si>
  <si>
    <t>PEDRAZA GOMEZ PABLO EDWIN</t>
  </si>
  <si>
    <t>10/08/1969</t>
  </si>
  <si>
    <t>pablo.pedraza@unp.gov.co</t>
  </si>
  <si>
    <t>KRA 49G#68D-46SUR INT-B CASA 56</t>
  </si>
  <si>
    <t>ESPITIA VERANO DUVAN YECID</t>
  </si>
  <si>
    <t>PIEDECUESTA</t>
  </si>
  <si>
    <t>duvan.espitia@unp.gov.co</t>
  </si>
  <si>
    <t>Calle 7N#3a-160</t>
  </si>
  <si>
    <t>BELTRAN GUTIERREZ LUIS RAFAEL</t>
  </si>
  <si>
    <t>03/03/1970</t>
  </si>
  <si>
    <t>luis.beltran@unp.gov.co</t>
  </si>
  <si>
    <t>Carrera 116b#65-57</t>
  </si>
  <si>
    <t xml:space="preserve">GARCIA LARA JAVIER ERNESTO </t>
  </si>
  <si>
    <t>29/05/1971</t>
  </si>
  <si>
    <t>javier.garcia@unp.gov.co</t>
  </si>
  <si>
    <t>Calle 73B# 21-02</t>
  </si>
  <si>
    <t>SANCHEZ BETANCOURT ZURYSADAY</t>
  </si>
  <si>
    <t>zurysaday.sanchez@unp.gov.co</t>
  </si>
  <si>
    <t>Trasv. 78N bis # 58C-17 sur.</t>
  </si>
  <si>
    <t>ROJAS MARTINEZ CARLOS ALBERTO</t>
  </si>
  <si>
    <t>1830 del 26 de noviembre del 2021</t>
  </si>
  <si>
    <t>carlos.rojas@unp.gov.co</t>
  </si>
  <si>
    <t>calle 43bis sur # 78b-03</t>
  </si>
  <si>
    <t>MENDEZ FORERO EDGAR</t>
  </si>
  <si>
    <t>03/12/1973</t>
  </si>
  <si>
    <t>edgar.mendez@unp.gov.co</t>
  </si>
  <si>
    <t>Urbanización San Fernando manzana 1 casa 12 piso 2</t>
  </si>
  <si>
    <t>MELO PARRADO MANUEL RODRIGO</t>
  </si>
  <si>
    <t>manuel.melo@unp.gov.co</t>
  </si>
  <si>
    <t xml:space="preserve"> manzana 13 casa 3</t>
  </si>
  <si>
    <t xml:space="preserve">RAMIREZ OLIVEROS WILSON </t>
  </si>
  <si>
    <t>wilson.ramirez@unp.gov.co</t>
  </si>
  <si>
    <t>wichon634@gmail.com</t>
  </si>
  <si>
    <t>CALLE 32ASUR19-03</t>
  </si>
  <si>
    <t>RAMIREZ CORTES JORGE ENRIQUE</t>
  </si>
  <si>
    <t>12/12/1974</t>
  </si>
  <si>
    <t>enrique.ramirez@unp.gov.co</t>
  </si>
  <si>
    <t>CALLE 65 #71-80</t>
  </si>
  <si>
    <t>MESA ZULETA JUAN FERNANDO</t>
  </si>
  <si>
    <t>juan.zuleta@unp.gov.co</t>
  </si>
  <si>
    <t>jfer0308@hotmail.com</t>
  </si>
  <si>
    <t>CARRERA 80 # 80-48</t>
  </si>
  <si>
    <t>CRUZ CRUZ JORGE ENRIQUE</t>
  </si>
  <si>
    <t>26/06/1975</t>
  </si>
  <si>
    <t>MEM23-00013211</t>
  </si>
  <si>
    <t>jorge.cruz@unp.gov.co</t>
  </si>
  <si>
    <t>CALLE 55A SUR #64-02 CASA 14</t>
  </si>
  <si>
    <t>GONZALEZ CONTRERAS JOHAN MANUEL</t>
  </si>
  <si>
    <t>johan.gonzalez@unp.gov.co</t>
  </si>
  <si>
    <t>johanm-gonzales@hotmail.com</t>
  </si>
  <si>
    <t>CARRERA 87 C 5 A 91 SUR  CASA BOGOTÁ</t>
  </si>
  <si>
    <t>VALENZUELA CARABALI SANDRA ROCIO</t>
  </si>
  <si>
    <t>1885 del 28 de septiembre de 2022</t>
  </si>
  <si>
    <t>sandra.valenzuela@unp.gov.co</t>
  </si>
  <si>
    <t>Carrera 4 # 1 46</t>
  </si>
  <si>
    <t>TIQUE MORENO JHON JAIRO</t>
  </si>
  <si>
    <t>16/07/1977</t>
  </si>
  <si>
    <t>jhon.tique@unp.gov.co</t>
  </si>
  <si>
    <t>Calle68asur#22-53</t>
  </si>
  <si>
    <t>VELASQUEZ GUZMAN JOSE NELSON</t>
  </si>
  <si>
    <t>27/05/1977</t>
  </si>
  <si>
    <t>jose.velasquez@unp.gov.co</t>
  </si>
  <si>
    <t>DG 49 A BIS A No 13J91 sur</t>
  </si>
  <si>
    <t xml:space="preserve">CORTES ORTIZ WILLIAM DANIEL </t>
  </si>
  <si>
    <t>16/08/1977</t>
  </si>
  <si>
    <t>daniel.cortes@unp.gov.co</t>
  </si>
  <si>
    <t>Calle 64sur#18j-53</t>
  </si>
  <si>
    <t xml:space="preserve">GUZMAN OSPINA ALEX EDUARDO </t>
  </si>
  <si>
    <t>13/09/1976</t>
  </si>
  <si>
    <t>alex.guzman@unp.gov.co</t>
  </si>
  <si>
    <t>Cra 113 d #145-62</t>
  </si>
  <si>
    <t>DIAZ BARRETO ALEX FERNANDO</t>
  </si>
  <si>
    <t>21/11/1977</t>
  </si>
  <si>
    <t>alex.diaz@unp.gov.co</t>
  </si>
  <si>
    <t>Calle74B#17A-04</t>
  </si>
  <si>
    <t>MOTTA GONGORA OSCAR</t>
  </si>
  <si>
    <t>oscar.motta@unp.gov.co</t>
  </si>
  <si>
    <t>motaoscar995@gmail.com</t>
  </si>
  <si>
    <t xml:space="preserve"> manzana 6 casa 23 1 etapa </t>
  </si>
  <si>
    <t xml:space="preserve">MOLINA CRUZ MARINO </t>
  </si>
  <si>
    <t>marino.molina@unp.gov.co</t>
  </si>
  <si>
    <t>Carrera 66 # 4 B 54  Piso 2 Bogotá</t>
  </si>
  <si>
    <t>BAUTISTA BEJARANO SANDINO ERNESTO</t>
  </si>
  <si>
    <t>10/12/1976</t>
  </si>
  <si>
    <t>sandino.bautista@unp.gov.co</t>
  </si>
  <si>
    <t>CALLE 19 SUR # 16L - 59</t>
  </si>
  <si>
    <t xml:space="preserve">SANCHEZ IDARRAGA JHON FREDY </t>
  </si>
  <si>
    <t>13/08/1977</t>
  </si>
  <si>
    <t>jhon.sanchez@unp.gov.co</t>
  </si>
  <si>
    <t>Calle 48sur#87-06 torre16apto263</t>
  </si>
  <si>
    <t xml:space="preserve">CRUZ BATE NESTOR RICARDO </t>
  </si>
  <si>
    <t>nestor.cruz@unp.gov.co</t>
  </si>
  <si>
    <t>Carrera 10a # 19 a - 142 El triunfo 2 Torre 33 Apart 403</t>
  </si>
  <si>
    <t>CARO CABANZO JUAN CARLOS</t>
  </si>
  <si>
    <t>17/05/1977</t>
  </si>
  <si>
    <t>juan.caro@unp.gov.co</t>
  </si>
  <si>
    <t>Carrera 5 b bis #48r04</t>
  </si>
  <si>
    <t xml:space="preserve">VILLARRAGA CASTILLO FIDEL CAMILO </t>
  </si>
  <si>
    <t>fidel.villarraga@unp.gov.co</t>
  </si>
  <si>
    <t>Carrera 2 # 12-05 SUR</t>
  </si>
  <si>
    <t>CALDERON PARRA DIVER DUVAN</t>
  </si>
  <si>
    <t>SAN VICENTE DEL CAGUAN</t>
  </si>
  <si>
    <t>diver.calderon@unp.gov.co</t>
  </si>
  <si>
    <t xml:space="preserve">ETCR MIRAVALLE </t>
  </si>
  <si>
    <t xml:space="preserve">ALVAREZ MORALES FREDY </t>
  </si>
  <si>
    <t>fredy.alvarez@unp.gov.co</t>
  </si>
  <si>
    <t>Cra 36 # 30 sur 52</t>
  </si>
  <si>
    <t>MORALES HUESO JOSE IVAN</t>
  </si>
  <si>
    <t>RESOLUCIÓN 1057 DEL 30 DE JULIO DE 2021</t>
  </si>
  <si>
    <t>ivan.morales@unp.gov.co</t>
  </si>
  <si>
    <t xml:space="preserve"> jmoraleshueso@gmail.com</t>
  </si>
  <si>
    <t>Cl.2 sur#2-90</t>
  </si>
  <si>
    <t>CASTAÑEDA ORTIZ GIOVANNY HUMBERTO</t>
  </si>
  <si>
    <t>01/01/1978</t>
  </si>
  <si>
    <t>giovanny.castaneda@unp.gov.co</t>
  </si>
  <si>
    <t>giovannycas23@hotmail.com</t>
  </si>
  <si>
    <t xml:space="preserve">Carrera 78p #46a-38 sur </t>
  </si>
  <si>
    <t xml:space="preserve">SOLARTE RIVERA HAMER DERLEY </t>
  </si>
  <si>
    <t>hamer.solarte@unp.gov.co</t>
  </si>
  <si>
    <t xml:space="preserve">Etcr tierra grata César </t>
  </si>
  <si>
    <t xml:space="preserve">RUIZ GONZALEZ JHON WILMER </t>
  </si>
  <si>
    <t>06/01/1980</t>
  </si>
  <si>
    <t>wilmer.ruiz@unp.gov.co</t>
  </si>
  <si>
    <t>cra 73b bis A # 35C 43 sur</t>
  </si>
  <si>
    <t xml:space="preserve">VERA BUSTOS OSCAR EDUARDO </t>
  </si>
  <si>
    <t>1065 DEL 25 DE JUNIO DE 2024</t>
  </si>
  <si>
    <t>oscar.bustos@unp.gov.co</t>
  </si>
  <si>
    <t>veraoed@gmail.com</t>
  </si>
  <si>
    <t>CARRERA 11 A BIS # 13 39 BLOQUE 6</t>
  </si>
  <si>
    <t>VARGAS ACOSTA FRANKLIN DUBER</t>
  </si>
  <si>
    <t>01/03/1981</t>
  </si>
  <si>
    <t>franklin.vargas@unp.gov.co</t>
  </si>
  <si>
    <t>TECNICO PROFESIONAL EN PRODUCCION PECUARIA</t>
  </si>
  <si>
    <t xml:space="preserve">Vereda buena vista de mesetas </t>
  </si>
  <si>
    <t>LEON BONILLA EDWIN ORLANDO</t>
  </si>
  <si>
    <t>18/02/1981</t>
  </si>
  <si>
    <t>edwin.leon@unp.gov.co</t>
  </si>
  <si>
    <t>edwim.leon@unp.gov.co</t>
  </si>
  <si>
    <t xml:space="preserve">Carrera 4 este # 17-74 casa 73 </t>
  </si>
  <si>
    <t>LOAIZA POLOCHE CARLOS</t>
  </si>
  <si>
    <t>28/08/1979</t>
  </si>
  <si>
    <t>carlos.loaiza@unp.gov.co</t>
  </si>
  <si>
    <t>loaizacarlos1979@gmail.com</t>
  </si>
  <si>
    <t>Calle 68 a bis sur # 76_30</t>
  </si>
  <si>
    <t>316 3007930</t>
  </si>
  <si>
    <t xml:space="preserve">CUBILLOS BERNAL ADOLFO </t>
  </si>
  <si>
    <t>20/07/1979</t>
  </si>
  <si>
    <t>adolfo.cubillos@unp.gov.co</t>
  </si>
  <si>
    <t>Transversal 49#59c.sur73</t>
  </si>
  <si>
    <t>LOPEZ VARGAS KATHERINE</t>
  </si>
  <si>
    <t>LICENCIA DE MATERNIDAD</t>
  </si>
  <si>
    <t>BOLIVAR</t>
  </si>
  <si>
    <t>RESOLUCIÓN 1135 DEL 06 DE JULIO DE 2022</t>
  </si>
  <si>
    <t>katherine.lopez@unp.gov.co</t>
  </si>
  <si>
    <t>katherine20120925@gmail.com</t>
  </si>
  <si>
    <t>Carrera 36f # 59-83</t>
  </si>
  <si>
    <t>GONZALEZ CORTES ALEXANDER</t>
  </si>
  <si>
    <t>15/08/1980</t>
  </si>
  <si>
    <t>2363 DEL 07 DE DICEMBRE DE 2022</t>
  </si>
  <si>
    <t>alexander.gonzalez@unp.gov.co</t>
  </si>
  <si>
    <t>Carrera 88c # 63- 67 sur</t>
  </si>
  <si>
    <t>RINCON BARON MAURICIO</t>
  </si>
  <si>
    <t>2068 del 30 de diciembre de 2021</t>
  </si>
  <si>
    <t>mauricio.rincon@unp.gov.co</t>
  </si>
  <si>
    <t>mauriciorinconbaron1985@gmail.com</t>
  </si>
  <si>
    <t>Carre58 #4d -43</t>
  </si>
  <si>
    <t>CASTRO PORRAS DANY FERNEY</t>
  </si>
  <si>
    <t>01/04/1983</t>
  </si>
  <si>
    <t>dany.castro@unp.gov.co</t>
  </si>
  <si>
    <t>dagifer@hotmail.com</t>
  </si>
  <si>
    <t>Carrera 111a # 22f-17</t>
  </si>
  <si>
    <t>PALACIO CARMONA ROBERT DAVID</t>
  </si>
  <si>
    <t>RESOLUCION 0204 DEL 08 DE FEBRERO DE 2023</t>
  </si>
  <si>
    <t>robert.palacio@unp.gov.co</t>
  </si>
  <si>
    <t xml:space="preserve">robertpalacio1411@gmail.com </t>
  </si>
  <si>
    <t xml:space="preserve">LOS PALMITOS SUCRE CALLE 5-502 TRONCAL OCCIDENTE </t>
  </si>
  <si>
    <t xml:space="preserve">BAUTISTA LARA JESUS ALBERTO </t>
  </si>
  <si>
    <t>11/07/1982</t>
  </si>
  <si>
    <t>jesus.bautista@unp.gov.co</t>
  </si>
  <si>
    <t>jalberto478@hotmail.com</t>
  </si>
  <si>
    <t>Carrera 68 C 22 10 sur Apartamento 502 Interior 10</t>
  </si>
  <si>
    <t xml:space="preserve">BLANCO PAEZ ROMAN JOAU </t>
  </si>
  <si>
    <t>1068 DEL 25 DE JUNIO DE 2024</t>
  </si>
  <si>
    <t>roman.blanco@unp.gov.co</t>
  </si>
  <si>
    <t>romanblanco2010@hotmail.com</t>
  </si>
  <si>
    <t>CALLE 88 SUR 88 C 89 CR PINO TORRE 29 APTO 204</t>
  </si>
  <si>
    <t>FORERO PEÑA OSCAR ALEXANDER</t>
  </si>
  <si>
    <t>oscar.forero@unp.gov.co</t>
  </si>
  <si>
    <t>Carrera 3a Este#36d 08 Sur</t>
  </si>
  <si>
    <t>LOZANO OLMOS WALTER ANDRES</t>
  </si>
  <si>
    <t>0414 DEL 07 DE MARZO DE 2024</t>
  </si>
  <si>
    <t>walter.lozano@unp.gov.co</t>
  </si>
  <si>
    <t>farc.cnr@tutanota.com</t>
  </si>
  <si>
    <t xml:space="preserve">Calle 57#42d22 </t>
  </si>
  <si>
    <t>DIAZ PALENCIA LUIS DANILO</t>
  </si>
  <si>
    <t>06/06/1983</t>
  </si>
  <si>
    <t>0325 del 19 de marzo de 2021</t>
  </si>
  <si>
    <t>danilo.diaz@unp.gov.co</t>
  </si>
  <si>
    <t>Calle 6b # 81b-51 Torre 2 apartamento 705</t>
  </si>
  <si>
    <t>TOVAR OLAYA RAFAEL ANTONIO</t>
  </si>
  <si>
    <t>12/10/1983</t>
  </si>
  <si>
    <t>rafael.tovar@unp.gov.co</t>
  </si>
  <si>
    <t>Calle 79c sur#14w-16</t>
  </si>
  <si>
    <t>RIVERA LADINO MIGUEL ANGEL</t>
  </si>
  <si>
    <t>0238 del 10 de febrero del 2022</t>
  </si>
  <si>
    <t>miguel.rivera@unp.gov.co</t>
  </si>
  <si>
    <t>miguel_angelrivera@hotmail.com</t>
  </si>
  <si>
    <t xml:space="preserve">ESPECIALIZACION EN SEGURIDAD //  </t>
  </si>
  <si>
    <t>calle 77 # 14a-15</t>
  </si>
  <si>
    <t>VELASQUEZ GONZALEZ IVAN</t>
  </si>
  <si>
    <t>RESOLUCIÓN 1134 DEL 06 DE JULIO DE 2022</t>
  </si>
  <si>
    <t>ivan.velasquez@unp.gov.co</t>
  </si>
  <si>
    <t>ivanv2639@gmail.com</t>
  </si>
  <si>
    <t>K 12E # 9A F 02 UR SOCIEGO</t>
  </si>
  <si>
    <t>TOBAR CORTES JOSE ARMANDO</t>
  </si>
  <si>
    <t>jose.tobar@unp.gov.co</t>
  </si>
  <si>
    <t>CL57BSUR 80B -23</t>
  </si>
  <si>
    <t>HERRERA URIBE VICTOR MANUEL</t>
  </si>
  <si>
    <t>22/12/1962</t>
  </si>
  <si>
    <t>1687 del 08 de noviembre de 2021</t>
  </si>
  <si>
    <t>manuel.herrera@unp.gov.co</t>
  </si>
  <si>
    <t>CRA. 52 Csur # 3232</t>
  </si>
  <si>
    <t xml:space="preserve">TORRES GARCIA LIBARDO </t>
  </si>
  <si>
    <t>libardo.torres@unp.gov.co</t>
  </si>
  <si>
    <t>Carrera 64# 4b -76</t>
  </si>
  <si>
    <t>MORA VALBUENA LUIS ALEXANDER</t>
  </si>
  <si>
    <t>30/09/1980</t>
  </si>
  <si>
    <t>alexander.mora@unp.gov.co</t>
  </si>
  <si>
    <t>carrera 125#73-51</t>
  </si>
  <si>
    <t xml:space="preserve">ROJAS BARRETO JAIRO ALONSO </t>
  </si>
  <si>
    <t>27/11/1983</t>
  </si>
  <si>
    <t>jairo.rojas@unp.gov.co</t>
  </si>
  <si>
    <t>tomas1127@hotmail.com</t>
  </si>
  <si>
    <t xml:space="preserve">Calle 4#1-98 </t>
  </si>
  <si>
    <t>HERNANDEZ TOVAR GILBERTO</t>
  </si>
  <si>
    <t>gilberto.hernandez@unp.gov.co</t>
  </si>
  <si>
    <t>gilbertohernandez0110@gmail.com</t>
  </si>
  <si>
    <t>CARRERA 45 # 26 - 162</t>
  </si>
  <si>
    <t>RODRIGUEZ GOMEZ JACINTO</t>
  </si>
  <si>
    <t>jacinto.rodriguez@unp.gov.co</t>
  </si>
  <si>
    <t>jaci06-08@hotmail.com</t>
  </si>
  <si>
    <t xml:space="preserve">CALLE 59 SUR # 61-35 </t>
  </si>
  <si>
    <t xml:space="preserve"> TELLEZ ROPERO SORAYDA MARCELA</t>
  </si>
  <si>
    <t>0532 DEL 27 DE MARZO DE 2024</t>
  </si>
  <si>
    <t>sorayda.tellez@unp.gov.co</t>
  </si>
  <si>
    <t>nailyemarcela1591@gmail.com</t>
  </si>
  <si>
    <t>CARRERA 3 A N° 73 B N°40 POPAYAN</t>
  </si>
  <si>
    <t>LEON VELA DANIEL ALEJANDRO</t>
  </si>
  <si>
    <t>daniel.leon@unp.gov.co</t>
  </si>
  <si>
    <t>Vereda Crucero Puelenje lote 1</t>
  </si>
  <si>
    <t xml:space="preserve">HERNANDEZ RODRIGUEZ JESSON DARIO </t>
  </si>
  <si>
    <t>jesson.hernandez@unp.gov.co</t>
  </si>
  <si>
    <t>goku2302@hotmail.com</t>
  </si>
  <si>
    <t>Carrera 7 # 2-08 sur</t>
  </si>
  <si>
    <t xml:space="preserve">JARAMILLO ACEVEDO VICTOR MANUEL </t>
  </si>
  <si>
    <t>28/10/1983</t>
  </si>
  <si>
    <t>victor.jaramillo@unp.gov.co</t>
  </si>
  <si>
    <t>jaramillo.victor@hotmail.com</t>
  </si>
  <si>
    <t xml:space="preserve">CALLE 38#31-130 CASA 120 MARGARITA 2 </t>
  </si>
  <si>
    <t>CASTRO CIFUENTES JOSE IGNACIO</t>
  </si>
  <si>
    <t>1814 del 16 de septiembre de 2022</t>
  </si>
  <si>
    <t>jose.castro@unp.gov.co</t>
  </si>
  <si>
    <t>carrera34#26a sur-21</t>
  </si>
  <si>
    <t>URREGO BELTRAN DUMAR ALIRIO</t>
  </si>
  <si>
    <t>AB -</t>
  </si>
  <si>
    <t>dumar.urrego@unp.gov.co</t>
  </si>
  <si>
    <t>Cra 4este#12a30</t>
  </si>
  <si>
    <t>GALINDO FREDY ALBERTO</t>
  </si>
  <si>
    <t>fredy.galindo@unp.gov.co</t>
  </si>
  <si>
    <t>Diagonal 48i Sur 5 p 46</t>
  </si>
  <si>
    <t>OLIPHANT HERNANDEZ IVAN DARIO</t>
  </si>
  <si>
    <t>0783 DEL 23 DE MAYO DEL 2023</t>
  </si>
  <si>
    <t>ivan.oliphant@unp.gov.co</t>
  </si>
  <si>
    <t>ivanoliphant123@gmail.com</t>
  </si>
  <si>
    <t>BACHILLER ACADÉMICO CON ORIENTACIÓN MILITAR</t>
  </si>
  <si>
    <t>Calle 183 # 9 50</t>
  </si>
  <si>
    <t>RUIZ SOGAMOSO OSCAR LEONARDO</t>
  </si>
  <si>
    <t>oscar.ruiz@unp.gov.co</t>
  </si>
  <si>
    <t>leoruso30@gmail.com</t>
  </si>
  <si>
    <t>KRA 73 F # 38 - 77 SUR</t>
  </si>
  <si>
    <t xml:space="preserve">DIMATE CARVAJAL EDGAR HERNAN </t>
  </si>
  <si>
    <t>28/07/1983</t>
  </si>
  <si>
    <t>edgar.dimate@unp.gov.co</t>
  </si>
  <si>
    <t>CARRERA 90A NUMERO 45A- 05 SUR CASA 47</t>
  </si>
  <si>
    <t>PELAEZ RODRIGUEZ JHONATHAN</t>
  </si>
  <si>
    <t>jhonathan.pelaez@unp.gov.co</t>
  </si>
  <si>
    <t>cra 73a # 2a - 03 CASA BOGOTÁ</t>
  </si>
  <si>
    <t>ROJAS RODRIGUEZ JOSE LUIS</t>
  </si>
  <si>
    <t>04/09/1984</t>
  </si>
  <si>
    <t>jose.rojas@unp.gov.co</t>
  </si>
  <si>
    <t>CALLE93 # 7-14</t>
  </si>
  <si>
    <t>GREY GIRALDO RAFAEL ENRIQUE</t>
  </si>
  <si>
    <t>RESOLUCIÓN 1204 DE 2020</t>
  </si>
  <si>
    <t>rafael.grey@unp.gov.co</t>
  </si>
  <si>
    <t>rafolo2@hotmail.com</t>
  </si>
  <si>
    <t>Calle 72f # 113 21 torre 6 apto 103</t>
  </si>
  <si>
    <t>ROSARIO CASTRO JUAN RAMIRO</t>
  </si>
  <si>
    <t>10/05/1984</t>
  </si>
  <si>
    <t>juan.rosario@unp.gov.co</t>
  </si>
  <si>
    <t>calle52 sur #99-72</t>
  </si>
  <si>
    <t>PELAEZ CAMACHO OSCAR EDUARDO</t>
  </si>
  <si>
    <t>0178 DEL 30 DE ENERO DE 2024</t>
  </si>
  <si>
    <t>oscar.pelaez@unp.gov.co</t>
  </si>
  <si>
    <t>ETCR Marquetalia</t>
  </si>
  <si>
    <t>VALENCIA OLAYA OVER</t>
  </si>
  <si>
    <t>over.valencia@unp.gov.co</t>
  </si>
  <si>
    <t>Calle 21a sur #10-09</t>
  </si>
  <si>
    <t xml:space="preserve">VARGAS TONUSCO JAIRO ALBERTO </t>
  </si>
  <si>
    <t>07/04/1983</t>
  </si>
  <si>
    <t>jairo.vargas@unp.gov.co</t>
  </si>
  <si>
    <t>ETCR uria rondón doncello</t>
  </si>
  <si>
    <t>PERDOMO ROCHA WILLIAN</t>
  </si>
  <si>
    <t>willian.perdomo@unp.gov.co</t>
  </si>
  <si>
    <t>CARRERA11#40B-27</t>
  </si>
  <si>
    <t>LOPEZ BUITRAGO WILLIAM JAVIER</t>
  </si>
  <si>
    <t>RESOLUCIÓN 1136 DEL 06 DE JULIO DE 2022</t>
  </si>
  <si>
    <t>javier.lopez@unp.gov.co</t>
  </si>
  <si>
    <t>willianlopez118@gmail.com</t>
  </si>
  <si>
    <t>Calle 5B BIS #54-48</t>
  </si>
  <si>
    <t>316 8011453</t>
  </si>
  <si>
    <t>GARCIA ULTENGO JORGE ELIECER</t>
  </si>
  <si>
    <t>jorge.garcia@unp.gov.co</t>
  </si>
  <si>
    <t>Carrera 9 # 10-99</t>
  </si>
  <si>
    <t>BARLIZA SERPA YUSEHP</t>
  </si>
  <si>
    <t>16/03/1983</t>
  </si>
  <si>
    <t>yusehp.barliza@unp.gov.co</t>
  </si>
  <si>
    <t>CALLE 37 No. 43A 56</t>
  </si>
  <si>
    <t>GARCIA SIERRA JOSE ALEXANDER</t>
  </si>
  <si>
    <t>alexander.garcia@unp.gov.co</t>
  </si>
  <si>
    <t>CALLE 8#11-59</t>
  </si>
  <si>
    <t xml:space="preserve">FREYLE HERNANDEZ MANUEL ANTONIO </t>
  </si>
  <si>
    <t>manuel.freyle@unp.gov.co</t>
  </si>
  <si>
    <t>CALLE 14 f 21- 27</t>
  </si>
  <si>
    <t xml:space="preserve">JIMENEZ ROBERTO CARLOS </t>
  </si>
  <si>
    <t>roberto.jimenez@unp.gov.co</t>
  </si>
  <si>
    <t>Cra 75a # 88-71</t>
  </si>
  <si>
    <t>BAENA JIMENEZ JOSE RAMON</t>
  </si>
  <si>
    <t>jose.baena@unp.gov.co</t>
  </si>
  <si>
    <t>MANZANA Q LOTE 2 CASA TURBACO</t>
  </si>
  <si>
    <t>PERILLA POVEDA DANIEL GUSTAVO</t>
  </si>
  <si>
    <t>1340 DEL 24 DE AGOSTO DE 2023</t>
  </si>
  <si>
    <t>daniel.perilla@unp.gov.co</t>
  </si>
  <si>
    <t>danielperilla047@gmail.com</t>
  </si>
  <si>
    <t xml:space="preserve">AETCR Mariana Paez </t>
  </si>
  <si>
    <t>CAMACHO MAHECHA FABIAN</t>
  </si>
  <si>
    <t>30/08/1978</t>
  </si>
  <si>
    <t>fabian.camacho@unp.gov.co</t>
  </si>
  <si>
    <t>carrera 4 1ND#60</t>
  </si>
  <si>
    <t xml:space="preserve">CARDONA PALMA ROLDAN </t>
  </si>
  <si>
    <t>roldan.cardona@unp.gov.co</t>
  </si>
  <si>
    <t>VEREDA LA FILA EN ICONONZO TOLIMA</t>
  </si>
  <si>
    <t xml:space="preserve">DOMINGUEZ JACOME LIBARDO </t>
  </si>
  <si>
    <t>11/10/1972</t>
  </si>
  <si>
    <t>libardo.dominguez@unp.gov.co</t>
  </si>
  <si>
    <t xml:space="preserve">CALLE 17a 8-20 </t>
  </si>
  <si>
    <t xml:space="preserve">311 8538822 </t>
  </si>
  <si>
    <t xml:space="preserve">CORDOBA BARRERO NELSON ENRIQUE </t>
  </si>
  <si>
    <t>Resolución 0448 del 9 de Abril de 2021</t>
  </si>
  <si>
    <t>nelson.cordoba@unp.gov.co</t>
  </si>
  <si>
    <t xml:space="preserve">CARRERA 68g No, 9c-51 </t>
  </si>
  <si>
    <t>305 4049298</t>
  </si>
  <si>
    <t xml:space="preserve">MOLINA CRUZ JULIAN ESTEBAN </t>
  </si>
  <si>
    <t>09/08/1977</t>
  </si>
  <si>
    <t>julian.molina@unp.gov.co</t>
  </si>
  <si>
    <t>DIPLOMA DE BACHILLER TÉCNICO</t>
  </si>
  <si>
    <t>CALLE 41B SUR # 6B 37 ESTE</t>
  </si>
  <si>
    <t>GALEANO MADRIGAL OSCAR EDUARDO</t>
  </si>
  <si>
    <t>oscar.galeano@unp.gov.co</t>
  </si>
  <si>
    <t>oscareduardo102428@gmail.com</t>
  </si>
  <si>
    <t>Carrera 56a#18-42</t>
  </si>
  <si>
    <t>GARZON LONDOÑO GERARDO ANTONIO</t>
  </si>
  <si>
    <t>gerardo.garzon@unp.gov.co</t>
  </si>
  <si>
    <t>Supermanzana 3 manzana 9 casa 8  Casa VILLAVICENCIO</t>
  </si>
  <si>
    <t>RODRIGUEZ QUINTANA MAURO FABIAN</t>
  </si>
  <si>
    <t>16/01/1978</t>
  </si>
  <si>
    <t>mauro.rodriguez@unp.gov.co</t>
  </si>
  <si>
    <t>Calle20 sur # 22-23</t>
  </si>
  <si>
    <t xml:space="preserve">CAPERA CORREA ELKIN </t>
  </si>
  <si>
    <t>elkin.capera@unp.gov.co</t>
  </si>
  <si>
    <t>elkin-19@hotmail.es</t>
  </si>
  <si>
    <t>DEPARTAMENTO DEL META</t>
  </si>
  <si>
    <t>314 4051056</t>
  </si>
  <si>
    <t>CARDOZO LUIS ALBERTO</t>
  </si>
  <si>
    <t>RESOLUCIÓN 0005 DEL 04 DE ENERO DE 2022</t>
  </si>
  <si>
    <t>luis.cardozo@unp.gov.co</t>
  </si>
  <si>
    <t>cardosoluisalberto74@gmail.com</t>
  </si>
  <si>
    <t xml:space="preserve">AV BOYACA #39D 17 SUR </t>
  </si>
  <si>
    <t>LEAL MARIN ARLEY ERNESTO</t>
  </si>
  <si>
    <t>arley.leal@unp.gov.co</t>
  </si>
  <si>
    <t xml:space="preserve">Villavicencio meta </t>
  </si>
  <si>
    <t>JIMENEZ MORENO JAIME HARLEY</t>
  </si>
  <si>
    <t>jaime.jimenez@unp.gov.co</t>
  </si>
  <si>
    <t>harleyandres_26@hotmail.com</t>
  </si>
  <si>
    <t>Conjunto recidencial okavango 2 torre 1 apartamento 108</t>
  </si>
  <si>
    <t xml:space="preserve">RAMIREZ VELASQUEZ JUAN CARLOS </t>
  </si>
  <si>
    <t>RESOLUCION 1346 DEL 22 DE JULIO DE 2022</t>
  </si>
  <si>
    <t>juan.velasquez@unp.gov.co</t>
  </si>
  <si>
    <t>ramirezjuancarlos36@gmail.com</t>
  </si>
  <si>
    <t>Calle 62D #75i-42</t>
  </si>
  <si>
    <t xml:space="preserve">MARTINEZ MURILLO JELMEYDER </t>
  </si>
  <si>
    <t>1688 del 08 de noviembre de 2021</t>
  </si>
  <si>
    <t>jelmeyder.martinez@unp.gov.co</t>
  </si>
  <si>
    <t xml:space="preserve">Nar Simón Trinidad de Mesetas Meta </t>
  </si>
  <si>
    <t>JIMENEZ MORENO HAMILTON EDUARDO</t>
  </si>
  <si>
    <t>hamilton.jimenez@unp.gov.co</t>
  </si>
  <si>
    <t xml:space="preserve">Altos de agua bonita </t>
  </si>
  <si>
    <t>LIZCANO CRUZ ANGEL RICARDO</t>
  </si>
  <si>
    <t>angel.lizcano@unp.gov.co</t>
  </si>
  <si>
    <t xml:space="preserve">Vereda Carmelita </t>
  </si>
  <si>
    <t xml:space="preserve">DIAZ FABIO </t>
  </si>
  <si>
    <t>05/02/1971</t>
  </si>
  <si>
    <t>TIBU (VEREDA CAÑO INDIO)</t>
  </si>
  <si>
    <t>0956 DEL 14 DE JUNIO DE 2024</t>
  </si>
  <si>
    <t>fabio.diaz@unp.gov.co</t>
  </si>
  <si>
    <t>C 12av5#31</t>
  </si>
  <si>
    <t>VEGA RODRIGUEZ JHON ALEXANDER</t>
  </si>
  <si>
    <t>1130 DEL 06 DE JULIO DE 2022</t>
  </si>
  <si>
    <t>jhon.vega@unp.gov.co</t>
  </si>
  <si>
    <t>vegarodriguezjhonalexander@gmail.com</t>
  </si>
  <si>
    <t>ORTIZ MOSCOTE ALVARO</t>
  </si>
  <si>
    <t>03/07/1975</t>
  </si>
  <si>
    <t>alvaro.ortiz@unp.gov.co</t>
  </si>
  <si>
    <t xml:space="preserve">MANZANA 3 CASA  6 BARRIO BUENOS AIRES CESAR </t>
  </si>
  <si>
    <t>RONDEROS MONCADA NELSON ENRIQUE</t>
  </si>
  <si>
    <t>13/02/1978</t>
  </si>
  <si>
    <t>nelson.ronderos@unp.gov.co</t>
  </si>
  <si>
    <t>nelsonronderos1977@gmail.com</t>
  </si>
  <si>
    <t>DIPLOMA DE BACHILLER COMERCIAL</t>
  </si>
  <si>
    <t>Callé 24 #7-93</t>
  </si>
  <si>
    <t>CALAPSU CARABALI ELKIN</t>
  </si>
  <si>
    <t>20/08/1978</t>
  </si>
  <si>
    <t>elkin.calapsu@unp.gov.co</t>
  </si>
  <si>
    <t>guzmanelkinguzman7135@gmail.com</t>
  </si>
  <si>
    <t>No</t>
  </si>
  <si>
    <t>322 254 1928</t>
  </si>
  <si>
    <t xml:space="preserve">CAÑAS NEYFER ENRIQUE </t>
  </si>
  <si>
    <t>enrique.canas@unp.gov.co</t>
  </si>
  <si>
    <t>DIPLOMA DE BACHILLER TÉCNICO COMERCIAL</t>
  </si>
  <si>
    <t>Avenida 7 # K111-14</t>
  </si>
  <si>
    <t>MOLINA CRUZ LUZ ADRIANA</t>
  </si>
  <si>
    <t>RESOLUCIÓN DE NOMBRAMIENTO 1458 DE 2020</t>
  </si>
  <si>
    <t>adriana.molina@unp.gov.co</t>
  </si>
  <si>
    <t>Calle 11 sur # 22-46</t>
  </si>
  <si>
    <t xml:space="preserve">GALVIZ MARQUEZ ALIRIO </t>
  </si>
  <si>
    <t>alirio.galvis@unp.gov.co</t>
  </si>
  <si>
    <t xml:space="preserve">Carrera 54#5b-48 </t>
  </si>
  <si>
    <t>RODRIGUEZ LONDOÑO GERARDO</t>
  </si>
  <si>
    <t>gerardo.rodriguez@unp.gov.co</t>
  </si>
  <si>
    <t>CARRERA 23C#72B-49</t>
  </si>
  <si>
    <t>NOVA HINESTROZA EDISON ENRIQUE</t>
  </si>
  <si>
    <t>08/09/1983</t>
  </si>
  <si>
    <t>edison.nova@unp.gov.co</t>
  </si>
  <si>
    <t xml:space="preserve">Calle 31 # 28-71 </t>
  </si>
  <si>
    <t>GIL PEÑARANDA REINEL</t>
  </si>
  <si>
    <t>24/07/1975</t>
  </si>
  <si>
    <t>reinel.gil@unp.gov.co</t>
  </si>
  <si>
    <t>CRA 67 A 11 08</t>
  </si>
  <si>
    <t>AMAYA VALENCIA ALFONSO</t>
  </si>
  <si>
    <t>19/09/1985</t>
  </si>
  <si>
    <t>alfonso.amaya@unp.gov.co</t>
  </si>
  <si>
    <t>CALLE 12 #12-64  CASA CÚCUTA</t>
  </si>
  <si>
    <t>VERA BAUTISTA RODRIGO</t>
  </si>
  <si>
    <t>06/10/1971</t>
  </si>
  <si>
    <t>rodrigo.vera@unp.gov.co</t>
  </si>
  <si>
    <t xml:space="preserve">Calle 14a 32b08 apto 301 </t>
  </si>
  <si>
    <t>FLOREZ ORTIZ JOSE GREGORIO</t>
  </si>
  <si>
    <t>1572 del 27 de octubre de 2021</t>
  </si>
  <si>
    <t>jose.florez@unp.gov.co</t>
  </si>
  <si>
    <t>joseflorez1905@gmail.com</t>
  </si>
  <si>
    <t xml:space="preserve">Brisas de río frío casa 65 </t>
  </si>
  <si>
    <t>GOMEZ AGUIRRE EMBER ANDRES</t>
  </si>
  <si>
    <t>ember.gomez@unp.gov.co</t>
  </si>
  <si>
    <t xml:space="preserve">Carrera 36 B75 B77 </t>
  </si>
  <si>
    <t>VILLA QUINTERO JUAN FELIPE</t>
  </si>
  <si>
    <t>juan.villa@unp.gov.co</t>
  </si>
  <si>
    <t xml:space="preserve">Carrera 4b # 46bis07 </t>
  </si>
  <si>
    <t>ROMERO LARROTTA JORGE ELIECER</t>
  </si>
  <si>
    <t>01/10/1976</t>
  </si>
  <si>
    <t>jorge.romero@unp.gov.co</t>
  </si>
  <si>
    <t>Calle 2N # 7-83 apto 201 villas de santa Maria</t>
  </si>
  <si>
    <t xml:space="preserve">ORTEGA FUENTES OSVALDO </t>
  </si>
  <si>
    <t xml:space="preserve">0783 DEL 23 DE MAYO DEL 2023-REVOCADA CON LA 1246 DEL 08 DE AGOSTO DEL 2023 </t>
  </si>
  <si>
    <t>osvaldo.ortega@unp.gov.co</t>
  </si>
  <si>
    <t>cra 35 a # 49 -57</t>
  </si>
  <si>
    <t>PERALTA TAPIERO MARLY LORENA</t>
  </si>
  <si>
    <t>RESOLUCION 1903 DEL 29 DE SEPTIEMBRE DE 2022</t>
  </si>
  <si>
    <t>CAMFACA</t>
  </si>
  <si>
    <t>marly.peralta@unp.gov.co</t>
  </si>
  <si>
    <t>lorenatapiero35@gmail.com</t>
  </si>
  <si>
    <t xml:space="preserve">Etcr agua bonita </t>
  </si>
  <si>
    <t xml:space="preserve">MEJIA ROJO EDENTON </t>
  </si>
  <si>
    <t>edenton.mejia@unp.gov.co</t>
  </si>
  <si>
    <t>carre.30#31A-39</t>
  </si>
  <si>
    <t>CARO DIAZ LUIS ALEJANDRO</t>
  </si>
  <si>
    <t>08/06/1975</t>
  </si>
  <si>
    <t>alejandro.caro@unp.gov.co</t>
  </si>
  <si>
    <t>DIG 59 #44-103</t>
  </si>
  <si>
    <t>PATIÑO ASCENCIO ANTONIO JOSE</t>
  </si>
  <si>
    <t>26/09/1975</t>
  </si>
  <si>
    <t>0359 DEL 13 DE MARZO DE 2023</t>
  </si>
  <si>
    <t>antonio.patino@unp.gov.co</t>
  </si>
  <si>
    <t xml:space="preserve">Etcr Héctor Ramírez vereda agua bonita 2 la Montañita Caquetá </t>
  </si>
  <si>
    <t xml:space="preserve">URREGO CANO LUIS NORBERTO  </t>
  </si>
  <si>
    <t>0950 del 09 de junio del 2022</t>
  </si>
  <si>
    <t>luis.urrego@unp.gov.co</t>
  </si>
  <si>
    <t>urregoluis0506@gmail.com</t>
  </si>
  <si>
    <t>CALLE 63B SUR #33 15</t>
  </si>
  <si>
    <t>RANGEL EDWARD GEORGES</t>
  </si>
  <si>
    <t>17/03/1976</t>
  </si>
  <si>
    <t>edward.rangel@unp.gov.co</t>
  </si>
  <si>
    <t>Manzana A casa 25 mirador de la sierra dos</t>
  </si>
  <si>
    <t>BOLIVAR TURIZO JOSE LUIS</t>
  </si>
  <si>
    <t>jose.bolivar@unp.gov.co</t>
  </si>
  <si>
    <t>TECNICA PROFESIONAL EN PROCEDIMIENTOS JUDICIALES</t>
  </si>
  <si>
    <t>Carrera 18 A#60-03 apto 201</t>
  </si>
  <si>
    <t>RANGEL HURTADO CESAR RAUL</t>
  </si>
  <si>
    <t>29/10/1982</t>
  </si>
  <si>
    <t>cesar.rangel@unp.gov.co</t>
  </si>
  <si>
    <t xml:space="preserve">Carrera 73f #60a-40 sur </t>
  </si>
  <si>
    <t>CARDENAS BAUTISTA ORLANDO</t>
  </si>
  <si>
    <t>12/11/1983</t>
  </si>
  <si>
    <t>1069 del 28 de junio de 2022</t>
  </si>
  <si>
    <t>orlando.cardenas@unp.gov.co</t>
  </si>
  <si>
    <t>Transversal 154#157A-89  torre A apto 1203</t>
  </si>
  <si>
    <t xml:space="preserve">RODRIGUEZ SERRANO ORLANDO </t>
  </si>
  <si>
    <t>0850 del 22 de junio</t>
  </si>
  <si>
    <t>orlando.serrano@unp.gov.co</t>
  </si>
  <si>
    <t>Santander, piedecuesta , barrio villajosefina casa 346</t>
  </si>
  <si>
    <t>HERNANDEZ GALVAN LUIS FRANCISCO</t>
  </si>
  <si>
    <t>14/10/1984</t>
  </si>
  <si>
    <t>luis.hernandez@unp.gov.co</t>
  </si>
  <si>
    <t xml:space="preserve">Calle 28 # 8 A E 36 </t>
  </si>
  <si>
    <t>MILLAN CABANZO GUSTAVO ELISEO</t>
  </si>
  <si>
    <t>14/05/1985</t>
  </si>
  <si>
    <t>gustavo.millan@unp.gov.co</t>
  </si>
  <si>
    <t>TRANSVERSAL 97A #2-70. APTO.203 TORRE 18.</t>
  </si>
  <si>
    <t>SIMANCA MARTINEZ GEOVANNY ENRIQUE</t>
  </si>
  <si>
    <t>05/09/1983</t>
  </si>
  <si>
    <t>geovanny.simanca@unp.gov.co</t>
  </si>
  <si>
    <t xml:space="preserve">Manzana A casa 15  </t>
  </si>
  <si>
    <t xml:space="preserve">MARTINEZ BERRIO AGOBEL JOSE </t>
  </si>
  <si>
    <t>agobel.martinez@unp.gov.co</t>
  </si>
  <si>
    <t>CALLE 10 SUR #48-208 CASA CALDAS</t>
  </si>
  <si>
    <t>ALDANA CARRILLO JOSE DE JESUS</t>
  </si>
  <si>
    <t>03/09/1980</t>
  </si>
  <si>
    <t>jose.aldana@unp.gov.co</t>
  </si>
  <si>
    <t>Cra 129 # 117 - 42</t>
  </si>
  <si>
    <t>PADILLA AMOROCHO YHON JAIRO</t>
  </si>
  <si>
    <t>yhon.padilla@unp.gov.co</t>
  </si>
  <si>
    <t xml:space="preserve">zuzuki10_25@hotmail.com </t>
  </si>
  <si>
    <t>casa 31</t>
  </si>
  <si>
    <t xml:space="preserve">PEÑUELA RODRIGUEZ MISAEL </t>
  </si>
  <si>
    <t>misael.penuela@unp.gov.co</t>
  </si>
  <si>
    <t>ETCR Icononzo Casa ICONONZO</t>
  </si>
  <si>
    <t>310 3003785</t>
  </si>
  <si>
    <t>RODRIGUEZ BOCANEGRA HAROLD ENRIQUE</t>
  </si>
  <si>
    <t>16/02/1974</t>
  </si>
  <si>
    <t>0080 DEL 19 DE ENERO DEL 2023</t>
  </si>
  <si>
    <t>enrique.rodriguez@unp.gov.co</t>
  </si>
  <si>
    <t>CALLE 9 #3-50</t>
  </si>
  <si>
    <t>LEGRO OVALLE GERMAN</t>
  </si>
  <si>
    <t>german.legro@unp.gov.co</t>
  </si>
  <si>
    <t xml:space="preserve"> german.legro@unp.gov.co</t>
  </si>
  <si>
    <t xml:space="preserve">M.Z  D CASA # 9 </t>
  </si>
  <si>
    <t xml:space="preserve">310 411 9450 </t>
  </si>
  <si>
    <t xml:space="preserve">323 225 1048 </t>
  </si>
  <si>
    <t>QUIROZ MARIA NORALBA</t>
  </si>
  <si>
    <t>maria.quiroz@unp.gov.co</t>
  </si>
  <si>
    <t xml:space="preserve">Vereda chichirido </t>
  </si>
  <si>
    <t xml:space="preserve">MONTEALEGRE CARDENAS GUSTAVO </t>
  </si>
  <si>
    <t>gustavo.montealegre@unp.gov.co</t>
  </si>
  <si>
    <t xml:space="preserve">Tolima </t>
  </si>
  <si>
    <t>LOAIZA POLOCHE JOSE DOMINGO</t>
  </si>
  <si>
    <t>02/03/1969</t>
  </si>
  <si>
    <t>domingo.loaiza@unp.gov.co</t>
  </si>
  <si>
    <t>jdloaiza0321@gmail.com</t>
  </si>
  <si>
    <t>CRA 17 ESTE # 32 77  casa  SOACHA</t>
  </si>
  <si>
    <t>OLIVEROS GARZON RUBEN DARIO</t>
  </si>
  <si>
    <t>01/08/1979</t>
  </si>
  <si>
    <t xml:space="preserve">0212 del 04 de febrero del 2022 </t>
  </si>
  <si>
    <t>ruben.oliveros@unp.gov.co</t>
  </si>
  <si>
    <t>MANZANA 1 CASA 12</t>
  </si>
  <si>
    <t xml:space="preserve">PRADA QUIÑONEZ LUIS ALEJANDRO </t>
  </si>
  <si>
    <t>23/03/1984</t>
  </si>
  <si>
    <t>luis.prada@unp.gov.co</t>
  </si>
  <si>
    <t>Luis.prada@unp.gov.co</t>
  </si>
  <si>
    <t xml:space="preserve">Manzana 9  casa #1 B/simon bolívar </t>
  </si>
  <si>
    <t>GUEPENDO VANEGAS VIDAL</t>
  </si>
  <si>
    <t>vidal.guependo@unp.gov.co</t>
  </si>
  <si>
    <t>mechitacampeon13@hotmail.com</t>
  </si>
  <si>
    <t>Calle 8# 8-12</t>
  </si>
  <si>
    <t xml:space="preserve">LENIS RAMIREZ RONALD AICARDO </t>
  </si>
  <si>
    <t>ronald.lenis@unp.gov.co</t>
  </si>
  <si>
    <t>Candelaria Valle</t>
  </si>
  <si>
    <t>MORALES ARISMENDIS JOHN FREDY</t>
  </si>
  <si>
    <t>fredy.morales@unp.gov.co</t>
  </si>
  <si>
    <t>Calle 13 # 1a - 224</t>
  </si>
  <si>
    <t>RESTREPO TINOCO DIEGO MAURICIO</t>
  </si>
  <si>
    <t>diego.restrepo@unp.gov.co</t>
  </si>
  <si>
    <t>CARRERA 67 #12-85</t>
  </si>
  <si>
    <t xml:space="preserve">BETANCUR CUERO JHON ENRIQUE </t>
  </si>
  <si>
    <t>04/12/1973</t>
  </si>
  <si>
    <t>1002 del 21 de julio de 2021</t>
  </si>
  <si>
    <t>jhon.betancur@unp.gov.co</t>
  </si>
  <si>
    <t>betacurjhonenrrique@gmail.com</t>
  </si>
  <si>
    <t>trasversal 74#11a,35</t>
  </si>
  <si>
    <t xml:space="preserve">FEDERMAN VALENCIA ALEX </t>
  </si>
  <si>
    <t>23/06/1973</t>
  </si>
  <si>
    <t>alex.federman@unp.gov.co</t>
  </si>
  <si>
    <t>CARRERA 27a # 39 - 76</t>
  </si>
  <si>
    <t>ROJAS ROJAS VLADIMIR</t>
  </si>
  <si>
    <t>vladimir.rojas@unp.gov.co</t>
  </si>
  <si>
    <t xml:space="preserve">CALLE 4I CRA 11  23 </t>
  </si>
  <si>
    <t>ESPINOSA CIFUENTES OSCAR</t>
  </si>
  <si>
    <t>oscar.espinosa@unp.gov.co</t>
  </si>
  <si>
    <t xml:space="preserve">Calle 3 oeste #53-121 </t>
  </si>
  <si>
    <t>AGUDELO RODRIGUEZ JOSE ELCIDT</t>
  </si>
  <si>
    <t>elcidt.agudelo@unp.gov.co</t>
  </si>
  <si>
    <t>joseagudelo2018@hotmail.com</t>
  </si>
  <si>
    <t>CALLE9E #23C113 APTO 301</t>
  </si>
  <si>
    <t>FERNANDEZ PEREA CARLOS ANDRES</t>
  </si>
  <si>
    <t>01/10/1977</t>
  </si>
  <si>
    <t>carlos.fernandez@unp.gov.co</t>
  </si>
  <si>
    <t>caanfeper9810@gmail.com</t>
  </si>
  <si>
    <t>Calle 7. Número 9e-15</t>
  </si>
  <si>
    <t>CIFUENTES MANBUSCAY MILTON CESAR</t>
  </si>
  <si>
    <t>milton.cifuentes@unp.gov.co</t>
  </si>
  <si>
    <t xml:space="preserve">Carrera35d#14-20 </t>
  </si>
  <si>
    <t>QUIÑONES ARAUJO LUIS ALBERTO</t>
  </si>
  <si>
    <t>21/05/1974</t>
  </si>
  <si>
    <t>luis.quinones@unp.gov.co</t>
  </si>
  <si>
    <t xml:space="preserve">Calle 36 B # 19- 34 </t>
  </si>
  <si>
    <t>VILLOTA MUÑOZ RICARDO</t>
  </si>
  <si>
    <t>ricardo.villota@unp.gov.co</t>
  </si>
  <si>
    <t xml:space="preserve">ricardovillota2009@gmail.com </t>
  </si>
  <si>
    <t>Calle 28#24a101</t>
  </si>
  <si>
    <t>ARCOS DELGADO JESUS DAVID</t>
  </si>
  <si>
    <t>14/12/1975</t>
  </si>
  <si>
    <t>1311 del 22 de agosto del 2023</t>
  </si>
  <si>
    <t>jesus.arcos@unp.gov.co</t>
  </si>
  <si>
    <t>david.arcos@unp.gov.co</t>
  </si>
  <si>
    <t xml:space="preserve">CRA 41C N. 41 -26  BARRIO LA UNION </t>
  </si>
  <si>
    <t>CASTRILLON ARANGO ANGEL DE JESUS</t>
  </si>
  <si>
    <t>angel.arango@unp.gov.co</t>
  </si>
  <si>
    <t>Carrera 7sur# 2sur23</t>
  </si>
  <si>
    <t xml:space="preserve">MINA CAMACHO LUIS ONERGI </t>
  </si>
  <si>
    <t>luis.mina@unp.gov.co</t>
  </si>
  <si>
    <t>onergimina@hotmail.com</t>
  </si>
  <si>
    <t>Carrera 10 #11-82</t>
  </si>
  <si>
    <t>CARABALI MONTOYA JULIO CESAR</t>
  </si>
  <si>
    <t>julio.carabali@unp.gov.co</t>
  </si>
  <si>
    <t>julioce_k_montoya@hotmail.com</t>
  </si>
  <si>
    <t>CRA 17 F # 30-65</t>
  </si>
  <si>
    <t xml:space="preserve">NAZARIT SALCEDO HERNAN ELIAS </t>
  </si>
  <si>
    <t>hernan.elias@unp.gov.co</t>
  </si>
  <si>
    <t>nanreh79unp@gmail.com</t>
  </si>
  <si>
    <t>KR1 FN #73-45 CASA CALI</t>
  </si>
  <si>
    <t>CASTAÑEDA CORREA HENRY</t>
  </si>
  <si>
    <t>henry.castaneda@unp.gov.co</t>
  </si>
  <si>
    <t xml:space="preserve">Carrera 47a # 48-82 </t>
  </si>
  <si>
    <t>GONZALEZ DUARTE CLAUDIA PATRICIA</t>
  </si>
  <si>
    <t>RESOLUCION 1350 DEL 22 DE JULIO DE 2022</t>
  </si>
  <si>
    <t>claudia.gonzalez@unp.gov.co</t>
  </si>
  <si>
    <t>claudia011606@hotmail.com</t>
  </si>
  <si>
    <t>Carrera 12 # 2C - 81</t>
  </si>
  <si>
    <t xml:space="preserve">RIVERA CARDENAS GIL ARIALDO </t>
  </si>
  <si>
    <t>gil.rivera@unp.gov.co</t>
  </si>
  <si>
    <t xml:space="preserve">Sector 4 MZ 1 casa 2 </t>
  </si>
  <si>
    <t xml:space="preserve">PARRA MORALES HERNAN </t>
  </si>
  <si>
    <t>hernan.parra@unp.gov.co</t>
  </si>
  <si>
    <t>CARRERA 31 # 36-116</t>
  </si>
  <si>
    <t xml:space="preserve">GONZALEZ SANCHEZ ROBINSON </t>
  </si>
  <si>
    <t>robinson.gonzalez@unp.gov.co</t>
  </si>
  <si>
    <t xml:space="preserve">Agua bonita 2 - centro poblado Héctor Ramírez </t>
  </si>
  <si>
    <t xml:space="preserve">BENAVIDES UTIMA EDGAR </t>
  </si>
  <si>
    <t>edgar.benavides@unp.gov.co</t>
  </si>
  <si>
    <t>VEREDA AGUA BONITA</t>
  </si>
  <si>
    <t>UNI PARRA KICO</t>
  </si>
  <si>
    <t>26/06/1973</t>
  </si>
  <si>
    <t>kico.uni@unp.gov.co</t>
  </si>
  <si>
    <t>Vereda pondores</t>
  </si>
  <si>
    <t xml:space="preserve">TOMBE GARCIA HERIBERTO </t>
  </si>
  <si>
    <t>heriberto.tombe@unp.gov.co</t>
  </si>
  <si>
    <t>CARRERA 1BIS #3-23</t>
  </si>
  <si>
    <t xml:space="preserve">VARGAS GARCEZ ALVARO ELIAM </t>
  </si>
  <si>
    <t>alvaro.vargas@unp.gov.co</t>
  </si>
  <si>
    <t xml:space="preserve">ETCR la variante k-54 Tumaco nariño </t>
  </si>
  <si>
    <t xml:space="preserve">320 642 9922 </t>
  </si>
  <si>
    <t>CUMBALAZA BAQUERO BRIAN MARTIN</t>
  </si>
  <si>
    <t>brian.cumbalaza@unp.gov.co</t>
  </si>
  <si>
    <t>ETCR ANTONIO NARI?O Casa ICONONZO</t>
  </si>
  <si>
    <t>PEÑUELA RAMIREZ JEFERSSON</t>
  </si>
  <si>
    <t>jefersson.penuela@unp.gov.co</t>
  </si>
  <si>
    <t xml:space="preserve">CALLE 73C SUR #14C02 </t>
  </si>
  <si>
    <t xml:space="preserve">LOPEZ GRISALES DIEGO </t>
  </si>
  <si>
    <t>RESOLUCION 1344 DEL 22 DE JULIO DE 2022</t>
  </si>
  <si>
    <t>diego.lopez@unp.gov.co</t>
  </si>
  <si>
    <t>diegolopezgrisales17@gmail.com</t>
  </si>
  <si>
    <t>DG33a SUR # 7A ESTE 09</t>
  </si>
  <si>
    <t>CASTRO REYES  MISAEL RICARDO</t>
  </si>
  <si>
    <t>13/06/1983</t>
  </si>
  <si>
    <t>misael.reyes@unp.gov.co</t>
  </si>
  <si>
    <t>CLL 23 # 7 - 17  CASA BOGOTÁ</t>
  </si>
  <si>
    <t xml:space="preserve">GONZALEZ GONZALEZ LUIS MARIO </t>
  </si>
  <si>
    <t>15/09/1974</t>
  </si>
  <si>
    <t>mario.gonzalez@unp.gov.co</t>
  </si>
  <si>
    <t>CARRERA 24# 5 SUR 83</t>
  </si>
  <si>
    <t>MUTUMBAJOY JOSE SEGUNDO PEDRO</t>
  </si>
  <si>
    <t>jose.mutumbajoy@unp.gov.co</t>
  </si>
  <si>
    <t>CRA 8 CL 4 N? 15,17,19,23 CASA LOTE N? 0012  URIBE</t>
  </si>
  <si>
    <t>HERNANDEZ BUCHELI  PABLO ALEXANDER</t>
  </si>
  <si>
    <t>03/03/1978</t>
  </si>
  <si>
    <t>CUMBAL</t>
  </si>
  <si>
    <t>pablo.hernandez@unp.gov.co</t>
  </si>
  <si>
    <t>CARRERA 19 # 6 - 21</t>
  </si>
  <si>
    <t>PAZ MONCAYO ANDRES FERNANDO</t>
  </si>
  <si>
    <t>21/06/1978</t>
  </si>
  <si>
    <t>andres.paz@unp.gov.co</t>
  </si>
  <si>
    <t>Carrera 22B # 11SUR- 140</t>
  </si>
  <si>
    <t xml:space="preserve">QUIÑONES MADRID ALEXANDER </t>
  </si>
  <si>
    <t>alexander.quinones@unp.gov.co</t>
  </si>
  <si>
    <t>ETCR ARIEL ALDANA  ETCR TUMACO</t>
  </si>
  <si>
    <t xml:space="preserve">DIAZ RUEDA ESNEIDER DE JESUS </t>
  </si>
  <si>
    <t>21/08/1972</t>
  </si>
  <si>
    <t>esneider.diaz@unp.gov.co</t>
  </si>
  <si>
    <t>esneiderdiazrueda.15@gmail.com</t>
  </si>
  <si>
    <t xml:space="preserve">CRA 3C N. 63  - 45 BARRIO BOSTON APTO 1009 TORRE 3 </t>
  </si>
  <si>
    <t>RAMIREZ VASQUEZ CARLOS ANDRES</t>
  </si>
  <si>
    <t>andres.ramirez@unp.gov.co</t>
  </si>
  <si>
    <t>caramirezvas@hotmail.com</t>
  </si>
  <si>
    <t>CALLE 78 SUR # 40-94 APTP 503</t>
  </si>
  <si>
    <t>NORIEGA PASTRANA CARLOS MARIO</t>
  </si>
  <si>
    <t>carlos.noriega@unp.gov.co</t>
  </si>
  <si>
    <t>Carrera 127 # 34ad37 int 213</t>
  </si>
  <si>
    <t>CARTAGENA QUINTERO ARNOLDO DE JESUS</t>
  </si>
  <si>
    <t>18/01/1977</t>
  </si>
  <si>
    <t>arnoldo.quintero@unp.gov.co</t>
  </si>
  <si>
    <t>VEREDA SAN JOSE DE LEON CASERIO MUTATÁ</t>
  </si>
  <si>
    <t xml:space="preserve">VARGAS VARGAS NINSY </t>
  </si>
  <si>
    <t>ninsy.vargas@unp.gov.co</t>
  </si>
  <si>
    <t xml:space="preserve">ETCR LLANO GRANDE DABEIBA ANTIOQUIA </t>
  </si>
  <si>
    <t>AGUDELO AGUDELO DISNEY ALEISON</t>
  </si>
  <si>
    <t>disney.agudelo@unp.gov.co</t>
  </si>
  <si>
    <t>vereda la plancha  casa ANORÍ</t>
  </si>
  <si>
    <t xml:space="preserve">ARANGO HERNANDEZ MANUEL JOSE </t>
  </si>
  <si>
    <t>manuel.arango@unp.gov.co</t>
  </si>
  <si>
    <t>carrera 57 a # 4 b 27  SANTA FE DE BOGOTA</t>
  </si>
  <si>
    <t>JIMENEZ GUZMAN OSCAR DARIO</t>
  </si>
  <si>
    <t>15/12/1988</t>
  </si>
  <si>
    <t>oscar.jimenez@unp.gov.co</t>
  </si>
  <si>
    <t>CARRERA77T#48ASUR-33</t>
  </si>
  <si>
    <t>GONZALEZ MIGUEL ANGEL</t>
  </si>
  <si>
    <t>angel.gonzalez@unp.gov.co</t>
  </si>
  <si>
    <t>bastidasgmangel@gmail.com</t>
  </si>
  <si>
    <t>CALDONO ETCR  CARLOS PERDOMO VEREDA  SAN ROSA</t>
  </si>
  <si>
    <t>DURANGO FLOREZ JHON ALBERTO</t>
  </si>
  <si>
    <t>jhon.durango@unp.gov.co</t>
  </si>
  <si>
    <t>ETCR Jacobo Arango</t>
  </si>
  <si>
    <t>JARAMILLO GOMEZ JOHN FREDYS</t>
  </si>
  <si>
    <t>john.jaramillo@unp.gov.co</t>
  </si>
  <si>
    <t xml:space="preserve">ETCR Jacobo Arango </t>
  </si>
  <si>
    <t>ESPINAL ALZATE CAMILO ANDRES</t>
  </si>
  <si>
    <t>22/11/1995</t>
  </si>
  <si>
    <t>camilo.espinal@unp.gov.co</t>
  </si>
  <si>
    <t>espinalcamilo3@gmail.com</t>
  </si>
  <si>
    <t xml:space="preserve">Municipio Dabeiba-Antioquia vereda llano grande chimiado </t>
  </si>
  <si>
    <t>GIRALDO FERRAO WILSON DARIO</t>
  </si>
  <si>
    <t>ITUANGO-VEREDA EL RIO</t>
  </si>
  <si>
    <t>wilson.giraldo@unp.gov.co</t>
  </si>
  <si>
    <t>Vereda la fortuna de mutata Antioquia ETCR Román ruiz</t>
  </si>
  <si>
    <t>PANTOJA SERNA JOAQUIN EMILIO</t>
  </si>
  <si>
    <t>joaquin.pantoja@unp.gov.co</t>
  </si>
  <si>
    <t>VEREDA SAN JOSE</t>
  </si>
  <si>
    <t xml:space="preserve">ZAPATA CARVAJAL ROBINSON DE JESUS </t>
  </si>
  <si>
    <t>0087 DEL 19 DE ENERO DEL 2024</t>
  </si>
  <si>
    <t>robinson.zapata@unp.gov.co</t>
  </si>
  <si>
    <t>calle 78B # 87 - 09</t>
  </si>
  <si>
    <t xml:space="preserve">BORJA GUZMAN ALCIBIADES </t>
  </si>
  <si>
    <t>alcibiades.borja@unp.gov.co</t>
  </si>
  <si>
    <t xml:space="preserve"> Calle 8 #51-04</t>
  </si>
  <si>
    <t xml:space="preserve">MENDOZA CENTENARO UBERNEY </t>
  </si>
  <si>
    <t>uberney.mendoza@unp.gov.co</t>
  </si>
  <si>
    <t>ETCR SILVER VIDAL MORA</t>
  </si>
  <si>
    <t>CASTRO ALVARADO EYDER NEL</t>
  </si>
  <si>
    <t>30/12/1989</t>
  </si>
  <si>
    <t>1124 DEL 21 DE JULIO DE 2023</t>
  </si>
  <si>
    <t>nel.alvarado@unp.gov.co</t>
  </si>
  <si>
    <t xml:space="preserve">CRA 38A N. 107E 11 BARRIO POPULAR 1 </t>
  </si>
  <si>
    <t>BORJA GUZMAN ANA DELFINA</t>
  </si>
  <si>
    <t>ana.borja@unp.gov.co</t>
  </si>
  <si>
    <t>CALLE 65 N?50 D-17 CASA MEDELLÍN</t>
  </si>
  <si>
    <t xml:space="preserve">QUEJADA PEREA DANIEL  </t>
  </si>
  <si>
    <t xml:space="preserve">0532 03 de mayo </t>
  </si>
  <si>
    <t>daniel.quejada@unp.gov.co</t>
  </si>
  <si>
    <t>CALLE 26B CARRERA 70 -31 APARTAMENTO MEDELLÍN</t>
  </si>
  <si>
    <t>310 2381265</t>
  </si>
  <si>
    <t>PIEDRAHITA OSORIO JEISON ALEXANDER</t>
  </si>
  <si>
    <t>jeison.piedrahita@unp.gov.co</t>
  </si>
  <si>
    <t>yeisbon67@gmail.com</t>
  </si>
  <si>
    <t>Carrera 65 a # 5 A 35  CASA Bogotá</t>
  </si>
  <si>
    <t>MARTINEZ OROZCO BREINER</t>
  </si>
  <si>
    <t>12/05/1995</t>
  </si>
  <si>
    <t>breiner.martinez@unp.gov.co</t>
  </si>
  <si>
    <t>breineroro95@gmail.com</t>
  </si>
  <si>
    <t xml:space="preserve">CALLE 49 N. 3-56 SECTOR COMERCIAL  </t>
  </si>
  <si>
    <t>COMETA RIVERA MARTHA ISABEL</t>
  </si>
  <si>
    <t>martha.cometa@unp.gov.co</t>
  </si>
  <si>
    <t>isabelcometa781@gmail.com</t>
  </si>
  <si>
    <t>Lote 40</t>
  </si>
  <si>
    <t>CORDOBA PIAMBA ANDRES FELIPE</t>
  </si>
  <si>
    <t>andres.piamba@unp.gov.co</t>
  </si>
  <si>
    <t>ALTOS DE MORINDA  APARTAMENTO  POPAYÁN CARRERA 5 # 8-74</t>
  </si>
  <si>
    <t>3145573883-3124365418</t>
  </si>
  <si>
    <t xml:space="preserve">CAMPO RIVERA SAMUEL </t>
  </si>
  <si>
    <t>MIRANDA-VEREDA MONTERREDONDO</t>
  </si>
  <si>
    <t>1357 del 24 de agosto del 2023</t>
  </si>
  <si>
    <t>samuel.campo@unp.gov.co</t>
  </si>
  <si>
    <t>CUATRO (4) AÑO DE EDUCACIÓN BÁSICA PRIMARIA</t>
  </si>
  <si>
    <t xml:space="preserve">ETCR MONTERREDONDO - MIRANDA </t>
  </si>
  <si>
    <t>AGUDELO BENITEZ JOSE AMADO</t>
  </si>
  <si>
    <t>jose.agudelo@unp.gov.co</t>
  </si>
  <si>
    <t xml:space="preserve">ETCR ROMAN RUIZ DE MUTATA ANTIGUA </t>
  </si>
  <si>
    <t>MORENO LUNA LEONEL ENRIQUE</t>
  </si>
  <si>
    <t>leonel.moreno@unp.gov.co</t>
  </si>
  <si>
    <t xml:space="preserve">Etcr becuarando vereda la fortuna de mutata antioquia </t>
  </si>
  <si>
    <t xml:space="preserve">OLIVERO ARRIETA YOINER LUIS </t>
  </si>
  <si>
    <t>yoiner.olivero@unp.gov.co</t>
  </si>
  <si>
    <t>Remedios (Carrizal), Antioquia apartamento REMEDIOS</t>
  </si>
  <si>
    <t>MARTINEZ CABRERA LUIS ALFONSO</t>
  </si>
  <si>
    <t>alfonso.martinez@unp.gov.co</t>
  </si>
  <si>
    <t>lmartinezcabrera4@gmail.com</t>
  </si>
  <si>
    <t>Kra 14 # 8-107</t>
  </si>
  <si>
    <t>MORA CHACON TANIA</t>
  </si>
  <si>
    <t>gloria.mora@unp.gov.co</t>
  </si>
  <si>
    <t>Carrera 84F # 18-45 apto 211 torre 3</t>
  </si>
  <si>
    <t>VELEZ BARBARAN SINDY SAIRENY</t>
  </si>
  <si>
    <t>0255 DEL 30 DE ENERO DE 2024</t>
  </si>
  <si>
    <t>RESOLUCIÓN 0287 DEL 11 DE MARZO DE 2021</t>
  </si>
  <si>
    <t>sindy.velez@unp.gov.co</t>
  </si>
  <si>
    <t>sindyfresit@gmail.com</t>
  </si>
  <si>
    <t xml:space="preserve"> BACHILLER ACADÉMICO</t>
  </si>
  <si>
    <t>Carrera 27b#102-23</t>
  </si>
  <si>
    <t xml:space="preserve">HERNANDEZ HERNANDEZ ROBER ANTONIO </t>
  </si>
  <si>
    <t>CARMEN DEL DARIEN-CORREGIMIENTO BRISAS</t>
  </si>
  <si>
    <t>rober.hernandez@unp.gov.co</t>
  </si>
  <si>
    <t xml:space="preserve">Carmen del Dariel </t>
  </si>
  <si>
    <t xml:space="preserve">315 3163253 </t>
  </si>
  <si>
    <t>AYALA GUZMAN FERNEY ALBEIRO</t>
  </si>
  <si>
    <t>ferney.ayala@unp.gov.co</t>
  </si>
  <si>
    <t>ayalaferney12@gmail.com</t>
  </si>
  <si>
    <t>Cll 57 B SUR 80-41</t>
  </si>
  <si>
    <t>FLOREZ MARTINEZ  JOSE EFRAIN</t>
  </si>
  <si>
    <t>efrain.florez@unp.gov.co</t>
  </si>
  <si>
    <t xml:space="preserve">vereda sanjose del leo de mutata Antioquia </t>
  </si>
  <si>
    <t>ORTIZ MINOTA JOHN ERINSON</t>
  </si>
  <si>
    <t>john.ortiz@unp.gov.co</t>
  </si>
  <si>
    <t xml:space="preserve">Corregimiento </t>
  </si>
  <si>
    <t>MORA GAVIRIA JORGE ALEXANDER</t>
  </si>
  <si>
    <t>PUERTO ASÍS - ETCR LA CARMELITA</t>
  </si>
  <si>
    <t>jorge.mora@unp.gov.co</t>
  </si>
  <si>
    <t>ETCR HEILER MOSQUERA LA CARMELITA DE PUERTO ASIS PUTUMAYO</t>
  </si>
  <si>
    <t>CUEVAS RODRIGUEZ ZANDRA PATRICIA</t>
  </si>
  <si>
    <t>20/10/1986</t>
  </si>
  <si>
    <t>zandra.cuevas@unp.gov.co</t>
  </si>
  <si>
    <t>Calle15#19a-152</t>
  </si>
  <si>
    <t>ORTEGA PEREZ LIBARDO JULIAN</t>
  </si>
  <si>
    <t>05/01/1998</t>
  </si>
  <si>
    <t>libardo.ortega@unp.gov.co</t>
  </si>
  <si>
    <t>ETCR TIERRA GRATA  MANAURE</t>
  </si>
  <si>
    <t>SUAREZ TORRES ANDRES CAMILO</t>
  </si>
  <si>
    <t>1224 del 23 de agosto de 2021</t>
  </si>
  <si>
    <t>andres.suarez@unp.gov.co</t>
  </si>
  <si>
    <t>NO SABE</t>
  </si>
  <si>
    <t>BUSTOS ARGOTE JHONATAN ANDRES</t>
  </si>
  <si>
    <t>04/05/1995</t>
  </si>
  <si>
    <t>jhonatan.bustos@unp.gov.co</t>
  </si>
  <si>
    <t>jhonatanandresbustos1100@gmail.com</t>
  </si>
  <si>
    <t>Carrera2D#3AN43</t>
  </si>
  <si>
    <t xml:space="preserve">GERONIMO GUERRERO DUMAR </t>
  </si>
  <si>
    <t>dumar.geronimo@unp.gov.co</t>
  </si>
  <si>
    <t xml:space="preserve">FILIPINAS ARAUQUITA - ARAUCA </t>
  </si>
  <si>
    <t xml:space="preserve">CACERES VELANDIA ALBEIRO </t>
  </si>
  <si>
    <t>ARAUQUITA (ETCR FILIPINAS)</t>
  </si>
  <si>
    <t>albeiro.caceres@unp.gov.co</t>
  </si>
  <si>
    <t>albeiro1991caceres@gmail.com</t>
  </si>
  <si>
    <t xml:space="preserve">ETCR Filipinas arauquita </t>
  </si>
  <si>
    <t xml:space="preserve">SANCHEZ JAIMES MESIAS </t>
  </si>
  <si>
    <t>mesias.sanchez@unp.gov.co</t>
  </si>
  <si>
    <t xml:space="preserve">Vereda filipinas ETCR Martin villa </t>
  </si>
  <si>
    <t>QUIROGA ORTIZ JHON FREDDY</t>
  </si>
  <si>
    <t>02/12/1989</t>
  </si>
  <si>
    <t>0412 DEL 07 DE MARZO DE 2024</t>
  </si>
  <si>
    <t>jhon.quiroga@unp.gov.co</t>
  </si>
  <si>
    <t xml:space="preserve">CR.68f#38d19sur Bogotá DC </t>
  </si>
  <si>
    <t xml:space="preserve">TRUJILLO GRACIAS ROMINGER </t>
  </si>
  <si>
    <t>rominger.trujillo@unp.gov.co</t>
  </si>
  <si>
    <t>Calle 57b Sur # 80b-23</t>
  </si>
  <si>
    <t>RIVERA ROSAS WILLIAM ANDRES</t>
  </si>
  <si>
    <t>0181 DEL 30 DE ENERO DE 2024</t>
  </si>
  <si>
    <t>william.rivera@unp.gov.co</t>
  </si>
  <si>
    <t>Cl 7A-24 Casa CUMARIBO</t>
  </si>
  <si>
    <t>DIAZ GONZALEZ CIRO ANTONIO</t>
  </si>
  <si>
    <t>23/07/1990</t>
  </si>
  <si>
    <t>ciro.diaz@unp.gov.co</t>
  </si>
  <si>
    <t>CARREA 6 NO 8 - 12</t>
  </si>
  <si>
    <t>TELLEZ BERNAL DIANA PATRICIA</t>
  </si>
  <si>
    <t>RESOLUCION 0203 DEL 08 DE FEBRERO DE 2023</t>
  </si>
  <si>
    <t>diana.tellez@unp.gov.co</t>
  </si>
  <si>
    <t xml:space="preserve">dianaptellezb@gmail.com </t>
  </si>
  <si>
    <t xml:space="preserve">CRA 73D BIS N. -25  BARRIO PRADOS DEL SUR </t>
  </si>
  <si>
    <t xml:space="preserve">MUÑOZ CELIS ADRIANA MARCELA </t>
  </si>
  <si>
    <t>1310 del 07 de septiembre de 2021</t>
  </si>
  <si>
    <t>adriana.munoz@unp.gov.co</t>
  </si>
  <si>
    <t>Cra 69C#7B-13 apto 202</t>
  </si>
  <si>
    <t>HENAO TENORIO MAIRA ALEJANDRA</t>
  </si>
  <si>
    <t>maria.henao@unp.gov.co</t>
  </si>
  <si>
    <t>Calle 48 sur # 86-60</t>
  </si>
  <si>
    <t xml:space="preserve">RAMIREZ GONZALEZ MAYERLI </t>
  </si>
  <si>
    <t>mayerli.ramirez@unp.gov.co</t>
  </si>
  <si>
    <t>municipio arauquita, veredad filipinas etcr</t>
  </si>
  <si>
    <t xml:space="preserve">GARZON LOMELIN OSCAR MAURICIO </t>
  </si>
  <si>
    <t>oscar.garzon@unp.gov.co</t>
  </si>
  <si>
    <t>San José guaviare</t>
  </si>
  <si>
    <t xml:space="preserve">ROSERO ALVAREZ GLADYS SUJEY </t>
  </si>
  <si>
    <t>gladys.rosero@unp.gov.co</t>
  </si>
  <si>
    <t>KILÓMETRO 54</t>
  </si>
  <si>
    <t xml:space="preserve">RESTREPO ROJAS RICARDO </t>
  </si>
  <si>
    <t>ricardo.restrepo@unp.gov.co</t>
  </si>
  <si>
    <t xml:space="preserve">Etcr charras guaviare </t>
  </si>
  <si>
    <t xml:space="preserve">CHAVARRIA AREIZA FERNEY ALONSO </t>
  </si>
  <si>
    <t>ferney.chavarria@unp.gov.co</t>
  </si>
  <si>
    <t>calle 48d 102b 105</t>
  </si>
  <si>
    <t xml:space="preserve">PEREZ BARBARAN MARIA DANIELA </t>
  </si>
  <si>
    <t>maria.perez@unp.gov.co</t>
  </si>
  <si>
    <t>Cra 71a # 93_ 10</t>
  </si>
  <si>
    <t>JARAMILLO CASTRILLON NEVER DE JESUS</t>
  </si>
  <si>
    <t>never.jaramillo@unp.gov.co</t>
  </si>
  <si>
    <t xml:space="preserve">Medellín Antioquía </t>
  </si>
  <si>
    <t>TARAZONA HURIZA YURBIS MILENA</t>
  </si>
  <si>
    <t>08/07/1989</t>
  </si>
  <si>
    <t>1331 del 10 de septiembre de 2021</t>
  </si>
  <si>
    <t>yurbis.tarazona@unp.gov.co</t>
  </si>
  <si>
    <t xml:space="preserve">Vereda pondores guajira </t>
  </si>
  <si>
    <t xml:space="preserve">GUZMAN CORDERO ERICK JESICA </t>
  </si>
  <si>
    <t>15/10/1996</t>
  </si>
  <si>
    <t>SAN JOSÉ DEL GUAVIARE-VEREDA CHARRAS</t>
  </si>
  <si>
    <t>erick.guzman@unp.gov.co</t>
  </si>
  <si>
    <t>Colinas</t>
  </si>
  <si>
    <t xml:space="preserve">RAMIREZ GARCIA PATRICIA </t>
  </si>
  <si>
    <t xml:space="preserve"> 0017 DEL 05 DE ENERO DE 2024</t>
  </si>
  <si>
    <t>patricia.ramirez@unp.gov.co</t>
  </si>
  <si>
    <t>CASTAÑEDA RODRIGUEZ WALTER FRANCISCO</t>
  </si>
  <si>
    <t>walter.castaneda@unp.gov.co</t>
  </si>
  <si>
    <t>castanedawalter017@gmail.com</t>
  </si>
  <si>
    <t xml:space="preserve">ETCR vereda San José </t>
  </si>
  <si>
    <t>SUAREZ VICTOR  RAMON</t>
  </si>
  <si>
    <t>29/03/1998</t>
  </si>
  <si>
    <t>victor.suarez@unp.gov.co</t>
  </si>
  <si>
    <t>HENAO ZAPATA FELIPE ALEJANDRO</t>
  </si>
  <si>
    <t xml:space="preserve"> felipe.henao@unp.gov.co</t>
  </si>
  <si>
    <t>felipe.henao@unp.gov.co</t>
  </si>
  <si>
    <t>Municipio mutata vereda la fortuna etcr roman ruiz</t>
  </si>
  <si>
    <t>MESA MAZO JUAN CARLOS</t>
  </si>
  <si>
    <t>juan.mesa@unp.gov.co</t>
  </si>
  <si>
    <t>juancarlosmm2105@gmail.com</t>
  </si>
  <si>
    <t>vereda caucherad</t>
  </si>
  <si>
    <t xml:space="preserve">RIVAS PALACIO LIDIA ESNEDA </t>
  </si>
  <si>
    <t>lidia.rivas@unp.gov.co</t>
  </si>
  <si>
    <t>Casa 51</t>
  </si>
  <si>
    <t>MEJIA MENDEZ EVER LUIS</t>
  </si>
  <si>
    <t>27/12/1992</t>
  </si>
  <si>
    <t>luis.mejia@unp.gov.co</t>
  </si>
  <si>
    <t>En mutata -Antioquia</t>
  </si>
  <si>
    <t xml:space="preserve">SIERRA GONZALEZ MARILY </t>
  </si>
  <si>
    <t>0024 DEL 19 DE ENERO DE 2024</t>
  </si>
  <si>
    <t>marily.sierra@unp.gov.co</t>
  </si>
  <si>
    <t>marilysierragonzalez@gmail.com</t>
  </si>
  <si>
    <t>Cra 75a#88-71 torre E apto 403</t>
  </si>
  <si>
    <t xml:space="preserve">ALAPE ANGELA PATRICIA </t>
  </si>
  <si>
    <t>27/01/1988</t>
  </si>
  <si>
    <t>patricia.alape@unp.gov.co</t>
  </si>
  <si>
    <t>patriciaalape2017@gmail.com</t>
  </si>
  <si>
    <t xml:space="preserve">Cra 64#4b-48 </t>
  </si>
  <si>
    <t>GRANADO ASPRILLA MAICOL</t>
  </si>
  <si>
    <t>maicol.granado@unp.gov.co</t>
  </si>
  <si>
    <t>TRES (3) AÑO DE EDUCACIÓN BÁSICA PRIMARIA</t>
  </si>
  <si>
    <t>PARQUE DE LAS GARSAS TORRE 18  APTO 307 POPAYÁN</t>
  </si>
  <si>
    <t>JAIMES JAIMES WILDER YESNEY</t>
  </si>
  <si>
    <t>wilder.jaimes@unp.gov.co</t>
  </si>
  <si>
    <t xml:space="preserve">ETCR PONDORES  Fonseca la Guajira </t>
  </si>
  <si>
    <t xml:space="preserve">BELTRAN PARAMO JOHN ALEXANDER </t>
  </si>
  <si>
    <t>12/06/1989</t>
  </si>
  <si>
    <t>john.beltran@unp.gov.co</t>
  </si>
  <si>
    <t>CALLE56B 23A 112F</t>
  </si>
  <si>
    <t>MORALES LEON DIEGO FERNANDO</t>
  </si>
  <si>
    <t>RESOLUCION 1356 DEL 22 DE JULIO DE 2022</t>
  </si>
  <si>
    <t>diego.morales@unp.gov.co</t>
  </si>
  <si>
    <t>diegofernandomoralesleon@gmail.com</t>
  </si>
  <si>
    <t>Corregimiento Santa rosa</t>
  </si>
  <si>
    <t>ENAOS NARANJO JUAN CARLOS</t>
  </si>
  <si>
    <t>0763 DEL 16 DE MAYO 2024</t>
  </si>
  <si>
    <t>juam.enao@unp.gov.co</t>
  </si>
  <si>
    <t xml:space="preserve">CRA 14M N. 76 47  SANTA LIBRADA </t>
  </si>
  <si>
    <t>GOMEZ GAITAN ROBISON JAVIER</t>
  </si>
  <si>
    <t>07/10/1989</t>
  </si>
  <si>
    <t>robinson.gomez@unp.gov.co</t>
  </si>
  <si>
    <t>BOGOTA</t>
  </si>
  <si>
    <t>CESPEDES DURAN ARACELY</t>
  </si>
  <si>
    <t>0404 DEL 07 DE MARZO DE2024 MODIFICADA POR LA 0535 DEL 27 DE MARZO DE 2024</t>
  </si>
  <si>
    <t>aracely.cespedes@unp.gov.co</t>
  </si>
  <si>
    <t>cespedesarace@gmail.com</t>
  </si>
  <si>
    <t>CARRERA 5 # 74 A - 21</t>
  </si>
  <si>
    <t xml:space="preserve">GARCIA RAMIREZ JOHAN STIVEN </t>
  </si>
  <si>
    <t>03/05/1995</t>
  </si>
  <si>
    <t>johan.garcia@unp.gov.co</t>
  </si>
  <si>
    <t>MONTOA PARRA JEIMY ASTRID</t>
  </si>
  <si>
    <t>jeimy.montoa@unp.gov.co</t>
  </si>
  <si>
    <t>Cra 1D este # 41B-66 sur</t>
  </si>
  <si>
    <t xml:space="preserve"> TORRES CARTAGENA PAULA ANDREA</t>
  </si>
  <si>
    <t>0635 DEL 18 DE ABRIL DE 2024</t>
  </si>
  <si>
    <t>paula.torres@unp.gov.co</t>
  </si>
  <si>
    <t>paulatorrescartagena@gmail.com</t>
  </si>
  <si>
    <t>TRANSVERSAL 149 A #56 - 16</t>
  </si>
  <si>
    <t xml:space="preserve">MARTINEZ VELASQUEZ JULIETH PAOLA </t>
  </si>
  <si>
    <t>16/04/1993</t>
  </si>
  <si>
    <t>julieth.martinez@unp.gov.co</t>
  </si>
  <si>
    <t xml:space="preserve">AMAYA MACIAS ERIC ANDRES </t>
  </si>
  <si>
    <t>1067 DEL 25 DE JUNIO DE 2024</t>
  </si>
  <si>
    <t>eric.amaya@unp.gov.co</t>
  </si>
  <si>
    <t>andresericcamacho@gmail.com</t>
  </si>
  <si>
    <t>CARRERA 55A No. 24-49 NEIVA- HUILA</t>
  </si>
  <si>
    <t xml:space="preserve">LONDOÑO CALAMBAZ DIANA COSTANZA </t>
  </si>
  <si>
    <t>diana.londono@unp.gov.co</t>
  </si>
  <si>
    <t>dianalondo59@gmail.com</t>
  </si>
  <si>
    <t xml:space="preserve">CALLE 8 SUR N. 1C 328 BARRIO BALCONES DE LA COLINA </t>
  </si>
  <si>
    <t>RODRIGUEZ ARBOLEDA JOHN MARIO</t>
  </si>
  <si>
    <t>john.arboleda@unp.gov.co</t>
  </si>
  <si>
    <t>JARAMILLO GONZALEZ SERGIO ALEJANDRO</t>
  </si>
  <si>
    <t>05/11/1986</t>
  </si>
  <si>
    <t>sergio.jaramillo@unp.gov.co</t>
  </si>
  <si>
    <t>Carrera 76A # 92 - 217 Apartamento MEDELLÍN</t>
  </si>
  <si>
    <t xml:space="preserve">BALLEN FORERO JHON FREDY </t>
  </si>
  <si>
    <t>18/04/1990</t>
  </si>
  <si>
    <t>jhon.ballen@unp.gov.co</t>
  </si>
  <si>
    <t>jhonballenforero@gmail.com</t>
  </si>
  <si>
    <t>Carrera 4 bis #93-21sur</t>
  </si>
  <si>
    <t xml:space="preserve">ORTIZ VASQUEZ MARISOL </t>
  </si>
  <si>
    <t>marisol.ortiz@unp.gov.co</t>
  </si>
  <si>
    <t>Calle 100BBsur #48_05</t>
  </si>
  <si>
    <t xml:space="preserve">ROMAN ACEVEDO MARIBEL </t>
  </si>
  <si>
    <t>maribel.roman@unp.gov.co</t>
  </si>
  <si>
    <t xml:space="preserve">ETCR  VEREDA LA LA PLANCHA </t>
  </si>
  <si>
    <t>LONDOÑO LONDOÑO WILLIAM FERNANDO</t>
  </si>
  <si>
    <t>DESAPARECIDO</t>
  </si>
  <si>
    <t>william.londono@unp.gov.co</t>
  </si>
  <si>
    <t>CL 28A N 22-52  Arauca</t>
  </si>
  <si>
    <t xml:space="preserve">RODRIGUEZ SEGOVIA CRISTIAN CAMILO </t>
  </si>
  <si>
    <t>camilo.rodriguez@unp.gov.co</t>
  </si>
  <si>
    <t>Cra18#9a89 torre 14 apto 204</t>
  </si>
  <si>
    <t xml:space="preserve">LOZANO TRIANA LUIS CARLOS </t>
  </si>
  <si>
    <t>1522 del 04 de agosto de 2022</t>
  </si>
  <si>
    <t>luis.lozano@unp.gov.co</t>
  </si>
  <si>
    <t>luiscatri@hotmail.com</t>
  </si>
  <si>
    <t xml:space="preserve">manzana 74 casa 3 modelia 1 </t>
  </si>
  <si>
    <t>POVEDA HILARION HUGO FERNEY</t>
  </si>
  <si>
    <t>21/05/1987</t>
  </si>
  <si>
    <t>hugo.poveda@unp.gov.co</t>
  </si>
  <si>
    <t>TOVAR OLAYA JUAN DAVID</t>
  </si>
  <si>
    <t>juan.tovar@unp.gov.co</t>
  </si>
  <si>
    <t>Carrera 7a#89a-16sur</t>
  </si>
  <si>
    <t>VASQUEZ MELO YEISSON MAURICIO</t>
  </si>
  <si>
    <t>yeisson.vasquez@unp.gov.co</t>
  </si>
  <si>
    <t>technia54@hotmail.com</t>
  </si>
  <si>
    <t>VILLAREAL MONTES ALBA MILENA</t>
  </si>
  <si>
    <t>RESOLUCION 1351 DEL 22 DE JULIO DE 2022</t>
  </si>
  <si>
    <t>alba.villareal@unp.gov.co</t>
  </si>
  <si>
    <t>villarealmontesmilena@gmail.com</t>
  </si>
  <si>
    <t>PARCELA LOS BOCADILLOS</t>
  </si>
  <si>
    <t xml:space="preserve">GONZALEZ CALLE JUAN PABLO </t>
  </si>
  <si>
    <t>juan.calle@unp.gov.co</t>
  </si>
  <si>
    <t>ETCR JACOBO ARANGO LLANO GRANDE  casa DABEIBA</t>
  </si>
  <si>
    <t xml:space="preserve">CALDERON GARZON GEOFFREY ORLANDO </t>
  </si>
  <si>
    <t>29/07/1987</t>
  </si>
  <si>
    <t>geoffrey.calderon@unp.gov.co</t>
  </si>
  <si>
    <t xml:space="preserve">CALLE 51F 5B 52 ESTE </t>
  </si>
  <si>
    <t>BETANCOURT LEON ARLEY FELIPE</t>
  </si>
  <si>
    <t>19/12/1990</t>
  </si>
  <si>
    <t>arley.betancourt@unp.gov.co</t>
  </si>
  <si>
    <t xml:space="preserve">CALDERON PARRA RAMON ANTONIO  </t>
  </si>
  <si>
    <t>16/10/1986</t>
  </si>
  <si>
    <t>ramon.calderon@unp.gov.co</t>
  </si>
  <si>
    <t>CALLE 68 B BIS # 18 X 13 SUR</t>
  </si>
  <si>
    <t xml:space="preserve">RAMIREZ FABIAN </t>
  </si>
  <si>
    <t>13/11/1986</t>
  </si>
  <si>
    <t>fabian.ramirez@unp.gov.co</t>
  </si>
  <si>
    <t xml:space="preserve">MANZANA O CAZA 9 barrio el pinal norte </t>
  </si>
  <si>
    <t>SEGURA SALAS EDWUIN</t>
  </si>
  <si>
    <t>10/04/1987</t>
  </si>
  <si>
    <t xml:space="preserve">edwuin.segura@unp.gov.co </t>
  </si>
  <si>
    <t>edwuin.segura@unp.gov.co</t>
  </si>
  <si>
    <t xml:space="preserve">Carrera 76a #62f 09 Sur </t>
  </si>
  <si>
    <t>NAVARRO LARA GALIA IRINI</t>
  </si>
  <si>
    <t>22/09/1989</t>
  </si>
  <si>
    <t>1161 DEL 25 DE JULIO DE 2023</t>
  </si>
  <si>
    <t>galia.navarro@unp.gov.co</t>
  </si>
  <si>
    <t>galiairini@gmail.com</t>
  </si>
  <si>
    <t>carrera 4 # 1 sur -46</t>
  </si>
  <si>
    <t>TORRES LUNA CARLOS ARTURO</t>
  </si>
  <si>
    <t>carlos.torres@unp.gov.co</t>
  </si>
  <si>
    <t>Calle54a # 37a Sur -81</t>
  </si>
  <si>
    <t xml:space="preserve">ALAPE BRIÑEZ HUBER ALFREDO </t>
  </si>
  <si>
    <t>GRANADA</t>
  </si>
  <si>
    <t>huber.alape@unp.gov.co</t>
  </si>
  <si>
    <t xml:space="preserve">GRANADA META, BARRIO PARAISO MEDIO </t>
  </si>
  <si>
    <t>MERCADO QUINTERO LUIS ALBERTO</t>
  </si>
  <si>
    <t>CUCUTA</t>
  </si>
  <si>
    <t>RESOLUCION 1352 DEL 22 DE JULIO DE 2022</t>
  </si>
  <si>
    <t>luis.mercado@unp.gov.co</t>
  </si>
  <si>
    <t>luisalbertomercado054@gmail.com</t>
  </si>
  <si>
    <t xml:space="preserve">MANZANA K LOTE 32 BARRIO URBANIZACIÓN VILLA SARA </t>
  </si>
  <si>
    <t>COLORADO CAMARGO MAICOL FABIAN</t>
  </si>
  <si>
    <t>10/08/1990</t>
  </si>
  <si>
    <t>maicol.colorado@unp.gov.co</t>
  </si>
  <si>
    <t>carrera 92d N?127 - 51  SANTA FE DE BOGOTA</t>
  </si>
  <si>
    <t>ACOSTA CARRILLO JOSE DAVID</t>
  </si>
  <si>
    <t>09/10/1994</t>
  </si>
  <si>
    <t>jose.acosta@unp.gov.co</t>
  </si>
  <si>
    <t>Calle 9 # 13a - 33</t>
  </si>
  <si>
    <t xml:space="preserve">AMAYA GUZMAN ANGEL EMIRO </t>
  </si>
  <si>
    <t>RESOLUCION 1354 DEL 22 DE JULIO DE 2022</t>
  </si>
  <si>
    <t>angel.amaya@unp.gov.co</t>
  </si>
  <si>
    <t>angelamaya1607@gmail.com</t>
  </si>
  <si>
    <t xml:space="preserve">ETCR vereda la plancha </t>
  </si>
  <si>
    <t>HIGUITA CIFUENTES EDUAR YOVANY</t>
  </si>
  <si>
    <t>eduar.higuita@unp.gov.co</t>
  </si>
  <si>
    <t xml:space="preserve">LLANO GRANDE DABEIBA ANTIOQUIA </t>
  </si>
  <si>
    <t>RAMIREZ CORDOBA JADER</t>
  </si>
  <si>
    <t>jader.ramirez@unp.gov.co</t>
  </si>
  <si>
    <t>Calle 12 carrera 10-11</t>
  </si>
  <si>
    <t>CORTES QUINTERO ANGEL GIOVANNI</t>
  </si>
  <si>
    <t>14/02/1987</t>
  </si>
  <si>
    <t>angel.cortes@unp.gov.co</t>
  </si>
  <si>
    <t>Cra79C #7a-61</t>
  </si>
  <si>
    <t xml:space="preserve">CASTRO TAFUR YEIMI JOHANNA </t>
  </si>
  <si>
    <t>0907 DEL 11 DE JUNIO DE 2024</t>
  </si>
  <si>
    <t>yeimi.castro@unp.gov.co</t>
  </si>
  <si>
    <t>yeimic84@hotmail.com</t>
  </si>
  <si>
    <t>TÉCNICO ASISTENCIA ADMINISTRATIVA</t>
  </si>
  <si>
    <t>CARRERA 82 # 41 F - 62 SUR</t>
  </si>
  <si>
    <t>GARCIA GUZMAN CARLOS ALBERTO</t>
  </si>
  <si>
    <t>RESOLUCIÓN 0996 DEL 27 DE JUNIO DE 2023</t>
  </si>
  <si>
    <t>alberto.garcia@unp.gov.co</t>
  </si>
  <si>
    <t>gafufo22@gmail.com</t>
  </si>
  <si>
    <t>ETCR TIERRA GRATA</t>
  </si>
  <si>
    <t xml:space="preserve">ORTIZ SILVA ANDERSON FABIAN </t>
  </si>
  <si>
    <t>12/06/1990</t>
  </si>
  <si>
    <t>anderson.ortiz@unp.gov.co</t>
  </si>
  <si>
    <t>CLL 42a sur # 88h 27</t>
  </si>
  <si>
    <t xml:space="preserve">FIGUEROA CHARRASQUIEL MAURICIO ESTEBAN </t>
  </si>
  <si>
    <t>1398 DEL 01 DE SEPTIEMBRE DE 2023</t>
  </si>
  <si>
    <t>mauricio.figueroa@unp.gov.co</t>
  </si>
  <si>
    <t xml:space="preserve">Anori la plancha </t>
  </si>
  <si>
    <t>OLIVEROS ONTIBON DIEGO ARMANDO</t>
  </si>
  <si>
    <t>diego.oliveros@unp.gov.co</t>
  </si>
  <si>
    <t>MENDIETA GARCIA LUIS FERNANDO</t>
  </si>
  <si>
    <t>luis.mendieta@unp.gov.co</t>
  </si>
  <si>
    <t>CR 80 N 13 - 36 CASA SANTA FE DE BOGOTA</t>
  </si>
  <si>
    <t>LEON BAQUERO JAIRO</t>
  </si>
  <si>
    <t>15/10/1986</t>
  </si>
  <si>
    <t>jairo.leon@unp.gov.co</t>
  </si>
  <si>
    <t>LEONBJAIRO@GMAIL.COM</t>
  </si>
  <si>
    <t>CARRERA 76BIS 68A45SUR</t>
  </si>
  <si>
    <t>PIÑA PADILLA  ALVARO MAURICIO</t>
  </si>
  <si>
    <t>alvaro.pina@unp.gov.co</t>
  </si>
  <si>
    <t>pasyuo@gmail.com</t>
  </si>
  <si>
    <t>Cra. 11 # 67D-81 sur</t>
  </si>
  <si>
    <t>BARON GONZALEZ DIEGO ARMANDO</t>
  </si>
  <si>
    <t>diego.baron@unp.gov.co</t>
  </si>
  <si>
    <t>TV 73 No 11B-77</t>
  </si>
  <si>
    <t xml:space="preserve">CRUZ LOZANO JONNY JOAN </t>
  </si>
  <si>
    <t>jonny.cruz@unp.gov.co</t>
  </si>
  <si>
    <t>CL 2 N 3-53 CASA  EL PAUJIL</t>
  </si>
  <si>
    <t xml:space="preserve">CARRILLO RUSINQUE EDINSON </t>
  </si>
  <si>
    <t>edinson.carrillo@unp.gov.co</t>
  </si>
  <si>
    <t>miulercamilo2018@gmail.com</t>
  </si>
  <si>
    <t>Carrera 20#13</t>
  </si>
  <si>
    <t xml:space="preserve">GOMEZ MUÑOZ YORMAN ARLEY  </t>
  </si>
  <si>
    <t>yorman.gomez@unp.gov.co</t>
  </si>
  <si>
    <t>ETCR LA PLANCHA Vereda el Carmen  ANORÍ</t>
  </si>
  <si>
    <t>USUGA GRACIANO IVAN ANTONIO</t>
  </si>
  <si>
    <t>ivan.usuga@unp.gov.co</t>
  </si>
  <si>
    <t xml:space="preserve">Mi recidencia es en bogota </t>
  </si>
  <si>
    <t>BELTRAN GUTIERREZ YENNY ALEXANDRA</t>
  </si>
  <si>
    <t>yenny.beltran@unp.gov.co</t>
  </si>
  <si>
    <t>ETCR</t>
  </si>
  <si>
    <t xml:space="preserve">LOPEZ OLIVEROS HECTOR DANILO </t>
  </si>
  <si>
    <t>0325 DEL 23 DE FEBRERO DE 2024</t>
  </si>
  <si>
    <t>hector.lopez@unp.gov.co</t>
  </si>
  <si>
    <t>danitorliver425@gmail.com</t>
  </si>
  <si>
    <t>calle 20b #79a-76</t>
  </si>
  <si>
    <t xml:space="preserve">GUZMAN GARCIA FERNANDA ANDREA </t>
  </si>
  <si>
    <t>fernanda.guzman@unp.gov.co</t>
  </si>
  <si>
    <t xml:space="preserve">La fortuna </t>
  </si>
  <si>
    <t>BARBARAN CORREA SEBASTIAN</t>
  </si>
  <si>
    <t>RESOLUCIÓN 0864 DEL 23 DE JUNIO DE 2021</t>
  </si>
  <si>
    <t>sebastian.barbaran@unp.gov.co</t>
  </si>
  <si>
    <t>sebastianbarbaran2424@gmail.com</t>
  </si>
  <si>
    <t>Calle 79 cra 87a - 84</t>
  </si>
  <si>
    <t xml:space="preserve">BERRIO DURANGO FIDEL ANTONIO </t>
  </si>
  <si>
    <t>0464 del 16 de marzo del 2022</t>
  </si>
  <si>
    <t>fidel.berrio@unp.gov.co</t>
  </si>
  <si>
    <t>CR 37 #110A - 39 BRRI POPULAR II</t>
  </si>
  <si>
    <t>MEDRANO PAREJA ONASI</t>
  </si>
  <si>
    <t>onasi.medrano@unp.gov.co</t>
  </si>
  <si>
    <t>ETCR SILVER VIDAL MORA Casa CARMEN DEL DARIEN</t>
  </si>
  <si>
    <t>VILLOTA MADROÑERO YERALDIN VANESSA</t>
  </si>
  <si>
    <t>1341 del 22 de julio del 2022</t>
  </si>
  <si>
    <t>yeraldin.villota@unp.gov.co</t>
  </si>
  <si>
    <t>G</t>
  </si>
  <si>
    <t>VILLA GIRALDO HERNANDO DE JESUS</t>
  </si>
  <si>
    <t>hernando.villa@unp.gov.co</t>
  </si>
  <si>
    <t xml:space="preserve">Carrera 4#0-75sur </t>
  </si>
  <si>
    <t xml:space="preserve">BARBARAN CORREA YENIFER ANDREA </t>
  </si>
  <si>
    <t>yenifer.barbaran@unp.gov.co</t>
  </si>
  <si>
    <t>CALLE 78B # 87-09</t>
  </si>
  <si>
    <t xml:space="preserve">ESPINAL BETANCUR OLGA LUCIA </t>
  </si>
  <si>
    <t>olga.espinal@unp.gov.co</t>
  </si>
  <si>
    <t xml:space="preserve">Llano grande de Dabeiba Antioquia </t>
  </si>
  <si>
    <t>BANQUET MORALES YESICA PATRICIA</t>
  </si>
  <si>
    <t>25/01/1998</t>
  </si>
  <si>
    <t>yesica.banquet@unp.gov.co</t>
  </si>
  <si>
    <t>Caucheras</t>
  </si>
  <si>
    <t>TABORDA LOPEZ CINDY YULEIMA</t>
  </si>
  <si>
    <t>cindy.taborda@unp.gov.co</t>
  </si>
  <si>
    <t xml:space="preserve">Calle 80A#87A-10 </t>
  </si>
  <si>
    <t>ROJAS PAYARES CESAR ANDRES</t>
  </si>
  <si>
    <t xml:space="preserve">0285 del 18 de febrero del 2022 </t>
  </si>
  <si>
    <t>andres.rojas@unp.gov.co</t>
  </si>
  <si>
    <t>Carrera 7w</t>
  </si>
  <si>
    <t xml:space="preserve">PALACIOS CASAMA GEISON </t>
  </si>
  <si>
    <t>geison.palacios@unp.gov.co</t>
  </si>
  <si>
    <t xml:space="preserve">BETANCUR ESCOBAR RUBIEL  </t>
  </si>
  <si>
    <t>rubiel.betancur@unp.gov.co</t>
  </si>
  <si>
    <t>yuberbetancur77@gmail.com</t>
  </si>
  <si>
    <t xml:space="preserve">Llano grande </t>
  </si>
  <si>
    <t xml:space="preserve">DUARTE DUARTE YOBANY </t>
  </si>
  <si>
    <t>yonaby.duarte@unp.gov.co</t>
  </si>
  <si>
    <t>Vereda san jose de leon</t>
  </si>
  <si>
    <t>MONTOYA IBARRA HOLMES DE JESUS</t>
  </si>
  <si>
    <t>holmes.montoya@unp.gov.co</t>
  </si>
  <si>
    <t>DELGADO MARTINEZ JOSE DAVID</t>
  </si>
  <si>
    <t>jose.delgado@unp.gov.co</t>
  </si>
  <si>
    <t>DELGADOJOSEDAVID06@GMAIL.COM</t>
  </si>
  <si>
    <t>Calle 5#3-27</t>
  </si>
  <si>
    <t xml:space="preserve">MADRID RIVERA UVERLEIS </t>
  </si>
  <si>
    <t>uverleis.madrid@unp.gov.co</t>
  </si>
  <si>
    <t>carrera 4 1E -31 T 5 APTO 102  APARTAMENTO PIEDECUESTA</t>
  </si>
  <si>
    <t xml:space="preserve">BERROCAL BENAVIDES IVO ENRIQUE </t>
  </si>
  <si>
    <t>ivo.berrocal@unp.gov.co</t>
  </si>
  <si>
    <t>CALLE 71#43-54</t>
  </si>
  <si>
    <t>BEDOYA BERROCAL JUAN DAVID</t>
  </si>
  <si>
    <t>juan.bedoya@unp.gov.co</t>
  </si>
  <si>
    <t xml:space="preserve"> CALLE 15 -3W-89 TORRES DE CARACOLI</t>
  </si>
  <si>
    <t>HIDALGO QUEJADA LEICY YUVENY</t>
  </si>
  <si>
    <t>13/05/1997</t>
  </si>
  <si>
    <t>leicy.hidalgo@unp.gov.co</t>
  </si>
  <si>
    <t xml:space="preserve">Chocó </t>
  </si>
  <si>
    <t>ALVAREZ URREGO ANGIE JIMENA</t>
  </si>
  <si>
    <t>12/09/1992</t>
  </si>
  <si>
    <t>angie.alvarez@unp.gov.co</t>
  </si>
  <si>
    <t>CARRERA 65 A # 5 A 35  BOGOTÁ</t>
  </si>
  <si>
    <t xml:space="preserve">GUEPENDO VANEGAS GILDARDO </t>
  </si>
  <si>
    <t>RESOLUCION 1349 DEL 22 DE JULIO DE 2022</t>
  </si>
  <si>
    <t>gildardo.guependo@unp.gov.co</t>
  </si>
  <si>
    <t>gilgv2007@gmail.com</t>
  </si>
  <si>
    <t>Tv 32a # 26 49</t>
  </si>
  <si>
    <t>CHICA CHICA SEBASTIAN ARBEY</t>
  </si>
  <si>
    <t>sebastian.chica@unp.gov.co</t>
  </si>
  <si>
    <t>DG 6 sur # 2a-04</t>
  </si>
  <si>
    <t>GUTIERREZ MORALES GLORIA ACENED</t>
  </si>
  <si>
    <t xml:space="preserve"> gloria.gutierrez@unp.gov.co</t>
  </si>
  <si>
    <t>gloria.gutierrez@unp.gov.co</t>
  </si>
  <si>
    <t>ETCR Becuarando</t>
  </si>
  <si>
    <t xml:space="preserve">BLANCO PEREZ JUAN PABLO </t>
  </si>
  <si>
    <t>juan.blanco@unp.gov.co</t>
  </si>
  <si>
    <t>jpbperez1234@gmail.com</t>
  </si>
  <si>
    <t xml:space="preserve">Trasversal 43 58 B 42 </t>
  </si>
  <si>
    <t xml:space="preserve">CORDOBA BLANDON CARLOS MARIO </t>
  </si>
  <si>
    <t>mario.cordoba@unp.gov.co</t>
  </si>
  <si>
    <t>CARMEN DERDARIEN BEREDA CARACOLI ETCR SIRBER VIDAL MORA</t>
  </si>
  <si>
    <t>MONTIEL ARCIRIA SAUL FRANCISCO</t>
  </si>
  <si>
    <t>0122 del 04 de febrero de 2021</t>
  </si>
  <si>
    <t>saul.montiel@unp.gov.co</t>
  </si>
  <si>
    <t>samar125161@gmail.com</t>
  </si>
  <si>
    <t>CALLE 26 # 43-59 APTO 401</t>
  </si>
  <si>
    <t>RIVERA ARRIETA DILSON FRANCISCO</t>
  </si>
  <si>
    <t>dilson.rivera@unp.gov.co</t>
  </si>
  <si>
    <t xml:space="preserve">AETCR jhon Bautista peña la plancha Antioquia </t>
  </si>
  <si>
    <t>RUIZ MARIA ELENA</t>
  </si>
  <si>
    <t>22/05/1985</t>
  </si>
  <si>
    <t>elena.ruiz@unp.gov.co</t>
  </si>
  <si>
    <t xml:space="preserve">HURTADO CAICEDO LEINY ANGELICA </t>
  </si>
  <si>
    <t>leiny.hurtado@unp.gov.co</t>
  </si>
  <si>
    <t>NIETO CAMARGO DILSO JAVIER</t>
  </si>
  <si>
    <t>RESOLUCION 1345 DEL 22 DE JULIO DE 2022</t>
  </si>
  <si>
    <t>dilso.nieto@unp.gov.co</t>
  </si>
  <si>
    <t>pinochopipe@hotmail.com</t>
  </si>
  <si>
    <t>Calle 47 lote 41</t>
  </si>
  <si>
    <t xml:space="preserve">SANTOS RIVEROS VERLAINE </t>
  </si>
  <si>
    <t>PAUJIL</t>
  </si>
  <si>
    <t>0098 DEL 19 DE ENERO DEL 2024</t>
  </si>
  <si>
    <t>verlaine.santos@unp.gov.co</t>
  </si>
  <si>
    <t>CALLE 2 N. 1E BIS 46 BARRIO TURBAY</t>
  </si>
  <si>
    <t>DAZA CAMPO JOSE ALIRIO</t>
  </si>
  <si>
    <t>22/03/1993</t>
  </si>
  <si>
    <t>jose.daza@unp.gov.co</t>
  </si>
  <si>
    <t xml:space="preserve">Etcr monterresondo Miranda cauca </t>
  </si>
  <si>
    <t xml:space="preserve">ILES ELKIN  </t>
  </si>
  <si>
    <t>elkin.iles@unp.gov.co</t>
  </si>
  <si>
    <t>CALLE 5 # 3-53 APARTAMENTO PATÍA</t>
  </si>
  <si>
    <t>GARZON VARGAS JHON ALEXANDER</t>
  </si>
  <si>
    <t>jhon.garzon@unp.gov.co</t>
  </si>
  <si>
    <t>calle 5 # 50-164 bosques de las garzas 208/torre 6 POPAYÁN</t>
  </si>
  <si>
    <t xml:space="preserve">NARVAEZ ORTEGA EIDER </t>
  </si>
  <si>
    <t>EL TAMBO</t>
  </si>
  <si>
    <t>eider.narvaez@unp.gov.co</t>
  </si>
  <si>
    <t>Casa 27</t>
  </si>
  <si>
    <t>ULCUE BOTOTO JEFFERSON MAURICIO</t>
  </si>
  <si>
    <t>jefferson.ulcue@unp.gov.co</t>
  </si>
  <si>
    <t xml:space="preserve">POPAYÁN CAUCA </t>
  </si>
  <si>
    <t>DICUE RAMOS FERNEY</t>
  </si>
  <si>
    <t>04/08/1988</t>
  </si>
  <si>
    <t>ferney.dicue@unp.gov.co</t>
  </si>
  <si>
    <t xml:space="preserve">Caldono cauca </t>
  </si>
  <si>
    <t xml:space="preserve">320 724 25 52 </t>
  </si>
  <si>
    <t>POSCUE DIZU JOSE ARSEIN</t>
  </si>
  <si>
    <t>2006 del 22 de diciembre de 2021</t>
  </si>
  <si>
    <t>jose.poscue@unp.gov.co</t>
  </si>
  <si>
    <t>vereda la Elvira, Corregimiento el Ceral Corregimiento el Ceral BUENOS AIRES</t>
  </si>
  <si>
    <t xml:space="preserve">GUETIO HURTADO GILBERTO </t>
  </si>
  <si>
    <t>gilberto.guetio@unp.gov.co</t>
  </si>
  <si>
    <t>casa 54 lote 18</t>
  </si>
  <si>
    <t xml:space="preserve">CAYAPU OFO MARIA TULIA </t>
  </si>
  <si>
    <t>maria.cayapu@unp.gov.co</t>
  </si>
  <si>
    <t>VEREDA SANTA ROSA CASA CALDONO</t>
  </si>
  <si>
    <t>TABORDA CASTRILLON  JOSE ARISTIDES</t>
  </si>
  <si>
    <t>aristides.taborda@unp.gov.co</t>
  </si>
  <si>
    <t xml:space="preserve">ETCR  Román Ruiz  </t>
  </si>
  <si>
    <t>TOVAR ULCHUR NELSON ANDRES</t>
  </si>
  <si>
    <t>0011/2021</t>
  </si>
  <si>
    <t>RESOLUCIÓN 1377 DE 2020</t>
  </si>
  <si>
    <t>nelson.tovar@unp.gov.co</t>
  </si>
  <si>
    <t>andres-tovar92@hotmail.com</t>
  </si>
  <si>
    <t>Calle 9 b # 50as26</t>
  </si>
  <si>
    <t>ARANGO HIGUITA JOSE GILBERTO</t>
  </si>
  <si>
    <t>jose.arango@unp.gov.co</t>
  </si>
  <si>
    <t>gilbertoarango214@gmail.com</t>
  </si>
  <si>
    <t>CARRERA 49 # 59 A - 33 SUR CASA  BOGOTÁ</t>
  </si>
  <si>
    <t>IPIA HERNANDEZ JHON ANDERSON</t>
  </si>
  <si>
    <t>jhon.ipia@unp.gov.co</t>
  </si>
  <si>
    <t>Cra 64a#27-10</t>
  </si>
  <si>
    <t>NARVAEZ VELASCO MAYOLI</t>
  </si>
  <si>
    <t>mayoli.narvaez@unp.gov.co</t>
  </si>
  <si>
    <t>Carrera 42 d #45 02</t>
  </si>
  <si>
    <t>YULE RIVERA EVER ENOC</t>
  </si>
  <si>
    <t>SAN AGUSTIN</t>
  </si>
  <si>
    <t>1126 DEL 21 DE JUlIO DE 2023</t>
  </si>
  <si>
    <t>ever.yule@unp.gov.co</t>
  </si>
  <si>
    <t xml:space="preserve">CRA 13 N. 5-14 BARRIO SAN ANTONIO </t>
  </si>
  <si>
    <t xml:space="preserve">TROCHEZ RAMOS LUIS FELIPE </t>
  </si>
  <si>
    <t>luis.trochez@unp.gov.co</t>
  </si>
  <si>
    <t>trochezf528@gmail.com</t>
  </si>
  <si>
    <t>calle 73 in # 1-15</t>
  </si>
  <si>
    <t xml:space="preserve">ORTIZ DAGUA YONATAN ALEXANDER </t>
  </si>
  <si>
    <t>0402 DEL 06 DE MARZO DE 2024</t>
  </si>
  <si>
    <t>yonatan.ortiz@unp.gov.co</t>
  </si>
  <si>
    <t>Vereda la Granja casa CAJIBÍO</t>
  </si>
  <si>
    <t>OROZCO DIAZ  CARLOS STEVEN</t>
  </si>
  <si>
    <t>carlos.orozco@unp.gov.co</t>
  </si>
  <si>
    <t>cstiven9512@gmail.com</t>
  </si>
  <si>
    <t>Carrera 41#14c-48</t>
  </si>
  <si>
    <t>VIVEROS MACA WILLIAM CAMILO</t>
  </si>
  <si>
    <t>william.viveros@unp.gov.co</t>
  </si>
  <si>
    <t>km 2 vía san pedro sector cambalache</t>
  </si>
  <si>
    <t xml:space="preserve">GIRALDO ESCOBAR DANIEL SANTIAGO </t>
  </si>
  <si>
    <t>A-</t>
  </si>
  <si>
    <t>1066 DEL 25 DE JUNIO DE 2024</t>
  </si>
  <si>
    <t>daniel.giraldo@unp.gov.co</t>
  </si>
  <si>
    <t>dsge8907@gmail.com</t>
  </si>
  <si>
    <t>CARRERA 4 B No. 46 BIS 07</t>
  </si>
  <si>
    <t>5 AÑOS 9 MESES</t>
  </si>
  <si>
    <t>CAVICHE GUATOTO JORGE</t>
  </si>
  <si>
    <t>02/07/1989</t>
  </si>
  <si>
    <t>0179 del 03 de febrero del 2023</t>
  </si>
  <si>
    <t>jorge.caviche@unp.gov.co</t>
  </si>
  <si>
    <t xml:space="preserve">Nuevo hogar </t>
  </si>
  <si>
    <t xml:space="preserve">MENZUCUE DAGUA JUAN AMBROCIO </t>
  </si>
  <si>
    <t>juan.menzucue@unp.gov.co</t>
  </si>
  <si>
    <t>Calle 8 # 8 - 35</t>
  </si>
  <si>
    <t>MAYORGA SUAREZ EDWIN ALEXANDER</t>
  </si>
  <si>
    <t>04/07/1992</t>
  </si>
  <si>
    <t>edwin.mayorga@unp.gov.co</t>
  </si>
  <si>
    <t>Carrera 59#4d-75</t>
  </si>
  <si>
    <t>GIL GIL MARYORY DEL PILAR</t>
  </si>
  <si>
    <t>1329 del 10 de septiembre de 2021</t>
  </si>
  <si>
    <t>maryori.gil@unp.gov.co</t>
  </si>
  <si>
    <t>Trasversal 42 a #3_89</t>
  </si>
  <si>
    <t xml:space="preserve">UL ZAPATA JOSE DOVER </t>
  </si>
  <si>
    <t>dover.zapata@unp.gov.co</t>
  </si>
  <si>
    <t>CUETOCHAMBO OTECA JAIME</t>
  </si>
  <si>
    <t>jaime.oteca@unp.gov.co</t>
  </si>
  <si>
    <t>Miranda cauca</t>
  </si>
  <si>
    <t>GOMEZ MOLINA EIDY LORENA</t>
  </si>
  <si>
    <t>eidy.gomez@unp.gov.co</t>
  </si>
  <si>
    <t>CLL 15 # 3 - 89 APTO 304 BLOQUE 10 EDIFICIO TRR DE CARACOLI</t>
  </si>
  <si>
    <t xml:space="preserve">HERNANDEZ MENZA CRISTIAN ANDRES </t>
  </si>
  <si>
    <t>cristian.hernandez@unp.gov.co</t>
  </si>
  <si>
    <t xml:space="preserve">Carrera 10# 2s86. </t>
  </si>
  <si>
    <t>MENZA CHILO YEFERSON STIVEN</t>
  </si>
  <si>
    <t>yeferson.menza@unp.gov.co</t>
  </si>
  <si>
    <t xml:space="preserve">Vereda villa hermosa </t>
  </si>
  <si>
    <t>3173728081en u</t>
  </si>
  <si>
    <t xml:space="preserve">RAMIREZ GUACHETA CRISTIAN GERARDO </t>
  </si>
  <si>
    <t>cristian.ramirez@unp.gov.co</t>
  </si>
  <si>
    <t>Corregimiento ETCR Aldemar Galan PATÍA</t>
  </si>
  <si>
    <t>FERNANDEZ HOYOS GUSTAVO ADOLFO</t>
  </si>
  <si>
    <t>gustavo.fernandez@unp.gov.co</t>
  </si>
  <si>
    <t xml:space="preserve">Carrera 15 con calle 9  cuarta casa </t>
  </si>
  <si>
    <t>CIFUENTES ARDILA JOHN JAIRO</t>
  </si>
  <si>
    <t>RESOLUCION 1347 DEL 22 DE JULIO DE 2022</t>
  </si>
  <si>
    <t>john.cifuentes@unp.gov.co</t>
  </si>
  <si>
    <t>jhonjairocifuentesardila@gmail.com</t>
  </si>
  <si>
    <t>CASA # 2</t>
  </si>
  <si>
    <t>MORANO PEÑA PEDRO ANTONIO</t>
  </si>
  <si>
    <t>pedro.morano@unp.gov.co</t>
  </si>
  <si>
    <t>Calle 73Gm 2-70</t>
  </si>
  <si>
    <t>CORREA CALDAS MARIA VICTORIA</t>
  </si>
  <si>
    <t>maria.correa@unp.gov.co</t>
  </si>
  <si>
    <t>correamariavictoria729@gmail.com</t>
  </si>
  <si>
    <t>CRA 64#4B91</t>
  </si>
  <si>
    <t>BELTRAN RODRIGUEZ MARTIN ORLANDO</t>
  </si>
  <si>
    <t>RESOLUCIÓN 1979 DEL 01 DE DICIEMBRE DE 2023</t>
  </si>
  <si>
    <t>martin.beltran@unp.gov.co</t>
  </si>
  <si>
    <t>orlando.belrod.07@gmail.om</t>
  </si>
  <si>
    <t>CALLE 83 No. 95 D 04 BL A1 - INT 110</t>
  </si>
  <si>
    <t>YANCE CHONA REYES ALBERTO</t>
  </si>
  <si>
    <t>yance.reyes@unp.gov.co</t>
  </si>
  <si>
    <t xml:space="preserve">VEREDA TIERRA </t>
  </si>
  <si>
    <t>CARDENAS VERGARA JORGE ARMANDO</t>
  </si>
  <si>
    <t>11/11/1987</t>
  </si>
  <si>
    <t xml:space="preserve">0248 del 02 de marzo </t>
  </si>
  <si>
    <t>jorge.cardenas@unp.gov.co</t>
  </si>
  <si>
    <t>Cra 40 # 8 -75</t>
  </si>
  <si>
    <t>DICUE ZETTY EIDER</t>
  </si>
  <si>
    <t>12/05/1987</t>
  </si>
  <si>
    <t>eider.dicue@unp.gov.co</t>
  </si>
  <si>
    <t>VEREDA SANTA ROSA  CALDONO CASA CALDONO</t>
  </si>
  <si>
    <t>YATACUE YULE FREDY LEONEL</t>
  </si>
  <si>
    <t>fredy.yatacue@unp.gov.co</t>
  </si>
  <si>
    <t>didieryule2812@gmail.com</t>
  </si>
  <si>
    <t>Dianogal 28 vereda tunel bajo</t>
  </si>
  <si>
    <t>ASCUE PAVI MARCO ANTONIO</t>
  </si>
  <si>
    <t>marco.ascue@unp.gov.co</t>
  </si>
  <si>
    <t xml:space="preserve">MIRANDA CRA 5 N 5-26 APARTAMENTO BOLIVAR </t>
  </si>
  <si>
    <t>ALMANZA SIERRA JORGE LUIS</t>
  </si>
  <si>
    <t>jorge.almanza@unp.gov.co</t>
  </si>
  <si>
    <t xml:space="preserve">Manaure cesar, tierra grata </t>
  </si>
  <si>
    <t>BATISTA ESCOBAR CAMILO ALONSO</t>
  </si>
  <si>
    <t>26/01/1992</t>
  </si>
  <si>
    <t>camilo.batista@unp.gov.co</t>
  </si>
  <si>
    <t>milo262008@gmail.com</t>
  </si>
  <si>
    <t>TRANSVERSAL 7 NUMERO 15-23 CASA MONTERÍA</t>
  </si>
  <si>
    <t>GOMEZ ROMERO JEFFERSON ALEXANDER</t>
  </si>
  <si>
    <t>RESOLUCIÓN 1378 DE 2020</t>
  </si>
  <si>
    <t>jefferson.gomez@unp.gov.co</t>
  </si>
  <si>
    <t>jeffersonalexandergomezromero@gmail.com</t>
  </si>
  <si>
    <t>BOTERO GERMAN DARIO</t>
  </si>
  <si>
    <t>german.botero@unp.gov.co</t>
  </si>
  <si>
    <t>CALLE 24F #102A 14</t>
  </si>
  <si>
    <t>ARDILA BURGOS CAMILO</t>
  </si>
  <si>
    <t>22/12/1980</t>
  </si>
  <si>
    <t>camilo.ardila@unp.gov.co</t>
  </si>
  <si>
    <t>ETCR MARIANA PAEZ VEREDA BUENA VISTA MUNICIPIO DE MESETAS META</t>
  </si>
  <si>
    <t xml:space="preserve">ALVAREZ RODRIGUEZ WILSON ANDRES </t>
  </si>
  <si>
    <t>wilson.alvarez@unp.gov.co</t>
  </si>
  <si>
    <t>Calle 71sur #81f-29</t>
  </si>
  <si>
    <t>OVIEDO MONROY JOHAN FABIAN</t>
  </si>
  <si>
    <t>07/05/1987</t>
  </si>
  <si>
    <t>johan.oviedo@unp.gov.co</t>
  </si>
  <si>
    <t>jhangotek@gmail.com</t>
  </si>
  <si>
    <t>BAQUERO MORENO GERMAN ESNEYDER</t>
  </si>
  <si>
    <t>24/03/1989</t>
  </si>
  <si>
    <t>german.baquero@unp.gov.co</t>
  </si>
  <si>
    <t>GEREXNEYDER@HOTMAIL.COM</t>
  </si>
  <si>
    <t>Kr 75b #75d-53 sur</t>
  </si>
  <si>
    <t xml:space="preserve">CASTAÑEDA VELASQUEZ MARIBEL </t>
  </si>
  <si>
    <t>maribel.castaneda@unp.gov.co</t>
  </si>
  <si>
    <t>Yanogrande chimiado</t>
  </si>
  <si>
    <t>MOYANO BECERRA JOHN STEVEN</t>
  </si>
  <si>
    <t>2169 del 03 de noviembre de 2022</t>
  </si>
  <si>
    <t>john.moyano@unp.gov.co</t>
  </si>
  <si>
    <t>312 7975861</t>
  </si>
  <si>
    <t xml:space="preserve">CAISAMO MANYOMA SILVIO </t>
  </si>
  <si>
    <t>silvio.caisamo@unp.gov.co</t>
  </si>
  <si>
    <t xml:space="preserve">CORREGIMIENTO DE CAUCHERA  </t>
  </si>
  <si>
    <t xml:space="preserve">317 6251900 </t>
  </si>
  <si>
    <t xml:space="preserve">SUNCE DUARTE LUIS HUMBERTO </t>
  </si>
  <si>
    <t>luis.sunce@unp.gov.co</t>
  </si>
  <si>
    <t xml:space="preserve">A etcr la pradera carmelita puerto Asís </t>
  </si>
  <si>
    <t xml:space="preserve">RAMIREZ VALENCIA ARMANDO </t>
  </si>
  <si>
    <t>armando.ramirez@unp.gov.co</t>
  </si>
  <si>
    <t>calle 3 sur a # 3 - 100</t>
  </si>
  <si>
    <t xml:space="preserve">TRUJILLO GUTIERREZ DIEGO ANDRES </t>
  </si>
  <si>
    <t>02/06/1990</t>
  </si>
  <si>
    <t>1420 del 29 de septiembre de 2021</t>
  </si>
  <si>
    <t>diego.trujillo@unp.gov.co</t>
  </si>
  <si>
    <t>Carrera 8A No 25A-12 Casa NEIVA</t>
  </si>
  <si>
    <t>RINCON ALBA YELSIN GUILLERMO</t>
  </si>
  <si>
    <t>ARGELIA</t>
  </si>
  <si>
    <t xml:space="preserve">0375 del 03 de marzo del 2022 </t>
  </si>
  <si>
    <t>yelsin.rincon@unp.gov.co</t>
  </si>
  <si>
    <t>yelsinriconalba@gmail.com</t>
  </si>
  <si>
    <t xml:space="preserve">CASA #43 VARIANTE SUR </t>
  </si>
  <si>
    <t>TORRES CARVAJAL  EDERNEY</t>
  </si>
  <si>
    <t>ederney.torres@unp.gov.co</t>
  </si>
  <si>
    <t>ETCR JACOBO ARANGO  DABEIBA</t>
  </si>
  <si>
    <t>YULE TENORIO ANA CECILIA</t>
  </si>
  <si>
    <t>ana.yule@unp.gov.co</t>
  </si>
  <si>
    <t xml:space="preserve">Dabeiba Antioquia </t>
  </si>
  <si>
    <t>RODRIGUEZ MENA YONNY JAVIER</t>
  </si>
  <si>
    <t>yonny.rodriguez@unp.gov.co</t>
  </si>
  <si>
    <t>CALLE 19 N?82 W-33 CASA MEDELLÍN</t>
  </si>
  <si>
    <t>CORDOBA BEJARANO YULIZA</t>
  </si>
  <si>
    <t>yuliza.cordoba@unp.gov.co</t>
  </si>
  <si>
    <t xml:space="preserve">Municipio </t>
  </si>
  <si>
    <t xml:space="preserve">JIMENEZ RIVAS AYDEE MARIZZA </t>
  </si>
  <si>
    <t>aide.jimenez@unp.gov.co</t>
  </si>
  <si>
    <t xml:space="preserve">Calle 62b 1a6 - 185 </t>
  </si>
  <si>
    <t>DUARTE MENDEZ ARNULFO</t>
  </si>
  <si>
    <t>RESOLUCION 1355 DEL 22 DE JULIO DE 2022</t>
  </si>
  <si>
    <t>arnulfo.duarte@unp.gov.co</t>
  </si>
  <si>
    <t>arnulfo240490@hotmail.com</t>
  </si>
  <si>
    <t>Transversal 45B # 56D - 109</t>
  </si>
  <si>
    <t xml:space="preserve">RAMOS CADENA JULIO SESAR </t>
  </si>
  <si>
    <t>julio.ramos@unp.gov.co</t>
  </si>
  <si>
    <t xml:space="preserve">Calle 74 D-5-63 </t>
  </si>
  <si>
    <t>PALACIOS MELO CARLOS EMIRO</t>
  </si>
  <si>
    <t>16/07/1986</t>
  </si>
  <si>
    <t>carlos.palacios@unp.gov.co</t>
  </si>
  <si>
    <t>BARRERA BUSTOS  EDINSON</t>
  </si>
  <si>
    <t>edinson.barrera@unp.gov.co</t>
  </si>
  <si>
    <t xml:space="preserve">ETCR OSCAR MONDRAGÓN DE MIRAVALLE </t>
  </si>
  <si>
    <t>DE LEON GARCIA BLADIMIR JOSE</t>
  </si>
  <si>
    <t>04/11/1991</t>
  </si>
  <si>
    <t>bladimir.leon@unp.gov.co</t>
  </si>
  <si>
    <t xml:space="preserve">ETCR TIERRA GRATA </t>
  </si>
  <si>
    <t>OSPINO VILLEGAS LUIS ENRIQUE</t>
  </si>
  <si>
    <t>luis.ospino@unp.gov.co</t>
  </si>
  <si>
    <t>ETCR TIERRA GRATA MANAURE CESAR</t>
  </si>
  <si>
    <t xml:space="preserve">ARDILA HUELGOS JAIVER </t>
  </si>
  <si>
    <t>jaiver.ardila@unp.gov.co</t>
  </si>
  <si>
    <t xml:space="preserve">Vereda Agua Bonita </t>
  </si>
  <si>
    <t>AREVALO CADENA YONNI ALEXANDER</t>
  </si>
  <si>
    <t>yonni.arevalo@unp.gov.co</t>
  </si>
  <si>
    <t>Calle 71#28E-21</t>
  </si>
  <si>
    <t>SANCHEZ OBANDO SEGUNDO OIVAR</t>
  </si>
  <si>
    <t>segundo.sanchez@unp.gov.co</t>
  </si>
  <si>
    <t>ESTRECHO PATIA</t>
  </si>
  <si>
    <t xml:space="preserve">CERON TAPIA YUDI MARCELA </t>
  </si>
  <si>
    <t>yudi.ceron@unp.gov.co</t>
  </si>
  <si>
    <t>Ceronmarcela076@gmail.com</t>
  </si>
  <si>
    <t>Carrera 64 # 4B-91</t>
  </si>
  <si>
    <t xml:space="preserve">IDARRAGA TORRES  JOSE ALBERTO  </t>
  </si>
  <si>
    <t>jose.idarraga@unp.gov.co</t>
  </si>
  <si>
    <t xml:space="preserve">Cra22b cll73A-18 barrio cuba </t>
  </si>
  <si>
    <t>BOLAÑOS ORTIZ GILMO YOBANY</t>
  </si>
  <si>
    <t>gilmo.bolanos@unp.gov.co</t>
  </si>
  <si>
    <t>VEREDA CAJETE PARCELACIO LIBERTADORES MUNICIPIO POPAYAN</t>
  </si>
  <si>
    <t>ANGULO CASTILLO WALTER</t>
  </si>
  <si>
    <t>07/08/1994</t>
  </si>
  <si>
    <t>walter.angulo@unp.gov.co</t>
  </si>
  <si>
    <t>Vereda el estrecho Casa SANTA ROSA</t>
  </si>
  <si>
    <t xml:space="preserve">TOBON MONTOYA DIEGO ARMANDO </t>
  </si>
  <si>
    <t>11/08/1988</t>
  </si>
  <si>
    <t>diego.tobon@unp.gov.co</t>
  </si>
  <si>
    <t>diegoarmandotobonmontoya@gmail.com</t>
  </si>
  <si>
    <t>carrera 17 # 57 N 804 Montesol casa 119</t>
  </si>
  <si>
    <t xml:space="preserve">SILVA FUENTES ARLEY PASCUAL </t>
  </si>
  <si>
    <t>15/03/1995</t>
  </si>
  <si>
    <t>1970 DEL 01 DE DICIEMBRE DE 2023</t>
  </si>
  <si>
    <t>arley.silva@unp.gov.co</t>
  </si>
  <si>
    <t>arleysilvafuentes62@gmail.com</t>
  </si>
  <si>
    <t>Mg casa 11 villas demejue</t>
  </si>
  <si>
    <t xml:space="preserve">FLOREZ ROJAS LUIS JAVIER </t>
  </si>
  <si>
    <t>03/03/1986</t>
  </si>
  <si>
    <t>javier.florez@unp.gov.co</t>
  </si>
  <si>
    <t>luisjavierflorezrojas@gmail.com</t>
  </si>
  <si>
    <t xml:space="preserve">Manzana 35 E lote 2 A </t>
  </si>
  <si>
    <t xml:space="preserve">MARTINEZ MENDOZA MOISES DAVID  </t>
  </si>
  <si>
    <t>moises.martinez@unp.gov.co</t>
  </si>
  <si>
    <t xml:space="preserve">ETCR pondores la guajira </t>
  </si>
  <si>
    <t>GEORGE HERRERA JOHN ALEXANDER</t>
  </si>
  <si>
    <t>RESOLUCIÓN 1379 DE 2020</t>
  </si>
  <si>
    <t>john.george@unp.gov.co</t>
  </si>
  <si>
    <t>j.a.george19@gmail.com</t>
  </si>
  <si>
    <t>ETCR ROMAN RUIZ</t>
  </si>
  <si>
    <t xml:space="preserve">ORREGO CARRASQUILLA JAVIER MAURICIO </t>
  </si>
  <si>
    <t>javier.orrego@unp.gov.co</t>
  </si>
  <si>
    <t xml:space="preserve">CARRERA 78D #47B-42S </t>
  </si>
  <si>
    <t>VASQUEZ MORA LEDYS DEL CARMEN</t>
  </si>
  <si>
    <t>ledis.vasquez@unp.gov.co</t>
  </si>
  <si>
    <t>paogom2019@gmail.com</t>
  </si>
  <si>
    <t xml:space="preserve">Medellín Antioquia carrera 87#80 17 </t>
  </si>
  <si>
    <t xml:space="preserve">323 3980649 </t>
  </si>
  <si>
    <t>DURAN TELLEZ HENRY</t>
  </si>
  <si>
    <t>05/08/1990</t>
  </si>
  <si>
    <t>henry.duran@unp.gov.co</t>
  </si>
  <si>
    <t>HERY.5DURAN@HOTMAIL.COM</t>
  </si>
  <si>
    <t>DURAN YARURO CARLOS ALBERTO</t>
  </si>
  <si>
    <t>carlos.duran@unp.gov.co</t>
  </si>
  <si>
    <t>cd611683@gmail.com</t>
  </si>
  <si>
    <t>CARRERA 67A # 11-08</t>
  </si>
  <si>
    <t>HERNANDEZ MERCADO FRANCISCO JOSE</t>
  </si>
  <si>
    <t>francisco.hernandez@unp.gov.co</t>
  </si>
  <si>
    <t>franciscojosehernandezmercado@gmail.com</t>
  </si>
  <si>
    <t xml:space="preserve">Belén de bajira choco </t>
  </si>
  <si>
    <t>CAMACHO DUARTE ELIAN CAMILO</t>
  </si>
  <si>
    <t>GUADUAS</t>
  </si>
  <si>
    <t>0854 del 31 de mayo del 2024</t>
  </si>
  <si>
    <t>RESOLUCIÓN 1481 DEL 29 DE JULIO DE 2022</t>
  </si>
  <si>
    <t>elian.camacho@unp.gov.co</t>
  </si>
  <si>
    <t>camacholian914@gmail.com</t>
  </si>
  <si>
    <t xml:space="preserve">CALLE 4 N. 1 18 BARRIO GALAN  </t>
  </si>
  <si>
    <t xml:space="preserve">DURAN DURAN RICARDO </t>
  </si>
  <si>
    <t>ricardo.duran@unp.gov.co</t>
  </si>
  <si>
    <t>Carrera 70 #3a-80</t>
  </si>
  <si>
    <t>PEREZ ROPERO JESUS ANIBAL</t>
  </si>
  <si>
    <t>jesus.perez@unp.gov.co</t>
  </si>
  <si>
    <t>ETCR MARIANA PAEZ MESETAS META VEREDA BUENA VISTA</t>
  </si>
  <si>
    <t>MENDOZA DURAN WALTER ANDREY</t>
  </si>
  <si>
    <t>walter.mendoza@unp.gov.co</t>
  </si>
  <si>
    <t xml:space="preserve">Manzana i lote 4 valles del mirador </t>
  </si>
  <si>
    <t>DIAZ RANGEL LUIS GERARDO</t>
  </si>
  <si>
    <t>gerardo.diaz@unp.gov.co</t>
  </si>
  <si>
    <t>CRA 55 #4G-76</t>
  </si>
  <si>
    <t xml:space="preserve">MAYORGA RAMIREZ MAURICIO </t>
  </si>
  <si>
    <t>mauricio.mayorga@unp.gov.co</t>
  </si>
  <si>
    <t>Carrera 53 C bis # 4C-50</t>
  </si>
  <si>
    <t>MECON JIMENEZ LUIS EDUARDO</t>
  </si>
  <si>
    <t>luis.mecon@unp.gov.co</t>
  </si>
  <si>
    <t>Tra versal 64 torre 23 apartamento 101</t>
  </si>
  <si>
    <t>OCHOA PEINADO ANDERSON FELIPE</t>
  </si>
  <si>
    <t>22/02/1987</t>
  </si>
  <si>
    <t xml:space="preserve">1240 del 15 de julio del 2022 </t>
  </si>
  <si>
    <t>anderson.ochoa@unp.gov.co</t>
  </si>
  <si>
    <t>Carrera 9b # 65-38</t>
  </si>
  <si>
    <t xml:space="preserve">AVILA OCHOA ROBERTO </t>
  </si>
  <si>
    <t>12/03/1987</t>
  </si>
  <si>
    <t>roberto.avila@unp.gov.co</t>
  </si>
  <si>
    <t>CALLE 46 #14F 1-08 APARTAMENTO MONTERÍA</t>
  </si>
  <si>
    <t>BELTRAN PADILLA  CARLOS MARIO</t>
  </si>
  <si>
    <t>carlos.beltran@unp.gov.co</t>
  </si>
  <si>
    <t>carlosmariobeltran057@gmail.com</t>
  </si>
  <si>
    <t xml:space="preserve">ETCR SILBER VIDAL MORA Carmen del Darién chocó </t>
  </si>
  <si>
    <t>CARO MARTINEZ LUIS EDUARDO</t>
  </si>
  <si>
    <t>09/04/1976</t>
  </si>
  <si>
    <t>luis.caro@unp.gov.co</t>
  </si>
  <si>
    <t>Diagonal 59 # 44-103</t>
  </si>
  <si>
    <t>MOTTA SILVA YOHAN DARIO</t>
  </si>
  <si>
    <t>yohan.motta@unp.gov.co</t>
  </si>
  <si>
    <t xml:space="preserve">Cra 8b #109-15piso 3 </t>
  </si>
  <si>
    <t xml:space="preserve">VERA VELASQUEZ ERWIN JOHAN </t>
  </si>
  <si>
    <t>05/02/1989</t>
  </si>
  <si>
    <t xml:space="preserve"> TIBU (VEREDA CAÑO INDIO)</t>
  </si>
  <si>
    <t>0951 DEL 14 DE JUNIO DE 2024</t>
  </si>
  <si>
    <t>erwin.vera@unp.gov.co</t>
  </si>
  <si>
    <t>erwleycla13@gmail.com</t>
  </si>
  <si>
    <t xml:space="preserve">Carrera 2 23 70 </t>
  </si>
  <si>
    <t xml:space="preserve">JAIMES ARDILA NICHERSON </t>
  </si>
  <si>
    <t>03/01/1994</t>
  </si>
  <si>
    <t>nicherson.jaimes@unp.gov.co</t>
  </si>
  <si>
    <t xml:space="preserve">Carrera 20D #32f-18 sur </t>
  </si>
  <si>
    <t xml:space="preserve">312 314 4235 </t>
  </si>
  <si>
    <t>ROLON RINCON ENYIR ANTONIO</t>
  </si>
  <si>
    <t>enyir.rolon@unp.gov.co</t>
  </si>
  <si>
    <t xml:space="preserve">Calle 11 #17B-23 </t>
  </si>
  <si>
    <t xml:space="preserve">DUARTE MENDEZ JHON FREDDY </t>
  </si>
  <si>
    <t>VEREDA SAN CAYETANO - BUCARAMANGA</t>
  </si>
  <si>
    <t>jhon.duarte@unp.gov.co</t>
  </si>
  <si>
    <t>Carrera 5a número 11-26</t>
  </si>
  <si>
    <t>RODRIGUEZ BRIÑEZ LUIS ALBERTO</t>
  </si>
  <si>
    <t>RESOLUCIÓN 0881 DEL 28 DE JUNIO DE 2021</t>
  </si>
  <si>
    <t>luis.brinez@unp.gov.co</t>
  </si>
  <si>
    <t>rodribri22@gmail.com</t>
  </si>
  <si>
    <t>TÉCNICO PROFESIONAL EN SEGURIDAD VIAL</t>
  </si>
  <si>
    <t>Calle 42 sur #28-22</t>
  </si>
  <si>
    <t>ORDUZ MATAGIRA ANDERSON LEONARDO</t>
  </si>
  <si>
    <t>01/09/1991</t>
  </si>
  <si>
    <t>anderson.orduz@unp.gov.co</t>
  </si>
  <si>
    <t xml:space="preserve">VEREDA LLANO GRANDE CHIMIADO </t>
  </si>
  <si>
    <t>CONTRERAS MARTINEZ HUGO JOSE</t>
  </si>
  <si>
    <t>hugo.contreras@unp.gov.co</t>
  </si>
  <si>
    <t>Carrera 9A calle 22A-04</t>
  </si>
  <si>
    <t>MORA ALFONSO OSCAR DIDIER</t>
  </si>
  <si>
    <t>oscar.mora@unp.gov.co</t>
  </si>
  <si>
    <t>OSCAR.MORA@UNP.GOV.CO</t>
  </si>
  <si>
    <t xml:space="preserve">ARROYAVE GONZALEZ MARICELA </t>
  </si>
  <si>
    <t>SAN JUAN DE ARAMA (VEREDA BELLAVISTA HATO RENDON</t>
  </si>
  <si>
    <t>ABRIL DE 2024</t>
  </si>
  <si>
    <t>maricela.arroyave@unp.gov.co</t>
  </si>
  <si>
    <t>Etcr la cooperativa vistahermosa meta</t>
  </si>
  <si>
    <t xml:space="preserve">MONTAÑA RODRIGUEZ JORGE YULIAN </t>
  </si>
  <si>
    <t>05/06/1992</t>
  </si>
  <si>
    <t>jorge.montana@unp.gov.co</t>
  </si>
  <si>
    <t>Calle 40 sur #78m-21</t>
  </si>
  <si>
    <t xml:space="preserve">POLOCHE OTAVO DEINER </t>
  </si>
  <si>
    <t>19/06/1992</t>
  </si>
  <si>
    <t>deiner.poloche@unp.gov.co</t>
  </si>
  <si>
    <t>Calle 40 sur #87g-16</t>
  </si>
  <si>
    <t>BERRIO ORTIZ FERNANDO ANTONIO</t>
  </si>
  <si>
    <t>RESOLUCIÓN 0994 DEL 27 DE JUNIO DE 2023</t>
  </si>
  <si>
    <t>fernando.berrio@unp.gov.co</t>
  </si>
  <si>
    <t>fernandoab207@gmail.com</t>
  </si>
  <si>
    <t>NAR SIMON TRINIDAD</t>
  </si>
  <si>
    <t>OLAYA HERNANDEZ CRISTHIAN CAMILO</t>
  </si>
  <si>
    <t>30/03/1992</t>
  </si>
  <si>
    <t>cristhian.olaya@unp.gov.co</t>
  </si>
  <si>
    <t xml:space="preserve">Calle 32d # 65a - 11 </t>
  </si>
  <si>
    <t xml:space="preserve">MOLINA CUELLAR YEISON ALEJANDRO </t>
  </si>
  <si>
    <t>yeison.molina@unp.gov.co</t>
  </si>
  <si>
    <t>Calle 156 # 21sur_20</t>
  </si>
  <si>
    <t>MOLINA CUELLAR EDISON EDUARDO</t>
  </si>
  <si>
    <t>edison.molina@unp.gov.co</t>
  </si>
  <si>
    <t xml:space="preserve">FERREIRA MENDOZA JOHN JADER </t>
  </si>
  <si>
    <t>john.ferreira@unp.gov.co</t>
  </si>
  <si>
    <t>ETCR ANTONIO NARI?O  ICONONZO</t>
  </si>
  <si>
    <t>CARABALI MINA JHON DARWIN</t>
  </si>
  <si>
    <t>jhon.carabali@unp.gov.co</t>
  </si>
  <si>
    <t>jhonsito0908@hotmail.com</t>
  </si>
  <si>
    <t>Carrera 31B#12-58</t>
  </si>
  <si>
    <t xml:space="preserve">PEREZ URREA JHONATAN CAMILO </t>
  </si>
  <si>
    <t>13/11/1989</t>
  </si>
  <si>
    <t>jhonatan.perez@unp.gov.co</t>
  </si>
  <si>
    <t>CRA 49 A NRO 110 - 111 INTERIOR 105</t>
  </si>
  <si>
    <t>PEREA MATURANA JHON JAIRO</t>
  </si>
  <si>
    <t>jhon.perea@unp.gov.co</t>
  </si>
  <si>
    <t xml:space="preserve">Manzana 3 casa 16 </t>
  </si>
  <si>
    <t>LEYTON SOTO HEIFER</t>
  </si>
  <si>
    <t>19/06/1990</t>
  </si>
  <si>
    <t>heifer.leyton@unp.gov.co</t>
  </si>
  <si>
    <t>calle 73an # 7B - 40</t>
  </si>
  <si>
    <t xml:space="preserve">CHARRY URREA KEIMER FARUT </t>
  </si>
  <si>
    <t>keimer.charry@unp.gov.co</t>
  </si>
  <si>
    <t xml:space="preserve">AGUDELO MURILLO LEONARDO </t>
  </si>
  <si>
    <t>leonardo.agudelo@unp.gov.co</t>
  </si>
  <si>
    <t xml:space="preserve">San Vicente del Caguan - Caquetá </t>
  </si>
  <si>
    <t xml:space="preserve">ORTIZ LOAIZA JOSE GONZALO </t>
  </si>
  <si>
    <t>08/02/1990</t>
  </si>
  <si>
    <t>jose.ortiz@unp.gov.co</t>
  </si>
  <si>
    <t>KRA 80 H # 2C-23</t>
  </si>
  <si>
    <t>CASTRELLON GOMEZ LUIS ANTONIO</t>
  </si>
  <si>
    <t>RESOLUCIÓN 1357 DEL 22 DE JULIO DE 2022</t>
  </si>
  <si>
    <t>luis.castrellon@unp.gov.co</t>
  </si>
  <si>
    <t>lcastrillon862@gmail.com</t>
  </si>
  <si>
    <t xml:space="preserve">Cr 36 b # 75 77 </t>
  </si>
  <si>
    <t xml:space="preserve">OSORIO CADENA VICTOR ALFONSO </t>
  </si>
  <si>
    <t>victor.osorio@unp.gov.co</t>
  </si>
  <si>
    <t xml:space="preserve">Carrera 32#13-131 </t>
  </si>
  <si>
    <t>SANTOFIMIO USECHE JUAN CAMILO</t>
  </si>
  <si>
    <t>21/08/1993</t>
  </si>
  <si>
    <t>juan.santofimio@unp.gov.co</t>
  </si>
  <si>
    <t>Calle103d#74-25</t>
  </si>
  <si>
    <t xml:space="preserve">HERNANDEZ VELASQUEZ FREDY ALEJANDRO </t>
  </si>
  <si>
    <t>VISTA HERMOSA</t>
  </si>
  <si>
    <t>fredy.hernandez@unp.gov.co</t>
  </si>
  <si>
    <t xml:space="preserve">Calle 25 a Bis número 17-23 </t>
  </si>
  <si>
    <t>LOZANO TORRES ABELARDO</t>
  </si>
  <si>
    <t>RESOLUCIÓN 0997 DEL 27 DE JUNIO DE 2023</t>
  </si>
  <si>
    <t>abelardo.lozano@unp.gov.co</t>
  </si>
  <si>
    <t>tabelardo111@gmail.com</t>
  </si>
  <si>
    <t xml:space="preserve">CALLE 111 No. 40 -33 3 PISO BARRIO ZAPAMANGA 1 ETAPA FLORIDABLANCA SANTANDER </t>
  </si>
  <si>
    <t xml:space="preserve">CANDELO GAMBOA JOSE NIEVES </t>
  </si>
  <si>
    <t>jose.candelo@unp.gov.co</t>
  </si>
  <si>
    <t>AV 2 B2 # 74- N 35 apartamento  CALI</t>
  </si>
  <si>
    <t xml:space="preserve">LOPEZ MONSALVE JOSE ADRIAN </t>
  </si>
  <si>
    <t>adrian.lopez@unp.gov.co</t>
  </si>
  <si>
    <t>GIRALDO JARAMILLO ANDRES FELIPE</t>
  </si>
  <si>
    <t>andres.giraldo@unp.gov.co</t>
  </si>
  <si>
    <t>Kr 5 bis Nro 41 b 32</t>
  </si>
  <si>
    <t>OLAYA BARRAGAN MARIA ALEJANDRA</t>
  </si>
  <si>
    <t>maria.olaya@unp.gov.co</t>
  </si>
  <si>
    <t>mariaalejandraolayab89@gmail.com</t>
  </si>
  <si>
    <t>CALLE18A # 18-12</t>
  </si>
  <si>
    <t>MARIN BLANDON LIZETH DAYANA</t>
  </si>
  <si>
    <t>RESOLUCION 1479  DEL 29 DE JULIO DE 2022</t>
  </si>
  <si>
    <t>lizeth.marin@unp.gov.co</t>
  </si>
  <si>
    <t>lizethdayanam01@gmail.com</t>
  </si>
  <si>
    <t>Crr118#89b-35</t>
  </si>
  <si>
    <t xml:space="preserve">TABARES CARDONA ROBINSON ANDRES </t>
  </si>
  <si>
    <t xml:space="preserve">0326 del 19 de marzo </t>
  </si>
  <si>
    <t>robinson.tabares@unp.gov.co</t>
  </si>
  <si>
    <t xml:space="preserve">Carrera 26p8 #103c39 </t>
  </si>
  <si>
    <t>MORENO GUE ANDREW FERRINSON</t>
  </si>
  <si>
    <t>andrew.moreno@unp.gov.co</t>
  </si>
  <si>
    <t>CARRERA 28E1 72C1-55</t>
  </si>
  <si>
    <t>EGIDIO MUÑOZ  UBERTINO</t>
  </si>
  <si>
    <t>ubertino.egidio@unp.gov.co</t>
  </si>
  <si>
    <t xml:space="preserve">El estrecho Patia cauca </t>
  </si>
  <si>
    <t xml:space="preserve">NARVAEZ CARDOZO HAROLD </t>
  </si>
  <si>
    <t>04/06/1988</t>
  </si>
  <si>
    <t>harold.narvaez@unp.gov.co</t>
  </si>
  <si>
    <t>hnarvaez12@hotmail.com</t>
  </si>
  <si>
    <t>Carretera central</t>
  </si>
  <si>
    <t>IBAÑEZ VILLADIEGO YULITZA DEL CARMEN</t>
  </si>
  <si>
    <t>RESOLUCION 1517 DEL 29 DE JULIO DE 2022</t>
  </si>
  <si>
    <t>yulitza.ibanez@unp.gov.co</t>
  </si>
  <si>
    <t>yulisibanez7@gmail.com</t>
  </si>
  <si>
    <t xml:space="preserve">CARRERA 60 # 5C-54 </t>
  </si>
  <si>
    <t xml:space="preserve">RENGIFO AGUDELO YENNY MARCELA </t>
  </si>
  <si>
    <t>yenny.rengifo@unp.gov.co</t>
  </si>
  <si>
    <t>Calle 16 33a 22</t>
  </si>
  <si>
    <t xml:space="preserve">PARRA SARMIENTO ANDRES RICAURTHE </t>
  </si>
  <si>
    <t>andres.parra@unp.gov.co</t>
  </si>
  <si>
    <t>CLL 19 # 13B - 23 VILLA ORTIZ</t>
  </si>
  <si>
    <t>CERQUERA CUTIVA WILLIAN ALEXANDER</t>
  </si>
  <si>
    <t>willian.cutiva@unp.gov.co</t>
  </si>
  <si>
    <t>CRA 4 # 6 - 28 BARRIO CENTRO</t>
  </si>
  <si>
    <t>PERICO EDWIN ALEXIS</t>
  </si>
  <si>
    <t>1514 del 07 de diciembre de 2020</t>
  </si>
  <si>
    <t>edwin.perico@unp.gov.co</t>
  </si>
  <si>
    <t>KR 53 D BIS # 2 B -81</t>
  </si>
  <si>
    <t xml:space="preserve">323 5013688 </t>
  </si>
  <si>
    <t>CACERES ARGOTA LUIS ALFREDO</t>
  </si>
  <si>
    <t xml:space="preserve">ARAUQUITA-ETCR FILIPINAS </t>
  </si>
  <si>
    <t>alfredo.caceres@unp.gov.co</t>
  </si>
  <si>
    <t xml:space="preserve">FILIPINAS ARAUQUITA </t>
  </si>
  <si>
    <t>BUENDIA ROBINSON</t>
  </si>
  <si>
    <t>19/10/1988</t>
  </si>
  <si>
    <t>robinson.buendia@unp.gov.co</t>
  </si>
  <si>
    <t xml:space="preserve">Putumayo </t>
  </si>
  <si>
    <t xml:space="preserve">JACANAMEJOY SILVA ALBERSON </t>
  </si>
  <si>
    <t>16/04/1990</t>
  </si>
  <si>
    <t>alberson.jacanamejoy@unp.gov.co</t>
  </si>
  <si>
    <t>CASA 37 CASA 1 PUERTO ASÍS</t>
  </si>
  <si>
    <t xml:space="preserve">ORTIZ GALVIS ERNESTO </t>
  </si>
  <si>
    <t>ernesto.ortiz@unp.gov.co</t>
  </si>
  <si>
    <t xml:space="preserve">Etcr filipinas arauquita </t>
  </si>
  <si>
    <t>QUICENO QUICENO WBEIMAR DAIR</t>
  </si>
  <si>
    <t>12/02/1986</t>
  </si>
  <si>
    <t>wbeimar.quiceno@unp.gov.co</t>
  </si>
  <si>
    <t xml:space="preserve">Filipina ARAUQUITA </t>
  </si>
  <si>
    <t>CASTRO LOPEZ EDILSON</t>
  </si>
  <si>
    <t>RESOLUCIÓN 0993 DEL 27 DE JUNIO DE 2023</t>
  </si>
  <si>
    <t>edilson.castro@unp.gov.co</t>
  </si>
  <si>
    <t>edilsoncastrolopez05@gmail.com</t>
  </si>
  <si>
    <t>VEREDA NUEVA ESPERANZA</t>
  </si>
  <si>
    <t xml:space="preserve">ORTEGA CONTRERAS LUIS ALIRIO </t>
  </si>
  <si>
    <t>09/03/1992</t>
  </si>
  <si>
    <t>luis.ortega@unp.gov.co</t>
  </si>
  <si>
    <t xml:space="preserve">Vereda filipinas </t>
  </si>
  <si>
    <t xml:space="preserve">FONSECA GUEVARA JEYLER FERNANDO </t>
  </si>
  <si>
    <t>23/02/1991</t>
  </si>
  <si>
    <t>jeyler.fonseca@unp.gov.co</t>
  </si>
  <si>
    <t xml:space="preserve">TAME </t>
  </si>
  <si>
    <t xml:space="preserve">AYALA PALENCIA SERGIO LUIS </t>
  </si>
  <si>
    <t>08/01/1991</t>
  </si>
  <si>
    <t>0078 DEL 19 DE ENERO DEL 2024</t>
  </si>
  <si>
    <t>sergio.ayala@unp.gov.co</t>
  </si>
  <si>
    <t>ayalasergio386@gmail.com</t>
  </si>
  <si>
    <t xml:space="preserve">BALCONES DE LA COLINA RESTEPO META </t>
  </si>
  <si>
    <t xml:space="preserve">AMADOR LIZARAZO RONALD </t>
  </si>
  <si>
    <t>17/08/1993</t>
  </si>
  <si>
    <t>ronald.amador@unp.gov.co</t>
  </si>
  <si>
    <t>roamador17@gmail.com</t>
  </si>
  <si>
    <t>Calle 4 #9c 27</t>
  </si>
  <si>
    <t xml:space="preserve">MARIN GONZALEZ DAILY JOHANA </t>
  </si>
  <si>
    <t>daily.marin@unp.gov.co</t>
  </si>
  <si>
    <t>dailymarin1997@gmail.com</t>
  </si>
  <si>
    <t xml:space="preserve">Vereda la pista NAR Dario Gutiérrez </t>
  </si>
  <si>
    <t>RENAL GOMEZ MARILUZ</t>
  </si>
  <si>
    <t>FRONTINO</t>
  </si>
  <si>
    <t>0357 DEL 13 DE MARZO DE 2023</t>
  </si>
  <si>
    <t>mariluz.renal@unp.gov.co</t>
  </si>
  <si>
    <t>Calle 17 # 17-95</t>
  </si>
  <si>
    <t xml:space="preserve">AVILA GARCIA ARCELIA </t>
  </si>
  <si>
    <t>0998 DEL 19 DE JULIO DE 2021</t>
  </si>
  <si>
    <t>arcelia.avila@unp.gov.co</t>
  </si>
  <si>
    <t xml:space="preserve">Arauquita Filipinas </t>
  </si>
  <si>
    <t xml:space="preserve">TELLEZ BUSTOS BREYNER ALEXANDER </t>
  </si>
  <si>
    <t>16/05/1996</t>
  </si>
  <si>
    <t>breyner.tellez@unp.gov.co</t>
  </si>
  <si>
    <t>alexandertell.at@gmail.com</t>
  </si>
  <si>
    <t>Carrera 30b #12-55</t>
  </si>
  <si>
    <t xml:space="preserve">HERRERA HERRERA LUZ MERY </t>
  </si>
  <si>
    <t>luz.herrera@unp.gov.co</t>
  </si>
  <si>
    <t>luzmeryherrera1996@gmail.com</t>
  </si>
  <si>
    <t>Cra 53d bis # 4f -77</t>
  </si>
  <si>
    <t xml:space="preserve">TOBAR ARENAS EDINSON GIOVANY </t>
  </si>
  <si>
    <t>edinson.tobar@unp.gov.co</t>
  </si>
  <si>
    <t>edinson.arena17@gmail.com</t>
  </si>
  <si>
    <t xml:space="preserve">CALLE 23 7 80 BARRIO MOTOYA PAVA </t>
  </si>
  <si>
    <t xml:space="preserve">ARBELAEZ RIOS MADISON ANDRES </t>
  </si>
  <si>
    <t>madison.arbelaez@unp.gov.co</t>
  </si>
  <si>
    <t>andresarbelaezrios@gmail.com</t>
  </si>
  <si>
    <t>Cra 56 # 5a -58</t>
  </si>
  <si>
    <t>CUELLAR GUEVARA ROCIO</t>
  </si>
  <si>
    <t>0486 del 23 de marzo del 2022</t>
  </si>
  <si>
    <t>rocio.cuellar@unp.gov.co</t>
  </si>
  <si>
    <t>rociocuellarguevara@gmail.com</t>
  </si>
  <si>
    <t xml:space="preserve">Finca la judea belarcazar caldas </t>
  </si>
  <si>
    <t>MORENO QUEJADA MIGUELINA</t>
  </si>
  <si>
    <t>miguelina.moreno@unp.gov.co</t>
  </si>
  <si>
    <t>martinezmorenita32@gmail.com</t>
  </si>
  <si>
    <t xml:space="preserve">Nar quibdo </t>
  </si>
  <si>
    <t>ORTIZ CHALA OMAIRA</t>
  </si>
  <si>
    <t>12/04/1987</t>
  </si>
  <si>
    <t>omaira.ortiz@unp.gov.co</t>
  </si>
  <si>
    <t>omaira.ortizchala1@gmail.com</t>
  </si>
  <si>
    <t>Popayan</t>
  </si>
  <si>
    <t xml:space="preserve">JUAGIVIOY SOTTO PABLO ANDRES </t>
  </si>
  <si>
    <t>pablo.juagivioy@unp.gov.co</t>
  </si>
  <si>
    <t>Manzana h casa 9</t>
  </si>
  <si>
    <t>GOMEZ YANDUN BLANCA NIDIA</t>
  </si>
  <si>
    <t>RESOLUCIÓN 1271 DE 2020</t>
  </si>
  <si>
    <t>blanca.gomez@unp.gov.co</t>
  </si>
  <si>
    <t>alejandramayanker1985@gmail.com</t>
  </si>
  <si>
    <t xml:space="preserve">Carrera 37#20-12 </t>
  </si>
  <si>
    <t>SOCHE MORALES HILARIO</t>
  </si>
  <si>
    <t>09/05/1986</t>
  </si>
  <si>
    <t>hilario.soche@unp.gov.co</t>
  </si>
  <si>
    <t xml:space="preserve">Hilariounp@gmail.com </t>
  </si>
  <si>
    <t>Km 4 via morelia</t>
  </si>
  <si>
    <t xml:space="preserve">MUÑOZ RIOS ANDERSON </t>
  </si>
  <si>
    <t>03/10/1987</t>
  </si>
  <si>
    <t>anderson.munoz@unp.gov.co</t>
  </si>
  <si>
    <t xml:space="preserve">Etcr agua bonita Montañita Caquetá </t>
  </si>
  <si>
    <t xml:space="preserve">OLAYA VALDERRAMA JUAN CARLOS </t>
  </si>
  <si>
    <t>juan.olaya@unp.gov.co</t>
  </si>
  <si>
    <t>JUANCARLOSOLAYAVALDERRAMA8922@GMAIL.COM</t>
  </si>
  <si>
    <t>CALLE 7 N 3 A-160 JUNIN 1  APTO 201 PIEDECUESTA</t>
  </si>
  <si>
    <t>VARGAS RIVERO FABIAN</t>
  </si>
  <si>
    <t>0405 DEL 07 DEL MARZO DE 2024</t>
  </si>
  <si>
    <t>fabian.vargas@unp.gov.co</t>
  </si>
  <si>
    <t>fabianvargas1148@gmail.com</t>
  </si>
  <si>
    <t>CARRERA 19 B # 51 41 SUR</t>
  </si>
  <si>
    <t>HERRERA JIMENEZ JOHN HERINSON</t>
  </si>
  <si>
    <t>john.herrera@unp.gov.co</t>
  </si>
  <si>
    <t xml:space="preserve">CLL 1 G 2 BIS CASA 88 </t>
  </si>
  <si>
    <t>GOMEZ FLOREZ ANDRES FELIPE</t>
  </si>
  <si>
    <t>RESOLUCION 1516 DEL 29 DE JULIO DE 2022</t>
  </si>
  <si>
    <t>andres.gomez@unp.gov.co</t>
  </si>
  <si>
    <t>andres1999florez@hotmail.com</t>
  </si>
  <si>
    <t xml:space="preserve">CALLE 21 A # 76 - 45 </t>
  </si>
  <si>
    <t>RANGEL CONTRERAS INGRID PAOLA</t>
  </si>
  <si>
    <t>RESOLUCION 1507 DEL 02 DE AGOSTO DE 2022</t>
  </si>
  <si>
    <t>ingrid.rangel@unp.gov.co</t>
  </si>
  <si>
    <t>paolar.contreras@gmail.com</t>
  </si>
  <si>
    <t>Cra 7a #50-37</t>
  </si>
  <si>
    <t>VALENZUELA RUANO ADRIANA MARCELA</t>
  </si>
  <si>
    <t>05/06/1991</t>
  </si>
  <si>
    <t>1458 del 27 de julio del 2022</t>
  </si>
  <si>
    <t>adriana.valenzuela@unp.gov.co</t>
  </si>
  <si>
    <t>adrianavalenzuela219@gmail.com</t>
  </si>
  <si>
    <t xml:space="preserve">VEREDA MIRAVALLE </t>
  </si>
  <si>
    <t xml:space="preserve">CHAVARRO HERNANDEZ JHONNY </t>
  </si>
  <si>
    <t>19/09/1993</t>
  </si>
  <si>
    <t>RESOLUCION 0994 DEL 26 DE SEPTIEMBRE DE 2017</t>
  </si>
  <si>
    <t>jhonny.chavarro@unp.gov.co</t>
  </si>
  <si>
    <t>Calle 14B #8 este casa 52</t>
  </si>
  <si>
    <t xml:space="preserve">MORENO MILTON JAVIER </t>
  </si>
  <si>
    <t>EL RETORNO</t>
  </si>
  <si>
    <t>milton.moreno@unp.gov.co</t>
  </si>
  <si>
    <t>ETCR Jaime Pardo Leal CASA SAN JOSÉ DEL GUAVIARE</t>
  </si>
  <si>
    <t>322 3018908</t>
  </si>
  <si>
    <t xml:space="preserve">CARDOSO AROS NORALBA  </t>
  </si>
  <si>
    <t>noralba.cardoso@unp.gov.co</t>
  </si>
  <si>
    <t>Verdad pondores un etcr</t>
  </si>
  <si>
    <t>CABRERA AUDOR FRANCISCO JAVIER</t>
  </si>
  <si>
    <t>francisco.cabrera@unp.gov.co</t>
  </si>
  <si>
    <t>TECNICA EN PROMOCION AMBIENTAL</t>
  </si>
  <si>
    <t>VEREDA SEBASTOPOL FLORENCIA CAQUETA</t>
  </si>
  <si>
    <t>CARVAJAL SILVA JUAN GUILLERMO</t>
  </si>
  <si>
    <t>RESOLUCIÓN 1229 DE 2020</t>
  </si>
  <si>
    <t>juan.carvajal@unp.gov.co</t>
  </si>
  <si>
    <t>Bogotá CALLE 17 SUR 12 D 19 APARTAMENTO CIUDAD JARDIN</t>
  </si>
  <si>
    <t>CUELLAR RIOS CARLOS ANDRES</t>
  </si>
  <si>
    <t>PITALITO - CORREGIMIENTO GUACACAYO</t>
  </si>
  <si>
    <t>carlos.cuellar@unp.gov.co</t>
  </si>
  <si>
    <t>thaliacuellarzambrano94@gmail.com</t>
  </si>
  <si>
    <t>vereda timana</t>
  </si>
  <si>
    <t>GUAINAS PILCUE LEIDY JOHANA</t>
  </si>
  <si>
    <t>leidy.guainas@unp.gov.co</t>
  </si>
  <si>
    <t>Calle3 sur 1 bis -52</t>
  </si>
  <si>
    <t>DEVIA SUAZA JEFFERSON</t>
  </si>
  <si>
    <t>jefferson.devia@unp.gov.co</t>
  </si>
  <si>
    <t>jefferdevia87@gmail.com</t>
  </si>
  <si>
    <t>BARRIO VILLA GAONA MZ C CASA 11  VISTAHERMOSA</t>
  </si>
  <si>
    <t>DELGADO NOVOA ERLIDES</t>
  </si>
  <si>
    <t>RESOLUCIÓN 0995 DEL 27 DE JUNIO DE 2023</t>
  </si>
  <si>
    <t>erlides.delgado@unp.gov.co</t>
  </si>
  <si>
    <t>dylanedyn.26@gmail.com</t>
  </si>
  <si>
    <t>CALLE 83A SUR No. 42 -58 MZ 2 CASA 17</t>
  </si>
  <si>
    <t>REY BUITRAGO RUBEN</t>
  </si>
  <si>
    <t>20/06/1984</t>
  </si>
  <si>
    <t>ruben.rey@unp.gov.co</t>
  </si>
  <si>
    <t>rubenreybuitrago@gamil.com</t>
  </si>
  <si>
    <t xml:space="preserve">CARRERA 67 N° 12 - 85 </t>
  </si>
  <si>
    <t xml:space="preserve">LOPEZ YUNDA YESENIA </t>
  </si>
  <si>
    <t>yesenia.lopez@unp.gov.co</t>
  </si>
  <si>
    <t>yesilopez3001@gmail.com</t>
  </si>
  <si>
    <t xml:space="preserve">carrera34#26asur-21 </t>
  </si>
  <si>
    <t>YATE SANCHEZ YEFFERSON AUGUSTO</t>
  </si>
  <si>
    <t>20/10/1991</t>
  </si>
  <si>
    <t>0162 DEL 26 DE ENERO DE 2024</t>
  </si>
  <si>
    <t>yefferson.yate@unp.gov.co</t>
  </si>
  <si>
    <t xml:space="preserve">CRA 41 ESTE N. 16B 85 SUR CONJUNTO CERRADO SABANA GRANDE </t>
  </si>
  <si>
    <t>BAYONA JAIMES SOLBEYS MILENA</t>
  </si>
  <si>
    <t>RESOLUCIÓN 1975 DEL 01 DE DICIEMBRE DE 2023</t>
  </si>
  <si>
    <t>solbeys.bayona@unp.gov.co</t>
  </si>
  <si>
    <t>sbayanajaimes@gmail.om</t>
  </si>
  <si>
    <t>CALLE 5A No. 53 F 30</t>
  </si>
  <si>
    <t xml:space="preserve">GONZALEZ GALINDO GABRIEL </t>
  </si>
  <si>
    <t>gabriel.gonzalez@unp.gov.co</t>
  </si>
  <si>
    <t>gabrielcoco979@gmail.com</t>
  </si>
  <si>
    <t>Carrera 4 # 1-46sur</t>
  </si>
  <si>
    <t>PACHECO RODRIGUEZ JUAN CARLOS</t>
  </si>
  <si>
    <t>07/11/1987</t>
  </si>
  <si>
    <t>0565  del 06 de abril del 2022</t>
  </si>
  <si>
    <t>juan.pacheco@unp.gov.co</t>
  </si>
  <si>
    <t>CALLE 29 C SUR #44 A 50</t>
  </si>
  <si>
    <t xml:space="preserve">ARIZA ARIZA ABELARDO </t>
  </si>
  <si>
    <t>abelardo.ariza@unp.gov.co</t>
  </si>
  <si>
    <t>VEREDA SAN JOE K.8</t>
  </si>
  <si>
    <t xml:space="preserve">GAITAN RODRIGUEZ MAYERLY DANIELA </t>
  </si>
  <si>
    <t>mayerly.gaitan@unp.gov.co</t>
  </si>
  <si>
    <t xml:space="preserve">AETCR colinas Guaviare </t>
  </si>
  <si>
    <t>HURTADO TORREJANO JEIMER ADOLFO</t>
  </si>
  <si>
    <t>jeimer.hurtado@unp.gov.co</t>
  </si>
  <si>
    <t xml:space="preserve">Agua bonita 3-Centro poblado Héctor Ramírez </t>
  </si>
  <si>
    <t>GONGORA BELALCAZAR JORGE TULIO</t>
  </si>
  <si>
    <t>31/05/1989</t>
  </si>
  <si>
    <t>CAPTURADO 24-02-2024-SUSPENDIDO</t>
  </si>
  <si>
    <t>jorge.gongora@unp.gov.co</t>
  </si>
  <si>
    <t>Calle 70norte#5-39</t>
  </si>
  <si>
    <t>PALENCIA VILLAMIZAR GUSTAVO</t>
  </si>
  <si>
    <t>11/03/1994</t>
  </si>
  <si>
    <t>gustavo.palencia@unp.gov.co</t>
  </si>
  <si>
    <t xml:space="preserve">Etcr Mariana Páez mesetas meta </t>
  </si>
  <si>
    <t>CASTRELLON GOMEZ JOSE MIGUEL</t>
  </si>
  <si>
    <t xml:space="preserve"> RESOLUCION 1655 DEL 24 DE AGOSTO DE 2022</t>
  </si>
  <si>
    <t>jose.castrellon@unp.gov.co</t>
  </si>
  <si>
    <t>katar191@outlook.com</t>
  </si>
  <si>
    <t xml:space="preserve">Carrera 21#2-65 </t>
  </si>
  <si>
    <t>PINEDA ROMAN LUIS ALBERTO</t>
  </si>
  <si>
    <t>CUMARIBO</t>
  </si>
  <si>
    <t>VICHADA</t>
  </si>
  <si>
    <t>luis.pineda@unp.gov.co</t>
  </si>
  <si>
    <t>CL 37 #  6 -95 Casa CUMARIBO</t>
  </si>
  <si>
    <t>BULLA BEDOYA JOSE FLAMINIO</t>
  </si>
  <si>
    <t>jose.bulla@unp.gov.co</t>
  </si>
  <si>
    <t xml:space="preserve">Villavicencio manzana 5 casa 11 sector la antonia </t>
  </si>
  <si>
    <t>FLOREZ ROJAS ALEXANDER</t>
  </si>
  <si>
    <t>alexander.flores@unp.gov.co</t>
  </si>
  <si>
    <t>cra 123 # 14B -08</t>
  </si>
  <si>
    <t xml:space="preserve">MOYANO SANCHEZ JUAN GABRIEL </t>
  </si>
  <si>
    <t>juan.moyano@unp.gov.co</t>
  </si>
  <si>
    <t>VDA CHARRAS   SAN JOSÉ DEL GUAVIARE</t>
  </si>
  <si>
    <t>TOVAR PEÑUELA OSCAR ALBERTO</t>
  </si>
  <si>
    <t>oscar.tovar@unp.gov.co</t>
  </si>
  <si>
    <t xml:space="preserve">AETCR COLINAS GUAVIARE </t>
  </si>
  <si>
    <t>PEREZ CORDOBA BRAYAN ANDRES</t>
  </si>
  <si>
    <t>0696 del 29 de abril del 2022</t>
  </si>
  <si>
    <t>RESOLUCIÓN 1231 DE 2020</t>
  </si>
  <si>
    <t>brayan.perez@unp.gov.co</t>
  </si>
  <si>
    <t>JUANGUILLERMOCARVAJAL06@GMAIL.COM</t>
  </si>
  <si>
    <t>CLL 79C # CRA 24C - 55 BRR MANRIQUE LA CRUZ</t>
  </si>
  <si>
    <t>GARCIA JIMENEZ DAIRO ALBERTO</t>
  </si>
  <si>
    <t>dairo.garcia@unp.gov.co</t>
  </si>
  <si>
    <t>Carrera 5#1-48</t>
  </si>
  <si>
    <t>PERDOMO SUNS JOSE ARNUBAL</t>
  </si>
  <si>
    <t>jose.perdomo@unp.gov.co</t>
  </si>
  <si>
    <t>james.1982guerrer@gmail.com</t>
  </si>
  <si>
    <t>amarilis puente caido</t>
  </si>
  <si>
    <t xml:space="preserve">ZULUAGA SANTAMARIA JEFERSON </t>
  </si>
  <si>
    <t>VEREDA CORRALES -  PUERTO GUZMAN</t>
  </si>
  <si>
    <t>jeferson.zuluaga@unp.gov.co</t>
  </si>
  <si>
    <t xml:space="preserve">SM 7 MANZANA 15 # 55   </t>
  </si>
  <si>
    <t xml:space="preserve">LOZADA FORERO EDNA MARGARITA </t>
  </si>
  <si>
    <t>edna.lozada@unp.gov.co</t>
  </si>
  <si>
    <t xml:space="preserve">ETCR MARIANA PÁEZ EN LA VEREDA BUENA VISTA MUNICIPIO DE MESETAS META </t>
  </si>
  <si>
    <t>LOPEZ BERNAL CAMILO ANDRES</t>
  </si>
  <si>
    <t>camilo.lopez@unp.gov.co</t>
  </si>
  <si>
    <t>lopezbernalcamili@gmail.com</t>
  </si>
  <si>
    <t xml:space="preserve">Vista hermosa meta cooperativa </t>
  </si>
  <si>
    <t xml:space="preserve">AGUILAR CASTELLANOS DINORIS </t>
  </si>
  <si>
    <t>dinoris.aguilar@unp.gov.co</t>
  </si>
  <si>
    <t xml:space="preserve">ETCR MARIANA PAEZ VEREDA BUENAVISTA MUNICIPIO MESETAS </t>
  </si>
  <si>
    <t xml:space="preserve">LOZANO GILGUERO JAIRO ALEXANDER </t>
  </si>
  <si>
    <t>0161 DEL 26 DE ENERO DE 2024</t>
  </si>
  <si>
    <t>jairo.lozano@unp.gov.co</t>
  </si>
  <si>
    <t xml:space="preserve">CRA 11 CALLE 25 11 GRANADA </t>
  </si>
  <si>
    <t>CRUZ ALFONSO CARLOS JULIO</t>
  </si>
  <si>
    <t>julio.cruz@unp.gov.co</t>
  </si>
  <si>
    <t>Cra 70 b numero 24 Sur 91</t>
  </si>
  <si>
    <t>TABARES PRIETO EMERSON</t>
  </si>
  <si>
    <t>07/05/1986</t>
  </si>
  <si>
    <t>emerson.tabares@unp.gov.co</t>
  </si>
  <si>
    <t>emersontabaresprieto@gmail.com</t>
  </si>
  <si>
    <t>Calle 42 # 14-88</t>
  </si>
  <si>
    <t>HENAO MORENO WILSON YESID</t>
  </si>
  <si>
    <t>20/05/1986</t>
  </si>
  <si>
    <t>SAN JOSÉ DEL GUAVIARE (VEREDA COLINAS)</t>
  </si>
  <si>
    <t>1554 del 10 de agosto del 2022</t>
  </si>
  <si>
    <t>wilson.henao@unp.gov.co</t>
  </si>
  <si>
    <t xml:space="preserve">ETCR Jaime pardo leal colinas Guaviare </t>
  </si>
  <si>
    <t xml:space="preserve">CORTES GUTIERREZ JHONATAN FARLEY </t>
  </si>
  <si>
    <t>jhonatan.cortes@unp.gov.co</t>
  </si>
  <si>
    <t xml:space="preserve">Granada Meta </t>
  </si>
  <si>
    <t>ZABALA GIRALDO LUZ DARY</t>
  </si>
  <si>
    <t>RESOLUCION 1611 DEL 17 DE AGOSTO DE 2022</t>
  </si>
  <si>
    <t>luz.zabala@unp.gov.co</t>
  </si>
  <si>
    <t>luzdarygzabala@gmail.com</t>
  </si>
  <si>
    <t>Crr 72a#119-36</t>
  </si>
  <si>
    <t xml:space="preserve"> 312 7840689</t>
  </si>
  <si>
    <t>RODRIGUEZ GARZON JOSE ESNEIDER</t>
  </si>
  <si>
    <t>jose.garzon@unp.gov.co</t>
  </si>
  <si>
    <t xml:space="preserve">Casa 91 </t>
  </si>
  <si>
    <t>AMAYA MORENO DARWIN ALEXIS</t>
  </si>
  <si>
    <t>01/04/1989</t>
  </si>
  <si>
    <t>darwin.amaya@unp.gov.co</t>
  </si>
  <si>
    <t>TV 40 24 - 91  TORRE 12 APTE 504 SOACHA</t>
  </si>
  <si>
    <t xml:space="preserve">TRIANA ACOSTA  RODINSON  </t>
  </si>
  <si>
    <t>rodinson.triana@unp.gov.co</t>
  </si>
  <si>
    <t>Calle 50a sur # 44-21</t>
  </si>
  <si>
    <t xml:space="preserve">CASTAÑEDA DONCEL SEBASTIAN </t>
  </si>
  <si>
    <t>sebastian.castaneda@unp.gov.co</t>
  </si>
  <si>
    <t xml:space="preserve">Calle E 5 #13-46 </t>
  </si>
  <si>
    <t xml:space="preserve">312 7034957 </t>
  </si>
  <si>
    <t>BAQUERO GORDILLO RAFAEL ANTONIO</t>
  </si>
  <si>
    <t>rafael.baquero@unp.gov.co</t>
  </si>
  <si>
    <t xml:space="preserve">TORRES BOLIVAR GUSTAVO CAMILO ANDRES </t>
  </si>
  <si>
    <t>26/01/1991</t>
  </si>
  <si>
    <t>2411 del 16 de diciembre del 2022</t>
  </si>
  <si>
    <t>gustavo.torres@unp.gov.co</t>
  </si>
  <si>
    <t>CRA 88 6A 90 PORTAL DE CASTILLA 3 T 20 APTO 301</t>
  </si>
  <si>
    <t>GONZALEZ ACEVEDO SENIDIER</t>
  </si>
  <si>
    <t>03/06/1993</t>
  </si>
  <si>
    <t>senidier.gonzalez@unp.gov.co</t>
  </si>
  <si>
    <t>seniparce@gmail.com</t>
  </si>
  <si>
    <t>Kr 8 a NO 39 D SUR - 17</t>
  </si>
  <si>
    <t xml:space="preserve">OLIVAREZ JHON FREDY </t>
  </si>
  <si>
    <t>jhon.olivarez@unp.gov.co</t>
  </si>
  <si>
    <t xml:space="preserve">ETCR GEORGINA ORTIZ </t>
  </si>
  <si>
    <t>MARTINEZ BORDA SEGUNDO EDILSON</t>
  </si>
  <si>
    <t>segundo.martinez@unp.gov.co</t>
  </si>
  <si>
    <t xml:space="preserve">Etcr Antonio nariño veredad la fila icononzo tolima </t>
  </si>
  <si>
    <t xml:space="preserve">313 5791433 </t>
  </si>
  <si>
    <t>AREIZA GUZMAN EDINSON ELIAS</t>
  </si>
  <si>
    <t>0006 del 02 de enero del 2023</t>
  </si>
  <si>
    <t>edinson.areiza@unp.gov.co</t>
  </si>
  <si>
    <t xml:space="preserve">Tierralta </t>
  </si>
  <si>
    <t xml:space="preserve">TRUJILLO BURITICA DAGOBERTO  ALEXIS </t>
  </si>
  <si>
    <t>10/05/1994</t>
  </si>
  <si>
    <t>dagoberto.trujillo@unp.gov.co</t>
  </si>
  <si>
    <t>Calle 15#19A-59</t>
  </si>
  <si>
    <t>BEDOYA YANDI NORBEY ANTONIO</t>
  </si>
  <si>
    <t>RESOLUCION 1938 DEL 29 DE SEPTIEMBRE DE 2022</t>
  </si>
  <si>
    <t>norbey.bedoya@unp.gov.co</t>
  </si>
  <si>
    <t>david.bedoya2020@hotmail.com</t>
  </si>
  <si>
    <t>Calle3a 57-32</t>
  </si>
  <si>
    <t xml:space="preserve">GRANADOS LEIDY JOHANA  </t>
  </si>
  <si>
    <t>leidy.granados@unp.gov.co</t>
  </si>
  <si>
    <t>Carrera 86k#54c-17sur</t>
  </si>
  <si>
    <t>VILLAREAL MONTES GEYSON</t>
  </si>
  <si>
    <t>geyson.villareal@unp.gov.co</t>
  </si>
  <si>
    <t>Armero finca los bodillos</t>
  </si>
  <si>
    <t xml:space="preserve">VEGA MAHECHA JOSE ARLEY </t>
  </si>
  <si>
    <t>jose.vega@unp.gov.co</t>
  </si>
  <si>
    <t>arleyvega2018@gmail.com</t>
  </si>
  <si>
    <t>Calle 28# 19-14E</t>
  </si>
  <si>
    <t>SUAREZ MESA YEISON DIDIER</t>
  </si>
  <si>
    <t>yeison.suarez@unp.gov.co</t>
  </si>
  <si>
    <t>Calle 23sur # 80f53</t>
  </si>
  <si>
    <t>TISOY ARIAS WILDER JHONEY</t>
  </si>
  <si>
    <t>wilder.tisoy@unp.gov.co</t>
  </si>
  <si>
    <t>wilderjhoneytisoarias@gmail.com</t>
  </si>
  <si>
    <t xml:space="preserve">Vd la carmelita </t>
  </si>
  <si>
    <t xml:space="preserve">TABARES PRIETO MEDARDO </t>
  </si>
  <si>
    <t>medardo.tabares@unp.gov.co</t>
  </si>
  <si>
    <t>medartap123@Gmail.com</t>
  </si>
  <si>
    <t>TECNOLOGIA EN ADMINISTRACION EMPRESARIAL</t>
  </si>
  <si>
    <t>Vereda mandiva</t>
  </si>
  <si>
    <t xml:space="preserve">MOSCOSO HINCAPIE FERNEY </t>
  </si>
  <si>
    <t>ferney.moscoso@unp.gov.co</t>
  </si>
  <si>
    <t>Diagonal 54A Sur No 81D-20 Casa SANTA FE DE BOGOTA</t>
  </si>
  <si>
    <t>314 6385541</t>
  </si>
  <si>
    <t>YASNO VELASCO DIANGELO DIOMEDES</t>
  </si>
  <si>
    <t>diangelo.yasno@unp.gov.co</t>
  </si>
  <si>
    <t>octavioguara86@gmail.com</t>
  </si>
  <si>
    <t>CARRERA 14I # 136 A 90 SUR</t>
  </si>
  <si>
    <t>ARCHILA NAVARRO ESTIVEN ALEXIS</t>
  </si>
  <si>
    <t xml:space="preserve">0567 07 de mayo </t>
  </si>
  <si>
    <t>estiven.navarro@unp.gov.co</t>
  </si>
  <si>
    <t>stivenaan.1293@gmail.com</t>
  </si>
  <si>
    <t>carrera 40 calle 24a-97</t>
  </si>
  <si>
    <t>COQUINCHE INONIAS LUZ YANET</t>
  </si>
  <si>
    <t>luz.coquinche@unp.gov.co</t>
  </si>
  <si>
    <t xml:space="preserve">Etc charras </t>
  </si>
  <si>
    <t>PINZON CALDERON KELLY JOHANNA</t>
  </si>
  <si>
    <t>O-</t>
  </si>
  <si>
    <t>RESOLUCIÓN 0992 DEL 27 DE JUNIO DE 2023</t>
  </si>
  <si>
    <t>kelly.pinzon@unp.gov.co</t>
  </si>
  <si>
    <t>pinzoncalderonkellyjohanna499@gmail.com</t>
  </si>
  <si>
    <t>CALLE 58 P SUR No. 78H - 70</t>
  </si>
  <si>
    <t xml:space="preserve">PLATA BARROS LUIS EMILIO </t>
  </si>
  <si>
    <t>0692 del 28 de abril del 2022</t>
  </si>
  <si>
    <t>luis.plata@unp.gov.co</t>
  </si>
  <si>
    <t>BARRIO SAN JACINTO</t>
  </si>
  <si>
    <t>HUESO CASTAÑEDA YEISON FABIAN</t>
  </si>
  <si>
    <t>31/10/1989</t>
  </si>
  <si>
    <t>yeison.hueso@unp.gov.co</t>
  </si>
  <si>
    <t>Vereda buenavista</t>
  </si>
  <si>
    <t>CUERVO MARTINEZ  JAIME</t>
  </si>
  <si>
    <t>05/08/1985</t>
  </si>
  <si>
    <t>jaime.martinez@unp.gov.co</t>
  </si>
  <si>
    <t>Bogotá d c</t>
  </si>
  <si>
    <t xml:space="preserve">MESA GUETIO ROBERTO  </t>
  </si>
  <si>
    <t>roberto.mesa@unp.gov.co</t>
  </si>
  <si>
    <t xml:space="preserve">Puerto Guzmán Putumayo </t>
  </si>
  <si>
    <t>SERENO DIAZ VIVIANA TERESA</t>
  </si>
  <si>
    <t>RESOLUCION 1904 DEL 29 DE SEPTIEMBRE DE 2022</t>
  </si>
  <si>
    <t>viviana.sereno@unp.gov.co</t>
  </si>
  <si>
    <t>dannisdiaz012685@gmail.com</t>
  </si>
  <si>
    <t>PALENCIA CRUZ JORGE ELIECER</t>
  </si>
  <si>
    <t>RESOLUCION 1905 DEL 29 DE SEPTIEMBRE DE 2022</t>
  </si>
  <si>
    <t>jorge.palencia@unp.gov.co</t>
  </si>
  <si>
    <t>palencia-91@hotmail.com</t>
  </si>
  <si>
    <t xml:space="preserve">Calle 71b sur # 14-45 </t>
  </si>
  <si>
    <t>ALVARADO GONZALEZ DIEGO</t>
  </si>
  <si>
    <t>diego.alvarado@unp.gov.co</t>
  </si>
  <si>
    <t xml:space="preserve">Etcr agua bonita caqueta </t>
  </si>
  <si>
    <t xml:space="preserve">MONTAÑA RESTREPO VIDALIA </t>
  </si>
  <si>
    <t>SAN JUAN DE ARAMA</t>
  </si>
  <si>
    <t xml:space="preserve">0524 del 28 de marzo del 2022 </t>
  </si>
  <si>
    <t>vidalia.montana@unp.gov.co</t>
  </si>
  <si>
    <t xml:space="preserve">Municipio san José del guaviare zona verdad ETCR Las colinas Jaime Pardo leal </t>
  </si>
  <si>
    <t xml:space="preserve">ORTIZ VASQUEZ VICTOR ALFONSO </t>
  </si>
  <si>
    <t>victor.ortiz@unp.gov.co</t>
  </si>
  <si>
    <t>Anori antioquia, vereda la plancha</t>
  </si>
  <si>
    <t xml:space="preserve">ROJAS ALVAREZ JONATHAN DAVID </t>
  </si>
  <si>
    <t>jonathan.rojas@unp.gov.co</t>
  </si>
  <si>
    <t>CARRERA 4 #1-46 SUR</t>
  </si>
  <si>
    <t>RODRIGUEZ DOMINGUEZ ALBERTO LUIS</t>
  </si>
  <si>
    <t xml:space="preserve">SURA </t>
  </si>
  <si>
    <t>luis.dominguez@unp.gov.co</t>
  </si>
  <si>
    <t>albertorodriguez1148@gmail.com</t>
  </si>
  <si>
    <t>VEREDA LA FORTUNA CASERIO SANJOSE DE LEON</t>
  </si>
  <si>
    <t xml:space="preserve">TUBERQUIA CARDONA JHON JADER </t>
  </si>
  <si>
    <t>VEREDA LA FORTUNA - MUTATA</t>
  </si>
  <si>
    <t xml:space="preserve">1005 del 15 de junio del 2022 </t>
  </si>
  <si>
    <t>jhon.tuberquia@unp.gov.co</t>
  </si>
  <si>
    <t>Calle 68 # 59-20 Casa BELLO</t>
  </si>
  <si>
    <t xml:space="preserve">CORDOBA PALACIOS GEIMER </t>
  </si>
  <si>
    <t>geimer.cordoba@unp.gov.co</t>
  </si>
  <si>
    <t>geimercordoba17@gmail.com</t>
  </si>
  <si>
    <t>KRR 14/3/47</t>
  </si>
  <si>
    <t>CALA GOMEZ REINALDO JOSE</t>
  </si>
  <si>
    <t>08/11/1988</t>
  </si>
  <si>
    <t>reinaldo.cala@unp.gov.co</t>
  </si>
  <si>
    <t>Calle 47 # 20 -82</t>
  </si>
  <si>
    <t>GIRALDO MARIN YERLIN ANDREY</t>
  </si>
  <si>
    <t>yerlin.giraldo@unp.gov.co</t>
  </si>
  <si>
    <t>calle 8 #8-35 casa POPAYÁN</t>
  </si>
  <si>
    <t xml:space="preserve">NAVARRO ARENAS ANDRES </t>
  </si>
  <si>
    <t>0704 DEL 3 DE MAYO DE 2024</t>
  </si>
  <si>
    <t>andres.navarro@unp.gov.co</t>
  </si>
  <si>
    <t>navaroandres3@gmail.com</t>
  </si>
  <si>
    <t xml:space="preserve">CRA 26 N. 112 36 BARRIO MANUELA BELTRAN </t>
  </si>
  <si>
    <t>FORONDA PATIÑO JOSE FABIAN</t>
  </si>
  <si>
    <t>jose.foronda@unp.gov.co</t>
  </si>
  <si>
    <t xml:space="preserve">Carrera 29b#32-83 2 piso </t>
  </si>
  <si>
    <t xml:space="preserve">318 311 0030 </t>
  </si>
  <si>
    <t xml:space="preserve">VALOIS CAICEDO JHONNY </t>
  </si>
  <si>
    <t>jhonny.valois@unp.gov.co</t>
  </si>
  <si>
    <t>carrera 1 #34-35 CASA SANTA FE DE BOGOTA</t>
  </si>
  <si>
    <t xml:space="preserve">ESCOBAR ESCOBAR OMAR </t>
  </si>
  <si>
    <t>omar.escobar@unp.gov.co</t>
  </si>
  <si>
    <t>CALLE 86B #51-60</t>
  </si>
  <si>
    <t>RODRIGUEZ MENDOZA JOAN SEBASTIAN</t>
  </si>
  <si>
    <t>0088 DEL 19 DE ENERO DEL 2024</t>
  </si>
  <si>
    <t>Resolución 1389 del 17 de noviembre de 2020</t>
  </si>
  <si>
    <t>joan.rodriguez@unp.gov.co</t>
  </si>
  <si>
    <t>rodriguezjaon@gmail.com</t>
  </si>
  <si>
    <t>MEDELLÍN Calle 48D No 102B-105 Apto 102</t>
  </si>
  <si>
    <t>GARCIA VIVAS CARLOS MAURICIO</t>
  </si>
  <si>
    <t>mauricio.garcia@unp.gov.co</t>
  </si>
  <si>
    <t xml:space="preserve">San José del Guaviare </t>
  </si>
  <si>
    <t>LEON VARGAS JORGE</t>
  </si>
  <si>
    <t>14/06/1990</t>
  </si>
  <si>
    <t xml:space="preserve"> jorge.leon@unp.gov.co</t>
  </si>
  <si>
    <t>jorge.leon@unp.gov.co</t>
  </si>
  <si>
    <t>Calle 104sur #14-81</t>
  </si>
  <si>
    <t xml:space="preserve">RIVERA TANGARIFE JUAN CARLOS </t>
  </si>
  <si>
    <t>juan.rivera@unp.gov.co</t>
  </si>
  <si>
    <t>ETCR Jaime Pardo Leal Casa SAN JOSÉ DEL GUAVIARE</t>
  </si>
  <si>
    <t>313 2429217</t>
  </si>
  <si>
    <t xml:space="preserve">PABON BOHORQUEZ JORGE LEONARDO </t>
  </si>
  <si>
    <t>jorge.pabon@unp.gov.co</t>
  </si>
  <si>
    <t>Los Mandarinos Casa IBAGUE</t>
  </si>
  <si>
    <t>321 8039507</t>
  </si>
  <si>
    <t>GRAJALES VELASQUEZ URIEL ALBERTO </t>
  </si>
  <si>
    <t>uriel.grajales@unp.gov.co</t>
  </si>
  <si>
    <t>carrera 7 #22b-39 apartamento  SANTA FE DE BOGOTA</t>
  </si>
  <si>
    <t>MELO RESTREPO HECTOR LUIS</t>
  </si>
  <si>
    <t>hector.melo@unp.gov.co</t>
  </si>
  <si>
    <t>Carrera 62#4G-26</t>
  </si>
  <si>
    <t>VELASQUEZ URREA DEISSY YANET</t>
  </si>
  <si>
    <t>deisy.velasquez@unp.gov.co</t>
  </si>
  <si>
    <t xml:space="preserve">Centro Poblado Mariana Paez de mesetas meta </t>
  </si>
  <si>
    <t>DORIA GONZALEZ GLORIA DEL CARMEN</t>
  </si>
  <si>
    <t>FONSECA (VEREDA PONDORES)</t>
  </si>
  <si>
    <t>1614 del 18 de agosto del 2022</t>
  </si>
  <si>
    <t>gloria.doria@unp.gov.co</t>
  </si>
  <si>
    <t xml:space="preserve">AETCR AMAURY RODRÍGUEZ PONDORES </t>
  </si>
  <si>
    <t xml:space="preserve">MONTERO RIVERA ESNEYDER  </t>
  </si>
  <si>
    <t>esneyder.montero@unp.gov.co</t>
  </si>
  <si>
    <t>esneydermontero43@gmail.com</t>
  </si>
  <si>
    <t>Carrera 1A#100-06</t>
  </si>
  <si>
    <t xml:space="preserve">RODRIGUEZ MARTINEZ FARID LEONARDO </t>
  </si>
  <si>
    <t>22/10/1993</t>
  </si>
  <si>
    <t>farid.rodriguez@unp.gov.co</t>
  </si>
  <si>
    <t>Cra22b #73a-18</t>
  </si>
  <si>
    <t>CAMACHO HURTADO CRISTIAM MIGUEL</t>
  </si>
  <si>
    <t>20/01/1987</t>
  </si>
  <si>
    <t>0631 DEL 18 DE ABRIL DE 2024</t>
  </si>
  <si>
    <t>cristiam.camacho@unp.gov.co</t>
  </si>
  <si>
    <t>CLL 3 # 12 - 26</t>
  </si>
  <si>
    <t>ORDOÑEZ ZUÑIGA YEINER</t>
  </si>
  <si>
    <t>1514/2020</t>
  </si>
  <si>
    <t>yeiner.zuniga@unp.gov.co</t>
  </si>
  <si>
    <t>TECNOLOGIA EN CONTADURIA</t>
  </si>
  <si>
    <t>cr 1 an # 27 aN 09 primer piso  POPAYÁN</t>
  </si>
  <si>
    <t xml:space="preserve">ARCE RIVAS JOHAN DAVID </t>
  </si>
  <si>
    <t>14/11/1991</t>
  </si>
  <si>
    <t>johan.arce@unp.gov.co</t>
  </si>
  <si>
    <t>Cali</t>
  </si>
  <si>
    <t>DURAN DURAN LUIS EDIMER</t>
  </si>
  <si>
    <t>luis.duran@unp.gov.co</t>
  </si>
  <si>
    <t>CALLE 23 #54 -17</t>
  </si>
  <si>
    <t>LOPEZ GOMEZ JOSE VICENTE</t>
  </si>
  <si>
    <t>vicente.lopez@unp.gov.co</t>
  </si>
  <si>
    <t>Finca la Judea</t>
  </si>
  <si>
    <t xml:space="preserve">GAMBOA CHAVERRA ALEXANDER </t>
  </si>
  <si>
    <t>alexander.gamboa@unp.gov.co</t>
  </si>
  <si>
    <t>Carrera 15d#3c-23</t>
  </si>
  <si>
    <t>HERNANDEZ GOMEZ JORGE LUIS</t>
  </si>
  <si>
    <t>jorge.hernandez@unp.gov.co</t>
  </si>
  <si>
    <t>Conejo carrera 2#4_21</t>
  </si>
  <si>
    <t>SANCHEZ ZABALA YECITH ALEJANDRO</t>
  </si>
  <si>
    <t>yecith.sanchez@unp.gov.co</t>
  </si>
  <si>
    <t xml:space="preserve">VEREDA AGUA BONITA CAQUETA </t>
  </si>
  <si>
    <t>GOMEZ JERONIMO LIDA ESTER</t>
  </si>
  <si>
    <t>lida.gomez@unp.gov.co</t>
  </si>
  <si>
    <t xml:space="preserve">Etcr Filipinas Arauquita </t>
  </si>
  <si>
    <t>GONGORA CARABALI JOSE VICTOR</t>
  </si>
  <si>
    <t>jose.gongora@unp.gov.co</t>
  </si>
  <si>
    <t>VEREDA FILIPINAS  CASA  ARAUQUITA</t>
  </si>
  <si>
    <t>GUTIERREZ GARCIA NELSON</t>
  </si>
  <si>
    <t>nelson.gutierrez@unp.gov.co</t>
  </si>
  <si>
    <t xml:space="preserve">AETCR  Maríana Páez de mesetas meta </t>
  </si>
  <si>
    <t xml:space="preserve">MONTAÑO VIDAL JAIME  </t>
  </si>
  <si>
    <t>jaime.montano@unp.gov.co</t>
  </si>
  <si>
    <t>CALLE 13 # 35 OESTE 255</t>
  </si>
  <si>
    <t>POLANIA AGUILAR JHON JAIRO</t>
  </si>
  <si>
    <t>jhon.polania@unp.gov.co</t>
  </si>
  <si>
    <t xml:space="preserve">ETCR Georgina Ortiz </t>
  </si>
  <si>
    <t>JANSASOY USMA JOSE FERNANDO</t>
  </si>
  <si>
    <t>jose.jansasoy@unp.gov.co</t>
  </si>
  <si>
    <t>La gran victoria casa 43</t>
  </si>
  <si>
    <t>CUELLAR BEDOYA HERMES FABIAN</t>
  </si>
  <si>
    <t>RESOLUCION 1906 DEL 29 DE SEPTIEMBRE DE 2022</t>
  </si>
  <si>
    <t>hermes.cuellar@unp.gov.co</t>
  </si>
  <si>
    <t>cuellar.hermes3@gmail.com</t>
  </si>
  <si>
    <t xml:space="preserve">MZ E CASA 14 </t>
  </si>
  <si>
    <t xml:space="preserve">RIVAS NARVAEZ JHON SEBASTIAN </t>
  </si>
  <si>
    <t>jhon.rivas@unp.gov.co</t>
  </si>
  <si>
    <t>SANCHEZ NAVAS JOSE ALEXANDER</t>
  </si>
  <si>
    <t>RESOLUCION 1907 DEL 29 DE SEPTIEMBRE DE 2022</t>
  </si>
  <si>
    <t>jose.navas@unp.gov.co</t>
  </si>
  <si>
    <t>alez.sanchez79@hotmail.com</t>
  </si>
  <si>
    <t>Diagonal 75 a bis sur #8-07 int 63</t>
  </si>
  <si>
    <t>PASTAR ROJAS ERMILSON</t>
  </si>
  <si>
    <t>ermilson.pastar@unp.gov.co</t>
  </si>
  <si>
    <t>vereda la playa</t>
  </si>
  <si>
    <t>CARDENAS CARDENAS WILLIAM</t>
  </si>
  <si>
    <t>william.cardenas@unp.gov.co</t>
  </si>
  <si>
    <t xml:space="preserve">Vereda la Agustina </t>
  </si>
  <si>
    <t>YANDI LIPONCE DAIRO HERNEY</t>
  </si>
  <si>
    <t>dairo.yandi@unp.gov.co</t>
  </si>
  <si>
    <t xml:space="preserve">CR 24 #16A-15 </t>
  </si>
  <si>
    <t>GUEGUE CONDA DIANA LORENA</t>
  </si>
  <si>
    <t>14/09/1998</t>
  </si>
  <si>
    <t>diana.guegue@unp.gov.co</t>
  </si>
  <si>
    <t>Dominguillo</t>
  </si>
  <si>
    <t>ARBOLEDA JARAMILLO JULIO CESAR</t>
  </si>
  <si>
    <t>21/09/1983</t>
  </si>
  <si>
    <t>0740 DEL 14 DE MAYO DEL 2023</t>
  </si>
  <si>
    <t>julio.arboleda@unp.gov.co</t>
  </si>
  <si>
    <t xml:space="preserve">Popayan vereda los llanos </t>
  </si>
  <si>
    <t>SANCHEZ SAAVEDRA CARLOS ALBERTO</t>
  </si>
  <si>
    <t>carlos.sanchez@unp.gov.co</t>
  </si>
  <si>
    <t>Condominio Torres de Milano</t>
  </si>
  <si>
    <t xml:space="preserve">CHICHILIANO DONISABE BARTOLO </t>
  </si>
  <si>
    <t>bartolo.chichiliano@unp.gov.co</t>
  </si>
  <si>
    <t>CALLE 65 N # 19 - 102</t>
  </si>
  <si>
    <t>ALDANA ESPINOSA JOSUE GABRIEL</t>
  </si>
  <si>
    <t>josue.aldana@unp.gov.co</t>
  </si>
  <si>
    <t>POPYANCAUCA</t>
  </si>
  <si>
    <t>YAPO YUBERSON ARLEY</t>
  </si>
  <si>
    <t>arley.yapo@unp.gov.co</t>
  </si>
  <si>
    <t>VEREDA LA CARMELITA  CASA 2 PUERTO ASÍS</t>
  </si>
  <si>
    <t>GUTIERREZ RODRIGUEZ YESICA PAOLA</t>
  </si>
  <si>
    <t>16/10/1992</t>
  </si>
  <si>
    <t>yesica.gutierrez@unp.gov.co</t>
  </si>
  <si>
    <t xml:space="preserve">Carrera 53c #5A-59 </t>
  </si>
  <si>
    <t xml:space="preserve">DUARTE LEZCANO LUZ ARACELLY </t>
  </si>
  <si>
    <t>luz.duarte@unp.gov.co</t>
  </si>
  <si>
    <t>DIAGONAL 26P6 #93-74</t>
  </si>
  <si>
    <t xml:space="preserve">RAMIREZ SERRANO EDINSO </t>
  </si>
  <si>
    <t>edinso.ramirez@unp.gov.co</t>
  </si>
  <si>
    <t>Arrayanes torres 8A 410</t>
  </si>
  <si>
    <t>MARTINEZ RODRIGUEZ ADELA PATRICIA</t>
  </si>
  <si>
    <t>adela.martinez@unp.gov.co</t>
  </si>
  <si>
    <t>MZ 5 CASA 11  BARRIO ANTONIO</t>
  </si>
  <si>
    <t>CARVAJAL VALENCIA DIOSELINA</t>
  </si>
  <si>
    <t>12/08/1988</t>
  </si>
  <si>
    <t>dioselina.carvajal@unp.gov.co</t>
  </si>
  <si>
    <t>dioce1988carvajal@gmail.com</t>
  </si>
  <si>
    <t>Manzana  D, casa número 9</t>
  </si>
  <si>
    <t xml:space="preserve">VANEGAS MAURO ESTEBAN </t>
  </si>
  <si>
    <t>mauro.estevan@unp.gov.co</t>
  </si>
  <si>
    <t xml:space="preserve">FONTECHA HERNANDEZ EDGAR </t>
  </si>
  <si>
    <t>edgar.fontecha@unp.gov.co</t>
  </si>
  <si>
    <t>ETCR Antoni Nariño</t>
  </si>
  <si>
    <t>FONTECHA HERNANDEZ YENNY ALEXANDRA</t>
  </si>
  <si>
    <t>02/08/1993</t>
  </si>
  <si>
    <t>yenny.fontecha@unp.gov.co</t>
  </si>
  <si>
    <t xml:space="preserve">Carre 18 este b vía catama club los gemelos </t>
  </si>
  <si>
    <t>ARCE RODRIGUEZ ANDRES CAMILO</t>
  </si>
  <si>
    <t>andres.arce@unp.gov.co</t>
  </si>
  <si>
    <t>arcerodriguezandrescamilo@gmail.com</t>
  </si>
  <si>
    <t>CL 17 SUR # 21 A 51 CASA NEIVA</t>
  </si>
  <si>
    <t>PARRA URIBE JENSON JAMES</t>
  </si>
  <si>
    <t>jenson.parra@unp.gov.co</t>
  </si>
  <si>
    <t xml:space="preserve">Carrera 100 #16-f35 </t>
  </si>
  <si>
    <t>CADENA TABERA YERAY JOAN</t>
  </si>
  <si>
    <t>COYAIMA</t>
  </si>
  <si>
    <t>0219 del 13 de febrero del 2023</t>
  </si>
  <si>
    <t>yeray.cadena@unp.gov.co</t>
  </si>
  <si>
    <t>Vereda villa esperanza</t>
  </si>
  <si>
    <t xml:space="preserve">VALENCIA ESPINOSA WILLINGTON </t>
  </si>
  <si>
    <t>RESOLUCION 1909 DEL 29 DE SEPTIEMBRE DE 2022</t>
  </si>
  <si>
    <t>willington.valencia@unp.gov.co</t>
  </si>
  <si>
    <t>valenciaw460@gmail.com</t>
  </si>
  <si>
    <t>VEREDA LA TORRE</t>
  </si>
  <si>
    <t xml:space="preserve">GUTIERREZ CAMARGO JOHN ESNEYDER </t>
  </si>
  <si>
    <t>MIRAVELLA</t>
  </si>
  <si>
    <t>john.gutierrez@unp.gov.co</t>
  </si>
  <si>
    <t>ETCR OSCAR MONDRAGON VEREDA MIRAVALLE</t>
  </si>
  <si>
    <t xml:space="preserve">MAHECHA MARTINEZ FREDY </t>
  </si>
  <si>
    <t>fredy.mahecha@unp.gov.co</t>
  </si>
  <si>
    <t xml:space="preserve">MZ D casa 9 </t>
  </si>
  <si>
    <t xml:space="preserve">RODRIGUEZ HERNANDEZ CENAIDA </t>
  </si>
  <si>
    <t>cenaida.rodriguez@unp.gov.co</t>
  </si>
  <si>
    <t>Carrera 60 # 05b-06</t>
  </si>
  <si>
    <t xml:space="preserve">323 323 3218296 </t>
  </si>
  <si>
    <t xml:space="preserve">HERNANDEZ RODRIGUEZ LUZ ERIKA </t>
  </si>
  <si>
    <t>luz.hernandez@unp.gov.co</t>
  </si>
  <si>
    <t>erikaherdz.chiki@gmail.com</t>
  </si>
  <si>
    <t>CARRERA 62 #4G-26</t>
  </si>
  <si>
    <t>EPIA LOZADA NIRSON</t>
  </si>
  <si>
    <t>08/03/1995</t>
  </si>
  <si>
    <t>nirson.epia@unp.gov.co</t>
  </si>
  <si>
    <t>VEREDA LA CARMELITA  casa 10 PUERTO ASÍS</t>
  </si>
  <si>
    <t>LONDOÑO GIRALDO JOHN ALEXANDER</t>
  </si>
  <si>
    <t>08/09/1984</t>
  </si>
  <si>
    <t>jhon.londono@unp.gov.co</t>
  </si>
  <si>
    <t>Carrera 37 # 20-12</t>
  </si>
  <si>
    <t>GOMEZ MENDOZA LUIS FERNANDO</t>
  </si>
  <si>
    <t>RESOLUCION 1063 DEL 17 DE SEPTIEMBRE DE 2020</t>
  </si>
  <si>
    <t>fernando.gomez@unp.gov.co</t>
  </si>
  <si>
    <t>luisfer023@gmail.com</t>
  </si>
  <si>
    <t xml:space="preserve">Calle 57 Z Sur # 75 D - 07 </t>
  </si>
  <si>
    <t>MORALES MUÑOZ FERNEY</t>
  </si>
  <si>
    <t>08/04/1982</t>
  </si>
  <si>
    <t>ferney.morales@unp.gov.co</t>
  </si>
  <si>
    <t>fernory1982@gmail.com</t>
  </si>
  <si>
    <t>LABORAL EN SISTEMAS</t>
  </si>
  <si>
    <t>CARRERA 32#19B-10 IN 1 APTO 703</t>
  </si>
  <si>
    <t>MAYORGA DURAN YAZIR</t>
  </si>
  <si>
    <t>04/04/1991</t>
  </si>
  <si>
    <t>yazir.mayorga@unp.gov.co</t>
  </si>
  <si>
    <t>mayorgayazir@gmail.com</t>
  </si>
  <si>
    <t xml:space="preserve">verdad cañó indio </t>
  </si>
  <si>
    <t>PEÑA BUITRAGO CARLOS SAIN</t>
  </si>
  <si>
    <t>14/03/1983</t>
  </si>
  <si>
    <t>carlos.pena@unp.gov.co</t>
  </si>
  <si>
    <t>Manzana E casa 3 3piso</t>
  </si>
  <si>
    <t xml:space="preserve">MEDINA DIANA CAROLINA </t>
  </si>
  <si>
    <t>diana.medina@unp.gov.co</t>
  </si>
  <si>
    <t xml:space="preserve">Vereda Santa Rosa Bolivar Santander </t>
  </si>
  <si>
    <t>LARROTA PARRA GLORIA PATRICIA</t>
  </si>
  <si>
    <t>gloria.larrota@unp.gov.co</t>
  </si>
  <si>
    <t>carrera 22·53-117</t>
  </si>
  <si>
    <t xml:space="preserve">LASSO TAFUR YUDEISO </t>
  </si>
  <si>
    <t>yudeiso.lasso@unp.gov.co</t>
  </si>
  <si>
    <t>Calle 25#45-75</t>
  </si>
  <si>
    <t xml:space="preserve">GARCIA GIRALDO JAVIER </t>
  </si>
  <si>
    <t>javier.giraldo@unp.gov.co</t>
  </si>
  <si>
    <t>mmc13 lote -4 noa</t>
  </si>
  <si>
    <t xml:space="preserve">SANCHEZ MORENO JIMER </t>
  </si>
  <si>
    <t>jimer.sanchez@unp.gov.co</t>
  </si>
  <si>
    <t>Manzana 92 casa #14</t>
  </si>
  <si>
    <t xml:space="preserve">BUESADILLO VERGARA EDILSON </t>
  </si>
  <si>
    <t>Resolución 1688 del 30 de diciembre de 2020</t>
  </si>
  <si>
    <t>edilson.buesadillo@unp.gov.co</t>
  </si>
  <si>
    <t>AVENIDA 51 10 - 06 CASA CÚCUTA</t>
  </si>
  <si>
    <t>MARTIN BEJARANO JOANDRY ADELMO</t>
  </si>
  <si>
    <t>1358 DEL 24 DE AGOSTO DE 2023</t>
  </si>
  <si>
    <t>joandry.martin@unp.gov.co</t>
  </si>
  <si>
    <t xml:space="preserve">CRA 13 N. 6 - 60 BARRIO BAVARIA SECTOR DE GRAN COLOMBIA </t>
  </si>
  <si>
    <t>AREVALO RODRIGUEZ EDDY JHOANA</t>
  </si>
  <si>
    <t>eddy.arevalo@unp.gov.co</t>
  </si>
  <si>
    <t>Calle38csur#72q51</t>
  </si>
  <si>
    <t>RUBIO PEREZ MARCELA</t>
  </si>
  <si>
    <t>23/09/1980</t>
  </si>
  <si>
    <t>FUSAGASUGÁ</t>
  </si>
  <si>
    <t>0931 del 08 de julio de 2021</t>
  </si>
  <si>
    <t>marcela.rubio@unp.gov.co</t>
  </si>
  <si>
    <t>marcelatubi33@gmail.com</t>
  </si>
  <si>
    <t>Cra 8# 24-47</t>
  </si>
  <si>
    <t xml:space="preserve">GARCIA SEPULVEDA NINI JHOANNA </t>
  </si>
  <si>
    <t>nini.garcia@unp.gov.co</t>
  </si>
  <si>
    <t xml:space="preserve">ETCR vereda tierra grata de manaure cesar </t>
  </si>
  <si>
    <t xml:space="preserve">INSIGNAREZ GONZALEZ ELIO FERNEY </t>
  </si>
  <si>
    <t>elio.insignarez@unp.gov.co</t>
  </si>
  <si>
    <t xml:space="preserve">Etcr Tierra Grata cesar </t>
  </si>
  <si>
    <t>ROJAS AYALA JUAN DANIEL</t>
  </si>
  <si>
    <t>juan.rojas@unp.gov.co</t>
  </si>
  <si>
    <t>Calle 1 sur #10b-12</t>
  </si>
  <si>
    <t>3143396856-3105922927</t>
  </si>
  <si>
    <t>MONTENEGRO YATE YESICA ROCIO</t>
  </si>
  <si>
    <t>18/09/1987</t>
  </si>
  <si>
    <t>yesica.montenegro@unp.gov.co</t>
  </si>
  <si>
    <t xml:space="preserve">A-ETCR SIMÓN TRINIDAD </t>
  </si>
  <si>
    <t>RANGEL AVENDAÑO OLMER</t>
  </si>
  <si>
    <t>21/01/1981</t>
  </si>
  <si>
    <t>olmer.rangel@unp.gov.co</t>
  </si>
  <si>
    <t>VEREDA TIERRA GRATA  MANAURE</t>
  </si>
  <si>
    <t xml:space="preserve">HIGUITA GIRALDO MARTA ISABEL </t>
  </si>
  <si>
    <t>marta.higuita@unp.gov.co</t>
  </si>
  <si>
    <t xml:space="preserve">ETCR Tierra grata </t>
  </si>
  <si>
    <t>VILCHES GONZALEZ JESSICA KAROLINA</t>
  </si>
  <si>
    <t>jessica.vilches@unp.gov.co</t>
  </si>
  <si>
    <t>PEREZ MEZA CARLOS ANDRES</t>
  </si>
  <si>
    <t>RESOLUCIÓN 1974 DEL 01 DE DICIEMBRE DE 2023</t>
  </si>
  <si>
    <t>carlos.perez@unp.gov.co</t>
  </si>
  <si>
    <t>cafap1409@gmail.com</t>
  </si>
  <si>
    <t>CALLE 22 No. 10 - 06 Br IPANEMA</t>
  </si>
  <si>
    <t>DE LA CRUZ RODRIGUEZ JOSE ANTONIO</t>
  </si>
  <si>
    <t>18/09/1982</t>
  </si>
  <si>
    <t>ARACATACA</t>
  </si>
  <si>
    <t>antonio.cruz@unp.gov.co</t>
  </si>
  <si>
    <t>CASA 18</t>
  </si>
  <si>
    <t>TABORDA RODRIGUEZ JAVIER RICARDO</t>
  </si>
  <si>
    <t>RESOLUCION 1908 DEL 29 DE SEPTIEMBRE DE 2022</t>
  </si>
  <si>
    <t>javier.taborda@unp.gov.co</t>
  </si>
  <si>
    <t>javytaborda1980@gmail.com</t>
  </si>
  <si>
    <t>CALLE 54 #9-08</t>
  </si>
  <si>
    <t xml:space="preserve">ALVARADO CASTAÑO DEILIS PATRICIA </t>
  </si>
  <si>
    <t>16/08/1989</t>
  </si>
  <si>
    <t>deilis.alvarado@unp.gov.co</t>
  </si>
  <si>
    <t>Vereda tierra grata</t>
  </si>
  <si>
    <t>TAMARA SUAREZ VICTOR ALFONSO</t>
  </si>
  <si>
    <t>victor.tamara@unp.gov.co</t>
  </si>
  <si>
    <t xml:space="preserve">RUIZ RODRIGUEZ JUAN </t>
  </si>
  <si>
    <t>juan.rodriguez@unp.gov.co</t>
  </si>
  <si>
    <t>sector 4 casa 1 manzana 1 barrio el rubi</t>
  </si>
  <si>
    <t xml:space="preserve">MURCIA JOJOA MIREYA </t>
  </si>
  <si>
    <t>mireya.murcia@unp.gov.co</t>
  </si>
  <si>
    <t>CALLE 12 N 29-43</t>
  </si>
  <si>
    <t xml:space="preserve">CASTRO MARTINEZ MIRIAM </t>
  </si>
  <si>
    <t>miriam.castro@unp.gov.co</t>
  </si>
  <si>
    <t>Calle 96A sur # 14g-19 Casa 1 piso BOGOTÁ</t>
  </si>
  <si>
    <t>TORRES ROMERO EDWIN BENITO</t>
  </si>
  <si>
    <t>edwin.torres@unp.gov.co</t>
  </si>
  <si>
    <t>PEREZ MAHECHA LEIDER FABIAN</t>
  </si>
  <si>
    <t>leider.perez@unp.gov.co</t>
  </si>
  <si>
    <t>CARRERA36B#21A-03SUR BARRIO</t>
  </si>
  <si>
    <t xml:space="preserve">RODRIGUEZ RAMIREZ EDINSON  </t>
  </si>
  <si>
    <t>1487 del 12 de octubre de 2021</t>
  </si>
  <si>
    <t>edinson.ramirez@unp.gov.co</t>
  </si>
  <si>
    <t xml:space="preserve">Veredad la pista de la Uribe meta </t>
  </si>
  <si>
    <t xml:space="preserve">PEREZ CATAÑO JUAN GILBERTO </t>
  </si>
  <si>
    <t>gilberto.perez@unp.gov.co</t>
  </si>
  <si>
    <t xml:space="preserve">Uribe Meta vereda la pista </t>
  </si>
  <si>
    <t>VELASCO TIAFI SANDRA PATRICIA</t>
  </si>
  <si>
    <t>1147 DEL 5 DE JULIO DE 2024</t>
  </si>
  <si>
    <t>RESOLUCION 2007 DEL 06 DE OCTUBRE DE 2022</t>
  </si>
  <si>
    <t>sandra.velasco@unp.gov.co</t>
  </si>
  <si>
    <t>naiyaravelasco@gmail.com</t>
  </si>
  <si>
    <t>Carrera 14asur#10-38</t>
  </si>
  <si>
    <t xml:space="preserve">SANDOVAL RIOS ISIDRO </t>
  </si>
  <si>
    <t>0324 DEL 23 DE FEBRERO DE 2024</t>
  </si>
  <si>
    <t>isidro.sandoval@unp.gov.co</t>
  </si>
  <si>
    <t>MUNICIPIO ARAUQUITA  FILIPINAS</t>
  </si>
  <si>
    <t>CORTES MUÑOZ LUIS ALEJANDRO</t>
  </si>
  <si>
    <t>luis.cortes@unp.gov.co</t>
  </si>
  <si>
    <t>ETCR Filipinas Arauquita Arauca</t>
  </si>
  <si>
    <t>ARANGO DONCEL YEISON ANDRES</t>
  </si>
  <si>
    <t>10/03/1996</t>
  </si>
  <si>
    <t>yeison.arango@unp.gov.co</t>
  </si>
  <si>
    <t>NAR DARÍO GUTIÉRREZ URIBE META</t>
  </si>
  <si>
    <t>MAYORGA PRIETO JOHN ALEXANDER</t>
  </si>
  <si>
    <t>28/08/1985</t>
  </si>
  <si>
    <t>ARAUQUITA-FILIPINAS</t>
  </si>
  <si>
    <t>john.mayorga@unp.gov.co</t>
  </si>
  <si>
    <t>Aetcr villapaz</t>
  </si>
  <si>
    <t>ESPITIA RAMIREZ PEDRO LUCIO</t>
  </si>
  <si>
    <t>pedro.espitia@unp.gov.co</t>
  </si>
  <si>
    <t xml:space="preserve">Darío Gutiérrez </t>
  </si>
  <si>
    <t xml:space="preserve">HOLGUIN ESCOBAR MAURICIO </t>
  </si>
  <si>
    <t>mauricio.holguin@unp.gov.co</t>
  </si>
  <si>
    <t xml:space="preserve">Espacio de la Julia meta    </t>
  </si>
  <si>
    <t xml:space="preserve">PINZON RUA FREYNER ANDRES </t>
  </si>
  <si>
    <t>28/02/1987</t>
  </si>
  <si>
    <t>freyner.pinzon@unp.gov.co</t>
  </si>
  <si>
    <t xml:space="preserve">Carrera 63a#77-140 </t>
  </si>
  <si>
    <t>CARO SAMANIEGO  THELMO JAIME</t>
  </si>
  <si>
    <t>12/02/1984</t>
  </si>
  <si>
    <t>thelmo.caro@unp.gov.co</t>
  </si>
  <si>
    <t>VEREDA FILIPINAS</t>
  </si>
  <si>
    <t>OLARTE GRANDA JORGE ARLEY</t>
  </si>
  <si>
    <t>jorge.olarte@unp.gov.co</t>
  </si>
  <si>
    <t>VEREDA SAN JOSE DE LEON CASA MUTATÁ</t>
  </si>
  <si>
    <t>HERRERA SANCHEZ MARLON ANTONIO</t>
  </si>
  <si>
    <t>27/12/1983</t>
  </si>
  <si>
    <t>marlon.herrera@unp.gov.co</t>
  </si>
  <si>
    <t>carrera 16F #27-56 SUR APARTAMENTO SOACHA</t>
  </si>
  <si>
    <t xml:space="preserve">LOZANO FLOR  </t>
  </si>
  <si>
    <t>flor.lozano@unp.gov.co</t>
  </si>
  <si>
    <t>florlozano1983@gmail.com</t>
  </si>
  <si>
    <t>CALLE5A#53F-30</t>
  </si>
  <si>
    <t xml:space="preserve">OLIVARES JULIAN MAURICIO </t>
  </si>
  <si>
    <t>julian.olivares@unp.gov.co</t>
  </si>
  <si>
    <t>CALLE 51 B SUR 86 A 28 CASA BOGOTÁ</t>
  </si>
  <si>
    <t>CASTRELLON GOMEZ JANIA PIEDAD</t>
  </si>
  <si>
    <t>03/05/1984</t>
  </si>
  <si>
    <t>piedad.gomez@unp.gov.co</t>
  </si>
  <si>
    <t>Carrera.21.#.265</t>
  </si>
  <si>
    <t>AVILES ZULUAGA YULI ANDREA</t>
  </si>
  <si>
    <t>11/11/1996</t>
  </si>
  <si>
    <t>yuli.aviles@unp.gov.co</t>
  </si>
  <si>
    <t xml:space="preserve">Carrera 60 #21-63 </t>
  </si>
  <si>
    <t>MEDINA CRUZ HOLMER</t>
  </si>
  <si>
    <t>11/11/1984</t>
  </si>
  <si>
    <t>DOLORES</t>
  </si>
  <si>
    <t>holmer.medina@unp.gov.co</t>
  </si>
  <si>
    <t>CRA 6  # 7 - 24</t>
  </si>
  <si>
    <t>QUESADA CHALA IVAN ANDRES</t>
  </si>
  <si>
    <t>30/10/1996</t>
  </si>
  <si>
    <t>ivan.quesada@unp.gov.co</t>
  </si>
  <si>
    <t>AETCR Marquetalia- Vereda El Oso - Planadas - Tolima</t>
  </si>
  <si>
    <t xml:space="preserve">313 8884085 </t>
  </si>
  <si>
    <t xml:space="preserve">PALOMINO RODRIGUEZ MANUEL REINALDO </t>
  </si>
  <si>
    <t>09/02/1988</t>
  </si>
  <si>
    <t>manuel.palomino@unp.gov.co</t>
  </si>
  <si>
    <t>Cra 11sur # 16-46</t>
  </si>
  <si>
    <t xml:space="preserve">SIQUIGUA NOA BAIRON QUENTON </t>
  </si>
  <si>
    <t>ALGECIRAS</t>
  </si>
  <si>
    <t>bairon.siquigua@unp.gov.co</t>
  </si>
  <si>
    <t xml:space="preserve">LT 14 Asentamiento Brisas del paraíso </t>
  </si>
  <si>
    <t xml:space="preserve">MONTEALEGRE CABRERA CARLOS ANDRES </t>
  </si>
  <si>
    <t>carlos.montealegre@unp.gov.co</t>
  </si>
  <si>
    <t>Manzana 6 casa 1</t>
  </si>
  <si>
    <t xml:space="preserve">SOLORZANO CARDOZO NORY </t>
  </si>
  <si>
    <t>nory.solorzano@unp.gov.co</t>
  </si>
  <si>
    <t>Agua bonita 2</t>
  </si>
  <si>
    <t xml:space="preserve">MUÑOZ CORTES YINETH </t>
  </si>
  <si>
    <t>18/05/1992</t>
  </si>
  <si>
    <t>yineth.munoz@unp.gov.co</t>
  </si>
  <si>
    <t xml:space="preserve">YINETH.MUNOZ@UNP.GOV.CO </t>
  </si>
  <si>
    <t xml:space="preserve">Zona veredal </t>
  </si>
  <si>
    <t xml:space="preserve">313 8641518 </t>
  </si>
  <si>
    <t>SUAREZ CABRERA SOLANGELA</t>
  </si>
  <si>
    <t>11/06/1991</t>
  </si>
  <si>
    <t>PUERTO GUZMAN</t>
  </si>
  <si>
    <t>1359 del 24 de agosto del 2023</t>
  </si>
  <si>
    <t>solangela.suarez@unp.gov.co</t>
  </si>
  <si>
    <t xml:space="preserve">Puerto asis </t>
  </si>
  <si>
    <t>HERNANDEZ SANCHEZ JOSE  DUVAN</t>
  </si>
  <si>
    <t>duvan.hernandez@unp.gov.co</t>
  </si>
  <si>
    <t>JOSEDUVANHERNANDEZSANCHES@GMAIL.COM</t>
  </si>
  <si>
    <t>DIAGONAL 27 # 42 - 93 Apartamento 402 TORRE 12 SOACHA</t>
  </si>
  <si>
    <t xml:space="preserve">GUERRERO TRUJILLO DIANA LORENA </t>
  </si>
  <si>
    <t>diana.guerrero@unp.gov.co</t>
  </si>
  <si>
    <t>Bogota</t>
  </si>
  <si>
    <t>DUARTE PEREZ OSCAR ALBERTO</t>
  </si>
  <si>
    <t>oscar.duarte@unp.gov.co</t>
  </si>
  <si>
    <t>oaduarteperez88@gmail.com</t>
  </si>
  <si>
    <t>El limon</t>
  </si>
  <si>
    <t>QUINTERO FLOREZ JESUS MARIA</t>
  </si>
  <si>
    <t>jesus.quintero@unp.gov.co</t>
  </si>
  <si>
    <t xml:space="preserve">E tese eres jeyler Mosquera la carmelita Putumayo </t>
  </si>
  <si>
    <t>BALANTA SILVA HERSAIN</t>
  </si>
  <si>
    <t>17/09/1995</t>
  </si>
  <si>
    <t>0139 DEL 30 DE ENERO DEL 2023</t>
  </si>
  <si>
    <t>hersain.balanta@unp.gov.co</t>
  </si>
  <si>
    <t>hersain.balantasilva@hotmail.com</t>
  </si>
  <si>
    <t>CARRERA 53G#4G- 36</t>
  </si>
  <si>
    <t xml:space="preserve">ORTEGA CUASAPUD LUIS ARMANDO </t>
  </si>
  <si>
    <t>15/11/1998</t>
  </si>
  <si>
    <t>armando.ortega@unp.gov.co</t>
  </si>
  <si>
    <t>Avenida las Lajas  Manzana 3  Casa IPIALES</t>
  </si>
  <si>
    <t>313 7329890</t>
  </si>
  <si>
    <t xml:space="preserve">QUINTERO FLOREZ ARNOBIS </t>
  </si>
  <si>
    <t>16/05/1998</t>
  </si>
  <si>
    <t>arnobis.quintero@unp.gov.co</t>
  </si>
  <si>
    <t>VEREDA AGUA BONITA II</t>
  </si>
  <si>
    <t xml:space="preserve">ARTEAGA TAPIERO YIMINSON </t>
  </si>
  <si>
    <t>18/08/1982</t>
  </si>
  <si>
    <t>yiminson.arteaga@unp.gov.co</t>
  </si>
  <si>
    <t>YIMINSONARTEAGA523@GMAIL.COM</t>
  </si>
  <si>
    <t xml:space="preserve">Fonseca verdad pondores guajira </t>
  </si>
  <si>
    <t>PEREZ BENAVIDES LUIS FERNANDO</t>
  </si>
  <si>
    <t>fernando.perez@unp.gov.co</t>
  </si>
  <si>
    <t xml:space="preserve">Municipio de Puerto Asís putumayo </t>
  </si>
  <si>
    <t>ROJAS BUSTOS LUIS GUSTAVO</t>
  </si>
  <si>
    <t>20/06/1996</t>
  </si>
  <si>
    <t>1356 del 24 de agosto del 2023</t>
  </si>
  <si>
    <t>luis.rojas@unp.gov.co</t>
  </si>
  <si>
    <t xml:space="preserve">LUIS CARLOS GALÁN </t>
  </si>
  <si>
    <t>POTOSI JAVIER</t>
  </si>
  <si>
    <t>08/01/1977</t>
  </si>
  <si>
    <t>javier.potosi@unp.gov.co</t>
  </si>
  <si>
    <t xml:space="preserve">TAMBO CAUCA FINCA LA ESPERANZA </t>
  </si>
  <si>
    <t xml:space="preserve">PALENCIA HERRERA DIOMEDES </t>
  </si>
  <si>
    <t>1128 DEL 21 DE JULIO DE 2023</t>
  </si>
  <si>
    <t>diomedes.palencia@unp.gov.co</t>
  </si>
  <si>
    <t xml:space="preserve">ETCR AGUA BONITA MONTAÑITA </t>
  </si>
  <si>
    <t>CALDERON BARON MARYORY</t>
  </si>
  <si>
    <t>13/03/1986</t>
  </si>
  <si>
    <t>maryory.calderon@unp.gov.co</t>
  </si>
  <si>
    <t xml:space="preserve">MONTAÑITA </t>
  </si>
  <si>
    <t xml:space="preserve">RODRIGUEZ VALENCIA ILMER </t>
  </si>
  <si>
    <t>09/07/1981</t>
  </si>
  <si>
    <t>ilmer.rodriguez@unp.gov.co</t>
  </si>
  <si>
    <t>AGUA BONITA -RAMIREZ CENTRO POBLADO HECTOR RAMIREZ</t>
  </si>
  <si>
    <t xml:space="preserve">TAMAYO BUYUCUE RAFAEL </t>
  </si>
  <si>
    <t>rafael.tamayo@unp.gov.co</t>
  </si>
  <si>
    <t>Cra 6w # 31-15</t>
  </si>
  <si>
    <t>CERQUERA GARIBELLO BLADIMIR</t>
  </si>
  <si>
    <t>23/04/1987</t>
  </si>
  <si>
    <t>SAN VICENTE DEL CAGUÁN - VEREDA MIRAVALLE</t>
  </si>
  <si>
    <t>bladimir.garibello@unp.gov.co</t>
  </si>
  <si>
    <t>VEREDA MIRAVALLE</t>
  </si>
  <si>
    <t xml:space="preserve">HERNANDEZ CAPERA ANDERSON </t>
  </si>
  <si>
    <t>anderson.hernandez@unp.gov.co</t>
  </si>
  <si>
    <t>etcr miravalle</t>
  </si>
  <si>
    <t xml:space="preserve">QUINTERO TOVAR MARINELA </t>
  </si>
  <si>
    <t>marinela.quintero@unp.gov.co</t>
  </si>
  <si>
    <t xml:space="preserve">CALLE 21 SUR N. 30-88 BARRIO CONJUNTO RESIDENCIAL AGUA VIVA </t>
  </si>
  <si>
    <t>GUALI ARIAS GIOVANNY</t>
  </si>
  <si>
    <t>16/06/1998</t>
  </si>
  <si>
    <t>giovanny.guali@unp.gov.co</t>
  </si>
  <si>
    <t>CR 74 G 57 R SUR CASA  BOGOTÁ</t>
  </si>
  <si>
    <t>CARDOZO GUZMAN EDWIN ARNULFO</t>
  </si>
  <si>
    <t>edwin.guzman@unp.gov.co</t>
  </si>
  <si>
    <t xml:space="preserve">Vereda mira valle </t>
  </si>
  <si>
    <t xml:space="preserve">VERGARA GONZALEZ ESNEIDER FABIAN </t>
  </si>
  <si>
    <t>esneider.vergara@unp.gov.co</t>
  </si>
  <si>
    <t>ROMERO CUELLAR ARIEL</t>
  </si>
  <si>
    <t>ariel.romero@unp.gov.co</t>
  </si>
  <si>
    <t>1MAYOCLL21#19-17</t>
  </si>
  <si>
    <t>MEDINA GUTIERREZ JOSE VLADIMIR</t>
  </si>
  <si>
    <t>jose.medina@unp.gov.co</t>
  </si>
  <si>
    <t>Carrera 10 # 53 - 118 Casa Bogotá</t>
  </si>
  <si>
    <t>RUIZ SANCHEZ JOSE ARLEY</t>
  </si>
  <si>
    <t>jose.ruiz@unp.gov.co</t>
  </si>
  <si>
    <t>Calle 17#19A-39</t>
  </si>
  <si>
    <t xml:space="preserve">CLAVIJO SANCHEZ JAVIER HERNANDO  </t>
  </si>
  <si>
    <t>javier.clavijo@unp.gov.co</t>
  </si>
  <si>
    <t>CALLE 21B CARRERA 11C   SANTANDER DE QUILICHAO</t>
  </si>
  <si>
    <t>BONILLA SALVADOR NELSON YOANY</t>
  </si>
  <si>
    <t>nelson.bonilla@unp.gov.co</t>
  </si>
  <si>
    <t>Calle 34#1a-22</t>
  </si>
  <si>
    <t xml:space="preserve">CASTRO RESTREPO ALZATE  </t>
  </si>
  <si>
    <t>alzate.castro@unp.gov.co</t>
  </si>
  <si>
    <t>Doncello caqueta vereda san jose</t>
  </si>
  <si>
    <t xml:space="preserve">DIAZ  IZASA JESUS ALFONSO </t>
  </si>
  <si>
    <t>jesus.diaz@unp.gov.co</t>
  </si>
  <si>
    <t>Carrera 67 - # 12-85</t>
  </si>
  <si>
    <t>SANABRIA CUBILLOS CAMILA ANDREA</t>
  </si>
  <si>
    <t>camila.sanabria@unp.gov.co</t>
  </si>
  <si>
    <t xml:space="preserve">ETCR URIAS RONDON </t>
  </si>
  <si>
    <t xml:space="preserve">CARDONA TORRES LUIS ALFREDO </t>
  </si>
  <si>
    <t>RESOLUCION 2005 DEL 06 DE OCTUBRE DE 2022</t>
  </si>
  <si>
    <t>CONFACALDAS</t>
  </si>
  <si>
    <t>luis.cardona@unp.gov.co</t>
  </si>
  <si>
    <t>cardonaluism@gmail.com</t>
  </si>
  <si>
    <t>TECNICO EN ASISTENCIA ADMINISTRATIVA</t>
  </si>
  <si>
    <t>CODEMAR 4 MZ 6 CS 3</t>
  </si>
  <si>
    <t>RESTREPO ALENCAR NELSON</t>
  </si>
  <si>
    <t>23/12/1986</t>
  </si>
  <si>
    <t>nelson.restrepo@unp.gov.co</t>
  </si>
  <si>
    <t>Lote 6</t>
  </si>
  <si>
    <t xml:space="preserve">CRUZ MORALES JULIAN </t>
  </si>
  <si>
    <t>julian.cruz@unp.gov.co</t>
  </si>
  <si>
    <t xml:space="preserve">ETCR URIAS RONDÓN EL DONCELLO CAQUETA </t>
  </si>
  <si>
    <t xml:space="preserve">CARDONA MAYA JOSE OMAR </t>
  </si>
  <si>
    <t>PUEBLO RICO</t>
  </si>
  <si>
    <t>jose.cardona@unp.gov.co</t>
  </si>
  <si>
    <t>NAR JIMMY TATAMA FINCA EL MOTOR SANTA CECILIA.</t>
  </si>
  <si>
    <t>USUGA SALAS YANSI MILENA</t>
  </si>
  <si>
    <t>yansi.usuga@unp.gov.co</t>
  </si>
  <si>
    <t>ETCR Roman Ruiz</t>
  </si>
  <si>
    <t>MORENO DIAZ JAVIER ANDRES</t>
  </si>
  <si>
    <t>23/05/1995</t>
  </si>
  <si>
    <t>javier.diaz@unp.gov.co</t>
  </si>
  <si>
    <t>Vereda Pondores Casa  FONSECA</t>
  </si>
  <si>
    <t>MORENO DIAZ ANDRES JAVIER</t>
  </si>
  <si>
    <t>javier.moreno@unp.gov.co</t>
  </si>
  <si>
    <t>Vereda Pondores  Casa  FONSECA</t>
  </si>
  <si>
    <t>MARTINEZ RODRIGUEZ YESID ENRIQUE</t>
  </si>
  <si>
    <t>yesid.martinez@unp.gov.co</t>
  </si>
  <si>
    <t xml:space="preserve">Fonseca conejo pondores </t>
  </si>
  <si>
    <t>GALVIS BOLAÑOS JHON JANER</t>
  </si>
  <si>
    <t>11/07/1983</t>
  </si>
  <si>
    <t>jhon.galvis@unp.gov.co</t>
  </si>
  <si>
    <t>Calle 13#14-53</t>
  </si>
  <si>
    <t>CONTRERAS PINTO YOSBALDO</t>
  </si>
  <si>
    <t>18/07/1982</t>
  </si>
  <si>
    <t>yosbaldo.contreras@unp.gov.co</t>
  </si>
  <si>
    <t>yosbaldocontreras0@gmail.com</t>
  </si>
  <si>
    <t xml:space="preserve">Fonseca la Guajira </t>
  </si>
  <si>
    <t>GONZALEZ VILLADA JESUS ARLEY</t>
  </si>
  <si>
    <t>RESOLUCION 2026 DEL 12 DE OCTUBRE DE 2022</t>
  </si>
  <si>
    <t>jesus.gonzalez@unp.gov.co</t>
  </si>
  <si>
    <t xml:space="preserve">jesusarleygonzalezvillada@gmail.com </t>
  </si>
  <si>
    <t>Edificio 16 Apatarmento 406</t>
  </si>
  <si>
    <t xml:space="preserve">ALMANZA RUBIO BELLA LUCIA  </t>
  </si>
  <si>
    <t>15/01/1989</t>
  </si>
  <si>
    <t>MEM23-00013066</t>
  </si>
  <si>
    <t>bella.almanza@unp.gov.co</t>
  </si>
  <si>
    <t>lucciasuares1989@gmail.com</t>
  </si>
  <si>
    <t>CARRERA 58 # 5A-96</t>
  </si>
  <si>
    <t>BOLAÑOS MONTERO WILLIAM ALFONSO</t>
  </si>
  <si>
    <t>william.bolanos@unp.gov.co</t>
  </si>
  <si>
    <t>PONDORES GUAJIRA AETCR</t>
  </si>
  <si>
    <t xml:space="preserve">YELA BRAVO ZENAIDA FARCET </t>
  </si>
  <si>
    <t>zenaida.yela@unp.gov.co</t>
  </si>
  <si>
    <t xml:space="preserve">AETCR PONDORES GUAJIRA </t>
  </si>
  <si>
    <t>MENDOZA GALSERAN JOSE DE JESUS</t>
  </si>
  <si>
    <t>jose.mendoza@unp.gov.co</t>
  </si>
  <si>
    <t>VEREDA PPONDORES CASA FONSECA</t>
  </si>
  <si>
    <t>AGUILAR NIETO  JOSE ALFREDO</t>
  </si>
  <si>
    <t>jose.aguilar@unp.gov.co</t>
  </si>
  <si>
    <t>josealfredoaguilarnieto@gmail.com</t>
  </si>
  <si>
    <t xml:space="preserve">Vereda pondores municipio de Fonseca la guajira </t>
  </si>
  <si>
    <t>RODRIGUEZ CASADIEGO ESMERALDA</t>
  </si>
  <si>
    <t>RESOLUCIÓN 1978 DEL 01 DE DICIEMBRE DE 2023</t>
  </si>
  <si>
    <t xml:space="preserve">NUEVA EPS </t>
  </si>
  <si>
    <t>esmeralda.rodriguez@unp.gov.co</t>
  </si>
  <si>
    <t>esmeraldarodriguezer2743946@gmail.com</t>
  </si>
  <si>
    <t>TIERRA GRATA - CESAR</t>
  </si>
  <si>
    <t xml:space="preserve">MARTINEZ RIVERA JHAIR </t>
  </si>
  <si>
    <t>jhair.martinez@unp.gov.co</t>
  </si>
  <si>
    <t>Carrera 4 sur #47-55</t>
  </si>
  <si>
    <t xml:space="preserve">GARCIA SEPULVEDA DIULIS </t>
  </si>
  <si>
    <t>diulis.garcia@unp.gov.co</t>
  </si>
  <si>
    <t>yuli.garcia1979@gmail.com</t>
  </si>
  <si>
    <t xml:space="preserve">Carrera 123 #14b-8 fontibon recodo </t>
  </si>
  <si>
    <t>CASTRILLON CORREA LEIDY PATRICIA</t>
  </si>
  <si>
    <t>RESOLUCIÓN 1134 DEL 09 DE AGOSTO DE 2021</t>
  </si>
  <si>
    <t>leidy.castrillon@unp.gov.co</t>
  </si>
  <si>
    <t>leidy1990_@hotmail.com</t>
  </si>
  <si>
    <t>SERVICIOS ADMINISTRATIVO - GESTIÓN HUMANA</t>
  </si>
  <si>
    <t>Calle 21c con carrera 41#144 Inter 201</t>
  </si>
  <si>
    <t>RAMIREZ BURITICA ANDRES HERNANDO</t>
  </si>
  <si>
    <t>RESOLUCION 2325 DEL 01 DE NOVIEMBRE DE 2022</t>
  </si>
  <si>
    <t>hernando.ramirez@unp.gov.co</t>
  </si>
  <si>
    <t>a.h.r.b777@gmail.com</t>
  </si>
  <si>
    <t>Contratado valledupar, estoy de disponible por cada región del país.</t>
  </si>
  <si>
    <t>OSPINO ARAUJO LEONARDO FABIO</t>
  </si>
  <si>
    <t>14/09/1982</t>
  </si>
  <si>
    <t>fabio.ospino@unp.gov.co</t>
  </si>
  <si>
    <t>leonardo.ospino@unp.gov.co</t>
  </si>
  <si>
    <t xml:space="preserve">DAZA QUINAYAS LIBIO </t>
  </si>
  <si>
    <t>libio.daza@unp.gov.co</t>
  </si>
  <si>
    <t xml:space="preserve">Urbanización las orquídeas </t>
  </si>
  <si>
    <t>CHAVARRIA ALVAREZ DEISY LILIANA</t>
  </si>
  <si>
    <t xml:space="preserve">0505 del 26 de abril </t>
  </si>
  <si>
    <t>RESOLUCIÓN 1230 DE 2020</t>
  </si>
  <si>
    <t>deisy.chavarria@unp.gov.co</t>
  </si>
  <si>
    <t>DEISYCHA88@GMAIL.COM</t>
  </si>
  <si>
    <t xml:space="preserve">CARRERA 71B CALLE 91-35 </t>
  </si>
  <si>
    <t>BARRETO SANCHEZ CLARA ESPERANZA</t>
  </si>
  <si>
    <t>RESOLUCION 2324 DEL 01 DE DICIEMBRE DE 2022</t>
  </si>
  <si>
    <t>clara.barreto@unp.gov.co</t>
  </si>
  <si>
    <t>heryguikiss87@hotmail.com</t>
  </si>
  <si>
    <t>TECNOLOGO EN ATENCION INTEGRAL A LA PRIMERA INFANCIA</t>
  </si>
  <si>
    <t>Calle18b sur#43A51</t>
  </si>
  <si>
    <t xml:space="preserve">CHAMARRA SOBRICAMA WILMAR </t>
  </si>
  <si>
    <t>wilmar.chamarra@unp.gov.co</t>
  </si>
  <si>
    <t xml:space="preserve">POPAYÁN </t>
  </si>
  <si>
    <t>LASSO PARDO YAMILEN</t>
  </si>
  <si>
    <t>yamilen.lasso@unp.gov.co</t>
  </si>
  <si>
    <t xml:space="preserve">AGUA BONITA DOS LA MONTAÑITA </t>
  </si>
  <si>
    <t xml:space="preserve">QUITUMBO CAYAPU JOHN JAVIER </t>
  </si>
  <si>
    <t>0492 DEL 03 DE ABRIL DEL 2023</t>
  </si>
  <si>
    <t>john.quitumbo@unp.gov.co</t>
  </si>
  <si>
    <t>Finca El Rey</t>
  </si>
  <si>
    <t>BORJA DAVID LEDIS  MARYORIS</t>
  </si>
  <si>
    <t>claudia.borja@unp.gov.co</t>
  </si>
  <si>
    <t>LLANO GRANDE</t>
  </si>
  <si>
    <t>TAPIAS ROJAS WILSON ADRIAN</t>
  </si>
  <si>
    <t>23/03/1990</t>
  </si>
  <si>
    <t>wilson.tapias@unp.gov.co</t>
  </si>
  <si>
    <t>dabeiba</t>
  </si>
  <si>
    <t xml:space="preserve">PEREA BENITEZ  FERLEY </t>
  </si>
  <si>
    <t>ferley.perea@unp.gov.co</t>
  </si>
  <si>
    <t>Vereda Villa esperanza</t>
  </si>
  <si>
    <t xml:space="preserve">RIVAS GOMEZ YEFERSON ALEXANDER  </t>
  </si>
  <si>
    <t>yeferson.rivas@unp.gov.co</t>
  </si>
  <si>
    <t xml:space="preserve">CALLE 73 N, 1 -15 BARRIO VILLAVISTA </t>
  </si>
  <si>
    <t>DAVID TUBERQUIA VERONICA</t>
  </si>
  <si>
    <t>RESOLUCIÓN 0991 DEL 27 DE JUNIO DE 2023</t>
  </si>
  <si>
    <t>veronica.david@unp.gov.co</t>
  </si>
  <si>
    <t>tuberquiaveronica.1997@gmail.com</t>
  </si>
  <si>
    <t>CALLE 57 No. 17B (IN-183)</t>
  </si>
  <si>
    <t>CASTELLANOS GOMEZ JHON JAIRO</t>
  </si>
  <si>
    <t>jhon.gomez@unp.gov.co</t>
  </si>
  <si>
    <t>Ecobarrio sinaí casa 335</t>
  </si>
  <si>
    <t xml:space="preserve">TAPIERO ALAPE ANDRES </t>
  </si>
  <si>
    <t xml:space="preserve">0211 del 04 de febrero del 2022 </t>
  </si>
  <si>
    <t>andres.tapiero@unp.gov.co</t>
  </si>
  <si>
    <t xml:space="preserve">CORDOBA PEREZ YUNIER ANTONIO </t>
  </si>
  <si>
    <t>yunier.cordoba@unp.gov.co</t>
  </si>
  <si>
    <t>Barrio/Cabi</t>
  </si>
  <si>
    <t>AGUDELO AGUDELO YOLIMA ANDREA</t>
  </si>
  <si>
    <t>24/08/1990</t>
  </si>
  <si>
    <t>yolima.agudelo@unp.gov.co</t>
  </si>
  <si>
    <t>MEDELLÍN Cra 92 # 38 B -07  Edificio Delfines III, apto 501 Santa Monica</t>
  </si>
  <si>
    <t>MARTINEZ DELGADO EDI YOJANA</t>
  </si>
  <si>
    <t>0914 del 01 de julio de 2021</t>
  </si>
  <si>
    <t>edi.martinez@unp.gov.co</t>
  </si>
  <si>
    <t>CARRERA 38 # 33 - 95 CONJUNTO CALENDULA TORRE 2 APTO 403 SOACHA</t>
  </si>
  <si>
    <t xml:space="preserve">MORENO ARENAS EDILSON ALBERTO </t>
  </si>
  <si>
    <t>14/11/1987</t>
  </si>
  <si>
    <t>edilson.moreno@unp.gov.co</t>
  </si>
  <si>
    <t>apartamento 106 Casa POPAYÁN</t>
  </si>
  <si>
    <t>ALOS CHOCUE JOSE DARIO</t>
  </si>
  <si>
    <t>jose.alos@unp.gov.co</t>
  </si>
  <si>
    <t>ACOSTA QUIÑONES OLMEDO</t>
  </si>
  <si>
    <t>0554 DEL 14 DE ABRIL DEL 2023</t>
  </si>
  <si>
    <t>olmedo.acosta@unp.gov.co</t>
  </si>
  <si>
    <t>olmedoacosta703@gmail.com</t>
  </si>
  <si>
    <t>Casa 2 E - 15 Casa GARZÓN</t>
  </si>
  <si>
    <t>FORERO MORENO ISMAEL HERNAN</t>
  </si>
  <si>
    <t>ismael.forero@unp.gov.co</t>
  </si>
  <si>
    <t>Carrera 58 # 5 a 96</t>
  </si>
  <si>
    <t xml:space="preserve">HURTADO RODRIGUEZ SAULO </t>
  </si>
  <si>
    <t>saulo.hurtado@unp.gov.co</t>
  </si>
  <si>
    <t>hurtadosaul1214@gmail.com</t>
  </si>
  <si>
    <t xml:space="preserve">Carrera 18 este b vía catama club los gemelos </t>
  </si>
  <si>
    <t>MARTINEZ ALCALA ARLEY</t>
  </si>
  <si>
    <t>RESOLUCIÓN 0990 DEL 27 DE JUNIO DE 2023</t>
  </si>
  <si>
    <t>arleym542@gmail.com</t>
  </si>
  <si>
    <t>COLINAS GUAVIARE AETCR JAIME PARDO</t>
  </si>
  <si>
    <t xml:space="preserve">AGUDELO BERMUDEZ JHON FREDY </t>
  </si>
  <si>
    <t>16/07/1988</t>
  </si>
  <si>
    <t>fredy.agudelo@unp.gov.co</t>
  </si>
  <si>
    <t xml:space="preserve">Aetcr charras guaviare </t>
  </si>
  <si>
    <t>MONCADA DIAZ YEISON ALEXANDER</t>
  </si>
  <si>
    <t>RESOLUCION 1297 DEL 17 DE AGOSTO DE 2023</t>
  </si>
  <si>
    <t>yeison.moncada@unp.gov.co</t>
  </si>
  <si>
    <t>moncadadiazj19@gmail.com</t>
  </si>
  <si>
    <t>CARRERA 4C ESTE No. 18 - 00</t>
  </si>
  <si>
    <t>1  año</t>
  </si>
  <si>
    <t>PINILLA CASTIBLANCO JORGE ARMANDO</t>
  </si>
  <si>
    <t>jorge.pinilla@unp.gov.co</t>
  </si>
  <si>
    <t>Cra 69c#7b-13</t>
  </si>
  <si>
    <t>MARTINEZ GUZMAN JOSE MANUEL</t>
  </si>
  <si>
    <t>jose.martinez@unp.gov.co</t>
  </si>
  <si>
    <t xml:space="preserve">M/E/C/11 </t>
  </si>
  <si>
    <t xml:space="preserve">MURILLO DELGADO JEISSON </t>
  </si>
  <si>
    <t>VEREDA COLINA - SAN JOSÉ DEL GUAVIARE</t>
  </si>
  <si>
    <t>jeisson.murillo@unp.gov.co</t>
  </si>
  <si>
    <t>Centro poblado las colinas bajo jaime pardo leal san jose del guaviare</t>
  </si>
  <si>
    <t>MONTAÑA DURAN LUIS ALBERTO</t>
  </si>
  <si>
    <t>luis.montana@unp.gov.co</t>
  </si>
  <si>
    <t>310 3105060</t>
  </si>
  <si>
    <t xml:space="preserve">SANCHEZ ACERO JOHN FABER </t>
  </si>
  <si>
    <t>VEREDA COLINAS - SAN JOSÉ DEL GUAVIARE</t>
  </si>
  <si>
    <t>faber.sanchez@unp.gov.co</t>
  </si>
  <si>
    <t>Calle 29A # 22-18</t>
  </si>
  <si>
    <t xml:space="preserve">HOME GAMBOA OSMAN </t>
  </si>
  <si>
    <t>osman.home@unp.gov.co</t>
  </si>
  <si>
    <t>ETCR Jaime pardo leal de San José delguaviare</t>
  </si>
  <si>
    <t>RODRIGUEZ OSORIO JOSE ARIEL</t>
  </si>
  <si>
    <t>ariel.rodriguez@unp.gov.co</t>
  </si>
  <si>
    <t xml:space="preserve">ETCR colinas Guaviare san José del Guaviare </t>
  </si>
  <si>
    <t>MORENO ASPRILLA JOUCE SMIHT</t>
  </si>
  <si>
    <t>0629 DEL 18 DE ABRIL DE 2024</t>
  </si>
  <si>
    <t>jouce.moreno@unp.gov.co</t>
  </si>
  <si>
    <t>CRA 1 # 6 - 130 BR AGUA BLANCA</t>
  </si>
  <si>
    <t>TUMAY RUBIO YIMMY FARLEY</t>
  </si>
  <si>
    <t>02/12/1986</t>
  </si>
  <si>
    <t>yimmy.tumay@unp.gov.co</t>
  </si>
  <si>
    <t>Calle 18#21-40</t>
  </si>
  <si>
    <t xml:space="preserve">SANCHEZ GONZALEZ YIMI </t>
  </si>
  <si>
    <t>yimi.sanchez@unp.gov.co</t>
  </si>
  <si>
    <t xml:space="preserve">TOLIMA </t>
  </si>
  <si>
    <t>MARTINEZ MURILLO PEDRO NEL</t>
  </si>
  <si>
    <t>pedro.martinez@unp.gov.co</t>
  </si>
  <si>
    <t>Carrera 63#5a23 barrio galan</t>
  </si>
  <si>
    <t>MARTINEZ PARADA JHON ALEXANDER</t>
  </si>
  <si>
    <t>20/02/1983</t>
  </si>
  <si>
    <t>jhon.martinez@unp.gov.co</t>
  </si>
  <si>
    <t>Calle 53 #40-27</t>
  </si>
  <si>
    <t>BEJARANO HERNANDEZ EDERFREY</t>
  </si>
  <si>
    <t>26/05/1987</t>
  </si>
  <si>
    <t>ederfrey.bejarano@unp.gov.co</t>
  </si>
  <si>
    <t>ederfreybejarano1234@gmail.com</t>
  </si>
  <si>
    <t>CRA 63#5A-23</t>
  </si>
  <si>
    <t xml:space="preserve">SANTA LAGUNA JHON JADUER </t>
  </si>
  <si>
    <t>jhon.santa@unp.gov.co</t>
  </si>
  <si>
    <t>ETCR JAIME PARDO LEAL Casa SAN JOSÉ DEL GUAVIARE</t>
  </si>
  <si>
    <t xml:space="preserve">BLANDOR VALDERRAMA FERNANDO </t>
  </si>
  <si>
    <t>fernando.blandor@unp.gov.co</t>
  </si>
  <si>
    <t xml:space="preserve">Etcr colinas guaviare </t>
  </si>
  <si>
    <t>VELASQUEZ QUINTERO MILEIDY</t>
  </si>
  <si>
    <t>27/07/1983</t>
  </si>
  <si>
    <t>mileidy.velasquez@unp.gov.co</t>
  </si>
  <si>
    <t>mileidy.velas27@gmail.com</t>
  </si>
  <si>
    <t>Carrera 66a #4 G 10</t>
  </si>
  <si>
    <t>RIOS RIOS WILSON</t>
  </si>
  <si>
    <t>RESOLUCIÓN 1976 DEL 01 DE DICIEMBRE DE 2023</t>
  </si>
  <si>
    <t>wilson.rios@unp.gov.co</t>
  </si>
  <si>
    <t>willson2019rios@gmail.com</t>
  </si>
  <si>
    <t xml:space="preserve">CARRERA 31 F No. 16 -27 </t>
  </si>
  <si>
    <t xml:space="preserve">CULMAN ORTIZ FABIAN </t>
  </si>
  <si>
    <t>fabian.culman@unp.gov.co</t>
  </si>
  <si>
    <t>Calle 4g#62-27</t>
  </si>
  <si>
    <t xml:space="preserve">RESTREPO ROJAS ARLEY </t>
  </si>
  <si>
    <t>CASTILLO</t>
  </si>
  <si>
    <t>0677 del 27 de abril del 2022</t>
  </si>
  <si>
    <t>arley.restrepo@unp.gov.co</t>
  </si>
  <si>
    <t xml:space="preserve">Vereda Puerto esperanza \castillo meta </t>
  </si>
  <si>
    <t>BONILLA MORENO MARIA GUADALUPE</t>
  </si>
  <si>
    <t>19/06/1989</t>
  </si>
  <si>
    <t>maria.bonilla@unp.gov.co</t>
  </si>
  <si>
    <t>MARIA19BONILLA1989@GMAIL.COM</t>
  </si>
  <si>
    <t>CALLE 68 A BIS SUR # 75L - 99</t>
  </si>
  <si>
    <t>LUCUMI ANGARITA JUAN SEBASTIAN</t>
  </si>
  <si>
    <t>07/07/1994</t>
  </si>
  <si>
    <t>juan.lucumi@unp.gov.co</t>
  </si>
  <si>
    <t>Calle 48sur #87-06</t>
  </si>
  <si>
    <t xml:space="preserve">MALVER LOZANO YUDY PATRICIA </t>
  </si>
  <si>
    <t>yudy.malver@unp.gov.co</t>
  </si>
  <si>
    <t>Calle33#49-01</t>
  </si>
  <si>
    <t xml:space="preserve">SANCHEZ RAMIREZ FRANKLIN </t>
  </si>
  <si>
    <t>franklin.sanches@unp.gov.co</t>
  </si>
  <si>
    <t xml:space="preserve">Vistahermosa ( cooperativa) </t>
  </si>
  <si>
    <t xml:space="preserve">GUARIN RAMOS SANTIAGO  </t>
  </si>
  <si>
    <t>santiago.guarin@unp.gov.co</t>
  </si>
  <si>
    <t>Calle 54jsur#78f-31</t>
  </si>
  <si>
    <t xml:space="preserve">DURAN SANCHEZ DIANA LILI </t>
  </si>
  <si>
    <t>diana.duran@unp.gov.co</t>
  </si>
  <si>
    <t>CRA 27 #41SUR 70</t>
  </si>
  <si>
    <t>MURILLO PEREZ RAUL ALFONSO</t>
  </si>
  <si>
    <t>raul.murillo@unp.gov.co</t>
  </si>
  <si>
    <t xml:space="preserve">Carrera 7c # 40-04 </t>
  </si>
  <si>
    <t>ROGELES LUGO MARTHA ROCIO</t>
  </si>
  <si>
    <t>martha.rogeles@unp.gov.co</t>
  </si>
  <si>
    <t>martharogeles@gmail.com</t>
  </si>
  <si>
    <t>Calle 33 sur #88a-14</t>
  </si>
  <si>
    <t xml:space="preserve">LOSANO SILVA RIGOBERTO </t>
  </si>
  <si>
    <t>rigoberto.losano@unp.gov.co</t>
  </si>
  <si>
    <t xml:space="preserve">VEREDA ALTO GUAINIA DE VISTAHERMOSA MET </t>
  </si>
  <si>
    <t>GARCIA COLORADO DUBER ANDRES</t>
  </si>
  <si>
    <t>duber.garcia@unp.gov.co</t>
  </si>
  <si>
    <t>duberand1983@gmail.com</t>
  </si>
  <si>
    <t>ETCR Georgina Ortiz Casa VISTAHERMOSA</t>
  </si>
  <si>
    <t>TIQUE LLANOS JAKSON</t>
  </si>
  <si>
    <t>30/11/1984</t>
  </si>
  <si>
    <t>jakson.tique@unp.gov.co</t>
  </si>
  <si>
    <t>jaksontiquellanos@gmail.com</t>
  </si>
  <si>
    <t xml:space="preserve">AETCR GEORGINA ORTIZ municipio de vista hermosa meta </t>
  </si>
  <si>
    <t>BAZURDO RAMIREZ JEFFERSSON RICARDO</t>
  </si>
  <si>
    <t>jeffersson.bazurdo@unp.gov.co</t>
  </si>
  <si>
    <t>JEFFERSONBAZURDO14031991@GMAIL.COM</t>
  </si>
  <si>
    <t>Calle 33 sur #88a-1</t>
  </si>
  <si>
    <t xml:space="preserve">MUÑOZ PENAGOS JUAN CAMILO  </t>
  </si>
  <si>
    <t>juan.munoz@unp.gov.co</t>
  </si>
  <si>
    <t>Calle 1 # 7-68</t>
  </si>
  <si>
    <t>GIL QUIROZ CARLOS ALBERTO</t>
  </si>
  <si>
    <t>19/04/1982</t>
  </si>
  <si>
    <t>YONDO</t>
  </si>
  <si>
    <t xml:space="preserve">0688 del 27 de mayo </t>
  </si>
  <si>
    <t>carlos.gil@unp.gov.co</t>
  </si>
  <si>
    <t>CARRERA 54 # 44-46</t>
  </si>
  <si>
    <t xml:space="preserve">317 429 4967 </t>
  </si>
  <si>
    <t>VALENCIA IPIA JOSE DUVAN</t>
  </si>
  <si>
    <t>jose.valencia@unp.gov.co</t>
  </si>
  <si>
    <t xml:space="preserve">ETCR Carrizal </t>
  </si>
  <si>
    <t xml:space="preserve">MARQUEZ PAMPLONA LUIS MIGUEL </t>
  </si>
  <si>
    <t>0156 DEL 26 DE ENERO DE 2024</t>
  </si>
  <si>
    <t>luis.marquez@unp.gov.co</t>
  </si>
  <si>
    <t xml:space="preserve">CRA 109 CALLE 8  BARRIO ESPAÑA- GIRON </t>
  </si>
  <si>
    <t>GALEANO DUQUE ESNEIDER ANDRES</t>
  </si>
  <si>
    <t>26/10/1997</t>
  </si>
  <si>
    <t>esneider.galeano@unp.gov.co</t>
  </si>
  <si>
    <t xml:space="preserve">DG 64 # 45 A - 47  Torre 6 - Apto 204 </t>
  </si>
  <si>
    <t xml:space="preserve">PEREZ MARTINEZ JUAN ESTEBAN </t>
  </si>
  <si>
    <t>30/04/1993</t>
  </si>
  <si>
    <t>esteban.perez@unp.gov.co</t>
  </si>
  <si>
    <t>CARRERA 5 # 11 - 57   AGUA DE DIOS</t>
  </si>
  <si>
    <t>ZAPATA VALENCIA WILMAR ALCIDES</t>
  </si>
  <si>
    <t>02/12/1977</t>
  </si>
  <si>
    <t>wilmar.zapata@unp.gov.co</t>
  </si>
  <si>
    <t>wilmarzap17@gmail.com</t>
  </si>
  <si>
    <t>Calle 103 B 50a- 31</t>
  </si>
  <si>
    <t>SEPULVEDA POSADA SINDI TATIANA</t>
  </si>
  <si>
    <t>sindi.sepulveda@unp.gov.co</t>
  </si>
  <si>
    <t xml:space="preserve">Calle 10B no 2D-48 </t>
  </si>
  <si>
    <t xml:space="preserve">AVENDAÑO MUÑOZ FLOR MARIA </t>
  </si>
  <si>
    <t>flor.avendano@unp.gov.co</t>
  </si>
  <si>
    <t>CL 101 N 73A-60 CASA  MEDELLÍN</t>
  </si>
  <si>
    <t>BAILARIN JUAN ESTEBAN</t>
  </si>
  <si>
    <t>juan.bailarin@unp.gov.co</t>
  </si>
  <si>
    <t xml:space="preserve">ANORI ANTIOQUIA BEREDA LA PLANCHA </t>
  </si>
  <si>
    <t>ATEHORTUA VALDES EFRAIN DE JESUS</t>
  </si>
  <si>
    <t>efrain.atehortua@unp.gov.co</t>
  </si>
  <si>
    <t xml:space="preserve">VEREDA LA PLANCHA MUNICIPIO DE ANORI </t>
  </si>
  <si>
    <t>ARREDONDO RESTREPO SANDRA YANED</t>
  </si>
  <si>
    <t>24/12/1989</t>
  </si>
  <si>
    <t>0123 del 21 de enero de 2022</t>
  </si>
  <si>
    <t>sandra.arredondo@unp.gov.co</t>
  </si>
  <si>
    <t>Carrera 80 #87 17</t>
  </si>
  <si>
    <t>OSSA ARROYAVE YOJAN ALEXIS</t>
  </si>
  <si>
    <t>yojan.ossa@unp.gov.co</t>
  </si>
  <si>
    <t>Mutata ETCR Roman Ruiz  ereda becuarando</t>
  </si>
  <si>
    <t>CORREA ZAPATA JOSE ANIBAL</t>
  </si>
  <si>
    <t>jose.correa@unp.gov.co</t>
  </si>
  <si>
    <t>VEREDA SANJOSE DE LEON MUNICIPIO DE MUTATA</t>
  </si>
  <si>
    <t xml:space="preserve">BALLESTEROS GARCES YERLIS EDITH </t>
  </si>
  <si>
    <t>yerlis.ballesteros@unp.gov.co</t>
  </si>
  <si>
    <t>YERLISBALLESTERO@GMAIL.COM</t>
  </si>
  <si>
    <t xml:space="preserve">ETCR ROMÁN RUIZ  MUTATA ANTIOQUIA </t>
  </si>
  <si>
    <t>SEPULVEDA USUGA DORALBA</t>
  </si>
  <si>
    <t>doralba.sepulveda@unp.gov.co</t>
  </si>
  <si>
    <t xml:space="preserve">Carrera 80C #20D-114 </t>
  </si>
  <si>
    <t xml:space="preserve">CORDOBA VALOLLE RAULINSON </t>
  </si>
  <si>
    <t>raulinson.cordoba@unp.gov.co</t>
  </si>
  <si>
    <t>aldemarquintero358@gmail.com</t>
  </si>
  <si>
    <t>CALLE 97B A - 86B-47</t>
  </si>
  <si>
    <t xml:space="preserve">VERA ARROYAVE OSCAR GIOVANNI </t>
  </si>
  <si>
    <t>0180 DEL 30 DE ENERO DE 2024</t>
  </si>
  <si>
    <t>oscar.vera@unp.gov.co</t>
  </si>
  <si>
    <t xml:space="preserve">Vereda beguarando </t>
  </si>
  <si>
    <t xml:space="preserve">GUTIERREZ MAZO ROSA ELIDIA </t>
  </si>
  <si>
    <t xml:space="preserve"> rosa.gutierrez@unp.gov.co</t>
  </si>
  <si>
    <t>rosa.gutierrez@unp.gov.co</t>
  </si>
  <si>
    <t>Vereda la fortuna</t>
  </si>
  <si>
    <t xml:space="preserve">GIL GIL OLGA PATRICIA </t>
  </si>
  <si>
    <t>olga.gil@unp.gov.co</t>
  </si>
  <si>
    <t>SANCHEZ DURANGO LUIS ALBERTO</t>
  </si>
  <si>
    <t>luis.sanchez@unp.gov.co</t>
  </si>
  <si>
    <t>DABEIBA ANTIOQUIA VEREDA LLANOGRANDE CHIMIADO</t>
  </si>
  <si>
    <t xml:space="preserve">CARTAGENA SEPULVEDA MARTHA CECILIA </t>
  </si>
  <si>
    <t>10/10/1983</t>
  </si>
  <si>
    <t>martha.cartagena@unp.gov.co</t>
  </si>
  <si>
    <t>RODRIGUEZ MACHADO CARLOS ALBERTO</t>
  </si>
  <si>
    <t>carlos.rodriguez@unp.gov.co</t>
  </si>
  <si>
    <t>CALLE 86B # 51-60</t>
  </si>
  <si>
    <t xml:space="preserve">PATERNINA CORREA YORNIS ANIANO </t>
  </si>
  <si>
    <t>yornis.parternina@unp.gov.co</t>
  </si>
  <si>
    <t>yornis.paternina@unp.gov.co</t>
  </si>
  <si>
    <t xml:space="preserve">vereda tascon </t>
  </si>
  <si>
    <t>CUESTA PEREA LUIS ANGEL</t>
  </si>
  <si>
    <t>luis.perea@unp.gov.co</t>
  </si>
  <si>
    <t>cuestaperealuisangel@gmail.com</t>
  </si>
  <si>
    <t xml:space="preserve">AGUIRRES CANO URIEL </t>
  </si>
  <si>
    <t>0179 DEL 30 DE ENERO DE 2024</t>
  </si>
  <si>
    <t>uriel.aguirres@unp.gov.co</t>
  </si>
  <si>
    <t xml:space="preserve">VARIANTE BARRIO CABI </t>
  </si>
  <si>
    <t>BORJA GIL ARGENIZ YOHANA</t>
  </si>
  <si>
    <t>26/04/1989</t>
  </si>
  <si>
    <t>argeniz.borja@unp.gov.co</t>
  </si>
  <si>
    <t xml:space="preserve">Río jiguamiando </t>
  </si>
  <si>
    <t>RIVERA SUAREZ ANGEL MIGUEL</t>
  </si>
  <si>
    <t>25/06/1997</t>
  </si>
  <si>
    <t>angel.rivera@unp.gov.co</t>
  </si>
  <si>
    <t>Calle 65 # 50D-17 302 MEDELLÍN</t>
  </si>
  <si>
    <t>BOLAÑOS ANAYA MIGUEL DANILO</t>
  </si>
  <si>
    <t>miguel.bolanos@unp.gov.co</t>
  </si>
  <si>
    <t xml:space="preserve">Medellin </t>
  </si>
  <si>
    <t>MENDOZA CHIQUILLO WILLINGTON ANDRES</t>
  </si>
  <si>
    <t>willington.mendoza@unp.gov.co</t>
  </si>
  <si>
    <t>andresmen74@gmail.com</t>
  </si>
  <si>
    <t xml:space="preserve">ETCR SILVER VIDAL MORA </t>
  </si>
  <si>
    <t xml:space="preserve">HERNANDEZ HINCAPIE BLADIMIR </t>
  </si>
  <si>
    <t>bladimir.hernandez@unp.gov.co</t>
  </si>
  <si>
    <t>hernandezbladimir712@gmail.com</t>
  </si>
  <si>
    <t>ETCR Maríana Paez vereda buena vista</t>
  </si>
  <si>
    <t>ARANGO LOZANO LUIS CARLOS</t>
  </si>
  <si>
    <t>carlos.arango@unp.gov.co</t>
  </si>
  <si>
    <t>MUNICIPIO DE MESETAS META</t>
  </si>
  <si>
    <t>PEÑA PINEDA JOSE DRIGELIO</t>
  </si>
  <si>
    <t>drigelio.pena@unp.gov.co</t>
  </si>
  <si>
    <t>josegrijeliopenapineda@gmail.com</t>
  </si>
  <si>
    <t>CARRERA 27B N 71B-56 CASA BOGOTÁ</t>
  </si>
  <si>
    <t>FLORES ZANABRIA OSCAR NEIDER</t>
  </si>
  <si>
    <t>oscar.flores@unp.gov.co</t>
  </si>
  <si>
    <t>fñorezesneider9@gmail.com</t>
  </si>
  <si>
    <t>Calle 77 Dsur 27Q41</t>
  </si>
  <si>
    <t>DIAZ RIVERA ROBERT SMITH</t>
  </si>
  <si>
    <t>VISTA HERMOSA - VEREDA MARACAIBO</t>
  </si>
  <si>
    <t>robert.diaz@unp.gov.co</t>
  </si>
  <si>
    <t xml:space="preserve">Vista hermosa meta </t>
  </si>
  <si>
    <t>LEAL JIMENEZ JOSE BLADIMIR</t>
  </si>
  <si>
    <t>RESOLUCIÓN 1878 DEL 02 DE DICIEMBRE DE 2021</t>
  </si>
  <si>
    <t>jose.leal@unp.gov.co</t>
  </si>
  <si>
    <t>bladimirlealgimenes@gmail.com</t>
  </si>
  <si>
    <t>Cl 2c#2-30sur</t>
  </si>
  <si>
    <t xml:space="preserve">ARIAS GUACHETA WILSON </t>
  </si>
  <si>
    <t>wilson.arias@unp.gov.co</t>
  </si>
  <si>
    <t>kr91c57a37 sur</t>
  </si>
  <si>
    <t>FONSECA ORTIZ JAIME ALBERTO</t>
  </si>
  <si>
    <t>RESOLUCIÓN 0061 DEL 16 DE ENERO DE 2024</t>
  </si>
  <si>
    <t>CONFIAR ARAUCA</t>
  </si>
  <si>
    <t>jaime.fonseca@unp.gov.co</t>
  </si>
  <si>
    <t>fonsecajaime14@gmail.com</t>
  </si>
  <si>
    <t>CRA 4 #8 - 17</t>
  </si>
  <si>
    <t xml:space="preserve">FONSECA MONROY JOSE WILLIAM  </t>
  </si>
  <si>
    <t>jose.fonseca@unp.gov.co</t>
  </si>
  <si>
    <t>fonsecawillam685@gmail.com</t>
  </si>
  <si>
    <t>Doncello</t>
  </si>
  <si>
    <t>HERNANDEZ ARDILA FRANCISCO JAVIER</t>
  </si>
  <si>
    <t>0677 del 26 de abril del 2022</t>
  </si>
  <si>
    <t>RESOLUCIÓN 0765 DEL 04 DE JUNIO DE 2021</t>
  </si>
  <si>
    <t>francisco.ardila@unp.gov.co</t>
  </si>
  <si>
    <t>franciscoja0410@hotmail.com</t>
  </si>
  <si>
    <t>CARRERA 45#80-241</t>
  </si>
  <si>
    <t xml:space="preserve">GALEANO VELASQUEZ LEONARDO FABIO </t>
  </si>
  <si>
    <t>leonardo.galeano@unp.gov.co</t>
  </si>
  <si>
    <t>galenoleonardo8@gmail.com</t>
  </si>
  <si>
    <t>BOGOTA DC</t>
  </si>
  <si>
    <t xml:space="preserve">MARTINEZ TORRES GEOIDER ALFONSO </t>
  </si>
  <si>
    <t>geoider.martinez@unp.gov.co</t>
  </si>
  <si>
    <t>Carrera 22 # 1b 27</t>
  </si>
  <si>
    <t>CASTELLANOS GOMEZ NESTOR IVAN</t>
  </si>
  <si>
    <t>nestor.gomez@unp.gov.co</t>
  </si>
  <si>
    <t>Calle3sur1bis-52</t>
  </si>
  <si>
    <t>VIVAS AUSIQUE LEIDY VIVIANA</t>
  </si>
  <si>
    <t>leidy.vivas@unp.gov.co</t>
  </si>
  <si>
    <t>leidymonavivas20@gmail.com</t>
  </si>
  <si>
    <t xml:space="preserve">CASTILLO CORTES ARLEY </t>
  </si>
  <si>
    <t>arley.cortes@unp.gov.co</t>
  </si>
  <si>
    <t>Jhoncas230@gmail.com</t>
  </si>
  <si>
    <t xml:space="preserve">Popayán cauca </t>
  </si>
  <si>
    <t xml:space="preserve">RUSINQUI WILLIAM </t>
  </si>
  <si>
    <t>william.rusinqui@unp.gov.co</t>
  </si>
  <si>
    <t xml:space="preserve">ETCR Mariana paez </t>
  </si>
  <si>
    <t>AMAYA PERDOMO CARLOS HERNAN</t>
  </si>
  <si>
    <t>1164 DEL 05 DE JULIO DE 2024</t>
  </si>
  <si>
    <t>amayaperdomocarloshernan@gmail.com</t>
  </si>
  <si>
    <t>CARRERA 30 C No. 2-42  NEIVA- HUILA</t>
  </si>
  <si>
    <t xml:space="preserve">CAICEDO JOSE CARLOS </t>
  </si>
  <si>
    <t>jose.caicedo@unp.gov.co</t>
  </si>
  <si>
    <t>carloscaicedo700@gmail.com</t>
  </si>
  <si>
    <t xml:space="preserve">CRA 60 N. 5B 29 BARRIO GALAN </t>
  </si>
  <si>
    <t xml:space="preserve">GUTIERREZ YORDAN  </t>
  </si>
  <si>
    <t>yordan.gutierrez@unp.gov.co</t>
  </si>
  <si>
    <t xml:space="preserve">MESETAS META - BUENA VISTA </t>
  </si>
  <si>
    <t>ABAUNZA ABAUNZA YERSON</t>
  </si>
  <si>
    <t>yerson.abaunza@unp.gov.co</t>
  </si>
  <si>
    <t>Karrera7 a#02 sur 99</t>
  </si>
  <si>
    <t xml:space="preserve">315 5761696 </t>
  </si>
  <si>
    <t xml:space="preserve">HERREÑO CASTRO FABIO NELSON </t>
  </si>
  <si>
    <t>0139 del 30 de enero del 2023-1200 de 2023</t>
  </si>
  <si>
    <t>fabio.herreno@unp.gov.co</t>
  </si>
  <si>
    <t>Dayanstefa3099@hotmail.com</t>
  </si>
  <si>
    <t xml:space="preserve">CARRERA 6 N. 2-75    </t>
  </si>
  <si>
    <t xml:space="preserve">FORERO QUINTANA JOHN FERNANDO  </t>
  </si>
  <si>
    <t>2/10/1980</t>
  </si>
  <si>
    <t>john.forero@unp.gov.co</t>
  </si>
  <si>
    <t xml:space="preserve">NAR Dario Gutierrez vereda de la pista de la Uribe meta </t>
  </si>
  <si>
    <t>GIL MURILLO NELSON NEL</t>
  </si>
  <si>
    <t>1162 DEL 25 DE JULIO DE 2023</t>
  </si>
  <si>
    <t>nelson.gil@unp.gov.co</t>
  </si>
  <si>
    <t>nelsonnelgilmurillo@gmail.com</t>
  </si>
  <si>
    <t xml:space="preserve">CRA 40 A N. 56-81 VARRIO EL VALLADO </t>
  </si>
  <si>
    <t>ROSAS SANTOS JHON WILLIAN</t>
  </si>
  <si>
    <t>jhon.rosas@unp.gov.co</t>
  </si>
  <si>
    <t>wiili23@hotmail.com</t>
  </si>
  <si>
    <t>CALLE 70 NORTE #2AN-151</t>
  </si>
  <si>
    <t>RIVEROS GIRALDO WILLIAM ALEXANDER</t>
  </si>
  <si>
    <t>william.riveros@unp.gov.co</t>
  </si>
  <si>
    <t>alexanderriveros917@gmail.com</t>
  </si>
  <si>
    <t>Carrera 67A#11-08</t>
  </si>
  <si>
    <t>AGUDELO FAJARDO JESUS AURELIO</t>
  </si>
  <si>
    <t>jesus.agudelo@unp.gov.co</t>
  </si>
  <si>
    <t>jesusaurelioagudelofajardo@gmail.com</t>
  </si>
  <si>
    <t xml:space="preserve">Colinas guaviare </t>
  </si>
  <si>
    <t>311 8402922</t>
  </si>
  <si>
    <t xml:space="preserve">PAIVA OBANDO EVELIO </t>
  </si>
  <si>
    <t>evelio.paiva@unp.gov.co</t>
  </si>
  <si>
    <t>diomedesruiz2090@gmail.com</t>
  </si>
  <si>
    <t>CRA 8 # 34 - 21 INMACULADA</t>
  </si>
  <si>
    <t>314 3214215</t>
  </si>
  <si>
    <t>ECHAVARRIA RODRIGUEZ EDWAR</t>
  </si>
  <si>
    <t>edwar.echavarria@unp.gov.co</t>
  </si>
  <si>
    <t xml:space="preserve">CHAVITA CASTRO EDGAR </t>
  </si>
  <si>
    <t>edgar.chavita@unp.gov.co</t>
  </si>
  <si>
    <t>MORALES ACOSTA JOSE LEONARDO</t>
  </si>
  <si>
    <t xml:space="preserve"> 0219 DEL 13 DE FEBRERO DE 2023</t>
  </si>
  <si>
    <t>jose.morales@unp.gov.co</t>
  </si>
  <si>
    <t>jslnrdmorales@gmail.com</t>
  </si>
  <si>
    <t xml:space="preserve">Etcr de icononzo Tolima vereda la fila </t>
  </si>
  <si>
    <t>SANCHEZ CIFUENTES JAIR ALONSO</t>
  </si>
  <si>
    <t>jair.sanchez@unp.gov.co</t>
  </si>
  <si>
    <t>DUQUE SALAZAR LUZ ARELIS</t>
  </si>
  <si>
    <t>luz.duque@unp.gov.co</t>
  </si>
  <si>
    <t xml:space="preserve">La plancha </t>
  </si>
  <si>
    <t>CANO DUQUE ELKIN DE JESUS</t>
  </si>
  <si>
    <t>elkin.cano@unp.gov.co</t>
  </si>
  <si>
    <t>ecanod26@gmail.com</t>
  </si>
  <si>
    <t xml:space="preserve">ETCR ANORI </t>
  </si>
  <si>
    <t>MARTINEZ RUIZ REINALDO</t>
  </si>
  <si>
    <t>reinaldo.martinez@unp.gov.co</t>
  </si>
  <si>
    <t>AGUA BONITA 2 LA MONTAÑITA CAQUETÁ</t>
  </si>
  <si>
    <t>QUIÑONES LOPEZ BRAYAN STIVEN</t>
  </si>
  <si>
    <t>brayan.quinones@unp.gov.co</t>
  </si>
  <si>
    <t>estibenquinonez489@gmail.com</t>
  </si>
  <si>
    <t>CENTRO POBLADO LA PRADERA  CASA PUERTO ASÍS</t>
  </si>
  <si>
    <t>BURBANO BERNAL LUZ MIRIAM</t>
  </si>
  <si>
    <t>luz.burbano@unp.gov.co</t>
  </si>
  <si>
    <t xml:space="preserve">ETCR la carmelita </t>
  </si>
  <si>
    <t xml:space="preserve">QUINTERO VARGAS AMBERG </t>
  </si>
  <si>
    <t>amberg.quintero@unp.gov.co</t>
  </si>
  <si>
    <t>V?A PUERTO GUZM?N  VEREDA LOS CORRALES  PUERTO GUZMÁN</t>
  </si>
  <si>
    <t>MOGOLLON FREDY NICOLAS</t>
  </si>
  <si>
    <t>fredy.mogollon@unp.gov.co</t>
  </si>
  <si>
    <t>E.T.C.R. AGUA BONITA II (LA MONTAÑITA - CAQUETÁ)</t>
  </si>
  <si>
    <t>SOLANO FERNANDEZ GILBERTO</t>
  </si>
  <si>
    <t>gilberto.solano@unp.gov.co</t>
  </si>
  <si>
    <t>ETCR Antonio NAriño</t>
  </si>
  <si>
    <t xml:space="preserve">JARAMILLO RAMOS ANGEL MARIA </t>
  </si>
  <si>
    <t>angel.jaramillo@unp.gov.co</t>
  </si>
  <si>
    <t xml:space="preserve">Vereda Filipinas </t>
  </si>
  <si>
    <t>CARVAJAL COSSIO JUAN DAVID</t>
  </si>
  <si>
    <t>david.carvajal@unp.gov.co</t>
  </si>
  <si>
    <t>juan.cassio@unp.gov.co</t>
  </si>
  <si>
    <t xml:space="preserve">Etcr las colinas Guaviare </t>
  </si>
  <si>
    <t>ROBAYO MARTINEZ LICETH CAMILA</t>
  </si>
  <si>
    <t>1163 DEL05 DE JULIO DE 2024</t>
  </si>
  <si>
    <t>lilalizethb@gmail.com</t>
  </si>
  <si>
    <t>TÉCNICO AUXILIAR EN SALUD PÚBLICA</t>
  </si>
  <si>
    <t>CARRERA 6 No. 5-29 BARRIO EL CENTRO LA MONTAÑITA CAQUETA</t>
  </si>
  <si>
    <t>GARCIA MENDOZA ANGIE PAOLA</t>
  </si>
  <si>
    <t>angie.garcia@unp.gov.co</t>
  </si>
  <si>
    <t>paolagarciamendoza1234@gmail.com</t>
  </si>
  <si>
    <t>MUÑOZ LASCARRO ELENA PATRICIA</t>
  </si>
  <si>
    <t>elena.muñoz@unp.gov.co</t>
  </si>
  <si>
    <t>elena.munoz@unp.gov.co</t>
  </si>
  <si>
    <t>ETCR Jhon bautista peña Anori (Medellín).</t>
  </si>
  <si>
    <t xml:space="preserve">DICUe ZETTY DIANA MILENA </t>
  </si>
  <si>
    <t xml:space="preserve">0274 del 09 de marzo </t>
  </si>
  <si>
    <t>diana.discue@unp.gov.co</t>
  </si>
  <si>
    <t>dianaelenadicue1989@gmail.com</t>
  </si>
  <si>
    <t xml:space="preserve">Carrera 58 #4D-42  </t>
  </si>
  <si>
    <t xml:space="preserve">TIMOTEO ELENA </t>
  </si>
  <si>
    <t>elena.timoteo@unp.gov.co</t>
  </si>
  <si>
    <t>helentim.periodismo@gmail.com</t>
  </si>
  <si>
    <t xml:space="preserve">Av calle 26#19b-95 </t>
  </si>
  <si>
    <t xml:space="preserve">OVALLE PEÑA YINA MAGALY </t>
  </si>
  <si>
    <t>COLINAS</t>
  </si>
  <si>
    <t>yina.ovalle@unp.gov.co</t>
  </si>
  <si>
    <t>CARTAGENA URREGO JOAQUIN MARIANO</t>
  </si>
  <si>
    <t>joaquin.cartagena@unp.gov.co</t>
  </si>
  <si>
    <t>joaquincartagena2424@gmail.com</t>
  </si>
  <si>
    <t>CARRERA 102B # 48D-65</t>
  </si>
  <si>
    <t>CHAVARRIA CHAVARRIA ORLANDO ANTONIO</t>
  </si>
  <si>
    <t>0326 DEL 23 DE FEBRERO DE 2024</t>
  </si>
  <si>
    <t>orlando.chavarria@unp.gov.co</t>
  </si>
  <si>
    <t>Carrera 102B calle 48D _65</t>
  </si>
  <si>
    <t xml:space="preserve">GUERRA CAICEDO SANDRA MILENA </t>
  </si>
  <si>
    <t>sandra.guerra@unp.gov.co</t>
  </si>
  <si>
    <t>Calle 15# 2-76</t>
  </si>
  <si>
    <t>OSORIO MENDOZA ANA JASBLEIDY</t>
  </si>
  <si>
    <t>jasbleidy.osorio@unp.gov.co</t>
  </si>
  <si>
    <t>osoriomendozaanajasbleidy@gmail.com</t>
  </si>
  <si>
    <t>M2 casa 1</t>
  </si>
  <si>
    <t>SILVA LUGO JUAN DAVID</t>
  </si>
  <si>
    <t>juan.silva@unp.gov.co</t>
  </si>
  <si>
    <t>Casa 25</t>
  </si>
  <si>
    <t>SANCHEZ CALVO CARLOS ANDRES</t>
  </si>
  <si>
    <t>andres.sanchez@unp.gov.co</t>
  </si>
  <si>
    <t>sanchezcalvocarlosandres@gmail.com</t>
  </si>
  <si>
    <t>AGUIRRE SALDARRIAGA RAFAEL ANTONIO</t>
  </si>
  <si>
    <t>1342 DEL 24 DE AGOSTO DE 2023</t>
  </si>
  <si>
    <t>rafael.aguirre@unp.gov.co</t>
  </si>
  <si>
    <t>rafaelantonioaguirresalda@gmail.com</t>
  </si>
  <si>
    <t xml:space="preserve">Pondores la guajira </t>
  </si>
  <si>
    <t>VILLAZON LOPERENA ALBERT</t>
  </si>
  <si>
    <t>albert.villazon@unp.gov.co</t>
  </si>
  <si>
    <t xml:space="preserve">ETCR PONDORES LA GUAJIRA </t>
  </si>
  <si>
    <t xml:space="preserve">IBARRA HERNANDEZ JAIVER </t>
  </si>
  <si>
    <t>MANAURE (VEREDA TIERRA GRATA)</t>
  </si>
  <si>
    <t>jaiver.ibarra@unp.gov.co</t>
  </si>
  <si>
    <t>Tierra grata</t>
  </si>
  <si>
    <t>LOZANO VARGAS ABIGAIL ROSARIO</t>
  </si>
  <si>
    <t>abigail.lozano@unp.gov.co</t>
  </si>
  <si>
    <t>Manaure cesar vereda tierra grata cesar</t>
  </si>
  <si>
    <t>LADINO LONDOÑO LEONARDO</t>
  </si>
  <si>
    <t>leonardo.ladino@unp.gov.co</t>
  </si>
  <si>
    <t>Vereda buena vista de mesetas meta</t>
  </si>
  <si>
    <t xml:space="preserve">MACHADO PEREZ RAMIRO </t>
  </si>
  <si>
    <t>ramiro.machado@unp.gov.co</t>
  </si>
  <si>
    <t xml:space="preserve">ETCR agua bonita </t>
  </si>
  <si>
    <t>PALACIOS ARROYO BRAYAN ESTIVEN</t>
  </si>
  <si>
    <t>brayan.palacios@unp.gov.co</t>
  </si>
  <si>
    <t>bp2478911@gmail.com</t>
  </si>
  <si>
    <t>Bariio la Paz Apartamento QUIBDÓ</t>
  </si>
  <si>
    <t>VILLAMIZAR RIOS LUIS ALFONSO</t>
  </si>
  <si>
    <t>luis.villamizar@unp.gov.co</t>
  </si>
  <si>
    <t>alfonsovillamizar06@gmail.com</t>
  </si>
  <si>
    <t xml:space="preserve">Calle 4a #3-76 </t>
  </si>
  <si>
    <t xml:space="preserve">310 4467856 </t>
  </si>
  <si>
    <t>COLLAZOS LAME LUIS CARLOS</t>
  </si>
  <si>
    <t>luis.collazos@unp.gov.co</t>
  </si>
  <si>
    <t>luiscarloscollazos2020@gmail.com</t>
  </si>
  <si>
    <t xml:space="preserve">Los alticos </t>
  </si>
  <si>
    <t>GALVIS SILVA JHON HARRINSON</t>
  </si>
  <si>
    <t>0908 DEL 11 DE JUNIO DE 2024</t>
  </si>
  <si>
    <t>harrinson.galvis@unp.gov.co</t>
  </si>
  <si>
    <t>jhon7854sj@gmail.com</t>
  </si>
  <si>
    <t>CALLE 7 B # 20 - 80</t>
  </si>
  <si>
    <t>MARTINEZ ROJAS ADOLFO</t>
  </si>
  <si>
    <t>CALOTO</t>
  </si>
  <si>
    <t>adolfo.martinez@unp.gov.co</t>
  </si>
  <si>
    <t>MONTERREDONDO   MIRANDA</t>
  </si>
  <si>
    <t xml:space="preserve">AGUIRRE BALLEN MAGDALENA </t>
  </si>
  <si>
    <t>magdalena.aguirre@unp.gov.co</t>
  </si>
  <si>
    <t xml:space="preserve">CALLE 21 #29B-98   </t>
  </si>
  <si>
    <t>BLANDON GARCIA VIVIANA PAOLA</t>
  </si>
  <si>
    <t>RICAURTE</t>
  </si>
  <si>
    <t>1341 del 24 de agosto del 2023</t>
  </si>
  <si>
    <t>viviana.blandon@unp.gov.co</t>
  </si>
  <si>
    <t>vivianablandon48@gmail.com</t>
  </si>
  <si>
    <t>Carrera 118#89b - 35</t>
  </si>
  <si>
    <t>CAÑAS LOPEZ JHON FAIBER</t>
  </si>
  <si>
    <t>PONDORES</t>
  </si>
  <si>
    <t>RESOLUCION 1062 DE 2020</t>
  </si>
  <si>
    <t>jhon.canas@unp.gov.co</t>
  </si>
  <si>
    <t>jhonfaibercanaslopez@gmail.com</t>
  </si>
  <si>
    <t>AETCR AMURY RODRIGUEZ PONDORES</t>
  </si>
  <si>
    <t>PARADA GARZON NATALIA MARGARITA</t>
  </si>
  <si>
    <t>0699 DEL 02 DE MAYO DEL 2024</t>
  </si>
  <si>
    <t>natalia.garzon@unp.gov.co</t>
  </si>
  <si>
    <t>margarita.natalia@gmail.com</t>
  </si>
  <si>
    <t>ESPECIALISTA EN ESTUDIOS CULTURALES</t>
  </si>
  <si>
    <t>CARRERA 57B 12B 74</t>
  </si>
  <si>
    <t xml:space="preserve">4 AÑOS </t>
  </si>
  <si>
    <t>FRANCO CERQUERA ELVER OSWALDO</t>
  </si>
  <si>
    <t>RESOLUCIÓN 0881 DE 2020</t>
  </si>
  <si>
    <t>elver.franco@unp.gov.co</t>
  </si>
  <si>
    <t>franco.oswaldo@hotmail.com</t>
  </si>
  <si>
    <t>TECNICA PROFESIONAL EN ADMINISTRACION  DE SISTEMAS E INFORMATICA</t>
  </si>
  <si>
    <t xml:space="preserve">ESPECIALIZACION EN DERECHO PRIVADO CON ENFASIS EN EL SUJETO DEL DERECHO //  </t>
  </si>
  <si>
    <t>ALVAREZ BERNAL LILIANA</t>
  </si>
  <si>
    <t>0287 del 28 de febrero del 2023</t>
  </si>
  <si>
    <t>RESOLUCIÓN 1027 DE 2020</t>
  </si>
  <si>
    <t>liliana.alvarez@unp.gov.co</t>
  </si>
  <si>
    <t>Calle 38 # 37-38</t>
  </si>
  <si>
    <t xml:space="preserve">GARAY BONILLA JULIETH FERNANDA </t>
  </si>
  <si>
    <t>GRUPO DE PLANEACION Y SEGUIMIENTO (GPS)</t>
  </si>
  <si>
    <t>MEM23-00000313</t>
  </si>
  <si>
    <t>RESOLUCION 0014 DEL 04 DE ENERO DE 2023</t>
  </si>
  <si>
    <t>fernanda.garay@unp.gov.co</t>
  </si>
  <si>
    <t>FERGAR0202@HOTMAIL.COM</t>
  </si>
  <si>
    <t>CARRERA 79 D # 40 A 47</t>
  </si>
  <si>
    <t>LOPEZ CARRERO MARIO</t>
  </si>
  <si>
    <t>RESOLUCION 0175 DEL 02 DE FEBRERO DE 2023</t>
  </si>
  <si>
    <t>RESOLUCION 1823 DEL 20 DE SEPTIEMBRE DE 2022</t>
  </si>
  <si>
    <t>mario.lopez@unp.gov.co</t>
  </si>
  <si>
    <t>marpez01@gmail.com</t>
  </si>
  <si>
    <t>TECNICO PROFESIONAL</t>
  </si>
  <si>
    <t>COMUNICADOR SOCIAL Y PERIDISTA</t>
  </si>
  <si>
    <t>K 55 56a56, B13, AP 406</t>
  </si>
  <si>
    <t>RUSSI BELTRAN NELSON ROLANDO</t>
  </si>
  <si>
    <t>ENCARGO DIRECTIVO</t>
  </si>
  <si>
    <t>RESOLUCIÓN 0567 DEL 17 DE ABRIL DE 2023</t>
  </si>
  <si>
    <t>nelson.russi@unp.gov.co</t>
  </si>
  <si>
    <t>nelsonrussi80@gmail.com</t>
  </si>
  <si>
    <t xml:space="preserve">ADMINISTRADOR POLICIAL, ADMINISTRADOR PÚBLICO, </t>
  </si>
  <si>
    <t>ESPECIALISTA EN GERENCIA DE RIESGOS Y SEGUROS, ESPECIALISTA EN SEGURIDAD</t>
  </si>
  <si>
    <t>CARRERA 2 No. 10 - 63</t>
  </si>
  <si>
    <t>ARDILA MEDINA CESAR ARMANDO</t>
  </si>
  <si>
    <t>GRUPO DE RECEPCION ANALISIS EVALUACION DEL RIESGO Y RECOMENDACIONES (GRAERR)</t>
  </si>
  <si>
    <t>RESOLUCIÓN 0455 DEL 09 DE ABRIL DE 2021</t>
  </si>
  <si>
    <t>cesar.ardila@unp.gov.co</t>
  </si>
  <si>
    <t>cesarmandoardilam@gmail.com</t>
  </si>
  <si>
    <t>CIENCIA POLITICA</t>
  </si>
  <si>
    <t>Calle 72 # 69A - 23 piso 4</t>
  </si>
  <si>
    <t>DIAZ ROMERO MIGUEL ENRIQUE</t>
  </si>
  <si>
    <t>miguel.diaz@unp.gov.co</t>
  </si>
  <si>
    <t>diazrmiguele@gmail.com</t>
  </si>
  <si>
    <t>CL 186 C BIS 15 69 INT 11 AP 104</t>
  </si>
  <si>
    <t>ARIZA EDGAR</t>
  </si>
  <si>
    <t>0481 DEL 15 DEL MARZO DE 2024</t>
  </si>
  <si>
    <t>edgar.ariza@unp.gov.co</t>
  </si>
  <si>
    <t>ssmedgarariza@gmail.com</t>
  </si>
  <si>
    <t xml:space="preserve">INGENIERO DE SISTEMAS </t>
  </si>
  <si>
    <t>CALE 14 No. 47-18 BARRIO ESPERANZA   - VILLAVICENCIO</t>
  </si>
  <si>
    <t>CALDERON PABON HENRY</t>
  </si>
  <si>
    <t>GRUPO DE ENLACE CON TALENTO HUMANO (GETH)</t>
  </si>
  <si>
    <t>henry.calderon@unp.gov.co</t>
  </si>
  <si>
    <t>calle 152 # 72-35 int 7 102</t>
  </si>
  <si>
    <t>GONZALEZ TENORIO NELLY</t>
  </si>
  <si>
    <t>RESOLUCION 1383 DEL 31 DE AGOSTO DE 2023</t>
  </si>
  <si>
    <t>nelly.gonzalez@unp.gov.co</t>
  </si>
  <si>
    <t>negonzate@yahoo.es</t>
  </si>
  <si>
    <t>ESPECIALISTA EN DERCHO ADMINISTRATIVO</t>
  </si>
  <si>
    <t>CALLE 44 20-52</t>
  </si>
  <si>
    <t>8 AÑOS</t>
  </si>
  <si>
    <t>GUTIERREZ RODRIGUEZ LILIANA PAOLA</t>
  </si>
  <si>
    <t>0544 DEL 27 DE MARZO DE 2024-MEM24-00026734</t>
  </si>
  <si>
    <t>RESOLUCIÓN 0733 DEL 03 DE JUNIO DE 2021</t>
  </si>
  <si>
    <t>liliana.gutierrez@unp.gov.co</t>
  </si>
  <si>
    <t>paolindia012@gmail.com</t>
  </si>
  <si>
    <t xml:space="preserve">ESPECIALIZACION EN DESARROLLO HUMANO CON ENFASIS EN PROCESOS AFECTIVOS Y CREATIVIDAD //  </t>
  </si>
  <si>
    <t>calle 11 sur # 1 - 05 apto 402</t>
  </si>
  <si>
    <t>8 am a 4 pm</t>
  </si>
  <si>
    <t>LEMUS RODRIGUEZ EDWIN FERNANDO</t>
  </si>
  <si>
    <t>edwin.lemus@unp.gov.co</t>
  </si>
  <si>
    <t>poligrafistabogota@gmail.com</t>
  </si>
  <si>
    <t xml:space="preserve">ESPECIALISTA  //  </t>
  </si>
  <si>
    <t>Cr 78 No 16D - 71</t>
  </si>
  <si>
    <t xml:space="preserve">BAUTISTA VERA LAURA MARCELA </t>
  </si>
  <si>
    <t>RESOLUCIÓN NOMBRAMIENTO 1403 DE 2020</t>
  </si>
  <si>
    <t>laura.bautista@unp.gov.co</t>
  </si>
  <si>
    <t xml:space="preserve">bautistalauramarcela@gmail.com </t>
  </si>
  <si>
    <t>CALLE 11 SUR # 68 C -25</t>
  </si>
  <si>
    <t>REYES GOMEZ NIDIAN AMPARO</t>
  </si>
  <si>
    <t>GRUPO DE IMPLEMENTACION SUPERVISION Y FINALIZACION DE MEDIDAS (GISFM)</t>
  </si>
  <si>
    <t>MEM23-00062792</t>
  </si>
  <si>
    <t>RESOLUCIÓN 0542 DEL 04 DE MAYO DE 2021</t>
  </si>
  <si>
    <t>nidia.reyes@unp.gov.co</t>
  </si>
  <si>
    <t>nidianreyesg@yahoo.es</t>
  </si>
  <si>
    <t>ADMINISTRACIÓN DE MERCADEO, PUBLICIDAD Y VENTAS</t>
  </si>
  <si>
    <t>calle 6 a 89-42</t>
  </si>
  <si>
    <t>SUAREZ GONZALEZ JORGE ERNESTO</t>
  </si>
  <si>
    <t>MEM23-00062798</t>
  </si>
  <si>
    <t>RESOLUCIÓN 1489 DEL 01 DE AGOSTO DE 2022</t>
  </si>
  <si>
    <t>jorge.suarez@unp.gov.co</t>
  </si>
  <si>
    <t>jorgeesuarez66@gmail.com</t>
  </si>
  <si>
    <t xml:space="preserve"> </t>
  </si>
  <si>
    <t>COMUNICACIÓN SOCIAL</t>
  </si>
  <si>
    <t>ESPECIALIZACION EN GESTIÓN PUBLICA</t>
  </si>
  <si>
    <t>Avenida Calle 32 #13-52 Torre 1 Apto 1105</t>
  </si>
  <si>
    <t>MENDEZ PINEDA FREDY MAURICIO</t>
  </si>
  <si>
    <t>MEM24-00025008</t>
  </si>
  <si>
    <t>RESOLUCION 2322 DEL 01 DE DICIEMBRE DE 2022</t>
  </si>
  <si>
    <t>fredy.mendez@unp.gov.co</t>
  </si>
  <si>
    <t>freddymep@yahoo.es</t>
  </si>
  <si>
    <t>ESPECIALIZACION EN DERECHO ADMINISTRATIVO</t>
  </si>
  <si>
    <t>CARRERA 72 A #52-20 APTO 203</t>
  </si>
  <si>
    <t xml:space="preserve">CORREDOR RUSSI FRANCISCO JOSE </t>
  </si>
  <si>
    <t>19/11/1991</t>
  </si>
  <si>
    <t>francisco.corredor@unp.gov.co</t>
  </si>
  <si>
    <t>CARRERA 70 B # 3A-56</t>
  </si>
  <si>
    <t>ORTIZ CORTES DIOBAN YAMID</t>
  </si>
  <si>
    <t>RESOLUCION 1480 DEL 29 DE JULIO DE 2022</t>
  </si>
  <si>
    <t>dioban.ortiz@unp.gov.co</t>
  </si>
  <si>
    <t>yamidortizcortes@gmail.com</t>
  </si>
  <si>
    <t>ANTROPOLOGO</t>
  </si>
  <si>
    <t>calle 6b # 74 21 interior 1 apto 502</t>
  </si>
  <si>
    <t>PEREZ GOMEZCASSERES JAIME ANDRES</t>
  </si>
  <si>
    <t>RESOLUCIÓN 1506 DEL 02 DE AGOSTO DE 2022</t>
  </si>
  <si>
    <t>jaime.perez@unp.gov.co</t>
  </si>
  <si>
    <t>jaimea_pg@hotmail.com</t>
  </si>
  <si>
    <t>AVENIDA CALLE 22 #29A - 44</t>
  </si>
  <si>
    <t>MONTOYA PEREZ ELCY MILENA</t>
  </si>
  <si>
    <t>elcy.montoya@unp.gov.co</t>
  </si>
  <si>
    <t xml:space="preserve">ESPECIALIZACION EN DERECHO CONSTITUCIONAL //  </t>
  </si>
  <si>
    <t>Calle 12B N?. 2*85  ANDES</t>
  </si>
  <si>
    <t>CASTILLO TRONCOSO JHON FREDY</t>
  </si>
  <si>
    <t>GRUPO DE AUTOMOTORES (GA)</t>
  </si>
  <si>
    <t>MEM23-00046019</t>
  </si>
  <si>
    <t>jhon.castillo@unp.gov.co</t>
  </si>
  <si>
    <t xml:space="preserve">CALLE 12 A #71 B - 61 </t>
  </si>
  <si>
    <t>BARRAGAN CASTELLANOS JUAN SEBASTIAN</t>
  </si>
  <si>
    <t>RESOLUCIÓN 0554 DEL 04 DE MAYO DE 2021</t>
  </si>
  <si>
    <t>juan.barragan@unp.gov.co</t>
  </si>
  <si>
    <t>POLITOLOGO</t>
  </si>
  <si>
    <t>CARRERA 81B 3 65A-64</t>
  </si>
  <si>
    <t>ABRIL JAIMES MARIA FERNANDA</t>
  </si>
  <si>
    <t>01</t>
  </si>
  <si>
    <t>2044-01</t>
  </si>
  <si>
    <t>RESOLUCION 2321 DEL 01 DE DIC8IEMBRE DE 2022</t>
  </si>
  <si>
    <t>maria.abril@unp.gov.co</t>
  </si>
  <si>
    <t>fercha199573@hotmail.com</t>
  </si>
  <si>
    <t>ADMINISTRADOR DE EMPRESAS</t>
  </si>
  <si>
    <t>Carrera 10 # 53 -45 sur casa BOGOTÁ</t>
  </si>
  <si>
    <t>LOPEZ ORDOÑEZ PAULA ESTEFANY</t>
  </si>
  <si>
    <t>GRUPO DE GESTION DE VIATICOS Y DESPLAZAMIENTOS (GGVD)</t>
  </si>
  <si>
    <t>RESOLUCIÓN 1474 DEL 11 DE OCTUBRE DE 2021</t>
  </si>
  <si>
    <t>paula.lopez@unp.gov.co</t>
  </si>
  <si>
    <t>FINANZAS Y COMERCIO EXTERIOR</t>
  </si>
  <si>
    <t>Supermanzana 7 tibiflores Morelli</t>
  </si>
  <si>
    <t>BARRAGAN BAQUERO YIBY ANGELICA</t>
  </si>
  <si>
    <t>MEM23-00013582</t>
  </si>
  <si>
    <t>RESOLUCIÓN 0222 DEL 25 DE FEBRERO DE 2021</t>
  </si>
  <si>
    <t>yiby.barragan@unp.gov.co</t>
  </si>
  <si>
    <t>yibian.1024@hotmail.com</t>
  </si>
  <si>
    <t>CRA 7A# 2A 35</t>
  </si>
  <si>
    <t xml:space="preserve">AGUIAR BARRIOS MARLIDY </t>
  </si>
  <si>
    <t>1048 DEL 06 DE JULIO DE 2023</t>
  </si>
  <si>
    <t>Resolución 1394 del 17 de noviembre de 2020</t>
  </si>
  <si>
    <t>marlidy.aguiar@unp.gov.co</t>
  </si>
  <si>
    <t>ADMINISTRACION TURISTICA Y HOTELERA</t>
  </si>
  <si>
    <t xml:space="preserve">CALLE 72 N. 3-16 BARRIO TERCER  </t>
  </si>
  <si>
    <t>SANCHEZ MORENO LEIDY VIVIANA</t>
  </si>
  <si>
    <t>RESOLUCIÓN 0178 DEL 04 DE FEBRERO DE 2021</t>
  </si>
  <si>
    <t>leidy.sanchez@unp.gov.co</t>
  </si>
  <si>
    <t>Calle 21a sur # 8-25</t>
  </si>
  <si>
    <t>TOSCANO CAVIRRIAM DENEIS ADRIANA</t>
  </si>
  <si>
    <t>0245 DEL 17 DE FEBRERO DE 2023</t>
  </si>
  <si>
    <t>RESOLUCIÓN 1549 DEL 25 DE OCTUBRE DE 2021</t>
  </si>
  <si>
    <t>deneis.toscano@unp.gov.co</t>
  </si>
  <si>
    <t>adrianatc2224@gmail.com</t>
  </si>
  <si>
    <t>ADMINISTRACIÓN DE EMPRESAS</t>
  </si>
  <si>
    <t xml:space="preserve">CARRERA 11B No 3 - 37 SUR </t>
  </si>
  <si>
    <t>GONZALEZ REY ANGIE CAROLINA</t>
  </si>
  <si>
    <t>RESOLUCION 0211 DEL 09 DE FEBRERO DE 2023</t>
  </si>
  <si>
    <t>angie.gonzalez@unp.gov.co</t>
  </si>
  <si>
    <t>a.carito_98@hotmail.com</t>
  </si>
  <si>
    <t>TECNICO MANTENIMIENTO AMBIENTAL</t>
  </si>
  <si>
    <t>CARRERA 60 # 3 - 55</t>
  </si>
  <si>
    <t>GONZALEZ GARZON LIZETH JOHANA</t>
  </si>
  <si>
    <t>RESOLUCION 2231 DEL 18 DE NOVIEMBRE DE 2022</t>
  </si>
  <si>
    <t>RESOLUCIÓN 0975 DE 2020</t>
  </si>
  <si>
    <t>lizeth.gonzalez@unp.gov.co</t>
  </si>
  <si>
    <t>ljohis0328@hotmail.com</t>
  </si>
  <si>
    <t>TECNICA PROFESIONAL EN SEGUROS</t>
  </si>
  <si>
    <t xml:space="preserve">CALLE 54 # 28-61 SUR </t>
  </si>
  <si>
    <t>RODRIGUEZ PEREZ KAREN LICELLY</t>
  </si>
  <si>
    <t>RESOLUCIÓN 0927 DE 2020</t>
  </si>
  <si>
    <t>licelly.rodriguez@unp.gov.co</t>
  </si>
  <si>
    <t>karenlicelly@hotmail.com</t>
  </si>
  <si>
    <t>calle 40sur # 78C-34</t>
  </si>
  <si>
    <t>GAVIRIA RAMIREZ JOHANNA ANDREA</t>
  </si>
  <si>
    <t>RESOLUCIÓN 0454 DEL 09 DE ABRIL DE 2021</t>
  </si>
  <si>
    <t>johanna.gaviria@unp.gov.co</t>
  </si>
  <si>
    <t>JHAS93@HOTMAIL.COM</t>
  </si>
  <si>
    <t>T.C PRODUCCION DE INFORMACION ADMINISTRATIVA</t>
  </si>
  <si>
    <t>NEGOCIOS INTERNACIONALES NO GRADUADO</t>
  </si>
  <si>
    <t>CALLE 21 # 51 A - 94 SUR</t>
  </si>
  <si>
    <t>BARRETO FLOREZ YINA ALEXANDRA</t>
  </si>
  <si>
    <t>14/04/1984</t>
  </si>
  <si>
    <t>MEM24-00001489</t>
  </si>
  <si>
    <t>alexandra.barreto@unp.gov.co</t>
  </si>
  <si>
    <t>TECNOLOGIA EN GESTION DEL TALENTO HUMANO</t>
  </si>
  <si>
    <t>CALLE 12A No 71B-61</t>
  </si>
  <si>
    <t>PEREZ ARAQUE ANGIE LORENA</t>
  </si>
  <si>
    <t>25/10/1991</t>
  </si>
  <si>
    <t>angie.perez@unp.gov.co</t>
  </si>
  <si>
    <t>lore258@hotmail.com</t>
  </si>
  <si>
    <t>TECNOLOGIA EN ADMINISTRACION DE EMPRESAS</t>
  </si>
  <si>
    <t>carrera 3 # 52 - 10</t>
  </si>
  <si>
    <t>PEREZ CUELLAR FIDEL MARULANDA</t>
  </si>
  <si>
    <t>MEM23-00037859</t>
  </si>
  <si>
    <t>RESOLUCIÓN 1128 DEL 06 DE JULIO DE 2022</t>
  </si>
  <si>
    <t>fidel.perez@unp.gov.co</t>
  </si>
  <si>
    <t>esteban197816@gmail.com</t>
  </si>
  <si>
    <t>SEPTIMO SEMESTRE ADMINISTRACION DE EMPRESAS / CONTADURIA PUBLICA</t>
  </si>
  <si>
    <t>Cra 54 2b 19</t>
  </si>
  <si>
    <t xml:space="preserve">ALVAREZ REYES JOSE GIOVANNI </t>
  </si>
  <si>
    <t>05/05/1976</t>
  </si>
  <si>
    <t>RESOLUCIÓN 0457 DEL 09 DE ABRIL DE 2021</t>
  </si>
  <si>
    <t>giovanni.alvarez@unp.gov.co</t>
  </si>
  <si>
    <t>TECNOLOGIA EN SISTEMAS INFORMATICOS</t>
  </si>
  <si>
    <t>INGENIERIA EN SEGURIDAD INDUSTRIAL E HIGIENE OCUPACIONAL</t>
  </si>
  <si>
    <t>CARRERA 65 A No 5 A - 25</t>
  </si>
  <si>
    <t>TRUJILLO BURITICA LINA MARIA</t>
  </si>
  <si>
    <t>RESOLUCIÓN 1475 DEL 11 DE OCTUBRE DE 2021</t>
  </si>
  <si>
    <t>lina.trujillo@unp.gov.co</t>
  </si>
  <si>
    <t>mary.18trujillo99@gmail.com</t>
  </si>
  <si>
    <t>TL GESTIÓN DEL TALENTO HUMANO</t>
  </si>
  <si>
    <t>CARRERA 84 # 30-61 SUR</t>
  </si>
  <si>
    <t>ROPERO LOPEZ ANGIE ANDREA</t>
  </si>
  <si>
    <t>RESOLUCIÓN 0456 DEL 09 DE ABRIL DE 2021</t>
  </si>
  <si>
    <t>angie.ropero@unp.gov.co</t>
  </si>
  <si>
    <t>anguisrl@gmail.com</t>
  </si>
  <si>
    <t>CALLE 15 # 19A-59</t>
  </si>
  <si>
    <t>VIDALES JINNET CAROLINA</t>
  </si>
  <si>
    <t>RESOLUCIÓN 1707 DEL 01 DE SEPTIEMBRE DE 2022</t>
  </si>
  <si>
    <t>jinnet.vidales@unp.gov.co</t>
  </si>
  <si>
    <t>carolinavidales@outlook.es</t>
  </si>
  <si>
    <t>CARRERA 46 #135-07</t>
  </si>
  <si>
    <t>CARMONA MIRANDA MARILUZ</t>
  </si>
  <si>
    <t>MEM24-00000383</t>
  </si>
  <si>
    <t>RESOLUCIÓN 0223 DEL 25 DE FEBRERO DE 2021</t>
  </si>
  <si>
    <t>mariluz.miranda@unp.gov.co</t>
  </si>
  <si>
    <t xml:space="preserve"> mariluzmiranda407@gmail.com</t>
  </si>
  <si>
    <t>TECNOLOGA ANALISIS Y DESARROLLO DE SISTEMAS</t>
  </si>
  <si>
    <t xml:space="preserve">CARRERA 79 #57 G-04 </t>
  </si>
  <si>
    <t>ILLIDGE MENA LISBET CAROLINA</t>
  </si>
  <si>
    <t>MEM23-00015104</t>
  </si>
  <si>
    <t>RESOLUCION 0016 DEL 04 DE ENERO DE 2023</t>
  </si>
  <si>
    <t>lisbet.illidge@unp.gov.co</t>
  </si>
  <si>
    <t>lisbetillidgem@hotmail.com</t>
  </si>
  <si>
    <t>TECNOLOGO EN GESTIÓN DEL TALENTO HUMANO</t>
  </si>
  <si>
    <t xml:space="preserve">CRA 8a# 153-51 </t>
  </si>
  <si>
    <t>DAZA LOPEZ YEFERSON ALEXANDER</t>
  </si>
  <si>
    <t>1173 del 05 de octubre de 2020</t>
  </si>
  <si>
    <t>yeferson.daza@unp.gov.co</t>
  </si>
  <si>
    <t>jefersondaza1700@hotmail.es</t>
  </si>
  <si>
    <t>TECNICO EN COMERCIO COMERCIAL</t>
  </si>
  <si>
    <t>KR 3 A # 54 I 77 SUR  DANUBIO  AZUL</t>
  </si>
  <si>
    <t>GARCIA BARBOSA AVIMAEL</t>
  </si>
  <si>
    <t>2373 DEL 13 DE DICIEMBRE DE 2022</t>
  </si>
  <si>
    <t>RESOLUCIÓN 0721 DEL 01 DE JUNIO DE 2021</t>
  </si>
  <si>
    <t>avimael.garcia@unp.gov.co</t>
  </si>
  <si>
    <t xml:space="preserve"> garcia.avimael@gmail.com</t>
  </si>
  <si>
    <t xml:space="preserve">MANZAN 9 CASA 17  </t>
  </si>
  <si>
    <t>RODRIGUEZ LEIDA FABIOLA</t>
  </si>
  <si>
    <t>MEM23-00000411</t>
  </si>
  <si>
    <t>leida.rodriguez@unp.gov.co</t>
  </si>
  <si>
    <t>COMUNICACION SOCIAL INSTITUCIONAL NO GRADUADO</t>
  </si>
  <si>
    <t>kra 103B 82-92</t>
  </si>
  <si>
    <t>VANEGAS MENDOZA YULY EDITH</t>
  </si>
  <si>
    <t>RESOLUCION 2074 DEL 19 DE OCTUBRE DE 2022</t>
  </si>
  <si>
    <t>yuly.vanegas@unp.gov.co</t>
  </si>
  <si>
    <t>yulyvanegas985@gmail.com</t>
  </si>
  <si>
    <t>CALLE49C SUR #93D-90</t>
  </si>
  <si>
    <t>GAMEZ VILLARRAGA DIANA PAOLA</t>
  </si>
  <si>
    <t>RESOLUCION 1911 DEL 29 DE SEPTIEMBRE DE 2022</t>
  </si>
  <si>
    <t>diana.gamez@unp.gov.co</t>
  </si>
  <si>
    <t>dgamezvillarraga@gmail.com</t>
  </si>
  <si>
    <t>CR 107 77 D 22</t>
  </si>
  <si>
    <t xml:space="preserve">GONZALEZ ARIZA MARIA FERNANDA </t>
  </si>
  <si>
    <t>17/06/1989</t>
  </si>
  <si>
    <t>fernanda.gonzalez@unp.gov.co</t>
  </si>
  <si>
    <t>CALLE 4 G 62 27</t>
  </si>
  <si>
    <t>RUIZ LOZANO ACENEYDA</t>
  </si>
  <si>
    <t>RESOLUCIÓN 0212 DEL 23 DE FEBRERO DE 2021</t>
  </si>
  <si>
    <t>aceneyda.ruiz@unp.gov.co</t>
  </si>
  <si>
    <t>cenaida_18@hotmail.com</t>
  </si>
  <si>
    <t>TÉCNICA SALUD OCUPACIONAL</t>
  </si>
  <si>
    <t>CALLE 5A N 53-f30</t>
  </si>
  <si>
    <t>BUSTILLO PAREDES CRISTINA LUCIA</t>
  </si>
  <si>
    <t>29/08/1988</t>
  </si>
  <si>
    <t>cristina.bustillo@unp.gov.co</t>
  </si>
  <si>
    <t>AVENIDA CALLE 6 # 45 - 63 CASA BOGOTÁ</t>
  </si>
  <si>
    <t>CERPA ENCINA DIANA YANETH</t>
  </si>
  <si>
    <t>1065 DEL 10 DE JULIO DE 2023-MEM24-00007490</t>
  </si>
  <si>
    <t>diana.cerpa@unp.gov.co</t>
  </si>
  <si>
    <t xml:space="preserve">MANZANA V CASA 22 BARRIO HACIENDA PIEDRA PIONTADA </t>
  </si>
  <si>
    <t xml:space="preserve">VEGA GARZON JENNY LORENA </t>
  </si>
  <si>
    <t>jenny.vega@unp.gov.co</t>
  </si>
  <si>
    <t>JENNY.VEGA@UNP.GOV.CO</t>
  </si>
  <si>
    <t>kr 14 m no 71 a sur 08</t>
  </si>
  <si>
    <t>BONILLA TORRES SOLIMAR</t>
  </si>
  <si>
    <t>RESOLUCION 2323 DEL 01 DE DICIEMBRE DE 2022</t>
  </si>
  <si>
    <t>solimar.bonilla@unp.gov.co</t>
  </si>
  <si>
    <t>bonillatorresolimar@gmail.com</t>
  </si>
  <si>
    <t>CARRERA 60#4G-70</t>
  </si>
  <si>
    <t>COVALEDA MONJE MARGY PAOLA</t>
  </si>
  <si>
    <t>0332 DEL 23 DE FEBRERO DE 2024</t>
  </si>
  <si>
    <t>RESOLUCIÓN 1671 DEL 03 DE NOVIEMBRE DE 2021</t>
  </si>
  <si>
    <t>margy.covaleda@unp.gov.co</t>
  </si>
  <si>
    <t>margy.covaleda.monje@gmail.com</t>
  </si>
  <si>
    <t>TALENTO HUMANO</t>
  </si>
  <si>
    <t>CARRERA 86 F # 5 -07</t>
  </si>
  <si>
    <t>MELENJE SAUCA MARIA MELIDA</t>
  </si>
  <si>
    <t>MEM23-00004341</t>
  </si>
  <si>
    <t>maria.melenje@unp.gov.co</t>
  </si>
  <si>
    <t>cra 85 52 05 CASA PISO 2 BOGOTÁ</t>
  </si>
  <si>
    <t>SOTO ARAQUE JOHANNA MARITZA</t>
  </si>
  <si>
    <t>1385 del 24 de agosto del 2023-MEM23-00061752</t>
  </si>
  <si>
    <t>johanna.soto@unp.gov.co</t>
  </si>
  <si>
    <t>TECNICP LABORAL AUXILIAR EN RECURSOS HUMANOS</t>
  </si>
  <si>
    <t>AV CRA 3 # 52 10</t>
  </si>
  <si>
    <t>RODRIGUEZ GARZON  KAREN YULIETH</t>
  </si>
  <si>
    <t>karen.rodriguez@unp.gov.co</t>
  </si>
  <si>
    <t>RODRIGUEZ CEPEDA ROBERT STIVEN</t>
  </si>
  <si>
    <t>RENUNCIA A PARTIR DEL 31 DE AGOSTO DE 2024</t>
  </si>
  <si>
    <t>MEM23-00027704</t>
  </si>
  <si>
    <t>RESOLUCIÓN 1584 DEL 29 DE OCTUBRE DE 2021</t>
  </si>
  <si>
    <t>robert.rodriguez@unp.gov.co</t>
  </si>
  <si>
    <t>robertstivenr@gmail.com</t>
  </si>
  <si>
    <t>TC MECANICO REPARADOR; TL MANTENIMIENTO MECATRÓNICO DE AUTOMOTORES</t>
  </si>
  <si>
    <t>UN INGENIERIA INDUSTRIAL (3ER PERIODO).</t>
  </si>
  <si>
    <t>Calle 59 a sur # 41 a - 45</t>
  </si>
  <si>
    <t>GUAYACAN CARDENAL DIANA CAROLYN</t>
  </si>
  <si>
    <t>diana.guayacan@unp.gov.co</t>
  </si>
  <si>
    <t>CARRERA 88B 128B 38</t>
  </si>
  <si>
    <t>TABORDA GODOY DARYL JULIETTE</t>
  </si>
  <si>
    <t>MEM23-00053860</t>
  </si>
  <si>
    <t>daryl.taborda@unp.gov.co</t>
  </si>
  <si>
    <t>CARRERA 12D # 32F - 18 SUR</t>
  </si>
  <si>
    <t>GOMEZ VALBUENA JHON SEBASTIAN</t>
  </si>
  <si>
    <t>RESOLUCIÓN 1547 DEL 25 DE OCTUBRE DE 2021</t>
  </si>
  <si>
    <t>sebastian.gomez@unp.gov.co</t>
  </si>
  <si>
    <t>mgomezvalbuena@gmail.com</t>
  </si>
  <si>
    <t>TC EN LÍNEA DE AVIONES, TC ESPECIALISTA EN ESTRUCTURAS METÁLICAS Y MATERIALES COMPUESTOS</t>
  </si>
  <si>
    <t xml:space="preserve">Transversal 48 a bis sur # 69 a 38 </t>
  </si>
  <si>
    <t xml:space="preserve">GALAN GONZALEZ ARIEL MAURICIO </t>
  </si>
  <si>
    <t>1071 DEL 25 DE JUNIO DE 2024</t>
  </si>
  <si>
    <t>PROTECCION</t>
  </si>
  <si>
    <t>ariel.galan@unp.gov.co</t>
  </si>
  <si>
    <t>armagalan6@gmail.com</t>
  </si>
  <si>
    <t>CRA 19B #22 - 39 SUR</t>
  </si>
  <si>
    <t>3 años y 10 meses</t>
  </si>
  <si>
    <t>PARRALES ROMERO WENDY JOHANA</t>
  </si>
  <si>
    <t>MEM24-00000382</t>
  </si>
  <si>
    <t>wendy.parrales@unp.gov.co</t>
  </si>
  <si>
    <t>calle 10 A 19 b 194</t>
  </si>
  <si>
    <t>CRUZ CHAVES GINA PAOLA</t>
  </si>
  <si>
    <t>gina.cruz@unp.gov.co</t>
  </si>
  <si>
    <t xml:space="preserve">TRANSVERSAL 48 A BIS N 69 A  38 SUR </t>
  </si>
  <si>
    <t>MANTILLA SALCEDO MARIA CRISTINA</t>
  </si>
  <si>
    <t>maria.mantilla@unp.gov.co</t>
  </si>
  <si>
    <t>TECNICA PROFESIONAL EN ARCHIVISTICA</t>
  </si>
  <si>
    <t>cra 4 #25a-22</t>
  </si>
  <si>
    <t>MONROY RAMOS YUDI MILENA</t>
  </si>
  <si>
    <t>MEM23-00013211-MEM24-00041169</t>
  </si>
  <si>
    <t>RESOLUCIÓN 1548 DEL 25 DE OCTUBRE DE 2021</t>
  </si>
  <si>
    <t>yudi.monroy@unp.gov.co</t>
  </si>
  <si>
    <t>yudimonroy0685@gmail.com</t>
  </si>
  <si>
    <t>carrera 64 4b - 76</t>
  </si>
  <si>
    <t>VALENCIA NOREÑA YENNY PAOLA</t>
  </si>
  <si>
    <t>RESOLUCIÓN 1879 DEL 02 DE DICIEMBRE DE 2021</t>
  </si>
  <si>
    <t>yenny.valencia@unp.gov.co</t>
  </si>
  <si>
    <t>yennypaolavalencia1985@gmail.com</t>
  </si>
  <si>
    <t>CRA63#5A-23</t>
  </si>
  <si>
    <t>CRUZ CHAVES JULIAN  EDUARDO</t>
  </si>
  <si>
    <t>eduardo.cruz@unp.gov.co</t>
  </si>
  <si>
    <t>julian1033790@gmail.com</t>
  </si>
  <si>
    <t>TRASNVERSAL 48 A BIS # 69 A 38 SUR</t>
  </si>
  <si>
    <t>LOPEZ BUITRAGO YURLEY</t>
  </si>
  <si>
    <t>yurley.lopez@unp.gov.co</t>
  </si>
  <si>
    <t>yuyi43@hotmail.com</t>
  </si>
  <si>
    <t>CARRERA 99B NUMERO 58-03</t>
  </si>
  <si>
    <t>CORTES SOSA DIANA ROCIO</t>
  </si>
  <si>
    <t>MEM23-00054794</t>
  </si>
  <si>
    <t>rocio.cortes@unp.gov.co</t>
  </si>
  <si>
    <t>dc980129@gmail.com</t>
  </si>
  <si>
    <t>Carrera 60 #3-55</t>
  </si>
  <si>
    <t>7 am a 3 pm</t>
  </si>
  <si>
    <t>PUERTO GIRAL ANGELA MARIA</t>
  </si>
  <si>
    <t>07/12/1973</t>
  </si>
  <si>
    <t>2204 DEL 11 DE NOVIEMBRE DEL 2022</t>
  </si>
  <si>
    <t>angela.puerto@unp.gov.co</t>
  </si>
  <si>
    <t>Calle 8 N°70B-42</t>
  </si>
  <si>
    <t>TORRES MEZA KELLY JOHANA</t>
  </si>
  <si>
    <t>MEM24-00005872</t>
  </si>
  <si>
    <t>kelly.torres@unp.gov.co</t>
  </si>
  <si>
    <t>CARRERA 59 # 4G - 76</t>
  </si>
  <si>
    <t>ROSAS VARGAS MARIA PAULA</t>
  </si>
  <si>
    <t>MEM24-00008915</t>
  </si>
  <si>
    <t>RESOLUCIÓN 0217 DE 05 DE FEBRERO DE 2024</t>
  </si>
  <si>
    <t>maria.rosas@unp.gov.co</t>
  </si>
  <si>
    <t>mariapaularosasvargas@gmail.com</t>
  </si>
  <si>
    <t>CLL 55 N° 77 - 21</t>
  </si>
  <si>
    <t>SANCHEZ TRIANA ANA VIRGINIA</t>
  </si>
  <si>
    <t>29/03/1986</t>
  </si>
  <si>
    <t>RESOLUCIÓN 0975 DEL 15 DE JULIO DE 2021</t>
  </si>
  <si>
    <t>virginia.sanchez@unp.gov.co</t>
  </si>
  <si>
    <t xml:space="preserve">Cra 78 N BIS # 58 C 17 SUR </t>
  </si>
  <si>
    <t>TORRES BAQUERO KARINA MERCEDES</t>
  </si>
  <si>
    <t>VT</t>
  </si>
  <si>
    <t>PROVISIONAL-VACANTE TEMPORAL</t>
  </si>
  <si>
    <t>VACANCIA TEM</t>
  </si>
  <si>
    <t>RESOLUCIÓN 0631 DEL 13 DE MAYO DE 2021</t>
  </si>
  <si>
    <t>karina.torres@unp.gov.co</t>
  </si>
  <si>
    <t>kametobagu@gmail.com</t>
  </si>
  <si>
    <t>Calle 152C #72-87</t>
  </si>
  <si>
    <t>LOPEZ SALAS LIZETH BIBIANA</t>
  </si>
  <si>
    <t>01/01/1983</t>
  </si>
  <si>
    <t>0542 DEL 27 DE MARZO DE 2024-MEM24-00031896</t>
  </si>
  <si>
    <t>RESOLUCIÓN 0646 DEL 18 DE MAYO DE 2022</t>
  </si>
  <si>
    <t>lizeth.lopez@unp.gov.co</t>
  </si>
  <si>
    <t>lopezsalaslbibiana@hotmail.com</t>
  </si>
  <si>
    <t>CARRERA 136 # 145-30 CASA 120</t>
  </si>
  <si>
    <t xml:space="preserve">GARCIA SILVA YAJAIRA </t>
  </si>
  <si>
    <t>31/03/1980</t>
  </si>
  <si>
    <t>MEM24-00036210</t>
  </si>
  <si>
    <t>RESOLUCIÓN 0679 DEL 26 DE MAYO DE 2021</t>
  </si>
  <si>
    <t>yajaira.garcia@unp.gov.co</t>
  </si>
  <si>
    <t>yaja_10@yahoo.com</t>
  </si>
  <si>
    <t xml:space="preserve">Calle 8 n 17b-10 </t>
  </si>
  <si>
    <t>PAEZ SANTAMARIA EDWIN</t>
  </si>
  <si>
    <t>28/11/1977</t>
  </si>
  <si>
    <t>RESOLUCIÓN 0657 DEL 18 DE MAYO DE 2023</t>
  </si>
  <si>
    <t>edwin.paez@unp.gov.co</t>
  </si>
  <si>
    <t>TECNICA PROFESIONAL EN PERIODISMO</t>
  </si>
  <si>
    <t>VEREDA VERICUTE FINCA VILLA SILVIA</t>
  </si>
  <si>
    <t xml:space="preserve">PADILLA DE LA HOZ FRANKLIN AUGUSTO </t>
  </si>
  <si>
    <t>27/01/1969</t>
  </si>
  <si>
    <t>RESOLUCIÓN 0656 DEL 18 DE MAYO DE 2022</t>
  </si>
  <si>
    <t>franklin.padilla@unp.gov.co</t>
  </si>
  <si>
    <t>pa.fran27@hotmail.com</t>
  </si>
  <si>
    <t xml:space="preserve">Calle 112 No 42-93 CONJUNTO ALONDRA </t>
  </si>
  <si>
    <t>BOHORQUEZ ROA CRYS STEFANNY</t>
  </si>
  <si>
    <t>10/01/1993</t>
  </si>
  <si>
    <t>crys.bohorquez@unp.gov.co</t>
  </si>
  <si>
    <t>crys.patino@unp.gov.co</t>
  </si>
  <si>
    <t>CARRERA 35 N 67 - 170 VEREDA LA ARGENTINA CONJUNTO MONTELLANO CASA B5</t>
  </si>
  <si>
    <t>SANTOS JIMENEZ ANGELICA SUSANA</t>
  </si>
  <si>
    <t>RESOLUCIÓN 0770 DEL 08 DE JUNIO DE 2021</t>
  </si>
  <si>
    <t>angelica.santos@unp.gov.co</t>
  </si>
  <si>
    <t>soytandory2016@gmail.com</t>
  </si>
  <si>
    <t>DERECHO 10 SEMESTRE</t>
  </si>
  <si>
    <t xml:space="preserve">CALLE 2B SUR NO 75 DA 15 </t>
  </si>
  <si>
    <t>MANRIQUE RONDEROS KATHERIN</t>
  </si>
  <si>
    <t>RESOLUCIÓN 0619 DEL 12 DE MAYO DE 2021</t>
  </si>
  <si>
    <t>katherin.manrique@unp.gov.co</t>
  </si>
  <si>
    <t>manriqueronderosk@gmail.com</t>
  </si>
  <si>
    <t xml:space="preserve">BOGOTÁ </t>
  </si>
  <si>
    <t xml:space="preserve">PORRAS GRACIA CARLOS ANDRES </t>
  </si>
  <si>
    <t>RESOLUCIÓN 0621 DEL 12 DE MAYO DE 2021</t>
  </si>
  <si>
    <t>carlos.porras@unp.gov.co</t>
  </si>
  <si>
    <t>nesca88@hotmail.com</t>
  </si>
  <si>
    <t xml:space="preserve">ESPECIALIZACION EN ADMINISTRACION AERONAUTICA //  </t>
  </si>
  <si>
    <t>CALLE 151  #56A - 65  INT 3 APTO 701</t>
  </si>
  <si>
    <t>MORENO RAMIREZ JAIME</t>
  </si>
  <si>
    <t>19/09/1971</t>
  </si>
  <si>
    <t>RESOLUCIÓN 0620 DEL 12 DE MAYO DE 2021</t>
  </si>
  <si>
    <t>jaime.moreno@unp.gov.co</t>
  </si>
  <si>
    <t>jaimemorenor@gmail.com</t>
  </si>
  <si>
    <t>CARRERA 79 No. 10 D 96 TORRE 36 APARTAMENTO 103</t>
  </si>
  <si>
    <t>CASTAÑO ZAMBRANO WGEDY MILENA</t>
  </si>
  <si>
    <t>28/02/1994</t>
  </si>
  <si>
    <t>RESOLUCIÓN 0693 DEL 28 DE MAYO DE 2021</t>
  </si>
  <si>
    <t>milena.castano@unp.gov.co</t>
  </si>
  <si>
    <t>Arjona Bolivar, Barrio el Carito Calle del Olivo #44-107A Apto 1</t>
  </si>
  <si>
    <t>GONZALEZ JIMENEZ JAIRO ARTURO</t>
  </si>
  <si>
    <t>0555 DEL 02 DE ABRIL DE 2024</t>
  </si>
  <si>
    <t>RESOLUCIÓN 0624 DEL 12 DE MAYO DE 2021</t>
  </si>
  <si>
    <t>jairo.gonzalez@unp.gov.co</t>
  </si>
  <si>
    <t>ARTUROGONZALEZ8032@GMAIL.COM</t>
  </si>
  <si>
    <t xml:space="preserve">CARRERA 5 A BIS ESTE NUMERO - 46D - 32 SUR </t>
  </si>
  <si>
    <t>BULLA PADILLA MAYERLY</t>
  </si>
  <si>
    <t>03/03/1988</t>
  </si>
  <si>
    <t>MEM24-00007619</t>
  </si>
  <si>
    <t>RESOLUCIÓN 0694 DEL 28 DE MAYO DE 2021</t>
  </si>
  <si>
    <t>mayerly.bulla@unp.gov.co</t>
  </si>
  <si>
    <t>selene.0307@hotmail.com</t>
  </si>
  <si>
    <t>Dg 40C #73A-20</t>
  </si>
  <si>
    <t>HOYOS PERTUZ YOLIS JUDITH</t>
  </si>
  <si>
    <t>RESOLUCIÓN 0678 DEL 26 DE MAYO DE 2021</t>
  </si>
  <si>
    <t>yolis.hoyos@unp.gov.co</t>
  </si>
  <si>
    <t>yolishoyos@hotmail.com</t>
  </si>
  <si>
    <t>ESP. DERECHO LABORAL</t>
  </si>
  <si>
    <t>CALLE 4 No. 9-44</t>
  </si>
  <si>
    <t xml:space="preserve">PARRA SAAVEDRA EDWART FABIAN </t>
  </si>
  <si>
    <t xml:space="preserve">0921 del 06 de junio del 2022 </t>
  </si>
  <si>
    <t>RESOLUCIÓN 0617 DEL 12 DE MAYO DE 2021</t>
  </si>
  <si>
    <t>edwart.parra@unp.gov.co</t>
  </si>
  <si>
    <t>edwart_1093@hotmail.com</t>
  </si>
  <si>
    <t>CALLE 8 # 11 - 53</t>
  </si>
  <si>
    <t xml:space="preserve">REAL CRUZ NUBIA CECILIA </t>
  </si>
  <si>
    <t>nubia.real@unp.gov.co</t>
  </si>
  <si>
    <t>nubiareal@hotmail.com</t>
  </si>
  <si>
    <t xml:space="preserve">ESPECIALIZACION EN DERECHO LABORAL Y SISTEMA DE SEGURIDAD SOCIAL //  </t>
  </si>
  <si>
    <t>Calle 48 J No. 5M-46 sur</t>
  </si>
  <si>
    <t>RUIZ MORENO JHON JARVEY</t>
  </si>
  <si>
    <t>RESOLUCIÓN 0618 DEL 12 DE MAYO DE 2021</t>
  </si>
  <si>
    <t>jhon.ruiz@unp.gov.co</t>
  </si>
  <si>
    <t>jhonruiz1624@gmail.com</t>
  </si>
  <si>
    <t>carrera 70 # 5a-14 apto 301</t>
  </si>
  <si>
    <t>3102081064 - 3124716056</t>
  </si>
  <si>
    <t xml:space="preserve">HERNANDEZ ARENAS OSCAR </t>
  </si>
  <si>
    <t>RESOLUCIÓN 0682 DEL 26 DE MAYO DE 2021</t>
  </si>
  <si>
    <t>oscar.arenas@unp.gov.co</t>
  </si>
  <si>
    <t>TECNICO PROFESIONAL SERVICIO DE POLICIA</t>
  </si>
  <si>
    <t xml:space="preserve">CARRERA 15# 27B77 </t>
  </si>
  <si>
    <t>RAMIREZ PALACIOS NINA JOHANNA</t>
  </si>
  <si>
    <t>RESOLUCIÓN 0644 DEL 18 DE MAYO DE 2021</t>
  </si>
  <si>
    <t>nina.ramirez@unp.gov.co</t>
  </si>
  <si>
    <t>johanarami@hotmail.com</t>
  </si>
  <si>
    <t>ESPECIALIZACIÓN EN DERECHO LABORAL Y SEGURIDAD SOCIAL</t>
  </si>
  <si>
    <t>calle 65 No. 11 -60</t>
  </si>
  <si>
    <t>FISICO</t>
  </si>
  <si>
    <t>SUBDIRECCION ESPECIALIZADA DE SEGURIDAD Y PROTECCIÓN</t>
  </si>
  <si>
    <t>CEDULA</t>
  </si>
  <si>
    <t>CARGO_TITULAR</t>
  </si>
  <si>
    <t>AREA FUNCIONAL</t>
  </si>
  <si>
    <t>SUBDIRECCION  PROTECCIÓN</t>
  </si>
  <si>
    <t>FUNCIONARIOS CON SITUACION ADMINISTRATIVA</t>
  </si>
  <si>
    <t>JULY</t>
  </si>
  <si>
    <t>CODIGO</t>
  </si>
  <si>
    <t>Código_grado</t>
  </si>
  <si>
    <t>CARGO</t>
  </si>
  <si>
    <t>COD_Dependencia</t>
  </si>
  <si>
    <t>Dependencia</t>
  </si>
  <si>
    <t>GRUPO FUNCIONAL</t>
  </si>
  <si>
    <t>Fecha de Nacimiento</t>
  </si>
  <si>
    <t xml:space="preserve">ASIGNACIÓN BÁSICA </t>
  </si>
  <si>
    <t xml:space="preserve">BONIFICACIÓN POR COMPENSACIÓN </t>
  </si>
  <si>
    <t xml:space="preserve">TOTAL ASIGNACIÓN BÁSICA </t>
  </si>
  <si>
    <t>FECHA DE INGRESO UNP</t>
  </si>
  <si>
    <t>RESOLUCIÓN NOMBRAMIENTO</t>
  </si>
  <si>
    <t>ANTIGÜEDAD UNP AÑOS</t>
  </si>
  <si>
    <t>Resolución de Retiro</t>
  </si>
  <si>
    <t>CCF</t>
  </si>
  <si>
    <t>% ARP</t>
  </si>
  <si>
    <t>CORREO</t>
  </si>
  <si>
    <t>JUSFITICACIÓN / MOTIVO DEL RETIRO</t>
  </si>
  <si>
    <t>OBSERVACION RETIRO</t>
  </si>
  <si>
    <t>CUBILLOS CASTILLO OMAR HASNEY</t>
  </si>
  <si>
    <t>GEP GRUPO ESQUEMAS PROTECTIVOS</t>
  </si>
  <si>
    <t>GURPC CARTAGENA</t>
  </si>
  <si>
    <t>POVEDA ZAMBRANO ODILIO</t>
  </si>
  <si>
    <t>PROVISIONAL</t>
  </si>
  <si>
    <t>RODRIGUEZ ANDRADE MAO ENRIQUE</t>
  </si>
  <si>
    <t>GARCIA VARGAS CARLOS ARTURO</t>
  </si>
  <si>
    <t>ALONSO TOVAR YESID RICARDO</t>
  </si>
  <si>
    <t>GGFA GGFA GGFA GRUPO GESTIÓN FINANCIERA Y ADMINISTRATIVA</t>
  </si>
  <si>
    <t>Coomeva EPS</t>
  </si>
  <si>
    <t>Administradora Colombiana de Pensiones – Colpensiones</t>
  </si>
  <si>
    <t>Compensar Caja de Compensacion Fliar</t>
  </si>
  <si>
    <t>PALACIO GOMEZ RUBEN DARIO</t>
  </si>
  <si>
    <t>LINDARTE MASMELA LUIS GONZALO</t>
  </si>
  <si>
    <t>GRUPO CUERPO TÉCNICO DE RECOPILACIÓN Y ANÁLISIS DE INFORMACIÓN (CTRAI) SOPORTE</t>
  </si>
  <si>
    <t>OLIVARES DE PIRANQUIVE MARIA DEL PILAR</t>
  </si>
  <si>
    <t>RODRIGUEZ ROJAS MAURICIO</t>
  </si>
  <si>
    <t>LARA MARTINEZ GUSTAVO ADOLFO</t>
  </si>
  <si>
    <t>SABOGAL BELTRAN ANA EDNA</t>
  </si>
  <si>
    <t>GUERRA LOPEZ ALVARO</t>
  </si>
  <si>
    <t>ORTIZ BEJARANO JAIME ROLANDO</t>
  </si>
  <si>
    <t>ESCOBAR BORRAEZ GERMAN ALFONSO</t>
  </si>
  <si>
    <t>DG DESPACHO DEL DIRECTOR</t>
  </si>
  <si>
    <t>ORTIZ MORA SAMUEL</t>
  </si>
  <si>
    <t>ACEVEDO SANABRIA DORA ALIKY</t>
  </si>
  <si>
    <t>GIRALDO CARDENAS CLAUDIA MILENA</t>
  </si>
  <si>
    <t>GONZALEZ GONZALEZ MAGDA LILIANA</t>
  </si>
  <si>
    <t>MALDONADO BAUTISTA LEONARDO</t>
  </si>
  <si>
    <t>Compensar EPS</t>
  </si>
  <si>
    <t>Colfondos</t>
  </si>
  <si>
    <t>leonardo.maldonado@unp.gov.co</t>
  </si>
  <si>
    <t xml:space="preserve"> Voluntaria </t>
  </si>
  <si>
    <t>Cambio a contratista</t>
  </si>
  <si>
    <t>TOLOSA MENDEZ OSCAR FERNANDO</t>
  </si>
  <si>
    <t>oscar.tolosa@unp.gov.co</t>
  </si>
  <si>
    <t>LOZADA CRISTANCHO WILMER ANTONIO</t>
  </si>
  <si>
    <t>ALIANSALUD EPS S.A.</t>
  </si>
  <si>
    <t>wilmer.lozada@unp.gov.co</t>
  </si>
  <si>
    <t>MEDINA GARCIA CARMENZA</t>
  </si>
  <si>
    <t>Salud Total EPS</t>
  </si>
  <si>
    <t>Proteccion (ING + Proteccion)</t>
  </si>
  <si>
    <t>carmenza.medina@unp.gov.co</t>
  </si>
  <si>
    <t>CAMPOS ROLON CIRO</t>
  </si>
  <si>
    <t>ciro.campos@unp.gov.co</t>
  </si>
  <si>
    <t xml:space="preserve">GUZMÁN GUZMÁN CLAUDIA PATRICIA </t>
  </si>
  <si>
    <t>clauguz893@hotmail.com</t>
  </si>
  <si>
    <t>GARZON GARZON DARIO</t>
  </si>
  <si>
    <t>OAJ ASESORA JURÍDICA</t>
  </si>
  <si>
    <t>Famisanar EPS Cafam  Colsubsidio</t>
  </si>
  <si>
    <t>dario.garzon@unp.gov.co</t>
  </si>
  <si>
    <t>CORTÉS MEDINA CLAUDIA</t>
  </si>
  <si>
    <t>STH GRUPO CAPACITACIÓN BIENESTAR Y SALUD OCUPACIONAL</t>
  </si>
  <si>
    <t>Sanitas EPS</t>
  </si>
  <si>
    <t>Old Mutual</t>
  </si>
  <si>
    <t>claudia.cortes@unp.gov.co</t>
  </si>
  <si>
    <t>CASTIBLANCO RUIZ MARIA DEISSY</t>
  </si>
  <si>
    <t>Cafesalud  EPS</t>
  </si>
  <si>
    <t>Comfamiliar Huila Caja de Compensacion Fliar</t>
  </si>
  <si>
    <t>deissy.castiblanco@unp.gov.co</t>
  </si>
  <si>
    <t>RODRIGUEZ MOSQUERA LINA MARIA</t>
  </si>
  <si>
    <t>NEIVA (HUILA)</t>
  </si>
  <si>
    <t>pslinamarod@hotmail.com</t>
  </si>
  <si>
    <t>VILLAMARIN ROMERO GONZALO</t>
  </si>
  <si>
    <t>Porvenir</t>
  </si>
  <si>
    <t>gonrom44@hotmail.com</t>
  </si>
  <si>
    <t>MENDIETA MONTEALEGRE GIOVANNY</t>
  </si>
  <si>
    <t>giovanny.mendieta@unp.gov.co</t>
  </si>
  <si>
    <t>ESPITIA SALAS ADRIANA MILENA</t>
  </si>
  <si>
    <t>GGFA GGFA GGFA GRUPO GESTIÓN FINANCIERA Y ADMINISTRATIVA (TESORERA)</t>
  </si>
  <si>
    <t>adriana.espitia@unp.gov.co</t>
  </si>
  <si>
    <t>MURCIA JIMENEZ EDISSON OSWALDO</t>
  </si>
  <si>
    <t>edisson.murcia@unp.gov.co</t>
  </si>
  <si>
    <t>PINZON MONTAÑO SANDRA LILIANA</t>
  </si>
  <si>
    <t>Saludcoop EPS  Organismo Cooperativo</t>
  </si>
  <si>
    <t>liliana.pinzon@unp.gov.co</t>
  </si>
  <si>
    <t>PARRA CUADRADO GLORIA INES</t>
  </si>
  <si>
    <t>gloria.parra@unp.gov.co</t>
  </si>
  <si>
    <t xml:space="preserve">MARTINEZ RODRIGUEZ EDICSON </t>
  </si>
  <si>
    <t>edicson.martinez@unp.gov.co</t>
  </si>
  <si>
    <t>CASTIBLANCO GOMEZ JULIO ISAAC</t>
  </si>
  <si>
    <t>ABISAMBRA GONZALEZ DIANA CATALINA</t>
  </si>
  <si>
    <t>Comfamiliar Andi  Comfandi Caja de Compensacion Fliar</t>
  </si>
  <si>
    <t>diana.abisambra@unp.gov.co</t>
  </si>
  <si>
    <t>DAZA DORADO DARIO FERNANDO</t>
  </si>
  <si>
    <t>GURPA CALI</t>
  </si>
  <si>
    <t>dario.daza@unp.gov.co</t>
  </si>
  <si>
    <t>QUEVEDO TORRES DIANA MARCELA</t>
  </si>
  <si>
    <t>STH GRUPO NOMINA, REGISTRO Y CONTROL</t>
  </si>
  <si>
    <t>Comfatolima Caja de Compensacion Fliar</t>
  </si>
  <si>
    <t>diana.quevedo@unp.gov.co</t>
  </si>
  <si>
    <t>RAMÍREZ BARRIOS CARLOS ANDRES</t>
  </si>
  <si>
    <t>DUQUE SANCHEZ DIEGO</t>
  </si>
  <si>
    <t>Nueva Promotora de Salud - Nueva EPS</t>
  </si>
  <si>
    <t>luis.lucal790@gmail.com</t>
  </si>
  <si>
    <t>diego.duque@unp.gov.co</t>
  </si>
  <si>
    <t>FIGUEROA SUAREZ ALVARO</t>
  </si>
  <si>
    <t>lucas8ricardo@hotmail.com</t>
  </si>
  <si>
    <t>alfisu1989@hotmail.com</t>
  </si>
  <si>
    <t>SIERRA RINCON RICARDO</t>
  </si>
  <si>
    <t>PARDO HENAO WILLIAM</t>
  </si>
  <si>
    <t>willparhenao@hotmail.com</t>
  </si>
  <si>
    <t>BERNAL CARLOS ANDRES</t>
  </si>
  <si>
    <t>carlos.bernal@unp.gov.co</t>
  </si>
  <si>
    <t>VARGAS PINEDA PABLO ANTONIO</t>
  </si>
  <si>
    <t>MONTERIA</t>
  </si>
  <si>
    <t>A PENSIONARSE</t>
  </si>
  <si>
    <t>pablovargaspineda@hotmail.com</t>
  </si>
  <si>
    <t>AGUILAR PINZON JOSE LUIS</t>
  </si>
  <si>
    <t>Comfacor Caja de Compensacion Fliar</t>
  </si>
  <si>
    <t>SERRANO PRADA ROSA DELIA</t>
  </si>
  <si>
    <t>rosa.serrano@unp.gov.co</t>
  </si>
  <si>
    <t>RIZZO MARTINEZ SABRINA JOHANNA</t>
  </si>
  <si>
    <t>Comfenalco Antioquia  Caja de Compensacion Fliar</t>
  </si>
  <si>
    <t>sabrina.rizzo@unp.gov.co</t>
  </si>
  <si>
    <t>ATUESTA MALDONADO JUAN CARLOS</t>
  </si>
  <si>
    <t>juan.atuesta@unp.gov.co</t>
  </si>
  <si>
    <t>CARDONA PUERTA LENIN</t>
  </si>
  <si>
    <t>MEDELLIN</t>
  </si>
  <si>
    <t>lenin.cardona@unp.gov.co</t>
  </si>
  <si>
    <t xml:space="preserve">BERMÚDEZ CUCHIMAQUE CARLOS ALBERTO </t>
  </si>
  <si>
    <t>carlos.bermudez@unp.gov.co</t>
  </si>
  <si>
    <t>ACOSTA EINER</t>
  </si>
  <si>
    <t>eineracostaazul@yahoo.com</t>
  </si>
  <si>
    <t>RAMÍREZ ORTIZ CIELO EUGENIA</t>
  </si>
  <si>
    <t>cielo.ramirez@unp.gov.co</t>
  </si>
  <si>
    <t>MORA BEDOYA GUSTAVO</t>
  </si>
  <si>
    <t>ISAZA SUAREZ NELSON</t>
  </si>
  <si>
    <t>nelson.isaza@unp.gov.co</t>
  </si>
  <si>
    <t>RINCON LUIS EDUARDO</t>
  </si>
  <si>
    <t>luise.rincon@unp.gov.co</t>
  </si>
  <si>
    <t>VELÁSQUEZ MOLANO MARÍA ESPERANZA</t>
  </si>
  <si>
    <t>GOLDEN CROSS S.A. EPS</t>
  </si>
  <si>
    <t>CASALLAS HUERTAS WILLIAM EDUARDO</t>
  </si>
  <si>
    <t>wilcashue2009@hotmail.com</t>
  </si>
  <si>
    <t>CUERVO ROJAS PIEDAD ELLIANA</t>
  </si>
  <si>
    <t>piedadcuervo@yahoo.com</t>
  </si>
  <si>
    <t>BARCENAS CASTAÑEDA ALEXANDER</t>
  </si>
  <si>
    <t>alexander.barcenas@unp.gov.co</t>
  </si>
  <si>
    <t>CHILITO  LENIS ANGELICA PATRICIA</t>
  </si>
  <si>
    <t>angelica.chilito@unp.gov.co</t>
  </si>
  <si>
    <t>PEDRAZA RODRIGUEZ ANDRES FELIPE</t>
  </si>
  <si>
    <t>andres.pedraza@unp.gov.co</t>
  </si>
  <si>
    <t xml:space="preserve">CASTRO CAMELO CIELO VIVIANA </t>
  </si>
  <si>
    <t>GRUPO DE CONTRATACIÓN (GC)</t>
  </si>
  <si>
    <t>cielovivivs@hotmail.com</t>
  </si>
  <si>
    <t>CASTELLANOS OVALLE JUAN MANUEL</t>
  </si>
  <si>
    <t>juan.castellanos@unp.gov.co</t>
  </si>
  <si>
    <t>ALVAREZ VILLAMIZAR JOSE DANIEL</t>
  </si>
  <si>
    <t>TORRES GUAYACAN CESAR WILMAR</t>
  </si>
  <si>
    <t>cesar.torres@unp.gov.co</t>
  </si>
  <si>
    <t>AVENDAÑO GARCIA HENRY ALFONSO</t>
  </si>
  <si>
    <t>henry.aveldano@unp.gov.co</t>
  </si>
  <si>
    <t>SEPULVEDA AGUDELO JUAN JULIO</t>
  </si>
  <si>
    <t>juanjuliosepulveda@yahoo.es</t>
  </si>
  <si>
    <t>GALVIS CABALLERO JIMMY</t>
  </si>
  <si>
    <t>jimmy.galvis@unp.gov.co</t>
  </si>
  <si>
    <t>PEDRAZA JORGE ENRIQUE</t>
  </si>
  <si>
    <t>jorge.pedraza@unp.gov.co</t>
  </si>
  <si>
    <t>MATEUS TINOCO EDINSON CARLOS</t>
  </si>
  <si>
    <t>EPS Sura</t>
  </si>
  <si>
    <t>edinson-m-t@hotmail.com</t>
  </si>
  <si>
    <t>MURCIA ALONSO LUIS HERNANDO</t>
  </si>
  <si>
    <t>HERNANDEZ VILLAMIL MAURO ENRIQUE</t>
  </si>
  <si>
    <t>ORDOÑEZ ENCISO WILLIAMS</t>
  </si>
  <si>
    <t>williams.ordonez@unp.gov.co</t>
  </si>
  <si>
    <t>ACEVEDO CARO JOSE SEGUNDO</t>
  </si>
  <si>
    <t>jose_acevedo48@hotmail.com</t>
  </si>
  <si>
    <t>BERNAL MOLINA LUIS ANTONIO</t>
  </si>
  <si>
    <t>luis.bernal@unp.gov.co</t>
  </si>
  <si>
    <t>OCHOA GUEVARA ANTONIO JESUS</t>
  </si>
  <si>
    <t>antoni.28@hotmail.com</t>
  </si>
  <si>
    <t>ZOLAQUE URREGO JOSE FLORENTINO</t>
  </si>
  <si>
    <t>Comfaboy Caja de Compensacion Fliar</t>
  </si>
  <si>
    <t>floren2257zol@hotmail.com</t>
  </si>
  <si>
    <t>GONZALEZ NIÑO OMAR ENRIQUE</t>
  </si>
  <si>
    <t>omagonzal@hotmail.com</t>
  </si>
  <si>
    <t>MEJIA ESPAÑA FLORIBERTO</t>
  </si>
  <si>
    <t xml:space="preserve">PASTO </t>
  </si>
  <si>
    <t>ROJAS AVILA JULIO ALBERTO</t>
  </si>
  <si>
    <t>BOTERO MORALES DIANA PAOLA</t>
  </si>
  <si>
    <t>SP GRUPO UOA BOGOTÁ</t>
  </si>
  <si>
    <t>diana.botero@unp.gov.co</t>
  </si>
  <si>
    <t>RIAÑO PAEZ MARIO</t>
  </si>
  <si>
    <t>SAAVEDRA  PEDRO JOSE</t>
  </si>
  <si>
    <t>pedro.saavedra@unp.gov.co</t>
  </si>
  <si>
    <t>BERNAL GONZALEZ CARMENZA</t>
  </si>
  <si>
    <t>carmenza.bernal@unp.gov.co</t>
  </si>
  <si>
    <t>PALACIO CALLEJAS OLGA LUCIA</t>
  </si>
  <si>
    <t>GRUPO CUERPO TÉCNICO DE RECOPILACIÓN Y ANÁLISIS DE INFORMACIÓN (CTRAI)</t>
  </si>
  <si>
    <t>luchito2062@hotmail.com</t>
  </si>
  <si>
    <t>olga.palacio@unp.gov.co</t>
  </si>
  <si>
    <t>CAICEDO ESCOBAR CARLOS ARTURO</t>
  </si>
  <si>
    <t>Carlosa.caicedo@unp.gov.co</t>
  </si>
  <si>
    <t>VINC</t>
  </si>
  <si>
    <t>MORENO SANTOS GABRIEL ARTURO</t>
  </si>
  <si>
    <t>gabrielmoreno59@hotmail.com</t>
  </si>
  <si>
    <t>MESA RIOS HERNANDO</t>
  </si>
  <si>
    <t>Comfanorte Caja de Compensacion Fliar</t>
  </si>
  <si>
    <t>hernando.meza@unp.gov.co</t>
  </si>
  <si>
    <t>MONROY RAMÍREZ CARLOS ALIRIO</t>
  </si>
  <si>
    <t>CUCUTA (NTE SANTANDER)</t>
  </si>
  <si>
    <t>carlos.monroy@unp.gov.co</t>
  </si>
  <si>
    <t>PATIÑO GUTIERREZ ANTONIO EMILIO</t>
  </si>
  <si>
    <t>UOA NEIVA</t>
  </si>
  <si>
    <t>SUAREZ ESCANDON ARTURO</t>
  </si>
  <si>
    <t>arturo.escandon@unp.gov.co</t>
  </si>
  <si>
    <t>MEDINA ROJAS HENRY</t>
  </si>
  <si>
    <t>hernandezvillamilm@yahoo.com</t>
  </si>
  <si>
    <t>henry.medina@unp.gov.co</t>
  </si>
  <si>
    <t>MORALES AMAYA YOJHAN NELSON</t>
  </si>
  <si>
    <t>Caja de Compensacion Familiar de Nariño</t>
  </si>
  <si>
    <t/>
  </si>
  <si>
    <t>yojhanmorales007@hotmail.com</t>
  </si>
  <si>
    <t>PESCADOR CASTAÑO NELSON DAVID</t>
  </si>
  <si>
    <t>nelson.pescador@unp.gov.co</t>
  </si>
  <si>
    <t>SARMIENTO SANDOVAL MIGUEL ANGEL</t>
  </si>
  <si>
    <t>julio.rojas@unp.gov.co</t>
  </si>
  <si>
    <t>misarmiento@hotmail.com</t>
  </si>
  <si>
    <t>HOLGUIN GOMEZ JAVIER MAURICIO</t>
  </si>
  <si>
    <t>marioriano@presidencia.gov.co</t>
  </si>
  <si>
    <t>jmauricioholguing@hotmail.com</t>
  </si>
  <si>
    <t>MARULANDA CALERO JULIAN</t>
  </si>
  <si>
    <t>julian.marulanda@unp.gov.co</t>
  </si>
  <si>
    <t>PATIÑO PEÑA WILLIAM ARMANDO</t>
  </si>
  <si>
    <t>RODRIGUEZ DEVIA JOSE HERNAN</t>
  </si>
  <si>
    <t>jose.rodriguez@unp.gov.co</t>
  </si>
  <si>
    <t>TORO ZULETA  CARLOS DANIEL</t>
  </si>
  <si>
    <t xml:space="preserve">GGS GRUPO GESTIÓN DEL SERVICIO </t>
  </si>
  <si>
    <t>SANDOVAL CHAMORRO ORLANDO RAFAEL</t>
  </si>
  <si>
    <t>SP GRUPO OPERACIONES TÉCNICAS Y TÁCTICAS</t>
  </si>
  <si>
    <t>rafael.sandoval@unp.gov.co</t>
  </si>
  <si>
    <t>GOEZ VÁSQUEZ EDGAR ALLAN</t>
  </si>
  <si>
    <t>Comfenalco Cartagena Caja de Compensacion Fliar</t>
  </si>
  <si>
    <t>edgar.goez@unp.gov.co</t>
  </si>
  <si>
    <t>RUÍZ CASTRO ALVARO</t>
  </si>
  <si>
    <t>0137</t>
  </si>
  <si>
    <t>0137-20</t>
  </si>
  <si>
    <t>JEFE DE OFICINA</t>
  </si>
  <si>
    <t>OFICINA DE CONTROL INTERNO</t>
  </si>
  <si>
    <t>OCI</t>
  </si>
  <si>
    <t>alvaro.ruiz@unp.gov.co</t>
  </si>
  <si>
    <t>RAMOS MURGAS LEDIA</t>
  </si>
  <si>
    <t>SP GRUPO CERREM</t>
  </si>
  <si>
    <t>ledia.ramos@unp.gov.co</t>
  </si>
  <si>
    <t>SANCHEZ SANABRIA ANDREA LUCIA</t>
  </si>
  <si>
    <t>andrea.sanchez@unp.gov.co</t>
  </si>
  <si>
    <t>Resolucion 0568 del 22 de octubre de 2014</t>
  </si>
  <si>
    <t>hector.gomez@unp.gov.co</t>
  </si>
  <si>
    <t>Retiro por Pensión de vejez</t>
  </si>
  <si>
    <t>TRUJILLO ORTEGA TANIA CONSTANZA</t>
  </si>
  <si>
    <t>tania.trujillo@unp.gov.co</t>
  </si>
  <si>
    <t>JIMENEZ MARTINEZ CESAR FRANCISCO</t>
  </si>
  <si>
    <t>Nathaliagarcia1430@outlook.com</t>
  </si>
  <si>
    <t>cesar.jimenez@unp.gov.co</t>
  </si>
  <si>
    <t>GARCIA MONSALVE MARCO SERGIO</t>
  </si>
  <si>
    <t>ERASO MENESES FRANCISCO JAVIER</t>
  </si>
  <si>
    <t>carlos.toro@unp.gov.co</t>
  </si>
  <si>
    <t>franjaver46@gmail.com</t>
  </si>
  <si>
    <t>JARAMILLO RUBIANO JOAN SEBASTIAN</t>
  </si>
  <si>
    <t>joan.jaramillo@unp.gov.co</t>
  </si>
  <si>
    <t>CORONADO LESMES NIDIA YENITH</t>
  </si>
  <si>
    <t>nidia.coronado@unp.gov.co</t>
  </si>
  <si>
    <t xml:space="preserve">NAVARRO ACEVEDO ANGÉLICA </t>
  </si>
  <si>
    <t>angelica.navarro@unp.gov.co</t>
  </si>
  <si>
    <t>OLIVOS SIERRA ALEXANDER</t>
  </si>
  <si>
    <t>alexander.olivos@unp.gov.co</t>
  </si>
  <si>
    <t xml:space="preserve">VILLAMIZAR PACHON ANDRES </t>
  </si>
  <si>
    <t>andres.villamizar@unp.gov.co</t>
  </si>
  <si>
    <t xml:space="preserve">GUERRA VANEGAS ENDRY LUIS </t>
  </si>
  <si>
    <t>DESPACHO OCI</t>
  </si>
  <si>
    <t>Comfamiliar del Atlantico Caja de Compensacion Fliar</t>
  </si>
  <si>
    <t>endry.guerra@unp.gov.co</t>
  </si>
  <si>
    <t>CHARRY SANCHEZ LUIS ALBERTO</t>
  </si>
  <si>
    <t>SP SUBDIRECCIÓN (ASISTENCIA)</t>
  </si>
  <si>
    <t>william.patino@unp.gov.co</t>
  </si>
  <si>
    <t>alberto.charry@unp.gov.co</t>
  </si>
  <si>
    <t>SIERRA BOTERO JESICA VANESSA</t>
  </si>
  <si>
    <t>jesica.sierra@unp.gov.co</t>
  </si>
  <si>
    <t>ECHEVERRI MARTINEZ SANTIAGO</t>
  </si>
  <si>
    <t>OAPI (ADMINISTRACIÓN DEL SIG)</t>
  </si>
  <si>
    <t>santiago.echeverri@unp.gov.co</t>
  </si>
  <si>
    <t>MIRANDA MONTENEGRO ALONSO</t>
  </si>
  <si>
    <t>Comfenalco Santander Caja de Compensacion Fliar</t>
  </si>
  <si>
    <t>alonso.miranda@unp.gov.co</t>
  </si>
  <si>
    <t>PEREZ LOPEZ CINDY  LORENA</t>
  </si>
  <si>
    <t>OAPI (INFORMACIÓN Y ESTADÍSTICA)</t>
  </si>
  <si>
    <t>cindy.perez@unp.gov.co</t>
  </si>
  <si>
    <t>GONZALEZ MARTINEZ OMAR</t>
  </si>
  <si>
    <t>omargonzalezmartinez@hotmail.com</t>
  </si>
  <si>
    <t xml:space="preserve">ÁLVAREZ VÉLEZ BEATRIZ ANDREA </t>
  </si>
  <si>
    <t>GRUPO CAPACITACIÓN BIENESTAR Y SEGURIDAD Y SALUD EN EL TRABAJO  (GCBSST)</t>
  </si>
  <si>
    <t>beatriz.alvarez@unp.gov.co</t>
  </si>
  <si>
    <t>DESPACHO OAJ ASESORA JURÍDICA</t>
  </si>
  <si>
    <t xml:space="preserve">Nivelación </t>
  </si>
  <si>
    <t>LOPEZ LOPEZ FABIAN ARMANDO</t>
  </si>
  <si>
    <t>GURPA BARRANQUILLA</t>
  </si>
  <si>
    <t>fabian.lopez@unp.gov.co</t>
  </si>
  <si>
    <t>BALCÁZAR SALAMANCA CATALINA DE SAN MARTIN</t>
  </si>
  <si>
    <t>catalina.balcazar@unp.gov.co</t>
  </si>
  <si>
    <t>MIRANDA LUNA DAVID ALEXANDER</t>
  </si>
  <si>
    <t>davidmiranda1112@hotmail.com</t>
  </si>
  <si>
    <t>QUINTERO PEREZ HERNAN</t>
  </si>
  <si>
    <t>hernan.quintero@unp.gov.co</t>
  </si>
  <si>
    <t>MARTIN CARVAJAL JUAN DE JESUS</t>
  </si>
  <si>
    <t>juan.martin@unp.gov.co</t>
  </si>
  <si>
    <t>CELY GOMEZ OTONIEL</t>
  </si>
  <si>
    <t>Comfamiliar Risaralda Caja de Compensacion Fliar</t>
  </si>
  <si>
    <t>otoniel.cely@unp.gov.co</t>
  </si>
  <si>
    <t>ESPINOSA TORRES JOSE RODRIGO</t>
  </si>
  <si>
    <t>PEREIRA - RISARALDA</t>
  </si>
  <si>
    <t>jose.espinosa@unp.gov.co</t>
  </si>
  <si>
    <t>MENDOZA RIOS CLAUDIA MILENA</t>
  </si>
  <si>
    <t>STH SELECCIÓN Y EVALUACION</t>
  </si>
  <si>
    <t>claudia.mendoza@unp.gov.co</t>
  </si>
  <si>
    <t>GARCIA MORENO EDGAR MAURICIO</t>
  </si>
  <si>
    <t>Resolucion 0044 del 27 de diciembre de 2011</t>
  </si>
  <si>
    <t>Resolución 0272 del 20 de mayo de 2015</t>
  </si>
  <si>
    <t>mauricio79488@hotmail.es</t>
  </si>
  <si>
    <t>HERNANDEZ BERRIO JORGE ALBERTO</t>
  </si>
  <si>
    <t>Resolución 0271 del 15 de mayo de 2015</t>
  </si>
  <si>
    <t>Voluntaria</t>
  </si>
  <si>
    <t>DUQUE RUIZ MARIA DEL PILAR</t>
  </si>
  <si>
    <t>maria.duque@unp.gov.co</t>
  </si>
  <si>
    <t xml:space="preserve">INFANTE ACOSTA JAIME ORLANDO </t>
  </si>
  <si>
    <t>Comfacauca Caja de Compensacion Fliar</t>
  </si>
  <si>
    <t>jaime.infante@unp.gov.co</t>
  </si>
  <si>
    <t>CHAVEZ JIMENEZ BLANCA INES</t>
  </si>
  <si>
    <t>UOA POPAYAN</t>
  </si>
  <si>
    <t>blanca.chavez@unp.gov.co</t>
  </si>
  <si>
    <t>GUTIERREZ TRASLAVIÑA JHON FREDY</t>
  </si>
  <si>
    <t xml:space="preserve">LONDOÑO MURILLO ISABEL CRISTINA </t>
  </si>
  <si>
    <t>isabel.londono@unp.gov.co</t>
  </si>
  <si>
    <t xml:space="preserve">ESCUDERO GOMEZ ALEXANDRA </t>
  </si>
  <si>
    <t>alexandra.escudero@unp.gov.co</t>
  </si>
  <si>
    <t>VELANDIA IBAÑEZ LUZ MARINA</t>
  </si>
  <si>
    <t>GRUPO CONTROL DE CALIDAD DEL ANÁLISIS DE RIESGOS (GCCAR)</t>
  </si>
  <si>
    <t>luz.velandia@unp.gov.co</t>
  </si>
  <si>
    <t>CUERVO CLAVIJO LUIS FELIPE</t>
  </si>
  <si>
    <t>luisfelipecuervo@une.net.co</t>
  </si>
  <si>
    <t>BAQUERO VENEGAS LUIS ARMANDO</t>
  </si>
  <si>
    <t>Comfenalco valle E.P.S.</t>
  </si>
  <si>
    <t>luis.armando1950@hotmail.com</t>
  </si>
  <si>
    <t>TOBAR TORO MARTHA ISABEL</t>
  </si>
  <si>
    <t>GRUPO REGIONAL DE PROTECCIÓN  CALI (GURPA)</t>
  </si>
  <si>
    <t>martha.tovar@unp.gov.co</t>
  </si>
  <si>
    <t xml:space="preserve">GUEVARA COLLAZOS LEIDY MARCELA </t>
  </si>
  <si>
    <t>DESPACHON OAJ ASESORA JURÍDICA</t>
  </si>
  <si>
    <t>leidy.guevara@unp.gov.co</t>
  </si>
  <si>
    <t>RUIZ LENIS JOSE ARCADIO</t>
  </si>
  <si>
    <t>VILLALOBOS TOBÓN MARIA MERCEDES</t>
  </si>
  <si>
    <t>maria.villalobos@unp.gov.co</t>
  </si>
  <si>
    <t xml:space="preserve">NAVARRO PEREZ MARIA EUGENIA </t>
  </si>
  <si>
    <t>magena69@gmail.com</t>
  </si>
  <si>
    <t>RUIZ LOPEZ LUIS FELIPE</t>
  </si>
  <si>
    <t>GRUPO DE COMISIÓN DE SERVICIOS Y AUTORIZACIONES DE VIAJE (GCA)</t>
  </si>
  <si>
    <t>RODRIGUEZ REY ADRIEL ALEXIS</t>
  </si>
  <si>
    <t>GRUPO DE GESTÍON INFORMÁTICA Y DE SOPORTE TÉCNICO (GGIST)</t>
  </si>
  <si>
    <t>adriel.rodriguez@unp.gov.co</t>
  </si>
  <si>
    <t>MEDINA PIRAJÁN GLORIA STELLA</t>
  </si>
  <si>
    <t>gloria.medina@unp.gov.co</t>
  </si>
  <si>
    <t xml:space="preserve">BEJARANO GAITAN WILMA ROCIO </t>
  </si>
  <si>
    <t>wilma.bejarano@unp.gov.co</t>
  </si>
  <si>
    <t xml:space="preserve">SANCHEZ CHAVES MARIA DE LOS ÁNGELES </t>
  </si>
  <si>
    <t>maria.sanchez@unp.gov.co</t>
  </si>
  <si>
    <t>GRUPO DE HOMBRES DE PROTECCIÓN (GHP)</t>
  </si>
  <si>
    <t>SIERRA RAMÍREZ HAROLD JHONSON</t>
  </si>
  <si>
    <t>hjsr-39@hotmail.com</t>
  </si>
  <si>
    <t>PINEDA BEDOYA SONIA MARGARITA</t>
  </si>
  <si>
    <t>Servicio Occidental de Salud S.A. S.O.S  EPS</t>
  </si>
  <si>
    <t>AREVALO  JOSE JOAQUIN</t>
  </si>
  <si>
    <t>SANITAS EPS</t>
  </si>
  <si>
    <t>joaquinarevalo15@hotmail.es</t>
  </si>
  <si>
    <t>LÓPEZ ARÉVALO RICARDO</t>
  </si>
  <si>
    <t>ricardo.lopez@unp.gov.co</t>
  </si>
  <si>
    <t>PAEZ PACHECO LUIS EDUARDO</t>
  </si>
  <si>
    <t xml:space="preserve">ORTIZ HERNANDEZ JUAN CARLOS </t>
  </si>
  <si>
    <t>juan.ortiz@unp.gov.co</t>
  </si>
  <si>
    <t>CUERVO VALENCIA ANGELA FERNANDA</t>
  </si>
  <si>
    <t>angelita20@gmail.com</t>
  </si>
  <si>
    <t>PEÑA BERDUGO HERNAN ADOLFO</t>
  </si>
  <si>
    <t>hernan.pena@unp.gov.co</t>
  </si>
  <si>
    <t>GRUPO DE ATENCIÓN AL USUARIO (GAU)</t>
  </si>
  <si>
    <t xml:space="preserve">VARON LOZANO KAREN ALICIA </t>
  </si>
  <si>
    <t>GRUPO REGIONAL DE PROTECCIÓN BARRANQUILLA (GURPA)</t>
  </si>
  <si>
    <t>korelia0926@hotmail.com</t>
  </si>
  <si>
    <t>SEGURA OCHOA JAVIER ARMANDO</t>
  </si>
  <si>
    <t>javier.segura@unp.gov.co</t>
  </si>
  <si>
    <t>RODRIGUEZ GUEVARA ANGEL ALBERTO</t>
  </si>
  <si>
    <t>angel.rodriguez@unp.gov.co</t>
  </si>
  <si>
    <t>PINZON BARÓN POMPY ARUBAL</t>
  </si>
  <si>
    <t>pompy.pinzon@unp.gov.co</t>
  </si>
  <si>
    <t>RODRIGUEZ ROZO RONALD (V)</t>
  </si>
  <si>
    <t>ronald.rodriguez@unp.gov.co</t>
  </si>
  <si>
    <t xml:space="preserve">MOLINO TORRES LUIS EDUARDO </t>
  </si>
  <si>
    <t>luis.molino@unp.gov.co</t>
  </si>
  <si>
    <t>GUALDRON HERNANDEZ JUAN CARLOS</t>
  </si>
  <si>
    <t>juan.gualdron@unp.gov.co</t>
  </si>
  <si>
    <t>MONTENEGRO PUENTES LUIS ALEJANDRO</t>
  </si>
  <si>
    <t>luis.montenegro@unp.gov.co</t>
  </si>
  <si>
    <t xml:space="preserve">LERMA BAENA HENRY AUGUSTO </t>
  </si>
  <si>
    <t>GRUPO DE CONTROL  DISCIPLINARIO INTERNO (GCDI)</t>
  </si>
  <si>
    <t>henry.lerma@unp.gov.co</t>
  </si>
  <si>
    <t xml:space="preserve">MORA VALENCIA CESAR AUGUSTO </t>
  </si>
  <si>
    <t>cesar.mora@unp.gov.co</t>
  </si>
  <si>
    <t>TORO PATIÑO MARGARITA</t>
  </si>
  <si>
    <t>margarita.toro@unp.gov.co</t>
  </si>
  <si>
    <t>PRIETO ROJAS IVAN DARIO ( V )</t>
  </si>
  <si>
    <t>jhonwilliam077@hotmail.com</t>
  </si>
  <si>
    <t>ivan.prieto@unp.gov.co</t>
  </si>
  <si>
    <t>BUELVAS LAMBERTINEZ EMERSON DE JESUS</t>
  </si>
  <si>
    <t>CORREAL LOPEZ EDWIN</t>
  </si>
  <si>
    <t>chukycolombia13720@hotmail.com</t>
  </si>
  <si>
    <t>edwin.correal@unp.gov.co</t>
  </si>
  <si>
    <t>CONTRERAS REMOLINA WISTON DOUGLAS</t>
  </si>
  <si>
    <t xml:space="preserve">FLOREZ MORA MARIA CONSTANZA </t>
  </si>
  <si>
    <t>maria.florez@unp.gov.co</t>
  </si>
  <si>
    <t>PULIDO ACUÑA CRISTIAN FRANCISCO</t>
  </si>
  <si>
    <t>cristian.pulido@unp.gov.co</t>
  </si>
  <si>
    <t>ORDOÑEZ  JULIO CESAR</t>
  </si>
  <si>
    <t>marianela.ordonez@gmail.com</t>
  </si>
  <si>
    <t>GAMBA ALVARADO RAUL</t>
  </si>
  <si>
    <t>Caja de Compensación Familiar Comfacor</t>
  </si>
  <si>
    <t>raul.gamba@unp.gov.co</t>
  </si>
  <si>
    <t>CARO RICARDO NATALY EUGENIA</t>
  </si>
  <si>
    <t>VACANCIA TEMPORAL</t>
  </si>
  <si>
    <t xml:space="preserve">MUTUAL </t>
  </si>
  <si>
    <t>natalycaro91@gmail.com</t>
  </si>
  <si>
    <t xml:space="preserve">BALLESTAS GUARDO GINA GRACE </t>
  </si>
  <si>
    <t>ginibg@gmail.com</t>
  </si>
  <si>
    <t xml:space="preserve">VESGA LOPEZ JESSICA LILIANA </t>
  </si>
  <si>
    <t xml:space="preserve">GRUPO DE ASIGNACIONES DE MISIONES DE TRABAJO (GAMT) </t>
  </si>
  <si>
    <t>Cafesalud EPS</t>
  </si>
  <si>
    <t>jessica.vesga@unp.gov.co</t>
  </si>
  <si>
    <t>CABRA DELGADO DIANA CAROLINA</t>
  </si>
  <si>
    <t>diana.cabra@unp.gov.co</t>
  </si>
  <si>
    <t>RODRIGUEZ ARIAS ORLANDO</t>
  </si>
  <si>
    <t>orlando.rodriguez@unp.gov.co</t>
  </si>
  <si>
    <t>RODRIGUEZ ROZO RONALD</t>
  </si>
  <si>
    <t>COOMEVA</t>
  </si>
  <si>
    <t>CARRILLO SALCEDO DANNY DANIEL</t>
  </si>
  <si>
    <t>dannielcarrillos@hotmail.com</t>
  </si>
  <si>
    <t>MOLINA RUIZ JULIO CESAR</t>
  </si>
  <si>
    <t>julio.molina@unp.gov.co</t>
  </si>
  <si>
    <t>PAEZ LOZANO JENNY CONSTANZA</t>
  </si>
  <si>
    <t>GRUPO DE MEJORAMIENTO CONTINUO (GMC)</t>
  </si>
  <si>
    <t>jenny.paez@unp.gov.co</t>
  </si>
  <si>
    <t>PEREZ MORENO ZOILO</t>
  </si>
  <si>
    <t>Comfacesar Caja de Compensacion Fliar</t>
  </si>
  <si>
    <t>zoliopp19@hotmail.com</t>
  </si>
  <si>
    <t xml:space="preserve">JULA RODRIGUEZ FREDY RODOLFO </t>
  </si>
  <si>
    <t>william.ardila@unp.gov.co</t>
  </si>
  <si>
    <t xml:space="preserve">CASTILLA SERRANO MARYURIS </t>
  </si>
  <si>
    <t>VALLEDUPAR (CESAR)</t>
  </si>
  <si>
    <t>maryoriscs@hotmaill.com</t>
  </si>
  <si>
    <t xml:space="preserve">AGUDELO LUIS FELIPE </t>
  </si>
  <si>
    <t>SALUD TOTAL</t>
  </si>
  <si>
    <t>luis.felipeagudelo1@gmail.com</t>
  </si>
  <si>
    <t>Cofrem Caja de Compensacion Fliar</t>
  </si>
  <si>
    <t xml:space="preserve">TOLOZA GONZALEZ MONICA </t>
  </si>
  <si>
    <t>monica.toloza@gmail.com</t>
  </si>
  <si>
    <t>CALDERON ACUÑA  FERNANDO</t>
  </si>
  <si>
    <t>fercaldacu@gmail.com</t>
  </si>
  <si>
    <t xml:space="preserve">ROJAS BAQUERO JORGE IVAN </t>
  </si>
  <si>
    <t>joivroba19888@hotmail.com</t>
  </si>
  <si>
    <t>Finalizacion Vacancia Temporal</t>
  </si>
  <si>
    <t>AGUILAR BOCANEGRA SAULO ALFONSO</t>
  </si>
  <si>
    <t>sauloaguilarbocanegra@outlook.com</t>
  </si>
  <si>
    <t>POLO ECKER IVAN ALFONSO</t>
  </si>
  <si>
    <t>ivanpoloecker@gmail.com</t>
  </si>
  <si>
    <t xml:space="preserve">ANTOLINEZ TORRES JESSICA LIZBETH </t>
  </si>
  <si>
    <t>jessicantolineztorres@gmai.com</t>
  </si>
  <si>
    <t xml:space="preserve">BARRERA CHARRIS MILAGRO DE JESUS </t>
  </si>
  <si>
    <t>dra.barrerachm@hotmail.com</t>
  </si>
  <si>
    <t xml:space="preserve">CARVAJAL ARBOLEDA JUAN CARLOS </t>
  </si>
  <si>
    <t>jcca1223@hotmail.com</t>
  </si>
  <si>
    <t>BOLAÑOS FIGUEREDO ALEXANDRA</t>
  </si>
  <si>
    <t>Alexandra.psicologa1994@gmail.com</t>
  </si>
  <si>
    <t xml:space="preserve">GUERRERO ACOSTA LAURA MARGARITA </t>
  </si>
  <si>
    <t>lauramga94@gmail.com</t>
  </si>
  <si>
    <t>PATIÑO ROA  CRYS STEFANNY</t>
  </si>
  <si>
    <t>crysstefanny0110@gmail.com</t>
  </si>
  <si>
    <t>FRAGOZO JIMENEZ ALEX ALFREDO</t>
  </si>
  <si>
    <t xml:space="preserve">Cruz Blanca  EPS </t>
  </si>
  <si>
    <t>alexafragozoj@gmail.com</t>
  </si>
  <si>
    <t>ARDILA CASTELLANOS WILLIAM HERNAN</t>
  </si>
  <si>
    <t>freddyjular@hotmail.com</t>
  </si>
  <si>
    <t xml:space="preserve">MATIZ PULIDO JOHN HENRY </t>
  </si>
  <si>
    <t>johnmatiz76@gmail.com</t>
  </si>
  <si>
    <t>GONZALEZ CAMACHO NANCY JANNETH ( T )</t>
  </si>
  <si>
    <t>catago1979@hotmail.com</t>
  </si>
  <si>
    <t xml:space="preserve"> ARIZA ARIAS OSCAR JAVIER</t>
  </si>
  <si>
    <t>oscarjariza-1014@hotmail.com</t>
  </si>
  <si>
    <t>PRIETO OCAMPO RODOLFO</t>
  </si>
  <si>
    <t>rodoprie@gmail.com</t>
  </si>
  <si>
    <t xml:space="preserve">VASQUEZ OCHOA BONIFACIO </t>
  </si>
  <si>
    <t xml:space="preserve">HENRIQUEZ RUIZ DIANA CRISTINA </t>
  </si>
  <si>
    <t>diana.henriquez@unp.gov.co</t>
  </si>
  <si>
    <t>GALVAN PATERNINA ALCIDES GLEMIRO</t>
  </si>
  <si>
    <t>alcides.galvan@unp.gov.co</t>
  </si>
  <si>
    <t xml:space="preserve">SAAVEDRA VANEGAS JOHN EMIR </t>
  </si>
  <si>
    <t>JOHNEMIR1970@OUTLOOK.COM</t>
  </si>
  <si>
    <t>GARZON  RINCON JAIRO</t>
  </si>
  <si>
    <t>Medimas EPS</t>
  </si>
  <si>
    <t>jaigarzon@gmail.com</t>
  </si>
  <si>
    <t xml:space="preserve">CABRERA MARTINEZ JORGE ARMANDO </t>
  </si>
  <si>
    <t>j.a.c.m1976@hotmail.com</t>
  </si>
  <si>
    <t>CASTILLO IMBACHI JHON JAIRO</t>
  </si>
  <si>
    <t>RAMIREZ ORTEGON FRANCISCO JAVIER</t>
  </si>
  <si>
    <t>f- javier ramirez@hotmail.com</t>
  </si>
  <si>
    <t>No registra</t>
  </si>
  <si>
    <t>RENDON GRIJALBA FRANCISCO JAVIER</t>
  </si>
  <si>
    <t xml:space="preserve">Proteccion (ING + Proteccion) </t>
  </si>
  <si>
    <t>frans_91818@gmail.com</t>
  </si>
  <si>
    <t>ROBLES TRIANA LINA PAOLA</t>
  </si>
  <si>
    <t>linaprt@gmail.com</t>
  </si>
  <si>
    <t>GOMEZ MARTINEZ EDUARDO</t>
  </si>
  <si>
    <t>eduardo.gomez@unp.gov.co</t>
  </si>
  <si>
    <t xml:space="preserve">ASSAF ABUEITA YALILE KATERINE </t>
  </si>
  <si>
    <t>yalile_assaf@hotmail.com</t>
  </si>
  <si>
    <t>CARDENAS BARRERA LUIS ADOLFO</t>
  </si>
  <si>
    <t>luisadolfolacd@hotmail.com</t>
  </si>
  <si>
    <t>BALVIN PEREZ VALENTINA</t>
  </si>
  <si>
    <t>ANORI (ANTIOQUIA)</t>
  </si>
  <si>
    <t>no registra</t>
  </si>
  <si>
    <t>QUINTERO ARCINIEGAS NORMAN</t>
  </si>
  <si>
    <t>Comfaca Caja de Compensacion Fliar</t>
  </si>
  <si>
    <t>normanquintero@gmail.com</t>
  </si>
  <si>
    <t>TEJADA CULMA DISNEYDA</t>
  </si>
  <si>
    <t>GUROF FLORENCIA</t>
  </si>
  <si>
    <t>MONTAÑITA (CAQUETA)</t>
  </si>
  <si>
    <t>Compensar Caja de Compensación Fliar</t>
  </si>
  <si>
    <t>disneydatejadaculma@gmail.com</t>
  </si>
  <si>
    <t>PINZON ABRIL LUCY</t>
  </si>
  <si>
    <t>lupinzon412@gmail.com</t>
  </si>
  <si>
    <t>PEREZ ANGEL MAURICIO</t>
  </si>
  <si>
    <t>Caja de Compensacion Familiar del cauca Comfacauca</t>
  </si>
  <si>
    <t>mauricio.perez@unp.gov.co</t>
  </si>
  <si>
    <t xml:space="preserve">CUCHILLO CHAGUENDO YIMY ALDIBEY </t>
  </si>
  <si>
    <t>MIRANDA (CAUCA)</t>
  </si>
  <si>
    <t>yaldu67@gmail.com</t>
  </si>
  <si>
    <t xml:space="preserve">MARTÍNEZ MESA FELIPE ALFREDO </t>
  </si>
  <si>
    <t>pipemar04@yahoo.es</t>
  </si>
  <si>
    <t>PENCUE YUCUMA JOSE URIEL</t>
  </si>
  <si>
    <t>SAN VICENTE DEL CAGUAN (CAQUETA)</t>
  </si>
  <si>
    <t>COOMEVA EPS</t>
  </si>
  <si>
    <t xml:space="preserve">BUITRAGO GONZALEZ TANIA MARIA </t>
  </si>
  <si>
    <t>tania.buitrago@unp.gov.co</t>
  </si>
  <si>
    <t>fcrussi@gmail.com</t>
  </si>
  <si>
    <t>ZAPATA RIVILLAS CARLOS ARTURO</t>
  </si>
  <si>
    <t>RIONEGRO - ANTIOQUIA</t>
  </si>
  <si>
    <t>carlosa-zapata@hotmail.com</t>
  </si>
  <si>
    <t>Insubsistencia</t>
  </si>
  <si>
    <t xml:space="preserve"> TAO REYES WILSON</t>
  </si>
  <si>
    <t>Jptao20000@hotmail.com</t>
  </si>
  <si>
    <t>ABRIL RINCON OMAR LEONARDO</t>
  </si>
  <si>
    <t>omar.abril@unp.gov.co</t>
  </si>
  <si>
    <t>GARZON MONTERO LUIS FERNANDO</t>
  </si>
  <si>
    <t>fergarzon7777@hotmail.com</t>
  </si>
  <si>
    <t>VILLEGAS BARON ROSEMGBERG ANDRES</t>
  </si>
  <si>
    <t>anbar9523@hotmail.com</t>
  </si>
  <si>
    <t>OSORIO ZAMBRANO CAROLINA</t>
  </si>
  <si>
    <t>carolina.osorio@unp.gov.co</t>
  </si>
  <si>
    <t>CASTAÑEDA AGUDELO LUIS FERNANDO</t>
  </si>
  <si>
    <t>luis.castaneda@unp.gov.co</t>
  </si>
  <si>
    <t xml:space="preserve">ORTIZ GARCIA DANIEL ALBERTO </t>
  </si>
  <si>
    <t>BRICEÑO (ANTIOQUIA)</t>
  </si>
  <si>
    <t xml:space="preserve">MORA MELO DIXON FABIAN </t>
  </si>
  <si>
    <t>dixonmora09@gmail.com</t>
  </si>
  <si>
    <t>RAMIREZ VALENCIA JUAN CARLOS ( celda 28 )</t>
  </si>
  <si>
    <t>juan.ramirez@unp.gov.co</t>
  </si>
  <si>
    <t>ORDOÑEZ ASTAIZA DORY ELIZABETH</t>
  </si>
  <si>
    <t>donyelis @hotmail.com</t>
  </si>
  <si>
    <t>LEMUS RODRIGUEZ  EDWIN FERNANDO (8 CELDA 1237)</t>
  </si>
  <si>
    <t>edwin8lemus @hotmail.com</t>
  </si>
  <si>
    <t xml:space="preserve">PINEDA RODRIGUEZ GUILLERMO </t>
  </si>
  <si>
    <t>guillos.gpr64@gmail.com</t>
  </si>
  <si>
    <t>ARANA CONTRERAS DIEGO ALEXANDER</t>
  </si>
  <si>
    <t>GRUPO DE SOLICITUDES DE PROTECCIÓN</t>
  </si>
  <si>
    <t>diego.arana@unp.gov.co</t>
  </si>
  <si>
    <t xml:space="preserve">DUARTE BERNAL NURI ESPERANZA </t>
  </si>
  <si>
    <t>nuriesperanza0411@hotmail.com</t>
  </si>
  <si>
    <t>BARRERA VANEGAS ANGELICA PAOLA</t>
  </si>
  <si>
    <t>angelica.barrera@unp.gov.co</t>
  </si>
  <si>
    <t>LINARES TAO BRANDO ANDRES</t>
  </si>
  <si>
    <t>linarestao@gmail.com</t>
  </si>
  <si>
    <t>jfcastillotroncoso@gmail.com</t>
  </si>
  <si>
    <t xml:space="preserve">OSPINA ROJAS TATIANA ANDREA </t>
  </si>
  <si>
    <t xml:space="preserve">Fosiga regimen especial </t>
  </si>
  <si>
    <t>tatio7@gmail.com</t>
  </si>
  <si>
    <t>SAAVEDRA SANABRIA HERNANDO</t>
  </si>
  <si>
    <t>hernandosaavedra79@hotmail.com</t>
  </si>
  <si>
    <t>PEREZ VERGARA NINI YOHANA</t>
  </si>
  <si>
    <t>perezvergaran@gmail.com</t>
  </si>
  <si>
    <t xml:space="preserve">GARAVITO PEÑA LUIS HERNANDO </t>
  </si>
  <si>
    <t>villegasbaron @gmail.com</t>
  </si>
  <si>
    <t>hernandopsicologo0112@gmail.com</t>
  </si>
  <si>
    <t>TEJADA MEJIA SONIA DOLORES</t>
  </si>
  <si>
    <t>BARRERA FIGUEROA RODOLFO ANDRES</t>
  </si>
  <si>
    <t>ACOSTA AGUDELO ANA MARIA</t>
  </si>
  <si>
    <t>Comparta EPS</t>
  </si>
  <si>
    <t>ana.acosta@unp.gov.co</t>
  </si>
  <si>
    <t>ROJAS PUENTES DAGOBERTO</t>
  </si>
  <si>
    <t xml:space="preserve">no registra </t>
  </si>
  <si>
    <t>MILLAN HINESTROZA RAFAEL</t>
  </si>
  <si>
    <t>rafael.millan@unp.gov.co</t>
  </si>
  <si>
    <t xml:space="preserve">BARRIENTOS PEÑARANDA JUANA </t>
  </si>
  <si>
    <t>dagorojas123@hotmail.com</t>
  </si>
  <si>
    <t xml:space="preserve">REINA PIÑEROS JOSE ALDINEVER </t>
  </si>
  <si>
    <t>joserx84@hotmail.com</t>
  </si>
  <si>
    <t>OSPINA BUSTAMANTE  DANIEL OSWALDO</t>
  </si>
  <si>
    <t>DABEIBA (ANTIOQUIA)</t>
  </si>
  <si>
    <t>Cafam Caja de Compensacion Fliar</t>
  </si>
  <si>
    <t>GIRALDO LIZCANO JAQUELINE</t>
  </si>
  <si>
    <t>juan.hernandez@unp.gov.co</t>
  </si>
  <si>
    <t>dorancediaz@gmail.com</t>
  </si>
  <si>
    <t>DIAZ BELTRAN  MARIO DORANCE</t>
  </si>
  <si>
    <t>jaquelinegl2013@gmail.com</t>
  </si>
  <si>
    <t>ROJAS BOLAÑOS OMAR EDUARDO</t>
  </si>
  <si>
    <t xml:space="preserve">MARTINEZ SECUE ARCENIO </t>
  </si>
  <si>
    <t>florez8204@hotmail.com</t>
  </si>
  <si>
    <t>CASTRO BENAVIDES ANDREA DEL PILAR</t>
  </si>
  <si>
    <t>andreacastro1094@hotmail.com</t>
  </si>
  <si>
    <t>ESCALLON CORREA MARCOS MANLIO</t>
  </si>
  <si>
    <t>manlioescallon@hotmail.com</t>
  </si>
  <si>
    <t>CASTILLO MOSQUERA ANGEL</t>
  </si>
  <si>
    <t>angelo1321@hotmail.com</t>
  </si>
  <si>
    <t xml:space="preserve">PADILLA DE LA HOZ FRANKLIN  AUGUSTO </t>
  </si>
  <si>
    <t>ARENAS VALENCIA LEONEL ALBEIRO</t>
  </si>
  <si>
    <t>ALBER.78@HOTMAIL.COM</t>
  </si>
  <si>
    <t>SARMIENTO UHIA JAIME JOSE</t>
  </si>
  <si>
    <t>jaimesarmiento43@hotmail.com</t>
  </si>
  <si>
    <t>jessicantolineztorres@gmail.com</t>
  </si>
  <si>
    <t>jaimemoreno@gmail.com</t>
  </si>
  <si>
    <t>ARAGON LARRANS ROBINSON JULIO</t>
  </si>
  <si>
    <t>Mutual SER</t>
  </si>
  <si>
    <t>raragon@hotmail.com</t>
  </si>
  <si>
    <t>wendymilena28@gmail.com</t>
  </si>
  <si>
    <t>MORALES LLANOS OSVALDO ALONSO</t>
  </si>
  <si>
    <t>osvaldoobg2428@gmail.com</t>
  </si>
  <si>
    <t>SILVA MOSQUERA FABIAN CAMILO</t>
  </si>
  <si>
    <t>fabian.silva.9@hotmail.com</t>
  </si>
  <si>
    <t>ZULUAGA MEJIA DIANA YANETH</t>
  </si>
  <si>
    <t>Caja de Compensacion Familiar del Magdalena</t>
  </si>
  <si>
    <t>yane037@hotmail.com</t>
  </si>
  <si>
    <t>CHINCHILLA BARBOSA STEFANY LINEY</t>
  </si>
  <si>
    <t>stefanychinchilla@hotmail.com</t>
  </si>
  <si>
    <t>selene037@hotmail.com</t>
  </si>
  <si>
    <t>PEREZ PRIETO ALVARO ORLANDO</t>
  </si>
  <si>
    <t>aoperez49@hotmail.com</t>
  </si>
  <si>
    <t>CASTELLANOS OVALLE ANDREW STEWENS</t>
  </si>
  <si>
    <t>andrew.stewens @hotmail.com</t>
  </si>
  <si>
    <t xml:space="preserve">ROMERO CAMARGO VICTORIA DEL CARMEN </t>
  </si>
  <si>
    <t>ciro.amaya@unp.gov.co</t>
  </si>
  <si>
    <t>linaleiva93@hotmail.com</t>
  </si>
  <si>
    <t xml:space="preserve">POLO GONZALEZ IRETH CAROLA </t>
  </si>
  <si>
    <t>psi.ireth@gmail.com</t>
  </si>
  <si>
    <t>GUARIN MONTENEGRO DIEGO ALEXANDER</t>
  </si>
  <si>
    <t>diagoguarin92@hotmail.com</t>
  </si>
  <si>
    <t>oscar-077@hotmail.com</t>
  </si>
  <si>
    <t xml:space="preserve">ENCISO MARTINEZ MAIRA ALEJANDRA </t>
  </si>
  <si>
    <t>fosiga regimen especial</t>
  </si>
  <si>
    <t>mairae20@hotmail.com</t>
  </si>
  <si>
    <t>FLOREZ PIÑEROS WILLIAM ESNEIDER</t>
  </si>
  <si>
    <t>socialomar25@gmail.com</t>
  </si>
  <si>
    <t>RENGIFO GUTIERREZ JESUS ANTONIO</t>
  </si>
  <si>
    <t xml:space="preserve">MESETAS (META) </t>
  </si>
  <si>
    <t xml:space="preserve">RAMIREZ FERNANDEZ JORGE IVAN </t>
  </si>
  <si>
    <t>Caja de Compensación Familiar Comfachoco</t>
  </si>
  <si>
    <t>jorgeivanrf@hotmail.com</t>
  </si>
  <si>
    <t>GIRALDO MESA ALEJANDRO</t>
  </si>
  <si>
    <t>QUIBDO (CHOCO)</t>
  </si>
  <si>
    <t>jalejoi112@hotmail.com</t>
  </si>
  <si>
    <t>CAPERA URREGO CESAR ADELMO</t>
  </si>
  <si>
    <t>csarcapera@hotmail.com</t>
  </si>
  <si>
    <t>SILVA PEREZ YOVANNY</t>
  </si>
  <si>
    <t xml:space="preserve">OSORIO VELAZCO JONATHAN LEONEL </t>
  </si>
  <si>
    <t>josoriov30@hotmail.com</t>
  </si>
  <si>
    <t>CADENA HERRERA REIVY</t>
  </si>
  <si>
    <t>Caja de Compensacion Familiar de La Guajira</t>
  </si>
  <si>
    <t>edime29@yahoo.es</t>
  </si>
  <si>
    <t>GOEZ RESTREPO JAIME LEON</t>
  </si>
  <si>
    <t>GUZMAN GUTIERREZ EDIMER</t>
  </si>
  <si>
    <t>yovannysilva@hotmail.com</t>
  </si>
  <si>
    <t xml:space="preserve">JIMENEZ CONTRERAS LENNIN RAFAEL </t>
  </si>
  <si>
    <t>lenninjimenez@gmail.com</t>
  </si>
  <si>
    <t>ARANGO GARCIA LUIS FERNANDO</t>
  </si>
  <si>
    <t>GOMEZ SAMBONI  EVER ALFARIZ</t>
  </si>
  <si>
    <t>PATIA (CAUCA)</t>
  </si>
  <si>
    <t>reivicahe0205@hotmail.com</t>
  </si>
  <si>
    <t>LOPEZ VARGAS CARLOS ARIEL</t>
  </si>
  <si>
    <t>carlos.lopez@unp.gov.co</t>
  </si>
  <si>
    <t>ANDRADE ZAMBRANO ANDERSON JILBERTH</t>
  </si>
  <si>
    <t>FONSECA (LA GUAJIRA)</t>
  </si>
  <si>
    <t>boris.conde@unp.gov.co</t>
  </si>
  <si>
    <t>CHAVARRIA JARAMILLO GERARDO ANTONIO</t>
  </si>
  <si>
    <t>ever.gomez@unp.gov.co</t>
  </si>
  <si>
    <t xml:space="preserve">OSORIO PIEDRAHITA DADANIEL </t>
  </si>
  <si>
    <t>daniel.ospina@unp.gov.co</t>
  </si>
  <si>
    <t xml:space="preserve">CONDE BONILLA BORIS ANDRES </t>
  </si>
  <si>
    <t>jose.diaz@unp.gov.co</t>
  </si>
  <si>
    <t xml:space="preserve">TAUTIVA REY JAVIER </t>
  </si>
  <si>
    <t>Comfaputumayo Caja de Compensacion Fliar</t>
  </si>
  <si>
    <t>javier.tautiva@unp.gov.co</t>
  </si>
  <si>
    <t>ROJAS FAJARDO CESAR AUGUSTO</t>
  </si>
  <si>
    <t>PUERTO ASIS (PUTUMAYO)</t>
  </si>
  <si>
    <t>Old mutual</t>
  </si>
  <si>
    <t>Comcaja Caja de Compensacion Fliar</t>
  </si>
  <si>
    <t>cesar.rojas@unp.gov.co</t>
  </si>
  <si>
    <t>RUIZ DIAZ FABIO ALEJANDRO</t>
  </si>
  <si>
    <t>SAN JOSE DEL GUAVIARE (GUAVIARE)</t>
  </si>
  <si>
    <t>alejandro.ruiz@unp.gov.co</t>
  </si>
  <si>
    <t>LOPEZ PABON ANGELMIRO</t>
  </si>
  <si>
    <t>jose.zuleta@unp.gov.co</t>
  </si>
  <si>
    <t>ZULETA QUERUBIN JOSE APOLINAR</t>
  </si>
  <si>
    <t>gerardo.chavarria@unp.gov.co</t>
  </si>
  <si>
    <t>REGRESO A LA ENTIDAD</t>
  </si>
  <si>
    <t xml:space="preserve">MONTOYA ALEXANDER  </t>
  </si>
  <si>
    <t>angelmiro.lopez@unp.gov.co</t>
  </si>
  <si>
    <t xml:space="preserve">RAMIREZ HERNANDEZ JUAN FELIPE </t>
  </si>
  <si>
    <t>Salud y vida Eps</t>
  </si>
  <si>
    <t>victor.gaviria@unp.gov.co</t>
  </si>
  <si>
    <t>BONNET BARBOSA JHON JANDER</t>
  </si>
  <si>
    <t>jhon.bonnet@unp.gov.co</t>
  </si>
  <si>
    <t>DIAZ MARTINEZ JOSE NORBERTO</t>
  </si>
  <si>
    <t>dadaniel.osorio@unp.gov.co</t>
  </si>
  <si>
    <t>HERRERA GALVEZ ILVA NUBIA</t>
  </si>
  <si>
    <t>ASMET SALUD  EPS</t>
  </si>
  <si>
    <t>ilva.herrera@unp.gov.co</t>
  </si>
  <si>
    <t>OYOLA CAMARGO YONAIDE MANUEL</t>
  </si>
  <si>
    <t>alexander.montoya@unp.gov.co</t>
  </si>
  <si>
    <t xml:space="preserve">GAVIRIA DIAZ VICTOR MANUEL </t>
  </si>
  <si>
    <t>Comfiar Arauca Caja de Compensacion Fliar</t>
  </si>
  <si>
    <t>gersson.forero@unp.gov.co</t>
  </si>
  <si>
    <t>BARAJAS CORTES JOSE FERNANDO</t>
  </si>
  <si>
    <t>ARAUQUITA ( ARAUCA )</t>
  </si>
  <si>
    <t>jose.barajas@unp.gov.co</t>
  </si>
  <si>
    <t xml:space="preserve">PINZÓN JIMÉNEZ ALEXANDER </t>
  </si>
  <si>
    <t>alexander.pinzon@unp.gov.co</t>
  </si>
  <si>
    <t>LIZCANO CONTRERAS ALEXIS</t>
  </si>
  <si>
    <t>alexis.lizcano@unp.gov.co</t>
  </si>
  <si>
    <t>FORERO CARREÑO GERSSON WALDHIR</t>
  </si>
  <si>
    <t>yonaide.oyola@unp.gov.co</t>
  </si>
  <si>
    <t>BOGOTA CRUZ DIANA KAROLINA</t>
  </si>
  <si>
    <t>GRUPO DE GESTION ADMINISTRATIVA (GGA)</t>
  </si>
  <si>
    <t>diana.bogota@unp.gov.co</t>
  </si>
  <si>
    <t>TAMAYO BONILLA JOHN FRANCISCO</t>
  </si>
  <si>
    <t>GRUPO DE CONTROL, SEGUIMIENTO Y DESMONTE DE MEDIDAS (CSDM)</t>
  </si>
  <si>
    <t>ROJAS SANCHEZ KAREN SANDY</t>
  </si>
  <si>
    <t>karen.rojas@unp.gov.co</t>
  </si>
  <si>
    <t xml:space="preserve">DIAZ CASTRO DIOMEDES </t>
  </si>
  <si>
    <t>francisco.tamayo@unp.gov.co</t>
  </si>
  <si>
    <t>SANTAFE ESTRADA PABLO EMILIO</t>
  </si>
  <si>
    <t>pablo.santafe@unp.gov.co</t>
  </si>
  <si>
    <t>GIRALDO GOMEZ JOSE DE JESUS</t>
  </si>
  <si>
    <t>jose.giraldo@unp.gov.co</t>
  </si>
  <si>
    <t xml:space="preserve"> ROBELTO RODRIGUEZ MIGUEL ANGEL</t>
  </si>
  <si>
    <t>milton.ramirez@unp.gov.co</t>
  </si>
  <si>
    <t>DEL CAMPO GACHARNA JORGE ADELMO ( T )</t>
  </si>
  <si>
    <t>jorge.delcampo@unp.gov.co</t>
  </si>
  <si>
    <t>BETANCUR VELASQUEZ GERMAN EDUARDO</t>
  </si>
  <si>
    <t>german.betancur@unp.gov.co</t>
  </si>
  <si>
    <t>GARCIA CARRILLO FREDY</t>
  </si>
  <si>
    <t>fredy.garcia@unp.gov.co</t>
  </si>
  <si>
    <t>FORERO DUEÑAS RUBY ANDREA</t>
  </si>
  <si>
    <t>ruby.forero@unp.gov.co</t>
  </si>
  <si>
    <t>eduar.mahecha@unp.gov.co</t>
  </si>
  <si>
    <t>MAHECHA YEISON EDUAR</t>
  </si>
  <si>
    <t>VargasSanchez@unp.gov.co</t>
  </si>
  <si>
    <t>ILES  FERNANDO</t>
  </si>
  <si>
    <t>fernando.iles@unp.gov.co</t>
  </si>
  <si>
    <t>AVILA MARIN IMER</t>
  </si>
  <si>
    <t>imer.avila@unp.gov.co</t>
  </si>
  <si>
    <t>VARGAS SANCHEZ DIANA PATRICIA</t>
  </si>
  <si>
    <t xml:space="preserve">QUINTERO GALVIS MATEO </t>
  </si>
  <si>
    <t>mateo.quintero@unp.gov.co</t>
  </si>
  <si>
    <t xml:space="preserve">GUALDRON HERNANDEZ JUAN CARLOS </t>
  </si>
  <si>
    <t>MORA ARANGO DIEGO FERNANDO</t>
  </si>
  <si>
    <t>julian.villarreal@unp.gov.co</t>
  </si>
  <si>
    <t>VILLARREAL JULIAN FELIPE</t>
  </si>
  <si>
    <t>rober.guacheta@unp.gov.co</t>
  </si>
  <si>
    <t>RAMIREZ CUERO MILTON CESAR</t>
  </si>
  <si>
    <t>GRUPO REGIONAL DE PROTECCIÓN  CALI (GURPCL)</t>
  </si>
  <si>
    <t>diego.mora@unp.gov.co</t>
  </si>
  <si>
    <t xml:space="preserve">GUACHETA QUINA ROBER </t>
  </si>
  <si>
    <t>CALDONO (CAUCA)</t>
  </si>
  <si>
    <t>nixon.pabon@unp.gov.co</t>
  </si>
  <si>
    <t xml:space="preserve">PABON MARTINEZ NIXON RAMON </t>
  </si>
  <si>
    <t>diomedes.diaz@unp.gov.co</t>
  </si>
  <si>
    <t>GOMEZ SAMBONI YON FABIR</t>
  </si>
  <si>
    <t>EL BORDO (CAUCA)</t>
  </si>
  <si>
    <t>nelson.aceros@unp.gov.co</t>
  </si>
  <si>
    <t xml:space="preserve">ACEROS RANGEL NELSON </t>
  </si>
  <si>
    <t>ivone.lara@unp.gov.co</t>
  </si>
  <si>
    <t xml:space="preserve">MERCHAN GARCIA JHON SEBASTIAN </t>
  </si>
  <si>
    <t>jhon.merchan@unp.gov.co</t>
  </si>
  <si>
    <t xml:space="preserve">YAÑEZ GELVEZ MARIA JIMENA </t>
  </si>
  <si>
    <t>maria.yanez@unp.gov.co</t>
  </si>
  <si>
    <t>CONTRERAS RUIZ LUIS GREGORIO</t>
  </si>
  <si>
    <t>LA PAZ (CESAR)</t>
  </si>
  <si>
    <t>luis.contreras@unp.gov.co</t>
  </si>
  <si>
    <t>DELGADO GUEVARA DINACELA</t>
  </si>
  <si>
    <t>dinacela.delgado@unp.gov.co</t>
  </si>
  <si>
    <t xml:space="preserve">LARA ROCHA IVONE PAOLA </t>
  </si>
  <si>
    <t>yon.gomez@unp.gov.co</t>
  </si>
  <si>
    <t>ZAMUDIO PULIDO EDGAR OSWALDO</t>
  </si>
  <si>
    <t>edgar.zamudio@unp.gov.co</t>
  </si>
  <si>
    <t>CASTRO REY NATALIA</t>
  </si>
  <si>
    <t>natalia.castro@unp.gov.co</t>
  </si>
  <si>
    <t>CHAVES RIVEROS PHANNOR ANTONIO</t>
  </si>
  <si>
    <t>phannor.chaves@unp.gov.co</t>
  </si>
  <si>
    <t>CARREÑO CARREÑO VICTOR MANUEL</t>
  </si>
  <si>
    <t>victor.carreno@unp.gov.co</t>
  </si>
  <si>
    <t>Colpensiones</t>
  </si>
  <si>
    <t>Helentim.periodismo@gmail.com</t>
  </si>
  <si>
    <t>TEJADA MEJIA ABIMELET</t>
  </si>
  <si>
    <t>jennifer.vacca@unp.gov.co</t>
  </si>
  <si>
    <t xml:space="preserve">VACCA GARZON JENNIFER ELIANA </t>
  </si>
  <si>
    <t>maria.navarro@unp.gov.co</t>
  </si>
  <si>
    <t>MUÑOZ CASTILLO JOSE JAVIER</t>
  </si>
  <si>
    <t>jose.munoz@unp.gov.co</t>
  </si>
  <si>
    <t xml:space="preserve">BETANCUR GUISAO ADRIANA PATRICIA </t>
  </si>
  <si>
    <t>adriana.betancur@unp.gov.co</t>
  </si>
  <si>
    <t xml:space="preserve">LAMBERT ALARCON JOSE ERWIN </t>
  </si>
  <si>
    <t>jose.lambert@unp.gov.co</t>
  </si>
  <si>
    <t>RUIZ FRANCO LAURA ANGELICA</t>
  </si>
  <si>
    <t>eduardo.ortega@unp.gov.co</t>
  </si>
  <si>
    <t xml:space="preserve">ORTEGA MONTOYA LUIS EDUARDO </t>
  </si>
  <si>
    <t>jairo.barragan@unp.gov.co</t>
  </si>
  <si>
    <t>BENITEZ HIDALGO MANUEL ANTONIO</t>
  </si>
  <si>
    <t>manuel.benitez@unp.gov.co</t>
  </si>
  <si>
    <t xml:space="preserve">BARRAGAN SUAREZ JAIRO ERNESTO </t>
  </si>
  <si>
    <t>angelica.ruiz@unp.gov.co</t>
  </si>
  <si>
    <t xml:space="preserve">ESTRADA TORRES DARINEL </t>
  </si>
  <si>
    <t>TIBU ( NORTE DE SANTANDER )</t>
  </si>
  <si>
    <t>gonzalo.gomez@unp.gov.co</t>
  </si>
  <si>
    <t>GOMEZ CARABALLO GONZALO ALBERTO</t>
  </si>
  <si>
    <t>john.erazo@unp.gov.co</t>
  </si>
  <si>
    <t>DUQUE CUBILLOS LUIS ANGEL</t>
  </si>
  <si>
    <t>GRUPO DE SELECCIÓN Y EVALUACION (GES)</t>
  </si>
  <si>
    <t>luis.duque@unp.gov.co</t>
  </si>
  <si>
    <t xml:space="preserve">CORTEZ AGUIRRE YOJHAN </t>
  </si>
  <si>
    <t>abimelet.tejada@unp.gov.co</t>
  </si>
  <si>
    <t>NAVARRO PEREZ MARIA EUGENIA</t>
  </si>
  <si>
    <t>jose.palacio@unp.gov.co</t>
  </si>
  <si>
    <t>GONZALEZ ROCHA SANDRA  MILENA</t>
  </si>
  <si>
    <t>milena.gonzalez@unp.gov.co</t>
  </si>
  <si>
    <t>SANCHEZ ORJUELA JOHN</t>
  </si>
  <si>
    <t>PONAL</t>
  </si>
  <si>
    <t>john.sanchez@unp.gov.co</t>
  </si>
  <si>
    <t>LOPEZ PABON  ALVARO JAVIER</t>
  </si>
  <si>
    <t>alvaro.lopez@unp.gov.co</t>
  </si>
  <si>
    <t>CARO CARO MAURICIO</t>
  </si>
  <si>
    <t>mauricio.caro@unp.gov.co</t>
  </si>
  <si>
    <t>karen.varon@unp.gov.co</t>
  </si>
  <si>
    <t>yojhan.cortes@unp.gov.co</t>
  </si>
  <si>
    <t xml:space="preserve">CONTRERAS MARIOTA YEISON YESID  </t>
  </si>
  <si>
    <t>victoria.romero@unp.gov.co</t>
  </si>
  <si>
    <t>ERAZO SALCEDO JOHN JAIRO</t>
  </si>
  <si>
    <t>laura.guerrero@unp.gov.co</t>
  </si>
  <si>
    <t>GALINDO ANGELO IVAN</t>
  </si>
  <si>
    <t>angelo.galindo@unp.gov.co</t>
  </si>
  <si>
    <t>PALACIO TORRES JOSE FELIX ( T )</t>
  </si>
  <si>
    <t>melissa.ordonez@unp.gov.co</t>
  </si>
  <si>
    <t>ORDOÑEZ ALEMAN MELISSA</t>
  </si>
  <si>
    <t>darinel.estrada@unp.gov.co</t>
  </si>
  <si>
    <t xml:space="preserve">SUAREZ RAMIREZ YEISSON URIEL </t>
  </si>
  <si>
    <t>yeisson.suarez@unp.gov.co</t>
  </si>
  <si>
    <t>MORALES DELGADO LILIANA PAOLA</t>
  </si>
  <si>
    <t>liliana.morales@unp.gov.co</t>
  </si>
  <si>
    <t>yeison.contreras@unp.gov.co</t>
  </si>
  <si>
    <t xml:space="preserve">TRUJILLO DURAN ARLEX </t>
  </si>
  <si>
    <t>arlex.trujillo@unp.gov.co</t>
  </si>
  <si>
    <t xml:space="preserve">JACOME ASCANIO ELBER </t>
  </si>
  <si>
    <t>pablo.poveda@unp.gov.co</t>
  </si>
  <si>
    <t>FERNANDEZ GUETIO JOSE EIBAR</t>
  </si>
  <si>
    <t>andres.cortes@unp.gov.co</t>
  </si>
  <si>
    <t>POVEDA DELGADO PABLO ANTONIO</t>
  </si>
  <si>
    <t>jorgedavidestrada@gmail.com</t>
  </si>
  <si>
    <t>RODELO PEÑA VICENTE JOSE</t>
  </si>
  <si>
    <t>vicente.rodelo@unp.gov.co</t>
  </si>
  <si>
    <t xml:space="preserve">AGUILERA PARRA MISAEL </t>
  </si>
  <si>
    <t>beandre79@hotmail.com</t>
  </si>
  <si>
    <t>MOSQUERA MOSQUERA JUAN PABLO</t>
  </si>
  <si>
    <t>neudin56@hotmail.com</t>
  </si>
  <si>
    <t xml:space="preserve">ALVAREZ VELEZ BEATRIZ ANDREA </t>
  </si>
  <si>
    <t>jesus.ovallos@unp.gov.co</t>
  </si>
  <si>
    <t>AGUIRRE ALDANA JOSE NEUDIN</t>
  </si>
  <si>
    <t>misael.aguilerap@gmail.com</t>
  </si>
  <si>
    <t>TORRES HERRERA SANDRA JASBLEIDY ( T )</t>
  </si>
  <si>
    <t>sandrajth_85@hotmail.com</t>
  </si>
  <si>
    <t xml:space="preserve">DIAZ GUERRERO JHON YOJAN  </t>
  </si>
  <si>
    <t>jose.fernandez@unp.gov.co</t>
  </si>
  <si>
    <t>VARGAS TORRES ANDRES FELIPE</t>
  </si>
  <si>
    <t>ESTRADA BELTRAN JORGE DAVID</t>
  </si>
  <si>
    <t>No Registra</t>
  </si>
  <si>
    <t>SUAREZ SANTOS JESUS ALIRIO</t>
  </si>
  <si>
    <t>GRUPO SECRETARÍA TÉCNICA DEL GRUPO DE VALORACIÓN PRELIMINAR (GSTGVP)</t>
  </si>
  <si>
    <t>PENSIONADO</t>
  </si>
  <si>
    <t>andvargas14@gmail.com</t>
  </si>
  <si>
    <t xml:space="preserve">CORTES RESTREPO ANDRES FELIPE </t>
  </si>
  <si>
    <t>elber.jacome@unp.gov.co</t>
  </si>
  <si>
    <t>CUELLAR CASTAÑEDA HOOBER EDWIN</t>
  </si>
  <si>
    <t>hoober.cuellar@unp.gov.co</t>
  </si>
  <si>
    <t>OVALLOS SEPULVEDA JESUS MACGUIBER</t>
  </si>
  <si>
    <t>juan.mosquera@unp.gov.co</t>
  </si>
  <si>
    <t>2000 SUBDIRECCIÓN DE EVALUACIÓN DEL RIESGO</t>
  </si>
  <si>
    <t>yojan.diaz@unp.gov.co</t>
  </si>
  <si>
    <t>MONTIEL MUÑOZ GUSTAVO</t>
  </si>
  <si>
    <t>gustavo.montiel@unp.gov.co</t>
  </si>
  <si>
    <t xml:space="preserve">AMAYA CRUZ CIRO IGNACIO </t>
  </si>
  <si>
    <t>Josemiguelcorrea2061@gmail.com</t>
  </si>
  <si>
    <t xml:space="preserve">TRUJILLO VILLADA CARLOS ALBERTO </t>
  </si>
  <si>
    <t>julian.suarez@unp.gov.co</t>
  </si>
  <si>
    <t>MUÑOZ CALDERON WILLINGTON HERLEY</t>
  </si>
  <si>
    <t>Caja de Compensacion Fliar de Caldas</t>
  </si>
  <si>
    <t>CORREA HERNANDEZ JOSE MIGUEL</t>
  </si>
  <si>
    <t>leonardogarcia0317@gmail.com</t>
  </si>
  <si>
    <t>BARRETO PLAZA ANGELA PATRICIA</t>
  </si>
  <si>
    <t>4000 SECRETARÍA GENERAL</t>
  </si>
  <si>
    <t>angela.barreto@unp.gov.co</t>
  </si>
  <si>
    <t xml:space="preserve">ESCOBAR CAMARGO CATALINA </t>
  </si>
  <si>
    <t>carlos.trujillo@unp.gov.co</t>
  </si>
  <si>
    <t>ricardo.osorio@unp.gov.co</t>
  </si>
  <si>
    <t>GARCIA FLORES LEONARDO FABIO</t>
  </si>
  <si>
    <t>willington.munoz@unp.gov.co</t>
  </si>
  <si>
    <t>SUAREZ RAMIREZ JULIAN</t>
  </si>
  <si>
    <t>cirox3@hotmail.es</t>
  </si>
  <si>
    <t>SUAREZ HERRERA ALFREDO</t>
  </si>
  <si>
    <t>Capitalsalud EPS</t>
  </si>
  <si>
    <t>her_10@yahoo.com</t>
  </si>
  <si>
    <t>ESCOBAR ROMERO HENRY</t>
  </si>
  <si>
    <t>yessica.abril@unp.gov.co</t>
  </si>
  <si>
    <t>MELON CASTAÑEDA RAFAEL</t>
  </si>
  <si>
    <t>rafael.melon@unp.gov.co</t>
  </si>
  <si>
    <t xml:space="preserve">RUBIO ESPINOSA ELIANA PATRICIA </t>
  </si>
  <si>
    <t>eliana.rubio@unp.gov.co</t>
  </si>
  <si>
    <t>DAZA RODRIGUEZ HERNANDO</t>
  </si>
  <si>
    <t>hernando.daza@unp.gov.co</t>
  </si>
  <si>
    <t>QUIROGA MURCIA JOSE JASDAI</t>
  </si>
  <si>
    <t>jairo.cardenas@unp.gov.co</t>
  </si>
  <si>
    <t xml:space="preserve">CARDENAS SILVA JAIRO </t>
  </si>
  <si>
    <t>deivid.penaloza@unp.gov.co</t>
  </si>
  <si>
    <t>VICTORIA LASSO CARLOS EDUARDO</t>
  </si>
  <si>
    <t>josejasdai@hotmail.com</t>
  </si>
  <si>
    <t>PEÑALOZA RUSINQUE DEIVID YOAN</t>
  </si>
  <si>
    <t>alfredo.suarez@unp.gov.co</t>
  </si>
  <si>
    <t xml:space="preserve">CORTES MAYA NATHALIA </t>
  </si>
  <si>
    <t>nathalia.cortes@unp.gov.co</t>
  </si>
  <si>
    <t xml:space="preserve">VIZCAINO SOLANO LUZ ANGELICA </t>
  </si>
  <si>
    <t>angelica.vizcaino@unp.gov.co</t>
  </si>
  <si>
    <t>LOPEZ PEREZ NEYDER YARLEY</t>
  </si>
  <si>
    <t>carlos.victoria@unp.gov.co</t>
  </si>
  <si>
    <t>ABRIL YATE YESSICA LILIANA</t>
  </si>
  <si>
    <t>catalina.escobar@unp.gov.co</t>
  </si>
  <si>
    <t xml:space="preserve">MEDINA ORTEGA CESAR AUGUSTO </t>
  </si>
  <si>
    <t>GRUPO DE NÓMINA (GN)</t>
  </si>
  <si>
    <t>cmedina_88@hotmail.com</t>
  </si>
  <si>
    <t>NAVARRO LARA ARLEX</t>
  </si>
  <si>
    <t xml:space="preserve">arlex.navarro@unp.gov.co </t>
  </si>
  <si>
    <t>TUMBO CUETETUCO FRANKLIN NORBEY</t>
  </si>
  <si>
    <t>|</t>
  </si>
  <si>
    <t xml:space="preserve">BELLO GUEVARA JUAN DAVID </t>
  </si>
  <si>
    <t>juan.bello@unp.gov.co</t>
  </si>
  <si>
    <t>GOMEZ RIOS DANIEL FERNANDO</t>
  </si>
  <si>
    <t>daniel.gomez@unp.gov.co</t>
  </si>
  <si>
    <t>CRIOLLO OBANDO CIELO PATRICIA</t>
  </si>
  <si>
    <t>GRUPO DE PLANEACION ESTRATEGICA Y MEJORAMIENTO CONTINUO (GPEMC)</t>
  </si>
  <si>
    <t>cielo.criollo@unp.gov.co</t>
  </si>
  <si>
    <t>CORREA JIMENEZ LEANDRO ALBERTO</t>
  </si>
  <si>
    <t>CALI (VALLE DEL CAUCA)</t>
  </si>
  <si>
    <t>franklin.tumbo@unp.gov.co</t>
  </si>
  <si>
    <t>DAVID CANO HUMBERTO DE JESUS</t>
  </si>
  <si>
    <t>OSORIO BUITRAGO RICARDO</t>
  </si>
  <si>
    <t>neyder.lopez@unp.gov.co</t>
  </si>
  <si>
    <t>TAO REYES HEDIMER</t>
  </si>
  <si>
    <t>hedimer.tao@unp.gov.co</t>
  </si>
  <si>
    <t xml:space="preserve">RINCONES AGUILAR  OSNEIDER </t>
  </si>
  <si>
    <t>osneider.rincones@unp.gov.co</t>
  </si>
  <si>
    <t>GALINDO GAITAN EDISON</t>
  </si>
  <si>
    <t>edisson.galindo@unp.gov.co</t>
  </si>
  <si>
    <t xml:space="preserve">ESCORCIA CORTES IVAN JOSE </t>
  </si>
  <si>
    <t>SAN JUAN DE  NEPOMUCENO (BOLIVAR)</t>
  </si>
  <si>
    <t>ivan.escorcia@unp.gov.co</t>
  </si>
  <si>
    <t>JARAMILLO HENAO LAURA SOFIA</t>
  </si>
  <si>
    <t>emanuel.luna@unp.gov.co</t>
  </si>
  <si>
    <t xml:space="preserve">TORRES CEDEÑO JORGE ANDRES </t>
  </si>
  <si>
    <t>alberto.correa@unp.gov.co</t>
  </si>
  <si>
    <t xml:space="preserve">LUNA AYALA EMANUEL RICARDO </t>
  </si>
  <si>
    <t>sofijh93@gmail.com</t>
  </si>
  <si>
    <t xml:space="preserve">CHEMAS MURILLO FARID ABDALA </t>
  </si>
  <si>
    <t>GRUPO CAPACITACIÓN BIENESTAR Y SEGURIDAD Y SALUD EN EL TRABAJO  (GBSST)</t>
  </si>
  <si>
    <t>jorge.torrez@unp.gov.co</t>
  </si>
  <si>
    <t xml:space="preserve">RANGEL JAIMES JONATHAN </t>
  </si>
  <si>
    <t>maira.enciso@unp.gov.co</t>
  </si>
  <si>
    <t>GRUPO DE GESTÍON DE LAS TECNOLOGIAS DE LA INFORMACION  (GGTI)</t>
  </si>
  <si>
    <t>fernando.rodriguez@unp.gov.co</t>
  </si>
  <si>
    <t>farid.chemas@unp.gov.co</t>
  </si>
  <si>
    <t>RODRIGUEZ CUERVO FERNANDO</t>
  </si>
  <si>
    <t>jaimes.rangel@unp.gov.co</t>
  </si>
  <si>
    <t>ULCUE BOTOTO JHON FREDDY</t>
  </si>
  <si>
    <t>Aliansalud EPS</t>
  </si>
  <si>
    <t>nicolas.gomez@unp.gov.co</t>
  </si>
  <si>
    <t>GOMEZ OROZCO NICOLAS ALBERTO</t>
  </si>
  <si>
    <t>maytezabo@yahoo.com.mx</t>
  </si>
  <si>
    <t>DIOSSA BETANCUR ISABEL CRISTINA</t>
  </si>
  <si>
    <t>isabel.diossa@unp.gov.co</t>
  </si>
  <si>
    <t>HURTADO WILFRAN</t>
  </si>
  <si>
    <t>wilfran.hurtado@unp.gov.co</t>
  </si>
  <si>
    <t>ZARATE BOCANEGRA MARIA TERESA DE JESUS</t>
  </si>
  <si>
    <t>jhon.ulcue@unp.gov.co</t>
  </si>
  <si>
    <t>PERDOMO DIAZ ELKIN</t>
  </si>
  <si>
    <t>fabio.zafra@unp.gov.co</t>
  </si>
  <si>
    <t>JIMENEZ LEON DUVEY ALEXANDER</t>
  </si>
  <si>
    <t>GRUPO CUERPO DE SEGURIDAD Y PROTECCION (GCSP)</t>
  </si>
  <si>
    <t>diana.rios@unp.gov.co</t>
  </si>
  <si>
    <t>RIOS GARCIA DIANA PATRICIA</t>
  </si>
  <si>
    <t>jaime.sarmiento@unp.gov.co</t>
  </si>
  <si>
    <t>ZAFRA AGUDELO FABIO MAURICIO</t>
  </si>
  <si>
    <t>fabio.charrupi@unp.gov.co</t>
  </si>
  <si>
    <t>CHARRUPI CARABALI HECTOR FABIO</t>
  </si>
  <si>
    <t>luis.tinjaca@unp.gov.co</t>
  </si>
  <si>
    <t>TINJACA  LUIS HERNANDO</t>
  </si>
  <si>
    <t>Resolución 1666 del 23 de octubre de 2019</t>
  </si>
  <si>
    <t>ernesto.valencia@unp.gov.co</t>
  </si>
  <si>
    <t>VELASQUEZ DIAZ KAREN ALEJANDRA</t>
  </si>
  <si>
    <t>GRUPO DE EVALUACION DE RIESGO COLECTIVO (GERC)</t>
  </si>
  <si>
    <t>elkin.perdomo@unp.gov.co</t>
  </si>
  <si>
    <t xml:space="preserve">VALENCIA OVIEDO ERNESTO </t>
  </si>
  <si>
    <t>POPAYAN (CAUCA)</t>
  </si>
  <si>
    <t>martha.forero@unp.gov.co</t>
  </si>
  <si>
    <t>DEC 301</t>
  </si>
  <si>
    <t xml:space="preserve">MORALES TORRES GERSON MOISES </t>
  </si>
  <si>
    <t>RESOLUCION 0962 DEL 03 DE JULIO DE 2018</t>
  </si>
  <si>
    <t>Resolución 0232 de 09 de marzo de 2020</t>
  </si>
  <si>
    <t>karen.velasquez@unp.gov.co</t>
  </si>
  <si>
    <t>Muerte</t>
  </si>
  <si>
    <t>MELO ACOSTA JOAQUIN PABLO</t>
  </si>
  <si>
    <t>ICONONZO (TOLIMA)</t>
  </si>
  <si>
    <t>sammy.manzano@unp.gov.co</t>
  </si>
  <si>
    <t>MEYER IGLESIAS LUIS ENRIQUE</t>
  </si>
  <si>
    <t>PEREIRA (RISARALDA)</t>
  </si>
  <si>
    <t>luis.meyer@unp.gov.co</t>
  </si>
  <si>
    <t>GADO</t>
  </si>
  <si>
    <t>RODRIGUEZ HERRERA DEIBER URIEL</t>
  </si>
  <si>
    <t>segundo.enriquez@unp.gov.co</t>
  </si>
  <si>
    <t>ENRIQUEZ HERAZO SEGUNDO ALFONSO</t>
  </si>
  <si>
    <t>diacriska@hotmail.com</t>
  </si>
  <si>
    <t>DAZA RINCON JUAN DE JESUS</t>
  </si>
  <si>
    <t>Resolución 1046 del 02 de julio de 2019</t>
  </si>
  <si>
    <t>juan.daza@unp.gov.co</t>
  </si>
  <si>
    <t>Pension por vejez</t>
  </si>
  <si>
    <t>FORERO CORREDOR MARTHA</t>
  </si>
  <si>
    <t>GRUPO DE ASIGNACIONES DE MISIONES DE TRABAJO (GAMT)</t>
  </si>
  <si>
    <t>deiber.rodriguez@unp.gov.co</t>
  </si>
  <si>
    <t>BARRANQUILLA (ATLANTICO)</t>
  </si>
  <si>
    <t>joaquin.melo@unp.gov.co</t>
  </si>
  <si>
    <t>AGUILAR MARTHEY JOSE ORLANDO</t>
  </si>
  <si>
    <t>joseorlando.aguilar@unp.gov.co</t>
  </si>
  <si>
    <t>CALLEJAS RODRIGUEZ DIANA CRISTINA</t>
  </si>
  <si>
    <t>david.caro@unp.gov.co</t>
  </si>
  <si>
    <t>GONZÁLEZ MONGUÍ PABLO ELÍAS</t>
  </si>
  <si>
    <t>pablo.gonzalez@unp.gov.co</t>
  </si>
  <si>
    <t>ARENAS RUEDA MIGUEL ANGEL</t>
  </si>
  <si>
    <t>MEDELLÍN (ANTIOQUIA)</t>
  </si>
  <si>
    <t>duvey.jimenez@unp.gov.co</t>
  </si>
  <si>
    <t>CARO BECERRA DAVID STEVEN</t>
  </si>
  <si>
    <t>jhon.ramirez@unp.gov.co</t>
  </si>
  <si>
    <t>RODRIGUEZ VASQUEZ DIEGO FERNANDO</t>
  </si>
  <si>
    <t>LOZANO ORTIZ DIANA MARSELLA</t>
  </si>
  <si>
    <t>gerson.morales@unp.gov.co</t>
  </si>
  <si>
    <t>MANZANO MENDEZ SAMMY LIZETH</t>
  </si>
  <si>
    <t>alejandro.castro@unp.gov.co</t>
  </si>
  <si>
    <t>Protección (ING + Protección)</t>
  </si>
  <si>
    <t>Cafam Caja de Compensación Fliar</t>
  </si>
  <si>
    <t>diego.rodriguez@unp.gov.co</t>
  </si>
  <si>
    <t xml:space="preserve">RODRIGUEZ RUIZ JORGE ENRIQUE </t>
  </si>
  <si>
    <t>andersson.bolivar@unp.gov.co</t>
  </si>
  <si>
    <t xml:space="preserve">BOLIVAR GARCIA ANDERSSON GIANCARLOS </t>
  </si>
  <si>
    <t>miguel.arenas@unp.gov.co</t>
  </si>
  <si>
    <t>CASTRO BERMUDEZ ALEJANDRO</t>
  </si>
  <si>
    <t>ENRIQUE.RUIZ@unp.gov.co</t>
  </si>
  <si>
    <t xml:space="preserve">RAMIREZ RAMIREZ JHON JAIME </t>
  </si>
  <si>
    <t>SÁNCHEZ AYALA JOHANA CECILIA</t>
  </si>
  <si>
    <t>brayan.moreno@unp.gov.co</t>
  </si>
  <si>
    <t xml:space="preserve">MORENO MENA BRAYAN ANDRES </t>
  </si>
  <si>
    <t>REMEDIOS (ANTIOQUIA)</t>
  </si>
  <si>
    <t>erika.mise@unp.gov.co</t>
  </si>
  <si>
    <t>MISE PEÑA ERIKA VICTORIA</t>
  </si>
  <si>
    <t>proteccion (ING + Proteccion)</t>
  </si>
  <si>
    <t>0448 de 2020</t>
  </si>
  <si>
    <t>carlos.granados@unp.gov.co</t>
  </si>
  <si>
    <t xml:space="preserve">GRANADOS MINDIOLA CARLOS JOSE </t>
  </si>
  <si>
    <t>liliana.villarreal@unp.gov.co</t>
  </si>
  <si>
    <t>VILLAREAL CARREÑO LILIANA</t>
  </si>
  <si>
    <t>reinaldo.tellez@unp.gov.co</t>
  </si>
  <si>
    <t>TELLEZ DUQUE REINALDO</t>
  </si>
  <si>
    <t>olvais.rios@unp.gov.co</t>
  </si>
  <si>
    <t xml:space="preserve">RIOS RAMOS OLVAIS </t>
  </si>
  <si>
    <t>stefany.chinchilla@unp.gov.co</t>
  </si>
  <si>
    <t>SANTA MARTA (MAGDALENA)</t>
  </si>
  <si>
    <t>yuli.reyes@unp.gov.co</t>
  </si>
  <si>
    <t>REYES ANGULO YULI DASSIER</t>
  </si>
  <si>
    <t>0863 DEL 2017</t>
  </si>
  <si>
    <t>BARRETO CONTRERAS EDILBERTO MANUEL</t>
  </si>
  <si>
    <t>RIOHACHA (GUAJIRA)</t>
  </si>
  <si>
    <t>0044 DEL 2011</t>
  </si>
  <si>
    <t>edilberto.barreto@unp.gov.co</t>
  </si>
  <si>
    <t>DELGADO MORALES ELSON FERNEY</t>
  </si>
  <si>
    <t>1347 DEL 2019</t>
  </si>
  <si>
    <t>RODRIGUEZ CACERES GRATINIANO</t>
  </si>
  <si>
    <t>0926 DEL 2017</t>
  </si>
  <si>
    <t>gratiniano.rodriguez@unp.gov.co</t>
  </si>
  <si>
    <t>MESA SIERRA OMAR ORLANDO</t>
  </si>
  <si>
    <t>ARAUCA (ARAUCA)</t>
  </si>
  <si>
    <t>0790 DEL 2020</t>
  </si>
  <si>
    <t>0586 DEL 2018</t>
  </si>
  <si>
    <t>luis.agudelo@unp.gov.co</t>
  </si>
  <si>
    <t>GALVIS MURILLO AMINTA</t>
  </si>
  <si>
    <t>aminta.galvis@unp.gov.co</t>
  </si>
  <si>
    <t>CIFUENTES  TORRES HUGO HERNANDO</t>
  </si>
  <si>
    <t>0161 DEL 2020</t>
  </si>
  <si>
    <t>hugo.cifuentes@unp.gov.co</t>
  </si>
  <si>
    <t>BELTRAN HERNANDEZ ISIDRO</t>
  </si>
  <si>
    <t>0055 DEL 2018</t>
  </si>
  <si>
    <t xml:space="preserve">VARGAS VALENCIA ARISTIDES </t>
  </si>
  <si>
    <t>aristides.vargas@unp.gov.co</t>
  </si>
  <si>
    <t>MURILLO MOSQUERA JARBIN ALEXANDER</t>
  </si>
  <si>
    <t>jarbin.murillo@unp.gov.co</t>
  </si>
  <si>
    <t xml:space="preserve">FRANCO CERQUERA ELVER OSWALDO </t>
  </si>
  <si>
    <t>PORTACIO DIAZ STEFANNY</t>
  </si>
  <si>
    <t>0788 DEL 21 DE JULIO DEL 2020</t>
  </si>
  <si>
    <t>ALBERTO CUBILLOS JEIMY YASMIN</t>
  </si>
  <si>
    <t>Resolucion 0861 del 10 de agosto de 2020</t>
  </si>
  <si>
    <t>jeimy.alberto@unp.gov.co</t>
  </si>
  <si>
    <t>JIMENEZ JIMENEZ YOIMAN EILER</t>
  </si>
  <si>
    <t>OPERATIVO</t>
  </si>
  <si>
    <t>URRAO</t>
  </si>
  <si>
    <t>yoiman.jimenez@unp.gov.co</t>
  </si>
  <si>
    <t>GONZÁLEZ GARZON MARISOL</t>
  </si>
  <si>
    <t>marisol.gonzalez@unp.gov.co</t>
  </si>
  <si>
    <t>GONZÁLEZ GARZON LIZETH JOHANNA</t>
  </si>
  <si>
    <t>QUIÑONES CARDENAS CARLOS ALBERTO</t>
  </si>
  <si>
    <t>carlos.quinones@unp.gov.co</t>
  </si>
  <si>
    <t xml:space="preserve">SEGURA CELY DIANA CAROLINA </t>
  </si>
  <si>
    <t>diana.segura@unp.gov.co</t>
  </si>
  <si>
    <t xml:space="preserve">SALAMANCA MORENO GONZALO ANDRES </t>
  </si>
  <si>
    <t>gonzalo.salamanca@unp.gov.co</t>
  </si>
  <si>
    <t>REYES FERRO JAIME HUMBERTO</t>
  </si>
  <si>
    <t>jaime.reyes@unp.gov.co</t>
  </si>
  <si>
    <t>SOTO BERNATE DIEGO FERNANDO</t>
  </si>
  <si>
    <t xml:space="preserve">NIÑO SALAZAR CARLOS ARTURO </t>
  </si>
  <si>
    <t>carlos.nino@unp.gov.co</t>
  </si>
  <si>
    <t>OTALORA SANCHEZ DORIS</t>
  </si>
  <si>
    <t>doris.otalora@unp.gov.co</t>
  </si>
  <si>
    <t xml:space="preserve">MESA LLANO JHON EDUAR </t>
  </si>
  <si>
    <t>jhon.mesa@unp.gov.co</t>
  </si>
  <si>
    <t>GUTIERREZ AGUDELO ANDREA CAROLINA</t>
  </si>
  <si>
    <t>andrea.gutierrez@unp.gov.co</t>
  </si>
  <si>
    <t>ELJACH SANTIAGO ALEJANDRO ANTONIO</t>
  </si>
  <si>
    <t>alejandro.eljach@unp.gov.co</t>
  </si>
  <si>
    <t>ACOSTA GONZÁLEZ LUIS IGNACIO</t>
  </si>
  <si>
    <t>Adres</t>
  </si>
  <si>
    <t xml:space="preserve">PENSIONADO DE LA POLICIA </t>
  </si>
  <si>
    <t>luis.acosta@unp.gov.co</t>
  </si>
  <si>
    <t>PABON VELASQUEZ LUIS HERIBERTO</t>
  </si>
  <si>
    <t>luis.pabon@unp.gov.co</t>
  </si>
  <si>
    <t>diego.guarin@unp.gov.co</t>
  </si>
  <si>
    <t xml:space="preserve">MURCIA PINZON PAULA ALEJANDRA </t>
  </si>
  <si>
    <t>GRUPO DE GESTION DE VIATICOS Y DESPLAZAMIENTOS (GGVT)</t>
  </si>
  <si>
    <t>paaleja.murcia@gmail.com</t>
  </si>
  <si>
    <t>carolinaseguridad1@gmail.com</t>
  </si>
  <si>
    <t xml:space="preserve">LARGO GÓMEZ LUIS ALEXANDER </t>
  </si>
  <si>
    <t>luislargo0314@gmail.com</t>
  </si>
  <si>
    <t xml:space="preserve">CAMACHO SAMUDIO ELVER CAMILO </t>
  </si>
  <si>
    <t>REMEDIOS</t>
  </si>
  <si>
    <t>elver.camacho@unp.gov.co</t>
  </si>
  <si>
    <t>MESA GONZÁLEZ CARLOS ARTURO</t>
  </si>
  <si>
    <t>carlos.mesa@unp.gov.co</t>
  </si>
  <si>
    <t>2044-1</t>
  </si>
  <si>
    <t>GRUPO DE RECEPCIÓN ANALISIS EVALUACIÓN DEL RIESGO Y RECOMENDACIONES (GRAERR)</t>
  </si>
  <si>
    <t>POVEDA DELGADO LUIS GUILLERMO</t>
  </si>
  <si>
    <t>luis.poveda@unp.gov.co</t>
  </si>
  <si>
    <t>FABRA CONDE ELI ANTONIO</t>
  </si>
  <si>
    <t>eli.fabra@unp.gov.co</t>
  </si>
  <si>
    <t>MOLINA CRUZ WILLAM ALEXANDER</t>
  </si>
  <si>
    <t>willam.molina@unp.gov.co</t>
  </si>
  <si>
    <t xml:space="preserve">ARIAS ORTEGA MELBA PATRICIA </t>
  </si>
  <si>
    <t>melba.ortega@unp.gov.co</t>
  </si>
  <si>
    <t>ARCE BENJUMEA OVIDIO ANTONIO</t>
  </si>
  <si>
    <t>0076 DEL 2020</t>
  </si>
  <si>
    <t>ovidio.arce@unp.gov.co</t>
  </si>
  <si>
    <t xml:space="preserve">DAZA PILLIMUE JOSUE </t>
  </si>
  <si>
    <t>josue.daza@unp.gov.co</t>
  </si>
  <si>
    <t xml:space="preserve">POLOCHE RIVERA MAICOL </t>
  </si>
  <si>
    <t>maicol.poloche@unp.gov.co</t>
  </si>
  <si>
    <t xml:space="preserve">BAYONA JAIMES EDDIER ESNEIDER </t>
  </si>
  <si>
    <t>eddier.bayona@unp.gov.co</t>
  </si>
  <si>
    <t>VARGAS CALDERÓN LEIDY ALEJANDRA</t>
  </si>
  <si>
    <t>0540 DEL 2020</t>
  </si>
  <si>
    <t>leidy.vargas@unp.gov.co</t>
  </si>
  <si>
    <t>PULIDO MATALLANA JONATHAN ANDRES</t>
  </si>
  <si>
    <t>jonathan.pulido@unp.gov.co</t>
  </si>
  <si>
    <t>MARTINEZ FERNANDEZ OMAR</t>
  </si>
  <si>
    <t>PROTECCION (ING + PROTECCION)</t>
  </si>
  <si>
    <t>omar.martinez@unp.gov.co</t>
  </si>
  <si>
    <t xml:space="preserve">AGUILERA BEJARANO QUIRLEY ARNOLDO </t>
  </si>
  <si>
    <t>quirley.aguilera@unp.gov.co</t>
  </si>
  <si>
    <t>BEJARANO MAYORGA NATALIA</t>
  </si>
  <si>
    <t>0806 DEL 2020</t>
  </si>
  <si>
    <t>nathalia.bejarano@unp.gov.co</t>
  </si>
  <si>
    <t>CONTRERAS DIAZA ANDRES GIOVANNY</t>
  </si>
  <si>
    <t>RESOLUCION 1322 DEL 05 DE DICIEMBRE DE 2017</t>
  </si>
  <si>
    <t>RESOLUCION 0004 DEL 04 DE ENERO DE 2021</t>
  </si>
  <si>
    <t>andres.contreras@unp.gov.co</t>
  </si>
  <si>
    <t>PATIÑO RODRIGUEZ OSWALDO</t>
  </si>
  <si>
    <t>oswaldo.patino@unp.gov.co</t>
  </si>
  <si>
    <t>AMADOR MENDOZA YOLANDA</t>
  </si>
  <si>
    <t>yolanda.amador@unp.gov.co</t>
  </si>
  <si>
    <t>GARZON CASAS JOSE DUBERNEY</t>
  </si>
  <si>
    <t>SAN JOSE DEL GUAVIARE</t>
  </si>
  <si>
    <t>duberney.garzon@unp.gov.co</t>
  </si>
  <si>
    <t xml:space="preserve">BASTOS CAICEDO NUBIA </t>
  </si>
  <si>
    <t>nubia.bastos@unp.gov.co</t>
  </si>
  <si>
    <t>GALEANO ARDILA ALEXANDER</t>
  </si>
  <si>
    <t>0407  DEL 2020</t>
  </si>
  <si>
    <t>ADRES (MIN001) antes FOSYGA</t>
  </si>
  <si>
    <t>NINGUNA AFP</t>
  </si>
  <si>
    <t>alexander.galeano@unp.gov.co</t>
  </si>
  <si>
    <t xml:space="preserve">RAMIREZ MONTOYA FREDY </t>
  </si>
  <si>
    <t>COLLAZOS SALAS HECTOR MAURICIO</t>
  </si>
  <si>
    <t>FAMISANAR EPS</t>
  </si>
  <si>
    <t>hector.collazos@unp.gov.co</t>
  </si>
  <si>
    <t>MURILLO JOYA PEDRO ELIAS</t>
  </si>
  <si>
    <t>pedro.murillo@unp.gov.co</t>
  </si>
  <si>
    <t xml:space="preserve">ORTIZ CERON WILLINTON </t>
  </si>
  <si>
    <t>Resolucion 0171 del 15 de febrero del 2021</t>
  </si>
  <si>
    <t>willinton.ortiz@unp.gov.co</t>
  </si>
  <si>
    <t>TEJADA GUZMAN ERNESTO RAFAEL (PENDIENTE DESVINCULACIÓN)</t>
  </si>
  <si>
    <t>ernesto.tejada@unp.gov.co</t>
  </si>
  <si>
    <t>Abandono de cargo</t>
  </si>
  <si>
    <t>CIFUENTES NOGUERA LIZETH DAYANE</t>
  </si>
  <si>
    <t>lizeth.cifuentes@unp.gov.co</t>
  </si>
  <si>
    <t xml:space="preserve">GARCIA CASTAÑO RICARDO ANDRES </t>
  </si>
  <si>
    <t>ricardo.garcia@unp.gov.co</t>
  </si>
  <si>
    <t>Desvinculado por decisión Judicial</t>
  </si>
  <si>
    <t xml:space="preserve">SIERRA ARGUELLO AURA TERESA  </t>
  </si>
  <si>
    <t>aura.sierra@unp.gov.co</t>
  </si>
  <si>
    <t>MENDEZ COY CARLOS EDUARDO</t>
  </si>
  <si>
    <t>carlos.mendez@unp.gov.co</t>
  </si>
  <si>
    <t>BAUTISTA MORENO CECILIA</t>
  </si>
  <si>
    <t>cecilia.bautista@unp.gov.co</t>
  </si>
  <si>
    <t xml:space="preserve">GAVIRIA RAMIREZ JOHANNA ANDREA </t>
  </si>
  <si>
    <t>BORRERO GUTIERREZ LUIS CARLOS</t>
  </si>
  <si>
    <t>COMFAMILIAR DEL ATLANTICO</t>
  </si>
  <si>
    <t>luis.borrero@unp.gov.co</t>
  </si>
  <si>
    <t>3137</t>
  </si>
  <si>
    <t>11</t>
  </si>
  <si>
    <t>jorge.rojas@unp.gov.co</t>
  </si>
  <si>
    <t xml:space="preserve">CAICEDO BASTIDAS MARYORI LIZBETH </t>
  </si>
  <si>
    <t>lizbeth.caicedo@unp.gov.co</t>
  </si>
  <si>
    <t>10</t>
  </si>
  <si>
    <t>MEDIMAS EPS</t>
  </si>
  <si>
    <t>robinson.aragon@unp.gov.co</t>
  </si>
  <si>
    <t>ROA TRUJILLO WENDY NATALIA</t>
  </si>
  <si>
    <t>wendy.roa@unp.gov.co</t>
  </si>
  <si>
    <t>osvaldo.morales@unp.gov.co</t>
  </si>
  <si>
    <t xml:space="preserve">QUINTERO MARCONY YEGNI </t>
  </si>
  <si>
    <t>yegni.quintero@unp.gov.co</t>
  </si>
  <si>
    <t xml:space="preserve">HERRERA CARDENAS CATHERINE YULIETH </t>
  </si>
  <si>
    <t>catherine.herrera@unp.gov.co</t>
  </si>
  <si>
    <t>jessica.antolinez@unp.gov.co</t>
  </si>
  <si>
    <t>diana.zuluaga@unp.gov.co</t>
  </si>
  <si>
    <t>milagro.barrera@unp.gov.co</t>
  </si>
  <si>
    <t>CUELLAR IBAÑEZ HECTOR JULIO</t>
  </si>
  <si>
    <t>hector.cuellar@unp.gov.co</t>
  </si>
  <si>
    <t>FARFAN LEMUS JOSE VICENTE</t>
  </si>
  <si>
    <t>jose.farfan@unp.gov.co</t>
  </si>
  <si>
    <t xml:space="preserve">VILLANUEVA CARVAJAL JEFERSON </t>
  </si>
  <si>
    <t>jeferson.villanueva@unp.gov.co</t>
  </si>
  <si>
    <t>RAMOS ORJUELA DIANA PATRICIA</t>
  </si>
  <si>
    <t>0479-16-04-21</t>
  </si>
  <si>
    <t>diana.ramos@unp.gov.co</t>
  </si>
  <si>
    <t>NAVARRO BONOLLY PEDRO LUIS</t>
  </si>
  <si>
    <t>pedro.navarro@unp.gov.co</t>
  </si>
  <si>
    <t xml:space="preserve">ROJAS ORTIZ HELIO HERNAN </t>
  </si>
  <si>
    <t>helio.rojas@unp.gov.co</t>
  </si>
  <si>
    <t>GARCIA PIEDRAHITA ROSANGELA</t>
  </si>
  <si>
    <t>rosangela.garcia@unp.gov.co</t>
  </si>
  <si>
    <t>LAVERDE PEÑA ELVER</t>
  </si>
  <si>
    <t>elver.laverde@unp.gov.co</t>
  </si>
  <si>
    <t>HERNANDEZ CLAUDIO NEMESIO</t>
  </si>
  <si>
    <t>nemesio.hernandez@unp.gov.co</t>
  </si>
  <si>
    <t>MANJARRES PONCE JULIAN CARLOS</t>
  </si>
  <si>
    <t>RESOLUCIÓN 0939 DE 2020</t>
  </si>
  <si>
    <t>0689 DEL 27 DE MAYO DE 2021</t>
  </si>
  <si>
    <t>julian.manjarres@unp.gov.co</t>
  </si>
  <si>
    <t xml:space="preserve">CISNEROS RODRIGUEZ MARIA ALEJANDRA </t>
  </si>
  <si>
    <t>RESOLUCION 0068 DEL 18/01/2018</t>
  </si>
  <si>
    <t>Resolucion 0716 del 3/05/2021</t>
  </si>
  <si>
    <t>maria.cisneros@unp.gov.co</t>
  </si>
  <si>
    <t>QUINTERO VILLAMIZAR ALBERTO ELIAS</t>
  </si>
  <si>
    <t>RESOLUCIÓN 1228 DE 2020</t>
  </si>
  <si>
    <t>0806 16 de Junio de 2021</t>
  </si>
  <si>
    <t>EPS MUTUAL SER</t>
  </si>
  <si>
    <t>COMFAMILIAR BARRANQUILLA</t>
  </si>
  <si>
    <t>02/12/1968</t>
  </si>
  <si>
    <t>0717 31 de Mayo 2021</t>
  </si>
  <si>
    <t>OSUNA BARROS MOROC</t>
  </si>
  <si>
    <t>0737 DEL 09 DE JULIO DEL 2020</t>
  </si>
  <si>
    <t>0863/23/06/2021</t>
  </si>
  <si>
    <t>moroc.ozuna@unp.gov.co</t>
  </si>
  <si>
    <t>SANTAMARIA HERNANDEZ EDWIN YESID</t>
  </si>
  <si>
    <t>24/11/1989</t>
  </si>
  <si>
    <t>0807/16/06/2021</t>
  </si>
  <si>
    <t>edwin.santamaria@unp.gov.co</t>
  </si>
  <si>
    <t>LOAIZA HENAO JOSE IGNACIO</t>
  </si>
  <si>
    <t>Resolución 720 del 1 de Junio de 2021</t>
  </si>
  <si>
    <t>jose.loaiza@unp.gov.co</t>
  </si>
  <si>
    <t>MINORTA HERRERA NINI JOHANA</t>
  </si>
  <si>
    <t>RESOLUCIÓN 0191 DEL 17 DE FEBRERO DE 2021</t>
  </si>
  <si>
    <t>Resolución 0926 del 02 de julio de 2021</t>
  </si>
  <si>
    <t>RESTREPO RAMOS LAURA ESTEFANIA</t>
  </si>
  <si>
    <t>0834 DE 2020</t>
  </si>
  <si>
    <t>Resolución 0924 del 02 de julio de 2021</t>
  </si>
  <si>
    <t>laura.restrepo@unp.gov.co</t>
  </si>
  <si>
    <t>RESOLUCIÓN 1242 DE 2020</t>
  </si>
  <si>
    <t>Resolución 0919 del 01 de julio de 2021</t>
  </si>
  <si>
    <t>sintrasepaz</t>
  </si>
  <si>
    <t>URDANETA CAICEDO DIEGO FERNAN</t>
  </si>
  <si>
    <t>11/11/1975</t>
  </si>
  <si>
    <t>Resolución 0943 del 12/07/2021</t>
  </si>
  <si>
    <t>diego.urdaneta@unp.gov.co</t>
  </si>
  <si>
    <t>Resolución 0949 del 13 de julio de 2021</t>
  </si>
  <si>
    <t>PERDOMO CARVAJAL JUAN CARLOS</t>
  </si>
  <si>
    <t>08/07/1982</t>
  </si>
  <si>
    <t>Resolución 1022 de 2021</t>
  </si>
  <si>
    <t>juan.perdomo@unp.gov.co</t>
  </si>
  <si>
    <t>NIÑO CARRILLO ROBINSON</t>
  </si>
  <si>
    <t>17/03/1983</t>
  </si>
  <si>
    <t>Resolución 0974 del 15 de Julio de 2021</t>
  </si>
  <si>
    <t>robinson.nino@unp.gov.co</t>
  </si>
  <si>
    <t>ROJAS VALDERRAMA MAIK</t>
  </si>
  <si>
    <t>Resolución 0973 del 15 de Julio de 2021</t>
  </si>
  <si>
    <t>maik.rojas@unp.gov.co</t>
  </si>
  <si>
    <t xml:space="preserve">AGUIAR BARRIOS DERLY YASMIN </t>
  </si>
  <si>
    <t>04/01/1986</t>
  </si>
  <si>
    <t>Resolución 1151/12/08/2021</t>
  </si>
  <si>
    <t>derly.aguiar@unp.gov.co</t>
  </si>
  <si>
    <t xml:space="preserve">CASTILLO GONZALEZ JAIRO ENRIQUE </t>
  </si>
  <si>
    <t>08/07/1968</t>
  </si>
  <si>
    <t>Resolución 1259 del 27 de Agosto de 2021</t>
  </si>
  <si>
    <t>jairo.castillo@unp.gov.co</t>
  </si>
  <si>
    <t>Retiro del servicio</t>
  </si>
  <si>
    <t>16/04/1959</t>
  </si>
  <si>
    <t>Resolución 1268/31/08/2021</t>
  </si>
  <si>
    <t>carlos.zapata@unp.gov.co</t>
  </si>
  <si>
    <t xml:space="preserve">RODRIGUEZ OVALLE PEDRO EMILIO </t>
  </si>
  <si>
    <t>27/10/1969</t>
  </si>
  <si>
    <t>RESOLUCION 1116 DEL 05 DEAGOSTO DE 2021</t>
  </si>
  <si>
    <t>pedro.rodriguez@unp.gov.co</t>
  </si>
  <si>
    <t>Destitución</t>
  </si>
  <si>
    <t>CUBIDES MOLANO GONZALO</t>
  </si>
  <si>
    <t>13/02/1962</t>
  </si>
  <si>
    <t>Resolución 1315/07/09/2021</t>
  </si>
  <si>
    <t>gonzalo.cubides@unp.gov.co</t>
  </si>
  <si>
    <t xml:space="preserve">VEGA QUINTERO JAIRO ANDRES </t>
  </si>
  <si>
    <t>Resolución 1311/07/09/2021</t>
  </si>
  <si>
    <t>jairo.vega@unp.gov.co</t>
  </si>
  <si>
    <t>SEPULVEDA  JULIO JAIME</t>
  </si>
  <si>
    <t>12/12/1951</t>
  </si>
  <si>
    <t>Resolución 1346/13/09/2021</t>
  </si>
  <si>
    <t>Jaime.sepulveda@unp.gov.co</t>
  </si>
  <si>
    <t xml:space="preserve">SUAREZ GONZALEZ JUAN CAMILO  </t>
  </si>
  <si>
    <t>RESOLUCION 1322 DEL 09 DE SEPTIEMBRE 2021</t>
  </si>
  <si>
    <t>juan.suarez@unp.gov.co</t>
  </si>
  <si>
    <t>Resolución 1319/08/09/2021</t>
  </si>
  <si>
    <t>andrew.castellanos@unp.gov.co</t>
  </si>
  <si>
    <t>1454 -  06/10/2021</t>
  </si>
  <si>
    <t>RUSINQUE JIMENEZ MAHILYN DAHYANNA</t>
  </si>
  <si>
    <t>28/08/1996</t>
  </si>
  <si>
    <t>1476 – 11/10/2021</t>
  </si>
  <si>
    <t>mahilyn.rusinque@unp.gov.co</t>
  </si>
  <si>
    <t>VILLAMARIN MARTINEZ ADRIANA JANETTE</t>
  </si>
  <si>
    <t>1537 -  21/10/2021</t>
  </si>
  <si>
    <t>adriana.villamarin@unp.gov.co</t>
  </si>
  <si>
    <t>CASTELLANOS MONTT MIGUEL ANGEL</t>
  </si>
  <si>
    <t>21/09/1973</t>
  </si>
  <si>
    <t>Resolución 1629 del 29 de octubre de 2021</t>
  </si>
  <si>
    <t>miguel.castellanos@unp.gov.co</t>
  </si>
  <si>
    <t>Pensión por invalidez</t>
  </si>
  <si>
    <t>FERNANDEZ DOMINGUEZ JUAN CARLOS</t>
  </si>
  <si>
    <t>01/01/1975</t>
  </si>
  <si>
    <t>Resolución 1628 del 29 de octubre de 2021</t>
  </si>
  <si>
    <t>juan.fernandez@unp.gov.co</t>
  </si>
  <si>
    <t xml:space="preserve">RODRIGUEZ RUIZ JORGE ALEJANDRO </t>
  </si>
  <si>
    <t>1705/10/11/2021</t>
  </si>
  <si>
    <t>jorge.rodriguez@unp.gov.co</t>
  </si>
  <si>
    <t>GONZALEZ REINA JOHN JAIRO</t>
  </si>
  <si>
    <t>1706/10/11/2021</t>
  </si>
  <si>
    <t>jhon.gonzalez@unp.gov.co</t>
  </si>
  <si>
    <t>GRUPO CUERPO TÉCNICO ANÁLISIS DE  RIESGO (CTAR)</t>
  </si>
  <si>
    <t>13/11/1991</t>
  </si>
  <si>
    <t>RESOLUCIÓN 0676 DEL 26 DE MAYO DE 2021</t>
  </si>
  <si>
    <t>1707/10/11/2021</t>
  </si>
  <si>
    <t>MINA CARVAJAL CARLOS ARTURO</t>
  </si>
  <si>
    <t>SASAIMA</t>
  </si>
  <si>
    <t>1708/10/11/2021</t>
  </si>
  <si>
    <t>carlos.mina@unp.gov.co</t>
  </si>
  <si>
    <t xml:space="preserve">VALVERDE JONATHAN  </t>
  </si>
  <si>
    <t>1709/10/11/2021</t>
  </si>
  <si>
    <t>jonathan.valverde@unp.gov.co</t>
  </si>
  <si>
    <t xml:space="preserve">SANCHEZ MICOLTA OSCAR </t>
  </si>
  <si>
    <t>1712/10/11/2021</t>
  </si>
  <si>
    <t>oscar.sanchez@unp.gov.co</t>
  </si>
  <si>
    <t>SEPULVEDA MONROY  MANUEL ANTONIO</t>
  </si>
  <si>
    <t>1752/17/11/2021</t>
  </si>
  <si>
    <t>manuel.sepulveda@unp.gov.co</t>
  </si>
  <si>
    <t>GOMEZ RAYO VICTORIA EUGENIA</t>
  </si>
  <si>
    <t>27/07/1968</t>
  </si>
  <si>
    <t>1798/22/11/2021</t>
  </si>
  <si>
    <t xml:space="preserve">
victoria.gomez@unp.gov.co</t>
  </si>
  <si>
    <t>GONZALEZ DE ORTEGA MARIA LUZ</t>
  </si>
  <si>
    <t>GRUPO SEGURIDAD Y SALUD EN EL TRABAJO, BIENESTAR E INCENTIVOS</t>
  </si>
  <si>
    <t>1778/22/11/2021</t>
  </si>
  <si>
    <t>maria.gonzalez@unp.gov.co</t>
  </si>
  <si>
    <t>GARCIA VANEGAS OSCAR EDUARDO</t>
  </si>
  <si>
    <t>1777/22/11/2021</t>
  </si>
  <si>
    <t>eduardo.garcia@unp.gov.co</t>
  </si>
  <si>
    <t>MONTALVO PINEDA CARMEN ELENA</t>
  </si>
  <si>
    <t>1821/225/11/2021</t>
  </si>
  <si>
    <t>26/01/1978</t>
  </si>
  <si>
    <t>1820/25/11/2021</t>
  </si>
  <si>
    <t>25/01/1974</t>
  </si>
  <si>
    <t>1870/01/12/2021</t>
  </si>
  <si>
    <t>SANCHEZ LOPEZ BLANCA OLIVA</t>
  </si>
  <si>
    <t>18/03/1970</t>
  </si>
  <si>
    <t>1869/01/12/2021</t>
  </si>
  <si>
    <t>blanca.sanchez@unp.gov.co</t>
  </si>
  <si>
    <t>RESOLUCIÓN 0623 DEL 12 DE MAYO DE 2021</t>
  </si>
  <si>
    <t>2062/30/12/2021</t>
  </si>
  <si>
    <t>RESOLUCIÓN 0645 DEL 18 DE MAYO DE 2021</t>
  </si>
  <si>
    <t>2061/30/12/2021</t>
  </si>
  <si>
    <t>MENDOZA MORE DAIR DARIO</t>
  </si>
  <si>
    <t>09/12/1978</t>
  </si>
  <si>
    <t>2063/30/12/2021</t>
  </si>
  <si>
    <t>dair.mendoza@unp.gov.co</t>
  </si>
  <si>
    <t>RESOLUCIÓN 0945 DE 2020</t>
  </si>
  <si>
    <t>0019/06/01/2022</t>
  </si>
  <si>
    <t>stefanny.portacio@unp.gov.co</t>
  </si>
  <si>
    <t>RINCON MUR DORIS</t>
  </si>
  <si>
    <t>20/05/1983</t>
  </si>
  <si>
    <t>0042/12/01/2022</t>
  </si>
  <si>
    <t>doris.rincon@unp.gov.co</t>
  </si>
  <si>
    <t xml:space="preserve">ORDOÑEZ FLORIAN DIANA </t>
  </si>
  <si>
    <t>0041/12/01/2022</t>
  </si>
  <si>
    <t>diana.ordonez@unp.gov.co</t>
  </si>
  <si>
    <t>MURCIA PINZON PAULA ALEJANDRA</t>
  </si>
  <si>
    <t>RESOLUCIÓN 1206 DE 2020</t>
  </si>
  <si>
    <t>0162/27/01/2022</t>
  </si>
  <si>
    <t>paula.murcia@unp.gov.co</t>
  </si>
  <si>
    <t xml:space="preserve">VALCARCEL CASTRO CESAR ALEXANDER </t>
  </si>
  <si>
    <t>27/10/1973</t>
  </si>
  <si>
    <t>0138/25/01/2022</t>
  </si>
  <si>
    <t>cesar.valcarcel@unp.gov.co</t>
  </si>
  <si>
    <t>RESOLUCIÓN 0925 DEL 02 DE JULIO DE 2021</t>
  </si>
  <si>
    <t>0200/03/02/2022</t>
  </si>
  <si>
    <t xml:space="preserve">HERNANDEZ LOPEZ JEISSON ALEXIS </t>
  </si>
  <si>
    <t>07/09/1979</t>
  </si>
  <si>
    <t>0179/28/01/2022</t>
  </si>
  <si>
    <t>jason.hernandez@unp.gov.co</t>
  </si>
  <si>
    <t>TORRES AGUILAR YORGI ANDRES</t>
  </si>
  <si>
    <t>0217/07/02/2022</t>
  </si>
  <si>
    <t>andres.torres@unp.gov.co</t>
  </si>
  <si>
    <t>0163/28/01/2022</t>
  </si>
  <si>
    <t>CAMACHO PERALTA YESICA PAOLA</t>
  </si>
  <si>
    <t>GRUPO DE DEFENSA JURÍDICA (GDJ)</t>
  </si>
  <si>
    <t xml:space="preserve">RESOLUCIÓN 0734 DEL 03 DE JUNIO DE 2021
</t>
  </si>
  <si>
    <t>0293/21/02/2022</t>
  </si>
  <si>
    <t>yesica.camacho@unp.gov.co</t>
  </si>
  <si>
    <t>PEREZ MENDEZ IRENE ALEJANDRA</t>
  </si>
  <si>
    <t>30/06/1990</t>
  </si>
  <si>
    <t>0294/21/02/2022</t>
  </si>
  <si>
    <t>irene.perez@unp.gov.co</t>
  </si>
  <si>
    <t>NORIEGA GUEVARA ALVARO</t>
  </si>
  <si>
    <t>0219/7/02/2022</t>
  </si>
  <si>
    <t>alvaro.noriega@unp.gov.co</t>
  </si>
  <si>
    <t>0334/25/02/2022</t>
  </si>
  <si>
    <t>0370/02/03/2022</t>
  </si>
  <si>
    <t>SIN AFP</t>
  </si>
  <si>
    <t xml:space="preserve">PUERTA BARRERA ALEJANDRO </t>
  </si>
  <si>
    <t>18/04/1972</t>
  </si>
  <si>
    <t>0234/09/02/2022</t>
  </si>
  <si>
    <t>alejandro.barrera@unp.gov.co</t>
  </si>
  <si>
    <t xml:space="preserve">CORREA POLANCO GUSTAVO </t>
  </si>
  <si>
    <t>10/02/1982</t>
  </si>
  <si>
    <t>0382/04/03/2022</t>
  </si>
  <si>
    <t>gustavo.correa@unp.gov.co</t>
  </si>
  <si>
    <t xml:space="preserve">CHAGUENDO TALAGA ROBINSON </t>
  </si>
  <si>
    <t>0371/02/03/2022</t>
  </si>
  <si>
    <t>robinson.chaguendo@unp.gov.co</t>
  </si>
  <si>
    <t>RODRIGUEZ OCAMPO JOSE ALBEIRO</t>
  </si>
  <si>
    <t>DIRECITVO</t>
  </si>
  <si>
    <t>0418/11/03/2022</t>
  </si>
  <si>
    <t>albeiro.rodriguez@unp.gov.co</t>
  </si>
  <si>
    <t>MEDRANDA RODRIGUEZ MATIAS</t>
  </si>
  <si>
    <t>01/07/1957</t>
  </si>
  <si>
    <t>065/16/03/2022</t>
  </si>
  <si>
    <t>matias.medranda@unp.gov.co</t>
  </si>
  <si>
    <t>LOPEZ TORRES FERLEY</t>
  </si>
  <si>
    <t>20/02/1979</t>
  </si>
  <si>
    <t>0415/11/03/2022</t>
  </si>
  <si>
    <t>ferley.lopez@unp.gov.co</t>
  </si>
  <si>
    <t>AREVALO SALINAS YONATAN JOSE</t>
  </si>
  <si>
    <t>0296/21 /02/2022</t>
  </si>
  <si>
    <t>yonatan.arevalo@unp.gov.co</t>
  </si>
  <si>
    <t>LEON BAQUERO DIDIER ALFONSO</t>
  </si>
  <si>
    <t>18/06/1990</t>
  </si>
  <si>
    <t>0514/25/03/2022</t>
  </si>
  <si>
    <t>didier.leon@unp.gov.co</t>
  </si>
  <si>
    <t>ARROYO REYES GEIDY BIVIANA</t>
  </si>
  <si>
    <t>0515/25/03/2022</t>
  </si>
  <si>
    <t>geidy.arroyo@unp.gov.co</t>
  </si>
  <si>
    <t>GOMEZ MUÑOZ KEVIN ORLEY</t>
  </si>
  <si>
    <t>0387 /04/03/2022</t>
  </si>
  <si>
    <t>kevin.gomez@unp.gov.co</t>
  </si>
  <si>
    <t>JIMENEZ ARENAS CARLOS HUMBERTO</t>
  </si>
  <si>
    <t>04/05/1961</t>
  </si>
  <si>
    <t>0513/25/03/2022</t>
  </si>
  <si>
    <t>carlos.jimenez@unp.gov.co</t>
  </si>
  <si>
    <t xml:space="preserve">BURBANO GOMEZ OSCAR FABIAN </t>
  </si>
  <si>
    <t>0576/08/04/2022</t>
  </si>
  <si>
    <t>oscar.burbano@unp.gov.co</t>
  </si>
  <si>
    <t>PEREZ RODRIGUEZ WALTER</t>
  </si>
  <si>
    <t>20/03/1967</t>
  </si>
  <si>
    <t>0522/28/03/2022</t>
  </si>
  <si>
    <t>walter.perez@unp.gov.co</t>
  </si>
  <si>
    <t>GARCIA LONDOÑO GEOVANNI</t>
  </si>
  <si>
    <t>22/01/1969</t>
  </si>
  <si>
    <t>0606/18/04/2022</t>
  </si>
  <si>
    <t>geovanni.garcia@unp.gov.co</t>
  </si>
  <si>
    <t>Fallo Disciplinario</t>
  </si>
  <si>
    <t>QUIGUANAS RENGIFO MILLER</t>
  </si>
  <si>
    <t>0579/08/04/2022</t>
  </si>
  <si>
    <t>miller.quiguanas@unp.gov.co</t>
  </si>
  <si>
    <t>BASTIDAS CHARRIS LUIS FERNANDO</t>
  </si>
  <si>
    <t>0394/08/03/2022</t>
  </si>
  <si>
    <t>luis.bastidasch@unp.gov.co</t>
  </si>
  <si>
    <t>BOHORQUEZ VELASCO YIMMY ROIDER</t>
  </si>
  <si>
    <t>05/11/1991</t>
  </si>
  <si>
    <t>0577/08/04/2022</t>
  </si>
  <si>
    <t>yimmy.bohorquez@unp.gov.co</t>
  </si>
  <si>
    <t>ORTIZ REYES ANGELICA MARIA</t>
  </si>
  <si>
    <t>0666/25/04/2022</t>
  </si>
  <si>
    <t>angelica.ortiz@unp.gov.co</t>
  </si>
  <si>
    <t>RUIZ DIAZ LUIS FELIPE</t>
  </si>
  <si>
    <t>04/03/1991</t>
  </si>
  <si>
    <t>0720/04/05/2022</t>
  </si>
  <si>
    <t>felipe.ruiz@unp.gov.co</t>
  </si>
  <si>
    <t xml:space="preserve">BARRETO RAMIREZ GILDER FERNANDO </t>
  </si>
  <si>
    <t>0717/03/05/2022</t>
  </si>
  <si>
    <t>gilder.barreto@unp.gov.co</t>
  </si>
  <si>
    <t>OVALLOS  GALVIS ALONSO</t>
  </si>
  <si>
    <t>0764/13/05/2022</t>
  </si>
  <si>
    <t>alonso.ovallos@unp.gov.co</t>
  </si>
  <si>
    <t xml:space="preserve">DIAZ ALVAREZ FLAMINIO </t>
  </si>
  <si>
    <t>0826/23/05/2022</t>
  </si>
  <si>
    <t>flaminio.diaz@unp.gov.co</t>
  </si>
  <si>
    <t>HERNANDEZ CORREA ROBERT JULIAN</t>
  </si>
  <si>
    <t>26/02/1984</t>
  </si>
  <si>
    <t>0766/13/05/2022</t>
  </si>
  <si>
    <t>robert.hernandez@unp.gov.co</t>
  </si>
  <si>
    <t>MURIEL LAVERDE WILLIAM</t>
  </si>
  <si>
    <t>0765/13/05/2022</t>
  </si>
  <si>
    <t>william.muriel@unp.gov.co</t>
  </si>
  <si>
    <t xml:space="preserve">RUEDA RAMIREZ DIANA CAROLINA  </t>
  </si>
  <si>
    <t>20/09/1982</t>
  </si>
  <si>
    <t>0767/13/05/2022</t>
  </si>
  <si>
    <t>diana.rueda@unp.gov.co</t>
  </si>
  <si>
    <t>suany8@hotmail.com</t>
  </si>
  <si>
    <t xml:space="preserve">LOPEZ ROSAS ALBEIRO </t>
  </si>
  <si>
    <t>0769/13/05/2022</t>
  </si>
  <si>
    <t>albeiro.lopez@unp.gov.co</t>
  </si>
  <si>
    <t xml:space="preserve">GOMEZ MOLINA YONATHAN ENRIQUE </t>
  </si>
  <si>
    <t>0792/18/05/2022</t>
  </si>
  <si>
    <t>yonathan.gomez@unp.gov.co</t>
  </si>
  <si>
    <t>CASTRO QUINTERO JONATHAN STIVEN</t>
  </si>
  <si>
    <t>0906/03/06/2022</t>
  </si>
  <si>
    <t>jonathan.castro@unp.gov.co</t>
  </si>
  <si>
    <t>AGUDELO VARELA YEISON WILMAR</t>
  </si>
  <si>
    <t>11/08/1984</t>
  </si>
  <si>
    <t>0916/03/06/2022</t>
  </si>
  <si>
    <t>yeison.agudelo@unp.gov.co</t>
  </si>
  <si>
    <t>SALAZAR ALONSO MARTHA MARGARITA</t>
  </si>
  <si>
    <t>RESOLUCIÓN 0219 DEL 25 DE FEBRERO DE 2021</t>
  </si>
  <si>
    <t>1000/14/06/2022</t>
  </si>
  <si>
    <t>martha.salazar@unp.gov.co</t>
  </si>
  <si>
    <t xml:space="preserve">DIAZ SEPULVEDA YEISON ANDRES </t>
  </si>
  <si>
    <t>0907/03/06/2022</t>
  </si>
  <si>
    <t>yeison.diaz@unp.gov.co</t>
  </si>
  <si>
    <t xml:space="preserve">CERON SOLARTE ORLANDO </t>
  </si>
  <si>
    <t>ESTRECHO</t>
  </si>
  <si>
    <t>0938/08/06/2022</t>
  </si>
  <si>
    <t>orlando.ceron@unp.gov.co</t>
  </si>
  <si>
    <t>Inhabilidad</t>
  </si>
  <si>
    <t xml:space="preserve">ARCINIEGAS ARBOLEDA ALEJANDRO </t>
  </si>
  <si>
    <t>06/07/1981</t>
  </si>
  <si>
    <t>0909/14/06/2022</t>
  </si>
  <si>
    <t>alejandro.arciniegas@unp.gov.co</t>
  </si>
  <si>
    <t>GRUPO DE NÓMINA Y PRESTACIONES SOCIALES (GN)</t>
  </si>
  <si>
    <t>1068/26/06/2022</t>
  </si>
  <si>
    <t xml:space="preserve">RIOS JOSE JULIAN </t>
  </si>
  <si>
    <t>21/10/1968</t>
  </si>
  <si>
    <t>1095/30/06/2022</t>
  </si>
  <si>
    <t>jose.rios@unp.gov.co</t>
  </si>
  <si>
    <t>1157/08/07/2022</t>
  </si>
  <si>
    <t xml:space="preserve">SERRANO URIBE YULEICY MARCELA </t>
  </si>
  <si>
    <t>1186/13/07/2022</t>
  </si>
  <si>
    <t>yuleicy.serrano@unp.gov.co</t>
  </si>
  <si>
    <t xml:space="preserve">CASTRO SANTAMARIA LEIDY CAROLINA </t>
  </si>
  <si>
    <t>04/11/1992</t>
  </si>
  <si>
    <t>1248/15/07/2022</t>
  </si>
  <si>
    <t>leidy.castro@unp.gov.co</t>
  </si>
  <si>
    <t>SALAZAR GIRALDO SANDRA DORELLY</t>
  </si>
  <si>
    <t>1158/08/07/2022</t>
  </si>
  <si>
    <t>sandra.salazar@unp.gov.co</t>
  </si>
  <si>
    <t>sandysalazar@hotmail.com</t>
  </si>
  <si>
    <t>TOVAR LANDINEZ YOLMAN YOJED</t>
  </si>
  <si>
    <t>31/01/1986</t>
  </si>
  <si>
    <t>1282/21/07/2022</t>
  </si>
  <si>
    <t>yolman.tovar@unp.gov.co</t>
  </si>
  <si>
    <t xml:space="preserve">GUETOTO BOMBA JOHN FREDY </t>
  </si>
  <si>
    <t>1070/28/06/2022</t>
  </si>
  <si>
    <t>john.guetoto@unp.gov.co</t>
  </si>
  <si>
    <t>QUINTERO DIAZ  ERICK CAMILO</t>
  </si>
  <si>
    <t>1247/15/07/2022</t>
  </si>
  <si>
    <t>erick.quintero@unp.gov.co</t>
  </si>
  <si>
    <t>camilo.quintero@unp.gov.co</t>
  </si>
  <si>
    <t>GRUPO CUERPO TECNICO DE ANALISIS DE RIESGO COLECTIVO (CTARC)</t>
  </si>
  <si>
    <t>RESOLUCIÓN 0616 DEL 12 DE MAYO DE 2021</t>
  </si>
  <si>
    <t>1249/15/07/2022</t>
  </si>
  <si>
    <t>cathe_herrera@hotmail.com</t>
  </si>
  <si>
    <t>RESOLUCIÓN 0696 DEL 28 DE MAYO DE 2021</t>
  </si>
  <si>
    <t>1478/29/07/2022</t>
  </si>
  <si>
    <t xml:space="preserve">1148211458	</t>
  </si>
  <si>
    <t>MONTAÑOS MARQUEZ NELSON DAVID</t>
  </si>
  <si>
    <t>1519/04/08/2022</t>
  </si>
  <si>
    <t>nelson.montanos@unp.gov.co</t>
  </si>
  <si>
    <t>25/06/1988</t>
  </si>
  <si>
    <t>RESOLUCIÓN 0764 DEL 04 DE JUNIO DE 2021</t>
  </si>
  <si>
    <t>1527/04/08/2022</t>
  </si>
  <si>
    <t xml:space="preserve">COMFACESAR </t>
  </si>
  <si>
    <t>MONTEJO BERNAL DAVID HERNAN</t>
  </si>
  <si>
    <t>RESOLUCIÓN 1260 DEL 27 DE AGOSTO DE 2021</t>
  </si>
  <si>
    <t>1539/08/08/2022</t>
  </si>
  <si>
    <t>OROZCO DURAN MARIANTONIA</t>
  </si>
  <si>
    <t>0739 DEL 13 DE JULIO DEL 2020</t>
  </si>
  <si>
    <t>1529/04/08/2022</t>
  </si>
  <si>
    <t>maria.orozco@unp.gov.co</t>
  </si>
  <si>
    <t xml:space="preserve">RUBIO PERDOMO MIGUEL ANGEL  </t>
  </si>
  <si>
    <t>FLORIDA</t>
  </si>
  <si>
    <t>1504/02/08/2022</t>
  </si>
  <si>
    <t>miguel.rubio@unp.gov.co</t>
  </si>
  <si>
    <t>CAMPO MARTINEZ ALFONSO RAFAEL</t>
  </si>
  <si>
    <t>DTO No. 0870  DEL 23 DE JUNIO DEL 2020</t>
  </si>
  <si>
    <t>Dto 1744/24/08/2022</t>
  </si>
  <si>
    <t>alfonso.campo@unp.gov.co</t>
  </si>
  <si>
    <t>17/12/1971</t>
  </si>
  <si>
    <t>RESOLUCIÓN 0622 DEL 12 DE MAYO DE 2021</t>
  </si>
  <si>
    <t>1621/18/08/2022</t>
  </si>
  <si>
    <t>ARANGO HERNANDEZ DIEGO ALEJANDRO</t>
  </si>
  <si>
    <t>1692/31/08/2022</t>
  </si>
  <si>
    <t>diego.arango@unp.gov.co</t>
  </si>
  <si>
    <t>CIFUENTES BEJARANO NELCY ALCIRA</t>
  </si>
  <si>
    <t>1688/31/08/2022</t>
  </si>
  <si>
    <t>nelcy.cifuentes@unp.gov.co</t>
  </si>
  <si>
    <t>nelcycifuentes@yahoo.com</t>
  </si>
  <si>
    <t>MUÑOZ BONILLA OSCAR FREDY</t>
  </si>
  <si>
    <t>06/02/1973</t>
  </si>
  <si>
    <t>1691/31/08/2022</t>
  </si>
  <si>
    <t>oscar.munoz@unp.gov.co</t>
  </si>
  <si>
    <t>oscarfm731973@hotmail.com</t>
  </si>
  <si>
    <t>1690/31/08/2022</t>
  </si>
  <si>
    <t>CAROLINAVIDALES@OUTLOOK.ES</t>
  </si>
  <si>
    <t>25/10/1979</t>
  </si>
  <si>
    <t>1698/31/08/2022</t>
  </si>
  <si>
    <t xml:space="preserve">MACHUCA TORRES FREDDY STEVEN </t>
  </si>
  <si>
    <t>09/03/1983</t>
  </si>
  <si>
    <t>1689/31/08/2022</t>
  </si>
  <si>
    <t>freddy.machuca@unp.gov.co</t>
  </si>
  <si>
    <t>FREYLE OROZCO DAYANA ASUNCION</t>
  </si>
  <si>
    <t>0740 DEL 13 DE JULIO DEL 2020</t>
  </si>
  <si>
    <t>1706/01/09/2022</t>
  </si>
  <si>
    <t>dayana.freyle@unp.gov.co</t>
  </si>
  <si>
    <t>GARCIA VELANDIA ERLY PATRICIA</t>
  </si>
  <si>
    <t>0484 DEL 2020</t>
  </si>
  <si>
    <t>1678/29/08/2022
1683/30/08/2022</t>
  </si>
  <si>
    <t>erly.garcia@unp.gov.co</t>
  </si>
  <si>
    <t>nubia.garcia@fiscalia.gov.co</t>
  </si>
  <si>
    <t>CARBONO LOPEZ ELKIN LEANDRO</t>
  </si>
  <si>
    <t>RESOLUCIÓN 1757 DEL 19 DE NOVIEMBRE DE 2021</t>
  </si>
  <si>
    <t>1770/08/09/2022</t>
  </si>
  <si>
    <t>elkin.carbono@unp.gov.co</t>
  </si>
  <si>
    <t>elkincarbonolopez@gmail.com</t>
  </si>
  <si>
    <t>RAMIREZ SERNA LUZ ADRIANA</t>
  </si>
  <si>
    <t>1775/09/09/2022</t>
  </si>
  <si>
    <t>luz.ramirez@unp.gov.co</t>
  </si>
  <si>
    <t>luzadriana_ramirez@hotmail.com</t>
  </si>
  <si>
    <t>MUÑOZ SANABRIA LEONOR PATRICIA</t>
  </si>
  <si>
    <t>RESOLUCIÓN 0973 DE 2020</t>
  </si>
  <si>
    <t>1777/09/09/2022</t>
  </si>
  <si>
    <t>leonor.munoz@unp.gov.co</t>
  </si>
  <si>
    <t>leonorpatricia.ms@gmail.com</t>
  </si>
  <si>
    <t>CIFUENTES CABALLERO JOHN JAIRO</t>
  </si>
  <si>
    <t>RESOLUCIÓN 0121 DEL 04 DE FEBRERO DE 2021</t>
  </si>
  <si>
    <t>1782/13/09/2022</t>
  </si>
  <si>
    <t xml:space="preserve">ADARBE PEREZ GILDARDO DE JESUS  </t>
  </si>
  <si>
    <t>20/04/1975</t>
  </si>
  <si>
    <t>RESOLUCION 0978 DEL 06 DE JULIO DE 2018</t>
  </si>
  <si>
    <t>1789/13/09/2022</t>
  </si>
  <si>
    <t>gildardo.adarbe@unp.gov.co</t>
  </si>
  <si>
    <t>RESOLUCIÓN 1548 DEL 09 DE AGOSTO DE 2022</t>
  </si>
  <si>
    <t>1788/13/09/2022</t>
  </si>
  <si>
    <t>david.montejo@unp.gov.co</t>
  </si>
  <si>
    <t>davidmontejobernal@gmail.com</t>
  </si>
  <si>
    <t xml:space="preserve">BERRIO SCAFF SAMIR MANUEL </t>
  </si>
  <si>
    <t>1848/22/09/2022</t>
  </si>
  <si>
    <t>samir.berrio@unp.gov.co</t>
  </si>
  <si>
    <t>samir.berrio@hotmail.com</t>
  </si>
  <si>
    <t>RESOLUCIÓN 0882 DEL 28 DE JUNIO DE 2021</t>
  </si>
  <si>
    <t>1899/29/09/2022</t>
  </si>
  <si>
    <t>moroc-osuna@hotmail.com</t>
  </si>
  <si>
    <t>GRANJA MONTOYA ANGIE DAYANNA</t>
  </si>
  <si>
    <t>RESOLUCIÓN 0253 DEL 03 DE MARZO DE 2021</t>
  </si>
  <si>
    <t>1900/29/09/2022</t>
  </si>
  <si>
    <t>angie.granja@unp.gov.co</t>
  </si>
  <si>
    <t>A9MONTOYA@GMAIL.COM</t>
  </si>
  <si>
    <t xml:space="preserve">GUILOMBO HERNANDEZ LEIDY YOHANNA </t>
  </si>
  <si>
    <t>05/03/1985</t>
  </si>
  <si>
    <t>1898/29/09/2022</t>
  </si>
  <si>
    <t>leidy.guilombo@unp.gov.co</t>
  </si>
  <si>
    <t>leyogui0305@hotmail.com</t>
  </si>
  <si>
    <t xml:space="preserve">TABARES ZAPATA JOSE LUIS </t>
  </si>
  <si>
    <t>09/11/1982</t>
  </si>
  <si>
    <t>2022/10/10/2022</t>
  </si>
  <si>
    <t>jose.tabares@unp.gov.co</t>
  </si>
  <si>
    <t>joselutabares@hotmail.com</t>
  </si>
  <si>
    <t>OSSA RODRIGUEZ JULIAN</t>
  </si>
  <si>
    <t>2075/19/10/2022</t>
  </si>
  <si>
    <t>julian.ossa@unp.gov.co</t>
  </si>
  <si>
    <t>ossa-julian@hotmail.com</t>
  </si>
  <si>
    <t>MORENO CHICA ALONSO</t>
  </si>
  <si>
    <t>10/07/1981</t>
  </si>
  <si>
    <t>2127/27/10/2022</t>
  </si>
  <si>
    <t>alonso.moreno@unp.gov.co</t>
  </si>
  <si>
    <t>SANCHEZ MONTOYA IVAN DARIO</t>
  </si>
  <si>
    <t>15/12/1974</t>
  </si>
  <si>
    <t>2201/19/11/2022</t>
  </si>
  <si>
    <t>dario.sanchez@unp.gov.co</t>
  </si>
  <si>
    <t>ivancho114_1@hotmail.com</t>
  </si>
  <si>
    <t>CISNEROS RODRIGUEZ MARIA ALEJANDRA</t>
  </si>
  <si>
    <t>RESOLUCIÓN 0735 DEL 03 DE JUNIO DE 2021</t>
  </si>
  <si>
    <t>2229/18/11/2022</t>
  </si>
  <si>
    <t>alejandrac1024@outlook.com</t>
  </si>
  <si>
    <t>2318/01/12/2022</t>
  </si>
  <si>
    <t xml:space="preserve">DAZA MELO NUBIA CECILIA </t>
  </si>
  <si>
    <t>27/12/1965</t>
  </si>
  <si>
    <t>2230/18/11/2022</t>
  </si>
  <si>
    <t>nubia.daza@unp.gov.co</t>
  </si>
  <si>
    <t>nubiadaza@presidencia.gov.co</t>
  </si>
  <si>
    <t>RESOLUCIÓN 1263 DE 2020</t>
  </si>
  <si>
    <t>2320/01/12/2022</t>
  </si>
  <si>
    <t>RESOLUCIÓN NOMBRAMIENTO 1402 DE 2020</t>
  </si>
  <si>
    <t>2306/29/11/2022
2311/30/11/2022</t>
  </si>
  <si>
    <t>GOMEZ CARDONA  PAULA ANDREA</t>
  </si>
  <si>
    <t>RESOLUCIÓN 1550 DEL 25 DE OCTUBRE DE 2021</t>
  </si>
  <si>
    <t>2307/29/11/2022</t>
  </si>
  <si>
    <t>Paula.gomez@unp.gov.co</t>
  </si>
  <si>
    <t xml:space="preserve">SANCHEZ BELTRAN JULIAN ALBERTO </t>
  </si>
  <si>
    <t>2338/02/12/2022</t>
  </si>
  <si>
    <t>julian.sanchez@unp.gov.co</t>
  </si>
  <si>
    <t>juli.nico1231@gmail.com</t>
  </si>
  <si>
    <t>ARIAS ARIZA  ANDRES FERNANDO</t>
  </si>
  <si>
    <t>29/03/1994</t>
  </si>
  <si>
    <t>2367/07/12/2022</t>
  </si>
  <si>
    <t>andres.arias@unp.gov.co</t>
  </si>
  <si>
    <t>MENDOZA ALAPE DIEGO ALEXANDER</t>
  </si>
  <si>
    <t>2377/13/12/2022</t>
  </si>
  <si>
    <t>diego.mendoza@unp.gov.co</t>
  </si>
  <si>
    <t xml:space="preserve">AVILA BUITRAGO ANA LUZ DELIA </t>
  </si>
  <si>
    <t>LIBRE NOMBRAMIENTO Y REMOCION</t>
  </si>
  <si>
    <t>2389/14/12/2022</t>
  </si>
  <si>
    <t>ana.avila@unp.gov.co</t>
  </si>
  <si>
    <t>insubsistencia</t>
  </si>
  <si>
    <t xml:space="preserve">ESPECIALIZACION EN GOBIERNO, GERENCIA Y ASUNTOS PUBLICOS //  </t>
  </si>
  <si>
    <t xml:space="preserve">OROZCO QUITUMBO LUIS ELIVAR </t>
  </si>
  <si>
    <t>2319/01/12/2022</t>
  </si>
  <si>
    <t>luis.orozco@unp.gov.co</t>
  </si>
  <si>
    <t>luiselivaro8@gmail.com</t>
  </si>
  <si>
    <t>GUTIERREZ TAPIERO JUAN FELIPE</t>
  </si>
  <si>
    <t>27/05/1995</t>
  </si>
  <si>
    <t>2376/13/12/2022</t>
  </si>
  <si>
    <t>felipe.gutierrez@unp.gov.co</t>
  </si>
  <si>
    <t>SILVA GARCIA RICARDO</t>
  </si>
  <si>
    <t>09/04/1960</t>
  </si>
  <si>
    <t>2077/19/10/2022</t>
  </si>
  <si>
    <t>ricardo.silva@unp.gov.co</t>
  </si>
  <si>
    <t>richard.garcia196@hotmail.com</t>
  </si>
  <si>
    <t>PLAZAS HERNANDEZ WILSON RAUL</t>
  </si>
  <si>
    <t>27/07/1971</t>
  </si>
  <si>
    <t>2499/22/12/2022</t>
  </si>
  <si>
    <t>wilson.plazas@unp.gov.co</t>
  </si>
  <si>
    <t>santo4190@hotmail.com</t>
  </si>
  <si>
    <t xml:space="preserve">RAMIREZ RESTREPO ELVER JOHANY </t>
  </si>
  <si>
    <t>02/10/1983</t>
  </si>
  <si>
    <t>2561/29/12/2022</t>
  </si>
  <si>
    <t>elver.ramirez@unp.gov.co</t>
  </si>
  <si>
    <t>RESOLUCION 2326 DEL 01 DE DICIEMBRE DE 2022</t>
  </si>
  <si>
    <t>0016/04/01/2023</t>
  </si>
  <si>
    <t>0014/04/01/2023</t>
  </si>
  <si>
    <t>LARA GONZALEZ RUGERO ENRIQUE</t>
  </si>
  <si>
    <t>RESOLUCION 1784 DEL 13 DE SEPTIEMBRE DE 2022</t>
  </si>
  <si>
    <t>0025/06/01/2023</t>
  </si>
  <si>
    <t>enrique.lara@unp.gov.co</t>
  </si>
  <si>
    <t>MONTERO VARGAS LUIS EDUARDO</t>
  </si>
  <si>
    <t>RESOLUCION 1353 DEL 22 DE JULIO DE 2022</t>
  </si>
  <si>
    <t>0049/16/01/2023</t>
  </si>
  <si>
    <t>luis.montero@unp.gov.co</t>
  </si>
  <si>
    <t>luismonterovargas1980@gmail.com</t>
  </si>
  <si>
    <t>BORRAEZ DE ESCOBAR SANDRA PATRICIA</t>
  </si>
  <si>
    <t>0075/19/01/2023</t>
  </si>
  <si>
    <t>sandra.borraez@unp.gov.co</t>
  </si>
  <si>
    <t>HERNANDEZ HERNANDEZ HOLGER RAMON</t>
  </si>
  <si>
    <t>RESOLUCIÓN 0147 DEL 26 DE ENERO DE 2022</t>
  </si>
  <si>
    <t>0137/30/01/2023</t>
  </si>
  <si>
    <t>holger.hernandez@unp.gov.co</t>
  </si>
  <si>
    <t>holger0416@gmail.com</t>
  </si>
  <si>
    <t>GIRALDO ESCOBAR DANIEL SANTIAGO</t>
  </si>
  <si>
    <t>31/07/1989</t>
  </si>
  <si>
    <t>2498/22/12/2022</t>
  </si>
  <si>
    <t xml:space="preserve">VASQUEZ SABOGAL MARIA ISABEL </t>
  </si>
  <si>
    <t>0050/16/01/2023</t>
  </si>
  <si>
    <t>maria.vasquez@unp.gov.co</t>
  </si>
  <si>
    <t>mivs8884@gmail.com</t>
  </si>
  <si>
    <t>MEJÍA GARCÍA SANDRA HELENA</t>
  </si>
  <si>
    <t>RESOLUCIÓN 1761 DEL 08 DE SEPTIEMBRE DE 2022</t>
  </si>
  <si>
    <t>0120/26/01/2023</t>
  </si>
  <si>
    <t>sandra.mejia@unp.gov.co</t>
  </si>
  <si>
    <t>sandrahmejia@gmail.com</t>
  </si>
  <si>
    <t>ROJAS SILVA VICTOR HUGO</t>
  </si>
  <si>
    <t>0160/31/01/2023</t>
  </si>
  <si>
    <t>victor.rojas@unp.gov.co</t>
  </si>
  <si>
    <t>QUITUMBO CAYAPU JOSE ALIRIO</t>
  </si>
  <si>
    <t>0162/31/01/2023</t>
  </si>
  <si>
    <t>jose.quitumbo@unp.gov.co</t>
  </si>
  <si>
    <t>josealirioquitumbo@gmail.com</t>
  </si>
  <si>
    <t>19/11/1960</t>
  </si>
  <si>
    <t>0176/02/01/2023</t>
  </si>
  <si>
    <t>alvaro.perez@unp.gov.co</t>
  </si>
  <si>
    <t>0209/09/02/2023</t>
  </si>
  <si>
    <t>RANGEL MOLINA FERNANDO ISAAC</t>
  </si>
  <si>
    <t>RESOLUCIÓN 1407 DE 2020</t>
  </si>
  <si>
    <t>0235/17/02/2023</t>
  </si>
  <si>
    <t>fernando.rangel@unp.gov.co</t>
  </si>
  <si>
    <t>fernandor13@hotmail.com</t>
  </si>
  <si>
    <t xml:space="preserve">VEGA MAHECHA BRESNEDIS </t>
  </si>
  <si>
    <t>0252/20/02/2023 - 0424/23/03/2023</t>
  </si>
  <si>
    <t>bresnedis.vega@unp.gov.co</t>
  </si>
  <si>
    <t>bresnedisvega1990@gmail.com</t>
  </si>
  <si>
    <t>MARROQUIN LOPEZ WILLIAM HERNAN</t>
  </si>
  <si>
    <t>0190/07/02/2023</t>
  </si>
  <si>
    <t>william.marroquin@unp.gov.co</t>
  </si>
  <si>
    <t>marroco1810@hotmail.com</t>
  </si>
  <si>
    <t xml:space="preserve">GONZALEZ RENE ALEXANDER </t>
  </si>
  <si>
    <t>0028/06/01/2023</t>
  </si>
  <si>
    <t>rene.gonzalez@unp.gov.co</t>
  </si>
  <si>
    <t>SEPULVEDA DIAZ JOHN SEBASTIAN</t>
  </si>
  <si>
    <t>07/01/1991</t>
  </si>
  <si>
    <t xml:space="preserve">LIBRE NOMBRAMIENTO Y REMOCION </t>
  </si>
  <si>
    <t>0288/28/02/2023</t>
  </si>
  <si>
    <t>john.sepulveda@unp.gov.co</t>
  </si>
  <si>
    <t xml:space="preserve">RIVERA CAMERO ANDREA MILENA </t>
  </si>
  <si>
    <t>05/07/1977</t>
  </si>
  <si>
    <t>0289/28/02/2023</t>
  </si>
  <si>
    <t>andrea.rivera@unp.gov.co</t>
  </si>
  <si>
    <t>andreamile58@hotmail.com</t>
  </si>
  <si>
    <t>0 (+)</t>
  </si>
  <si>
    <t>GUTIERREZ MAYA RAUL ADOLFO</t>
  </si>
  <si>
    <t>RESOLUCION 0019 DEL 04 DE ENERO DEL 2023</t>
  </si>
  <si>
    <t>0318/03/03/2023</t>
  </si>
  <si>
    <t>raul.gutierrez@unp.gov.co</t>
  </si>
  <si>
    <t>raulgutierrezmaya@hotmail.com</t>
  </si>
  <si>
    <t>MAESTRIA EN DERECHO PUBLICO</t>
  </si>
  <si>
    <t xml:space="preserve">PEREZ IVAN DARIO </t>
  </si>
  <si>
    <t>2126/27/10/2022</t>
  </si>
  <si>
    <t>ivan.perez@unp.gov.co</t>
  </si>
  <si>
    <t>OSSA GALLEGO MARIA FANNY</t>
  </si>
  <si>
    <t>02/03/1962</t>
  </si>
  <si>
    <t>2403/15/12/2022</t>
  </si>
  <si>
    <t>maria.ossa@unp.gov.co</t>
  </si>
  <si>
    <t>MACIAS GOMEZ MYRIAM FARIDE</t>
  </si>
  <si>
    <t>RESOLUCION 1902 DEL 29 DE SEPTIEMBRE DE 2022</t>
  </si>
  <si>
    <t>0401/21/03/2023</t>
  </si>
  <si>
    <t>myriam.macias@unp.gov.co</t>
  </si>
  <si>
    <t>faridemacias@hotmail.com</t>
  </si>
  <si>
    <t>HERNANDEZ FLOREZ MARIA ISABEL</t>
  </si>
  <si>
    <t>19/04/1984</t>
  </si>
  <si>
    <t>0456/28/03/2023</t>
  </si>
  <si>
    <t>maria.hernandez@unp.gov.co</t>
  </si>
  <si>
    <t>mhernandezflorez@gmail.com</t>
  </si>
  <si>
    <t xml:space="preserve">ESPECIALIZACION EN GERENCIA DE RECURSOS HUMANOS //  </t>
  </si>
  <si>
    <t>FLOREZ DE LA HOZ DAVID LEON</t>
  </si>
  <si>
    <t>RESOLUCIÓN 0672 DEL 25 DE MAYO DE 2021</t>
  </si>
  <si>
    <t>0469/30/03/2023</t>
  </si>
  <si>
    <t>david.florez@unp.gov.co</t>
  </si>
  <si>
    <t>florezdelahoz10@gmail.com</t>
  </si>
  <si>
    <t>TÉCNICO EN CONTADURÍA DE COSTOS</t>
  </si>
  <si>
    <t>ESPECIALIZACIÓN EN PEDAGOGÍA Y DOCENCIA</t>
  </si>
  <si>
    <t>20/01/1983</t>
  </si>
  <si>
    <t>0457/28/03/2023</t>
  </si>
  <si>
    <t>0112 DEL 2020</t>
  </si>
  <si>
    <t>0458/28/03/2023</t>
  </si>
  <si>
    <t>TECNOLOGIA EN GESTION INTEGRADA DE LA CALIDAD, MEDIO AMBIENTE, SEGURIDAD Y SALUD OCUPACIONAL</t>
  </si>
  <si>
    <t>CAPACHO CARVAJAL ROSY DEYANIRA</t>
  </si>
  <si>
    <t>0524/04/04/2023</t>
  </si>
  <si>
    <t>rosy.capacho@unp.gov.co</t>
  </si>
  <si>
    <t>ROMERO GONZALEZ GILBERTO</t>
  </si>
  <si>
    <t>0528/05/04/2023</t>
  </si>
  <si>
    <t>gilberto.gonzalez@unp.gov.co</t>
  </si>
  <si>
    <t>romerogonzalezgilberto@gmail.com</t>
  </si>
  <si>
    <t>MUÑOZ PARADA GLORIA INES</t>
  </si>
  <si>
    <t>02/02/1965</t>
  </si>
  <si>
    <t>DECRETO 463 DEL 30/03/2023</t>
  </si>
  <si>
    <t>gloria.muñoz@unp.gov.co</t>
  </si>
  <si>
    <t>gimunozparada@hotmail.com</t>
  </si>
  <si>
    <t>B (+)</t>
  </si>
  <si>
    <t xml:space="preserve">ESPECIALIZACION EN DERECHO FINANCIERO //  </t>
  </si>
  <si>
    <t>29/06/1980</t>
  </si>
  <si>
    <t>RESOLUCIÓN 0768 DEL 08 DE JUNIO DE 2021</t>
  </si>
  <si>
    <t>0535/11/04/2023</t>
  </si>
  <si>
    <t>Pension por invalidez</t>
  </si>
  <si>
    <t xml:space="preserve">LEON GODIN JOSE ANTONIO </t>
  </si>
  <si>
    <t>0536/11/04/2023</t>
  </si>
  <si>
    <t>antonio.leon@unp.gov.co</t>
  </si>
  <si>
    <t>RIVERA SAUREZ JEISON JULIAN</t>
  </si>
  <si>
    <t>RESOLUCION 2187 DEL 09 DE NOVIEMBRE DE 2022</t>
  </si>
  <si>
    <t>0588/19/04/2023</t>
  </si>
  <si>
    <t>jeison.rivera@unp.gov.co</t>
  </si>
  <si>
    <t>jirs2115@hotmail.com</t>
  </si>
  <si>
    <t>QUINTERO VILLAMIZAR RODOLFO CARLOS</t>
  </si>
  <si>
    <t>0832 DE 2020</t>
  </si>
  <si>
    <t>0635/28/04/2023</t>
  </si>
  <si>
    <t>rodolfo.quintero@unp.gov.co</t>
  </si>
  <si>
    <t>RODOLFO_QUINTERO11@HOTMAIL.COM</t>
  </si>
  <si>
    <t>AGUDELO SIMANCA ALBERTO ANTONIO</t>
  </si>
  <si>
    <t>10/10/1985</t>
  </si>
  <si>
    <t>0648/28/04/2023</t>
  </si>
  <si>
    <t>antonio.agudelo@unp.gov.co</t>
  </si>
  <si>
    <t>PEÑARANDA SAURITH LAUREANO SANTANDER</t>
  </si>
  <si>
    <t>RESOLUCION 2086 DEL 20 DE OCTUBRE DE 2022</t>
  </si>
  <si>
    <t>0657/03/05/2023</t>
  </si>
  <si>
    <t>laureano.peñaralda@unp.gov.co</t>
  </si>
  <si>
    <t>tuscorreos@hotmail.es</t>
  </si>
  <si>
    <t>DERECHO / PSICOLOGIA</t>
  </si>
  <si>
    <t xml:space="preserve">MASTER UNIVERSITARIO EN SISTEMAS INTEGRADOS DE GESTIÓN DE LA PREVENCIÓN DE RIESGOS LABORALES, LA CALIDAD, EL MEDIO AMBIENTE Y LA RESPONSABILIDAD SOCIAL CORPORATIVA </t>
  </si>
  <si>
    <t xml:space="preserve">GARCIA SOSSA JUAN DAVID </t>
  </si>
  <si>
    <t>09//05/2023</t>
  </si>
  <si>
    <t>0657/10/05/2023</t>
  </si>
  <si>
    <t>juan.garcia@unp.gov.co</t>
  </si>
  <si>
    <t>OSORIO SEPULVEDA ANA LUCIA</t>
  </si>
  <si>
    <t>RESOLUCION 1283 DEL 21 DE JULIO DE 2022</t>
  </si>
  <si>
    <t>14//05/2023</t>
  </si>
  <si>
    <t>0695/10/05/2023</t>
  </si>
  <si>
    <t>ana.osorio@unp.gov.co</t>
  </si>
  <si>
    <t>anluosse_9@hotmail.com</t>
  </si>
  <si>
    <t>ESPECIALISTA EN DERECHO ADMINISTRATIVO</t>
  </si>
  <si>
    <t>PINEDA TAVERA MANUEL ALFONSO</t>
  </si>
  <si>
    <t>24/08/1972</t>
  </si>
  <si>
    <t>0707/12/05/2023</t>
  </si>
  <si>
    <t>manuel.pineda@unp.gov.co</t>
  </si>
  <si>
    <t>MANJARRES CAMPO ALCIDES EDUARDO</t>
  </si>
  <si>
    <t>RESOLUCIÓN 1004 DE 2020</t>
  </si>
  <si>
    <t>0709/12/05/2023</t>
  </si>
  <si>
    <t>alcides.manjarres@unp.gov.co</t>
  </si>
  <si>
    <t>alcides.eduardo@hotmail.com</t>
  </si>
  <si>
    <t>RODRIGUEZ PRIETO JAIME</t>
  </si>
  <si>
    <t>20/11/1958</t>
  </si>
  <si>
    <t>0527/05/04/2023</t>
  </si>
  <si>
    <t>jaime.rodriguez@unp.gov.co</t>
  </si>
  <si>
    <t>BERNAL BERNAL DIANA CAROLINA</t>
  </si>
  <si>
    <t>0738/17/05/2023</t>
  </si>
  <si>
    <t>diana.bernal@unp.gov.co</t>
  </si>
  <si>
    <t>dianacarolinabernalb@gmail.com</t>
  </si>
  <si>
    <t>SANTOFIMIO PALACIO ANDRES FELIPE</t>
  </si>
  <si>
    <t>03/02/1996</t>
  </si>
  <si>
    <t>0786/05/05/2023</t>
  </si>
  <si>
    <t>andres.santofimio@unp.gov.co</t>
  </si>
  <si>
    <t>CASTRO BETANCUR KAREN ALEJANDRA</t>
  </si>
  <si>
    <t xml:space="preserve">$       1,721,749 </t>
  </si>
  <si>
    <t xml:space="preserve"> $                  -   </t>
  </si>
  <si>
    <t xml:space="preserve"> $       1,721,749 </t>
  </si>
  <si>
    <t>0858/05/06/2023</t>
  </si>
  <si>
    <t>karen.castro@unp.gov.co</t>
  </si>
  <si>
    <t xml:space="preserve">MOLINA MENDEZ JOSE EDGAR </t>
  </si>
  <si>
    <t>4070-</t>
  </si>
  <si>
    <t xml:space="preserve">$       2,658,980 </t>
  </si>
  <si>
    <t xml:space="preserve"> $       2,658,980 </t>
  </si>
  <si>
    <t>0818/31/05/2023</t>
  </si>
  <si>
    <t>jose.molina@unp.gov.co</t>
  </si>
  <si>
    <t>joseedgarmolina301187@gmail.com</t>
  </si>
  <si>
    <t>RUBIO BELTRAN ORLEY ALFONSO</t>
  </si>
  <si>
    <t xml:space="preserve">$       2,324,600 </t>
  </si>
  <si>
    <t>0693/10/05/2023</t>
  </si>
  <si>
    <t>orley.rubio@unp.gov.co</t>
  </si>
  <si>
    <t>alfocarol@hotmail.com</t>
  </si>
  <si>
    <t>REINTEGRADO</t>
  </si>
  <si>
    <t>DURAN UHIA ORIETTA MARIA</t>
  </si>
  <si>
    <t xml:space="preserve">$       4,051,533 </t>
  </si>
  <si>
    <t xml:space="preserve"> $       4,051,533 </t>
  </si>
  <si>
    <t>RESOLUCIÓN 0075 DEL 18 DE ENERO DE 2022</t>
  </si>
  <si>
    <t>0946/16/06/2023</t>
  </si>
  <si>
    <t>orietta.duran@unp.gov.co</t>
  </si>
  <si>
    <t>OMDURAN29@HOTMAIL.COM</t>
  </si>
  <si>
    <t>TAMANIZA YAGARY JORGE ELIECER</t>
  </si>
  <si>
    <t>0947/16/06/2023</t>
  </si>
  <si>
    <t>jorge.tamaniza@unp.gov.co</t>
  </si>
  <si>
    <t>LANCHEROS LOPEZ MIGUEL ANGEL</t>
  </si>
  <si>
    <t>0989/26/06/2023</t>
  </si>
  <si>
    <t>miguel.lancheros@unp.gov.co</t>
  </si>
  <si>
    <t>miguelangellancheros@gmail.com</t>
  </si>
  <si>
    <t xml:space="preserve">CRUZ SANCHEZ GEOVANNY </t>
  </si>
  <si>
    <t>1023/29/06/2023</t>
  </si>
  <si>
    <t>geovanny.cruz@unp.gov.co</t>
  </si>
  <si>
    <t>geovannycruzsanchez05@gmail.com</t>
  </si>
  <si>
    <t>ECHEVERRI DAGUA BAYRON FERLEY</t>
  </si>
  <si>
    <t>RESOLUCIÓN 0127 DEL 24 DE ENERO DE 2022</t>
  </si>
  <si>
    <t>1035/30/06/2023</t>
  </si>
  <si>
    <t>bayron.echeverri@unp.gov.co</t>
  </si>
  <si>
    <t>baironecheverry222@gmail.com</t>
  </si>
  <si>
    <t xml:space="preserve">HURTADO AMAYA RODOLFO </t>
  </si>
  <si>
    <t>13/02/1974</t>
  </si>
  <si>
    <t xml:space="preserve">$       2,317,039 </t>
  </si>
  <si>
    <t xml:space="preserve"> $          758,873 </t>
  </si>
  <si>
    <t xml:space="preserve"> $       3,075,912 </t>
  </si>
  <si>
    <t>1000/27/06/2023</t>
  </si>
  <si>
    <t>rodolfo.hurtado@unp.gov.co</t>
  </si>
  <si>
    <t>rodolfoh2301@yahoo.com</t>
  </si>
  <si>
    <t>OCUPABA LA 65</t>
  </si>
  <si>
    <t>MAYORGA LEAL ADRIANA CAROLINA</t>
  </si>
  <si>
    <t>06/11/1984</t>
  </si>
  <si>
    <t>1044/05/07/2023</t>
  </si>
  <si>
    <t>adriana.mayorga@unp.gov.co</t>
  </si>
  <si>
    <t>caritoml@hotmail.com</t>
  </si>
  <si>
    <t xml:space="preserve">GARZON DUARTE HELMUT ORLANDO </t>
  </si>
  <si>
    <t>31/10/1982</t>
  </si>
  <si>
    <t xml:space="preserve">$       2,100,304 </t>
  </si>
  <si>
    <t xml:space="preserve"> $          665,849 </t>
  </si>
  <si>
    <t xml:space="preserve"> $       2,766,153 </t>
  </si>
  <si>
    <t>1112/18/07/2023</t>
  </si>
  <si>
    <t>helmut.garzon@unp.gov.co</t>
  </si>
  <si>
    <t>helmuth806@hotmail.com</t>
  </si>
  <si>
    <t>MACHACON RIVERA NEDER</t>
  </si>
  <si>
    <t xml:space="preserve"> $          563,401 </t>
  </si>
  <si>
    <t xml:space="preserve"> $       2,663,705 </t>
  </si>
  <si>
    <t>1113/18/07/2023</t>
  </si>
  <si>
    <t>neder.machacon@unp.gov.co</t>
  </si>
  <si>
    <t>nederes@hotmail.com</t>
  </si>
  <si>
    <t>CARANTON LOPEZ JHONATAN CAMILO</t>
  </si>
  <si>
    <t xml:space="preserve">$       2,197,857 </t>
  </si>
  <si>
    <t>0614/24/04/2023</t>
  </si>
  <si>
    <t>jhonatan.caranton@unp.gov.co</t>
  </si>
  <si>
    <t xml:space="preserve">GONZALEZ TENORIO NELLY </t>
  </si>
  <si>
    <t>1179/26/07/2023</t>
  </si>
  <si>
    <t>UMAÑA ROJAS WILLIAM</t>
  </si>
  <si>
    <t>1205/31/07/2023</t>
  </si>
  <si>
    <t>william.rojas@unp.gov.co</t>
  </si>
  <si>
    <t>wur1974@yahoo.es</t>
  </si>
  <si>
    <t>PAIBA MOLANO LAURA MARCELA</t>
  </si>
  <si>
    <t xml:space="preserve">$       8,912,296 </t>
  </si>
  <si>
    <t xml:space="preserve"> $       8,912,296 </t>
  </si>
  <si>
    <t>RESOLUCION 1783 DEL 13 DE SEPTIEMBRE DE 2022</t>
  </si>
  <si>
    <t>1123/19/07/2023</t>
  </si>
  <si>
    <t>laura.paiba@unp.gov.co</t>
  </si>
  <si>
    <t>laura.paiba@gmail.com</t>
  </si>
  <si>
    <t>20/03/1993</t>
  </si>
  <si>
    <t>RESOLUCIÓN 0683 DEL 26 DE MAYO DE 2021</t>
  </si>
  <si>
    <t>PROVISIONAL-VACANCIA TEMPORAL</t>
  </si>
  <si>
    <t>1292/16/08/2023</t>
  </si>
  <si>
    <t>OCUPABA LA 131</t>
  </si>
  <si>
    <t>ARTEAGA VELANDIA JAIRO EMILIO</t>
  </si>
  <si>
    <t>01/12/1959</t>
  </si>
  <si>
    <t>0422/23/03/2023</t>
  </si>
  <si>
    <t>jairo.arteaga@unp.gov.co</t>
  </si>
  <si>
    <t>jairoa-59@hotmail.com</t>
  </si>
  <si>
    <t>NIÑO AYALA JOSE DE JESUS</t>
  </si>
  <si>
    <t>4103-22</t>
  </si>
  <si>
    <t>09/11/1958</t>
  </si>
  <si>
    <t xml:space="preserve">$       2,570,649 </t>
  </si>
  <si>
    <t xml:space="preserve"> $          297,526 </t>
  </si>
  <si>
    <t xml:space="preserve"> $       2,868,175 </t>
  </si>
  <si>
    <t>0468/30/03/2023</t>
  </si>
  <si>
    <t>jose.nino@unp.gov.co</t>
  </si>
  <si>
    <t>luisa.9404@hotmail.com</t>
  </si>
  <si>
    <t>SALAZAR PEREIRA REINELIO</t>
  </si>
  <si>
    <t>24/05/1952</t>
  </si>
  <si>
    <t>1214/31/07/2023</t>
  </si>
  <si>
    <t>reinelio.salazar@unp.gov.co</t>
  </si>
  <si>
    <t>resala@hotmail.com</t>
  </si>
  <si>
    <t>PEREZ VILLABON DIEGO FERNANDO</t>
  </si>
  <si>
    <t>30/09/1982</t>
  </si>
  <si>
    <t>1382/30/08/2023</t>
  </si>
  <si>
    <t>diego.perez@unp.gov.co</t>
  </si>
  <si>
    <t>VESCANCE CISNEROS CARLOS ALBERTO</t>
  </si>
  <si>
    <t>1467/12/09/2023</t>
  </si>
  <si>
    <t>carlos.vescance@unp.gov.co</t>
  </si>
  <si>
    <t>MARIN CASTAÑO JUAN GUILLERMO</t>
  </si>
  <si>
    <t>19/12/1964</t>
  </si>
  <si>
    <t>1487/13/09/2023</t>
  </si>
  <si>
    <t>juan.marin@unp.gov.co</t>
  </si>
  <si>
    <t>marcajg@yahoo.es</t>
  </si>
  <si>
    <t xml:space="preserve">ESTABA SUSPENDIDO HASTA EL 23 DE NOVIEMBRE DEL 2023 Y ERA PREPENSIONADO </t>
  </si>
  <si>
    <t xml:space="preserve">PARRA LOZANO JAVIER ENRIQUE </t>
  </si>
  <si>
    <t>16/02/1973</t>
  </si>
  <si>
    <t xml:space="preserve">$       2,620,205 </t>
  </si>
  <si>
    <t xml:space="preserve"> $          746,674 </t>
  </si>
  <si>
    <t xml:space="preserve"> $       3,366,879 </t>
  </si>
  <si>
    <t>1451/11/09/2023</t>
  </si>
  <si>
    <t>javier.parra@unp.gov.co</t>
  </si>
  <si>
    <t>OCUPABA LA 184</t>
  </si>
  <si>
    <t>ASCANIO ASCANIO NURIS DEL CARMEN</t>
  </si>
  <si>
    <t>0634/28/04/2023</t>
  </si>
  <si>
    <t>nuris.ascanio@unp.gov.co</t>
  </si>
  <si>
    <t>la reportaron para actualización de planta el 22-09-2023</t>
  </si>
  <si>
    <t>MEJIA ROJAS DIEGO MAURICIO</t>
  </si>
  <si>
    <t>0672/05/05/2023</t>
  </si>
  <si>
    <t>diego.mejia@unp.gov.co</t>
  </si>
  <si>
    <t>diegomm0323@gmail.com</t>
  </si>
  <si>
    <t>la reportaron para actualización de planta el 02-10-2023</t>
  </si>
  <si>
    <t xml:space="preserve">$       2,838,462 </t>
  </si>
  <si>
    <t>se genero la vacante cuando el servidor público que la ocupaba mediante encargo, ocupo otro.</t>
  </si>
  <si>
    <t xml:space="preserve">AMORTEGUI BONILLA SAMUEL </t>
  </si>
  <si>
    <t>14/10/1975</t>
  </si>
  <si>
    <t>1681/13/10/2023</t>
  </si>
  <si>
    <t>samuel.amortegui@unp.gov.co</t>
  </si>
  <si>
    <t>RUEDA VILLALBA JAURI ELICEO</t>
  </si>
  <si>
    <t>1668/11/10/2023</t>
  </si>
  <si>
    <t>jauri.rueda@unp.gov.co</t>
  </si>
  <si>
    <t>ACUÑA GALLEGO ORLANDO</t>
  </si>
  <si>
    <t xml:space="preserve">$       8,932,407 </t>
  </si>
  <si>
    <t xml:space="preserve"> $       8,932,407 </t>
  </si>
  <si>
    <t>1664/11/10/2023</t>
  </si>
  <si>
    <t>orlando.acuna@unp.gov.co</t>
  </si>
  <si>
    <t>orlandoacunagallego@yahoo.es</t>
  </si>
  <si>
    <t>.</t>
  </si>
  <si>
    <t>04/07/1994</t>
  </si>
  <si>
    <t>1727/20/10/2023</t>
  </si>
  <si>
    <t>alexandra.bolanos@unp.gov.co</t>
  </si>
  <si>
    <t>alexandra.psicologa1994@gmail.com</t>
  </si>
  <si>
    <t>CASTELLANOS TOLEDO JUAN GUILLERMO</t>
  </si>
  <si>
    <t>1749/26/10/2023</t>
  </si>
  <si>
    <t>GARCIA MENDEZ JENNY PAOLA</t>
  </si>
  <si>
    <t xml:space="preserve">$      10,833,107 </t>
  </si>
  <si>
    <t xml:space="preserve"> $      10,833,107 </t>
  </si>
  <si>
    <t>RESOLUCION  2023 DEL 11 DE OCTUBRE DE 2022</t>
  </si>
  <si>
    <t>1763/30/10/2023</t>
  </si>
  <si>
    <t>paola.garcia@unp.gov.co</t>
  </si>
  <si>
    <t>garciamendez.jp@gmail.com</t>
  </si>
  <si>
    <t xml:space="preserve">LOSADA MOLANO JAIME  </t>
  </si>
  <si>
    <t xml:space="preserve">PUERTO ASIS  </t>
  </si>
  <si>
    <t>1800/03/11/2023</t>
  </si>
  <si>
    <t>jaime.losada@unp.gov.co</t>
  </si>
  <si>
    <t>GARCIA SUCERQUIA JUAN DIEGO</t>
  </si>
  <si>
    <t>RESOLUCIÓN 0540 DEL 04 DE MAYO DE 2021</t>
  </si>
  <si>
    <t>1775/31/10/2023</t>
  </si>
  <si>
    <t>diego.garcia@unp.gov.co</t>
  </si>
  <si>
    <t>JGARCIASUCERQUIA1984@GMAIL.COM</t>
  </si>
  <si>
    <t>VELASCO TRIANA CAMILO ANDRES</t>
  </si>
  <si>
    <t xml:space="preserve">$       6,729,432 </t>
  </si>
  <si>
    <t xml:space="preserve"> $       6,729,432 </t>
  </si>
  <si>
    <t>RESOLUCION 1278 DEL 14 DE AGOSTO DE 2023</t>
  </si>
  <si>
    <t>1960/30/11/2023</t>
  </si>
  <si>
    <t>camilo.velasco@unp.gov.co</t>
  </si>
  <si>
    <t xml:space="preserve">olimac8612@gmail.com </t>
  </si>
  <si>
    <t>MELO DIDIER JHOANY</t>
  </si>
  <si>
    <t>1992/06/12/2023</t>
  </si>
  <si>
    <t>didier.melo@unp.gov.co</t>
  </si>
  <si>
    <t xml:space="preserve">BOHORQUEZ MENESES ALVARO JAVIER </t>
  </si>
  <si>
    <t>0782/23/05/2023</t>
  </si>
  <si>
    <t>alvaro.bohorquez@unp.gov.co</t>
  </si>
  <si>
    <t>la reportaron para actualización de planta el 18-12-2023</t>
  </si>
  <si>
    <t xml:space="preserve">MARTINEZ RODRIGUEZ RODOLFO </t>
  </si>
  <si>
    <t>0860/06/06/2023</t>
  </si>
  <si>
    <t>rodolfo.martinez@unp.gov.co</t>
  </si>
  <si>
    <t>la reportaron para actualización de planta el 15-12-2023</t>
  </si>
  <si>
    <t>DIAZ DUCUARA DARWIN DWAY</t>
  </si>
  <si>
    <t>21/09/1989</t>
  </si>
  <si>
    <t>2044/14/12/2023</t>
  </si>
  <si>
    <t>darwin.diaz@unp.gov.co</t>
  </si>
  <si>
    <t xml:space="preserve">GARZON VARGAS FERLEY </t>
  </si>
  <si>
    <t>2045/14/12/2023</t>
  </si>
  <si>
    <t>ferley.garzon@unp.gov.co</t>
  </si>
  <si>
    <t>RUIZ RODRIGUEZ ANGIE NATALY</t>
  </si>
  <si>
    <t xml:space="preserve">$      11,057,416 </t>
  </si>
  <si>
    <t xml:space="preserve"> $      11,057,416 </t>
  </si>
  <si>
    <t>RESOLUCION 0234 DEL 17 DE FEBRERO DE 2023</t>
  </si>
  <si>
    <t>2099/19/12/2023</t>
  </si>
  <si>
    <t>angie.ruiz@unp.gov.co</t>
  </si>
  <si>
    <t>angienatalyruiz@gmail.com</t>
  </si>
  <si>
    <t>DAZA ARIAS EMILIANO CALIXTO</t>
  </si>
  <si>
    <t>RESOLUCIÓN 0953 DE 2020</t>
  </si>
  <si>
    <t>2106/19/12/2023</t>
  </si>
  <si>
    <t>emiliano.daza@unp.gov.co</t>
  </si>
  <si>
    <t>emilianodaza@hotmail.com</t>
  </si>
  <si>
    <t xml:space="preserve">ALAPE BARRETO KELVIN ANDRES </t>
  </si>
  <si>
    <t>13/11/1993</t>
  </si>
  <si>
    <t>2100/19/12/2023</t>
  </si>
  <si>
    <t>kelvin.alape@unp.gov.co</t>
  </si>
  <si>
    <t>PANQUEVA MARTINEZ MONICA CECILIA</t>
  </si>
  <si>
    <t>2167/26/12/2023</t>
  </si>
  <si>
    <t>monica.panqueva@unp.gov.co</t>
  </si>
  <si>
    <t>monicapanqueva07@gmail.com</t>
  </si>
  <si>
    <t>TRUJILLO MANRIQUE PAOLA ANDREA</t>
  </si>
  <si>
    <t>RESOLUCIÓN 0998 DEL 27 DE JUNIO DE 2023</t>
  </si>
  <si>
    <t>2186/28/12/2023</t>
  </si>
  <si>
    <t>paola.trujillo@unp.gov.co</t>
  </si>
  <si>
    <t>paotruman@gmail.com</t>
  </si>
  <si>
    <t>TABORDA BARRERA TULIO DE JESUS</t>
  </si>
  <si>
    <t>2187/28/12/2023</t>
  </si>
  <si>
    <t>tulio.taborda@unp.gov.co</t>
  </si>
  <si>
    <t>HERNANDEZ GIL ALVARO</t>
  </si>
  <si>
    <t>2206/29/12/2023</t>
  </si>
  <si>
    <t>alvaro.hernandez@unp.gov.co</t>
  </si>
  <si>
    <t>OREJUELA MERCADO JOSE ISABEL</t>
  </si>
  <si>
    <t>2210/29/12/23</t>
  </si>
  <si>
    <t>jose.orjuela@unp.gov.co</t>
  </si>
  <si>
    <t xml:space="preserve">ESTABA SUSPENDIDO </t>
  </si>
  <si>
    <t>CANTILLO BELEÑO JOSE ALFREDO</t>
  </si>
  <si>
    <t>0019/05/01/2024</t>
  </si>
  <si>
    <t>jose.cantillo@unp.gov.co</t>
  </si>
  <si>
    <t>kantilloj@gmail.com</t>
  </si>
  <si>
    <t>0026/10/01/2024</t>
  </si>
  <si>
    <t>PAZ BORBON CLARA ESTER</t>
  </si>
  <si>
    <t>19/11/1978</t>
  </si>
  <si>
    <t>0042/15/01/2024</t>
  </si>
  <si>
    <t>clara.paz@unp.gov.co</t>
  </si>
  <si>
    <t>CARABALI DOMINGUEZ ANDRES HUMBERTO</t>
  </si>
  <si>
    <t>0043/15/01/2024</t>
  </si>
  <si>
    <t>andres.carabali@unp.gov.co</t>
  </si>
  <si>
    <t>ESTABA EN PROCESO DE ABANDONO DE CARGO</t>
  </si>
  <si>
    <t>ESQUIBEL TAPIERO HOVER HERNAN</t>
  </si>
  <si>
    <t>TESALIA</t>
  </si>
  <si>
    <t>24/07/1981</t>
  </si>
  <si>
    <t>0045/15/01/2024</t>
  </si>
  <si>
    <t>hover.esquibel@unp.gov.co</t>
  </si>
  <si>
    <t>NO HABIAN RADICADO EL CERTIFICADO DE DEFUNSIÓN</t>
  </si>
  <si>
    <t xml:space="preserve"> $       2,838,462 </t>
  </si>
  <si>
    <t>RESOLUCIÓN 1191 DEL 13 DE JULIO DE 2022</t>
  </si>
  <si>
    <t>0165/26/01/2024</t>
  </si>
  <si>
    <t xml:space="preserve">ARENAS ANGARITA HAROLDO ANIBAL </t>
  </si>
  <si>
    <t>RESOLUCION 0827 DE 2020</t>
  </si>
  <si>
    <t>0207/02/02/2024</t>
  </si>
  <si>
    <t>haroldo.arenas@unp.gov.co</t>
  </si>
  <si>
    <t>HAROLDO.ARENAS@GMAIL.COM</t>
  </si>
  <si>
    <t>PINEDA LUNA FABIO ANDRES</t>
  </si>
  <si>
    <t>0236-09-02-2024</t>
  </si>
  <si>
    <t>fabio.pineda@unp.gov.co</t>
  </si>
  <si>
    <t xml:space="preserve">TORRES VEGA YANETH </t>
  </si>
  <si>
    <t>RESOLUCIÓN 1546 DEL 25 DE OCTUBRE DE 2021</t>
  </si>
  <si>
    <t>0344-23-02-2024</t>
  </si>
  <si>
    <t>yaneth.torres@unp.gov.co</t>
  </si>
  <si>
    <t>secretyaneth@hotmail.com</t>
  </si>
  <si>
    <t xml:space="preserve">PEREZ CAMACHO MARIBEL </t>
  </si>
  <si>
    <t>MESETAS-VEREDA BUENA VISTA</t>
  </si>
  <si>
    <t>0385-01-03-2024</t>
  </si>
  <si>
    <t>maribel.perez@unp.gov.co</t>
  </si>
  <si>
    <t>CELIS  JAIRO AUGUSTO</t>
  </si>
  <si>
    <t>10/09/1960</t>
  </si>
  <si>
    <t>1938/28/11/2023</t>
  </si>
  <si>
    <t>jairo.celis@unp.gov.co</t>
  </si>
  <si>
    <t>jacelis6578@hotmail.com</t>
  </si>
  <si>
    <t>Retiro por obtención de la pensión de vejez</t>
  </si>
  <si>
    <t>VELASQUEZ SANCHEZ RUBEN DARIO</t>
  </si>
  <si>
    <t>16/09/1956</t>
  </si>
  <si>
    <t>1846/17/11/2023</t>
  </si>
  <si>
    <t>dario.velasquez@unp.gov.co</t>
  </si>
  <si>
    <t>ruben.1609@hotmail.com</t>
  </si>
  <si>
    <t>CAMPOS FLOREZ JOSE ABRAHAN</t>
  </si>
  <si>
    <t>0423/08/03/2024</t>
  </si>
  <si>
    <t>jose.campos@unp.gov.co</t>
  </si>
  <si>
    <t>GARNICA SALAMANCA LUIS ARMANDO</t>
  </si>
  <si>
    <t>09/08/1963</t>
  </si>
  <si>
    <t>0451/12/03/2024</t>
  </si>
  <si>
    <t>luis.garnica@unp.gov.co</t>
  </si>
  <si>
    <t>VASQUEZ ALDANA KARLA MARIA</t>
  </si>
  <si>
    <t>05/12/1990</t>
  </si>
  <si>
    <t>0331/23/02/2024</t>
  </si>
  <si>
    <t>karla.vasquez@unp.gov.co</t>
  </si>
  <si>
    <t>karla-vasquez@outlook.com</t>
  </si>
  <si>
    <t xml:space="preserve">MACUNA RICARDO </t>
  </si>
  <si>
    <t>0108/24/01/2024.</t>
  </si>
  <si>
    <t>ricardo.macuna@unp.gov.co</t>
  </si>
  <si>
    <t>REPORTADO A PLANTA EL 19 DE MARZO DEL 2024</t>
  </si>
  <si>
    <t>RIOS JIMENEZ JAIRO</t>
  </si>
  <si>
    <t>RESOLUCIÓN 1133 DEL 06 DE JULIO DE 2022</t>
  </si>
  <si>
    <t>0477/15/03/2024</t>
  </si>
  <si>
    <t>jairo.rios@unp.gov.co</t>
  </si>
  <si>
    <t>jairoriosjimenez@gmail.com</t>
  </si>
  <si>
    <t>IGUARAN JOSE DEL CARMEN</t>
  </si>
  <si>
    <t>0478/15/03/2024</t>
  </si>
  <si>
    <t>jose.iguaran@unp.gov.co</t>
  </si>
  <si>
    <t>joselito.iguaran@gmail.com</t>
  </si>
  <si>
    <t xml:space="preserve">CRUZ BARRAGAN JAIME </t>
  </si>
  <si>
    <t>jaime.cruz@unp.gov.co</t>
  </si>
  <si>
    <t>BELTRAN PINZON OSCAR ALEJANDRO</t>
  </si>
  <si>
    <t>RESOLUCIÓN DE NOMBRAMIENTO 1457 DE 2020</t>
  </si>
  <si>
    <t>0504/20/03/2024</t>
  </si>
  <si>
    <t>CASUR Policía</t>
  </si>
  <si>
    <t>oscar.beltran@unp.gov.co</t>
  </si>
  <si>
    <t>oscar.tania@hotmail.com</t>
  </si>
  <si>
    <t>RUBIO RODRIGUEZ CARLOS EDUARDO</t>
  </si>
  <si>
    <t>4.8</t>
  </si>
  <si>
    <t>0599/11/04/2024</t>
  </si>
  <si>
    <t>carlos.rubio@unp.gov.co</t>
  </si>
  <si>
    <t>amucasan@hotmail.com</t>
  </si>
  <si>
    <t>GOMEZ HERNANDEZ CINDY CATALINA</t>
  </si>
  <si>
    <t>27/09/1988</t>
  </si>
  <si>
    <t>0609/16/04/2024</t>
  </si>
  <si>
    <t>cindy.gomez@unp.gov.co</t>
  </si>
  <si>
    <t xml:space="preserve">ESCALANTE BERBESI LUISA FERNANDA </t>
  </si>
  <si>
    <t>TECNICO</t>
  </si>
  <si>
    <t>0670/25/04/2024</t>
  </si>
  <si>
    <t>luisa.escalante@unp.gov.co</t>
  </si>
  <si>
    <t xml:space="preserve">SANCHEZ TRIANA MARCO FIDEL </t>
  </si>
  <si>
    <t>0693/30/04/2024</t>
  </si>
  <si>
    <t>marco.sanchez@unp.gov.co</t>
  </si>
  <si>
    <t>marcossanchez6818@gmail.com</t>
  </si>
  <si>
    <t>ANDRADE TORRES AUGUSTO</t>
  </si>
  <si>
    <t>0225/06/02/2024</t>
  </si>
  <si>
    <t>augusto.andrade@unp.gov.co</t>
  </si>
  <si>
    <t>REPORTADO A PLANTA EL 10 DE MAYO DEL 2024</t>
  </si>
  <si>
    <t xml:space="preserve">PORTELA ESPITIA OSCAR IVAN </t>
  </si>
  <si>
    <t>03/06/1984</t>
  </si>
  <si>
    <t>0730/09/05/2024</t>
  </si>
  <si>
    <t>IVAN.PORTELA@unp.gov.co</t>
  </si>
  <si>
    <t>ivan.portela@unp.gov.co</t>
  </si>
  <si>
    <t>POVEDA FIGUEROA LUIS CARLOS</t>
  </si>
  <si>
    <t>03/04/1956</t>
  </si>
  <si>
    <t>0727/08/05/2024</t>
  </si>
  <si>
    <t>carlos.poveda@unp.gov.co</t>
  </si>
  <si>
    <t>luiscarlos.poveda@hotmail.es</t>
  </si>
  <si>
    <t>0600/11/04/2024</t>
  </si>
  <si>
    <t xml:space="preserve">ORTIZ MONTOYA DUVAN ALEXIS </t>
  </si>
  <si>
    <t>0787/22/05/2024</t>
  </si>
  <si>
    <t>duvan.ortiz@unp.gov.co</t>
  </si>
  <si>
    <t>CAICEDO RICO GERMAN</t>
  </si>
  <si>
    <t>08/07/1959</t>
  </si>
  <si>
    <t>1847/17/11/2023</t>
  </si>
  <si>
    <t>german.caicedo@unp.gov.co</t>
  </si>
  <si>
    <t>gercay49@hotmail.com</t>
  </si>
  <si>
    <t>REPORTADO A PLANTA EL 29 DE MAYO DEL 2024</t>
  </si>
  <si>
    <t>GOMEZ JIMENEZ RUBIEL ANTONIO</t>
  </si>
  <si>
    <t>0821/27/05/2024</t>
  </si>
  <si>
    <t>rubiel.gomez@unp.gov.co</t>
  </si>
  <si>
    <t xml:space="preserve">RUIZ MOLINA JOHN JAIRO </t>
  </si>
  <si>
    <t>21/06/1980</t>
  </si>
  <si>
    <t>0822/27/05/2024</t>
  </si>
  <si>
    <t>john.ruiz@unp.gov.co</t>
  </si>
  <si>
    <t>jairo0621@outlook.es</t>
  </si>
  <si>
    <t>NIETO CASTAÑEDA MARIA FERNANDA</t>
  </si>
  <si>
    <t>0839/29/05/2024</t>
  </si>
  <si>
    <t>maria.nieto@unp.gov.co</t>
  </si>
  <si>
    <t>mfnietoc@hotmail.com</t>
  </si>
  <si>
    <t>TELLEZ ROPERO JESUS HERMIDES</t>
  </si>
  <si>
    <t>0873/04/06/2024</t>
  </si>
  <si>
    <t>jesus.telles@unp.gov.co</t>
  </si>
  <si>
    <t>jesustellezropero@gmail.com</t>
  </si>
  <si>
    <t xml:space="preserve">BARRAGAN QUINTERO  MAURICIO </t>
  </si>
  <si>
    <t>1278 DEL 27 DE NOVIEMBRE DE 2017</t>
  </si>
  <si>
    <t>0905/11/06/2024</t>
  </si>
  <si>
    <t>mauricio.barragan@unp.gov.co</t>
  </si>
  <si>
    <t>BONILLA BONILLA EDNA BELZU</t>
  </si>
  <si>
    <t>19/11/1976</t>
  </si>
  <si>
    <t>0906/11/06/2024</t>
  </si>
  <si>
    <t>ednabonilla@unp.gov.co</t>
  </si>
  <si>
    <t>ednabelzu@hotmail.com</t>
  </si>
  <si>
    <t xml:space="preserve">MUÑOZ DUQUE LEONARDO   </t>
  </si>
  <si>
    <t>0218/05/02/2024</t>
  </si>
  <si>
    <t>leonardo.munoz@unp.gov.co</t>
  </si>
  <si>
    <t>REPORTADO A PLANTA EL11 DE JUNIO DEL 2024</t>
  </si>
  <si>
    <t>ACOSTA ACOSTA BLANCA NUBIA</t>
  </si>
  <si>
    <t>09/12/1959</t>
  </si>
  <si>
    <t>0748/14/05/2024</t>
  </si>
  <si>
    <t>nubia.acosta@unp.gov.co</t>
  </si>
  <si>
    <t>bnubiacosta@hotmail.com</t>
  </si>
  <si>
    <t>ANDRADE MONTILLA JHONY ALEJANDRO</t>
  </si>
  <si>
    <t>0886/06/06/2024</t>
  </si>
  <si>
    <t>jhony.andrade@unp.gov.co</t>
  </si>
  <si>
    <t xml:space="preserve">BASTO JIMENEZ LUIS </t>
  </si>
  <si>
    <t>15/01/1979</t>
  </si>
  <si>
    <t>1032/21/06/2024</t>
  </si>
  <si>
    <t>luis.basto@unp.gov.co</t>
  </si>
  <si>
    <t>MATIZ CIFUENTES HELMAN</t>
  </si>
  <si>
    <t>10/01/1966</t>
  </si>
  <si>
    <t>1069/25/06/2024</t>
  </si>
  <si>
    <t>helman.matiz@unp.gov.co</t>
  </si>
  <si>
    <t>DEVIA GONZALEZ FELIX ENRIQUE</t>
  </si>
  <si>
    <t>29/05/1960</t>
  </si>
  <si>
    <t>1013/19/06/2024</t>
  </si>
  <si>
    <t>felix.devia@unp.gov.co</t>
  </si>
  <si>
    <t>fedegon6@hotmail.com</t>
  </si>
  <si>
    <t xml:space="preserve">GARZON RODRIGUEZ JORGE ARTURO </t>
  </si>
  <si>
    <t>07/03/1968</t>
  </si>
  <si>
    <t>0831/28/05/2024</t>
  </si>
  <si>
    <t>jorge.garzon@unp.gov.co</t>
  </si>
  <si>
    <t>jorgegarzon68@hotmail.com</t>
  </si>
  <si>
    <t>TORRES MORENO ANUAR</t>
  </si>
  <si>
    <t>07/01/1962</t>
  </si>
  <si>
    <t>0880/23/05/2024</t>
  </si>
  <si>
    <t>anuar.torres@unp.gov.co</t>
  </si>
  <si>
    <t>anuartorres@yahoo.es</t>
  </si>
  <si>
    <t>MELO HUERTAS JOSE BERCELY</t>
  </si>
  <si>
    <t>25/02/1958</t>
  </si>
  <si>
    <t>0103/23/01/2024</t>
  </si>
  <si>
    <t>jose.melo@unp.gov.co</t>
  </si>
  <si>
    <t>josemelo2502@hotmail.com</t>
  </si>
  <si>
    <t>MONTENEGRO PEDRAZA NELSON ORLANDO</t>
  </si>
  <si>
    <t>26/08/1958</t>
  </si>
  <si>
    <t>0799/23/05/2024</t>
  </si>
  <si>
    <t>nelson.montenegro@unp.gov.co</t>
  </si>
  <si>
    <t>nel2658mon@gmail.com</t>
  </si>
  <si>
    <t>ACEVEDO ANGEL ADOLFO LEON</t>
  </si>
  <si>
    <t>07/12/1974</t>
  </si>
  <si>
    <t>1134/04/07/2024</t>
  </si>
  <si>
    <t>adolfo.acevedo@unp.gov.co</t>
  </si>
  <si>
    <t>adolfoacevedoangel@gmail.com</t>
  </si>
  <si>
    <t xml:space="preserve">FRANCO MESA ISRAEL ADALBERTO </t>
  </si>
  <si>
    <t>RESOLUCION 0122 DEL 27 DE ENERO DE 2023</t>
  </si>
  <si>
    <t>1136/04/07/2024</t>
  </si>
  <si>
    <t>adalberto.franco@unp.gov.co</t>
  </si>
  <si>
    <t>adalbertofranco@gmail.com</t>
  </si>
  <si>
    <t xml:space="preserve">GUERRERO DELGADILLO WILLIAM </t>
  </si>
  <si>
    <t>25/02/1968</t>
  </si>
  <si>
    <t>0754/14/05/2024</t>
  </si>
  <si>
    <t>william.guerrero@unp.gov.co</t>
  </si>
  <si>
    <t>ESTABA ENCARGADO EN LA 185</t>
  </si>
  <si>
    <t>se genera la vacante cuando el servidor público que la ocupaba mediante encargo fue desvinculado.</t>
  </si>
  <si>
    <t xml:space="preserve">MOSQUERA LEMUS JUAN CARLOS </t>
  </si>
  <si>
    <t>TALLAMBI</t>
  </si>
  <si>
    <t>1228/18/07/2024</t>
  </si>
  <si>
    <t>carlos.mosquera@unp.gov.co</t>
  </si>
  <si>
    <t>GUACHETA GIRALDO YULIE</t>
  </si>
  <si>
    <t>30/03/1988</t>
  </si>
  <si>
    <t>1298/29/07/2024</t>
  </si>
  <si>
    <t>yulie.guacheta@unp.gov.co</t>
  </si>
  <si>
    <t>yulie0884@hotmail.com</t>
  </si>
  <si>
    <t>1203 DEL 15 DE JULIO DE 2024</t>
  </si>
  <si>
    <t>RANGEL VALDERRAMA EDUARDO</t>
  </si>
  <si>
    <t>1202/15/07/2024</t>
  </si>
  <si>
    <t>eduardo.rangel@unp.gov.co</t>
  </si>
  <si>
    <t>ESTABA EN LIENCIA ORDINARIA</t>
  </si>
  <si>
    <t>1129 DEL 06 DE JULIO DE 2022</t>
  </si>
  <si>
    <t>1399/06/08/2024</t>
  </si>
  <si>
    <t>VARGAS GOMEZ EIDER GEOVANY</t>
  </si>
  <si>
    <t>1408/08/08/2024</t>
  </si>
  <si>
    <t>eider.vargas@unp.gov.co</t>
  </si>
  <si>
    <t>CARDONA PINEDA MARCO ANTONIO</t>
  </si>
  <si>
    <t>05/03/1980</t>
  </si>
  <si>
    <t>1373/02/08/2024</t>
  </si>
  <si>
    <t>marco.cardona@unp.gov.co</t>
  </si>
  <si>
    <t>MARCO.CARDONA@UNP.GOV.CO</t>
  </si>
  <si>
    <t xml:space="preserve">GUTIERREZ HUERTAS ROSEMBER </t>
  </si>
  <si>
    <t>1311/31/07/2024</t>
  </si>
  <si>
    <t>rosember.gutierrez@unp.gov.co</t>
  </si>
  <si>
    <t>se reporto a planta el 13 de agosto de 2024-Jully Chica</t>
  </si>
  <si>
    <t>TRUJILLO REYES DIEGO</t>
  </si>
  <si>
    <t>1436/12/08/2024</t>
  </si>
  <si>
    <t>diego.reyes@unp.gov.co</t>
  </si>
  <si>
    <t>diegotrujilloreyes@gmail.com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</si>
</sst>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&quot;$&quot;\ * #,##0_-;\-&quot;$&quot;\ * #,##0_-;_-&quot;$&quot;\ * &quot;-&quot;_-;_-@_-"/>
    <numFmt numFmtId="165" formatCode="_-&quot;$&quot;\ * #,##0.00_-;\-&quot;$&quot;\ * #,##0.00_-;_-&quot;$&quot;\ * &quot;-&quot;??_-;_-@_-"/>
    <numFmt numFmtId="166" formatCode="d/mm/yyyy;@"/>
    <numFmt numFmtId="167" formatCode="_(* #,##0.00_);_(* \(#,##0.00\);_(* &quot;-&quot;??_);_(@_)"/>
    <numFmt numFmtId="168" formatCode="&quot;$&quot;\ #,##0.00"/>
    <numFmt numFmtId="169" formatCode="0.0"/>
    <numFmt numFmtId="170" formatCode="0.000%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u/>
      <sz val="8"/>
      <color theme="10"/>
      <name val="Arial"/>
      <family val="2"/>
    </font>
    <font>
      <sz val="8"/>
      <name val="Arial Narrow"/>
      <family val="2"/>
    </font>
    <font>
      <sz val="11"/>
      <color theme="1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8"/>
      <color rgb="FF0000FF"/>
      <name val="Arial"/>
      <family val="2"/>
    </font>
    <font>
      <u/>
      <sz val="8"/>
      <color rgb="FF0563C1"/>
      <name val="Arial"/>
      <family val="2"/>
    </font>
    <font>
      <sz val="8"/>
      <name val="Calibri"/>
      <family val="2"/>
      <scheme val="minor"/>
    </font>
    <font>
      <sz val="16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49">
    <xf numFmtId="0" fontId="0" fillId="0" borderId="0" xfId="0"/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14" fontId="4" fillId="3" borderId="9" xfId="0" applyNumberFormat="1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166" fontId="4" fillId="2" borderId="9" xfId="0" applyNumberFormat="1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/>
    </xf>
    <xf numFmtId="2" fontId="4" fillId="2" borderId="9" xfId="0" applyNumberFormat="1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1" fontId="5" fillId="0" borderId="1" xfId="5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center" vertical="center"/>
    </xf>
    <xf numFmtId="49" fontId="5" fillId="0" borderId="1" xfId="6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168" fontId="3" fillId="0" borderId="1" xfId="2" applyNumberFormat="1" applyFont="1" applyFill="1" applyBorder="1" applyAlignment="1">
      <alignment horizontal="center" vertical="center" wrapText="1"/>
    </xf>
    <xf numFmtId="43" fontId="3" fillId="0" borderId="1" xfId="1" applyFont="1" applyFill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wrapText="1"/>
    </xf>
    <xf numFmtId="170" fontId="3" fillId="0" borderId="1" xfId="3" applyNumberFormat="1" applyFont="1" applyFill="1" applyBorder="1" applyAlignment="1">
      <alignment horizontal="center" vertical="center"/>
    </xf>
    <xf numFmtId="0" fontId="7" fillId="0" borderId="1" xfId="4" applyFont="1" applyFill="1" applyBorder="1" applyAlignment="1">
      <alignment horizontal="center" vertical="center"/>
    </xf>
    <xf numFmtId="0" fontId="2" fillId="0" borderId="1" xfId="4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49" fontId="3" fillId="0" borderId="1" xfId="0" applyNumberFormat="1" applyFont="1" applyBorder="1" applyAlignment="1">
      <alignment horizontal="center" vertical="center"/>
    </xf>
    <xf numFmtId="0" fontId="6" fillId="0" borderId="9" xfId="0" applyFont="1" applyBorder="1" applyAlignment="1">
      <alignment horizontal="center" wrapText="1"/>
    </xf>
    <xf numFmtId="49" fontId="5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/>
    </xf>
    <xf numFmtId="168" fontId="3" fillId="0" borderId="1" xfId="1" applyNumberFormat="1" applyFont="1" applyFill="1" applyBorder="1" applyAlignment="1">
      <alignment horizontal="center" vertical="center" wrapText="1"/>
    </xf>
    <xf numFmtId="0" fontId="2" fillId="0" borderId="10" xfId="4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3" fontId="7" fillId="0" borderId="1" xfId="4" applyNumberFormat="1" applyFont="1" applyFill="1" applyBorder="1" applyAlignment="1">
      <alignment horizontal="center" vertical="center"/>
    </xf>
    <xf numFmtId="3" fontId="2" fillId="0" borderId="1" xfId="4" applyNumberFormat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7" fillId="0" borderId="1" xfId="4" applyFont="1" applyFill="1" applyBorder="1" applyAlignment="1">
      <alignment horizontal="center"/>
    </xf>
    <xf numFmtId="0" fontId="2" fillId="0" borderId="1" xfId="7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3" fontId="7" fillId="0" borderId="1" xfId="4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3" fontId="2" fillId="0" borderId="1" xfId="4" applyNumberFormat="1" applyFill="1" applyBorder="1" applyAlignment="1">
      <alignment horizontal="center" vertical="center"/>
    </xf>
    <xf numFmtId="170" fontId="3" fillId="0" borderId="1" xfId="0" applyNumberFormat="1" applyFont="1" applyBorder="1" applyAlignment="1">
      <alignment horizontal="center" vertical="center"/>
    </xf>
    <xf numFmtId="14" fontId="7" fillId="0" borderId="1" xfId="4" applyNumberFormat="1" applyFont="1" applyFill="1" applyBorder="1" applyAlignment="1">
      <alignment horizontal="center" vertical="center"/>
    </xf>
    <xf numFmtId="3" fontId="7" fillId="0" borderId="2" xfId="4" applyNumberFormat="1" applyFont="1" applyFill="1" applyBorder="1" applyAlignment="1">
      <alignment horizontal="center" vertical="center"/>
    </xf>
    <xf numFmtId="1" fontId="5" fillId="0" borderId="3" xfId="5" applyNumberFormat="1" applyFont="1" applyFill="1" applyBorder="1" applyAlignment="1" applyProtection="1">
      <alignment horizontal="center" vertical="center"/>
      <protection locked="0"/>
    </xf>
    <xf numFmtId="3" fontId="7" fillId="0" borderId="1" xfId="4" applyNumberFormat="1" applyFont="1" applyBorder="1" applyAlignment="1">
      <alignment horizontal="center" vertical="center"/>
    </xf>
    <xf numFmtId="3" fontId="5" fillId="0" borderId="1" xfId="5" applyNumberFormat="1" applyFont="1" applyFill="1" applyBorder="1" applyAlignment="1" applyProtection="1">
      <alignment horizontal="center" vertical="center"/>
      <protection locked="0"/>
    </xf>
    <xf numFmtId="0" fontId="3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3" fontId="2" fillId="0" borderId="1" xfId="7" applyNumberFormat="1" applyBorder="1" applyAlignment="1">
      <alignment horizontal="center" vertical="center"/>
    </xf>
    <xf numFmtId="14" fontId="3" fillId="0" borderId="1" xfId="3" applyNumberFormat="1" applyFont="1" applyFill="1" applyBorder="1" applyAlignment="1">
      <alignment horizontal="center" vertical="center"/>
    </xf>
    <xf numFmtId="14" fontId="2" fillId="0" borderId="1" xfId="4" applyNumberFormat="1" applyBorder="1" applyAlignment="1">
      <alignment horizontal="center" vertical="center" wrapText="1"/>
    </xf>
    <xf numFmtId="170" fontId="3" fillId="0" borderId="1" xfId="3" applyNumberFormat="1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0" fontId="2" fillId="0" borderId="1" xfId="4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7" fillId="0" borderId="1" xfId="4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170" fontId="3" fillId="0" borderId="1" xfId="3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3" fontId="7" fillId="0" borderId="1" xfId="4" applyNumberFormat="1" applyFont="1" applyFill="1" applyBorder="1" applyAlignment="1">
      <alignment horizontal="center" vertical="top"/>
    </xf>
    <xf numFmtId="1" fontId="3" fillId="0" borderId="1" xfId="5" applyNumberFormat="1" applyFont="1" applyFill="1" applyBorder="1" applyAlignment="1" applyProtection="1">
      <alignment horizontal="center" vertical="center"/>
      <protection locked="0"/>
    </xf>
    <xf numFmtId="3" fontId="3" fillId="0" borderId="2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2" fillId="0" borderId="1" xfId="7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1" fontId="5" fillId="0" borderId="1" xfId="8" applyNumberFormat="1" applyFont="1" applyFill="1" applyBorder="1" applyAlignment="1" applyProtection="1">
      <alignment horizontal="center" vertical="center"/>
      <protection locked="0"/>
    </xf>
    <xf numFmtId="3" fontId="3" fillId="0" borderId="12" xfId="0" applyNumberFormat="1" applyFont="1" applyBorder="1" applyAlignment="1">
      <alignment horizontal="center" vertical="center"/>
    </xf>
    <xf numFmtId="1" fontId="5" fillId="0" borderId="1" xfId="5" applyNumberFormat="1" applyFont="1" applyBorder="1" applyAlignment="1" applyProtection="1">
      <alignment horizontal="center" vertical="center"/>
      <protection locked="0"/>
    </xf>
    <xf numFmtId="0" fontId="2" fillId="0" borderId="13" xfId="4" applyBorder="1" applyAlignment="1">
      <alignment horizontal="center" vertical="center"/>
    </xf>
    <xf numFmtId="0" fontId="2" fillId="0" borderId="1" xfId="4" applyBorder="1" applyAlignment="1">
      <alignment horizontal="center" vertical="center" wrapText="1"/>
    </xf>
    <xf numFmtId="0" fontId="7" fillId="0" borderId="2" xfId="4" applyFont="1" applyFill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14" fontId="6" fillId="0" borderId="11" xfId="0" applyNumberFormat="1" applyFont="1" applyBorder="1" applyAlignment="1">
      <alignment horizontal="center" vertical="center"/>
    </xf>
    <xf numFmtId="0" fontId="7" fillId="0" borderId="14" xfId="4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168" fontId="3" fillId="0" borderId="1" xfId="2" applyNumberFormat="1" applyFont="1" applyFill="1" applyBorder="1" applyAlignment="1">
      <alignment horizontal="center" vertical="center"/>
    </xf>
    <xf numFmtId="170" fontId="3" fillId="0" borderId="1" xfId="3" applyNumberFormat="1" applyFont="1" applyBorder="1" applyAlignment="1">
      <alignment horizontal="center" vertical="center" wrapText="1"/>
    </xf>
    <xf numFmtId="14" fontId="3" fillId="0" borderId="9" xfId="0" applyNumberFormat="1" applyFont="1" applyBorder="1" applyAlignment="1">
      <alignment horizontal="center" vertical="center"/>
    </xf>
    <xf numFmtId="166" fontId="3" fillId="0" borderId="9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18" fontId="3" fillId="0" borderId="1" xfId="0" applyNumberFormat="1" applyFont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3" fontId="3" fillId="8" borderId="1" xfId="0" applyNumberFormat="1" applyFont="1" applyFill="1" applyBorder="1" applyAlignment="1">
      <alignment horizontal="center" vertical="center"/>
    </xf>
    <xf numFmtId="0" fontId="5" fillId="7" borderId="5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3" fontId="3" fillId="0" borderId="15" xfId="0" applyNumberFormat="1" applyFont="1" applyBorder="1" applyAlignment="1">
      <alignment horizontal="center" vertical="center"/>
    </xf>
    <xf numFmtId="1" fontId="5" fillId="0" borderId="15" xfId="5" applyNumberFormat="1" applyFont="1" applyFill="1" applyBorder="1" applyAlignment="1" applyProtection="1">
      <alignment horizontal="center" vertical="center"/>
      <protection locked="0"/>
    </xf>
    <xf numFmtId="3" fontId="3" fillId="8" borderId="15" xfId="0" applyNumberFormat="1" applyFont="1" applyFill="1" applyBorder="1" applyAlignment="1">
      <alignment horizontal="center" vertical="center"/>
    </xf>
    <xf numFmtId="14" fontId="3" fillId="0" borderId="15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 wrapText="1"/>
    </xf>
    <xf numFmtId="168" fontId="3" fillId="0" borderId="15" xfId="2" applyNumberFormat="1" applyFont="1" applyFill="1" applyBorder="1" applyAlignment="1">
      <alignment horizontal="center" vertical="center" wrapText="1"/>
    </xf>
    <xf numFmtId="43" fontId="3" fillId="0" borderId="15" xfId="1" applyFont="1" applyFill="1" applyBorder="1" applyAlignment="1">
      <alignment horizontal="center" vertical="center" wrapText="1"/>
    </xf>
    <xf numFmtId="14" fontId="3" fillId="0" borderId="15" xfId="0" applyNumberFormat="1" applyFont="1" applyBorder="1" applyAlignment="1">
      <alignment horizontal="center" vertical="center" wrapText="1"/>
    </xf>
    <xf numFmtId="166" fontId="3" fillId="0" borderId="15" xfId="0" applyNumberFormat="1" applyFont="1" applyBorder="1" applyAlignment="1">
      <alignment horizontal="center" vertical="center"/>
    </xf>
    <xf numFmtId="169" fontId="3" fillId="0" borderId="15" xfId="0" applyNumberFormat="1" applyFont="1" applyBorder="1" applyAlignment="1">
      <alignment horizontal="center" vertical="center"/>
    </xf>
    <xf numFmtId="0" fontId="6" fillId="0" borderId="12" xfId="0" applyFont="1" applyBorder="1" applyAlignment="1">
      <alignment horizontal="center" wrapText="1"/>
    </xf>
    <xf numFmtId="170" fontId="3" fillId="0" borderId="15" xfId="3" applyNumberFormat="1" applyFont="1" applyFill="1" applyBorder="1" applyAlignment="1">
      <alignment horizontal="center" vertical="center"/>
    </xf>
    <xf numFmtId="0" fontId="7" fillId="0" borderId="15" xfId="4" applyFont="1" applyFill="1" applyBorder="1" applyAlignment="1">
      <alignment horizontal="center" vertical="center"/>
    </xf>
    <xf numFmtId="3" fontId="7" fillId="0" borderId="15" xfId="4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4" fillId="9" borderId="15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/>
    </xf>
    <xf numFmtId="3" fontId="3" fillId="0" borderId="3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3" fontId="5" fillId="10" borderId="1" xfId="5" applyNumberFormat="1" applyFont="1" applyFill="1" applyBorder="1" applyAlignment="1" applyProtection="1">
      <alignment horizontal="center" vertical="center"/>
      <protection locked="0"/>
    </xf>
    <xf numFmtId="3" fontId="3" fillId="10" borderId="1" xfId="0" applyNumberFormat="1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49" fontId="3" fillId="10" borderId="1" xfId="0" applyNumberFormat="1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4" fontId="3" fillId="10" borderId="1" xfId="0" applyNumberFormat="1" applyFont="1" applyFill="1" applyBorder="1" applyAlignment="1">
      <alignment horizontal="center" vertical="center"/>
    </xf>
    <xf numFmtId="14" fontId="3" fillId="10" borderId="1" xfId="0" applyNumberFormat="1" applyFont="1" applyFill="1" applyBorder="1" applyAlignment="1">
      <alignment horizontal="center" vertical="center"/>
    </xf>
    <xf numFmtId="169" fontId="3" fillId="10" borderId="1" xfId="0" applyNumberFormat="1" applyFont="1" applyFill="1" applyBorder="1" applyAlignment="1">
      <alignment horizontal="center" vertical="center"/>
    </xf>
    <xf numFmtId="170" fontId="3" fillId="10" borderId="1" xfId="3" applyNumberFormat="1" applyFont="1" applyFill="1" applyBorder="1" applyAlignment="1">
      <alignment horizontal="center" vertical="center"/>
    </xf>
    <xf numFmtId="3" fontId="3" fillId="10" borderId="3" xfId="0" applyNumberFormat="1" applyFont="1" applyFill="1" applyBorder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3" fontId="3" fillId="0" borderId="1" xfId="5" applyNumberFormat="1" applyFont="1" applyFill="1" applyBorder="1" applyAlignment="1">
      <alignment horizontal="center" vertical="center"/>
    </xf>
    <xf numFmtId="3" fontId="6" fillId="0" borderId="1" xfId="5" applyNumberFormat="1" applyFont="1" applyFill="1" applyBorder="1" applyAlignment="1">
      <alignment horizontal="center" vertical="center"/>
    </xf>
    <xf numFmtId="3" fontId="3" fillId="7" borderId="1" xfId="0" applyNumberFormat="1" applyFont="1" applyFill="1" applyBorder="1" applyAlignment="1">
      <alignment horizontal="center" vertical="center"/>
    </xf>
    <xf numFmtId="3" fontId="5" fillId="7" borderId="1" xfId="5" applyNumberFormat="1" applyFont="1" applyFill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4" fontId="3" fillId="7" borderId="1" xfId="0" applyNumberFormat="1" applyFont="1" applyFill="1" applyBorder="1" applyAlignment="1">
      <alignment horizontal="center" vertical="center"/>
    </xf>
    <xf numFmtId="14" fontId="3" fillId="7" borderId="1" xfId="0" applyNumberFormat="1" applyFont="1" applyFill="1" applyBorder="1" applyAlignment="1">
      <alignment horizontal="center" vertical="center"/>
    </xf>
    <xf numFmtId="169" fontId="3" fillId="7" borderId="1" xfId="0" applyNumberFormat="1" applyFont="1" applyFill="1" applyBorder="1" applyAlignment="1">
      <alignment horizontal="center" vertical="center"/>
    </xf>
    <xf numFmtId="170" fontId="3" fillId="7" borderId="1" xfId="3" applyNumberFormat="1" applyFont="1" applyFill="1" applyBorder="1" applyAlignment="1">
      <alignment horizontal="center" vertical="center"/>
    </xf>
    <xf numFmtId="3" fontId="3" fillId="7" borderId="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167" fontId="3" fillId="0" borderId="1" xfId="5" applyFont="1" applyFill="1" applyBorder="1" applyAlignment="1">
      <alignment horizontal="center" vertical="center"/>
    </xf>
    <xf numFmtId="167" fontId="3" fillId="7" borderId="1" xfId="5" applyFont="1" applyFill="1" applyBorder="1" applyAlignment="1">
      <alignment horizontal="center" vertical="center"/>
    </xf>
    <xf numFmtId="3" fontId="7" fillId="0" borderId="3" xfId="4" applyNumberFormat="1" applyFont="1" applyFill="1" applyBorder="1" applyAlignment="1">
      <alignment horizontal="center" vertical="center"/>
    </xf>
    <xf numFmtId="3" fontId="5" fillId="7" borderId="1" xfId="0" applyNumberFormat="1" applyFont="1" applyFill="1" applyBorder="1" applyAlignment="1">
      <alignment horizontal="center" vertical="center"/>
    </xf>
    <xf numFmtId="167" fontId="3" fillId="10" borderId="1" xfId="5" applyFont="1" applyFill="1" applyBorder="1" applyAlignment="1">
      <alignment horizontal="center" vertical="center"/>
    </xf>
    <xf numFmtId="3" fontId="7" fillId="7" borderId="1" xfId="4" applyNumberFormat="1" applyFont="1" applyFill="1" applyBorder="1" applyAlignment="1">
      <alignment horizontal="center" vertical="center"/>
    </xf>
    <xf numFmtId="14" fontId="5" fillId="7" borderId="1" xfId="0" applyNumberFormat="1" applyFont="1" applyFill="1" applyBorder="1" applyAlignment="1">
      <alignment horizontal="center" vertical="center"/>
    </xf>
    <xf numFmtId="3" fontId="7" fillId="0" borderId="1" xfId="7" applyNumberFormat="1" applyFont="1" applyBorder="1" applyAlignment="1">
      <alignment horizontal="center" vertical="center"/>
    </xf>
    <xf numFmtId="15" fontId="3" fillId="0" borderId="1" xfId="0" applyNumberFormat="1" applyFont="1" applyBorder="1" applyAlignment="1">
      <alignment horizontal="center" vertical="center"/>
    </xf>
    <xf numFmtId="3" fontId="5" fillId="10" borderId="1" xfId="0" applyNumberFormat="1" applyFont="1" applyFill="1" applyBorder="1" applyAlignment="1">
      <alignment horizontal="center" vertical="center"/>
    </xf>
    <xf numFmtId="14" fontId="5" fillId="10" borderId="1" xfId="0" applyNumberFormat="1" applyFont="1" applyFill="1" applyBorder="1" applyAlignment="1">
      <alignment horizontal="center" vertical="center"/>
    </xf>
    <xf numFmtId="0" fontId="7" fillId="0" borderId="3" xfId="4" applyFont="1" applyFill="1" applyBorder="1" applyAlignment="1">
      <alignment horizontal="center" vertical="center"/>
    </xf>
    <xf numFmtId="0" fontId="7" fillId="7" borderId="1" xfId="4" applyFont="1" applyFill="1" applyBorder="1" applyAlignment="1">
      <alignment horizontal="center" vertical="center"/>
    </xf>
    <xf numFmtId="3" fontId="3" fillId="0" borderId="1" xfId="4" applyNumberFormat="1" applyFont="1" applyFill="1" applyBorder="1" applyAlignment="1">
      <alignment horizontal="center" vertical="center"/>
    </xf>
    <xf numFmtId="165" fontId="3" fillId="0" borderId="1" xfId="2" applyFont="1" applyFill="1" applyBorder="1" applyAlignment="1">
      <alignment horizontal="center" vertical="center"/>
    </xf>
    <xf numFmtId="49" fontId="3" fillId="7" borderId="1" xfId="0" applyNumberFormat="1" applyFont="1" applyFill="1" applyBorder="1" applyAlignment="1">
      <alignment horizontal="center" vertical="center"/>
    </xf>
    <xf numFmtId="165" fontId="3" fillId="7" borderId="1" xfId="2" applyFont="1" applyFill="1" applyBorder="1" applyAlignment="1">
      <alignment horizontal="center" vertical="center"/>
    </xf>
    <xf numFmtId="3" fontId="3" fillId="0" borderId="1" xfId="4" applyNumberFormat="1" applyFont="1" applyBorder="1" applyAlignment="1">
      <alignment horizontal="center" vertical="center"/>
    </xf>
    <xf numFmtId="1" fontId="5" fillId="7" borderId="1" xfId="5" applyNumberFormat="1" applyFont="1" applyFill="1" applyBorder="1" applyAlignment="1" applyProtection="1">
      <alignment horizontal="center" vertical="center"/>
      <protection locked="0"/>
    </xf>
    <xf numFmtId="0" fontId="3" fillId="7" borderId="3" xfId="0" applyFont="1" applyFill="1" applyBorder="1" applyAlignment="1">
      <alignment horizontal="center" vertical="center"/>
    </xf>
    <xf numFmtId="165" fontId="3" fillId="0" borderId="1" xfId="2" applyFont="1" applyBorder="1" applyAlignment="1">
      <alignment horizontal="center" vertical="center"/>
    </xf>
    <xf numFmtId="166" fontId="3" fillId="7" borderId="1" xfId="0" applyNumberFormat="1" applyFont="1" applyFill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165" fontId="3" fillId="0" borderId="1" xfId="2" applyFont="1" applyFill="1" applyBorder="1" applyAlignment="1">
      <alignment horizontal="center" vertical="center" wrapText="1"/>
    </xf>
    <xf numFmtId="167" fontId="3" fillId="0" borderId="1" xfId="5" applyFont="1" applyFill="1" applyBorder="1" applyAlignment="1">
      <alignment horizontal="center" vertical="center" wrapText="1"/>
    </xf>
    <xf numFmtId="3" fontId="5" fillId="0" borderId="1" xfId="5" applyNumberFormat="1" applyFont="1" applyBorder="1" applyAlignment="1" applyProtection="1">
      <alignment horizontal="center" vertical="center"/>
      <protection locked="0"/>
    </xf>
    <xf numFmtId="165" fontId="3" fillId="0" borderId="0" xfId="2" applyFont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3" fillId="0" borderId="0" xfId="3" applyNumberFormat="1" applyFont="1" applyBorder="1" applyAlignment="1">
      <alignment horizontal="center" vertical="center"/>
    </xf>
    <xf numFmtId="0" fontId="7" fillId="0" borderId="0" xfId="4" applyFont="1" applyBorder="1" applyAlignment="1">
      <alignment horizontal="center" vertical="center"/>
    </xf>
    <xf numFmtId="43" fontId="3" fillId="0" borderId="0" xfId="1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3" fontId="5" fillId="0" borderId="0" xfId="5" applyNumberFormat="1" applyFont="1" applyBorder="1" applyAlignment="1" applyProtection="1">
      <alignment horizontal="center" vertical="center"/>
      <protection locked="0"/>
    </xf>
    <xf numFmtId="1" fontId="5" fillId="0" borderId="0" xfId="5" applyNumberFormat="1" applyFont="1" applyBorder="1" applyAlignment="1" applyProtection="1">
      <alignment horizontal="center" vertical="center"/>
      <protection locked="0"/>
    </xf>
    <xf numFmtId="3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65" fontId="3" fillId="0" borderId="1" xfId="2" applyFont="1" applyBorder="1" applyAlignment="1">
      <alignment horizontal="center" vertical="center" wrapText="1"/>
    </xf>
    <xf numFmtId="167" fontId="3" fillId="0" borderId="1" xfId="5" applyFont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/>
    </xf>
    <xf numFmtId="1" fontId="5" fillId="11" borderId="1" xfId="5" applyNumberFormat="1" applyFont="1" applyFill="1" applyBorder="1" applyAlignment="1" applyProtection="1">
      <alignment horizontal="center" vertical="center"/>
      <protection locked="0"/>
    </xf>
    <xf numFmtId="3" fontId="3" fillId="11" borderId="1" xfId="0" applyNumberFormat="1" applyFont="1" applyFill="1" applyBorder="1" applyAlignment="1">
      <alignment horizontal="center" vertical="center"/>
    </xf>
    <xf numFmtId="49" fontId="3" fillId="11" borderId="1" xfId="0" applyNumberFormat="1" applyFont="1" applyFill="1" applyBorder="1" applyAlignment="1">
      <alignment horizontal="center" vertical="center"/>
    </xf>
    <xf numFmtId="14" fontId="3" fillId="11" borderId="1" xfId="0" applyNumberFormat="1" applyFont="1" applyFill="1" applyBorder="1" applyAlignment="1">
      <alignment horizontal="center" vertical="center"/>
    </xf>
    <xf numFmtId="165" fontId="3" fillId="11" borderId="1" xfId="2" applyFont="1" applyFill="1" applyBorder="1" applyAlignment="1">
      <alignment horizontal="center" vertical="center" wrapText="1"/>
    </xf>
    <xf numFmtId="167" fontId="3" fillId="11" borderId="1" xfId="5" applyFont="1" applyFill="1" applyBorder="1" applyAlignment="1">
      <alignment horizontal="center" vertical="center" wrapText="1"/>
    </xf>
    <xf numFmtId="165" fontId="3" fillId="11" borderId="1" xfId="2" applyFont="1" applyFill="1" applyBorder="1" applyAlignment="1">
      <alignment horizontal="center" vertical="center"/>
    </xf>
    <xf numFmtId="166" fontId="3" fillId="11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 wrapText="1"/>
    </xf>
    <xf numFmtId="170" fontId="3" fillId="11" borderId="1" xfId="3" applyNumberFormat="1" applyFont="1" applyFill="1" applyBorder="1" applyAlignment="1">
      <alignment horizontal="center" vertical="center"/>
    </xf>
    <xf numFmtId="0" fontId="7" fillId="11" borderId="1" xfId="4" applyFont="1" applyFill="1" applyBorder="1" applyAlignment="1">
      <alignment horizontal="center" vertical="center"/>
    </xf>
    <xf numFmtId="0" fontId="3" fillId="11" borderId="3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center" vertical="center"/>
    </xf>
    <xf numFmtId="165" fontId="3" fillId="7" borderId="1" xfId="2" applyFont="1" applyFill="1" applyBorder="1" applyAlignment="1">
      <alignment horizontal="center" vertical="center" wrapText="1"/>
    </xf>
    <xf numFmtId="167" fontId="3" fillId="7" borderId="1" xfId="5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1" fontId="5" fillId="0" borderId="1" xfId="5" applyNumberFormat="1" applyFont="1" applyBorder="1" applyAlignment="1" applyProtection="1">
      <alignment horizontal="center" vertical="center" wrapText="1"/>
      <protection locked="0"/>
    </xf>
    <xf numFmtId="1" fontId="5" fillId="7" borderId="1" xfId="5" applyNumberFormat="1" applyFont="1" applyFill="1" applyBorder="1" applyAlignment="1" applyProtection="1">
      <alignment horizontal="center" vertical="center" wrapText="1"/>
      <protection locked="0"/>
    </xf>
    <xf numFmtId="3" fontId="3" fillId="7" borderId="1" xfId="0" applyNumberFormat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 wrapText="1"/>
    </xf>
    <xf numFmtId="14" fontId="3" fillId="7" borderId="1" xfId="0" applyNumberFormat="1" applyFont="1" applyFill="1" applyBorder="1" applyAlignment="1">
      <alignment horizontal="center" vertical="center" wrapText="1"/>
    </xf>
    <xf numFmtId="170" fontId="3" fillId="7" borderId="1" xfId="3" applyNumberFormat="1" applyFont="1" applyFill="1" applyBorder="1" applyAlignment="1">
      <alignment horizontal="center" vertical="center" wrapText="1"/>
    </xf>
    <xf numFmtId="167" fontId="3" fillId="0" borderId="1" xfId="5" applyFont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1" fontId="5" fillId="12" borderId="1" xfId="5" applyNumberFormat="1" applyFont="1" applyFill="1" applyBorder="1" applyAlignment="1" applyProtection="1">
      <alignment horizontal="center" vertical="center"/>
      <protection locked="0"/>
    </xf>
    <xf numFmtId="3" fontId="3" fillId="12" borderId="1" xfId="0" applyNumberFormat="1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 wrapText="1"/>
    </xf>
    <xf numFmtId="49" fontId="3" fillId="12" borderId="1" xfId="0" applyNumberFormat="1" applyFont="1" applyFill="1" applyBorder="1" applyAlignment="1">
      <alignment horizontal="center" vertical="center" wrapText="1"/>
    </xf>
    <xf numFmtId="14" fontId="3" fillId="12" borderId="1" xfId="0" applyNumberFormat="1" applyFont="1" applyFill="1" applyBorder="1" applyAlignment="1">
      <alignment horizontal="center" vertical="center"/>
    </xf>
    <xf numFmtId="165" fontId="3" fillId="12" borderId="1" xfId="2" applyFont="1" applyFill="1" applyBorder="1" applyAlignment="1">
      <alignment horizontal="center" vertical="center" wrapText="1"/>
    </xf>
    <xf numFmtId="43" fontId="3" fillId="12" borderId="1" xfId="9" applyFont="1" applyFill="1" applyBorder="1" applyAlignment="1">
      <alignment horizontal="center" vertical="center" wrapText="1"/>
    </xf>
    <xf numFmtId="14" fontId="3" fillId="12" borderId="1" xfId="0" applyNumberFormat="1" applyFont="1" applyFill="1" applyBorder="1" applyAlignment="1">
      <alignment horizontal="center" vertical="center" wrapText="1"/>
    </xf>
    <xf numFmtId="166" fontId="3" fillId="12" borderId="1" xfId="0" applyNumberFormat="1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 wrapText="1"/>
    </xf>
    <xf numFmtId="170" fontId="3" fillId="12" borderId="1" xfId="3" applyNumberFormat="1" applyFont="1" applyFill="1" applyBorder="1" applyAlignment="1">
      <alignment horizontal="center" vertical="center"/>
    </xf>
    <xf numFmtId="0" fontId="7" fillId="12" borderId="1" xfId="4" applyFont="1" applyFill="1" applyBorder="1" applyAlignment="1">
      <alignment horizontal="center" vertical="center"/>
    </xf>
    <xf numFmtId="0" fontId="3" fillId="12" borderId="3" xfId="0" applyFont="1" applyFill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43" fontId="3" fillId="0" borderId="1" xfId="1" applyFont="1" applyBorder="1" applyAlignment="1">
      <alignment horizontal="center" vertical="center" wrapText="1"/>
    </xf>
    <xf numFmtId="164" fontId="3" fillId="0" borderId="1" xfId="2" applyNumberFormat="1" applyFont="1" applyBorder="1" applyAlignment="1">
      <alignment horizontal="center" vertical="center" wrapText="1"/>
    </xf>
    <xf numFmtId="164" fontId="3" fillId="0" borderId="1" xfId="1" applyNumberFormat="1" applyFont="1" applyBorder="1" applyAlignment="1">
      <alignment horizontal="center" vertical="center" wrapText="1"/>
    </xf>
    <xf numFmtId="43" fontId="3" fillId="7" borderId="1" xfId="1" applyFont="1" applyFill="1" applyBorder="1" applyAlignment="1">
      <alignment horizontal="center" vertical="center" wrapText="1"/>
    </xf>
    <xf numFmtId="43" fontId="3" fillId="7" borderId="1" xfId="1" applyFont="1" applyFill="1" applyBorder="1" applyAlignment="1">
      <alignment horizontal="center" vertical="center"/>
    </xf>
    <xf numFmtId="10" fontId="6" fillId="7" borderId="1" xfId="0" applyNumberFormat="1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10" fontId="6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65" fontId="3" fillId="0" borderId="3" xfId="2" applyFont="1" applyBorder="1" applyAlignment="1">
      <alignment horizontal="center" vertical="center" wrapText="1"/>
    </xf>
    <xf numFmtId="43" fontId="3" fillId="11" borderId="1" xfId="1" applyFont="1" applyFill="1" applyBorder="1" applyAlignment="1">
      <alignment horizontal="center" vertical="center" wrapText="1"/>
    </xf>
    <xf numFmtId="14" fontId="3" fillId="11" borderId="1" xfId="0" applyNumberFormat="1" applyFont="1" applyFill="1" applyBorder="1" applyAlignment="1">
      <alignment horizontal="center" vertical="center" wrapText="1"/>
    </xf>
    <xf numFmtId="169" fontId="3" fillId="11" borderId="1" xfId="0" applyNumberFormat="1" applyFont="1" applyFill="1" applyBorder="1" applyAlignment="1">
      <alignment horizontal="center" vertical="center"/>
    </xf>
    <xf numFmtId="1" fontId="5" fillId="7" borderId="1" xfId="9" applyNumberFormat="1" applyFont="1" applyFill="1" applyBorder="1" applyAlignment="1" applyProtection="1">
      <alignment horizontal="center" vertical="center"/>
      <protection locked="0"/>
    </xf>
    <xf numFmtId="165" fontId="3" fillId="7" borderId="1" xfId="10" applyFont="1" applyFill="1" applyBorder="1" applyAlignment="1">
      <alignment horizontal="center" vertical="center" wrapText="1"/>
    </xf>
    <xf numFmtId="43" fontId="3" fillId="7" borderId="1" xfId="11" applyFont="1" applyFill="1" applyBorder="1" applyAlignment="1">
      <alignment horizontal="center" vertical="center" wrapText="1"/>
    </xf>
    <xf numFmtId="1" fontId="5" fillId="0" borderId="1" xfId="9" applyNumberFormat="1" applyFont="1" applyFill="1" applyBorder="1" applyAlignment="1" applyProtection="1">
      <alignment horizontal="center" vertical="center"/>
      <protection locked="0"/>
    </xf>
    <xf numFmtId="165" fontId="3" fillId="0" borderId="1" xfId="10" applyFont="1" applyFill="1" applyBorder="1" applyAlignment="1">
      <alignment horizontal="center" vertical="center" wrapText="1"/>
    </xf>
    <xf numFmtId="43" fontId="3" fillId="0" borderId="1" xfId="11" applyFont="1" applyFill="1" applyBorder="1" applyAlignment="1">
      <alignment horizontal="center" vertical="center" wrapText="1"/>
    </xf>
    <xf numFmtId="43" fontId="3" fillId="0" borderId="1" xfId="1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3" fontId="3" fillId="13" borderId="1" xfId="0" applyNumberFormat="1" applyFont="1" applyFill="1" applyBorder="1" applyAlignment="1">
      <alignment horizontal="center" vertical="center"/>
    </xf>
    <xf numFmtId="166" fontId="3" fillId="0" borderId="3" xfId="0" applyNumberFormat="1" applyFont="1" applyBorder="1" applyAlignment="1">
      <alignment horizontal="center" vertical="center"/>
    </xf>
    <xf numFmtId="1" fontId="3" fillId="0" borderId="1" xfId="5" applyNumberFormat="1" applyFont="1" applyFill="1" applyBorder="1" applyAlignment="1">
      <alignment horizontal="center" vertical="center"/>
    </xf>
    <xf numFmtId="0" fontId="7" fillId="0" borderId="1" xfId="7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43" fontId="3" fillId="0" borderId="1" xfId="1" applyFont="1" applyFill="1" applyBorder="1" applyAlignment="1">
      <alignment horizontal="left" vertical="center" wrapText="1"/>
    </xf>
    <xf numFmtId="0" fontId="6" fillId="7" borderId="9" xfId="0" applyFont="1" applyFill="1" applyBorder="1" applyAlignment="1">
      <alignment horizontal="center" wrapText="1"/>
    </xf>
    <xf numFmtId="166" fontId="3" fillId="0" borderId="2" xfId="0" applyNumberFormat="1" applyFont="1" applyBorder="1" applyAlignment="1">
      <alignment horizontal="center" vertical="center"/>
    </xf>
    <xf numFmtId="169" fontId="5" fillId="0" borderId="1" xfId="0" applyNumberFormat="1" applyFont="1" applyBorder="1" applyAlignment="1">
      <alignment horizontal="center" vertical="center"/>
    </xf>
    <xf numFmtId="168" fontId="3" fillId="0" borderId="1" xfId="2" applyNumberFormat="1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1" fontId="5" fillId="0" borderId="1" xfId="5" applyNumberFormat="1" applyFont="1" applyFill="1" applyBorder="1" applyAlignment="1">
      <alignment horizontal="center" vertical="center"/>
    </xf>
    <xf numFmtId="0" fontId="6" fillId="0" borderId="16" xfId="0" applyFont="1" applyBorder="1" applyAlignment="1">
      <alignment horizontal="center" wrapText="1"/>
    </xf>
    <xf numFmtId="168" fontId="3" fillId="0" borderId="15" xfId="1" applyNumberFormat="1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wrapText="1"/>
    </xf>
    <xf numFmtId="3" fontId="5" fillId="0" borderId="15" xfId="5" applyNumberFormat="1" applyFont="1" applyFill="1" applyBorder="1" applyAlignment="1" applyProtection="1">
      <alignment horizontal="center" vertical="center"/>
      <protection locked="0"/>
    </xf>
    <xf numFmtId="1" fontId="5" fillId="0" borderId="15" xfId="5" applyNumberFormat="1" applyFont="1" applyFill="1" applyBorder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3" fontId="5" fillId="7" borderId="15" xfId="5" applyNumberFormat="1" applyFont="1" applyFill="1" applyBorder="1" applyAlignment="1" applyProtection="1">
      <alignment horizontal="center" vertical="center"/>
      <protection locked="0"/>
    </xf>
    <xf numFmtId="0" fontId="3" fillId="7" borderId="15" xfId="0" applyFont="1" applyFill="1" applyBorder="1" applyAlignment="1">
      <alignment horizontal="center" vertical="center"/>
    </xf>
    <xf numFmtId="1" fontId="5" fillId="7" borderId="15" xfId="5" applyNumberFormat="1" applyFont="1" applyFill="1" applyBorder="1" applyAlignment="1">
      <alignment horizontal="center" vertical="center"/>
    </xf>
    <xf numFmtId="3" fontId="3" fillId="7" borderId="15" xfId="0" applyNumberFormat="1" applyFont="1" applyFill="1" applyBorder="1" applyAlignment="1">
      <alignment horizontal="center" vertical="center"/>
    </xf>
    <xf numFmtId="14" fontId="3" fillId="7" borderId="15" xfId="0" applyNumberFormat="1" applyFont="1" applyFill="1" applyBorder="1" applyAlignment="1">
      <alignment horizontal="center" vertical="center"/>
    </xf>
    <xf numFmtId="168" fontId="3" fillId="14" borderId="15" xfId="2" applyNumberFormat="1" applyFont="1" applyFill="1" applyBorder="1" applyAlignment="1">
      <alignment horizontal="center" vertical="center" wrapText="1"/>
    </xf>
    <xf numFmtId="43" fontId="3" fillId="14" borderId="15" xfId="1" applyFont="1" applyFill="1" applyBorder="1" applyAlignment="1">
      <alignment horizontal="center" vertical="center" wrapText="1"/>
    </xf>
    <xf numFmtId="14" fontId="3" fillId="14" borderId="15" xfId="0" applyNumberFormat="1" applyFont="1" applyFill="1" applyBorder="1" applyAlignment="1">
      <alignment horizontal="center" vertical="center" wrapText="1"/>
    </xf>
    <xf numFmtId="166" fontId="3" fillId="14" borderId="15" xfId="0" applyNumberFormat="1" applyFont="1" applyFill="1" applyBorder="1" applyAlignment="1">
      <alignment horizontal="center" vertical="center"/>
    </xf>
    <xf numFmtId="14" fontId="3" fillId="14" borderId="15" xfId="0" applyNumberFormat="1" applyFont="1" applyFill="1" applyBorder="1" applyAlignment="1">
      <alignment horizontal="center" vertical="center"/>
    </xf>
    <xf numFmtId="169" fontId="3" fillId="14" borderId="15" xfId="0" applyNumberFormat="1" applyFont="1" applyFill="1" applyBorder="1" applyAlignment="1">
      <alignment horizontal="center" vertical="center"/>
    </xf>
    <xf numFmtId="3" fontId="5" fillId="0" borderId="9" xfId="5" applyNumberFormat="1" applyFont="1" applyFill="1" applyBorder="1" applyAlignment="1" applyProtection="1">
      <alignment horizontal="center" vertical="center"/>
      <protection locked="0"/>
    </xf>
    <xf numFmtId="1" fontId="5" fillId="0" borderId="2" xfId="5" applyNumberFormat="1" applyFont="1" applyFill="1" applyBorder="1" applyAlignment="1" applyProtection="1">
      <alignment horizontal="center" vertical="center"/>
      <protection locked="0"/>
    </xf>
    <xf numFmtId="1" fontId="4" fillId="2" borderId="9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1" fontId="6" fillId="0" borderId="11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4" fillId="16" borderId="9" xfId="0" applyNumberFormat="1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1" fontId="4" fillId="2" borderId="21" xfId="0" applyNumberFormat="1" applyFont="1" applyFill="1" applyBorder="1" applyAlignment="1">
      <alignment horizontal="center" vertical="center" wrapText="1"/>
    </xf>
    <xf numFmtId="1" fontId="4" fillId="16" borderId="21" xfId="0" applyNumberFormat="1" applyFont="1" applyFill="1" applyBorder="1" applyAlignment="1">
      <alignment horizontal="center" vertical="center" wrapText="1"/>
    </xf>
    <xf numFmtId="14" fontId="4" fillId="3" borderId="21" xfId="0" applyNumberFormat="1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14" fontId="4" fillId="3" borderId="23" xfId="0" applyNumberFormat="1" applyFont="1" applyFill="1" applyBorder="1" applyAlignment="1">
      <alignment horizontal="center" vertical="center" wrapText="1"/>
    </xf>
    <xf numFmtId="0" fontId="3" fillId="15" borderId="22" xfId="0" applyFont="1" applyFill="1" applyBorder="1" applyAlignment="1">
      <alignment horizontal="center" vertical="center"/>
    </xf>
    <xf numFmtId="0" fontId="3" fillId="15" borderId="1" xfId="0" applyFont="1" applyFill="1" applyBorder="1" applyAlignment="1">
      <alignment horizontal="center" vertical="center"/>
    </xf>
    <xf numFmtId="3" fontId="3" fillId="15" borderId="1" xfId="0" applyNumberFormat="1" applyFont="1" applyFill="1" applyBorder="1" applyAlignment="1">
      <alignment horizontal="center" vertical="center"/>
    </xf>
    <xf numFmtId="1" fontId="5" fillId="15" borderId="1" xfId="5" applyNumberFormat="1" applyFont="1" applyFill="1" applyBorder="1" applyAlignment="1">
      <alignment horizontal="center" vertical="center"/>
    </xf>
    <xf numFmtId="49" fontId="3" fillId="15" borderId="1" xfId="0" applyNumberFormat="1" applyFont="1" applyFill="1" applyBorder="1" applyAlignment="1">
      <alignment horizontal="center" vertical="center" wrapText="1"/>
    </xf>
    <xf numFmtId="0" fontId="3" fillId="15" borderId="24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1" fontId="5" fillId="0" borderId="1" xfId="5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49" fontId="3" fillId="15" borderId="1" xfId="0" applyNumberFormat="1" applyFont="1" applyFill="1" applyBorder="1" applyAlignment="1">
      <alignment horizontal="center" vertical="center"/>
    </xf>
    <xf numFmtId="0" fontId="3" fillId="15" borderId="1" xfId="0" applyFont="1" applyFill="1" applyBorder="1" applyAlignment="1">
      <alignment horizontal="center" vertical="center" wrapText="1"/>
    </xf>
    <xf numFmtId="3" fontId="5" fillId="15" borderId="1" xfId="5" applyNumberFormat="1" applyFont="1" applyFill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15" borderId="22" xfId="0" applyFont="1" applyFill="1" applyBorder="1" applyAlignment="1">
      <alignment horizontal="center" vertical="center"/>
    </xf>
    <xf numFmtId="3" fontId="5" fillId="0" borderId="1" xfId="5" applyNumberFormat="1" applyFont="1" applyBorder="1" applyAlignment="1">
      <alignment horizontal="center" vertical="center"/>
    </xf>
    <xf numFmtId="1" fontId="3" fillId="15" borderId="1" xfId="5" applyNumberFormat="1" applyFont="1" applyFill="1" applyBorder="1" applyAlignment="1">
      <alignment horizontal="center" vertical="center"/>
    </xf>
    <xf numFmtId="1" fontId="5" fillId="15" borderId="2" xfId="5" applyNumberFormat="1" applyFont="1" applyFill="1" applyBorder="1" applyAlignment="1">
      <alignment horizontal="center" vertical="center"/>
    </xf>
    <xf numFmtId="3" fontId="3" fillId="15" borderId="2" xfId="0" applyNumberFormat="1" applyFont="1" applyFill="1" applyBorder="1" applyAlignment="1">
      <alignment horizontal="center" vertical="center"/>
    </xf>
    <xf numFmtId="1" fontId="5" fillId="0" borderId="1" xfId="8" applyNumberFormat="1" applyFont="1" applyBorder="1" applyAlignment="1">
      <alignment horizontal="center" vertical="center"/>
    </xf>
    <xf numFmtId="3" fontId="3" fillId="15" borderId="19" xfId="0" applyNumberFormat="1" applyFont="1" applyFill="1" applyBorder="1" applyAlignment="1">
      <alignment horizontal="center" vertical="center"/>
    </xf>
    <xf numFmtId="0" fontId="3" fillId="15" borderId="24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1" fontId="6" fillId="15" borderId="11" xfId="0" applyNumberFormat="1" applyFont="1" applyFill="1" applyBorder="1" applyAlignment="1">
      <alignment horizontal="center" vertical="center"/>
    </xf>
    <xf numFmtId="0" fontId="6" fillId="15" borderId="11" xfId="0" applyFont="1" applyFill="1" applyBorder="1" applyAlignment="1">
      <alignment horizontal="center" vertical="center"/>
    </xf>
    <xf numFmtId="1" fontId="5" fillId="0" borderId="22" xfId="5" applyNumberFormat="1" applyFont="1" applyBorder="1" applyAlignment="1">
      <alignment horizontal="center" vertical="center"/>
    </xf>
    <xf numFmtId="0" fontId="4" fillId="17" borderId="28" xfId="0" applyFont="1" applyFill="1" applyBorder="1" applyAlignment="1">
      <alignment horizontal="center" vertical="center" wrapText="1"/>
    </xf>
    <xf numFmtId="0" fontId="4" fillId="17" borderId="29" xfId="0" applyFont="1" applyFill="1" applyBorder="1" applyAlignment="1">
      <alignment horizontal="center" vertical="center" wrapText="1"/>
    </xf>
    <xf numFmtId="14" fontId="4" fillId="17" borderId="29" xfId="0" applyNumberFormat="1" applyFont="1" applyFill="1" applyBorder="1" applyAlignment="1">
      <alignment horizontal="center" vertical="center" wrapText="1"/>
    </xf>
    <xf numFmtId="14" fontId="4" fillId="17" borderId="30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 indent="2"/>
    </xf>
    <xf numFmtId="0" fontId="3" fillId="15" borderId="1" xfId="0" applyFont="1" applyFill="1" applyBorder="1" applyAlignment="1">
      <alignment horizontal="left" vertical="center" wrapText="1" indent="2"/>
    </xf>
    <xf numFmtId="0" fontId="0" fillId="0" borderId="0" xfId="0" applyAlignment="1">
      <alignment wrapText="1"/>
    </xf>
    <xf numFmtId="3" fontId="3" fillId="15" borderId="1" xfId="0" applyNumberFormat="1" applyFont="1" applyFill="1" applyBorder="1" applyAlignment="1">
      <alignment horizontal="center" vertical="center" wrapText="1"/>
    </xf>
    <xf numFmtId="1" fontId="5" fillId="15" borderId="1" xfId="5" applyNumberFormat="1" applyFont="1" applyFill="1" applyBorder="1" applyAlignment="1">
      <alignment horizontal="center" vertical="center" wrapText="1"/>
    </xf>
    <xf numFmtId="1" fontId="5" fillId="0" borderId="1" xfId="5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" fontId="5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4" fillId="17" borderId="33" xfId="0" applyFont="1" applyFill="1" applyBorder="1" applyAlignment="1">
      <alignment horizontal="center" vertical="center" wrapText="1"/>
    </xf>
    <xf numFmtId="0" fontId="4" fillId="17" borderId="12" xfId="0" applyFont="1" applyFill="1" applyBorder="1" applyAlignment="1">
      <alignment horizontal="center" vertical="center" wrapText="1"/>
    </xf>
    <xf numFmtId="14" fontId="4" fillId="17" borderId="12" xfId="0" applyNumberFormat="1" applyFont="1" applyFill="1" applyBorder="1" applyAlignment="1">
      <alignment horizontal="center" vertical="center" wrapText="1"/>
    </xf>
    <xf numFmtId="14" fontId="4" fillId="17" borderId="34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1" fontId="5" fillId="0" borderId="0" xfId="5" applyNumberFormat="1" applyFont="1" applyFill="1" applyBorder="1" applyAlignment="1" applyProtection="1">
      <alignment horizontal="center" vertical="center" wrapText="1"/>
      <protection locked="0"/>
    </xf>
    <xf numFmtId="3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0" fontId="15" fillId="0" borderId="25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</cellXfs>
  <cellStyles count="12">
    <cellStyle name="Hipervínculo" xfId="4" builtinId="8"/>
    <cellStyle name="Hyperlink" xfId="7" xr:uid="{A42CAEE9-58DA-4D68-8002-F86D801EFFB0}"/>
    <cellStyle name="Millares" xfId="1" builtinId="3"/>
    <cellStyle name="Millares 2" xfId="5" xr:uid="{67741920-592C-4AF1-89F1-B22299ECA813}"/>
    <cellStyle name="Millares 2 2" xfId="8" xr:uid="{FFFA5C59-3FB0-4B90-9DC7-16B1530129B3}"/>
    <cellStyle name="Millares 2 2 2" xfId="9" xr:uid="{57212C80-1455-4164-B846-C6BF4C818429}"/>
    <cellStyle name="Millares 2 2 3" xfId="11" xr:uid="{F2C62EAE-C155-4D5B-9BA1-CF52785C6E75}"/>
    <cellStyle name="Moneda" xfId="2" builtinId="4"/>
    <cellStyle name="Moneda 3" xfId="10" xr:uid="{F83E375D-4CA3-4963-B737-CF04FFD20C97}"/>
    <cellStyle name="Normal" xfId="0" builtinId="0"/>
    <cellStyle name="Normal 2" xfId="6" xr:uid="{829F604B-D7A9-4C2C-A17F-95C95220D984}"/>
    <cellStyle name="Porcentaje" xfId="3" builtinId="5"/>
  </cellStyles>
  <dxfs count="9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30" formatCode="@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scheme val="none"/>
      </font>
      <fill>
        <patternFill patternType="solid">
          <fgColor indexed="64"/>
          <bgColor theme="7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171" formatCode="d/mm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theme="1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theme="1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170" formatCode="0.0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family val="2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169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19" formatCode="dd/mm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166" formatCode="d/mm/yyyy;@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19" formatCode="dd/mm/yyyy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168" formatCode="&quot;$&quot;\ 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168" formatCode="&quot;$&quot;\ 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30" formatCode="@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19" formatCode="dd/mm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scheme val="none"/>
      </font>
      <fill>
        <patternFill patternType="solid">
          <fgColor indexed="64"/>
          <bgColor theme="7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58</xdr:col>
      <xdr:colOff>795058</xdr:colOff>
      <xdr:row>0</xdr:row>
      <xdr:rowOff>0</xdr:rowOff>
    </xdr:from>
    <xdr:to>
      <xdr:col>59</xdr:col>
      <xdr:colOff>733428</xdr:colOff>
      <xdr:row>7</xdr:row>
      <xdr:rowOff>171450</xdr:rowOff>
    </xdr:to>
    <xdr:pic>
      <xdr:nvPicPr>
        <xdr:cNvPr id="3" name="Imagen 2" descr="Resultado de imagen para escudo de colombia">
          <a:extLst>
            <a:ext uri="{FF2B5EF4-FFF2-40B4-BE49-F238E27FC236}">
              <a16:creationId xmlns:a16="http://schemas.microsoft.com/office/drawing/2014/main" id="{6BF76CEB-4EEF-4DB1-B4C6-4C128A5E04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40458" y="66675"/>
          <a:ext cx="1062320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9525</xdr:colOff>
      <xdr:row>0</xdr:row>
      <xdr:rowOff>9525</xdr:rowOff>
    </xdr:to>
    <xdr:sp macro="[1]!Ocultar1" textlink="">
      <xdr:nvSpPr>
        <xdr:cNvPr id="4" name="Rectángulo 3">
          <a:extLst>
            <a:ext uri="{FF2B5EF4-FFF2-40B4-BE49-F238E27FC236}">
              <a16:creationId xmlns:a16="http://schemas.microsoft.com/office/drawing/2014/main" id="{AF166F9D-D253-41EF-82F9-AB91C433ADF6}"/>
            </a:ext>
          </a:extLst>
        </xdr:cNvPr>
        <xdr:cNvSpPr/>
      </xdr:nvSpPr>
      <xdr:spPr>
        <a:xfrm>
          <a:off x="0" y="1209675"/>
          <a:ext cx="4133850" cy="266700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latin typeface="Arial" panose="020B0604020202020204" pitchFamily="34" charset="0"/>
              <a:cs typeface="Arial" panose="020B0604020202020204" pitchFamily="34" charset="0"/>
            </a:rPr>
            <a:t>OCULTAR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9525</xdr:colOff>
      <xdr:row>0</xdr:row>
      <xdr:rowOff>9525</xdr:rowOff>
    </xdr:to>
    <xdr:sp macro="[1]!Ocultar1" textlink="">
      <xdr:nvSpPr>
        <xdr:cNvPr id="5" name="Rectángulo 4">
          <a:extLst>
            <a:ext uri="{FF2B5EF4-FFF2-40B4-BE49-F238E27FC236}">
              <a16:creationId xmlns:a16="http://schemas.microsoft.com/office/drawing/2014/main" id="{FC39898C-B9EC-4C4E-B273-657854C701FF}"/>
            </a:ext>
          </a:extLst>
        </xdr:cNvPr>
        <xdr:cNvSpPr/>
      </xdr:nvSpPr>
      <xdr:spPr>
        <a:xfrm>
          <a:off x="0" y="1209675"/>
          <a:ext cx="4133850" cy="266700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latin typeface="Arial" panose="020B0604020202020204" pitchFamily="34" charset="0"/>
              <a:cs typeface="Arial" panose="020B0604020202020204" pitchFamily="34" charset="0"/>
            </a:rPr>
            <a:t>OCULTAR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9525</xdr:colOff>
      <xdr:row>0</xdr:row>
      <xdr:rowOff>9525</xdr:rowOff>
    </xdr:to>
    <xdr:sp macro="[1]!Ocultar1" textlink="">
      <xdr:nvSpPr>
        <xdr:cNvPr id="6" name="Rectángulo 5">
          <a:extLst>
            <a:ext uri="{FF2B5EF4-FFF2-40B4-BE49-F238E27FC236}">
              <a16:creationId xmlns:a16="http://schemas.microsoft.com/office/drawing/2014/main" id="{7DFD2393-90EE-4FC5-B371-EAF6498571FD}"/>
            </a:ext>
          </a:extLst>
        </xdr:cNvPr>
        <xdr:cNvSpPr/>
      </xdr:nvSpPr>
      <xdr:spPr>
        <a:xfrm>
          <a:off x="0" y="1209675"/>
          <a:ext cx="4133850" cy="266700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latin typeface="Arial" panose="020B0604020202020204" pitchFamily="34" charset="0"/>
              <a:cs typeface="Arial" panose="020B0604020202020204" pitchFamily="34" charset="0"/>
            </a:rPr>
            <a:t>OCULTAR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9525</xdr:colOff>
      <xdr:row>0</xdr:row>
      <xdr:rowOff>9525</xdr:rowOff>
    </xdr:to>
    <xdr:sp macro="[1]!Ocultar1" textlink="">
      <xdr:nvSpPr>
        <xdr:cNvPr id="3" name="Rectángulo 2">
          <a:extLst>
            <a:ext uri="{FF2B5EF4-FFF2-40B4-BE49-F238E27FC236}">
              <a16:creationId xmlns:a16="http://schemas.microsoft.com/office/drawing/2014/main" id="{677A3E6F-2EA9-427E-A434-8836183DC1DC}"/>
            </a:ext>
          </a:extLst>
        </xdr:cNvPr>
        <xdr:cNvSpPr/>
      </xdr:nvSpPr>
      <xdr:spPr>
        <a:xfrm>
          <a:off x="0" y="0"/>
          <a:ext cx="8229600" cy="9525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latin typeface="Arial" panose="020B0604020202020204" pitchFamily="34" charset="0"/>
              <a:cs typeface="Arial" panose="020B0604020202020204" pitchFamily="34" charset="0"/>
            </a:rPr>
            <a:t>OCULTAR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9525</xdr:colOff>
      <xdr:row>0</xdr:row>
      <xdr:rowOff>9525</xdr:rowOff>
    </xdr:to>
    <xdr:sp macro="[1]!Ocultar1" textlink="">
      <xdr:nvSpPr>
        <xdr:cNvPr id="4" name="Rectángulo 3">
          <a:extLst>
            <a:ext uri="{FF2B5EF4-FFF2-40B4-BE49-F238E27FC236}">
              <a16:creationId xmlns:a16="http://schemas.microsoft.com/office/drawing/2014/main" id="{F5CF0AE0-5534-40DF-9742-CF931DD0E7DD}"/>
            </a:ext>
          </a:extLst>
        </xdr:cNvPr>
        <xdr:cNvSpPr/>
      </xdr:nvSpPr>
      <xdr:spPr>
        <a:xfrm>
          <a:off x="0" y="0"/>
          <a:ext cx="8229600" cy="9525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latin typeface="Arial" panose="020B0604020202020204" pitchFamily="34" charset="0"/>
              <a:cs typeface="Arial" panose="020B0604020202020204" pitchFamily="34" charset="0"/>
            </a:rPr>
            <a:t>OCULTAR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9525</xdr:colOff>
      <xdr:row>0</xdr:row>
      <xdr:rowOff>9525</xdr:rowOff>
    </xdr:to>
    <xdr:sp macro="[1]!Ocultar1" textlink="">
      <xdr:nvSpPr>
        <xdr:cNvPr id="5" name="Rectángulo 4">
          <a:extLst>
            <a:ext uri="{FF2B5EF4-FFF2-40B4-BE49-F238E27FC236}">
              <a16:creationId xmlns:a16="http://schemas.microsoft.com/office/drawing/2014/main" id="{172A0940-EC68-465B-8B27-E75F57ACCFEE}"/>
            </a:ext>
          </a:extLst>
        </xdr:cNvPr>
        <xdr:cNvSpPr/>
      </xdr:nvSpPr>
      <xdr:spPr>
        <a:xfrm>
          <a:off x="0" y="0"/>
          <a:ext cx="8229600" cy="9525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latin typeface="Arial" panose="020B0604020202020204" pitchFamily="34" charset="0"/>
              <a:cs typeface="Arial" panose="020B0604020202020204" pitchFamily="34" charset="0"/>
            </a:rPr>
            <a:t>OCULTAR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9525</xdr:colOff>
      <xdr:row>0</xdr:row>
      <xdr:rowOff>9525</xdr:rowOff>
    </xdr:to>
    <xdr:sp macro="[1]!Ocultar1" textlink="">
      <xdr:nvSpPr>
        <xdr:cNvPr id="2" name="Rectángulo 1">
          <a:extLst>
            <a:ext uri="{FF2B5EF4-FFF2-40B4-BE49-F238E27FC236}">
              <a16:creationId xmlns:a16="http://schemas.microsoft.com/office/drawing/2014/main" id="{79E595D3-2E7A-4B72-8AE9-2B899DDD6C18}"/>
            </a:ext>
          </a:extLst>
        </xdr:cNvPr>
        <xdr:cNvSpPr/>
      </xdr:nvSpPr>
      <xdr:spPr>
        <a:xfrm>
          <a:off x="0" y="0"/>
          <a:ext cx="6181725" cy="9525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latin typeface="Arial" panose="020B0604020202020204" pitchFamily="34" charset="0"/>
              <a:cs typeface="Arial" panose="020B0604020202020204" pitchFamily="34" charset="0"/>
            </a:rPr>
            <a:t>OCULTAR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9525</xdr:colOff>
      <xdr:row>0</xdr:row>
      <xdr:rowOff>9525</xdr:rowOff>
    </xdr:to>
    <xdr:sp macro="[1]!Ocultar1" textlink="">
      <xdr:nvSpPr>
        <xdr:cNvPr id="3" name="Rectángulo 2">
          <a:extLst>
            <a:ext uri="{FF2B5EF4-FFF2-40B4-BE49-F238E27FC236}">
              <a16:creationId xmlns:a16="http://schemas.microsoft.com/office/drawing/2014/main" id="{BBED4016-186A-4161-80E6-6E53FA4529F9}"/>
            </a:ext>
          </a:extLst>
        </xdr:cNvPr>
        <xdr:cNvSpPr/>
      </xdr:nvSpPr>
      <xdr:spPr>
        <a:xfrm>
          <a:off x="0" y="0"/>
          <a:ext cx="6181725" cy="9525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latin typeface="Arial" panose="020B0604020202020204" pitchFamily="34" charset="0"/>
              <a:cs typeface="Arial" panose="020B0604020202020204" pitchFamily="34" charset="0"/>
            </a:rPr>
            <a:t>OCULTAR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9525</xdr:colOff>
      <xdr:row>0</xdr:row>
      <xdr:rowOff>9525</xdr:rowOff>
    </xdr:to>
    <xdr:sp macro="[1]!Ocultar1" textlink="">
      <xdr:nvSpPr>
        <xdr:cNvPr id="4" name="Rectángulo 3">
          <a:extLst>
            <a:ext uri="{FF2B5EF4-FFF2-40B4-BE49-F238E27FC236}">
              <a16:creationId xmlns:a16="http://schemas.microsoft.com/office/drawing/2014/main" id="{DEFE6F38-5B22-410E-9E16-DF68ABDF5141}"/>
            </a:ext>
          </a:extLst>
        </xdr:cNvPr>
        <xdr:cNvSpPr/>
      </xdr:nvSpPr>
      <xdr:spPr>
        <a:xfrm>
          <a:off x="0" y="0"/>
          <a:ext cx="6181725" cy="9525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latin typeface="Arial" panose="020B0604020202020204" pitchFamily="34" charset="0"/>
              <a:cs typeface="Arial" panose="020B0604020202020204" pitchFamily="34" charset="0"/>
            </a:rPr>
            <a:t>OCULTAR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9525</xdr:colOff>
      <xdr:row>0</xdr:row>
      <xdr:rowOff>9525</xdr:rowOff>
    </xdr:to>
    <xdr:sp macro="[1]!Ocultar1" textlink="">
      <xdr:nvSpPr>
        <xdr:cNvPr id="2" name="Rectángulo 1">
          <a:extLst>
            <a:ext uri="{FF2B5EF4-FFF2-40B4-BE49-F238E27FC236}">
              <a16:creationId xmlns:a16="http://schemas.microsoft.com/office/drawing/2014/main" id="{461B136D-2EA3-4954-90FB-54C340327106}"/>
            </a:ext>
          </a:extLst>
        </xdr:cNvPr>
        <xdr:cNvSpPr/>
      </xdr:nvSpPr>
      <xdr:spPr>
        <a:xfrm>
          <a:off x="0" y="0"/>
          <a:ext cx="6181725" cy="9525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latin typeface="Arial" panose="020B0604020202020204" pitchFamily="34" charset="0"/>
              <a:cs typeface="Arial" panose="020B0604020202020204" pitchFamily="34" charset="0"/>
            </a:rPr>
            <a:t>OCULTAR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9525</xdr:colOff>
      <xdr:row>0</xdr:row>
      <xdr:rowOff>9525</xdr:rowOff>
    </xdr:to>
    <xdr:sp macro="[1]!Ocultar1" textlink="">
      <xdr:nvSpPr>
        <xdr:cNvPr id="3" name="Rectángulo 2">
          <a:extLst>
            <a:ext uri="{FF2B5EF4-FFF2-40B4-BE49-F238E27FC236}">
              <a16:creationId xmlns:a16="http://schemas.microsoft.com/office/drawing/2014/main" id="{96224E48-5EBF-47F6-85A7-A8985685BFD4}"/>
            </a:ext>
          </a:extLst>
        </xdr:cNvPr>
        <xdr:cNvSpPr/>
      </xdr:nvSpPr>
      <xdr:spPr>
        <a:xfrm>
          <a:off x="0" y="0"/>
          <a:ext cx="6181725" cy="9525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latin typeface="Arial" panose="020B0604020202020204" pitchFamily="34" charset="0"/>
              <a:cs typeface="Arial" panose="020B0604020202020204" pitchFamily="34" charset="0"/>
            </a:rPr>
            <a:t>OCULTAR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9525</xdr:colOff>
      <xdr:row>0</xdr:row>
      <xdr:rowOff>9525</xdr:rowOff>
    </xdr:to>
    <xdr:sp macro="[1]!Ocultar1" textlink="">
      <xdr:nvSpPr>
        <xdr:cNvPr id="4" name="Rectángulo 3">
          <a:extLst>
            <a:ext uri="{FF2B5EF4-FFF2-40B4-BE49-F238E27FC236}">
              <a16:creationId xmlns:a16="http://schemas.microsoft.com/office/drawing/2014/main" id="{CA21B92D-E4C3-4BBB-9F3D-79DD8B84A9C3}"/>
            </a:ext>
          </a:extLst>
        </xdr:cNvPr>
        <xdr:cNvSpPr/>
      </xdr:nvSpPr>
      <xdr:spPr>
        <a:xfrm>
          <a:off x="0" y="0"/>
          <a:ext cx="6181725" cy="9525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latin typeface="Arial" panose="020B0604020202020204" pitchFamily="34" charset="0"/>
              <a:cs typeface="Arial" panose="020B0604020202020204" pitchFamily="34" charset="0"/>
            </a:rPr>
            <a:t>OCULTAR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9525</xdr:colOff>
      <xdr:row>0</xdr:row>
      <xdr:rowOff>9525</xdr:rowOff>
    </xdr:to>
    <xdr:sp macro="[1]!Ocultar1" textlink="">
      <xdr:nvSpPr>
        <xdr:cNvPr id="2" name="Rectángulo 1">
          <a:extLst>
            <a:ext uri="{FF2B5EF4-FFF2-40B4-BE49-F238E27FC236}">
              <a16:creationId xmlns:a16="http://schemas.microsoft.com/office/drawing/2014/main" id="{72CFD58C-75DE-48F9-A568-0AE508E4B630}"/>
            </a:ext>
          </a:extLst>
        </xdr:cNvPr>
        <xdr:cNvSpPr/>
      </xdr:nvSpPr>
      <xdr:spPr>
        <a:xfrm>
          <a:off x="0" y="0"/>
          <a:ext cx="2209800" cy="9525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latin typeface="Arial" panose="020B0604020202020204" pitchFamily="34" charset="0"/>
              <a:cs typeface="Arial" panose="020B0604020202020204" pitchFamily="34" charset="0"/>
            </a:rPr>
            <a:t>OCULTAR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9525</xdr:colOff>
      <xdr:row>0</xdr:row>
      <xdr:rowOff>9525</xdr:rowOff>
    </xdr:to>
    <xdr:sp macro="[1]!Ocultar1" textlink="">
      <xdr:nvSpPr>
        <xdr:cNvPr id="3" name="Rectángulo 2">
          <a:extLst>
            <a:ext uri="{FF2B5EF4-FFF2-40B4-BE49-F238E27FC236}">
              <a16:creationId xmlns:a16="http://schemas.microsoft.com/office/drawing/2014/main" id="{DD881E74-FEA4-4425-B65F-C221E5471B5D}"/>
            </a:ext>
          </a:extLst>
        </xdr:cNvPr>
        <xdr:cNvSpPr/>
      </xdr:nvSpPr>
      <xdr:spPr>
        <a:xfrm>
          <a:off x="0" y="0"/>
          <a:ext cx="2209800" cy="9525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latin typeface="Arial" panose="020B0604020202020204" pitchFamily="34" charset="0"/>
              <a:cs typeface="Arial" panose="020B0604020202020204" pitchFamily="34" charset="0"/>
            </a:rPr>
            <a:t>OCULTAR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9525</xdr:colOff>
      <xdr:row>0</xdr:row>
      <xdr:rowOff>9525</xdr:rowOff>
    </xdr:to>
    <xdr:sp macro="[1]!Ocultar1" textlink="">
      <xdr:nvSpPr>
        <xdr:cNvPr id="4" name="Rectángulo 3">
          <a:extLst>
            <a:ext uri="{FF2B5EF4-FFF2-40B4-BE49-F238E27FC236}">
              <a16:creationId xmlns:a16="http://schemas.microsoft.com/office/drawing/2014/main" id="{AC034364-7A7F-41E5-8D52-9985EF4DE497}"/>
            </a:ext>
          </a:extLst>
        </xdr:cNvPr>
        <xdr:cNvSpPr/>
      </xdr:nvSpPr>
      <xdr:spPr>
        <a:xfrm>
          <a:off x="0" y="0"/>
          <a:ext cx="2209800" cy="9525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latin typeface="Arial" panose="020B0604020202020204" pitchFamily="34" charset="0"/>
              <a:cs typeface="Arial" panose="020B0604020202020204" pitchFamily="34" charset="0"/>
            </a:rPr>
            <a:t>OCULTAR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proteccion.sharepoint.com/sites/sth/grc/Planta%20Actualizada/2024/PLANTA%20DE%20PERSONAL%20RyC.xlsm" TargetMode="External"/><Relationship Id="rId1" Type="http://schemas.openxmlformats.org/officeDocument/2006/relationships/externalLinkPath" Target="https://unproteccion.sharepoint.com/sites/sth/grc/Planta%20Actualizada/2024/PLANTA%20DE%20PERSONAL%20RyC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proteccion-my.sharepoint.com/personal/angela_cortez_unp_gov_co/Documents/Escritorio/REGISTRO%20Y%20CONTROL/SIGEP/REPORTE%20SIGEP/2024/Copia%20de%20SUSPENSIONES%20A%20RYC.xlsx" TargetMode="External"/><Relationship Id="rId1" Type="http://schemas.openxmlformats.org/officeDocument/2006/relationships/externalLinkPath" Target="/personal/angela_cortez_unp_gov_co/Documents/Escritorio/REGISTRO%20Y%20CONTROL/SIGEP/REPORTE%20SIGEP/2024/Copia%20de%20SUSPENSIONES%20A%20RY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INFORME PLANTA"/>
      <sheetName val="INICIO"/>
      <sheetName val="REUBICACIONES"/>
      <sheetName val="Planta_total"/>
      <sheetName val="Desvinculados"/>
      <sheetName val="Hoja2"/>
      <sheetName val="Vacaciones"/>
      <sheetName val="coordenadas"/>
      <sheetName val="SUB ESPE"/>
      <sheetName val="PLANTA DE PERSONAL RyC"/>
    </sheetNames>
    <definedNames>
      <definedName name="Ocultar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sheetDataSet>
      <sheetData sheetId="0">
        <row r="3">
          <cell r="A3">
            <v>12997831</v>
          </cell>
          <cell r="B3" t="str">
            <v>GUEVARA APRAEZ CARLOS ERNESTO</v>
          </cell>
        </row>
        <row r="4">
          <cell r="A4">
            <v>11365974</v>
          </cell>
          <cell r="B4" t="str">
            <v>SANCHEZ GOMEZ  HECTOR HERNAN</v>
          </cell>
        </row>
        <row r="5">
          <cell r="A5">
            <v>74348167</v>
          </cell>
          <cell r="B5" t="str">
            <v>CALDERON VARGAS JOSE PASTOR</v>
          </cell>
        </row>
        <row r="6">
          <cell r="A6">
            <v>80809358</v>
          </cell>
          <cell r="B6" t="str">
            <v>PELAEZ RODRIGUEZ JHONATHAN</v>
          </cell>
        </row>
        <row r="7">
          <cell r="A7">
            <v>97610358</v>
          </cell>
          <cell r="B7" t="str">
            <v>PEÑUELA RAMIREZ JEFERSSON</v>
          </cell>
        </row>
        <row r="8">
          <cell r="A8">
            <v>1001165698</v>
          </cell>
          <cell r="B8" t="str">
            <v>AGUDELO AGUDELO DISNEY ALEISON</v>
          </cell>
        </row>
        <row r="9">
          <cell r="A9">
            <v>1116205741</v>
          </cell>
          <cell r="B9" t="str">
            <v xml:space="preserve">JACANAMEJOY SILVA ALBERSON </v>
          </cell>
        </row>
        <row r="10">
          <cell r="A10">
            <v>1117542181</v>
          </cell>
          <cell r="B10" t="str">
            <v xml:space="preserve">MORENO MILTON JAVIER </v>
          </cell>
        </row>
        <row r="11">
          <cell r="A11">
            <v>1124372198</v>
          </cell>
          <cell r="B11" t="str">
            <v xml:space="preserve">PLATA BARROS LUIS EMILIO </v>
          </cell>
        </row>
        <row r="12">
          <cell r="A12">
            <v>1130658618</v>
          </cell>
          <cell r="B12" t="str">
            <v>GIRALDO MARIN YERLIN ANDREY</v>
          </cell>
        </row>
        <row r="13">
          <cell r="A13">
            <v>1133939255</v>
          </cell>
          <cell r="B13" t="str">
            <v xml:space="preserve">RIVERA TANGARIFE JUAN CARLOS </v>
          </cell>
        </row>
        <row r="14">
          <cell r="A14">
            <v>1148211569</v>
          </cell>
          <cell r="B14" t="str">
            <v>YAPO YUBERSON ARLEY</v>
          </cell>
        </row>
        <row r="15">
          <cell r="A15">
            <v>43208812</v>
          </cell>
          <cell r="B15" t="str">
            <v>MONTOYA PEREZ ELCY MILENA</v>
          </cell>
        </row>
        <row r="16">
          <cell r="A16">
            <v>1045673671</v>
          </cell>
          <cell r="B16" t="str">
            <v>BUSTILLO PAREDES CRISTINA LUCIA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Luis Felipe Mayorga Duran" id="{85126430-2F13-41BB-8215-93970EE9245D}" userId="S::luis.mayorga@unp.gov.co::a6fd817e-0b23-429b-8dde-ca5cdd8a071a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5C3BEF9-90EB-40EA-AD9D-68A693F63A0C}" name="Tabla1" displayName="Tabla1" ref="A1:BL1867" totalsRowShown="0" headerRowDxfId="91" dataDxfId="90" headerRowBorderDxfId="88" tableBorderDxfId="89">
  <tableColumns count="64">
    <tableColumn id="1" xr3:uid="{291C97BB-955D-4E1C-806A-19274DFAE58D}" name="ID" dataDxfId="87"/>
    <tableColumn id="2" xr3:uid="{E7963160-0ABB-4B8A-ABA8-08DE1BD3C0D3}" name="PLANTA" dataDxfId="86"/>
    <tableColumn id="3" xr3:uid="{B3C39A2F-F2DE-464A-ABEB-07946DC01942}" name="GENERO" dataDxfId="85"/>
    <tableColumn id="4" xr3:uid="{6285A6F6-0FE1-4045-BF95-11E745AC92D9}" name="CÉDULA" dataDxfId="84" dataCellStyle="Millares 2"/>
    <tableColumn id="50" xr3:uid="{81D2F77A-615F-4CD5-8330-02F2A3763355}" name="SIGEP 29/08/2024" dataDxfId="83" dataCellStyle="Millares 2"/>
    <tableColumn id="52" xr3:uid="{C33371D4-4E9E-496E-A056-0895AC57C653}" name="SIGEP 25/07/2025" dataDxfId="82" dataCellStyle="Millares 2"/>
    <tableColumn id="5" xr3:uid="{69E2F42B-1888-4FD3-83A4-35EA19824862}" name="NOMBRES" dataDxfId="81"/>
    <tableColumn id="6" xr3:uid="{6D6C736A-507A-49CB-8CA8-BB8958037C5E}" name="RH" dataDxfId="80"/>
    <tableColumn id="7" xr3:uid="{50C9B1E9-196F-492C-B65D-C5401B70DAAA}" name="FECHA DE NACIMIENTO" dataDxfId="79"/>
    <tableColumn id="8" xr3:uid="{FC498406-5364-4147-B69A-FD30853FE5FA}" name="EDAD" dataDxfId="78">
      <calculatedColumnFormula>IF(I2=0," ",DATEDIF(I2,TODAY(),"Y"))</calculatedColumnFormula>
    </tableColumn>
    <tableColumn id="9" xr3:uid="{4FAFEEC0-F459-449F-99B0-9436C5421233}" name="NEMO" dataDxfId="77"/>
    <tableColumn id="10" xr3:uid="{B51D7C71-4604-49E4-A1D8-33F208FAFA82}" name="CÓDIGO" dataDxfId="76"/>
    <tableColumn id="11" xr3:uid="{9D986212-A88D-4AFB-9243-04B21B72D13C}" name="GRADO" dataDxfId="75"/>
    <tableColumn id="12" xr3:uid="{3BE082B5-1B36-4763-8407-64B9AD4AC998}" name="CODIGO_GRADO" dataDxfId="74"/>
    <tableColumn id="13" xr3:uid="{907B8EE6-0F35-4847-A960-12F51ABE1DAA}" name="EMPLEO" dataDxfId="73"/>
    <tableColumn id="14" xr3:uid="{BF2567C9-8586-41FB-8E6C-87960AA5F3C0}" name="TIPO DE NOMBRAMIENTO" dataDxfId="72"/>
    <tableColumn id="15" xr3:uid="{C36C2DDA-DD0E-424E-A460-AAEEBEEBC046}" name="NIVEL" dataDxfId="71"/>
    <tableColumn id="16" xr3:uid="{DB16A8DE-B75E-4F9C-A38A-4352AF4FF957}" name="TIPO_NOVEDAD1_FUNCIONARIO" dataDxfId="70"/>
    <tableColumn id="17" xr3:uid="{4EFEF0C8-8DE9-46E5-A95D-0A07BFF7B434}" name="TIPO_NOVEDAD2_FUNCIONARIO" dataDxfId="69"/>
    <tableColumn id="18" xr3:uid="{2AE127F6-79B6-488A-987B-83BE78E89965}" name="ID_EMPLEO_NOVEDAD" dataDxfId="68"/>
    <tableColumn id="19" xr3:uid="{39A14BAF-D003-4CE9-B8C4-BF5F4987B692}" name="COD_GRADO_NOVEDAD" dataDxfId="67"/>
    <tableColumn id="20" xr3:uid="{DCB30966-EA98-4AE4-ABE7-28D164A83262}" name="EMPLEO_NOVEDAD" dataDxfId="66"/>
    <tableColumn id="21" xr3:uid="{547A72C8-A364-4943-8176-17040F753938}" name="COD DEPENDENCIA" dataDxfId="65"/>
    <tableColumn id="22" xr3:uid="{675B3007-D5F9-4176-B25B-6B3FADDC6654}" name="DEPENDENCIA" dataDxfId="64"/>
    <tableColumn id="23" xr3:uid="{BF1E4EDF-56D3-460F-9E05-7471FF6BC77F}" name="AREA FUNCIONAL " dataDxfId="63"/>
    <tableColumn id="24" xr3:uid="{417F4DFE-3C68-434D-82BE-BD11CE26BC26}" name="GRUPO INTERNO DE TRABAJO" dataDxfId="62"/>
    <tableColumn id="25" xr3:uid="{C707C8A6-47F2-4658-B481-ADD7FF934323}" name="REGIONAL" dataDxfId="61"/>
    <tableColumn id="26" xr3:uid="{D588E9BE-ECA0-43A6-BCEC-595E31A91BDE}" name="CIUDAD" dataDxfId="60"/>
    <tableColumn id="27" xr3:uid="{D39DAFB0-6425-481D-9B9F-3AA150E78DB7}" name="DEPARTAMENTO" dataDxfId="59"/>
    <tableColumn id="28" xr3:uid="{E1401191-5D77-455D-A05D-062E1003D378}" name="ÚLTIMA RESOLUCIÓN DE UBICACIÓN" dataDxfId="58"/>
    <tableColumn id="29" xr3:uid="{93C9DFB7-3BBC-4927-89B4-6BAA1678D182}" name="ORIGEN" dataDxfId="57"/>
    <tableColumn id="30" xr3:uid="{B87AE46F-866C-4107-BF6C-AAD4D6B933BB}" name="ASIGNACIÓN BÁSICA" dataDxfId="56" dataCellStyle="Moneda"/>
    <tableColumn id="31" xr3:uid="{E934A1EE-7BFA-403D-9ED1-21FBE1831BE8}" name="BONFICACIÓN POR COMPENSACIÓN" dataDxfId="55" dataCellStyle="Millares"/>
    <tableColumn id="32" xr3:uid="{179F31A7-0B61-4037-9A07-32A9C5812C4E}" name="TOTAL ASIGNACIÓN BÁSICA" dataDxfId="54" dataCellStyle="Moneda"/>
    <tableColumn id="33" xr3:uid="{99576A92-076A-406A-ABA9-E3D5098EE614}" name="FECHA DE INGRESO DAS" dataDxfId="53"/>
    <tableColumn id="34" xr3:uid="{8B744F8A-1797-4EA3-BCC0-2F39312C9BA1}" name="ÚLTIMA FECHA DE INGRESO UNP" dataDxfId="52"/>
    <tableColumn id="35" xr3:uid="{C165E93F-380A-4F2F-9D8B-2C427854BFB2}" name="RESOLUCIÓN DE NOMBRAMIENTO" dataDxfId="51"/>
    <tableColumn id="36" xr3:uid="{54A9C972-A9AD-4E23-B9E5-174077BA2E09}" name="ANTIGÜEDAD EN AÑOS" dataDxfId="50">
      <calculatedColumnFormula>IFERROR(IF(AJ2=0," ",DATEDIF(AJ2,TODAY(),"M"))/12," ")</calculatedColumnFormula>
    </tableColumn>
    <tableColumn id="37" xr3:uid="{6A860BB7-32B5-4137-B06A-DD468B2F912E}" name="EPS" dataDxfId="49"/>
    <tableColumn id="38" xr3:uid="{A973C58B-7DBA-4304-AEC5-AAA3BF7C5D21}" name="AFP" dataDxfId="48"/>
    <tableColumn id="39" xr3:uid="{15C10E10-440C-4AD7-A60C-604E578534CF}" name="CAJA DE COMPENSACIÓN" dataDxfId="47"/>
    <tableColumn id="40" xr3:uid="{11BD9296-0449-42DC-BEAA-0E21FD8BD090}" name="ARL" dataDxfId="46" dataCellStyle="Porcentaje"/>
    <tableColumn id="41" xr3:uid="{82157B6E-EFAB-4B57-8BC7-6DF49F49EF8D}" name="CORREO INSTITUCIONAL" dataDxfId="45" dataCellStyle="Hipervínculo"/>
    <tableColumn id="42" xr3:uid="{C45B87AA-14F2-44D2-B6FA-46FECC95BA6E}" name="CORREO PERSONAL" dataDxfId="44"/>
    <tableColumn id="43" xr3:uid="{11A3CA2A-B166-48E0-B714-1ABA1C1C87F8}" name="EDUCACIÓN BÁSICA / SECUNDARIA / MEDIA" dataDxfId="43"/>
    <tableColumn id="44" xr3:uid="{1A4029FB-07B6-4235-A0F3-4D23B8F66686}" name="TÉCNICO / TÉCNOLOGO" dataDxfId="42"/>
    <tableColumn id="45" xr3:uid="{AAF71199-E3DA-454A-9B00-539662217DBF}" name="PREGRADO" dataDxfId="41"/>
    <tableColumn id="46" xr3:uid="{0802AA2C-0479-4E70-B527-BED15E8B71E2}" name="POSGRADOS" dataDxfId="40"/>
    <tableColumn id="47" xr3:uid="{3648ABD4-6B0E-4997-B208-4A27461EE9E8}" name="DIRECCIÓN DE DOMICILIO" dataDxfId="39"/>
    <tableColumn id="48" xr3:uid="{1D2FF44E-401A-418F-97B5-9F5CD404689E}" name="ÚLTIMO NÚMERO DE CONTACTO" dataDxfId="38"/>
    <tableColumn id="49" xr3:uid="{D67D3BA2-C3F6-4486-8AD3-402DBCD505C3}" name="TELÉFONO CELULAR INSTITUCIONAL" dataDxfId="37"/>
    <tableColumn id="51" xr3:uid="{986AECD6-B880-4F55-A0E6-7C2249901E0B}" name="PREPENSIÓN" dataDxfId="36">
      <calculatedColumnFormula>IF(AND(C2="MASCULINO",J2&gt;=59),"Prepensionado",IF(AND(C2="FEMENINO",J2&gt;=54),"Prepensionado"," "))</calculatedColumnFormula>
    </tableColumn>
    <tableColumn id="53" xr3:uid="{EA096DB7-758E-4464-A037-C21C44C3E6E7}" name="DISCAPACIDAD" dataDxfId="35"/>
    <tableColumn id="54" xr3:uid="{860DCCDB-F99D-4D22-B6B1-0CFB59B9393F}" name="GRUPO ÉTNICO" dataDxfId="34"/>
    <tableColumn id="55" xr3:uid="{4839DFA2-3519-4DFA-8F1E-4451C7F9A4FE}" name="AÑOS DE EXP SECTOR PÚBLICO" dataDxfId="33"/>
    <tableColumn id="56" xr3:uid="{94CFAA80-6760-4DB7-9B36-1DC02E31A5AD}" name="TELETRABAJO" dataDxfId="32" dataCellStyle="Millares 2"/>
    <tableColumn id="57" xr3:uid="{8A943879-FA68-4084-BC29-FF852E0B97DA}" name="CABEZA DE HOGAR" dataDxfId="31"/>
    <tableColumn id="58" xr3:uid="{EE798436-B341-4D6A-8196-90C992A353CB}" name="HORARIO ESPECIAL" dataDxfId="30"/>
    <tableColumn id="59" xr3:uid="{7DD8CFCD-A6C8-4132-A160-FB3D6AB447CD}" name="CONTACTO DE EMERGENCIA" dataDxfId="29" dataCellStyle="Hipervínculo"/>
    <tableColumn id="60" xr3:uid="{4070CF66-DED9-4F19-929F-5BF450665FA6}" name="TELÉFONO CONTACTO DE EMERGENCIA" dataDxfId="28"/>
    <tableColumn id="61" xr3:uid="{993F52B7-95B6-4A92-A088-70A7E509F4D2}" name="FECHA DE RETIRO" dataDxfId="27"/>
    <tableColumn id="62" xr3:uid="{BDF10B77-BB20-4C2B-89C3-8170F7AEE89E}" name="RESOLUCIÓN DE DESVINCULACIÓN" dataDxfId="26"/>
    <tableColumn id="63" xr3:uid="{11C9FA70-F553-40F1-A272-84838FF88E38}" name="MOTIVO DE DESVINCULACIÓN" dataDxfId="25"/>
    <tableColumn id="64" xr3:uid="{4C28D80C-BBA4-45EB-A79F-F726BAEC21BF}" name="OBSERVACIONES" dataDxfId="2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F4E4A02-AA9D-4BF8-892F-501C5DD083A4}" name="Tabla13" displayName="Tabla13" ref="A1:O1867" totalsRowShown="0" headerRowDxfId="21" dataDxfId="20" headerRowBorderDxfId="18" tableBorderDxfId="19">
  <autoFilter ref="A1:O1867" xr:uid="{7F4E4A02-AA9D-4BF8-892F-501C5DD083A4}">
    <filterColumn colId="4">
      <filters>
        <filter val="#N/D"/>
      </filters>
    </filterColumn>
  </autoFilter>
  <tableColumns count="15">
    <tableColumn id="1" xr3:uid="{0A7A9E4D-BCE3-4AEC-8518-73A5C581BA76}" name="ID" dataDxfId="17"/>
    <tableColumn id="2" xr3:uid="{6AF1321D-028A-4161-A722-5680BC4DA9D2}" name="PLANTA" dataDxfId="16"/>
    <tableColumn id="3" xr3:uid="{DA1B6BA0-6AA8-48B6-8DF4-456C554CDB25}" name="GENERO" dataDxfId="15"/>
    <tableColumn id="4" xr3:uid="{312F2BF4-4FC0-40E8-AE7C-2B3E46E185E0}" name="CÉDULA" dataDxfId="14" dataCellStyle="Millares 2"/>
    <tableColumn id="7" xr3:uid="{8657B503-DA50-4285-BEF0-43F3E345F3BC}" name="FISICO" dataDxfId="13" dataCellStyle="Millares 2"/>
    <tableColumn id="50" xr3:uid="{0D6A5F99-78A4-4B42-915C-4BE2B1111E88}" name="SIGEP 29/08/2024" dataDxfId="12" dataCellStyle="Millares 2"/>
    <tableColumn id="5" xr3:uid="{ECAC2B4E-D8E8-4B1E-AC20-FA0DBDCC506A}" name="NOMBRES" dataDxfId="11"/>
    <tableColumn id="12" xr3:uid="{ABB197AC-C49B-4E1B-81F4-05B7BF090263}" name="CODIGO_GRADO" dataDxfId="10"/>
    <tableColumn id="13" xr3:uid="{14749D80-45C5-4988-817E-E92E347CC548}" name="EMPLEO" dataDxfId="9"/>
    <tableColumn id="22" xr3:uid="{DC6A700D-3C65-47D1-8D9F-2232222CC6F5}" name="DEPENDENCIA" dataDxfId="8"/>
    <tableColumn id="23" xr3:uid="{666226DE-DDD1-4AB9-BE49-1046322F2FF9}" name="AREA FUNCIONAL " dataDxfId="7"/>
    <tableColumn id="24" xr3:uid="{6A2577F4-7EBB-4F2E-86A9-2700C2DBD4EE}" name="GRUPO INTERNO DE TRABAJO" dataDxfId="6"/>
    <tableColumn id="25" xr3:uid="{0BE30144-FF2F-4BDC-8C84-AF60C852556F}" name="REGIONAL" dataDxfId="5"/>
    <tableColumn id="26" xr3:uid="{15CD49A1-DA7F-4826-99F0-EF3EA93512A4}" name="CIUDAD" dataDxfId="4"/>
    <tableColumn id="27" xr3:uid="{F5056C0F-EB62-4062-8281-A91CBE8ABE10}" name="DEPARTAMENTO" data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54" dT="2024-06-17T22:05:39.28" personId="{85126430-2F13-41BB-8215-93970EE9245D}" id="{1F5489B5-FA53-47BB-977C-B8A95AA25501}">
    <text>Se encuentra ubicado en la Secretaria General-Donde esta ocupando el empleo objeto de encargo, a partir del 07 de junio de 2024.</text>
  </threadedComment>
  <threadedComment ref="AO556" dT="2023-11-14T19:32:34.78" personId="{85126430-2F13-41BB-8215-93970EE9245D}" id="{B9D7FA76-439E-4088-98E5-3AF19D104FFC}">
    <text xml:space="preserve">Se deja en comfenalco Quindio- teniendo en cuenta que se encuentra teletrabajando por resolución 0750 DEL 2022, por la cual no tiene que desplazarse a la ciudad de Cali.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G154" dT="2024-06-17T22:05:39.28" personId="{85126430-2F13-41BB-8215-93970EE9245D}" id="{2F2FA5C9-455F-4145-8B92-459F01E5B4D2}">
    <text>Se encuentra ubicado en la Secretaria General-Donde esta ocupando el empleo objeto de encargo, a partir del 07 de junio de 2024.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149" dT="2024-06-17T22:05:39.28" personId="{85126430-2F13-41BB-8215-93970EE9245D}" id="{51CE5451-B16A-4548-90D7-22BE3FFDB71C}">
    <text>Se encuentra ubicado en la Secretaria General-Donde esta ocupando el empleo objeto de encargo, a partir del 07 de junio de 2024.</text>
  </threadedComment>
</ThreadedComments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diegoandres1984@outlook.com" TargetMode="External"/><Relationship Id="rId21" Type="http://schemas.openxmlformats.org/officeDocument/2006/relationships/hyperlink" Target="mailto:yulyvanegas985@gmail.com" TargetMode="External"/><Relationship Id="rId324" Type="http://schemas.openxmlformats.org/officeDocument/2006/relationships/hyperlink" Target="mailto:martinquiceno1@hotmail.com" TargetMode="External"/><Relationship Id="rId531" Type="http://schemas.openxmlformats.org/officeDocument/2006/relationships/hyperlink" Target="mailto:wildepe@hotmail.com" TargetMode="External"/><Relationship Id="rId170" Type="http://schemas.openxmlformats.org/officeDocument/2006/relationships/hyperlink" Target="mailto:healcadi@gmail.com" TargetMode="External"/><Relationship Id="rId268" Type="http://schemas.openxmlformats.org/officeDocument/2006/relationships/hyperlink" Target="mailto:alvarosorio64@hotmail.com" TargetMode="External"/><Relationship Id="rId475" Type="http://schemas.openxmlformats.org/officeDocument/2006/relationships/hyperlink" Target="mailto:llanero1024@yahoo.com" TargetMode="External"/><Relationship Id="rId32" Type="http://schemas.openxmlformats.org/officeDocument/2006/relationships/hyperlink" Target="mailto:dannisdiaz012685@gmail.com" TargetMode="External"/><Relationship Id="rId128" Type="http://schemas.openxmlformats.org/officeDocument/2006/relationships/hyperlink" Target="mailto:j.a.george19@gmail.com" TargetMode="External"/><Relationship Id="rId335" Type="http://schemas.openxmlformats.org/officeDocument/2006/relationships/hyperlink" Target="mailto:ponnyossa@une.net.co" TargetMode="External"/><Relationship Id="rId542" Type="http://schemas.openxmlformats.org/officeDocument/2006/relationships/hyperlink" Target="mailto:pantomil@gmail.com" TargetMode="External"/><Relationship Id="rId181" Type="http://schemas.openxmlformats.org/officeDocument/2006/relationships/hyperlink" Target="mailto:edilberto237@hotmail.com" TargetMode="External"/><Relationship Id="rId402" Type="http://schemas.openxmlformats.org/officeDocument/2006/relationships/hyperlink" Target="mailto:ma462dj@hotmail.com" TargetMode="External"/><Relationship Id="rId279" Type="http://schemas.openxmlformats.org/officeDocument/2006/relationships/hyperlink" Target="mailto:lesa0357@hotmail.com" TargetMode="External"/><Relationship Id="rId486" Type="http://schemas.openxmlformats.org/officeDocument/2006/relationships/hyperlink" Target="mailto:arnomil72@yahoo.es" TargetMode="External"/><Relationship Id="rId43" Type="http://schemas.openxmlformats.org/officeDocument/2006/relationships/hyperlink" Target="mailto:katar191@outlook.com" TargetMode="External"/><Relationship Id="rId139" Type="http://schemas.openxmlformats.org/officeDocument/2006/relationships/hyperlink" Target="mailto:almeydapitta@hotmail.com" TargetMode="External"/><Relationship Id="rId346" Type="http://schemas.openxmlformats.org/officeDocument/2006/relationships/hyperlink" Target="mailto:jumame2009@hotmail.com" TargetMode="External"/><Relationship Id="rId553" Type="http://schemas.openxmlformats.org/officeDocument/2006/relationships/hyperlink" Target="mailto:nathalia_urbano@hotmail.com" TargetMode="External"/><Relationship Id="rId192" Type="http://schemas.openxmlformats.org/officeDocument/2006/relationships/hyperlink" Target="mailto:kiquincuc43@hotmail.com" TargetMode="External"/><Relationship Id="rId206" Type="http://schemas.openxmlformats.org/officeDocument/2006/relationships/hyperlink" Target="mailto:adrianayanethsantanderarias22@gmail.com" TargetMode="External"/><Relationship Id="rId413" Type="http://schemas.openxmlformats.org/officeDocument/2006/relationships/hyperlink" Target="mailto:carlos2812bautista@hotmail.com" TargetMode="External"/><Relationship Id="rId497" Type="http://schemas.openxmlformats.org/officeDocument/2006/relationships/hyperlink" Target="mailto:carva1103@hotmail.com" TargetMode="External"/><Relationship Id="rId357" Type="http://schemas.openxmlformats.org/officeDocument/2006/relationships/hyperlink" Target="mailto:virlop15@hotmail.com" TargetMode="External"/><Relationship Id="rId54" Type="http://schemas.openxmlformats.org/officeDocument/2006/relationships/hyperlink" Target="mailto:arnulfo240490@hotmail.com" TargetMode="External"/><Relationship Id="rId217" Type="http://schemas.openxmlformats.org/officeDocument/2006/relationships/hyperlink" Target="mailto:luispuertopollo@gmail.com" TargetMode="External"/><Relationship Id="rId564" Type="http://schemas.openxmlformats.org/officeDocument/2006/relationships/hyperlink" Target="mailto:luissaavedraramirez@gmail.com" TargetMode="External"/><Relationship Id="rId424" Type="http://schemas.openxmlformats.org/officeDocument/2006/relationships/hyperlink" Target="mailto:luisemilio527@gmail.com" TargetMode="External"/><Relationship Id="rId270" Type="http://schemas.openxmlformats.org/officeDocument/2006/relationships/hyperlink" Target="mailto:luccioalfa237@hotmail.com" TargetMode="External"/><Relationship Id="rId65" Type="http://schemas.openxmlformats.org/officeDocument/2006/relationships/hyperlink" Target="mailto:diegolopezgrisales17@gmail.com" TargetMode="External"/><Relationship Id="rId130" Type="http://schemas.openxmlformats.org/officeDocument/2006/relationships/hyperlink" Target="mailto:DEISYCHA88@GMAIL.COM" TargetMode="External"/><Relationship Id="rId368" Type="http://schemas.openxmlformats.org/officeDocument/2006/relationships/hyperlink" Target="mailto:freddygual1975@hotmail.com" TargetMode="External"/><Relationship Id="rId575" Type="http://schemas.openxmlformats.org/officeDocument/2006/relationships/drawing" Target="../drawings/drawing1.xml"/><Relationship Id="rId228" Type="http://schemas.openxmlformats.org/officeDocument/2006/relationships/hyperlink" Target="mailto:bohorquezguevara@gmail.com" TargetMode="External"/><Relationship Id="rId435" Type="http://schemas.openxmlformats.org/officeDocument/2006/relationships/hyperlink" Target="mailto:kioshy2006@gmail.com" TargetMode="External"/><Relationship Id="rId281" Type="http://schemas.openxmlformats.org/officeDocument/2006/relationships/hyperlink" Target="mailto:carlosfigueroaortega@hotmail.com" TargetMode="External"/><Relationship Id="rId502" Type="http://schemas.openxmlformats.org/officeDocument/2006/relationships/hyperlink" Target="mailto:victorsanchez13876@hotmail.com" TargetMode="External"/><Relationship Id="rId34" Type="http://schemas.openxmlformats.org/officeDocument/2006/relationships/hyperlink" Target="mailto:lorenatapiero35@gmail.com" TargetMode="External"/><Relationship Id="rId76" Type="http://schemas.openxmlformats.org/officeDocument/2006/relationships/hyperlink" Target="mailto:yeimiponceserna2017@gmail.com" TargetMode="External"/><Relationship Id="rId141" Type="http://schemas.openxmlformats.org/officeDocument/2006/relationships/hyperlink" Target="mailto:kametobagu@gmail.com" TargetMode="External"/><Relationship Id="rId379" Type="http://schemas.openxmlformats.org/officeDocument/2006/relationships/hyperlink" Target="mailto:manolo.das@hotmail.com" TargetMode="External"/><Relationship Id="rId544" Type="http://schemas.openxmlformats.org/officeDocument/2006/relationships/hyperlink" Target="mailto:olivarnieto@gmail.com" TargetMode="External"/><Relationship Id="rId7" Type="http://schemas.openxmlformats.org/officeDocument/2006/relationships/hyperlink" Target="mailto:yorandreariveros@gmail.com" TargetMode="External"/><Relationship Id="rId183" Type="http://schemas.openxmlformats.org/officeDocument/2006/relationships/hyperlink" Target="mailto:albertoluis_1957@hotmail.com" TargetMode="External"/><Relationship Id="rId239" Type="http://schemas.openxmlformats.org/officeDocument/2006/relationships/hyperlink" Target="mailto:danielariass@outlook.com" TargetMode="External"/><Relationship Id="rId390" Type="http://schemas.openxmlformats.org/officeDocument/2006/relationships/hyperlink" Target="mailto:tcmotosabana@hotmail.com" TargetMode="External"/><Relationship Id="rId404" Type="http://schemas.openxmlformats.org/officeDocument/2006/relationships/hyperlink" Target="mailto:wilsoncardonas@hotmail.com" TargetMode="External"/><Relationship Id="rId446" Type="http://schemas.openxmlformats.org/officeDocument/2006/relationships/hyperlink" Target="mailto:dunkkan_0635@hotmail.com" TargetMode="External"/><Relationship Id="rId250" Type="http://schemas.openxmlformats.org/officeDocument/2006/relationships/hyperlink" Target="mailto:feder.ramos@yahoo.com" TargetMode="External"/><Relationship Id="rId292" Type="http://schemas.openxmlformats.org/officeDocument/2006/relationships/hyperlink" Target="mailto:alfonsouribearchila@hotmail.com" TargetMode="External"/><Relationship Id="rId306" Type="http://schemas.openxmlformats.org/officeDocument/2006/relationships/hyperlink" Target="mailto:elpoli100@hotmail.com" TargetMode="External"/><Relationship Id="rId488" Type="http://schemas.openxmlformats.org/officeDocument/2006/relationships/hyperlink" Target="mailto:pittacuss@yahoo.com.co" TargetMode="External"/><Relationship Id="rId45" Type="http://schemas.openxmlformats.org/officeDocument/2006/relationships/hyperlink" Target="mailto:luzhermila34@hotmail.com" TargetMode="External"/><Relationship Id="rId87" Type="http://schemas.openxmlformats.org/officeDocument/2006/relationships/hyperlink" Target="mailto:bladimirlealgimenes@gmail.com" TargetMode="External"/><Relationship Id="rId110" Type="http://schemas.openxmlformats.org/officeDocument/2006/relationships/hyperlink" Target="mailto:aedwin179@gmail.com" TargetMode="External"/><Relationship Id="rId348" Type="http://schemas.openxmlformats.org/officeDocument/2006/relationships/hyperlink" Target="mailto:robertomazo@hotmail.com" TargetMode="External"/><Relationship Id="rId513" Type="http://schemas.openxmlformats.org/officeDocument/2006/relationships/hyperlink" Target="mailto:charliecoronel23@hotmail.com" TargetMode="External"/><Relationship Id="rId555" Type="http://schemas.openxmlformats.org/officeDocument/2006/relationships/hyperlink" Target="mailto:emateus04@gmail.com" TargetMode="External"/><Relationship Id="rId152" Type="http://schemas.openxmlformats.org/officeDocument/2006/relationships/hyperlink" Target="mailto:adricorpus@yahoo.com" TargetMode="External"/><Relationship Id="rId194" Type="http://schemas.openxmlformats.org/officeDocument/2006/relationships/hyperlink" Target="mailto:rusbel56@hotmail.com" TargetMode="External"/><Relationship Id="rId208" Type="http://schemas.openxmlformats.org/officeDocument/2006/relationships/hyperlink" Target="mailto:oumbarila@hotmail.com" TargetMode="External"/><Relationship Id="rId415" Type="http://schemas.openxmlformats.org/officeDocument/2006/relationships/hyperlink" Target="mailto:victorramirez.vr007@gmail.com" TargetMode="External"/><Relationship Id="rId457" Type="http://schemas.openxmlformats.org/officeDocument/2006/relationships/hyperlink" Target="mailto:edm77@hotmail.com" TargetMode="External"/><Relationship Id="rId261" Type="http://schemas.openxmlformats.org/officeDocument/2006/relationships/hyperlink" Target="mailto:luismedina.ln212@gmail.com" TargetMode="External"/><Relationship Id="rId499" Type="http://schemas.openxmlformats.org/officeDocument/2006/relationships/hyperlink" Target="mailto:miguel.robelto@hotmail.com" TargetMode="External"/><Relationship Id="rId14" Type="http://schemas.openxmlformats.org/officeDocument/2006/relationships/hyperlink" Target="mailto:menriqueglozadag@gmail.com" TargetMode="External"/><Relationship Id="rId56" Type="http://schemas.openxmlformats.org/officeDocument/2006/relationships/hyperlink" Target="mailto:jhonjairocifuentesardila@gmail.com" TargetMode="External"/><Relationship Id="rId317" Type="http://schemas.openxmlformats.org/officeDocument/2006/relationships/hyperlink" Target="mailto:jorgerinconc30@hotmail.com" TargetMode="External"/><Relationship Id="rId359" Type="http://schemas.openxmlformats.org/officeDocument/2006/relationships/hyperlink" Target="mailto:franfur741@hotmail.com" TargetMode="External"/><Relationship Id="rId524" Type="http://schemas.openxmlformats.org/officeDocument/2006/relationships/hyperlink" Target="mailto:menavarr@yahoo.com" TargetMode="External"/><Relationship Id="rId566" Type="http://schemas.openxmlformats.org/officeDocument/2006/relationships/hyperlink" Target="mailto:fabiogomez1410@gmail.com" TargetMode="External"/><Relationship Id="rId98" Type="http://schemas.openxmlformats.org/officeDocument/2006/relationships/hyperlink" Target="mailto:mary.18trujillo99@gmail.com" TargetMode="External"/><Relationship Id="rId121" Type="http://schemas.openxmlformats.org/officeDocument/2006/relationships/hyperlink" Target="mailto:mariogermanv@gmail.com" TargetMode="External"/><Relationship Id="rId163" Type="http://schemas.openxmlformats.org/officeDocument/2006/relationships/hyperlink" Target="mailto:riveritawilliam@gmail.com" TargetMode="External"/><Relationship Id="rId219" Type="http://schemas.openxmlformats.org/officeDocument/2006/relationships/hyperlink" Target="mailto:addaorjuela19@hotmail.com" TargetMode="External"/><Relationship Id="rId370" Type="http://schemas.openxmlformats.org/officeDocument/2006/relationships/hyperlink" Target="mailto:rous5953@hotmail.com" TargetMode="External"/><Relationship Id="rId426" Type="http://schemas.openxmlformats.org/officeDocument/2006/relationships/hyperlink" Target="mailto:nacho2894@yahoo.com" TargetMode="External"/><Relationship Id="rId230" Type="http://schemas.openxmlformats.org/officeDocument/2006/relationships/hyperlink" Target="mailto:edgar.a.1515@gmail.com" TargetMode="External"/><Relationship Id="rId468" Type="http://schemas.openxmlformats.org/officeDocument/2006/relationships/hyperlink" Target="mailto:maobri@hotmail.com" TargetMode="External"/><Relationship Id="rId25" Type="http://schemas.openxmlformats.org/officeDocument/2006/relationships/hyperlink" Target="mailto:aldemarquintero358@gmail.com" TargetMode="External"/><Relationship Id="rId67" Type="http://schemas.openxmlformats.org/officeDocument/2006/relationships/hyperlink" Target="mailto:ramirezjuancarlos36@gmail.com" TargetMode="External"/><Relationship Id="rId272" Type="http://schemas.openxmlformats.org/officeDocument/2006/relationships/hyperlink" Target="mailto:hreyesbasto@hotmail.com" TargetMode="External"/><Relationship Id="rId328" Type="http://schemas.openxmlformats.org/officeDocument/2006/relationships/hyperlink" Target="mailto:jimmi292008@hotmail.com" TargetMode="External"/><Relationship Id="rId535" Type="http://schemas.openxmlformats.org/officeDocument/2006/relationships/hyperlink" Target="mailto:yarfutbol76@hotmail.com" TargetMode="External"/><Relationship Id="rId577" Type="http://schemas.openxmlformats.org/officeDocument/2006/relationships/table" Target="../tables/table1.xml"/><Relationship Id="rId132" Type="http://schemas.openxmlformats.org/officeDocument/2006/relationships/hyperlink" Target="mailto:jefersondaza1700@hotmail.es" TargetMode="External"/><Relationship Id="rId174" Type="http://schemas.openxmlformats.org/officeDocument/2006/relationships/hyperlink" Target="mailto:daniloobando1260@hotmail.com" TargetMode="External"/><Relationship Id="rId381" Type="http://schemas.openxmlformats.org/officeDocument/2006/relationships/hyperlink" Target="mailto:yol.steward@hotmail.com" TargetMode="External"/><Relationship Id="rId241" Type="http://schemas.openxmlformats.org/officeDocument/2006/relationships/hyperlink" Target="mailto:pycwsltda@hotmail.com" TargetMode="External"/><Relationship Id="rId437" Type="http://schemas.openxmlformats.org/officeDocument/2006/relationships/hyperlink" Target="mailto:hoskar_25@hotmail.com" TargetMode="External"/><Relationship Id="rId479" Type="http://schemas.openxmlformats.org/officeDocument/2006/relationships/hyperlink" Target="mailto:nicolascacerestorres@gmail.com" TargetMode="External"/><Relationship Id="rId36" Type="http://schemas.openxmlformats.org/officeDocument/2006/relationships/hyperlink" Target="mailto:sando16pipe@hotmail.com" TargetMode="External"/><Relationship Id="rId283" Type="http://schemas.openxmlformats.org/officeDocument/2006/relationships/hyperlink" Target="mailto:wilsonzuleta@hotmail.com" TargetMode="External"/><Relationship Id="rId339" Type="http://schemas.openxmlformats.org/officeDocument/2006/relationships/hyperlink" Target="mailto:santa.negrete@hotmail.com" TargetMode="External"/><Relationship Id="rId490" Type="http://schemas.openxmlformats.org/officeDocument/2006/relationships/hyperlink" Target="mailto:walterjaviertorres@gmail.com" TargetMode="External"/><Relationship Id="rId504" Type="http://schemas.openxmlformats.org/officeDocument/2006/relationships/hyperlink" Target="mailto:negro.2917@hotmail.com" TargetMode="External"/><Relationship Id="rId546" Type="http://schemas.openxmlformats.org/officeDocument/2006/relationships/hyperlink" Target="mailto:facona7@gmail.com" TargetMode="External"/><Relationship Id="rId78" Type="http://schemas.openxmlformats.org/officeDocument/2006/relationships/hyperlink" Target="mailto:albertovillareal1971@gmail.com" TargetMode="External"/><Relationship Id="rId101" Type="http://schemas.openxmlformats.org/officeDocument/2006/relationships/hyperlink" Target="mailto:jmoraleshueso@gmail.com" TargetMode="External"/><Relationship Id="rId143" Type="http://schemas.openxmlformats.org/officeDocument/2006/relationships/hyperlink" Target="mailto:abogadaluzmery@hotmail.com" TargetMode="External"/><Relationship Id="rId185" Type="http://schemas.openxmlformats.org/officeDocument/2006/relationships/hyperlink" Target="mailto:ricardopalacios0208@gmail.com" TargetMode="External"/><Relationship Id="rId350" Type="http://schemas.openxmlformats.org/officeDocument/2006/relationships/hyperlink" Target="mailto:cam.lala@hotmail.es" TargetMode="External"/><Relationship Id="rId406" Type="http://schemas.openxmlformats.org/officeDocument/2006/relationships/hyperlink" Target="mailto:oscar.oso.1967@hotmail.com" TargetMode="External"/><Relationship Id="rId9" Type="http://schemas.openxmlformats.org/officeDocument/2006/relationships/hyperlink" Target="mailto:johanareyesmarciales@gmail.com" TargetMode="External"/><Relationship Id="rId210" Type="http://schemas.openxmlformats.org/officeDocument/2006/relationships/hyperlink" Target="mailto:cristinapaez76@yahoo.es" TargetMode="External"/><Relationship Id="rId392" Type="http://schemas.openxmlformats.org/officeDocument/2006/relationships/hyperlink" Target="mailto:cuellarvalente@hotmail.com" TargetMode="External"/><Relationship Id="rId448" Type="http://schemas.openxmlformats.org/officeDocument/2006/relationships/hyperlink" Target="mailto:wilsonmlagos@gmail.com" TargetMode="External"/><Relationship Id="rId252" Type="http://schemas.openxmlformats.org/officeDocument/2006/relationships/hyperlink" Target="mailto:oscarmanuel011@hotmail.com" TargetMode="External"/><Relationship Id="rId294" Type="http://schemas.openxmlformats.org/officeDocument/2006/relationships/hyperlink" Target="mailto:herney.1568@gmail.com" TargetMode="External"/><Relationship Id="rId308" Type="http://schemas.openxmlformats.org/officeDocument/2006/relationships/hyperlink" Target="mailto:pelusa.lu.k@hotmail.com" TargetMode="External"/><Relationship Id="rId515" Type="http://schemas.openxmlformats.org/officeDocument/2006/relationships/hyperlink" Target="mailto:ediaz729@hotmail.com" TargetMode="External"/><Relationship Id="rId47" Type="http://schemas.openxmlformats.org/officeDocument/2006/relationships/hyperlink" Target="mailto:andres1999florez@hotmail.com" TargetMode="External"/><Relationship Id="rId89" Type="http://schemas.openxmlformats.org/officeDocument/2006/relationships/hyperlink" Target="mailto:Fercho7433@live.com.co" TargetMode="External"/><Relationship Id="rId112" Type="http://schemas.openxmlformats.org/officeDocument/2006/relationships/hyperlink" Target="mailto:JHAS93@HOTMAIL.COM" TargetMode="External"/><Relationship Id="rId154" Type="http://schemas.openxmlformats.org/officeDocument/2006/relationships/hyperlink" Target="mailto:monykamolly@yahoo.com" TargetMode="External"/><Relationship Id="rId361" Type="http://schemas.openxmlformats.org/officeDocument/2006/relationships/hyperlink" Target="mailto:eliasleonmarmol@hotmail.com" TargetMode="External"/><Relationship Id="rId557" Type="http://schemas.openxmlformats.org/officeDocument/2006/relationships/hyperlink" Target="mailto:adnilado22@gmail.com" TargetMode="External"/><Relationship Id="rId196" Type="http://schemas.openxmlformats.org/officeDocument/2006/relationships/hyperlink" Target="mailto:omairambb@hotmail.com" TargetMode="External"/><Relationship Id="rId417" Type="http://schemas.openxmlformats.org/officeDocument/2006/relationships/hyperlink" Target="mailto:joaquinarevalo98@hotmail.com" TargetMode="External"/><Relationship Id="rId459" Type="http://schemas.openxmlformats.org/officeDocument/2006/relationships/hyperlink" Target="mailto:juliocesargch679@yahoo.com.co" TargetMode="External"/><Relationship Id="rId16" Type="http://schemas.openxmlformats.org/officeDocument/2006/relationships/hyperlink" Target="mailto:walter.avirama@unp.gov.co" TargetMode="External"/><Relationship Id="rId221" Type="http://schemas.openxmlformats.org/officeDocument/2006/relationships/hyperlink" Target="mailto:arangiver@hotmail.com" TargetMode="External"/><Relationship Id="rId263" Type="http://schemas.openxmlformats.org/officeDocument/2006/relationships/hyperlink" Target="mailto:mdukep@yahoo.es" TargetMode="External"/><Relationship Id="rId319" Type="http://schemas.openxmlformats.org/officeDocument/2006/relationships/hyperlink" Target="mailto:calicali4594@hotmail.com" TargetMode="External"/><Relationship Id="rId470" Type="http://schemas.openxmlformats.org/officeDocument/2006/relationships/hyperlink" Target="mailto:pacho1972@hotmail.com" TargetMode="External"/><Relationship Id="rId526" Type="http://schemas.openxmlformats.org/officeDocument/2006/relationships/hyperlink" Target="mailto:carlosrestrepo099@gmail.com" TargetMode="External"/><Relationship Id="rId58" Type="http://schemas.openxmlformats.org/officeDocument/2006/relationships/hyperlink" Target="mailto:gilgv2007@gmail.com" TargetMode="External"/><Relationship Id="rId123" Type="http://schemas.openxmlformats.org/officeDocument/2006/relationships/hyperlink" Target="mailto:fusareal@hotmail.com" TargetMode="External"/><Relationship Id="rId330" Type="http://schemas.openxmlformats.org/officeDocument/2006/relationships/hyperlink" Target="mailto:pechafer42@gmail.com" TargetMode="External"/><Relationship Id="rId568" Type="http://schemas.openxmlformats.org/officeDocument/2006/relationships/hyperlink" Target="mailto:giovannyalgonco@gmail.com&#160;&#160;" TargetMode="External"/><Relationship Id="rId165" Type="http://schemas.openxmlformats.org/officeDocument/2006/relationships/hyperlink" Target="mailto:belkis002009@hotmail.com" TargetMode="External"/><Relationship Id="rId372" Type="http://schemas.openxmlformats.org/officeDocument/2006/relationships/hyperlink" Target="mailto:alberto.guajaro@hotmail.com" TargetMode="External"/><Relationship Id="rId428" Type="http://schemas.openxmlformats.org/officeDocument/2006/relationships/hyperlink" Target="mailto:eriper42124@hotmail.com" TargetMode="External"/><Relationship Id="rId232" Type="http://schemas.openxmlformats.org/officeDocument/2006/relationships/hyperlink" Target="mailto:geovas0641@yahoo.es" TargetMode="External"/><Relationship Id="rId274" Type="http://schemas.openxmlformats.org/officeDocument/2006/relationships/hyperlink" Target="mailto:wilsonlopezhernandez@hotmail.com" TargetMode="External"/><Relationship Id="rId481" Type="http://schemas.openxmlformats.org/officeDocument/2006/relationships/hyperlink" Target="mailto:man734ber@gmail.com" TargetMode="External"/><Relationship Id="rId27" Type="http://schemas.openxmlformats.org/officeDocument/2006/relationships/hyperlink" Target="mailto:javytaborda1980@gmail.com" TargetMode="External"/><Relationship Id="rId69" Type="http://schemas.openxmlformats.org/officeDocument/2006/relationships/hyperlink" Target="mailto:esteban197816@gmail.com" TargetMode="External"/><Relationship Id="rId134" Type="http://schemas.openxmlformats.org/officeDocument/2006/relationships/hyperlink" Target="mailto:luisfer023@gmail.com" TargetMode="External"/><Relationship Id="rId537" Type="http://schemas.openxmlformats.org/officeDocument/2006/relationships/hyperlink" Target="mailto:gvaronm@gmail.com" TargetMode="External"/><Relationship Id="rId579" Type="http://schemas.microsoft.com/office/2017/10/relationships/threadedComment" Target="../threadedComments/threadedComment1.xml"/><Relationship Id="rId80" Type="http://schemas.openxmlformats.org/officeDocument/2006/relationships/hyperlink" Target="mailto:sebastian.chica@unp.gov.co" TargetMode="External"/><Relationship Id="rId176" Type="http://schemas.openxmlformats.org/officeDocument/2006/relationships/hyperlink" Target="mailto:mellomartinez@hotmail.com" TargetMode="External"/><Relationship Id="rId341" Type="http://schemas.openxmlformats.org/officeDocument/2006/relationships/hyperlink" Target="mailto:el_negro_71@hotmail.com" TargetMode="External"/><Relationship Id="rId383" Type="http://schemas.openxmlformats.org/officeDocument/2006/relationships/hyperlink" Target="mailto:wen.merchan@gmail.com" TargetMode="External"/><Relationship Id="rId439" Type="http://schemas.openxmlformats.org/officeDocument/2006/relationships/hyperlink" Target="mailto:nelrua01@hotmail.com" TargetMode="External"/><Relationship Id="rId201" Type="http://schemas.openxmlformats.org/officeDocument/2006/relationships/hyperlink" Target="mailto:nesca88@hotmail.com" TargetMode="External"/><Relationship Id="rId243" Type="http://schemas.openxmlformats.org/officeDocument/2006/relationships/hyperlink" Target="mailto:jesvel_2612@yahoo.com" TargetMode="External"/><Relationship Id="rId285" Type="http://schemas.openxmlformats.org/officeDocument/2006/relationships/hyperlink" Target="mailto:tito-zapata@hotmail.com" TargetMode="External"/><Relationship Id="rId450" Type="http://schemas.openxmlformats.org/officeDocument/2006/relationships/hyperlink" Target="mailto:elkin3395@hotmail.com" TargetMode="External"/><Relationship Id="rId506" Type="http://schemas.openxmlformats.org/officeDocument/2006/relationships/hyperlink" Target="mailto:dadikopp3236@yahoo.es" TargetMode="External"/><Relationship Id="rId38" Type="http://schemas.openxmlformats.org/officeDocument/2006/relationships/hyperlink" Target="mailto:davidcdlm08112002@gmail.com" TargetMode="External"/><Relationship Id="rId103" Type="http://schemas.openxmlformats.org/officeDocument/2006/relationships/hyperlink" Target="mailto:roamador17@gmail.com" TargetMode="External"/><Relationship Id="rId310" Type="http://schemas.openxmlformats.org/officeDocument/2006/relationships/hyperlink" Target="mailto:romerocarlos5928@hotmail.com" TargetMode="External"/><Relationship Id="rId492" Type="http://schemas.openxmlformats.org/officeDocument/2006/relationships/hyperlink" Target="mailto:cesarvillamizar40@yahoo.es" TargetMode="External"/><Relationship Id="rId548" Type="http://schemas.openxmlformats.org/officeDocument/2006/relationships/hyperlink" Target="mailto:william762009@yahoo.es" TargetMode="External"/><Relationship Id="rId91" Type="http://schemas.openxmlformats.org/officeDocument/2006/relationships/hyperlink" Target="mailto:freddyzpz@gmail.com" TargetMode="External"/><Relationship Id="rId145" Type="http://schemas.openxmlformats.org/officeDocument/2006/relationships/hyperlink" Target="mailto:orianafajardo@hotmail.com" TargetMode="External"/><Relationship Id="rId187" Type="http://schemas.openxmlformats.org/officeDocument/2006/relationships/hyperlink" Target="mailto:dvillegasc@gmail.com" TargetMode="External"/><Relationship Id="rId352" Type="http://schemas.openxmlformats.org/officeDocument/2006/relationships/hyperlink" Target="mailto:jors_marin84@hotmail.com" TargetMode="External"/><Relationship Id="rId394" Type="http://schemas.openxmlformats.org/officeDocument/2006/relationships/hyperlink" Target="mailto:darwinarte@gmail.com" TargetMode="External"/><Relationship Id="rId408" Type="http://schemas.openxmlformats.org/officeDocument/2006/relationships/hyperlink" Target="mailto:gustavocabezas2011@hotmail.com" TargetMode="External"/><Relationship Id="rId212" Type="http://schemas.openxmlformats.org/officeDocument/2006/relationships/hyperlink" Target="mailto:nogutih@gmail.com" TargetMode="External"/><Relationship Id="rId254" Type="http://schemas.openxmlformats.org/officeDocument/2006/relationships/hyperlink" Target="mailto:dlspay27@hotmail.com" TargetMode="External"/><Relationship Id="rId49" Type="http://schemas.openxmlformats.org/officeDocument/2006/relationships/hyperlink" Target="mailto:lizethdayanam01@gmail.com" TargetMode="External"/><Relationship Id="rId114" Type="http://schemas.openxmlformats.org/officeDocument/2006/relationships/hyperlink" Target="mailto:WILLIAMBOVEACANTILLO@GMAIL.COM" TargetMode="External"/><Relationship Id="rId296" Type="http://schemas.openxmlformats.org/officeDocument/2006/relationships/hyperlink" Target="mailto:enilsotorrez@hotmail.com" TargetMode="External"/><Relationship Id="rId461" Type="http://schemas.openxmlformats.org/officeDocument/2006/relationships/hyperlink" Target="mailto:edwin.arc78@hotmail.com" TargetMode="External"/><Relationship Id="rId517" Type="http://schemas.openxmlformats.org/officeDocument/2006/relationships/hyperlink" Target="mailto:vicky_orsa@hotmail.com" TargetMode="External"/><Relationship Id="rId559" Type="http://schemas.openxmlformats.org/officeDocument/2006/relationships/hyperlink" Target="mailto:luisfernandoramirezarenas19@gmail.com" TargetMode="External"/><Relationship Id="rId60" Type="http://schemas.openxmlformats.org/officeDocument/2006/relationships/hyperlink" Target="mailto:wihur0911@hotmail.com" TargetMode="External"/><Relationship Id="rId156" Type="http://schemas.openxmlformats.org/officeDocument/2006/relationships/hyperlink" Target="mailto:linaleiva93@hotmail.com" TargetMode="External"/><Relationship Id="rId198" Type="http://schemas.openxmlformats.org/officeDocument/2006/relationships/hyperlink" Target="mailto:nubiareal@hotmail.com" TargetMode="External"/><Relationship Id="rId321" Type="http://schemas.openxmlformats.org/officeDocument/2006/relationships/hyperlink" Target="mailto:lorenzo_1908@hotmail.com" TargetMode="External"/><Relationship Id="rId363" Type="http://schemas.openxmlformats.org/officeDocument/2006/relationships/hyperlink" Target="mailto:ferney1124@hotmail.com" TargetMode="External"/><Relationship Id="rId419" Type="http://schemas.openxmlformats.org/officeDocument/2006/relationships/hyperlink" Target="mailto:geovanyarango@gmail.com" TargetMode="External"/><Relationship Id="rId570" Type="http://schemas.openxmlformats.org/officeDocument/2006/relationships/hyperlink" Target="mailto:noglis1915@gmail.com" TargetMode="External"/><Relationship Id="rId223" Type="http://schemas.openxmlformats.org/officeDocument/2006/relationships/hyperlink" Target="mailto:carlosalbertoestrella@hotmail.com" TargetMode="External"/><Relationship Id="rId430" Type="http://schemas.openxmlformats.org/officeDocument/2006/relationships/hyperlink" Target="mailto:birdhg@yahoo.es" TargetMode="External"/><Relationship Id="rId18" Type="http://schemas.openxmlformats.org/officeDocument/2006/relationships/hyperlink" Target="mailto:freddymep@yahoo.es" TargetMode="External"/><Relationship Id="rId265" Type="http://schemas.openxmlformats.org/officeDocument/2006/relationships/hyperlink" Target="mailto:rbg7254@hotmail.com" TargetMode="External"/><Relationship Id="rId472" Type="http://schemas.openxmlformats.org/officeDocument/2006/relationships/hyperlink" Target="mailto:arpel37@hotmail.com" TargetMode="External"/><Relationship Id="rId528" Type="http://schemas.openxmlformats.org/officeDocument/2006/relationships/hyperlink" Target="mailto:juandavid0804@hotmail.com" TargetMode="External"/><Relationship Id="rId125" Type="http://schemas.openxmlformats.org/officeDocument/2006/relationships/hyperlink" Target="mailto:bautistalauramarcela@gmail.com" TargetMode="External"/><Relationship Id="rId167" Type="http://schemas.openxmlformats.org/officeDocument/2006/relationships/hyperlink" Target="mailto:andresvmartinez46@gmail.com" TargetMode="External"/><Relationship Id="rId332" Type="http://schemas.openxmlformats.org/officeDocument/2006/relationships/hyperlink" Target="mailto:gercavel@gmail.com" TargetMode="External"/><Relationship Id="rId374" Type="http://schemas.openxmlformats.org/officeDocument/2006/relationships/hyperlink" Target="mailto:fredydas@hotmail.com" TargetMode="External"/><Relationship Id="rId71" Type="http://schemas.openxmlformats.org/officeDocument/2006/relationships/hyperlink" Target="mailto:katherine20120925@gmail.com" TargetMode="External"/><Relationship Id="rId234" Type="http://schemas.openxmlformats.org/officeDocument/2006/relationships/hyperlink" Target="mailto:hechenrg@hotmail.com" TargetMode="External"/><Relationship Id="rId2" Type="http://schemas.openxmlformats.org/officeDocument/2006/relationships/hyperlink" Target="mailto:enrique.martinez@unp.gov.co" TargetMode="External"/><Relationship Id="rId29" Type="http://schemas.openxmlformats.org/officeDocument/2006/relationships/hyperlink" Target="mailto:alez.sanchez79@hotmail.com" TargetMode="External"/><Relationship Id="rId276" Type="http://schemas.openxmlformats.org/officeDocument/2006/relationships/hyperlink" Target="mailto:hencas_8133@hotmail.com" TargetMode="External"/><Relationship Id="rId441" Type="http://schemas.openxmlformats.org/officeDocument/2006/relationships/hyperlink" Target="mailto:andrrober74@hotmail.com" TargetMode="External"/><Relationship Id="rId483" Type="http://schemas.openxmlformats.org/officeDocument/2006/relationships/hyperlink" Target="mailto:hectorjairo94@gmail.com" TargetMode="External"/><Relationship Id="rId539" Type="http://schemas.openxmlformats.org/officeDocument/2006/relationships/hyperlink" Target="mailto:emilsorodriguez@yahoo.com" TargetMode="External"/><Relationship Id="rId40" Type="http://schemas.openxmlformats.org/officeDocument/2006/relationships/hyperlink" Target="mailto:elsaiehlawyer@gmail.com" TargetMode="External"/><Relationship Id="rId136" Type="http://schemas.openxmlformats.org/officeDocument/2006/relationships/hyperlink" Target="mailto:YOHIS0328@HOTMAIL.COM" TargetMode="External"/><Relationship Id="rId178" Type="http://schemas.openxmlformats.org/officeDocument/2006/relationships/hyperlink" Target="mailto:hirohan74@hotmail.com" TargetMode="External"/><Relationship Id="rId301" Type="http://schemas.openxmlformats.org/officeDocument/2006/relationships/hyperlink" Target="mailto:colombiamaria91@gmail.com" TargetMode="External"/><Relationship Id="rId343" Type="http://schemas.openxmlformats.org/officeDocument/2006/relationships/hyperlink" Target="mailto:mora.gregorio@hotmail.com" TargetMode="External"/><Relationship Id="rId550" Type="http://schemas.openxmlformats.org/officeDocument/2006/relationships/hyperlink" Target="mailto:mariaibabe@hotmail.com" TargetMode="External"/><Relationship Id="rId82" Type="http://schemas.openxmlformats.org/officeDocument/2006/relationships/hyperlink" Target="mailto:yolver03@hotmail.com" TargetMode="External"/><Relationship Id="rId203" Type="http://schemas.openxmlformats.org/officeDocument/2006/relationships/hyperlink" Target="mailto:selene037@hotmail.com" TargetMode="External"/><Relationship Id="rId385" Type="http://schemas.openxmlformats.org/officeDocument/2006/relationships/hyperlink" Target="mailto:nilson-elian-e@hotmail.com" TargetMode="External"/><Relationship Id="rId245" Type="http://schemas.openxmlformats.org/officeDocument/2006/relationships/hyperlink" Target="mailto:flynder1@gmail.com" TargetMode="External"/><Relationship Id="rId287" Type="http://schemas.openxmlformats.org/officeDocument/2006/relationships/hyperlink" Target="mailto:yvillalbasalgado@yahoo.com" TargetMode="External"/><Relationship Id="rId410" Type="http://schemas.openxmlformats.org/officeDocument/2006/relationships/hyperlink" Target="mailto:julian_adelfo@hotmail.com" TargetMode="External"/><Relationship Id="rId452" Type="http://schemas.openxmlformats.org/officeDocument/2006/relationships/hyperlink" Target="mailto:salial2202@hotmail.com" TargetMode="External"/><Relationship Id="rId494" Type="http://schemas.openxmlformats.org/officeDocument/2006/relationships/hyperlink" Target="mailto:rolasa417@hotmail.com" TargetMode="External"/><Relationship Id="rId508" Type="http://schemas.openxmlformats.org/officeDocument/2006/relationships/hyperlink" Target="mailto:lucyr1707@hotmail.com" TargetMode="External"/><Relationship Id="rId105" Type="http://schemas.openxmlformats.org/officeDocument/2006/relationships/hyperlink" Target="mailto:sebastianbarbaran2424@gmail.com" TargetMode="External"/><Relationship Id="rId147" Type="http://schemas.openxmlformats.org/officeDocument/2006/relationships/hyperlink" Target="mailto:lopezsalaslbibiana@hotmail.com" TargetMode="External"/><Relationship Id="rId312" Type="http://schemas.openxmlformats.org/officeDocument/2006/relationships/hyperlink" Target="mailto:emelrodriguez@hotmail.com" TargetMode="External"/><Relationship Id="rId354" Type="http://schemas.openxmlformats.org/officeDocument/2006/relationships/hyperlink" Target="mailto:jhowimalo@hotmail.com" TargetMode="External"/><Relationship Id="rId51" Type="http://schemas.openxmlformats.org/officeDocument/2006/relationships/hyperlink" Target="mailto:camacholian914@gmail.com" TargetMode="External"/><Relationship Id="rId93" Type="http://schemas.openxmlformats.org/officeDocument/2006/relationships/hyperlink" Target="mailto:margy.covaleda.monje@gmail.com" TargetMode="External"/><Relationship Id="rId189" Type="http://schemas.openxmlformats.org/officeDocument/2006/relationships/hyperlink" Target="mailto:harlemcorena@gmail.com" TargetMode="External"/><Relationship Id="rId396" Type="http://schemas.openxmlformats.org/officeDocument/2006/relationships/hyperlink" Target="mailto:jocolo98@gmail.com" TargetMode="External"/><Relationship Id="rId561" Type="http://schemas.openxmlformats.org/officeDocument/2006/relationships/hyperlink" Target="mailto:ginamilenap@gmail.com" TargetMode="External"/><Relationship Id="rId214" Type="http://schemas.openxmlformats.org/officeDocument/2006/relationships/hyperlink" Target="mailto:freddygrisa@hotmail.com" TargetMode="External"/><Relationship Id="rId256" Type="http://schemas.openxmlformats.org/officeDocument/2006/relationships/hyperlink" Target="mailto:juancamora25@hotmail.com" TargetMode="External"/><Relationship Id="rId298" Type="http://schemas.openxmlformats.org/officeDocument/2006/relationships/hyperlink" Target="mailto:jorotobo@hotmail.com" TargetMode="External"/><Relationship Id="rId421" Type="http://schemas.openxmlformats.org/officeDocument/2006/relationships/hyperlink" Target="mailto:caldas2857@hotmail.com" TargetMode="External"/><Relationship Id="rId463" Type="http://schemas.openxmlformats.org/officeDocument/2006/relationships/hyperlink" Target="mailto:julioustez@yahoo.com.ar" TargetMode="External"/><Relationship Id="rId519" Type="http://schemas.openxmlformats.org/officeDocument/2006/relationships/hyperlink" Target="mailto:yesid9521@hotmail.com" TargetMode="External"/><Relationship Id="rId116" Type="http://schemas.openxmlformats.org/officeDocument/2006/relationships/hyperlink" Target="mailto:sindyfresit@gmail.com" TargetMode="External"/><Relationship Id="rId158" Type="http://schemas.openxmlformats.org/officeDocument/2006/relationships/hyperlink" Target="mailto:lubita1@hotmail.com" TargetMode="External"/><Relationship Id="rId323" Type="http://schemas.openxmlformats.org/officeDocument/2006/relationships/hyperlink" Target="mailto:jcrg319@hotmail.com" TargetMode="External"/><Relationship Id="rId530" Type="http://schemas.openxmlformats.org/officeDocument/2006/relationships/hyperlink" Target="mailto:josedanil7070@hotmail.com" TargetMode="External"/><Relationship Id="rId20" Type="http://schemas.openxmlformats.org/officeDocument/2006/relationships/hyperlink" Target="mailto:mar.liliangel@hotmail.com" TargetMode="External"/><Relationship Id="rId62" Type="http://schemas.openxmlformats.org/officeDocument/2006/relationships/hyperlink" Target="mailto:camachojuan451@gmail.com" TargetMode="External"/><Relationship Id="rId365" Type="http://schemas.openxmlformats.org/officeDocument/2006/relationships/hyperlink" Target="mailto:dicak77@hotmail.com" TargetMode="External"/><Relationship Id="rId572" Type="http://schemas.openxmlformats.org/officeDocument/2006/relationships/hyperlink" Target="mailto:williamgonzalezgil@yahoo.com" TargetMode="External"/><Relationship Id="rId225" Type="http://schemas.openxmlformats.org/officeDocument/2006/relationships/hyperlink" Target="mailto:preci_0214@hotmail.com" TargetMode="External"/><Relationship Id="rId267" Type="http://schemas.openxmlformats.org/officeDocument/2006/relationships/hyperlink" Target="mailto:rubenchoda@hotmail.com" TargetMode="External"/><Relationship Id="rId432" Type="http://schemas.openxmlformats.org/officeDocument/2006/relationships/hyperlink" Target="mailto:jeiner37@hotmail.com" TargetMode="External"/><Relationship Id="rId474" Type="http://schemas.openxmlformats.org/officeDocument/2006/relationships/hyperlink" Target="mailto:pantowilher@gmail.com" TargetMode="External"/><Relationship Id="rId127" Type="http://schemas.openxmlformats.org/officeDocument/2006/relationships/hyperlink" Target="mailto:jeffersonalexandergomezromero@gmail.com" TargetMode="External"/><Relationship Id="rId31" Type="http://schemas.openxmlformats.org/officeDocument/2006/relationships/hyperlink" Target="mailto:palencia-91@hotmail.com" TargetMode="External"/><Relationship Id="rId73" Type="http://schemas.openxmlformats.org/officeDocument/2006/relationships/hyperlink" Target="mailto:lauradahianagonzalez2001@gmail.com" TargetMode="External"/><Relationship Id="rId169" Type="http://schemas.openxmlformats.org/officeDocument/2006/relationships/hyperlink" Target="mailto:wiroma5@hotmail.com" TargetMode="External"/><Relationship Id="rId334" Type="http://schemas.openxmlformats.org/officeDocument/2006/relationships/hyperlink" Target="mailto:bladimir0219@hotmail.com" TargetMode="External"/><Relationship Id="rId376" Type="http://schemas.openxmlformats.org/officeDocument/2006/relationships/hyperlink" Target="mailto:otogobe69@hotmail.com" TargetMode="External"/><Relationship Id="rId541" Type="http://schemas.openxmlformats.org/officeDocument/2006/relationships/hyperlink" Target="mailto:javierroya2011@hotmail.com" TargetMode="External"/><Relationship Id="rId4" Type="http://schemas.openxmlformats.org/officeDocument/2006/relationships/hyperlink" Target="mailto:moncadadiazj19@gmail.com" TargetMode="External"/><Relationship Id="rId180" Type="http://schemas.openxmlformats.org/officeDocument/2006/relationships/hyperlink" Target="mailto:fablizaoro@hotmail.com" TargetMode="External"/><Relationship Id="rId236" Type="http://schemas.openxmlformats.org/officeDocument/2006/relationships/hyperlink" Target="mailto:carloshsalamanca@yahoo.com" TargetMode="External"/><Relationship Id="rId278" Type="http://schemas.openxmlformats.org/officeDocument/2006/relationships/hyperlink" Target="mailto:josearias7692@hotmail.com" TargetMode="External"/><Relationship Id="rId401" Type="http://schemas.openxmlformats.org/officeDocument/2006/relationships/hyperlink" Target="mailto:alcaso752002@gmail.com" TargetMode="External"/><Relationship Id="rId443" Type="http://schemas.openxmlformats.org/officeDocument/2006/relationships/hyperlink" Target="mailto:carlos.pola@hotmail.com" TargetMode="External"/><Relationship Id="rId303" Type="http://schemas.openxmlformats.org/officeDocument/2006/relationships/hyperlink" Target="mailto:anaaydesauca@hotmail.com" TargetMode="External"/><Relationship Id="rId485" Type="http://schemas.openxmlformats.org/officeDocument/2006/relationships/hyperlink" Target="mailto:jairoaraqueruiz@hotmail.com" TargetMode="External"/><Relationship Id="rId42" Type="http://schemas.openxmlformats.org/officeDocument/2006/relationships/hyperlink" Target="mailto:luzdarygzabala@gmail.com" TargetMode="External"/><Relationship Id="rId84" Type="http://schemas.openxmlformats.org/officeDocument/2006/relationships/hyperlink" Target="mailto:marcelapizasegura@gmail.com" TargetMode="External"/><Relationship Id="rId138" Type="http://schemas.openxmlformats.org/officeDocument/2006/relationships/hyperlink" Target="mailto:yuliethmaestrez@gmail.com" TargetMode="External"/><Relationship Id="rId345" Type="http://schemas.openxmlformats.org/officeDocument/2006/relationships/hyperlink" Target="mailto:carlose-1970@hotmail.com" TargetMode="External"/><Relationship Id="rId387" Type="http://schemas.openxmlformats.org/officeDocument/2006/relationships/hyperlink" Target="mailto:yerzon55@hotmail.com" TargetMode="External"/><Relationship Id="rId510" Type="http://schemas.openxmlformats.org/officeDocument/2006/relationships/hyperlink" Target="mailto:fegar_@hotmail.com" TargetMode="External"/><Relationship Id="rId552" Type="http://schemas.openxmlformats.org/officeDocument/2006/relationships/hyperlink" Target="mailto:erikayanez7@gmail.com" TargetMode="External"/><Relationship Id="rId191" Type="http://schemas.openxmlformats.org/officeDocument/2006/relationships/hyperlink" Target="mailto:alejandra_velasco_ochoa@hotmail.com" TargetMode="External"/><Relationship Id="rId205" Type="http://schemas.openxmlformats.org/officeDocument/2006/relationships/hyperlink" Target="mailto:jaimemoreno@gmail.com" TargetMode="External"/><Relationship Id="rId247" Type="http://schemas.openxmlformats.org/officeDocument/2006/relationships/hyperlink" Target="mailto:alex-ruiz-gonzalez@hotmail.com" TargetMode="External"/><Relationship Id="rId412" Type="http://schemas.openxmlformats.org/officeDocument/2006/relationships/hyperlink" Target="mailto:josemaria.bayuelo@hotmail.com" TargetMode="External"/><Relationship Id="rId107" Type="http://schemas.openxmlformats.org/officeDocument/2006/relationships/hyperlink" Target="mailto:franciscoja0410@hotmail.com" TargetMode="External"/><Relationship Id="rId289" Type="http://schemas.openxmlformats.org/officeDocument/2006/relationships/hyperlink" Target="mailto:alfidev@hotmail.com" TargetMode="External"/><Relationship Id="rId454" Type="http://schemas.openxmlformats.org/officeDocument/2006/relationships/hyperlink" Target="mailto:fegaashly@hotmail.com" TargetMode="External"/><Relationship Id="rId496" Type="http://schemas.openxmlformats.org/officeDocument/2006/relationships/hyperlink" Target="mailto:jesus.antonio.enciso@gmail.com" TargetMode="External"/><Relationship Id="rId11" Type="http://schemas.openxmlformats.org/officeDocument/2006/relationships/hyperlink" Target="mailto:dianaptellezb@gmail.com" TargetMode="External"/><Relationship Id="rId53" Type="http://schemas.openxmlformats.org/officeDocument/2006/relationships/hyperlink" Target="mailto:yamidortizcortes@gmail.com" TargetMode="External"/><Relationship Id="rId149" Type="http://schemas.openxmlformats.org/officeDocument/2006/relationships/hyperlink" Target="mailto:yaja_10@yahoo.com" TargetMode="External"/><Relationship Id="rId314" Type="http://schemas.openxmlformats.org/officeDocument/2006/relationships/hyperlink" Target="mailto:julioarg-05@hotmail.com" TargetMode="External"/><Relationship Id="rId356" Type="http://schemas.openxmlformats.org/officeDocument/2006/relationships/hyperlink" Target="mailto:willy2020@hotmail.com" TargetMode="External"/><Relationship Id="rId398" Type="http://schemas.openxmlformats.org/officeDocument/2006/relationships/hyperlink" Target="mailto:bizarro1982@hotmail.com" TargetMode="External"/><Relationship Id="rId521" Type="http://schemas.openxmlformats.org/officeDocument/2006/relationships/hyperlink" Target="mailto:akirelos@hotmail.com" TargetMode="External"/><Relationship Id="rId563" Type="http://schemas.openxmlformats.org/officeDocument/2006/relationships/hyperlink" Target="mailto:wcontrolg@gmail.com" TargetMode="External"/><Relationship Id="rId95" Type="http://schemas.openxmlformats.org/officeDocument/2006/relationships/hyperlink" Target="mailto:luogoca@gmail.com" TargetMode="External"/><Relationship Id="rId160" Type="http://schemas.openxmlformats.org/officeDocument/2006/relationships/hyperlink" Target="mailto:mariewp@hotmail.com" TargetMode="External"/><Relationship Id="rId216" Type="http://schemas.openxmlformats.org/officeDocument/2006/relationships/hyperlink" Target="mailto:andreaoc814@hotmail.com" TargetMode="External"/><Relationship Id="rId423" Type="http://schemas.openxmlformats.org/officeDocument/2006/relationships/hyperlink" Target="mailto:headac23@hotmail.com" TargetMode="External"/><Relationship Id="rId258" Type="http://schemas.openxmlformats.org/officeDocument/2006/relationships/hyperlink" Target="mailto:davarca68@yahoo.com.co" TargetMode="External"/><Relationship Id="rId465" Type="http://schemas.openxmlformats.org/officeDocument/2006/relationships/hyperlink" Target="mailto:yayo.velasquez.ardila@gmail.com" TargetMode="External"/><Relationship Id="rId22" Type="http://schemas.openxmlformats.org/officeDocument/2006/relationships/hyperlink" Target="mailto:jesusarleygonzalezvillada@gmail.com" TargetMode="External"/><Relationship Id="rId64" Type="http://schemas.openxmlformats.org/officeDocument/2006/relationships/hyperlink" Target="mailto:diegofernandomoralesleon@gmail.com" TargetMode="External"/><Relationship Id="rId118" Type="http://schemas.openxmlformats.org/officeDocument/2006/relationships/hyperlink" Target="mailto:yibian.1024@hotmail.com" TargetMode="External"/><Relationship Id="rId325" Type="http://schemas.openxmlformats.org/officeDocument/2006/relationships/hyperlink" Target="mailto:jader1-plaza@hotmail.com" TargetMode="External"/><Relationship Id="rId367" Type="http://schemas.openxmlformats.org/officeDocument/2006/relationships/hyperlink" Target="mailto:raulguchuvo_83@hotmail.com" TargetMode="External"/><Relationship Id="rId532" Type="http://schemas.openxmlformats.org/officeDocument/2006/relationships/hyperlink" Target="mailto:silverstar2505@gmail.com" TargetMode="External"/><Relationship Id="rId574" Type="http://schemas.openxmlformats.org/officeDocument/2006/relationships/hyperlink" Target="mailto:sanmarin76@yahoo.es" TargetMode="External"/><Relationship Id="rId171" Type="http://schemas.openxmlformats.org/officeDocument/2006/relationships/hyperlink" Target="mailto:auraangelicar@gmail.com" TargetMode="External"/><Relationship Id="rId227" Type="http://schemas.openxmlformats.org/officeDocument/2006/relationships/hyperlink" Target="mailto:salserin022@hotmail.com" TargetMode="External"/><Relationship Id="rId269" Type="http://schemas.openxmlformats.org/officeDocument/2006/relationships/hyperlink" Target="mailto:alvaromojica88@hotmail.com" TargetMode="External"/><Relationship Id="rId434" Type="http://schemas.openxmlformats.org/officeDocument/2006/relationships/hyperlink" Target="mailto:juliocesar5826@yahoo.es" TargetMode="External"/><Relationship Id="rId476" Type="http://schemas.openxmlformats.org/officeDocument/2006/relationships/hyperlink" Target="mailto:jaime3261@hotmail.com" TargetMode="External"/><Relationship Id="rId33" Type="http://schemas.openxmlformats.org/officeDocument/2006/relationships/hyperlink" Target="mailto:david.bedoya2020@hotmail.com" TargetMode="External"/><Relationship Id="rId129" Type="http://schemas.openxmlformats.org/officeDocument/2006/relationships/hyperlink" Target="mailto:JUANGUILLERMOCARVAJAL06@GMAIL.COM" TargetMode="External"/><Relationship Id="rId280" Type="http://schemas.openxmlformats.org/officeDocument/2006/relationships/hyperlink" Target="mailto:milo-2908@hotmail.com" TargetMode="External"/><Relationship Id="rId336" Type="http://schemas.openxmlformats.org/officeDocument/2006/relationships/hyperlink" Target="mailto:frocas168@hotmail.com" TargetMode="External"/><Relationship Id="rId501" Type="http://schemas.openxmlformats.org/officeDocument/2006/relationships/hyperlink" Target="mailto:davarca68@yahoo.com.co" TargetMode="External"/><Relationship Id="rId543" Type="http://schemas.openxmlformats.org/officeDocument/2006/relationships/hyperlink" Target="mailto:mary_cali@hotmail.com" TargetMode="External"/><Relationship Id="rId75" Type="http://schemas.openxmlformats.org/officeDocument/2006/relationships/hyperlink" Target="mailto:leidycerdas164@gmail.com" TargetMode="External"/><Relationship Id="rId140" Type="http://schemas.openxmlformats.org/officeDocument/2006/relationships/hyperlink" Target="mailto:fabianl_fuentes@hotmail.com" TargetMode="External"/><Relationship Id="rId182" Type="http://schemas.openxmlformats.org/officeDocument/2006/relationships/hyperlink" Target="mailto:leondejesus1967@hotmail.com" TargetMode="External"/><Relationship Id="rId378" Type="http://schemas.openxmlformats.org/officeDocument/2006/relationships/hyperlink" Target="mailto:elkindg@hotmail.com" TargetMode="External"/><Relationship Id="rId403" Type="http://schemas.openxmlformats.org/officeDocument/2006/relationships/hyperlink" Target="mailto:nelca74@hotmail.com" TargetMode="External"/><Relationship Id="rId6" Type="http://schemas.openxmlformats.org/officeDocument/2006/relationships/hyperlink" Target="mailto:nelsonrussi80@gmail.com" TargetMode="External"/><Relationship Id="rId238" Type="http://schemas.openxmlformats.org/officeDocument/2006/relationships/hyperlink" Target="mailto:bibi8334@hotmail.com" TargetMode="External"/><Relationship Id="rId445" Type="http://schemas.openxmlformats.org/officeDocument/2006/relationships/hyperlink" Target="mailto:maunie75@yahoo.es" TargetMode="External"/><Relationship Id="rId487" Type="http://schemas.openxmlformats.org/officeDocument/2006/relationships/hyperlink" Target="mailto:pahumada081@yahoo.es" TargetMode="External"/><Relationship Id="rId291" Type="http://schemas.openxmlformats.org/officeDocument/2006/relationships/hyperlink" Target="mailto:edinsonval@outlook.com" TargetMode="External"/><Relationship Id="rId305" Type="http://schemas.openxmlformats.org/officeDocument/2006/relationships/hyperlink" Target="mailto:danielsalazarmolina@hotmail.com" TargetMode="External"/><Relationship Id="rId347" Type="http://schemas.openxmlformats.org/officeDocument/2006/relationships/hyperlink" Target="mailto:gilberto-medina@hotmail.es" TargetMode="External"/><Relationship Id="rId512" Type="http://schemas.openxmlformats.org/officeDocument/2006/relationships/hyperlink" Target="mailto:leolapulga8@hotmail.com" TargetMode="External"/><Relationship Id="rId44" Type="http://schemas.openxmlformats.org/officeDocument/2006/relationships/hyperlink" Target="mailto:gilbertohoyos16@gmail.com" TargetMode="External"/><Relationship Id="rId86" Type="http://schemas.openxmlformats.org/officeDocument/2006/relationships/hyperlink" Target="mailto:yennypaolavalencia1985@gmail.com" TargetMode="External"/><Relationship Id="rId151" Type="http://schemas.openxmlformats.org/officeDocument/2006/relationships/hyperlink" Target="mailto:valeryale1999@hotmail.com" TargetMode="External"/><Relationship Id="rId389" Type="http://schemas.openxmlformats.org/officeDocument/2006/relationships/hyperlink" Target="mailto:leo122424@gmail.com" TargetMode="External"/><Relationship Id="rId554" Type="http://schemas.openxmlformats.org/officeDocument/2006/relationships/hyperlink" Target="mailto:sonia.p1130109@hotmail.com" TargetMode="External"/><Relationship Id="rId193" Type="http://schemas.openxmlformats.org/officeDocument/2006/relationships/hyperlink" Target="mailto:fernandasuarezts@gmail.com" TargetMode="External"/><Relationship Id="rId207" Type="http://schemas.openxmlformats.org/officeDocument/2006/relationships/hyperlink" Target="mailto:tilsiamaria71@hotmail.com" TargetMode="External"/><Relationship Id="rId249" Type="http://schemas.openxmlformats.org/officeDocument/2006/relationships/hyperlink" Target="mailto:alcibiades.vasquez79@hotmail.com" TargetMode="External"/><Relationship Id="rId414" Type="http://schemas.openxmlformats.org/officeDocument/2006/relationships/hyperlink" Target="mailto:cheperabm@hotmail.com" TargetMode="External"/><Relationship Id="rId456" Type="http://schemas.openxmlformats.org/officeDocument/2006/relationships/hyperlink" Target="mailto:florezaleman@yahoo.es" TargetMode="External"/><Relationship Id="rId498" Type="http://schemas.openxmlformats.org/officeDocument/2006/relationships/hyperlink" Target="mailto:leongar_2356@hotmail.com" TargetMode="External"/><Relationship Id="rId13" Type="http://schemas.openxmlformats.org/officeDocument/2006/relationships/hyperlink" Target="mailto:a.carito_98@hotmail.com" TargetMode="External"/><Relationship Id="rId109" Type="http://schemas.openxmlformats.org/officeDocument/2006/relationships/hyperlink" Target="mailto:jocha_1892@hotmail.com" TargetMode="External"/><Relationship Id="rId260" Type="http://schemas.openxmlformats.org/officeDocument/2006/relationships/hyperlink" Target="mailto:fabioguataquira@gmail.com" TargetMode="External"/><Relationship Id="rId316" Type="http://schemas.openxmlformats.org/officeDocument/2006/relationships/hyperlink" Target="mailto:germedina64@hotmail.com" TargetMode="External"/><Relationship Id="rId523" Type="http://schemas.openxmlformats.org/officeDocument/2006/relationships/hyperlink" Target="mailto:faber1202@hotmail.com" TargetMode="External"/><Relationship Id="rId55" Type="http://schemas.openxmlformats.org/officeDocument/2006/relationships/hyperlink" Target="mailto:correamariavictoria729@gmail.com" TargetMode="External"/><Relationship Id="rId97" Type="http://schemas.openxmlformats.org/officeDocument/2006/relationships/hyperlink" Target="mailto:memediaz1708@hotmail.com" TargetMode="External"/><Relationship Id="rId120" Type="http://schemas.openxmlformats.org/officeDocument/2006/relationships/hyperlink" Target="mailto:samar125161@gmail.com" TargetMode="External"/><Relationship Id="rId358" Type="http://schemas.openxmlformats.org/officeDocument/2006/relationships/hyperlink" Target="mailto:bomm1968@yahoo.es" TargetMode="External"/><Relationship Id="rId565" Type="http://schemas.openxmlformats.org/officeDocument/2006/relationships/hyperlink" Target="mailto:ame7801@hotmail.com" TargetMode="External"/><Relationship Id="rId162" Type="http://schemas.openxmlformats.org/officeDocument/2006/relationships/hyperlink" Target="mailto:pabloemilioovalle@hotmail.com" TargetMode="External"/><Relationship Id="rId218" Type="http://schemas.openxmlformats.org/officeDocument/2006/relationships/hyperlink" Target="mailto:Orlandomoreno28@gmail.com" TargetMode="External"/><Relationship Id="rId425" Type="http://schemas.openxmlformats.org/officeDocument/2006/relationships/hyperlink" Target="mailto:a.arm11@hotmail.com" TargetMode="External"/><Relationship Id="rId467" Type="http://schemas.openxmlformats.org/officeDocument/2006/relationships/hyperlink" Target="mailto:jasu1114@hotmail.com" TargetMode="External"/><Relationship Id="rId271" Type="http://schemas.openxmlformats.org/officeDocument/2006/relationships/hyperlink" Target="mailto:ramisilv18@gmail.com" TargetMode="External"/><Relationship Id="rId24" Type="http://schemas.openxmlformats.org/officeDocument/2006/relationships/hyperlink" Target="mailto:adrianavalenzuela219@gmail.com" TargetMode="External"/><Relationship Id="rId66" Type="http://schemas.openxmlformats.org/officeDocument/2006/relationships/hyperlink" Target="mailto:claudia011606@hotmail.com" TargetMode="External"/><Relationship Id="rId131" Type="http://schemas.openxmlformats.org/officeDocument/2006/relationships/hyperlink" Target="mailto:BURGOS0829@HOTMAIL.COM" TargetMode="External"/><Relationship Id="rId327" Type="http://schemas.openxmlformats.org/officeDocument/2006/relationships/hyperlink" Target="mailto:alexpin.thor@gmail.com" TargetMode="External"/><Relationship Id="rId369" Type="http://schemas.openxmlformats.org/officeDocument/2006/relationships/hyperlink" Target="mailto:libardo.gr@hotmail.com" TargetMode="External"/><Relationship Id="rId534" Type="http://schemas.openxmlformats.org/officeDocument/2006/relationships/hyperlink" Target="mailto:mechistomy@hotmail.com" TargetMode="External"/><Relationship Id="rId576" Type="http://schemas.openxmlformats.org/officeDocument/2006/relationships/vmlDrawing" Target="../drawings/vmlDrawing1.vml"/><Relationship Id="rId173" Type="http://schemas.openxmlformats.org/officeDocument/2006/relationships/hyperlink" Target="mailto:yuyabasi0311@gmail.com" TargetMode="External"/><Relationship Id="rId229" Type="http://schemas.openxmlformats.org/officeDocument/2006/relationships/hyperlink" Target="mailto:alex.be.za@hotmail.com" TargetMode="External"/><Relationship Id="rId380" Type="http://schemas.openxmlformats.org/officeDocument/2006/relationships/hyperlink" Target="mailto:garaycesar44@gmail.com" TargetMode="External"/><Relationship Id="rId436" Type="http://schemas.openxmlformats.org/officeDocument/2006/relationships/hyperlink" Target="mailto:maliva6@gmail.com" TargetMode="External"/><Relationship Id="rId240" Type="http://schemas.openxmlformats.org/officeDocument/2006/relationships/hyperlink" Target="mailto:nazlyesmeralda@hotmail.com" TargetMode="External"/><Relationship Id="rId478" Type="http://schemas.openxmlformats.org/officeDocument/2006/relationships/hyperlink" Target="mailto:nelsondiaz3971@hotmail.com" TargetMode="External"/><Relationship Id="rId35" Type="http://schemas.openxmlformats.org/officeDocument/2006/relationships/hyperlink" Target="mailto:adilsajohanna@gmail.com" TargetMode="External"/><Relationship Id="rId77" Type="http://schemas.openxmlformats.org/officeDocument/2006/relationships/hyperlink" Target="mailto:oscarin_2626@hotmail.com" TargetMode="External"/><Relationship Id="rId100" Type="http://schemas.openxmlformats.org/officeDocument/2006/relationships/hyperlink" Target="mailto:leidy1990_@hotmail.com" TargetMode="External"/><Relationship Id="rId282" Type="http://schemas.openxmlformats.org/officeDocument/2006/relationships/hyperlink" Target="mailto:lumobe2001@yahoo.com" TargetMode="External"/><Relationship Id="rId338" Type="http://schemas.openxmlformats.org/officeDocument/2006/relationships/hyperlink" Target="mailto:ninco50@gmail.com" TargetMode="External"/><Relationship Id="rId503" Type="http://schemas.openxmlformats.org/officeDocument/2006/relationships/hyperlink" Target="mailto:gerjogo@hotmail.com" TargetMode="External"/><Relationship Id="rId545" Type="http://schemas.openxmlformats.org/officeDocument/2006/relationships/hyperlink" Target="mailto:hervanoso@hotmail.com" TargetMode="External"/><Relationship Id="rId8" Type="http://schemas.openxmlformats.org/officeDocument/2006/relationships/hyperlink" Target="mailto:dianagmunevar@hotmail.com" TargetMode="External"/><Relationship Id="rId142" Type="http://schemas.openxmlformats.org/officeDocument/2006/relationships/hyperlink" Target="mailto:angelicassj@yahoo.com" TargetMode="External"/><Relationship Id="rId184" Type="http://schemas.openxmlformats.org/officeDocument/2006/relationships/hyperlink" Target="mailto:juanguillermogonzalezvilla@gmail.com" TargetMode="External"/><Relationship Id="rId391" Type="http://schemas.openxmlformats.org/officeDocument/2006/relationships/hyperlink" Target="mailto:w-cuitiva0968@hotmail.com" TargetMode="External"/><Relationship Id="rId405" Type="http://schemas.openxmlformats.org/officeDocument/2006/relationships/hyperlink" Target="mailto:enchito59@hotmail.com" TargetMode="External"/><Relationship Id="rId447" Type="http://schemas.openxmlformats.org/officeDocument/2006/relationships/hyperlink" Target="mailto:miami3301@yahoo.com" TargetMode="External"/><Relationship Id="rId251" Type="http://schemas.openxmlformats.org/officeDocument/2006/relationships/hyperlink" Target="mailto:hpuertos1964@hotmail.com" TargetMode="External"/><Relationship Id="rId489" Type="http://schemas.openxmlformats.org/officeDocument/2006/relationships/hyperlink" Target="mailto:ruthelena8612@gamil.com" TargetMode="External"/><Relationship Id="rId46" Type="http://schemas.openxmlformats.org/officeDocument/2006/relationships/hyperlink" Target="mailto:paolar.contreras@gmail.com" TargetMode="External"/><Relationship Id="rId293" Type="http://schemas.openxmlformats.org/officeDocument/2006/relationships/hyperlink" Target="mailto:tubo78@hotmail.com" TargetMode="External"/><Relationship Id="rId307" Type="http://schemas.openxmlformats.org/officeDocument/2006/relationships/hyperlink" Target="mailto:edgar.ruidiaz0905@gmail.com" TargetMode="External"/><Relationship Id="rId349" Type="http://schemas.openxmlformats.org/officeDocument/2006/relationships/hyperlink" Target="mailto:jjmayaalzate@hotmail.com" TargetMode="External"/><Relationship Id="rId514" Type="http://schemas.openxmlformats.org/officeDocument/2006/relationships/hyperlink" Target="mailto:mariajose1226@gmail.com" TargetMode="External"/><Relationship Id="rId556" Type="http://schemas.openxmlformats.org/officeDocument/2006/relationships/hyperlink" Target="mailto:anagonzalez82@gmail.com" TargetMode="External"/><Relationship Id="rId88" Type="http://schemas.openxmlformats.org/officeDocument/2006/relationships/hyperlink" Target="mailto:madera.7587@hotmail.com" TargetMode="External"/><Relationship Id="rId111" Type="http://schemas.openxmlformats.org/officeDocument/2006/relationships/hyperlink" Target="mailto:pedrogomez40@hotmail.com" TargetMode="External"/><Relationship Id="rId153" Type="http://schemas.openxmlformats.org/officeDocument/2006/relationships/hyperlink" Target="mailto:alexmuriel@gmail.com" TargetMode="External"/><Relationship Id="rId195" Type="http://schemas.openxmlformats.org/officeDocument/2006/relationships/hyperlink" Target="mailto:mapato2005@gmail.com" TargetMode="External"/><Relationship Id="rId209" Type="http://schemas.openxmlformats.org/officeDocument/2006/relationships/hyperlink" Target="mailto:carolcorredor8@gmail.com" TargetMode="External"/><Relationship Id="rId360" Type="http://schemas.openxmlformats.org/officeDocument/2006/relationships/hyperlink" Target="mailto:rllorente-2011@hotmail.com" TargetMode="External"/><Relationship Id="rId416" Type="http://schemas.openxmlformats.org/officeDocument/2006/relationships/hyperlink" Target="mailto:luci20159@hotmail.com" TargetMode="External"/><Relationship Id="rId220" Type="http://schemas.openxmlformats.org/officeDocument/2006/relationships/hyperlink" Target="mailto:diegovalencia.abogado@hotmail.com" TargetMode="External"/><Relationship Id="rId458" Type="http://schemas.openxmlformats.org/officeDocument/2006/relationships/hyperlink" Target="mailto:mauricio41cruz@hotmail.com" TargetMode="External"/><Relationship Id="rId15" Type="http://schemas.openxmlformats.org/officeDocument/2006/relationships/hyperlink" Target="mailto:lisbetillidgem@hotmail.com" TargetMode="External"/><Relationship Id="rId57" Type="http://schemas.openxmlformats.org/officeDocument/2006/relationships/hyperlink" Target="mailto:pinochopipe@hotmail.com" TargetMode="External"/><Relationship Id="rId262" Type="http://schemas.openxmlformats.org/officeDocument/2006/relationships/hyperlink" Target="mailto:jifs00@yahoo.es" TargetMode="External"/><Relationship Id="rId318" Type="http://schemas.openxmlformats.org/officeDocument/2006/relationships/hyperlink" Target="mailto:jairorclavijo@hotmail.com" TargetMode="External"/><Relationship Id="rId525" Type="http://schemas.openxmlformats.org/officeDocument/2006/relationships/hyperlink" Target="mailto:munecahans@hotmail.com" TargetMode="External"/><Relationship Id="rId567" Type="http://schemas.openxmlformats.org/officeDocument/2006/relationships/hyperlink" Target="mailto:giraldoj1967@hotmail.com" TargetMode="External"/><Relationship Id="rId99" Type="http://schemas.openxmlformats.org/officeDocument/2006/relationships/hyperlink" Target="mailto:argotemanjarres@hotmail.com" TargetMode="External"/><Relationship Id="rId122" Type="http://schemas.openxmlformats.org/officeDocument/2006/relationships/hyperlink" Target="mailto:danipalf712@hotmail.com" TargetMode="External"/><Relationship Id="rId164" Type="http://schemas.openxmlformats.org/officeDocument/2006/relationships/hyperlink" Target="mailto:rafaelosorionoriega@hotmail.com" TargetMode="External"/><Relationship Id="rId371" Type="http://schemas.openxmlformats.org/officeDocument/2006/relationships/hyperlink" Target="mailto:dario_juanda@hotmail.com" TargetMode="External"/><Relationship Id="rId427" Type="http://schemas.openxmlformats.org/officeDocument/2006/relationships/hyperlink" Target="mailto:carvilonava@hotmail.com" TargetMode="External"/><Relationship Id="rId469" Type="http://schemas.openxmlformats.org/officeDocument/2006/relationships/hyperlink" Target="mailto:jyrodriguez@hotmail.es" TargetMode="External"/><Relationship Id="rId26" Type="http://schemas.openxmlformats.org/officeDocument/2006/relationships/hyperlink" Target="mailto:dgamezvillarraga@gmail.com" TargetMode="External"/><Relationship Id="rId231" Type="http://schemas.openxmlformats.org/officeDocument/2006/relationships/hyperlink" Target="mailto:jparra5147@hotmail.com" TargetMode="External"/><Relationship Id="rId273" Type="http://schemas.openxmlformats.org/officeDocument/2006/relationships/hyperlink" Target="mailto:cesar.puentes72@gmail.com" TargetMode="External"/><Relationship Id="rId329" Type="http://schemas.openxmlformats.org/officeDocument/2006/relationships/hyperlink" Target="mailto:ricardoperez-1971@hotmail.com" TargetMode="External"/><Relationship Id="rId480" Type="http://schemas.openxmlformats.org/officeDocument/2006/relationships/hyperlink" Target="mailto:miguel.bonilla1971@gmail.com" TargetMode="External"/><Relationship Id="rId536" Type="http://schemas.openxmlformats.org/officeDocument/2006/relationships/hyperlink" Target="mailto:angelica.merchan0805@yahoo.com" TargetMode="External"/><Relationship Id="rId68" Type="http://schemas.openxmlformats.org/officeDocument/2006/relationships/hyperlink" Target="mailto:linaandreaar31@gmail.com" TargetMode="External"/><Relationship Id="rId133" Type="http://schemas.openxmlformats.org/officeDocument/2006/relationships/hyperlink" Target="mailto:chamo-8@hotmail.com" TargetMode="External"/><Relationship Id="rId175" Type="http://schemas.openxmlformats.org/officeDocument/2006/relationships/hyperlink" Target="mailto:corredorsupercucuta@gmail.com" TargetMode="External"/><Relationship Id="rId340" Type="http://schemas.openxmlformats.org/officeDocument/2006/relationships/hyperlink" Target="mailto:joma2984@hotmail.es" TargetMode="External"/><Relationship Id="rId578" Type="http://schemas.openxmlformats.org/officeDocument/2006/relationships/comments" Target="../comments1.xml"/><Relationship Id="rId200" Type="http://schemas.openxmlformats.org/officeDocument/2006/relationships/hyperlink" Target="mailto:oscar-077@hotmail.com" TargetMode="External"/><Relationship Id="rId382" Type="http://schemas.openxmlformats.org/officeDocument/2006/relationships/hyperlink" Target="mailto:luiseduardoriosruiz@hotmail.com" TargetMode="External"/><Relationship Id="rId438" Type="http://schemas.openxmlformats.org/officeDocument/2006/relationships/hyperlink" Target="mailto:armaruizv@yahoo.com" TargetMode="External"/><Relationship Id="rId242" Type="http://schemas.openxmlformats.org/officeDocument/2006/relationships/hyperlink" Target="mailto:alexander.perez9554@gmail.com" TargetMode="External"/><Relationship Id="rId284" Type="http://schemas.openxmlformats.org/officeDocument/2006/relationships/hyperlink" Target="mailto:pi.tus1997@hotmail.com" TargetMode="External"/><Relationship Id="rId491" Type="http://schemas.openxmlformats.org/officeDocument/2006/relationships/hyperlink" Target="mailto:mile.1006@gmail.com" TargetMode="External"/><Relationship Id="rId505" Type="http://schemas.openxmlformats.org/officeDocument/2006/relationships/hyperlink" Target="mailto:dannyfo036@hotmail.com" TargetMode="External"/><Relationship Id="rId37" Type="http://schemas.openxmlformats.org/officeDocument/2006/relationships/hyperlink" Target="mailto:pacwalter@hotmail.com" TargetMode="External"/><Relationship Id="rId79" Type="http://schemas.openxmlformats.org/officeDocument/2006/relationships/hyperlink" Target="mailto:willianlopez118@gmail.com" TargetMode="External"/><Relationship Id="rId102" Type="http://schemas.openxmlformats.org/officeDocument/2006/relationships/hyperlink" Target="mailto:nicol322016@gmail.com" TargetMode="External"/><Relationship Id="rId144" Type="http://schemas.openxmlformats.org/officeDocument/2006/relationships/hyperlink" Target="mailto:dulrestrepo@hotmail.com" TargetMode="External"/><Relationship Id="rId547" Type="http://schemas.openxmlformats.org/officeDocument/2006/relationships/hyperlink" Target="mailto:bonicce64@yahoo.com" TargetMode="External"/><Relationship Id="rId90" Type="http://schemas.openxmlformats.org/officeDocument/2006/relationships/hyperlink" Target="mailto:Guelmipeloz4@gmail.com" TargetMode="External"/><Relationship Id="rId186" Type="http://schemas.openxmlformats.org/officeDocument/2006/relationships/hyperlink" Target="mailto:yayamaldonado@hotmail.com" TargetMode="External"/><Relationship Id="rId351" Type="http://schemas.openxmlformats.org/officeDocument/2006/relationships/hyperlink" Target="mailto:guillermomartinezp@hotmail.com" TargetMode="External"/><Relationship Id="rId393" Type="http://schemas.openxmlformats.org/officeDocument/2006/relationships/hyperlink" Target="mailto:wilsonandrey.correa@hotmail.com" TargetMode="External"/><Relationship Id="rId407" Type="http://schemas.openxmlformats.org/officeDocument/2006/relationships/hyperlink" Target="mailto:ober.man@hotmail.es" TargetMode="External"/><Relationship Id="rId449" Type="http://schemas.openxmlformats.org/officeDocument/2006/relationships/hyperlink" Target="mailto:edgardo_molano@hotmail.com" TargetMode="External"/><Relationship Id="rId211" Type="http://schemas.openxmlformats.org/officeDocument/2006/relationships/hyperlink" Target="mailto:mauro.esquivia@hotmail.com" TargetMode="External"/><Relationship Id="rId253" Type="http://schemas.openxmlformats.org/officeDocument/2006/relationships/hyperlink" Target="mailto:joranp31@hotmail.com" TargetMode="External"/><Relationship Id="rId295" Type="http://schemas.openxmlformats.org/officeDocument/2006/relationships/hyperlink" Target="mailto:jesu2014tovar@hotmail.com" TargetMode="External"/><Relationship Id="rId309" Type="http://schemas.openxmlformats.org/officeDocument/2006/relationships/hyperlink" Target="mailto:yalexru@hotmail.com" TargetMode="External"/><Relationship Id="rId460" Type="http://schemas.openxmlformats.org/officeDocument/2006/relationships/hyperlink" Target="mailto:satelap@hotmail.com" TargetMode="External"/><Relationship Id="rId516" Type="http://schemas.openxmlformats.org/officeDocument/2006/relationships/hyperlink" Target="mailto:cacape16@hotmail.com" TargetMode="External"/><Relationship Id="rId48" Type="http://schemas.openxmlformats.org/officeDocument/2006/relationships/hyperlink" Target="mailto:yulisibanez7@gmail.com" TargetMode="External"/><Relationship Id="rId113" Type="http://schemas.openxmlformats.org/officeDocument/2006/relationships/hyperlink" Target="mailto:ANGUISRL@GMAIL.COM" TargetMode="External"/><Relationship Id="rId320" Type="http://schemas.openxmlformats.org/officeDocument/2006/relationships/hyperlink" Target="mailto:ricardo.alfonsopalacio67@hotmail.com" TargetMode="External"/><Relationship Id="rId558" Type="http://schemas.openxmlformats.org/officeDocument/2006/relationships/hyperlink" Target="mailto:ignaciojesusc@gmail.com" TargetMode="External"/><Relationship Id="rId155" Type="http://schemas.openxmlformats.org/officeDocument/2006/relationships/hyperlink" Target="mailto:kusanagy__19@hotmail.com" TargetMode="External"/><Relationship Id="rId197" Type="http://schemas.openxmlformats.org/officeDocument/2006/relationships/hyperlink" Target="mailto:araujocelis@hotmail.com" TargetMode="External"/><Relationship Id="rId362" Type="http://schemas.openxmlformats.org/officeDocument/2006/relationships/hyperlink" Target="mailto:nalfido@yahoo.com" TargetMode="External"/><Relationship Id="rId418" Type="http://schemas.openxmlformats.org/officeDocument/2006/relationships/hyperlink" Target="mailto:verdemar4765@yahoo.es" TargetMode="External"/><Relationship Id="rId222" Type="http://schemas.openxmlformats.org/officeDocument/2006/relationships/hyperlink" Target="mailto:dannyc0217@gmail.com" TargetMode="External"/><Relationship Id="rId264" Type="http://schemas.openxmlformats.org/officeDocument/2006/relationships/hyperlink" Target="mailto:rodrigocorreacamacho@gmail.com" TargetMode="External"/><Relationship Id="rId471" Type="http://schemas.openxmlformats.org/officeDocument/2006/relationships/hyperlink" Target="mailto:chuchoperaza17@hotmail.com" TargetMode="External"/><Relationship Id="rId17" Type="http://schemas.openxmlformats.org/officeDocument/2006/relationships/hyperlink" Target="mailto:bonillatorresolimar@gmail.com" TargetMode="External"/><Relationship Id="rId59" Type="http://schemas.openxmlformats.org/officeDocument/2006/relationships/hyperlink" Target="mailto:angelamaya1607@gmail.com" TargetMode="External"/><Relationship Id="rId124" Type="http://schemas.openxmlformats.org/officeDocument/2006/relationships/hyperlink" Target="mailto:gloriabernalamorocho@gmail.com" TargetMode="External"/><Relationship Id="rId527" Type="http://schemas.openxmlformats.org/officeDocument/2006/relationships/hyperlink" Target="mailto:catodu291278@gmail.com" TargetMode="External"/><Relationship Id="rId569" Type="http://schemas.openxmlformats.org/officeDocument/2006/relationships/hyperlink" Target="mailto:luza1275@hotmail.com" TargetMode="External"/><Relationship Id="rId70" Type="http://schemas.openxmlformats.org/officeDocument/2006/relationships/hyperlink" Target="mailto:ivanv2639@gmail.com" TargetMode="External"/><Relationship Id="rId166" Type="http://schemas.openxmlformats.org/officeDocument/2006/relationships/hyperlink" Target="mailto:locogongora@hotmail.com" TargetMode="External"/><Relationship Id="rId331" Type="http://schemas.openxmlformats.org/officeDocument/2006/relationships/hyperlink" Target="mailto:oscaryanez2008@hotmail.com" TargetMode="External"/><Relationship Id="rId373" Type="http://schemas.openxmlformats.org/officeDocument/2006/relationships/hyperlink" Target="mailto:comando.pereanez@gmail.com" TargetMode="External"/><Relationship Id="rId429" Type="http://schemas.openxmlformats.org/officeDocument/2006/relationships/hyperlink" Target="mailto:gerlymauriciomoreno@yahoo.es" TargetMode="External"/><Relationship Id="rId1" Type="http://schemas.openxmlformats.org/officeDocument/2006/relationships/hyperlink" Target="mailto:yulitza.ibanez@unp.gov.co" TargetMode="External"/><Relationship Id="rId233" Type="http://schemas.openxmlformats.org/officeDocument/2006/relationships/hyperlink" Target="mailto:modularesdeloriente@hotmail.com" TargetMode="External"/><Relationship Id="rId440" Type="http://schemas.openxmlformats.org/officeDocument/2006/relationships/hyperlink" Target="mailto:jorgerozo33@hotmail.com" TargetMode="External"/><Relationship Id="rId28" Type="http://schemas.openxmlformats.org/officeDocument/2006/relationships/hyperlink" Target="mailto:valenciaw460@gmail.com" TargetMode="External"/><Relationship Id="rId275" Type="http://schemas.openxmlformats.org/officeDocument/2006/relationships/hyperlink" Target="mailto:hecastro78@hotmail.com" TargetMode="External"/><Relationship Id="rId300" Type="http://schemas.openxmlformats.org/officeDocument/2006/relationships/hyperlink" Target="mailto:sterlingvilla@hotmail.com" TargetMode="External"/><Relationship Id="rId482" Type="http://schemas.openxmlformats.org/officeDocument/2006/relationships/hyperlink" Target="mailto:julianunp@hotmail.com" TargetMode="External"/><Relationship Id="rId538" Type="http://schemas.openxmlformats.org/officeDocument/2006/relationships/hyperlink" Target="mailto:saulzzorro@gmail.com" TargetMode="External"/><Relationship Id="rId81" Type="http://schemas.openxmlformats.org/officeDocument/2006/relationships/hyperlink" Target="mailto:joseyepes68@hotmail.com" TargetMode="External"/><Relationship Id="rId135" Type="http://schemas.openxmlformats.org/officeDocument/2006/relationships/hyperlink" Target="mailto:jhonfaibercanaslopez@gmail.com" TargetMode="External"/><Relationship Id="rId177" Type="http://schemas.openxmlformats.org/officeDocument/2006/relationships/hyperlink" Target="mailto:ricaurteomeara23@hotmail.com" TargetMode="External"/><Relationship Id="rId342" Type="http://schemas.openxmlformats.org/officeDocument/2006/relationships/hyperlink" Target="mailto:acuerpaditojose@hotmail.com" TargetMode="External"/><Relationship Id="rId384" Type="http://schemas.openxmlformats.org/officeDocument/2006/relationships/hyperlink" Target="mailto:jorgescalante2510@hotmail.com" TargetMode="External"/><Relationship Id="rId202" Type="http://schemas.openxmlformats.org/officeDocument/2006/relationships/hyperlink" Target="mailto:johanarami@hotmail.com" TargetMode="External"/><Relationship Id="rId244" Type="http://schemas.openxmlformats.org/officeDocument/2006/relationships/hyperlink" Target="mailto:jairoramos21@hotmail.com" TargetMode="External"/><Relationship Id="rId39" Type="http://schemas.openxmlformats.org/officeDocument/2006/relationships/hyperlink" Target="mailto:marpez01@gmail.com" TargetMode="External"/><Relationship Id="rId286" Type="http://schemas.openxmlformats.org/officeDocument/2006/relationships/hyperlink" Target="mailto:hawer62@hotmail.com" TargetMode="External"/><Relationship Id="rId451" Type="http://schemas.openxmlformats.org/officeDocument/2006/relationships/hyperlink" Target="mailto:edwindloaiza@gmail.com" TargetMode="External"/><Relationship Id="rId493" Type="http://schemas.openxmlformats.org/officeDocument/2006/relationships/hyperlink" Target="mailto:tacticos12@hotmail.com" TargetMode="External"/><Relationship Id="rId507" Type="http://schemas.openxmlformats.org/officeDocument/2006/relationships/hyperlink" Target="mailto:fredyardilacastellanosverde@gmail.com" TargetMode="External"/><Relationship Id="rId549" Type="http://schemas.openxmlformats.org/officeDocument/2006/relationships/hyperlink" Target="mailto:pedroza.richard@hotmail.com" TargetMode="External"/><Relationship Id="rId50" Type="http://schemas.openxmlformats.org/officeDocument/2006/relationships/hyperlink" Target="mailto:lcastrillon862@gmail.com" TargetMode="External"/><Relationship Id="rId104" Type="http://schemas.openxmlformats.org/officeDocument/2006/relationships/hyperlink" Target="mailto:rodribri22@gmail.com" TargetMode="External"/><Relationship Id="rId146" Type="http://schemas.openxmlformats.org/officeDocument/2006/relationships/hyperlink" Target="mailto:jhonruiz1624@gmail.com" TargetMode="External"/><Relationship Id="rId188" Type="http://schemas.openxmlformats.org/officeDocument/2006/relationships/hyperlink" Target="mailto:soul2080534@gmail.com" TargetMode="External"/><Relationship Id="rId311" Type="http://schemas.openxmlformats.org/officeDocument/2006/relationships/hyperlink" Target="mailto:bonivasquez@hotmail.com" TargetMode="External"/><Relationship Id="rId353" Type="http://schemas.openxmlformats.org/officeDocument/2006/relationships/hyperlink" Target="mailto:gillermo03@hotmail.com" TargetMode="External"/><Relationship Id="rId395" Type="http://schemas.openxmlformats.org/officeDocument/2006/relationships/hyperlink" Target="mailto:consuegra27@hotmail.com" TargetMode="External"/><Relationship Id="rId409" Type="http://schemas.openxmlformats.org/officeDocument/2006/relationships/hyperlink" Target="mailto:anbus_cruz@hotmail.es" TargetMode="External"/><Relationship Id="rId560" Type="http://schemas.openxmlformats.org/officeDocument/2006/relationships/hyperlink" Target="mailto:yuririco2607@hotmail.com" TargetMode="External"/><Relationship Id="rId92" Type="http://schemas.openxmlformats.org/officeDocument/2006/relationships/hyperlink" Target="mailto:alejandrocastellanos448@gmail.com" TargetMode="External"/><Relationship Id="rId213" Type="http://schemas.openxmlformats.org/officeDocument/2006/relationships/hyperlink" Target="mailto:orlandorb9@yahoo.com.co" TargetMode="External"/><Relationship Id="rId420" Type="http://schemas.openxmlformats.org/officeDocument/2006/relationships/hyperlink" Target="mailto:albertoalegria2005@hotmail.com" TargetMode="External"/><Relationship Id="rId255" Type="http://schemas.openxmlformats.org/officeDocument/2006/relationships/hyperlink" Target="mailto:carlosg.morales@hotmail.com" TargetMode="External"/><Relationship Id="rId297" Type="http://schemas.openxmlformats.org/officeDocument/2006/relationships/hyperlink" Target="mailto:elalquimistamix@hotmail.com" TargetMode="External"/><Relationship Id="rId462" Type="http://schemas.openxmlformats.org/officeDocument/2006/relationships/hyperlink" Target="mailto:yoacero72@gmail.com" TargetMode="External"/><Relationship Id="rId518" Type="http://schemas.openxmlformats.org/officeDocument/2006/relationships/hyperlink" Target="mailto:natis85@gmail.com" TargetMode="External"/><Relationship Id="rId115" Type="http://schemas.openxmlformats.org/officeDocument/2006/relationships/hyperlink" Target="mailto:yuyi43@hotmail.com" TargetMode="External"/><Relationship Id="rId157" Type="http://schemas.openxmlformats.org/officeDocument/2006/relationships/hyperlink" Target="mailto:liasierra@hotmail.com" TargetMode="External"/><Relationship Id="rId322" Type="http://schemas.openxmlformats.org/officeDocument/2006/relationships/hyperlink" Target="mailto:olpasa99@hotmail.com" TargetMode="External"/><Relationship Id="rId364" Type="http://schemas.openxmlformats.org/officeDocument/2006/relationships/hyperlink" Target="mailto:victorhincapie2008@hotmail.com" TargetMode="External"/><Relationship Id="rId61" Type="http://schemas.openxmlformats.org/officeDocument/2006/relationships/hyperlink" Target="mailto:luisalbertomercado054@gmail.com" TargetMode="External"/><Relationship Id="rId199" Type="http://schemas.openxmlformats.org/officeDocument/2006/relationships/hyperlink" Target="mailto:pa.fran27@hotmail.com" TargetMode="External"/><Relationship Id="rId571" Type="http://schemas.openxmlformats.org/officeDocument/2006/relationships/hyperlink" Target="mailto:hansy1975@hotmail.com" TargetMode="External"/><Relationship Id="rId19" Type="http://schemas.openxmlformats.org/officeDocument/2006/relationships/hyperlink" Target="mailto:andersonvegaelcantante7@gmail.com" TargetMode="External"/><Relationship Id="rId224" Type="http://schemas.openxmlformats.org/officeDocument/2006/relationships/hyperlink" Target="mailto:garus1975@hotmail.com" TargetMode="External"/><Relationship Id="rId266" Type="http://schemas.openxmlformats.org/officeDocument/2006/relationships/hyperlink" Target="mailto:mrwhite-58@hotmail.com" TargetMode="External"/><Relationship Id="rId431" Type="http://schemas.openxmlformats.org/officeDocument/2006/relationships/hyperlink" Target="mailto:mafaca_7@msn.com" TargetMode="External"/><Relationship Id="rId473" Type="http://schemas.openxmlformats.org/officeDocument/2006/relationships/hyperlink" Target="mailto:nelsonparrado2012@hotmail.com" TargetMode="External"/><Relationship Id="rId529" Type="http://schemas.openxmlformats.org/officeDocument/2006/relationships/hyperlink" Target="mailto:verde251@hotmail.com" TargetMode="External"/><Relationship Id="rId30" Type="http://schemas.openxmlformats.org/officeDocument/2006/relationships/hyperlink" Target="mailto:cuellar.hermes3@gmail.com" TargetMode="External"/><Relationship Id="rId126" Type="http://schemas.openxmlformats.org/officeDocument/2006/relationships/hyperlink" Target="mailto:andres-tovar92@hotmail.com" TargetMode="External"/><Relationship Id="rId168" Type="http://schemas.openxmlformats.org/officeDocument/2006/relationships/hyperlink" Target="mailto:luis10091972@hotmail.com" TargetMode="External"/><Relationship Id="rId333" Type="http://schemas.openxmlformats.org/officeDocument/2006/relationships/hyperlink" Target="mailto:romeropadi@yahoo.com.co" TargetMode="External"/><Relationship Id="rId540" Type="http://schemas.openxmlformats.org/officeDocument/2006/relationships/hyperlink" Target="mailto:unpdiana@gmail.com" TargetMode="External"/><Relationship Id="rId72" Type="http://schemas.openxmlformats.org/officeDocument/2006/relationships/hyperlink" Target="mailto:duverney.boada1971@gmail.com" TargetMode="External"/><Relationship Id="rId375" Type="http://schemas.openxmlformats.org/officeDocument/2006/relationships/hyperlink" Target="mailto:hgomezc2001@yahoo.es" TargetMode="External"/><Relationship Id="rId3" Type="http://schemas.openxmlformats.org/officeDocument/2006/relationships/hyperlink" Target="mailto:margarita.natalia@gmail.com" TargetMode="External"/><Relationship Id="rId235" Type="http://schemas.openxmlformats.org/officeDocument/2006/relationships/hyperlink" Target="mailto:liyu84@hotmail.com" TargetMode="External"/><Relationship Id="rId277" Type="http://schemas.openxmlformats.org/officeDocument/2006/relationships/hyperlink" Target="mailto:joambe0101@yahoo.es" TargetMode="External"/><Relationship Id="rId400" Type="http://schemas.openxmlformats.org/officeDocument/2006/relationships/hyperlink" Target="mailto:hernancastaneda32@hotmail.com" TargetMode="External"/><Relationship Id="rId442" Type="http://schemas.openxmlformats.org/officeDocument/2006/relationships/hyperlink" Target="mailto:holpul2007@hotmail.com" TargetMode="External"/><Relationship Id="rId484" Type="http://schemas.openxmlformats.org/officeDocument/2006/relationships/hyperlink" Target="mailto:ratonjerry@hotmail.com" TargetMode="External"/><Relationship Id="rId137" Type="http://schemas.openxmlformats.org/officeDocument/2006/relationships/hyperlink" Target="mailto:OLGAMEZA1418@HOTMAIL.COM" TargetMode="External"/><Relationship Id="rId302" Type="http://schemas.openxmlformats.org/officeDocument/2006/relationships/hyperlink" Target="mailto:arturoserrano29@hotmail.com" TargetMode="External"/><Relationship Id="rId344" Type="http://schemas.openxmlformats.org/officeDocument/2006/relationships/hyperlink" Target="mailto:juanalbertomenjura@hotmail.com" TargetMode="External"/><Relationship Id="rId41" Type="http://schemas.openxmlformats.org/officeDocument/2006/relationships/hyperlink" Target="mailto:carolinavidales@outlook.es" TargetMode="External"/><Relationship Id="rId83" Type="http://schemas.openxmlformats.org/officeDocument/2006/relationships/hyperlink" Target="mailto:cardosoluisalberto74@gmail.com" TargetMode="External"/><Relationship Id="rId179" Type="http://schemas.openxmlformats.org/officeDocument/2006/relationships/hyperlink" Target="mailto:maorios1987@hotmail.com" TargetMode="External"/><Relationship Id="rId386" Type="http://schemas.openxmlformats.org/officeDocument/2006/relationships/hyperlink" Target="mailto:edwinelles72@gmail.com" TargetMode="External"/><Relationship Id="rId551" Type="http://schemas.openxmlformats.org/officeDocument/2006/relationships/hyperlink" Target="mailto:mariapatriciaortegontorres@gmail.com" TargetMode="External"/><Relationship Id="rId190" Type="http://schemas.openxmlformats.org/officeDocument/2006/relationships/hyperlink" Target="mailto:wilmercuello@gmail.com" TargetMode="External"/><Relationship Id="rId204" Type="http://schemas.openxmlformats.org/officeDocument/2006/relationships/hyperlink" Target="mailto:yolishoyos@hotmail.com" TargetMode="External"/><Relationship Id="rId246" Type="http://schemas.openxmlformats.org/officeDocument/2006/relationships/hyperlink" Target="mailto:trianawil69@yahoo.es" TargetMode="External"/><Relationship Id="rId288" Type="http://schemas.openxmlformats.org/officeDocument/2006/relationships/hyperlink" Target="mailto:melqui3717@hotmail.com" TargetMode="External"/><Relationship Id="rId411" Type="http://schemas.openxmlformats.org/officeDocument/2006/relationships/hyperlink" Target="mailto:arleyborjap@gmail.com" TargetMode="External"/><Relationship Id="rId453" Type="http://schemas.openxmlformats.org/officeDocument/2006/relationships/hyperlink" Target="mailto:joguti74@hotmail.es" TargetMode="External"/><Relationship Id="rId509" Type="http://schemas.openxmlformats.org/officeDocument/2006/relationships/hyperlink" Target="mailto:victorsalinas1406@hotmail.com" TargetMode="External"/><Relationship Id="rId106" Type="http://schemas.openxmlformats.org/officeDocument/2006/relationships/hyperlink" Target="mailto:CARLOSHOBE@GMAIL.COM" TargetMode="External"/><Relationship Id="rId313" Type="http://schemas.openxmlformats.org/officeDocument/2006/relationships/hyperlink" Target="mailto:modestoher2542@hotmail.com" TargetMode="External"/><Relationship Id="rId495" Type="http://schemas.openxmlformats.org/officeDocument/2006/relationships/hyperlink" Target="mailto:marcaza08@hotmail.com" TargetMode="External"/><Relationship Id="rId10" Type="http://schemas.openxmlformats.org/officeDocument/2006/relationships/hyperlink" Target="mailto:maquirogar@gmail.com" TargetMode="External"/><Relationship Id="rId52" Type="http://schemas.openxmlformats.org/officeDocument/2006/relationships/hyperlink" Target="mailto:jaimea_pg@hotmail.com" TargetMode="External"/><Relationship Id="rId94" Type="http://schemas.openxmlformats.org/officeDocument/2006/relationships/hyperlink" Target="mailto:jesus2014doria@hotmail.com" TargetMode="External"/><Relationship Id="rId148" Type="http://schemas.openxmlformats.org/officeDocument/2006/relationships/hyperlink" Target="mailto:wendymilena28@gmail.com" TargetMode="External"/><Relationship Id="rId355" Type="http://schemas.openxmlformats.org/officeDocument/2006/relationships/hyperlink" Target="mailto:ldario93@gmail.com" TargetMode="External"/><Relationship Id="rId397" Type="http://schemas.openxmlformats.org/officeDocument/2006/relationships/hyperlink" Target="mailto:cifuentes_seracho@hotmail.com" TargetMode="External"/><Relationship Id="rId520" Type="http://schemas.openxmlformats.org/officeDocument/2006/relationships/hyperlink" Target="mailto:andrea2489@hotmail.com" TargetMode="External"/><Relationship Id="rId562" Type="http://schemas.openxmlformats.org/officeDocument/2006/relationships/hyperlink" Target="mailto:javialex2020@gmail.com" TargetMode="External"/><Relationship Id="rId215" Type="http://schemas.openxmlformats.org/officeDocument/2006/relationships/hyperlink" Target="mailto:alextorrado@gmail.com" TargetMode="External"/><Relationship Id="rId257" Type="http://schemas.openxmlformats.org/officeDocument/2006/relationships/hyperlink" Target="mailto:geranio827@hotmail.com" TargetMode="External"/><Relationship Id="rId422" Type="http://schemas.openxmlformats.org/officeDocument/2006/relationships/hyperlink" Target="mailto:gavoptj@hotmail.com" TargetMode="External"/><Relationship Id="rId464" Type="http://schemas.openxmlformats.org/officeDocument/2006/relationships/hyperlink" Target="mailto:chicho3260@gmail.com" TargetMode="External"/><Relationship Id="rId299" Type="http://schemas.openxmlformats.org/officeDocument/2006/relationships/hyperlink" Target="mailto:ostares64@hotmail.com" TargetMode="External"/><Relationship Id="rId63" Type="http://schemas.openxmlformats.org/officeDocument/2006/relationships/hyperlink" Target="mailto:villarealmontesmilena@gmail.com" TargetMode="External"/><Relationship Id="rId159" Type="http://schemas.openxmlformats.org/officeDocument/2006/relationships/hyperlink" Target="mailto:nataliamarinc81@gmail.com" TargetMode="External"/><Relationship Id="rId366" Type="http://schemas.openxmlformats.org/officeDocument/2006/relationships/hyperlink" Target="mailto:joseever_g@yahoo.es" TargetMode="External"/><Relationship Id="rId573" Type="http://schemas.openxmlformats.org/officeDocument/2006/relationships/hyperlink" Target="mailto:johnalex0999@hotmail.com" TargetMode="External"/><Relationship Id="rId226" Type="http://schemas.openxmlformats.org/officeDocument/2006/relationships/hyperlink" Target="mailto:berneymorales@hotmail.com" TargetMode="External"/><Relationship Id="rId433" Type="http://schemas.openxmlformats.org/officeDocument/2006/relationships/hyperlink" Target="mailto:andres.1829@hotmail.com" TargetMode="External"/><Relationship Id="rId74" Type="http://schemas.openxmlformats.org/officeDocument/2006/relationships/hyperlink" Target="mailto:gato.1083@hotmail.com" TargetMode="External"/><Relationship Id="rId377" Type="http://schemas.openxmlformats.org/officeDocument/2006/relationships/hyperlink" Target="mailto:omaroega@hotmail.com" TargetMode="External"/><Relationship Id="rId500" Type="http://schemas.openxmlformats.org/officeDocument/2006/relationships/hyperlink" Target="mailto:hefestos.26@hotmail.com" TargetMode="External"/><Relationship Id="rId5" Type="http://schemas.openxmlformats.org/officeDocument/2006/relationships/hyperlink" Target="mailto:fernory1982@gmail.com" TargetMode="External"/><Relationship Id="rId237" Type="http://schemas.openxmlformats.org/officeDocument/2006/relationships/hyperlink" Target="mailto:freddy.escobar.m@gmail.com" TargetMode="External"/><Relationship Id="rId444" Type="http://schemas.openxmlformats.org/officeDocument/2006/relationships/hyperlink" Target="mailto:carpirto@hotmail.com" TargetMode="External"/><Relationship Id="rId290" Type="http://schemas.openxmlformats.org/officeDocument/2006/relationships/hyperlink" Target="mailto:velascorengifo@hotmail.com" TargetMode="External"/><Relationship Id="rId304" Type="http://schemas.openxmlformats.org/officeDocument/2006/relationships/hyperlink" Target="mailto:yinfermilenio@yahoo.es" TargetMode="External"/><Relationship Id="rId388" Type="http://schemas.openxmlformats.org/officeDocument/2006/relationships/hyperlink" Target="mailto:edilber50@hotmail.com" TargetMode="External"/><Relationship Id="rId511" Type="http://schemas.openxmlformats.org/officeDocument/2006/relationships/hyperlink" Target="mailto:javier70paez@yahoo.es" TargetMode="External"/><Relationship Id="rId85" Type="http://schemas.openxmlformats.org/officeDocument/2006/relationships/hyperlink" Target="mailto:marcelaaranzales@gmail.com" TargetMode="External"/><Relationship Id="rId150" Type="http://schemas.openxmlformats.org/officeDocument/2006/relationships/hyperlink" Target="mailto:crysstefanny0110@gmail.com" TargetMode="External"/><Relationship Id="rId248" Type="http://schemas.openxmlformats.org/officeDocument/2006/relationships/hyperlink" Target="mailto:wilrodpinillos@hotmail.com" TargetMode="External"/><Relationship Id="rId455" Type="http://schemas.openxmlformats.org/officeDocument/2006/relationships/hyperlink" Target="mailto:fornair10@gmail.com" TargetMode="External"/><Relationship Id="rId12" Type="http://schemas.openxmlformats.org/officeDocument/2006/relationships/hyperlink" Target="mailto:robertpalacio1411@gmail.com" TargetMode="External"/><Relationship Id="rId108" Type="http://schemas.openxmlformats.org/officeDocument/2006/relationships/hyperlink" Target="mailto:SAGIPG@HOTMAIL.COM" TargetMode="External"/><Relationship Id="rId315" Type="http://schemas.openxmlformats.org/officeDocument/2006/relationships/hyperlink" Target="mailto:omar-unp@hotmail.com" TargetMode="External"/><Relationship Id="rId522" Type="http://schemas.openxmlformats.org/officeDocument/2006/relationships/hyperlink" Target="mailto:leand1121@yahoo.com" TargetMode="External"/><Relationship Id="rId96" Type="http://schemas.openxmlformats.org/officeDocument/2006/relationships/hyperlink" Target="mailto:jhofregapi.demifave@gmail.com" TargetMode="External"/><Relationship Id="rId161" Type="http://schemas.openxmlformats.org/officeDocument/2006/relationships/hyperlink" Target="mailto:joseh231178@hotmail.com" TargetMode="External"/><Relationship Id="rId399" Type="http://schemas.openxmlformats.org/officeDocument/2006/relationships/hyperlink" Target="mailto:josecastellanos58@hotmail.com" TargetMode="External"/><Relationship Id="rId259" Type="http://schemas.openxmlformats.org/officeDocument/2006/relationships/hyperlink" Target="mailto:monocuco8@hotmail.com" TargetMode="External"/><Relationship Id="rId466" Type="http://schemas.openxmlformats.org/officeDocument/2006/relationships/hyperlink" Target="mailto:gilbertvp@hotmail.com" TargetMode="External"/><Relationship Id="rId23" Type="http://schemas.openxmlformats.org/officeDocument/2006/relationships/hyperlink" Target="mailto:nemeciomoreno@hotmail.com" TargetMode="External"/><Relationship Id="rId119" Type="http://schemas.openxmlformats.org/officeDocument/2006/relationships/hyperlink" Target="mailto:cenaida_18@hotmail.com" TargetMode="External"/><Relationship Id="rId326" Type="http://schemas.openxmlformats.org/officeDocument/2006/relationships/hyperlink" Target="mailto:hapc7@hotmail.com" TargetMode="External"/><Relationship Id="rId533" Type="http://schemas.openxmlformats.org/officeDocument/2006/relationships/hyperlink" Target="mailto:alexander7911@hotmail.com" TargetMode="External"/><Relationship Id="rId172" Type="http://schemas.openxmlformats.org/officeDocument/2006/relationships/hyperlink" Target="mailto:zclauszjr@gmail.com" TargetMode="External"/><Relationship Id="rId477" Type="http://schemas.openxmlformats.org/officeDocument/2006/relationships/hyperlink" Target="mailto:williamgarzon-a@hotmail.com" TargetMode="External"/><Relationship Id="rId337" Type="http://schemas.openxmlformats.org/officeDocument/2006/relationships/hyperlink" Target="mailto:rubendarioortega1960@hot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mailto:yesica.camacho@unp.gov.co" TargetMode="External"/><Relationship Id="rId21" Type="http://schemas.openxmlformats.org/officeDocument/2006/relationships/hyperlink" Target="mailto:fercaldacu@gmail.com" TargetMode="External"/><Relationship Id="rId42" Type="http://schemas.openxmlformats.org/officeDocument/2006/relationships/hyperlink" Target="mailto:hernandosaavedra79@hotmail.com" TargetMode="External"/><Relationship Id="rId63" Type="http://schemas.openxmlformats.org/officeDocument/2006/relationships/hyperlink" Target="mailto:angelica.barrera@unp.gov.co" TargetMode="External"/><Relationship Id="rId84" Type="http://schemas.openxmlformats.org/officeDocument/2006/relationships/hyperlink" Target="mailto:ronald.rodriguez@unp.gov.co" TargetMode="External"/><Relationship Id="rId138" Type="http://schemas.openxmlformats.org/officeDocument/2006/relationships/hyperlink" Target="mailto:santo4190@hotmail.com" TargetMode="External"/><Relationship Id="rId159" Type="http://schemas.openxmlformats.org/officeDocument/2006/relationships/hyperlink" Target="mailto:david.florez@unp.gov.co" TargetMode="External"/><Relationship Id="rId170" Type="http://schemas.openxmlformats.org/officeDocument/2006/relationships/hyperlink" Target="mailto:orietta.duran@unp.gov.co" TargetMode="External"/><Relationship Id="rId191" Type="http://schemas.openxmlformats.org/officeDocument/2006/relationships/hyperlink" Target="mailto:angie.ruiz@unp.gov.co" TargetMode="External"/><Relationship Id="rId205" Type="http://schemas.openxmlformats.org/officeDocument/2006/relationships/hyperlink" Target="mailto:luiscarlos.poveda@hotmail.es" TargetMode="External"/><Relationship Id="rId107" Type="http://schemas.openxmlformats.org/officeDocument/2006/relationships/hyperlink" Target="mailto:jarbin.murillo@unp.gov.co" TargetMode="External"/><Relationship Id="rId11" Type="http://schemas.openxmlformats.org/officeDocument/2006/relationships/hyperlink" Target="mailto:fercaldacu@gmail.com" TargetMode="External"/><Relationship Id="rId32" Type="http://schemas.openxmlformats.org/officeDocument/2006/relationships/hyperlink" Target="mailto:fcrussi@gmail.com" TargetMode="External"/><Relationship Id="rId53" Type="http://schemas.openxmlformats.org/officeDocument/2006/relationships/hyperlink" Target="mailto:Alexandra.psicologa1994@gmail.com" TargetMode="External"/><Relationship Id="rId74" Type="http://schemas.openxmlformats.org/officeDocument/2006/relationships/hyperlink" Target="mailto:csarcapera@hotmail.com" TargetMode="External"/><Relationship Id="rId128" Type="http://schemas.openxmlformats.org/officeDocument/2006/relationships/hyperlink" Target="mailto:david.montejo@unp.gov.co" TargetMode="External"/><Relationship Id="rId149" Type="http://schemas.openxmlformats.org/officeDocument/2006/relationships/hyperlink" Target="mailto:angie.gonzalez@unp.gov.co" TargetMode="External"/><Relationship Id="rId5" Type="http://schemas.openxmlformats.org/officeDocument/2006/relationships/hyperlink" Target="mailto:diana.cabra@unp.gov.co" TargetMode="External"/><Relationship Id="rId95" Type="http://schemas.openxmlformats.org/officeDocument/2006/relationships/hyperlink" Target="mailto:arlex.navarro@unp.gov.co" TargetMode="External"/><Relationship Id="rId160" Type="http://schemas.openxmlformats.org/officeDocument/2006/relationships/hyperlink" Target="mailto:florezdelahoz10@gmail.com" TargetMode="External"/><Relationship Id="rId181" Type="http://schemas.openxmlformats.org/officeDocument/2006/relationships/hyperlink" Target="mailto:osvaldoobg2428@gmail.com" TargetMode="External"/><Relationship Id="rId22" Type="http://schemas.openxmlformats.org/officeDocument/2006/relationships/hyperlink" Target="mailto:jaigarzon@gmail.com" TargetMode="External"/><Relationship Id="rId43" Type="http://schemas.openxmlformats.org/officeDocument/2006/relationships/hyperlink" Target="mailto:hernandopsicologo0112@gmail.com" TargetMode="External"/><Relationship Id="rId64" Type="http://schemas.openxmlformats.org/officeDocument/2006/relationships/hyperlink" Target="mailto:oscar-077@hotmail.com" TargetMode="External"/><Relationship Id="rId118" Type="http://schemas.openxmlformats.org/officeDocument/2006/relationships/hyperlink" Target="mailto:suany8@hotmail.com" TargetMode="External"/><Relationship Id="rId139" Type="http://schemas.openxmlformats.org/officeDocument/2006/relationships/hyperlink" Target="mailto:lisbet.illidge@unp.gov.co" TargetMode="External"/><Relationship Id="rId85" Type="http://schemas.openxmlformats.org/officeDocument/2006/relationships/hyperlink" Target="mailto:Helentim.periodismo@gmail.com" TargetMode="External"/><Relationship Id="rId150" Type="http://schemas.openxmlformats.org/officeDocument/2006/relationships/hyperlink" Target="mailto:a.carito_98@hotmail.com" TargetMode="External"/><Relationship Id="rId171" Type="http://schemas.openxmlformats.org/officeDocument/2006/relationships/hyperlink" Target="mailto:baironecheverry222@gmail.com" TargetMode="External"/><Relationship Id="rId192" Type="http://schemas.openxmlformats.org/officeDocument/2006/relationships/hyperlink" Target="mailto:angienatalyruiz@gmail.com" TargetMode="External"/><Relationship Id="rId206" Type="http://schemas.openxmlformats.org/officeDocument/2006/relationships/hyperlink" Target="mailto:alfocarol@hotmail.com" TargetMode="External"/><Relationship Id="rId12" Type="http://schemas.openxmlformats.org/officeDocument/2006/relationships/hyperlink" Target="mailto:Alexandra.psicologa1994@gmail.com" TargetMode="External"/><Relationship Id="rId33" Type="http://schemas.openxmlformats.org/officeDocument/2006/relationships/hyperlink" Target="mailto:Jptao20000@hotmail.com" TargetMode="External"/><Relationship Id="rId108" Type="http://schemas.openxmlformats.org/officeDocument/2006/relationships/hyperlink" Target="mailto:elver.franco@unp.gov.co" TargetMode="External"/><Relationship Id="rId129" Type="http://schemas.openxmlformats.org/officeDocument/2006/relationships/hyperlink" Target="mailto:davidmontejobernal@gmail.com" TargetMode="External"/><Relationship Id="rId54" Type="http://schemas.openxmlformats.org/officeDocument/2006/relationships/hyperlink" Target="mailto:osvaldoobg2428@gmail.com" TargetMode="External"/><Relationship Id="rId75" Type="http://schemas.openxmlformats.org/officeDocument/2006/relationships/hyperlink" Target="mailto:josoriov30@hotmail.com" TargetMode="External"/><Relationship Id="rId96" Type="http://schemas.openxmlformats.org/officeDocument/2006/relationships/hyperlink" Target="mailto:alfredo.suarez@unp.gov.co" TargetMode="External"/><Relationship Id="rId140" Type="http://schemas.openxmlformats.org/officeDocument/2006/relationships/hyperlink" Target="mailto:luis.montero@unp.gov.co" TargetMode="External"/><Relationship Id="rId161" Type="http://schemas.openxmlformats.org/officeDocument/2006/relationships/hyperlink" Target="mailto:dianagmunevar@hotmail.com" TargetMode="External"/><Relationship Id="rId182" Type="http://schemas.openxmlformats.org/officeDocument/2006/relationships/hyperlink" Target="mailto:jairoa-59@hotmail.com" TargetMode="External"/><Relationship Id="rId6" Type="http://schemas.openxmlformats.org/officeDocument/2006/relationships/hyperlink" Target="mailto:zoliopp19@hotmail.com" TargetMode="External"/><Relationship Id="rId23" Type="http://schemas.openxmlformats.org/officeDocument/2006/relationships/hyperlink" Target="mailto:j.a.c.m1976@hotmail.com" TargetMode="External"/><Relationship Id="rId119" Type="http://schemas.openxmlformats.org/officeDocument/2006/relationships/hyperlink" Target="mailto:martha.salazar@unp.gov.co" TargetMode="External"/><Relationship Id="rId44" Type="http://schemas.openxmlformats.org/officeDocument/2006/relationships/hyperlink" Target="mailto:perezvergaran@gmail.com" TargetMode="External"/><Relationship Id="rId65" Type="http://schemas.openxmlformats.org/officeDocument/2006/relationships/hyperlink" Target="mailto:jhonruiz1624@gmail.com" TargetMode="External"/><Relationship Id="rId86" Type="http://schemas.openxmlformats.org/officeDocument/2006/relationships/hyperlink" Target="mailto:manuel.benitez@unp.gov.co" TargetMode="External"/><Relationship Id="rId130" Type="http://schemas.openxmlformats.org/officeDocument/2006/relationships/hyperlink" Target="mailto:samir.berrio@hotmail.com" TargetMode="External"/><Relationship Id="rId151" Type="http://schemas.openxmlformats.org/officeDocument/2006/relationships/hyperlink" Target="mailto:fernandor13@hotmail.com" TargetMode="External"/><Relationship Id="rId172" Type="http://schemas.openxmlformats.org/officeDocument/2006/relationships/hyperlink" Target="mailto:bayron.echeverri@unp.gov.co" TargetMode="External"/><Relationship Id="rId193" Type="http://schemas.openxmlformats.org/officeDocument/2006/relationships/hyperlink" Target="mailto:paola.trujillo@unp.gov.co" TargetMode="External"/><Relationship Id="rId207" Type="http://schemas.openxmlformats.org/officeDocument/2006/relationships/hyperlink" Target="mailto:mfnietoc@hotmail.com" TargetMode="External"/><Relationship Id="rId13" Type="http://schemas.openxmlformats.org/officeDocument/2006/relationships/hyperlink" Target="mailto:freddyjular@hotmail.com" TargetMode="External"/><Relationship Id="rId109" Type="http://schemas.openxmlformats.org/officeDocument/2006/relationships/hyperlink" Target="mailto:lizeth.gonzalez@unp.gov.co" TargetMode="External"/><Relationship Id="rId34" Type="http://schemas.openxmlformats.org/officeDocument/2006/relationships/hyperlink" Target="mailto:fergarzon7777@hotmail.com" TargetMode="External"/><Relationship Id="rId55" Type="http://schemas.openxmlformats.org/officeDocument/2006/relationships/hyperlink" Target="mailto:edwin.paez@unp.gov.co" TargetMode="External"/><Relationship Id="rId76" Type="http://schemas.openxmlformats.org/officeDocument/2006/relationships/hyperlink" Target="mailto:edime29@yahoo.es" TargetMode="External"/><Relationship Id="rId97" Type="http://schemas.openxmlformats.org/officeDocument/2006/relationships/hyperlink" Target="mailto:yessica.abril@unp.gov.co" TargetMode="External"/><Relationship Id="rId120" Type="http://schemas.openxmlformats.org/officeDocument/2006/relationships/hyperlink" Target="mailto:sandra.salazar@unp.gov.co" TargetMode="External"/><Relationship Id="rId141" Type="http://schemas.openxmlformats.org/officeDocument/2006/relationships/hyperlink" Target="mailto:luismonterovargas1980@gmail.com" TargetMode="External"/><Relationship Id="rId7" Type="http://schemas.openxmlformats.org/officeDocument/2006/relationships/hyperlink" Target="mailto:maryoriscs@hotmaill.com" TargetMode="External"/><Relationship Id="rId162" Type="http://schemas.openxmlformats.org/officeDocument/2006/relationships/hyperlink" Target="mailto:yorley.riveros@unp.gov.co" TargetMode="External"/><Relationship Id="rId183" Type="http://schemas.openxmlformats.org/officeDocument/2006/relationships/hyperlink" Target="mailto:luisa.9404@hotmail.com" TargetMode="External"/><Relationship Id="rId24" Type="http://schemas.openxmlformats.org/officeDocument/2006/relationships/hyperlink" Target="mailto:frans_91818@gmail.com" TargetMode="External"/><Relationship Id="rId45" Type="http://schemas.openxmlformats.org/officeDocument/2006/relationships/hyperlink" Target="mailto:anbar9523@hotmail.com" TargetMode="External"/><Relationship Id="rId66" Type="http://schemas.openxmlformats.org/officeDocument/2006/relationships/hyperlink" Target="mailto:mairae20@hotmail.com" TargetMode="External"/><Relationship Id="rId87" Type="http://schemas.openxmlformats.org/officeDocument/2006/relationships/hyperlink" Target="mailto:angelica.ruiz@unp.gov.co" TargetMode="External"/><Relationship Id="rId110" Type="http://schemas.openxmlformats.org/officeDocument/2006/relationships/hyperlink" Target="mailto:liliana.alvarez@unp.gov.co" TargetMode="External"/><Relationship Id="rId131" Type="http://schemas.openxmlformats.org/officeDocument/2006/relationships/hyperlink" Target="mailto:angie.granja@unp.gov.co" TargetMode="External"/><Relationship Id="rId61" Type="http://schemas.openxmlformats.org/officeDocument/2006/relationships/hyperlink" Target="mailto:psi.ireth@gmail.com" TargetMode="External"/><Relationship Id="rId82" Type="http://schemas.openxmlformats.org/officeDocument/2006/relationships/hyperlink" Target="mailto:francisco.tamayo@unp.gov.co" TargetMode="External"/><Relationship Id="rId152" Type="http://schemas.openxmlformats.org/officeDocument/2006/relationships/hyperlink" Target="mailto:marroco1810@hotmail.com" TargetMode="External"/><Relationship Id="rId173" Type="http://schemas.openxmlformats.org/officeDocument/2006/relationships/hyperlink" Target="mailto:rodolfoh2301@yahoo.com" TargetMode="External"/><Relationship Id="rId194" Type="http://schemas.openxmlformats.org/officeDocument/2006/relationships/hyperlink" Target="mailto:clara.paz.b@gmail.com" TargetMode="External"/><Relationship Id="rId199" Type="http://schemas.openxmlformats.org/officeDocument/2006/relationships/hyperlink" Target="mailto:jairoriosjimenez@gmail.com" TargetMode="External"/><Relationship Id="rId203" Type="http://schemas.openxmlformats.org/officeDocument/2006/relationships/hyperlink" Target="mailto:oscar.tania@hotmail.com" TargetMode="External"/><Relationship Id="rId208" Type="http://schemas.openxmlformats.org/officeDocument/2006/relationships/hyperlink" Target="mailto:ednabelzu@hotmail.com" TargetMode="External"/><Relationship Id="rId19" Type="http://schemas.openxmlformats.org/officeDocument/2006/relationships/hyperlink" Target="mailto:diana.henriquez@unp.gov.co" TargetMode="External"/><Relationship Id="rId14" Type="http://schemas.openxmlformats.org/officeDocument/2006/relationships/hyperlink" Target="mailto:johnmatiz76@gmail.com" TargetMode="External"/><Relationship Id="rId30" Type="http://schemas.openxmlformats.org/officeDocument/2006/relationships/hyperlink" Target="mailto:pipemar04@yahoo.es" TargetMode="External"/><Relationship Id="rId35" Type="http://schemas.openxmlformats.org/officeDocument/2006/relationships/hyperlink" Target="mailto:carolina.osorio@unp.gov.co" TargetMode="External"/><Relationship Id="rId56" Type="http://schemas.openxmlformats.org/officeDocument/2006/relationships/hyperlink" Target="mailto:jaimesarmiento43@hotmail.com" TargetMode="External"/><Relationship Id="rId77" Type="http://schemas.openxmlformats.org/officeDocument/2006/relationships/hyperlink" Target="mailto:lenninjimenez@gmail.com" TargetMode="External"/><Relationship Id="rId100" Type="http://schemas.openxmlformats.org/officeDocument/2006/relationships/hyperlink" Target="mailto:neyder.lopez@unp.gov.co" TargetMode="External"/><Relationship Id="rId105" Type="http://schemas.openxmlformats.org/officeDocument/2006/relationships/hyperlink" Target="mailto:diana.rios@unp.gov.co" TargetMode="External"/><Relationship Id="rId126" Type="http://schemas.openxmlformats.org/officeDocument/2006/relationships/hyperlink" Target="mailto:elkin.carbono@unp.gov.co" TargetMode="External"/><Relationship Id="rId147" Type="http://schemas.openxmlformats.org/officeDocument/2006/relationships/hyperlink" Target="mailto:sandrahmejia@gmail.com" TargetMode="External"/><Relationship Id="rId168" Type="http://schemas.openxmlformats.org/officeDocument/2006/relationships/hyperlink" Target="mailto:Alcides.eduardo@hotmail.com" TargetMode="External"/><Relationship Id="rId8" Type="http://schemas.openxmlformats.org/officeDocument/2006/relationships/hyperlink" Target="mailto:luis.felipeagudelo1@gmail.com" TargetMode="External"/><Relationship Id="rId51" Type="http://schemas.openxmlformats.org/officeDocument/2006/relationships/hyperlink" Target="mailto:pa.fran27@hotmail.com" TargetMode="External"/><Relationship Id="rId72" Type="http://schemas.openxmlformats.org/officeDocument/2006/relationships/hyperlink" Target="mailto:jorgeivanrf@hotmail.com" TargetMode="External"/><Relationship Id="rId93" Type="http://schemas.openxmlformats.org/officeDocument/2006/relationships/hyperlink" Target="mailto:jairo.cardenas@unp.gov.co" TargetMode="External"/><Relationship Id="rId98" Type="http://schemas.openxmlformats.org/officeDocument/2006/relationships/hyperlink" Target="mailto:franklin.tumbo@unp.gov.co" TargetMode="External"/><Relationship Id="rId121" Type="http://schemas.openxmlformats.org/officeDocument/2006/relationships/hyperlink" Target="mailto:sandysalazar@hotmail.com" TargetMode="External"/><Relationship Id="rId142" Type="http://schemas.openxmlformats.org/officeDocument/2006/relationships/hyperlink" Target="mailto:sandrap.borraez@gmail.com" TargetMode="External"/><Relationship Id="rId163" Type="http://schemas.openxmlformats.org/officeDocument/2006/relationships/hyperlink" Target="mailto:romerogonzalezgilberto@gmail.com" TargetMode="External"/><Relationship Id="rId184" Type="http://schemas.openxmlformats.org/officeDocument/2006/relationships/hyperlink" Target="mailto:resala@hotmail.com" TargetMode="External"/><Relationship Id="rId189" Type="http://schemas.openxmlformats.org/officeDocument/2006/relationships/hyperlink" Target="mailto:JGARCIASUCERQUIA1984@GMAIL.COM" TargetMode="External"/><Relationship Id="rId3" Type="http://schemas.openxmlformats.org/officeDocument/2006/relationships/hyperlink" Target="mailto:natalycaro91@gmail.com" TargetMode="External"/><Relationship Id="rId25" Type="http://schemas.openxmlformats.org/officeDocument/2006/relationships/hyperlink" Target="mailto:eduardo.gomez@unp.gov.co" TargetMode="External"/><Relationship Id="rId46" Type="http://schemas.openxmlformats.org/officeDocument/2006/relationships/hyperlink" Target="mailto:joserx84@hotmail.com" TargetMode="External"/><Relationship Id="rId67" Type="http://schemas.openxmlformats.org/officeDocument/2006/relationships/hyperlink" Target="mailto:yolishoyos@hotmail.com" TargetMode="External"/><Relationship Id="rId116" Type="http://schemas.openxmlformats.org/officeDocument/2006/relationships/hyperlink" Target="mailto:paula.lopez@unp.gov.co" TargetMode="External"/><Relationship Id="rId137" Type="http://schemas.openxmlformats.org/officeDocument/2006/relationships/hyperlink" Target="mailto:richard.garcia196@hotmail.com" TargetMode="External"/><Relationship Id="rId158" Type="http://schemas.openxmlformats.org/officeDocument/2006/relationships/hyperlink" Target="mailto:mhernandezflorez@gmail.com" TargetMode="External"/><Relationship Id="rId20" Type="http://schemas.openxmlformats.org/officeDocument/2006/relationships/hyperlink" Target="mailto:JOHNEMIR1970@OUTLOOK.COM" TargetMode="External"/><Relationship Id="rId41" Type="http://schemas.openxmlformats.org/officeDocument/2006/relationships/hyperlink" Target="mailto:guillos.gpr64@gmail.com" TargetMode="External"/><Relationship Id="rId62" Type="http://schemas.openxmlformats.org/officeDocument/2006/relationships/hyperlink" Target="mailto:diagoguarin92@hotmail.com" TargetMode="External"/><Relationship Id="rId83" Type="http://schemas.openxmlformats.org/officeDocument/2006/relationships/hyperlink" Target="mailto:VargasSanchez@unp.gov.co" TargetMode="External"/><Relationship Id="rId88" Type="http://schemas.openxmlformats.org/officeDocument/2006/relationships/hyperlink" Target="mailto:luis.duque@unp.gov.co" TargetMode="External"/><Relationship Id="rId111" Type="http://schemas.openxmlformats.org/officeDocument/2006/relationships/hyperlink" Target="mailto:diego.guarin@unp.gov.co" TargetMode="External"/><Relationship Id="rId132" Type="http://schemas.openxmlformats.org/officeDocument/2006/relationships/hyperlink" Target="mailto:A9MONTOYA@GMAIL.COM" TargetMode="External"/><Relationship Id="rId153" Type="http://schemas.openxmlformats.org/officeDocument/2006/relationships/hyperlink" Target="mailto:raul.gutierrez@unp.gov.co" TargetMode="External"/><Relationship Id="rId174" Type="http://schemas.openxmlformats.org/officeDocument/2006/relationships/hyperlink" Target="mailto:alfocarol@hotmail.com" TargetMode="External"/><Relationship Id="rId179" Type="http://schemas.openxmlformats.org/officeDocument/2006/relationships/hyperlink" Target="mailto:laura.paiba@gmail.com" TargetMode="External"/><Relationship Id="rId195" Type="http://schemas.openxmlformats.org/officeDocument/2006/relationships/hyperlink" Target="mailto:marcelaserrano19@gmail.com" TargetMode="External"/><Relationship Id="rId209" Type="http://schemas.openxmlformats.org/officeDocument/2006/relationships/hyperlink" Target="mailto:bnubiacosta@hotmail.com" TargetMode="External"/><Relationship Id="rId190" Type="http://schemas.openxmlformats.org/officeDocument/2006/relationships/hyperlink" Target="mailto:diego.garcia@unp.gov.co" TargetMode="External"/><Relationship Id="rId204" Type="http://schemas.openxmlformats.org/officeDocument/2006/relationships/hyperlink" Target="mailto:catagomezh27@hotmail.com" TargetMode="External"/><Relationship Id="rId15" Type="http://schemas.openxmlformats.org/officeDocument/2006/relationships/hyperlink" Target="mailto:catago1979@hotmail.com" TargetMode="External"/><Relationship Id="rId36" Type="http://schemas.openxmlformats.org/officeDocument/2006/relationships/hyperlink" Target="mailto:monica.toloza@gmail.com" TargetMode="External"/><Relationship Id="rId57" Type="http://schemas.openxmlformats.org/officeDocument/2006/relationships/hyperlink" Target="mailto:lopezsalaslbibiana@hotmail.com" TargetMode="External"/><Relationship Id="rId106" Type="http://schemas.openxmlformats.org/officeDocument/2006/relationships/hyperlink" Target="mailto:chiristiam.paez@unp.gov.co" TargetMode="External"/><Relationship Id="rId127" Type="http://schemas.openxmlformats.org/officeDocument/2006/relationships/hyperlink" Target="mailto:elkincarbonolopez@gmail.com" TargetMode="External"/><Relationship Id="rId10" Type="http://schemas.openxmlformats.org/officeDocument/2006/relationships/hyperlink" Target="mailto:monica.toloza@gmail.com" TargetMode="External"/><Relationship Id="rId31" Type="http://schemas.openxmlformats.org/officeDocument/2006/relationships/hyperlink" Target="mailto:tania.buitrago@unp.gov.co" TargetMode="External"/><Relationship Id="rId52" Type="http://schemas.openxmlformats.org/officeDocument/2006/relationships/hyperlink" Target="mailto:luis.felipeagudelo1@gmail.com" TargetMode="External"/><Relationship Id="rId73" Type="http://schemas.openxmlformats.org/officeDocument/2006/relationships/hyperlink" Target="mailto:jalejoi112@hotmail.com" TargetMode="External"/><Relationship Id="rId78" Type="http://schemas.openxmlformats.org/officeDocument/2006/relationships/hyperlink" Target="mailto:reivicahe0205@hotmail.com" TargetMode="External"/><Relationship Id="rId94" Type="http://schemas.openxmlformats.org/officeDocument/2006/relationships/hyperlink" Target="mailto:josejasdai@hotmail.com" TargetMode="External"/><Relationship Id="rId99" Type="http://schemas.openxmlformats.org/officeDocument/2006/relationships/hyperlink" Target="mailto:milton.moreno@unp.gov.co" TargetMode="External"/><Relationship Id="rId101" Type="http://schemas.openxmlformats.org/officeDocument/2006/relationships/hyperlink" Target="mailto:catalina.escobar@unp.gov.co" TargetMode="External"/><Relationship Id="rId122" Type="http://schemas.openxmlformats.org/officeDocument/2006/relationships/hyperlink" Target="mailto:jorge.suarez@unp.gov.co" TargetMode="External"/><Relationship Id="rId143" Type="http://schemas.openxmlformats.org/officeDocument/2006/relationships/hyperlink" Target="mailto:holger.hernandez@unp.gov.co" TargetMode="External"/><Relationship Id="rId148" Type="http://schemas.openxmlformats.org/officeDocument/2006/relationships/hyperlink" Target="mailto:aoperez49@hotmail.com" TargetMode="External"/><Relationship Id="rId164" Type="http://schemas.openxmlformats.org/officeDocument/2006/relationships/hyperlink" Target="mailto:gimunozparada@hotmail.com" TargetMode="External"/><Relationship Id="rId169" Type="http://schemas.openxmlformats.org/officeDocument/2006/relationships/hyperlink" Target="mailto:OMDURAN29@HOTMAIL.COM" TargetMode="External"/><Relationship Id="rId185" Type="http://schemas.openxmlformats.org/officeDocument/2006/relationships/hyperlink" Target="mailto:marcajg@yahoo.es" TargetMode="External"/><Relationship Id="rId4" Type="http://schemas.openxmlformats.org/officeDocument/2006/relationships/hyperlink" Target="mailto:ginibg@gmail.com" TargetMode="External"/><Relationship Id="rId9" Type="http://schemas.openxmlformats.org/officeDocument/2006/relationships/hyperlink" Target="mailto:pa.fran27@hotmail.com" TargetMode="External"/><Relationship Id="rId180" Type="http://schemas.openxmlformats.org/officeDocument/2006/relationships/hyperlink" Target="mailto:laura.paiba@unp.gov.co" TargetMode="External"/><Relationship Id="rId210" Type="http://schemas.openxmlformats.org/officeDocument/2006/relationships/vmlDrawing" Target="../drawings/vmlDrawing5.vml"/><Relationship Id="rId26" Type="http://schemas.openxmlformats.org/officeDocument/2006/relationships/hyperlink" Target="mailto:yalile_assaf@hotmail.com" TargetMode="External"/><Relationship Id="rId47" Type="http://schemas.openxmlformats.org/officeDocument/2006/relationships/hyperlink" Target="mailto:jaquelinegl2013@gmail.com" TargetMode="External"/><Relationship Id="rId68" Type="http://schemas.openxmlformats.org/officeDocument/2006/relationships/hyperlink" Target="mailto:jessicantolineztorres@gmail.com" TargetMode="External"/><Relationship Id="rId89" Type="http://schemas.openxmlformats.org/officeDocument/2006/relationships/hyperlink" Target="mailto:maria.navarro@unp.gov.co" TargetMode="External"/><Relationship Id="rId112" Type="http://schemas.openxmlformats.org/officeDocument/2006/relationships/hyperlink" Target="mailto:francisco.corredor@unp.gov.co" TargetMode="External"/><Relationship Id="rId133" Type="http://schemas.openxmlformats.org/officeDocument/2006/relationships/hyperlink" Target="mailto:joselutabares@hotmail.com" TargetMode="External"/><Relationship Id="rId154" Type="http://schemas.openxmlformats.org/officeDocument/2006/relationships/hyperlink" Target="mailto:raulgutierrezmaya@hotmail.com" TargetMode="External"/><Relationship Id="rId175" Type="http://schemas.openxmlformats.org/officeDocument/2006/relationships/hyperlink" Target="mailto:caritoml@hotmail.com" TargetMode="External"/><Relationship Id="rId196" Type="http://schemas.openxmlformats.org/officeDocument/2006/relationships/hyperlink" Target="mailto:yaneth.torres@unp.gov.co" TargetMode="External"/><Relationship Id="rId200" Type="http://schemas.openxmlformats.org/officeDocument/2006/relationships/hyperlink" Target="mailto:jairo.rios@unp.gov.co" TargetMode="External"/><Relationship Id="rId16" Type="http://schemas.openxmlformats.org/officeDocument/2006/relationships/hyperlink" Target="mailto:oscarjariza-1014@hotmail.com" TargetMode="External"/><Relationship Id="rId37" Type="http://schemas.openxmlformats.org/officeDocument/2006/relationships/hyperlink" Target="mailto:dixonmora09@gmail.com" TargetMode="External"/><Relationship Id="rId58" Type="http://schemas.openxmlformats.org/officeDocument/2006/relationships/hyperlink" Target="mailto:linaleiva93@hotmail.com" TargetMode="External"/><Relationship Id="rId79" Type="http://schemas.openxmlformats.org/officeDocument/2006/relationships/hyperlink" Target="mailto:jose.zuleta@unp.gov.co" TargetMode="External"/><Relationship Id="rId102" Type="http://schemas.openxmlformats.org/officeDocument/2006/relationships/hyperlink" Target="mailto:ricardo.osorio@unp.gov.co" TargetMode="External"/><Relationship Id="rId123" Type="http://schemas.openxmlformats.org/officeDocument/2006/relationships/hyperlink" Target="mailto:oscarfm731973@hotmail.com" TargetMode="External"/><Relationship Id="rId144" Type="http://schemas.openxmlformats.org/officeDocument/2006/relationships/hyperlink" Target="mailto:holger0416@gmail.com" TargetMode="External"/><Relationship Id="rId90" Type="http://schemas.openxmlformats.org/officeDocument/2006/relationships/hyperlink" Target="mailto:john.erazo@unp.gov.co" TargetMode="External"/><Relationship Id="rId165" Type="http://schemas.openxmlformats.org/officeDocument/2006/relationships/hyperlink" Target="mailto:jirs2115@hotmail.com" TargetMode="External"/><Relationship Id="rId186" Type="http://schemas.openxmlformats.org/officeDocument/2006/relationships/hyperlink" Target="mailto:Alexandra.psicologa1994@gmail.com" TargetMode="External"/><Relationship Id="rId211" Type="http://schemas.openxmlformats.org/officeDocument/2006/relationships/comments" Target="../comments5.xml"/><Relationship Id="rId27" Type="http://schemas.openxmlformats.org/officeDocument/2006/relationships/hyperlink" Target="mailto:normanquintero@gmail.com" TargetMode="External"/><Relationship Id="rId48" Type="http://schemas.openxmlformats.org/officeDocument/2006/relationships/hyperlink" Target="mailto:florez8204@hotmail.com" TargetMode="External"/><Relationship Id="rId69" Type="http://schemas.openxmlformats.org/officeDocument/2006/relationships/hyperlink" Target="mailto:socialomar25@gmail.com" TargetMode="External"/><Relationship Id="rId113" Type="http://schemas.openxmlformats.org/officeDocument/2006/relationships/hyperlink" Target="mailto:leidy.vargas@unp.gov.co" TargetMode="External"/><Relationship Id="rId134" Type="http://schemas.openxmlformats.org/officeDocument/2006/relationships/hyperlink" Target="mailto:maria.cisneros@unp.gov.co" TargetMode="External"/><Relationship Id="rId80" Type="http://schemas.openxmlformats.org/officeDocument/2006/relationships/hyperlink" Target="mailto:gersson.forero@unp.gov.co" TargetMode="External"/><Relationship Id="rId155" Type="http://schemas.openxmlformats.org/officeDocument/2006/relationships/hyperlink" Target="mailto:maryoriscs@hotmaill.com" TargetMode="External"/><Relationship Id="rId176" Type="http://schemas.openxmlformats.org/officeDocument/2006/relationships/hyperlink" Target="mailto:helmuth806@hotmail.com" TargetMode="External"/><Relationship Id="rId197" Type="http://schemas.openxmlformats.org/officeDocument/2006/relationships/hyperlink" Target="mailto:ruben.1609@hotmail.com" TargetMode="External"/><Relationship Id="rId201" Type="http://schemas.openxmlformats.org/officeDocument/2006/relationships/hyperlink" Target="mailto:joselito.iguaran@gmail.com" TargetMode="External"/><Relationship Id="rId17" Type="http://schemas.openxmlformats.org/officeDocument/2006/relationships/hyperlink" Target="mailto:rodoprie@gmail.com" TargetMode="External"/><Relationship Id="rId38" Type="http://schemas.openxmlformats.org/officeDocument/2006/relationships/hyperlink" Target="mailto:diego.arana@unp.gov.co" TargetMode="External"/><Relationship Id="rId59" Type="http://schemas.openxmlformats.org/officeDocument/2006/relationships/hyperlink" Target="mailto:johanarami@hotmail.com" TargetMode="External"/><Relationship Id="rId103" Type="http://schemas.openxmlformats.org/officeDocument/2006/relationships/hyperlink" Target="mailto:hedimer.tao@unp.gov.co" TargetMode="External"/><Relationship Id="rId124" Type="http://schemas.openxmlformats.org/officeDocument/2006/relationships/hyperlink" Target="mailto:nelcycifuentes@yahoo.com" TargetMode="External"/><Relationship Id="rId70" Type="http://schemas.openxmlformats.org/officeDocument/2006/relationships/hyperlink" Target="mailto:ivone.sua@unp.gov.co" TargetMode="External"/><Relationship Id="rId91" Type="http://schemas.openxmlformats.org/officeDocument/2006/relationships/hyperlink" Target="mailto:Josemiguelcorrea2061@gmail.com" TargetMode="External"/><Relationship Id="rId145" Type="http://schemas.openxmlformats.org/officeDocument/2006/relationships/hyperlink" Target="mailto:mivs8884@gmail.com" TargetMode="External"/><Relationship Id="rId166" Type="http://schemas.openxmlformats.org/officeDocument/2006/relationships/hyperlink" Target="mailto:ana.osorio@unp.gov.co" TargetMode="External"/><Relationship Id="rId187" Type="http://schemas.openxmlformats.org/officeDocument/2006/relationships/hyperlink" Target="mailto:paola.garcia@unp.gov.co" TargetMode="External"/><Relationship Id="rId1" Type="http://schemas.openxmlformats.org/officeDocument/2006/relationships/hyperlink" Target="mailto:korelia0926@hotmail.com" TargetMode="External"/><Relationship Id="rId28" Type="http://schemas.openxmlformats.org/officeDocument/2006/relationships/hyperlink" Target="mailto:disneydatejadaculma@gmail.com" TargetMode="External"/><Relationship Id="rId49" Type="http://schemas.openxmlformats.org/officeDocument/2006/relationships/hyperlink" Target="mailto:alexafragozoj@gmail.com" TargetMode="External"/><Relationship Id="rId114" Type="http://schemas.openxmlformats.org/officeDocument/2006/relationships/hyperlink" Target="mailto:jonathan.pulido@unp.gov.co" TargetMode="External"/><Relationship Id="rId60" Type="http://schemas.openxmlformats.org/officeDocument/2006/relationships/hyperlink" Target="mailto:nesca88@hotmail.com" TargetMode="External"/><Relationship Id="rId81" Type="http://schemas.openxmlformats.org/officeDocument/2006/relationships/hyperlink" Target="mailto:diana.gomez@unp.gov.co" TargetMode="External"/><Relationship Id="rId135" Type="http://schemas.openxmlformats.org/officeDocument/2006/relationships/hyperlink" Target="mailto:alejandrac1024@outlook.com" TargetMode="External"/><Relationship Id="rId156" Type="http://schemas.openxmlformats.org/officeDocument/2006/relationships/hyperlink" Target="mailto:myriam.macias@unp.gov.co" TargetMode="External"/><Relationship Id="rId177" Type="http://schemas.openxmlformats.org/officeDocument/2006/relationships/hyperlink" Target="mailto:nederes@hotmail.com" TargetMode="External"/><Relationship Id="rId198" Type="http://schemas.openxmlformats.org/officeDocument/2006/relationships/hyperlink" Target="mailto:karlitabonita72@hotmail.es" TargetMode="External"/><Relationship Id="rId202" Type="http://schemas.openxmlformats.org/officeDocument/2006/relationships/hyperlink" Target="mailto:jose.iguaran@unp.gov.co" TargetMode="External"/><Relationship Id="rId18" Type="http://schemas.openxmlformats.org/officeDocument/2006/relationships/hyperlink" Target="mailto:bonivasquez@hotmail.com" TargetMode="External"/><Relationship Id="rId39" Type="http://schemas.openxmlformats.org/officeDocument/2006/relationships/hyperlink" Target="mailto:nuriesperanza0411@hotmail.com" TargetMode="External"/><Relationship Id="rId50" Type="http://schemas.openxmlformats.org/officeDocument/2006/relationships/hyperlink" Target="mailto:angelo1321@hotmail.com" TargetMode="External"/><Relationship Id="rId104" Type="http://schemas.openxmlformats.org/officeDocument/2006/relationships/hyperlink" Target="mailto:fernando.rodriguez@unp.gov.co" TargetMode="External"/><Relationship Id="rId125" Type="http://schemas.openxmlformats.org/officeDocument/2006/relationships/hyperlink" Target="mailto:garciaerly@gmail.com" TargetMode="External"/><Relationship Id="rId146" Type="http://schemas.openxmlformats.org/officeDocument/2006/relationships/hyperlink" Target="mailto:sandra.mejia@unp.gov.co" TargetMode="External"/><Relationship Id="rId167" Type="http://schemas.openxmlformats.org/officeDocument/2006/relationships/hyperlink" Target="mailto:manuelpine2408@hotmail.com" TargetMode="External"/><Relationship Id="rId188" Type="http://schemas.openxmlformats.org/officeDocument/2006/relationships/hyperlink" Target="mailto:garciamendez.jp@gmail.com" TargetMode="External"/><Relationship Id="rId71" Type="http://schemas.openxmlformats.org/officeDocument/2006/relationships/hyperlink" Target="mailto:linaleiva93@hotmail.com" TargetMode="External"/><Relationship Id="rId92" Type="http://schemas.openxmlformats.org/officeDocument/2006/relationships/hyperlink" Target="mailto:jorge.corzo@unp.gov.co" TargetMode="External"/><Relationship Id="rId2" Type="http://schemas.openxmlformats.org/officeDocument/2006/relationships/hyperlink" Target="mailto:javier.segura@unp.gov.co" TargetMode="External"/><Relationship Id="rId29" Type="http://schemas.openxmlformats.org/officeDocument/2006/relationships/hyperlink" Target="mailto:yaldu67@gmail.com" TargetMode="External"/><Relationship Id="rId40" Type="http://schemas.openxmlformats.org/officeDocument/2006/relationships/hyperlink" Target="mailto:linarestao@gmail.com" TargetMode="External"/><Relationship Id="rId115" Type="http://schemas.openxmlformats.org/officeDocument/2006/relationships/hyperlink" Target="mailto:Jptao20000@hotmail.com" TargetMode="External"/><Relationship Id="rId136" Type="http://schemas.openxmlformats.org/officeDocument/2006/relationships/hyperlink" Target="mailto:melba.ortega@unp.gov.co" TargetMode="External"/><Relationship Id="rId157" Type="http://schemas.openxmlformats.org/officeDocument/2006/relationships/hyperlink" Target="mailto:faridemacias@hotmail.com" TargetMode="External"/><Relationship Id="rId178" Type="http://schemas.openxmlformats.org/officeDocument/2006/relationships/hyperlink" Target="mailto:wur1974@yahoo.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9A137-EC6D-4617-B03A-C8A55B559CC1}">
  <dimension ref="A1:BL1868"/>
  <sheetViews>
    <sheetView workbookViewId="0">
      <selection activeCell="F339" sqref="F339"/>
    </sheetView>
  </sheetViews>
  <sheetFormatPr defaultColWidth="11.42578125" defaultRowHeight="15"/>
  <cols>
    <col min="1" max="1" width="7.140625" style="2" customWidth="1"/>
    <col min="2" max="2" width="9.85546875" style="2" customWidth="1"/>
    <col min="3" max="3" width="14.140625" style="2" customWidth="1"/>
    <col min="4" max="6" width="30.7109375" style="290" customWidth="1"/>
    <col min="7" max="7" width="38.42578125" style="2" customWidth="1"/>
    <col min="8" max="8" width="8.5703125" style="2" customWidth="1"/>
    <col min="9" max="9" width="14.5703125" style="2" customWidth="1"/>
    <col min="10" max="10" width="8.140625" style="2" customWidth="1"/>
    <col min="11" max="11" width="8.7109375" style="2" customWidth="1"/>
    <col min="12" max="12" width="10" style="2" customWidth="1"/>
    <col min="13" max="13" width="9.28515625" style="2" customWidth="1"/>
    <col min="14" max="14" width="15.28515625" style="2" customWidth="1"/>
    <col min="15" max="15" width="36.7109375" style="3" customWidth="1"/>
    <col min="16" max="16" width="30.42578125" style="2" customWidth="1"/>
    <col min="17" max="17" width="14" style="2" customWidth="1"/>
    <col min="18" max="18" width="47.140625" style="2" customWidth="1"/>
    <col min="19" max="19" width="45.85546875" style="2" customWidth="1"/>
    <col min="20" max="20" width="8.85546875" style="2" customWidth="1"/>
    <col min="21" max="21" width="12.5703125" style="2" customWidth="1"/>
    <col min="22" max="22" width="39.28515625" style="2" customWidth="1"/>
    <col min="23" max="23" width="11" style="2" customWidth="1"/>
    <col min="24" max="24" width="46.140625" style="2" customWidth="1"/>
    <col min="25" max="25" width="59" style="2" customWidth="1"/>
    <col min="26" max="26" width="70.42578125" style="2" customWidth="1"/>
    <col min="27" max="27" width="20.7109375" style="2" customWidth="1"/>
    <col min="28" max="28" width="30.7109375" style="4" customWidth="1"/>
    <col min="29" max="29" width="19.85546875" style="4" customWidth="1"/>
    <col min="30" max="30" width="27.85546875" style="2" customWidth="1"/>
    <col min="31" max="31" width="10" style="2" customWidth="1"/>
    <col min="32" max="32" width="20" style="2" customWidth="1"/>
    <col min="33" max="33" width="19.5703125" style="2" customWidth="1"/>
    <col min="34" max="34" width="17.7109375" style="2" customWidth="1"/>
    <col min="35" max="36" width="12.28515625" style="2" customWidth="1"/>
    <col min="37" max="37" width="41" style="2" customWidth="1"/>
    <col min="38" max="38" width="13.7109375" style="2" customWidth="1"/>
    <col min="39" max="39" width="25.7109375" style="2" customWidth="1"/>
    <col min="40" max="40" width="28.85546875" style="2" customWidth="1"/>
    <col min="41" max="41" width="26.7109375" style="2" customWidth="1"/>
    <col min="42" max="42" width="11.5703125" style="2" customWidth="1"/>
    <col min="43" max="43" width="43.85546875" style="2" customWidth="1"/>
    <col min="44" max="44" width="36.5703125" style="2" customWidth="1"/>
    <col min="45" max="45" width="37.42578125" style="2" customWidth="1"/>
    <col min="46" max="46" width="44.5703125" style="2" customWidth="1"/>
    <col min="47" max="47" width="40.5703125" style="2" customWidth="1"/>
    <col min="48" max="48" width="42.42578125" style="2" customWidth="1"/>
    <col min="49" max="49" width="53.28515625" style="2" customWidth="1"/>
    <col min="50" max="51" width="23.140625" style="2" customWidth="1"/>
    <col min="52" max="52" width="15.85546875" style="2" customWidth="1"/>
    <col min="53" max="53" width="15.5703125" style="2" customWidth="1"/>
    <col min="54" max="54" width="16.42578125" style="2" customWidth="1"/>
    <col min="55" max="55" width="16.7109375" style="2" customWidth="1"/>
    <col min="56" max="56" width="28.7109375" style="2" customWidth="1"/>
    <col min="57" max="57" width="13.7109375" style="2" customWidth="1"/>
    <col min="58" max="58" width="20.28515625" style="2" customWidth="1"/>
    <col min="59" max="59" width="16.85546875" style="2" customWidth="1"/>
    <col min="60" max="63" width="17.28515625" style="2" customWidth="1"/>
    <col min="64" max="64" width="27.140625" style="2" customWidth="1"/>
    <col min="65" max="16384" width="11.42578125" style="2"/>
  </cols>
  <sheetData>
    <row r="1" spans="1:64" s="3" customFormat="1" ht="39" customHeight="1">
      <c r="A1" s="5" t="s">
        <v>0</v>
      </c>
      <c r="B1" s="6" t="s">
        <v>1</v>
      </c>
      <c r="C1" s="6" t="s">
        <v>2</v>
      </c>
      <c r="D1" s="287" t="s">
        <v>3</v>
      </c>
      <c r="E1" s="287" t="s">
        <v>4</v>
      </c>
      <c r="F1" s="287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7" t="s">
        <v>22</v>
      </c>
      <c r="X1" s="7" t="s">
        <v>23</v>
      </c>
      <c r="Y1" s="7" t="s">
        <v>24</v>
      </c>
      <c r="Z1" s="8" t="s">
        <v>25</v>
      </c>
      <c r="AA1" s="7" t="s">
        <v>26</v>
      </c>
      <c r="AB1" s="7" t="s">
        <v>27</v>
      </c>
      <c r="AC1" s="7" t="s">
        <v>28</v>
      </c>
      <c r="AD1" s="8" t="s">
        <v>29</v>
      </c>
      <c r="AE1" s="6" t="s">
        <v>30</v>
      </c>
      <c r="AF1" s="6" t="s">
        <v>31</v>
      </c>
      <c r="AG1" s="6" t="s">
        <v>32</v>
      </c>
      <c r="AH1" s="6" t="s">
        <v>33</v>
      </c>
      <c r="AI1" s="9" t="s">
        <v>34</v>
      </c>
      <c r="AJ1" s="9" t="s">
        <v>35</v>
      </c>
      <c r="AK1" s="6" t="s">
        <v>36</v>
      </c>
      <c r="AL1" s="6" t="s">
        <v>37</v>
      </c>
      <c r="AM1" s="10" t="s">
        <v>38</v>
      </c>
      <c r="AN1" s="10" t="s">
        <v>39</v>
      </c>
      <c r="AO1" s="10" t="s">
        <v>40</v>
      </c>
      <c r="AP1" s="10" t="s">
        <v>41</v>
      </c>
      <c r="AQ1" s="6" t="s">
        <v>42</v>
      </c>
      <c r="AR1" s="6" t="s">
        <v>43</v>
      </c>
      <c r="AS1" s="6" t="s">
        <v>44</v>
      </c>
      <c r="AT1" s="11" t="s">
        <v>45</v>
      </c>
      <c r="AU1" s="6" t="s">
        <v>46</v>
      </c>
      <c r="AV1" s="6" t="s">
        <v>47</v>
      </c>
      <c r="AW1" s="6" t="s">
        <v>48</v>
      </c>
      <c r="AX1" s="6" t="s">
        <v>49</v>
      </c>
      <c r="AY1" s="12" t="s">
        <v>50</v>
      </c>
      <c r="AZ1" s="6" t="s">
        <v>51</v>
      </c>
      <c r="BA1" s="6" t="s">
        <v>52</v>
      </c>
      <c r="BB1" s="6" t="s">
        <v>53</v>
      </c>
      <c r="BC1" s="6" t="s">
        <v>54</v>
      </c>
      <c r="BD1" s="6" t="s">
        <v>55</v>
      </c>
      <c r="BE1" s="6" t="s">
        <v>56</v>
      </c>
      <c r="BF1" s="6" t="s">
        <v>57</v>
      </c>
      <c r="BG1" s="6" t="s">
        <v>58</v>
      </c>
      <c r="BH1" s="6" t="s">
        <v>59</v>
      </c>
      <c r="BI1" s="13" t="s">
        <v>60</v>
      </c>
      <c r="BJ1" s="13" t="s">
        <v>61</v>
      </c>
      <c r="BK1" s="13" t="s">
        <v>62</v>
      </c>
      <c r="BL1" s="14" t="s">
        <v>63</v>
      </c>
    </row>
    <row r="2" spans="1:64" ht="22.5" customHeight="1">
      <c r="A2" s="15">
        <v>1</v>
      </c>
      <c r="B2" s="16">
        <v>4066</v>
      </c>
      <c r="C2" s="17" t="s">
        <v>64</v>
      </c>
      <c r="D2" s="18">
        <v>19264540</v>
      </c>
      <c r="E2" s="18">
        <v>19264540</v>
      </c>
      <c r="F2" s="18">
        <v>19264540</v>
      </c>
      <c r="G2" s="17" t="s">
        <v>65</v>
      </c>
      <c r="H2" s="16" t="s">
        <v>66</v>
      </c>
      <c r="I2" s="19">
        <v>20171</v>
      </c>
      <c r="J2" s="16">
        <f t="shared" ref="J2:J7" ca="1" si="0">IF(I2=0," ",DATEDIF(I2,TODAY(),"Y"))</f>
        <v>70</v>
      </c>
      <c r="K2" s="17" t="s">
        <v>67</v>
      </c>
      <c r="L2" s="20" t="s">
        <v>68</v>
      </c>
      <c r="M2" s="16">
        <v>24</v>
      </c>
      <c r="N2" s="16" t="s">
        <v>69</v>
      </c>
      <c r="O2" s="21" t="s">
        <v>70</v>
      </c>
      <c r="P2" s="16" t="s">
        <v>71</v>
      </c>
      <c r="Q2" s="16" t="s">
        <v>72</v>
      </c>
      <c r="R2" s="17" t="s">
        <v>73</v>
      </c>
      <c r="S2" s="22"/>
      <c r="T2" s="22">
        <v>1</v>
      </c>
      <c r="U2" s="22" t="s">
        <v>69</v>
      </c>
      <c r="V2" s="23" t="s">
        <v>70</v>
      </c>
      <c r="W2" s="16">
        <v>1000</v>
      </c>
      <c r="X2" s="16" t="s">
        <v>74</v>
      </c>
      <c r="Y2" s="16" t="s">
        <v>75</v>
      </c>
      <c r="Z2" s="16" t="s">
        <v>75</v>
      </c>
      <c r="AA2" s="16" t="s">
        <v>76</v>
      </c>
      <c r="AB2" s="16" t="s">
        <v>76</v>
      </c>
      <c r="AC2" s="16" t="s">
        <v>76</v>
      </c>
      <c r="AD2" s="16"/>
      <c r="AE2" s="16" t="s">
        <v>77</v>
      </c>
      <c r="AF2" s="24">
        <v>16079145</v>
      </c>
      <c r="AG2" s="25" t="s">
        <v>78</v>
      </c>
      <c r="AH2" s="24">
        <v>16079145</v>
      </c>
      <c r="AI2" s="26" t="s">
        <v>78</v>
      </c>
      <c r="AJ2" s="27">
        <v>44797</v>
      </c>
      <c r="AK2" s="19" t="s">
        <v>79</v>
      </c>
      <c r="AL2" s="28">
        <f t="shared" ref="AL2:AL47" ca="1" si="1">IFERROR(IF(AJ2=0," ",DATEDIF(AJ2,TODAY(),"M"))/12," ")</f>
        <v>2.5833333333333335</v>
      </c>
      <c r="AM2" s="16" t="s">
        <v>80</v>
      </c>
      <c r="AN2" s="16" t="s">
        <v>81</v>
      </c>
      <c r="AO2" s="29" t="s">
        <v>82</v>
      </c>
      <c r="AP2" s="30">
        <v>6.9690000000000002E-2</v>
      </c>
      <c r="AQ2" s="31" t="s">
        <v>83</v>
      </c>
      <c r="AR2" s="32"/>
      <c r="AS2" s="16" t="s">
        <v>84</v>
      </c>
      <c r="AT2" s="16"/>
      <c r="AU2" s="33" t="s">
        <v>85</v>
      </c>
      <c r="AV2" s="16"/>
      <c r="AW2" s="16" t="s">
        <v>86</v>
      </c>
      <c r="AX2" s="16" t="s">
        <v>78</v>
      </c>
      <c r="AY2" s="16" t="s">
        <v>78</v>
      </c>
      <c r="AZ2" s="16" t="str">
        <f ca="1">IF(AND(C2="MASCULINO",J2&gt;=59),"Prepensionado",IF(AND(C2="FEMENINO",J2&gt;=54),"Prepensionado"," "))</f>
        <v>Prepensionado</v>
      </c>
      <c r="BA2" s="16" t="s">
        <v>87</v>
      </c>
      <c r="BB2" s="16" t="s">
        <v>87</v>
      </c>
      <c r="BC2" s="16"/>
      <c r="BD2" s="18" t="s">
        <v>87</v>
      </c>
      <c r="BE2" s="16"/>
      <c r="BF2" s="16" t="s">
        <v>87</v>
      </c>
      <c r="BG2" s="31"/>
      <c r="BH2" s="16"/>
      <c r="BI2" s="19"/>
      <c r="BJ2" s="16"/>
      <c r="BK2" s="16"/>
      <c r="BL2" s="34"/>
    </row>
    <row r="3" spans="1:64" ht="22.5" customHeight="1">
      <c r="A3" s="15">
        <v>2</v>
      </c>
      <c r="B3" s="16">
        <v>4066</v>
      </c>
      <c r="C3" s="17" t="s">
        <v>64</v>
      </c>
      <c r="D3" s="18">
        <v>1013584525</v>
      </c>
      <c r="E3" s="18">
        <v>1013584525</v>
      </c>
      <c r="F3" s="18">
        <v>1013584525</v>
      </c>
      <c r="G3" s="17" t="s">
        <v>88</v>
      </c>
      <c r="H3" s="16" t="s">
        <v>89</v>
      </c>
      <c r="I3" s="19">
        <v>31782</v>
      </c>
      <c r="J3" s="16">
        <f t="shared" ca="1" si="0"/>
        <v>38</v>
      </c>
      <c r="K3" s="17" t="s">
        <v>67</v>
      </c>
      <c r="L3" s="16">
        <v>1020</v>
      </c>
      <c r="M3" s="16">
        <v>12</v>
      </c>
      <c r="N3" s="16" t="s">
        <v>90</v>
      </c>
      <c r="O3" s="35" t="s">
        <v>91</v>
      </c>
      <c r="P3" s="16" t="s">
        <v>71</v>
      </c>
      <c r="Q3" s="16" t="s">
        <v>91</v>
      </c>
      <c r="R3" s="17" t="s">
        <v>73</v>
      </c>
      <c r="S3" s="22"/>
      <c r="T3" s="16">
        <v>2</v>
      </c>
      <c r="U3" s="16" t="s">
        <v>90</v>
      </c>
      <c r="V3" s="35" t="s">
        <v>91</v>
      </c>
      <c r="W3" s="16">
        <v>1000</v>
      </c>
      <c r="X3" s="16" t="s">
        <v>74</v>
      </c>
      <c r="Y3" s="16" t="s">
        <v>75</v>
      </c>
      <c r="Z3" s="16" t="s">
        <v>75</v>
      </c>
      <c r="AA3" s="16" t="s">
        <v>76</v>
      </c>
      <c r="AB3" s="16" t="s">
        <v>76</v>
      </c>
      <c r="AC3" s="16" t="s">
        <v>76</v>
      </c>
      <c r="AD3" s="16"/>
      <c r="AE3" s="16" t="s">
        <v>77</v>
      </c>
      <c r="AF3" s="24">
        <v>10379050</v>
      </c>
      <c r="AG3" s="25" t="s">
        <v>78</v>
      </c>
      <c r="AH3" s="24">
        <v>10379050</v>
      </c>
      <c r="AI3" s="26" t="s">
        <v>78</v>
      </c>
      <c r="AJ3" s="27">
        <v>43626</v>
      </c>
      <c r="AK3" s="19" t="s">
        <v>92</v>
      </c>
      <c r="AL3" s="28">
        <f t="shared" ca="1" si="1"/>
        <v>5.75</v>
      </c>
      <c r="AM3" s="16" t="s">
        <v>93</v>
      </c>
      <c r="AN3" s="16" t="s">
        <v>94</v>
      </c>
      <c r="AO3" s="36" t="s">
        <v>82</v>
      </c>
      <c r="AP3" s="30">
        <v>6.9690000000000002E-2</v>
      </c>
      <c r="AQ3" s="31" t="s">
        <v>95</v>
      </c>
      <c r="AR3" s="16" t="s">
        <v>96</v>
      </c>
      <c r="AS3" s="16" t="s">
        <v>84</v>
      </c>
      <c r="AT3" s="16"/>
      <c r="AU3" s="33" t="s">
        <v>97</v>
      </c>
      <c r="AV3" s="16" t="s">
        <v>98</v>
      </c>
      <c r="AW3" s="16" t="s">
        <v>99</v>
      </c>
      <c r="AX3" s="16">
        <v>3015645701</v>
      </c>
      <c r="AY3" s="16" t="s">
        <v>78</v>
      </c>
      <c r="AZ3" s="16" t="str">
        <f ca="1">IF(AND(C3="MASCULINO",J3&gt;=59),"Prepensionado",IF(AND(C3="FEMENINO",J3&gt;=54),"Prepensionado"," "))</f>
        <v xml:space="preserve"> </v>
      </c>
      <c r="BA3" s="16" t="s">
        <v>87</v>
      </c>
      <c r="BB3" s="16" t="s">
        <v>87</v>
      </c>
      <c r="BC3" s="16"/>
      <c r="BD3" s="18" t="s">
        <v>87</v>
      </c>
      <c r="BE3" s="16"/>
      <c r="BF3" s="16" t="s">
        <v>87</v>
      </c>
      <c r="BG3" s="31"/>
      <c r="BH3" s="16"/>
      <c r="BI3" s="19"/>
      <c r="BJ3" s="16"/>
      <c r="BK3" s="16"/>
      <c r="BL3" s="34"/>
    </row>
    <row r="4" spans="1:64" ht="15" customHeight="1">
      <c r="A4" s="15">
        <v>3</v>
      </c>
      <c r="B4" s="16">
        <v>4066</v>
      </c>
      <c r="C4" s="17" t="s">
        <v>64</v>
      </c>
      <c r="D4" s="18">
        <v>80000431</v>
      </c>
      <c r="E4" s="18">
        <v>80000431</v>
      </c>
      <c r="F4" s="18">
        <v>80000431</v>
      </c>
      <c r="G4" s="17" t="s">
        <v>100</v>
      </c>
      <c r="H4" s="16" t="s">
        <v>66</v>
      </c>
      <c r="I4" s="19">
        <v>28779</v>
      </c>
      <c r="J4" s="16">
        <f t="shared" ca="1" si="0"/>
        <v>46</v>
      </c>
      <c r="K4" s="17" t="s">
        <v>67</v>
      </c>
      <c r="L4" s="16">
        <v>1020</v>
      </c>
      <c r="M4" s="16">
        <v>11</v>
      </c>
      <c r="N4" s="16" t="s">
        <v>101</v>
      </c>
      <c r="O4" s="35" t="s">
        <v>91</v>
      </c>
      <c r="P4" s="16" t="s">
        <v>71</v>
      </c>
      <c r="Q4" s="16" t="s">
        <v>91</v>
      </c>
      <c r="R4" s="17" t="s">
        <v>102</v>
      </c>
      <c r="S4" s="22" t="s">
        <v>103</v>
      </c>
      <c r="T4" s="22">
        <v>3</v>
      </c>
      <c r="U4" s="22" t="s">
        <v>101</v>
      </c>
      <c r="V4" s="37" t="s">
        <v>91</v>
      </c>
      <c r="W4" s="16">
        <v>1000</v>
      </c>
      <c r="X4" s="16" t="s">
        <v>74</v>
      </c>
      <c r="Y4" s="16" t="s">
        <v>75</v>
      </c>
      <c r="Z4" s="16" t="s">
        <v>75</v>
      </c>
      <c r="AA4" s="16" t="s">
        <v>76</v>
      </c>
      <c r="AB4" s="16" t="s">
        <v>76</v>
      </c>
      <c r="AC4" s="16" t="s">
        <v>76</v>
      </c>
      <c r="AD4" s="16"/>
      <c r="AE4" s="16" t="s">
        <v>77</v>
      </c>
      <c r="AF4" s="24">
        <v>9881954</v>
      </c>
      <c r="AG4" s="25" t="s">
        <v>78</v>
      </c>
      <c r="AH4" s="24">
        <v>9881954</v>
      </c>
      <c r="AI4" s="26" t="s">
        <v>78</v>
      </c>
      <c r="AJ4" s="27">
        <v>45181</v>
      </c>
      <c r="AK4" s="19" t="s">
        <v>104</v>
      </c>
      <c r="AL4" s="28">
        <f t="shared" ca="1" si="1"/>
        <v>1.5</v>
      </c>
      <c r="AM4" s="16" t="s">
        <v>93</v>
      </c>
      <c r="AN4" s="16" t="s">
        <v>94</v>
      </c>
      <c r="AO4" s="36" t="s">
        <v>82</v>
      </c>
      <c r="AP4" s="30">
        <v>5.2199999999999998E-3</v>
      </c>
      <c r="AQ4" s="31" t="s">
        <v>105</v>
      </c>
      <c r="AR4" s="32" t="s">
        <v>106</v>
      </c>
      <c r="AS4" s="16" t="s">
        <v>107</v>
      </c>
      <c r="AU4" s="16" t="s">
        <v>108</v>
      </c>
      <c r="AV4" s="16" t="s">
        <v>109</v>
      </c>
      <c r="AW4" s="16" t="s">
        <v>110</v>
      </c>
      <c r="AX4" s="16">
        <v>3002691730</v>
      </c>
      <c r="AY4" s="16" t="s">
        <v>78</v>
      </c>
      <c r="AZ4" s="16"/>
      <c r="BA4" s="16" t="s">
        <v>87</v>
      </c>
      <c r="BB4" s="16" t="s">
        <v>87</v>
      </c>
      <c r="BC4" s="16" t="s">
        <v>111</v>
      </c>
      <c r="BD4" s="18" t="s">
        <v>87</v>
      </c>
      <c r="BE4" s="16"/>
      <c r="BF4" s="16" t="s">
        <v>87</v>
      </c>
      <c r="BG4" s="16"/>
      <c r="BH4" s="16"/>
      <c r="BI4" s="19"/>
      <c r="BJ4" s="16"/>
      <c r="BK4" s="16"/>
      <c r="BL4" s="34"/>
    </row>
    <row r="5" spans="1:64">
      <c r="A5" s="15">
        <v>4</v>
      </c>
      <c r="B5" s="16">
        <v>4066</v>
      </c>
      <c r="C5" s="17" t="s">
        <v>112</v>
      </c>
      <c r="D5" s="18">
        <v>52911024</v>
      </c>
      <c r="E5" s="18">
        <v>52911024</v>
      </c>
      <c r="F5" s="18">
        <v>52911024</v>
      </c>
      <c r="G5" s="17" t="s">
        <v>113</v>
      </c>
      <c r="H5" s="16" t="s">
        <v>89</v>
      </c>
      <c r="I5" s="19" t="s">
        <v>114</v>
      </c>
      <c r="J5" s="16">
        <f t="shared" ca="1" si="0"/>
        <v>42</v>
      </c>
      <c r="K5" s="17" t="s">
        <v>67</v>
      </c>
      <c r="L5" s="16">
        <v>3124</v>
      </c>
      <c r="M5" s="16">
        <v>15</v>
      </c>
      <c r="N5" s="16" t="s">
        <v>115</v>
      </c>
      <c r="O5" s="35" t="s">
        <v>116</v>
      </c>
      <c r="P5" s="16" t="s">
        <v>71</v>
      </c>
      <c r="Q5" s="16" t="s">
        <v>117</v>
      </c>
      <c r="R5" s="17" t="s">
        <v>73</v>
      </c>
      <c r="S5" s="22"/>
      <c r="T5" s="22">
        <v>4</v>
      </c>
      <c r="U5" s="22" t="s">
        <v>115</v>
      </c>
      <c r="V5" s="37" t="s">
        <v>116</v>
      </c>
      <c r="W5" s="16">
        <v>3000</v>
      </c>
      <c r="X5" s="16" t="s">
        <v>74</v>
      </c>
      <c r="Y5" s="16" t="s">
        <v>118</v>
      </c>
      <c r="Z5" s="16" t="s">
        <v>118</v>
      </c>
      <c r="AA5" s="16" t="s">
        <v>76</v>
      </c>
      <c r="AB5" s="16" t="s">
        <v>76</v>
      </c>
      <c r="AC5" s="16" t="s">
        <v>76</v>
      </c>
      <c r="AD5" s="16" t="s">
        <v>119</v>
      </c>
      <c r="AE5" s="16" t="s">
        <v>77</v>
      </c>
      <c r="AF5" s="24">
        <v>3147287</v>
      </c>
      <c r="AG5" s="25" t="s">
        <v>78</v>
      </c>
      <c r="AH5" s="24">
        <v>3147287</v>
      </c>
      <c r="AI5" s="26" t="s">
        <v>78</v>
      </c>
      <c r="AJ5" s="27">
        <v>40981</v>
      </c>
      <c r="AK5" s="19" t="s">
        <v>92</v>
      </c>
      <c r="AL5" s="28">
        <f t="shared" ca="1" si="1"/>
        <v>13</v>
      </c>
      <c r="AM5" s="16" t="s">
        <v>120</v>
      </c>
      <c r="AN5" s="16" t="s">
        <v>121</v>
      </c>
      <c r="AO5" s="36" t="s">
        <v>82</v>
      </c>
      <c r="AP5" s="30">
        <v>5.2199999999999998E-3</v>
      </c>
      <c r="AQ5" s="31" t="s">
        <v>122</v>
      </c>
      <c r="AR5" s="16" t="s">
        <v>123</v>
      </c>
      <c r="AS5" s="16" t="s">
        <v>84</v>
      </c>
      <c r="AT5" s="16" t="s">
        <v>124</v>
      </c>
      <c r="AU5" s="33" t="s">
        <v>125</v>
      </c>
      <c r="AV5" s="16"/>
      <c r="AW5" s="16" t="s">
        <v>126</v>
      </c>
      <c r="AX5" s="16">
        <v>3132048939</v>
      </c>
      <c r="AY5" s="16" t="s">
        <v>78</v>
      </c>
      <c r="AZ5" s="16" t="str">
        <f ca="1">IF(AND(C5="MASCULINO",J5&gt;=59),"Prepensionado",IF(AND(C5="FEMENINO",J5&gt;=54),"Prepensionado"," "))</f>
        <v xml:space="preserve"> </v>
      </c>
      <c r="BA5" s="16" t="s">
        <v>87</v>
      </c>
      <c r="BB5" s="16" t="s">
        <v>87</v>
      </c>
      <c r="BC5" s="16"/>
      <c r="BD5" s="18" t="s">
        <v>87</v>
      </c>
      <c r="BE5" s="16"/>
      <c r="BF5" s="16" t="s">
        <v>87</v>
      </c>
      <c r="BG5" s="16"/>
      <c r="BH5" s="16"/>
      <c r="BI5" s="19"/>
      <c r="BJ5" s="16"/>
      <c r="BK5" s="16"/>
      <c r="BL5" s="34"/>
    </row>
    <row r="6" spans="1:64" ht="15" customHeight="1">
      <c r="A6" s="15">
        <v>5</v>
      </c>
      <c r="B6" s="16">
        <v>4066</v>
      </c>
      <c r="C6" s="17" t="s">
        <v>112</v>
      </c>
      <c r="D6" s="18">
        <v>51914115</v>
      </c>
      <c r="E6" s="18">
        <v>51914115</v>
      </c>
      <c r="F6" s="18">
        <v>51914115</v>
      </c>
      <c r="G6" s="17" t="s">
        <v>127</v>
      </c>
      <c r="H6" s="16" t="s">
        <v>89</v>
      </c>
      <c r="I6" s="19" t="s">
        <v>128</v>
      </c>
      <c r="J6" s="16">
        <f t="shared" ca="1" si="0"/>
        <v>56</v>
      </c>
      <c r="K6" s="17" t="s">
        <v>67</v>
      </c>
      <c r="L6" s="16">
        <v>4210</v>
      </c>
      <c r="M6" s="16">
        <v>24</v>
      </c>
      <c r="N6" s="16" t="s">
        <v>129</v>
      </c>
      <c r="O6" s="35" t="s">
        <v>130</v>
      </c>
      <c r="P6" s="16" t="s">
        <v>71</v>
      </c>
      <c r="Q6" s="16" t="s">
        <v>131</v>
      </c>
      <c r="R6" s="17" t="s">
        <v>73</v>
      </c>
      <c r="S6" s="22"/>
      <c r="T6" s="22">
        <v>5</v>
      </c>
      <c r="U6" s="22" t="s">
        <v>129</v>
      </c>
      <c r="V6" s="37" t="s">
        <v>130</v>
      </c>
      <c r="W6" s="16">
        <v>1000</v>
      </c>
      <c r="X6" s="16" t="s">
        <v>74</v>
      </c>
      <c r="Y6" s="16" t="s">
        <v>75</v>
      </c>
      <c r="Z6" s="16" t="s">
        <v>75</v>
      </c>
      <c r="AA6" s="16" t="s">
        <v>76</v>
      </c>
      <c r="AB6" s="16" t="s">
        <v>76</v>
      </c>
      <c r="AC6" s="16" t="s">
        <v>76</v>
      </c>
      <c r="AD6" s="16"/>
      <c r="AE6" s="16" t="s">
        <v>77</v>
      </c>
      <c r="AF6" s="24" t="s">
        <v>132</v>
      </c>
      <c r="AG6" s="25" t="s">
        <v>78</v>
      </c>
      <c r="AH6" s="24" t="s">
        <v>133</v>
      </c>
      <c r="AI6" s="26" t="s">
        <v>78</v>
      </c>
      <c r="AJ6" s="27">
        <v>41641</v>
      </c>
      <c r="AK6" s="19" t="s">
        <v>92</v>
      </c>
      <c r="AL6" s="28">
        <f t="shared" ca="1" si="1"/>
        <v>11.25</v>
      </c>
      <c r="AM6" s="16" t="s">
        <v>80</v>
      </c>
      <c r="AN6" s="16" t="s">
        <v>94</v>
      </c>
      <c r="AO6" s="36" t="s">
        <v>82</v>
      </c>
      <c r="AP6" s="30">
        <v>6.9690000000000002E-2</v>
      </c>
      <c r="AQ6" s="31" t="s">
        <v>134</v>
      </c>
      <c r="AR6" s="16" t="s">
        <v>134</v>
      </c>
      <c r="AS6" s="16" t="s">
        <v>84</v>
      </c>
      <c r="AT6" s="16"/>
      <c r="AU6" s="33" t="s">
        <v>135</v>
      </c>
      <c r="AV6" s="16"/>
      <c r="AW6" s="16" t="s">
        <v>136</v>
      </c>
      <c r="AX6" s="16">
        <v>3146027269</v>
      </c>
      <c r="AY6" s="16">
        <v>3103516491</v>
      </c>
      <c r="AZ6" s="16" t="str">
        <f ca="1">IF(AND(C6="MASCULINO",J6&gt;=59),"Prepensionado",IF(AND(C6="FEMENINO",J6&gt;=54),"Prepensionado"," "))</f>
        <v>Prepensionado</v>
      </c>
      <c r="BA6" s="16" t="s">
        <v>87</v>
      </c>
      <c r="BB6" s="16" t="s">
        <v>87</v>
      </c>
      <c r="BC6" s="16"/>
      <c r="BD6" s="18" t="s">
        <v>87</v>
      </c>
      <c r="BE6" s="16"/>
      <c r="BF6" s="16" t="s">
        <v>87</v>
      </c>
      <c r="BG6" s="16"/>
      <c r="BH6" s="16"/>
      <c r="BI6" s="19"/>
      <c r="BJ6" s="16"/>
      <c r="BK6" s="16"/>
      <c r="BL6" s="34"/>
    </row>
    <row r="7" spans="1:64" ht="15" customHeight="1">
      <c r="A7" s="15">
        <v>6</v>
      </c>
      <c r="B7" s="16">
        <v>4066</v>
      </c>
      <c r="C7" s="17" t="s">
        <v>112</v>
      </c>
      <c r="D7" s="18">
        <v>37293358</v>
      </c>
      <c r="E7" s="18">
        <v>37293358</v>
      </c>
      <c r="F7" s="18">
        <v>37293358</v>
      </c>
      <c r="G7" s="17" t="s">
        <v>137</v>
      </c>
      <c r="H7" s="16" t="s">
        <v>89</v>
      </c>
      <c r="I7" s="19">
        <v>30615</v>
      </c>
      <c r="J7" s="16">
        <f t="shared" ca="1" si="0"/>
        <v>41</v>
      </c>
      <c r="K7" s="17" t="s">
        <v>138</v>
      </c>
      <c r="L7" s="16">
        <v>2044</v>
      </c>
      <c r="M7" s="16">
        <v>11</v>
      </c>
      <c r="N7" s="16" t="s">
        <v>139</v>
      </c>
      <c r="O7" s="35" t="s">
        <v>140</v>
      </c>
      <c r="P7" s="16" t="s">
        <v>141</v>
      </c>
      <c r="Q7" s="16" t="s">
        <v>142</v>
      </c>
      <c r="R7" s="17" t="s">
        <v>73</v>
      </c>
      <c r="S7" s="22"/>
      <c r="T7" s="22">
        <v>6</v>
      </c>
      <c r="U7" s="22" t="s">
        <v>139</v>
      </c>
      <c r="V7" s="37" t="s">
        <v>140</v>
      </c>
      <c r="W7" s="16">
        <v>4500</v>
      </c>
      <c r="X7" s="16" t="s">
        <v>143</v>
      </c>
      <c r="Y7" s="16" t="s">
        <v>144</v>
      </c>
      <c r="Z7" s="16" t="s">
        <v>144</v>
      </c>
      <c r="AA7" s="16" t="s">
        <v>145</v>
      </c>
      <c r="AB7" s="16" t="s">
        <v>146</v>
      </c>
      <c r="AC7" s="16" t="s">
        <v>147</v>
      </c>
      <c r="AD7" s="16"/>
      <c r="AE7" s="16" t="s">
        <v>77</v>
      </c>
      <c r="AF7" s="24">
        <v>4492340</v>
      </c>
      <c r="AG7" s="25" t="s">
        <v>78</v>
      </c>
      <c r="AH7" s="24">
        <v>4492340</v>
      </c>
      <c r="AI7" s="26" t="s">
        <v>78</v>
      </c>
      <c r="AJ7" s="27">
        <v>43132</v>
      </c>
      <c r="AK7" s="19" t="s">
        <v>92</v>
      </c>
      <c r="AL7" s="28">
        <f t="shared" ca="1" si="1"/>
        <v>7.166666666666667</v>
      </c>
      <c r="AM7" s="16" t="s">
        <v>120</v>
      </c>
      <c r="AN7" s="16" t="s">
        <v>94</v>
      </c>
      <c r="AO7" s="36" t="s">
        <v>148</v>
      </c>
      <c r="AP7" s="30">
        <v>5.2199999999999998E-3</v>
      </c>
      <c r="AQ7" s="31" t="s">
        <v>149</v>
      </c>
      <c r="AR7" s="16" t="s">
        <v>149</v>
      </c>
      <c r="AS7" s="16" t="s">
        <v>84</v>
      </c>
      <c r="AT7" s="16"/>
      <c r="AU7" s="33" t="s">
        <v>150</v>
      </c>
      <c r="AV7" s="16" t="s">
        <v>151</v>
      </c>
      <c r="AW7" s="16" t="s">
        <v>152</v>
      </c>
      <c r="AX7" s="16">
        <v>3214415369</v>
      </c>
      <c r="AY7" s="16">
        <v>3214415369</v>
      </c>
      <c r="AZ7" s="16" t="str">
        <f ca="1">IF(AND(C7="MASCULINO",J7&gt;=59),"Prepensionado",IF(AND(C7="FEMENINO",J7&gt;=54),"Prepensionado"," "))</f>
        <v xml:space="preserve"> </v>
      </c>
      <c r="BA7" s="16" t="s">
        <v>87</v>
      </c>
      <c r="BB7" s="16" t="s">
        <v>87</v>
      </c>
      <c r="BC7" s="16"/>
      <c r="BD7" s="18" t="s">
        <v>153</v>
      </c>
      <c r="BE7" s="16"/>
      <c r="BF7" s="16" t="s">
        <v>154</v>
      </c>
      <c r="BG7" s="31"/>
      <c r="BH7" s="16"/>
      <c r="BI7" s="19"/>
      <c r="BJ7" s="16"/>
      <c r="BK7" s="16"/>
      <c r="BL7" s="34"/>
    </row>
    <row r="8" spans="1:64" ht="15" customHeight="1">
      <c r="A8" s="15">
        <v>7</v>
      </c>
      <c r="B8" s="16">
        <v>4066</v>
      </c>
      <c r="C8" s="17" t="s">
        <v>112</v>
      </c>
      <c r="D8" s="18">
        <v>37752645</v>
      </c>
      <c r="E8" s="18">
        <v>37752645</v>
      </c>
      <c r="F8" s="18">
        <v>37752645</v>
      </c>
      <c r="G8" s="17" t="s">
        <v>155</v>
      </c>
      <c r="H8" s="16" t="s">
        <v>156</v>
      </c>
      <c r="I8" s="19">
        <v>29422</v>
      </c>
      <c r="J8" s="16">
        <f ca="1">IF(I8=0," ",DATEDIF(I8,TODAY(),"Y"))</f>
        <v>44</v>
      </c>
      <c r="K8" s="17" t="s">
        <v>67</v>
      </c>
      <c r="L8" s="16">
        <v>1045</v>
      </c>
      <c r="M8" s="16">
        <v>14</v>
      </c>
      <c r="N8" s="16" t="s">
        <v>157</v>
      </c>
      <c r="O8" s="35" t="s">
        <v>158</v>
      </c>
      <c r="P8" s="16" t="s">
        <v>71</v>
      </c>
      <c r="Q8" s="16" t="s">
        <v>91</v>
      </c>
      <c r="R8" s="17" t="s">
        <v>73</v>
      </c>
      <c r="S8" s="22"/>
      <c r="T8" s="16">
        <v>7</v>
      </c>
      <c r="U8" s="16" t="s">
        <v>157</v>
      </c>
      <c r="V8" s="35" t="s">
        <v>158</v>
      </c>
      <c r="W8" s="16">
        <v>1100</v>
      </c>
      <c r="X8" s="16" t="s">
        <v>159</v>
      </c>
      <c r="Y8" s="16" t="s">
        <v>160</v>
      </c>
      <c r="Z8" s="16" t="s">
        <v>160</v>
      </c>
      <c r="AA8" s="16" t="s">
        <v>76</v>
      </c>
      <c r="AB8" s="16" t="s">
        <v>76</v>
      </c>
      <c r="AC8" s="16" t="s">
        <v>76</v>
      </c>
      <c r="AD8" s="16"/>
      <c r="AE8" s="16" t="s">
        <v>77</v>
      </c>
      <c r="AF8" s="24">
        <v>12011750</v>
      </c>
      <c r="AG8" s="25" t="s">
        <v>78</v>
      </c>
      <c r="AH8" s="24">
        <v>12011750</v>
      </c>
      <c r="AI8" s="26" t="s">
        <v>78</v>
      </c>
      <c r="AJ8" s="27">
        <v>45294</v>
      </c>
      <c r="AK8" s="19" t="s">
        <v>161</v>
      </c>
      <c r="AL8" s="28">
        <f t="shared" ca="1" si="1"/>
        <v>1.25</v>
      </c>
      <c r="AM8" s="16" t="s">
        <v>120</v>
      </c>
      <c r="AN8" s="16" t="s">
        <v>81</v>
      </c>
      <c r="AO8" s="36" t="s">
        <v>82</v>
      </c>
      <c r="AP8" s="30">
        <v>5.2199999999999998E-3</v>
      </c>
      <c r="AQ8" s="31" t="s">
        <v>162</v>
      </c>
      <c r="AR8" s="32" t="s">
        <v>163</v>
      </c>
      <c r="AS8" s="16" t="s">
        <v>107</v>
      </c>
      <c r="AT8" s="16"/>
      <c r="AU8" s="16" t="s">
        <v>164</v>
      </c>
      <c r="AV8" s="16" t="s">
        <v>165</v>
      </c>
      <c r="AW8" s="16" t="s">
        <v>166</v>
      </c>
      <c r="AX8" s="16">
        <v>3007221076</v>
      </c>
      <c r="AY8" s="16"/>
      <c r="AZ8" s="16"/>
      <c r="BA8" s="16" t="s">
        <v>87</v>
      </c>
      <c r="BB8" s="16" t="s">
        <v>87</v>
      </c>
      <c r="BC8" s="16" t="s">
        <v>167</v>
      </c>
      <c r="BD8" s="18" t="s">
        <v>87</v>
      </c>
      <c r="BE8" s="16"/>
      <c r="BF8" s="16" t="s">
        <v>87</v>
      </c>
      <c r="BG8" s="31"/>
      <c r="BH8" s="16"/>
      <c r="BI8" s="19"/>
      <c r="BJ8" s="16"/>
      <c r="BK8" s="16"/>
      <c r="BL8" s="34"/>
    </row>
    <row r="9" spans="1:64" ht="15" customHeight="1">
      <c r="A9" s="15">
        <v>10</v>
      </c>
      <c r="B9" s="16">
        <v>4066</v>
      </c>
      <c r="C9" s="17" t="s">
        <v>64</v>
      </c>
      <c r="D9" s="18">
        <v>79819264</v>
      </c>
      <c r="E9" s="18">
        <v>79819264</v>
      </c>
      <c r="F9" s="18">
        <v>79819264</v>
      </c>
      <c r="G9" s="17" t="s">
        <v>168</v>
      </c>
      <c r="H9" s="16" t="s">
        <v>89</v>
      </c>
      <c r="I9" s="19" t="s">
        <v>169</v>
      </c>
      <c r="J9" s="16">
        <f t="shared" ref="J9:J41" ca="1" si="2">IF(I9=0," ",DATEDIF(I9,TODAY(),"Y"))</f>
        <v>42</v>
      </c>
      <c r="K9" s="17" t="s">
        <v>138</v>
      </c>
      <c r="L9" s="16">
        <v>2044</v>
      </c>
      <c r="M9" s="16">
        <v>11</v>
      </c>
      <c r="N9" s="16" t="s">
        <v>139</v>
      </c>
      <c r="O9" s="35" t="s">
        <v>140</v>
      </c>
      <c r="P9" s="16" t="s">
        <v>141</v>
      </c>
      <c r="Q9" s="16" t="s">
        <v>142</v>
      </c>
      <c r="R9" s="17" t="s">
        <v>73</v>
      </c>
      <c r="S9" s="22"/>
      <c r="T9" s="22">
        <v>10</v>
      </c>
      <c r="U9" s="22" t="s">
        <v>139</v>
      </c>
      <c r="V9" s="37" t="s">
        <v>140</v>
      </c>
      <c r="W9" s="16">
        <v>3000</v>
      </c>
      <c r="X9" s="16" t="s">
        <v>170</v>
      </c>
      <c r="Y9" s="16" t="s">
        <v>171</v>
      </c>
      <c r="Z9" s="16" t="s">
        <v>171</v>
      </c>
      <c r="AA9" s="16" t="s">
        <v>76</v>
      </c>
      <c r="AB9" s="16" t="s">
        <v>76</v>
      </c>
      <c r="AC9" s="16" t="s">
        <v>76</v>
      </c>
      <c r="AD9" s="16" t="s">
        <v>172</v>
      </c>
      <c r="AE9" s="16" t="s">
        <v>77</v>
      </c>
      <c r="AF9" s="24">
        <v>4492340</v>
      </c>
      <c r="AG9" s="25" t="s">
        <v>78</v>
      </c>
      <c r="AH9" s="24">
        <v>4492340</v>
      </c>
      <c r="AI9" s="26" t="s">
        <v>78</v>
      </c>
      <c r="AJ9" s="27">
        <v>41012</v>
      </c>
      <c r="AK9" s="19" t="s">
        <v>92</v>
      </c>
      <c r="AL9" s="28">
        <f t="shared" ca="1" si="1"/>
        <v>12.916666666666666</v>
      </c>
      <c r="AM9" s="16" t="s">
        <v>173</v>
      </c>
      <c r="AN9" s="39" t="s">
        <v>94</v>
      </c>
      <c r="AO9" s="36" t="s">
        <v>82</v>
      </c>
      <c r="AP9" s="30">
        <v>5.2199999999999998E-3</v>
      </c>
      <c r="AQ9" s="31" t="s">
        <v>174</v>
      </c>
      <c r="AR9" s="16" t="s">
        <v>175</v>
      </c>
      <c r="AS9" s="16" t="s">
        <v>84</v>
      </c>
      <c r="AT9" s="16"/>
      <c r="AU9" s="33" t="s">
        <v>176</v>
      </c>
      <c r="AV9" s="16" t="s">
        <v>177</v>
      </c>
      <c r="AW9" s="16" t="s">
        <v>178</v>
      </c>
      <c r="AX9" s="16">
        <v>3134805326</v>
      </c>
      <c r="AY9" s="16" t="s">
        <v>78</v>
      </c>
      <c r="AZ9" s="16" t="str">
        <f t="shared" ref="AZ9:AZ31" ca="1" si="3">IF(AND(C9="MASCULINO",J9&gt;=59),"Prepensionado",IF(AND(C9="FEMENINO",J9&gt;=54),"Prepensionado"," "))</f>
        <v xml:space="preserve"> </v>
      </c>
      <c r="BA9" s="16" t="s">
        <v>87</v>
      </c>
      <c r="BB9" s="16" t="s">
        <v>87</v>
      </c>
      <c r="BC9" s="16"/>
      <c r="BD9" s="18" t="s">
        <v>87</v>
      </c>
      <c r="BE9" s="16"/>
      <c r="BF9" s="16" t="s">
        <v>179</v>
      </c>
      <c r="BG9" s="31"/>
      <c r="BH9" s="16"/>
      <c r="BI9" s="19"/>
      <c r="BJ9" s="16"/>
      <c r="BK9" s="16"/>
      <c r="BL9" s="34"/>
    </row>
    <row r="10" spans="1:64" ht="15" customHeight="1">
      <c r="A10" s="15">
        <v>12</v>
      </c>
      <c r="B10" s="16">
        <v>4066</v>
      </c>
      <c r="C10" s="17" t="s">
        <v>64</v>
      </c>
      <c r="D10" s="18">
        <v>13490473</v>
      </c>
      <c r="E10" s="18">
        <v>13490473</v>
      </c>
      <c r="F10" s="18">
        <v>13490473</v>
      </c>
      <c r="G10" s="17" t="s">
        <v>180</v>
      </c>
      <c r="H10" s="16" t="s">
        <v>89</v>
      </c>
      <c r="I10" s="19">
        <v>24862</v>
      </c>
      <c r="J10" s="16">
        <f t="shared" ca="1" si="2"/>
        <v>57</v>
      </c>
      <c r="K10" s="17" t="s">
        <v>138</v>
      </c>
      <c r="L10" s="16">
        <v>2044</v>
      </c>
      <c r="M10" s="16">
        <v>11</v>
      </c>
      <c r="N10" s="16" t="s">
        <v>139</v>
      </c>
      <c r="O10" s="21" t="s">
        <v>140</v>
      </c>
      <c r="P10" s="16" t="s">
        <v>141</v>
      </c>
      <c r="Q10" s="16" t="s">
        <v>142</v>
      </c>
      <c r="R10" s="17" t="s">
        <v>73</v>
      </c>
      <c r="S10" s="22"/>
      <c r="T10" s="22">
        <v>12</v>
      </c>
      <c r="U10" s="22" t="s">
        <v>139</v>
      </c>
      <c r="V10" s="37" t="s">
        <v>140</v>
      </c>
      <c r="W10" s="16">
        <v>2000</v>
      </c>
      <c r="X10" s="16" t="s">
        <v>181</v>
      </c>
      <c r="Y10" s="16" t="s">
        <v>182</v>
      </c>
      <c r="Z10" s="16" t="s">
        <v>182</v>
      </c>
      <c r="AA10" s="16" t="s">
        <v>145</v>
      </c>
      <c r="AB10" s="16" t="s">
        <v>146</v>
      </c>
      <c r="AC10" s="16" t="s">
        <v>147</v>
      </c>
      <c r="AD10" s="16"/>
      <c r="AE10" s="16" t="s">
        <v>77</v>
      </c>
      <c r="AF10" s="24">
        <v>4492340</v>
      </c>
      <c r="AG10" s="25" t="s">
        <v>78</v>
      </c>
      <c r="AH10" s="24">
        <v>4492340</v>
      </c>
      <c r="AI10" s="26" t="s">
        <v>78</v>
      </c>
      <c r="AJ10" s="27">
        <v>43322</v>
      </c>
      <c r="AK10" s="19" t="s">
        <v>92</v>
      </c>
      <c r="AL10" s="28">
        <f t="shared" ca="1" si="1"/>
        <v>6.583333333333333</v>
      </c>
      <c r="AM10" s="16" t="s">
        <v>183</v>
      </c>
      <c r="AN10" s="16" t="s">
        <v>94</v>
      </c>
      <c r="AO10" s="36" t="s">
        <v>148</v>
      </c>
      <c r="AP10" s="30">
        <v>6.9690000000000002E-2</v>
      </c>
      <c r="AQ10" s="31" t="s">
        <v>184</v>
      </c>
      <c r="AR10" s="16" t="s">
        <v>185</v>
      </c>
      <c r="AS10" s="16" t="s">
        <v>84</v>
      </c>
      <c r="AT10" s="16"/>
      <c r="AU10" s="33" t="s">
        <v>186</v>
      </c>
      <c r="AV10" s="16"/>
      <c r="AW10" s="16" t="s">
        <v>187</v>
      </c>
      <c r="AX10" s="16">
        <v>3182762297</v>
      </c>
      <c r="AY10" s="16">
        <v>3102971155</v>
      </c>
      <c r="AZ10" s="16" t="str">
        <f t="shared" ca="1" si="3"/>
        <v xml:space="preserve"> </v>
      </c>
      <c r="BA10" s="16" t="s">
        <v>87</v>
      </c>
      <c r="BB10" s="16" t="s">
        <v>87</v>
      </c>
      <c r="BC10" s="16"/>
      <c r="BD10" s="18" t="s">
        <v>87</v>
      </c>
      <c r="BE10" s="16"/>
      <c r="BF10" s="16" t="s">
        <v>87</v>
      </c>
      <c r="BG10" s="31"/>
      <c r="BH10" s="16"/>
      <c r="BI10" s="19"/>
      <c r="BJ10" s="16"/>
      <c r="BK10" s="16"/>
      <c r="BL10" s="34"/>
    </row>
    <row r="11" spans="1:64" ht="15" customHeight="1">
      <c r="A11" s="15">
        <v>13</v>
      </c>
      <c r="B11" s="16">
        <v>4066</v>
      </c>
      <c r="C11" s="17" t="s">
        <v>64</v>
      </c>
      <c r="D11" s="18">
        <v>73183530</v>
      </c>
      <c r="E11" s="18">
        <v>73183530</v>
      </c>
      <c r="F11" s="18">
        <v>73183530</v>
      </c>
      <c r="G11" s="17" t="s">
        <v>188</v>
      </c>
      <c r="H11" s="16" t="s">
        <v>89</v>
      </c>
      <c r="I11" s="26">
        <v>29840</v>
      </c>
      <c r="J11" s="16">
        <f t="shared" ca="1" si="2"/>
        <v>43</v>
      </c>
      <c r="K11" s="17" t="s">
        <v>138</v>
      </c>
      <c r="L11" s="16">
        <v>2044</v>
      </c>
      <c r="M11" s="16">
        <v>11</v>
      </c>
      <c r="N11" s="16" t="s">
        <v>139</v>
      </c>
      <c r="O11" s="35" t="s">
        <v>140</v>
      </c>
      <c r="P11" s="16" t="s">
        <v>141</v>
      </c>
      <c r="Q11" s="16" t="s">
        <v>142</v>
      </c>
      <c r="R11" s="17" t="s">
        <v>73</v>
      </c>
      <c r="S11" s="22"/>
      <c r="T11" s="22">
        <v>13</v>
      </c>
      <c r="U11" s="22" t="s">
        <v>139</v>
      </c>
      <c r="V11" s="37" t="s">
        <v>140</v>
      </c>
      <c r="W11" s="16">
        <v>3000</v>
      </c>
      <c r="X11" s="16" t="s">
        <v>170</v>
      </c>
      <c r="Y11" s="33" t="s">
        <v>189</v>
      </c>
      <c r="Z11" s="16" t="s">
        <v>189</v>
      </c>
      <c r="AA11" s="16" t="s">
        <v>190</v>
      </c>
      <c r="AB11" s="16" t="s">
        <v>191</v>
      </c>
      <c r="AC11" s="16" t="s">
        <v>192</v>
      </c>
      <c r="AD11" s="16"/>
      <c r="AE11" s="16" t="s">
        <v>77</v>
      </c>
      <c r="AF11" s="24">
        <v>4492340</v>
      </c>
      <c r="AG11" s="25" t="s">
        <v>78</v>
      </c>
      <c r="AH11" s="24">
        <v>4492340</v>
      </c>
      <c r="AI11" s="26" t="s">
        <v>78</v>
      </c>
      <c r="AJ11" s="26">
        <v>44774</v>
      </c>
      <c r="AK11" s="19" t="s">
        <v>193</v>
      </c>
      <c r="AL11" s="28">
        <f t="shared" ca="1" si="1"/>
        <v>2.6666666666666665</v>
      </c>
      <c r="AM11" s="16" t="s">
        <v>173</v>
      </c>
      <c r="AN11" s="16" t="s">
        <v>194</v>
      </c>
      <c r="AO11" s="40" t="s">
        <v>195</v>
      </c>
      <c r="AP11" s="30">
        <v>5.2199999999999998E-3</v>
      </c>
      <c r="AQ11" s="31" t="s">
        <v>196</v>
      </c>
      <c r="AR11" s="33" t="s">
        <v>197</v>
      </c>
      <c r="AS11" s="16" t="s">
        <v>107</v>
      </c>
      <c r="AT11" s="16"/>
      <c r="AU11" s="33" t="s">
        <v>198</v>
      </c>
      <c r="AV11" s="16" t="s">
        <v>199</v>
      </c>
      <c r="AW11" s="16" t="s">
        <v>200</v>
      </c>
      <c r="AX11" s="16">
        <v>3103812646</v>
      </c>
      <c r="AY11" s="16">
        <v>3103812646</v>
      </c>
      <c r="AZ11" s="16" t="str">
        <f t="shared" ca="1" si="3"/>
        <v xml:space="preserve"> </v>
      </c>
      <c r="BA11" s="16" t="s">
        <v>87</v>
      </c>
      <c r="BB11" s="16" t="s">
        <v>201</v>
      </c>
      <c r="BC11" s="16"/>
      <c r="BD11" s="18" t="s">
        <v>87</v>
      </c>
      <c r="BE11" s="16"/>
      <c r="BF11" s="16" t="s">
        <v>87</v>
      </c>
      <c r="BG11" s="31"/>
      <c r="BH11" s="16"/>
      <c r="BI11" s="19"/>
      <c r="BJ11" s="16"/>
      <c r="BK11" s="16"/>
      <c r="BL11" s="34"/>
    </row>
    <row r="12" spans="1:64" ht="16.5" customHeight="1">
      <c r="A12" s="15">
        <v>14</v>
      </c>
      <c r="B12" s="16">
        <v>4066</v>
      </c>
      <c r="C12" s="17" t="s">
        <v>112</v>
      </c>
      <c r="D12" s="18">
        <v>40937349</v>
      </c>
      <c r="E12" s="18">
        <v>40937349</v>
      </c>
      <c r="F12" s="18">
        <v>40937349</v>
      </c>
      <c r="G12" s="17" t="s">
        <v>202</v>
      </c>
      <c r="H12" s="16" t="s">
        <v>66</v>
      </c>
      <c r="I12" s="19" t="s">
        <v>203</v>
      </c>
      <c r="J12" s="16">
        <f t="shared" ca="1" si="2"/>
        <v>44</v>
      </c>
      <c r="K12" s="17" t="s">
        <v>138</v>
      </c>
      <c r="L12" s="16">
        <v>2044</v>
      </c>
      <c r="M12" s="16">
        <v>11</v>
      </c>
      <c r="N12" s="16" t="s">
        <v>139</v>
      </c>
      <c r="O12" s="21" t="s">
        <v>140</v>
      </c>
      <c r="P12" s="16" t="s">
        <v>141</v>
      </c>
      <c r="Q12" s="16" t="s">
        <v>142</v>
      </c>
      <c r="R12" s="17" t="s">
        <v>73</v>
      </c>
      <c r="S12" s="22"/>
      <c r="T12" s="22">
        <v>14</v>
      </c>
      <c r="U12" s="22" t="s">
        <v>139</v>
      </c>
      <c r="V12" s="37" t="s">
        <v>140</v>
      </c>
      <c r="W12" s="16">
        <v>2000</v>
      </c>
      <c r="X12" s="16" t="s">
        <v>181</v>
      </c>
      <c r="Y12" s="33" t="s">
        <v>204</v>
      </c>
      <c r="Z12" s="33" t="s">
        <v>204</v>
      </c>
      <c r="AA12" s="16" t="s">
        <v>76</v>
      </c>
      <c r="AB12" s="16" t="s">
        <v>76</v>
      </c>
      <c r="AC12" s="16" t="s">
        <v>76</v>
      </c>
      <c r="AD12" s="16" t="s">
        <v>205</v>
      </c>
      <c r="AE12" s="16" t="s">
        <v>77</v>
      </c>
      <c r="AF12" s="24">
        <v>4492340</v>
      </c>
      <c r="AG12" s="25" t="s">
        <v>78</v>
      </c>
      <c r="AH12" s="24">
        <v>4492340</v>
      </c>
      <c r="AI12" s="26" t="s">
        <v>78</v>
      </c>
      <c r="AJ12" s="27">
        <v>40982</v>
      </c>
      <c r="AK12" s="19" t="s">
        <v>92</v>
      </c>
      <c r="AL12" s="28">
        <f t="shared" ca="1" si="1"/>
        <v>13</v>
      </c>
      <c r="AM12" s="16" t="s">
        <v>120</v>
      </c>
      <c r="AN12" s="16" t="s">
        <v>94</v>
      </c>
      <c r="AO12" s="36" t="s">
        <v>82</v>
      </c>
      <c r="AP12" s="30">
        <v>5.2199999999999998E-3</v>
      </c>
      <c r="AQ12" s="31" t="s">
        <v>206</v>
      </c>
      <c r="AR12" s="16" t="s">
        <v>207</v>
      </c>
      <c r="AS12" s="16" t="s">
        <v>208</v>
      </c>
      <c r="AT12" s="16"/>
      <c r="AU12" s="33" t="s">
        <v>198</v>
      </c>
      <c r="AV12" s="16" t="s">
        <v>209</v>
      </c>
      <c r="AW12" s="16" t="s">
        <v>210</v>
      </c>
      <c r="AX12" s="16">
        <v>3006745204</v>
      </c>
      <c r="AY12" s="16" t="s">
        <v>78</v>
      </c>
      <c r="AZ12" s="16" t="str">
        <f t="shared" ca="1" si="3"/>
        <v xml:space="preserve"> </v>
      </c>
      <c r="BA12" s="16" t="s">
        <v>87</v>
      </c>
      <c r="BB12" s="16" t="s">
        <v>211</v>
      </c>
      <c r="BC12" s="16"/>
      <c r="BD12" s="18" t="s">
        <v>87</v>
      </c>
      <c r="BE12" s="16"/>
      <c r="BF12" s="16" t="s">
        <v>87</v>
      </c>
      <c r="BG12" s="31"/>
      <c r="BH12" s="16"/>
      <c r="BI12" s="19"/>
      <c r="BJ12" s="16"/>
      <c r="BK12" s="16"/>
      <c r="BL12" s="34"/>
    </row>
    <row r="13" spans="1:64" ht="15" customHeight="1">
      <c r="A13" s="15">
        <v>15</v>
      </c>
      <c r="B13" s="16">
        <v>4066</v>
      </c>
      <c r="C13" s="17" t="s">
        <v>112</v>
      </c>
      <c r="D13" s="18">
        <v>52543234</v>
      </c>
      <c r="E13" s="18">
        <v>52543234</v>
      </c>
      <c r="F13" s="18">
        <v>52543234</v>
      </c>
      <c r="G13" s="17" t="s">
        <v>212</v>
      </c>
      <c r="H13" s="16" t="s">
        <v>89</v>
      </c>
      <c r="I13" s="19">
        <v>29482</v>
      </c>
      <c r="J13" s="16">
        <f t="shared" ca="1" si="2"/>
        <v>44</v>
      </c>
      <c r="K13" s="17" t="s">
        <v>138</v>
      </c>
      <c r="L13" s="16">
        <v>2044</v>
      </c>
      <c r="M13" s="16">
        <v>11</v>
      </c>
      <c r="N13" s="16" t="s">
        <v>139</v>
      </c>
      <c r="O13" s="35" t="s">
        <v>140</v>
      </c>
      <c r="P13" s="16" t="s">
        <v>141</v>
      </c>
      <c r="Q13" s="16" t="s">
        <v>142</v>
      </c>
      <c r="R13" s="17" t="s">
        <v>73</v>
      </c>
      <c r="S13" s="22"/>
      <c r="T13" s="22">
        <v>15</v>
      </c>
      <c r="U13" s="22" t="s">
        <v>139</v>
      </c>
      <c r="V13" s="37" t="s">
        <v>140</v>
      </c>
      <c r="W13" s="16">
        <v>4500</v>
      </c>
      <c r="X13" s="16" t="s">
        <v>143</v>
      </c>
      <c r="Y13" s="16" t="s">
        <v>213</v>
      </c>
      <c r="Z13" s="16" t="s">
        <v>213</v>
      </c>
      <c r="AA13" s="16" t="s">
        <v>76</v>
      </c>
      <c r="AB13" s="16" t="s">
        <v>76</v>
      </c>
      <c r="AC13" s="16" t="s">
        <v>76</v>
      </c>
      <c r="AD13" s="16" t="s">
        <v>214</v>
      </c>
      <c r="AE13" s="16" t="s">
        <v>77</v>
      </c>
      <c r="AF13" s="24">
        <v>4492340</v>
      </c>
      <c r="AG13" s="25" t="s">
        <v>78</v>
      </c>
      <c r="AH13" s="24">
        <v>4492340</v>
      </c>
      <c r="AI13" s="26" t="s">
        <v>78</v>
      </c>
      <c r="AJ13" s="27">
        <v>41017</v>
      </c>
      <c r="AK13" s="19" t="s">
        <v>92</v>
      </c>
      <c r="AL13" s="28">
        <f t="shared" ca="1" si="1"/>
        <v>12.916666666666666</v>
      </c>
      <c r="AM13" s="16" t="s">
        <v>93</v>
      </c>
      <c r="AN13" s="16" t="s">
        <v>94</v>
      </c>
      <c r="AO13" s="36" t="s">
        <v>82</v>
      </c>
      <c r="AP13" s="30">
        <v>5.2199999999999998E-3</v>
      </c>
      <c r="AQ13" s="31" t="s">
        <v>215</v>
      </c>
      <c r="AR13" s="16" t="s">
        <v>215</v>
      </c>
      <c r="AS13" s="16" t="s">
        <v>84</v>
      </c>
      <c r="AT13" s="16"/>
      <c r="AU13" s="33" t="s">
        <v>135</v>
      </c>
      <c r="AV13" s="16" t="s">
        <v>216</v>
      </c>
      <c r="AW13" s="16" t="s">
        <v>217</v>
      </c>
      <c r="AX13" s="16">
        <v>3102663868</v>
      </c>
      <c r="AY13" s="16" t="s">
        <v>78</v>
      </c>
      <c r="AZ13" s="16" t="str">
        <f t="shared" ca="1" si="3"/>
        <v xml:space="preserve"> </v>
      </c>
      <c r="BA13" s="16" t="s">
        <v>87</v>
      </c>
      <c r="BB13" s="16" t="s">
        <v>87</v>
      </c>
      <c r="BC13" s="16"/>
      <c r="BD13" s="18" t="s">
        <v>153</v>
      </c>
      <c r="BE13" s="16"/>
      <c r="BF13" s="16" t="s">
        <v>218</v>
      </c>
      <c r="BG13" s="16"/>
      <c r="BH13" s="16"/>
      <c r="BI13" s="19"/>
      <c r="BJ13" s="16"/>
      <c r="BK13" s="16"/>
      <c r="BL13" s="34"/>
    </row>
    <row r="14" spans="1:64" ht="15" customHeight="1">
      <c r="A14" s="15">
        <v>16</v>
      </c>
      <c r="B14" s="16">
        <v>4066</v>
      </c>
      <c r="C14" s="17" t="s">
        <v>64</v>
      </c>
      <c r="D14" s="18">
        <v>91518191</v>
      </c>
      <c r="E14" s="18">
        <v>91518191</v>
      </c>
      <c r="F14" s="18">
        <v>91518191</v>
      </c>
      <c r="G14" s="17" t="s">
        <v>219</v>
      </c>
      <c r="H14" s="16" t="s">
        <v>220</v>
      </c>
      <c r="I14" s="19" t="s">
        <v>221</v>
      </c>
      <c r="J14" s="16">
        <f t="shared" ca="1" si="2"/>
        <v>43</v>
      </c>
      <c r="K14" s="17" t="s">
        <v>138</v>
      </c>
      <c r="L14" s="16">
        <v>2044</v>
      </c>
      <c r="M14" s="16">
        <v>11</v>
      </c>
      <c r="N14" s="16" t="s">
        <v>139</v>
      </c>
      <c r="O14" s="35" t="s">
        <v>140</v>
      </c>
      <c r="P14" s="16" t="s">
        <v>141</v>
      </c>
      <c r="Q14" s="16" t="s">
        <v>142</v>
      </c>
      <c r="R14" s="17" t="s">
        <v>73</v>
      </c>
      <c r="S14" s="22"/>
      <c r="T14" s="22">
        <v>16</v>
      </c>
      <c r="U14" s="22" t="s">
        <v>139</v>
      </c>
      <c r="V14" s="37" t="s">
        <v>140</v>
      </c>
      <c r="W14" s="16">
        <v>1100</v>
      </c>
      <c r="X14" s="16" t="s">
        <v>159</v>
      </c>
      <c r="Y14" s="16" t="s">
        <v>222</v>
      </c>
      <c r="Z14" s="16" t="s">
        <v>222</v>
      </c>
      <c r="AA14" s="16" t="s">
        <v>76</v>
      </c>
      <c r="AB14" s="16" t="s">
        <v>76</v>
      </c>
      <c r="AC14" s="16" t="s">
        <v>76</v>
      </c>
      <c r="AD14" s="16"/>
      <c r="AE14" s="16" t="s">
        <v>77</v>
      </c>
      <c r="AF14" s="24">
        <v>4492340</v>
      </c>
      <c r="AG14" s="25" t="s">
        <v>78</v>
      </c>
      <c r="AH14" s="24">
        <v>4492340</v>
      </c>
      <c r="AI14" s="26" t="s">
        <v>78</v>
      </c>
      <c r="AJ14" s="27">
        <v>41663</v>
      </c>
      <c r="AK14" s="19" t="s">
        <v>92</v>
      </c>
      <c r="AL14" s="28">
        <f t="shared" ca="1" si="1"/>
        <v>11.166666666666666</v>
      </c>
      <c r="AM14" s="16" t="s">
        <v>120</v>
      </c>
      <c r="AN14" s="16" t="s">
        <v>94</v>
      </c>
      <c r="AO14" s="36" t="s">
        <v>82</v>
      </c>
      <c r="AP14" s="30">
        <v>5.2199999999999998E-3</v>
      </c>
      <c r="AQ14" s="31" t="s">
        <v>223</v>
      </c>
      <c r="AR14" s="16" t="s">
        <v>224</v>
      </c>
      <c r="AS14" s="16" t="s">
        <v>225</v>
      </c>
      <c r="AT14" s="16"/>
      <c r="AU14" s="33" t="s">
        <v>176</v>
      </c>
      <c r="AV14" s="16" t="s">
        <v>226</v>
      </c>
      <c r="AW14" s="16" t="s">
        <v>227</v>
      </c>
      <c r="AX14" s="16">
        <v>3176426556</v>
      </c>
      <c r="AY14" s="16" t="s">
        <v>78</v>
      </c>
      <c r="AZ14" s="16" t="str">
        <f t="shared" ca="1" si="3"/>
        <v xml:space="preserve"> </v>
      </c>
      <c r="BA14" s="16" t="s">
        <v>87</v>
      </c>
      <c r="BB14" s="16" t="s">
        <v>87</v>
      </c>
      <c r="BC14" s="16"/>
      <c r="BD14" s="18" t="s">
        <v>87</v>
      </c>
      <c r="BE14" s="16"/>
      <c r="BF14" s="16" t="s">
        <v>87</v>
      </c>
      <c r="BG14" s="31"/>
      <c r="BH14" s="16"/>
      <c r="BI14" s="19"/>
      <c r="BJ14" s="16"/>
      <c r="BK14" s="16"/>
      <c r="BL14" s="34"/>
    </row>
    <row r="15" spans="1:64" ht="15" customHeight="1">
      <c r="A15" s="15">
        <v>17</v>
      </c>
      <c r="B15" s="16">
        <v>4066</v>
      </c>
      <c r="C15" s="17" t="s">
        <v>64</v>
      </c>
      <c r="D15" s="18">
        <v>1090443787</v>
      </c>
      <c r="E15" s="18">
        <v>1090443787</v>
      </c>
      <c r="F15" s="18">
        <v>1090443787</v>
      </c>
      <c r="G15" s="17" t="s">
        <v>228</v>
      </c>
      <c r="H15" s="16" t="s">
        <v>229</v>
      </c>
      <c r="I15" s="19" t="s">
        <v>230</v>
      </c>
      <c r="J15" s="16">
        <f t="shared" ca="1" si="2"/>
        <v>33</v>
      </c>
      <c r="K15" s="17" t="s">
        <v>138</v>
      </c>
      <c r="L15" s="16">
        <v>3124</v>
      </c>
      <c r="M15" s="16">
        <v>15</v>
      </c>
      <c r="N15" s="16" t="s">
        <v>115</v>
      </c>
      <c r="O15" s="35" t="s">
        <v>116</v>
      </c>
      <c r="P15" s="16" t="s">
        <v>141</v>
      </c>
      <c r="Q15" s="16" t="s">
        <v>117</v>
      </c>
      <c r="R15" s="17" t="s">
        <v>73</v>
      </c>
      <c r="S15" s="22"/>
      <c r="T15" s="22">
        <v>17</v>
      </c>
      <c r="U15" s="22" t="s">
        <v>115</v>
      </c>
      <c r="V15" s="37" t="s">
        <v>116</v>
      </c>
      <c r="W15" s="16">
        <v>3000</v>
      </c>
      <c r="X15" s="16" t="s">
        <v>170</v>
      </c>
      <c r="Y15" s="16" t="s">
        <v>231</v>
      </c>
      <c r="Z15" s="16" t="s">
        <v>231</v>
      </c>
      <c r="AA15" s="16" t="s">
        <v>145</v>
      </c>
      <c r="AB15" s="16" t="s">
        <v>146</v>
      </c>
      <c r="AC15" s="16" t="s">
        <v>147</v>
      </c>
      <c r="AD15" s="16"/>
      <c r="AE15" s="16" t="s">
        <v>77</v>
      </c>
      <c r="AF15" s="24">
        <v>3147287</v>
      </c>
      <c r="AG15" s="25" t="s">
        <v>78</v>
      </c>
      <c r="AH15" s="24">
        <v>3147287</v>
      </c>
      <c r="AI15" s="26" t="s">
        <v>78</v>
      </c>
      <c r="AJ15" s="27">
        <v>42160</v>
      </c>
      <c r="AK15" s="19" t="s">
        <v>92</v>
      </c>
      <c r="AL15" s="28">
        <f t="shared" ca="1" si="1"/>
        <v>9.75</v>
      </c>
      <c r="AM15" s="16" t="s">
        <v>120</v>
      </c>
      <c r="AN15" s="16" t="s">
        <v>94</v>
      </c>
      <c r="AO15" s="36" t="s">
        <v>148</v>
      </c>
      <c r="AP15" s="30">
        <v>5.2199999999999998E-3</v>
      </c>
      <c r="AQ15" s="31" t="s">
        <v>232</v>
      </c>
      <c r="AR15" s="16" t="s">
        <v>232</v>
      </c>
      <c r="AS15" s="16" t="s">
        <v>84</v>
      </c>
      <c r="AT15" s="16"/>
      <c r="AU15" s="33" t="s">
        <v>233</v>
      </c>
      <c r="AV15" s="16"/>
      <c r="AW15" s="16" t="s">
        <v>234</v>
      </c>
      <c r="AX15" s="16">
        <v>3008457027</v>
      </c>
      <c r="AY15" s="16">
        <v>3212774729</v>
      </c>
      <c r="AZ15" s="16" t="str">
        <f t="shared" ca="1" si="3"/>
        <v xml:space="preserve"> </v>
      </c>
      <c r="BA15" s="16" t="s">
        <v>87</v>
      </c>
      <c r="BB15" s="16" t="s">
        <v>87</v>
      </c>
      <c r="BC15" s="16"/>
      <c r="BD15" s="18" t="s">
        <v>87</v>
      </c>
      <c r="BE15" s="16"/>
      <c r="BF15" s="16" t="s">
        <v>87</v>
      </c>
      <c r="BG15" s="16"/>
      <c r="BH15" s="16"/>
      <c r="BI15" s="19"/>
      <c r="BJ15" s="16"/>
      <c r="BK15" s="16"/>
      <c r="BL15" s="34"/>
    </row>
    <row r="16" spans="1:64">
      <c r="A16" s="15">
        <v>18</v>
      </c>
      <c r="B16" s="16">
        <v>4066</v>
      </c>
      <c r="C16" s="17" t="s">
        <v>112</v>
      </c>
      <c r="D16" s="18">
        <v>1023936738</v>
      </c>
      <c r="E16" s="18">
        <v>1023936738</v>
      </c>
      <c r="F16" s="18">
        <v>1023936738</v>
      </c>
      <c r="G16" s="17" t="s">
        <v>235</v>
      </c>
      <c r="H16" s="16" t="s">
        <v>236</v>
      </c>
      <c r="I16" s="19">
        <v>34614</v>
      </c>
      <c r="J16" s="16">
        <f t="shared" ca="1" si="2"/>
        <v>30</v>
      </c>
      <c r="K16" s="17" t="s">
        <v>138</v>
      </c>
      <c r="L16" s="16">
        <v>3124</v>
      </c>
      <c r="M16" s="16">
        <v>13</v>
      </c>
      <c r="N16" s="16" t="s">
        <v>237</v>
      </c>
      <c r="O16" s="35" t="s">
        <v>116</v>
      </c>
      <c r="P16" s="16" t="s">
        <v>141</v>
      </c>
      <c r="Q16" s="16" t="s">
        <v>117</v>
      </c>
      <c r="R16" s="17" t="s">
        <v>73</v>
      </c>
      <c r="S16" s="22"/>
      <c r="T16" s="22">
        <v>18</v>
      </c>
      <c r="U16" s="22" t="s">
        <v>237</v>
      </c>
      <c r="V16" s="37" t="s">
        <v>116</v>
      </c>
      <c r="W16" s="16">
        <v>4500</v>
      </c>
      <c r="X16" s="16" t="s">
        <v>143</v>
      </c>
      <c r="Y16" s="16" t="s">
        <v>238</v>
      </c>
      <c r="Z16" s="16" t="s">
        <v>238</v>
      </c>
      <c r="AA16" s="16" t="s">
        <v>76</v>
      </c>
      <c r="AB16" s="16" t="s">
        <v>76</v>
      </c>
      <c r="AC16" s="16" t="s">
        <v>76</v>
      </c>
      <c r="AD16" s="16"/>
      <c r="AE16" s="16" t="s">
        <v>77</v>
      </c>
      <c r="AF16" s="24">
        <v>2905284</v>
      </c>
      <c r="AG16" s="25" t="s">
        <v>78</v>
      </c>
      <c r="AH16" s="24">
        <v>2905284</v>
      </c>
      <c r="AI16" s="26" t="s">
        <v>78</v>
      </c>
      <c r="AJ16" s="27">
        <v>44845</v>
      </c>
      <c r="AK16" s="19" t="s">
        <v>239</v>
      </c>
      <c r="AL16" s="28">
        <f t="shared" ca="1" si="1"/>
        <v>2.4166666666666665</v>
      </c>
      <c r="AM16" s="16" t="s">
        <v>93</v>
      </c>
      <c r="AN16" s="16" t="s">
        <v>240</v>
      </c>
      <c r="AO16" s="36" t="s">
        <v>82</v>
      </c>
      <c r="AP16" s="30">
        <v>5.2199999999999998E-3</v>
      </c>
      <c r="AQ16" s="31" t="s">
        <v>241</v>
      </c>
      <c r="AR16" s="16" t="s">
        <v>242</v>
      </c>
      <c r="AS16" s="16" t="s">
        <v>107</v>
      </c>
      <c r="AT16" s="16" t="s">
        <v>243</v>
      </c>
      <c r="AU16" s="33"/>
      <c r="AV16" s="16"/>
      <c r="AW16" s="16" t="s">
        <v>244</v>
      </c>
      <c r="AX16" s="16">
        <v>3118794117</v>
      </c>
      <c r="AY16" s="16" t="s">
        <v>78</v>
      </c>
      <c r="AZ16" s="16" t="str">
        <f t="shared" ca="1" si="3"/>
        <v xml:space="preserve"> </v>
      </c>
      <c r="BA16" s="16" t="s">
        <v>87</v>
      </c>
      <c r="BB16" s="16" t="s">
        <v>87</v>
      </c>
      <c r="BC16" s="16"/>
      <c r="BD16" s="18" t="s">
        <v>87</v>
      </c>
      <c r="BE16" s="16"/>
      <c r="BF16" s="16" t="s">
        <v>87</v>
      </c>
      <c r="BG16" s="16"/>
      <c r="BH16" s="16"/>
      <c r="BI16" s="19"/>
      <c r="BJ16" s="16"/>
      <c r="BK16" s="16"/>
      <c r="BL16" s="34"/>
    </row>
    <row r="17" spans="1:64">
      <c r="A17" s="15">
        <v>22</v>
      </c>
      <c r="B17" s="16">
        <v>4066</v>
      </c>
      <c r="C17" s="17" t="s">
        <v>112</v>
      </c>
      <c r="D17" s="18">
        <v>24191227</v>
      </c>
      <c r="E17" s="18">
        <v>24191227</v>
      </c>
      <c r="F17" s="18">
        <v>24191227</v>
      </c>
      <c r="G17" s="17" t="s">
        <v>245</v>
      </c>
      <c r="H17" s="16" t="s">
        <v>89</v>
      </c>
      <c r="I17" s="19" t="s">
        <v>246</v>
      </c>
      <c r="J17" s="16">
        <f t="shared" ca="1" si="2"/>
        <v>53</v>
      </c>
      <c r="K17" s="17" t="s">
        <v>247</v>
      </c>
      <c r="L17" s="16">
        <v>4210</v>
      </c>
      <c r="M17" s="16">
        <v>16</v>
      </c>
      <c r="N17" s="16" t="s">
        <v>248</v>
      </c>
      <c r="O17" s="35" t="s">
        <v>130</v>
      </c>
      <c r="P17" s="19" t="s">
        <v>249</v>
      </c>
      <c r="Q17" s="16" t="s">
        <v>131</v>
      </c>
      <c r="R17" s="22" t="s">
        <v>250</v>
      </c>
      <c r="S17" s="22"/>
      <c r="T17" s="22">
        <v>611</v>
      </c>
      <c r="U17" s="22" t="s">
        <v>251</v>
      </c>
      <c r="V17" s="37" t="s">
        <v>130</v>
      </c>
      <c r="W17" s="16">
        <v>1100</v>
      </c>
      <c r="X17" s="16" t="s">
        <v>159</v>
      </c>
      <c r="Y17" s="16" t="s">
        <v>160</v>
      </c>
      <c r="Z17" s="16" t="s">
        <v>160</v>
      </c>
      <c r="AA17" s="16" t="s">
        <v>76</v>
      </c>
      <c r="AB17" s="16" t="s">
        <v>76</v>
      </c>
      <c r="AC17" s="16" t="s">
        <v>76</v>
      </c>
      <c r="AD17" s="16"/>
      <c r="AE17" s="16" t="s">
        <v>77</v>
      </c>
      <c r="AF17" s="24">
        <v>2328818</v>
      </c>
      <c r="AG17" s="41">
        <v>283911</v>
      </c>
      <c r="AH17" s="24">
        <v>2612729</v>
      </c>
      <c r="AI17" s="26">
        <v>34347</v>
      </c>
      <c r="AJ17" s="27">
        <v>40909</v>
      </c>
      <c r="AK17" s="19" t="s">
        <v>92</v>
      </c>
      <c r="AL17" s="28">
        <f t="shared" ca="1" si="1"/>
        <v>13.25</v>
      </c>
      <c r="AM17" s="16" t="s">
        <v>93</v>
      </c>
      <c r="AN17" s="16" t="s">
        <v>94</v>
      </c>
      <c r="AO17" s="36" t="s">
        <v>82</v>
      </c>
      <c r="AP17" s="30">
        <v>5.2199999999999998E-3</v>
      </c>
      <c r="AQ17" s="31" t="s">
        <v>252</v>
      </c>
      <c r="AR17" s="16" t="s">
        <v>253</v>
      </c>
      <c r="AS17" s="19" t="s">
        <v>84</v>
      </c>
      <c r="AT17" s="19"/>
      <c r="AU17" s="26"/>
      <c r="AV17" s="16"/>
      <c r="AW17" s="16" t="s">
        <v>254</v>
      </c>
      <c r="AX17" s="16">
        <v>3124692660</v>
      </c>
      <c r="AY17" s="16">
        <v>3152199674</v>
      </c>
      <c r="AZ17" s="16" t="str">
        <f t="shared" ca="1" si="3"/>
        <v xml:space="preserve"> </v>
      </c>
      <c r="BA17" s="16" t="s">
        <v>87</v>
      </c>
      <c r="BB17" s="16" t="s">
        <v>87</v>
      </c>
      <c r="BC17" s="16"/>
      <c r="BD17" s="18" t="s">
        <v>87</v>
      </c>
      <c r="BE17" s="16"/>
      <c r="BF17" s="16" t="s">
        <v>87</v>
      </c>
      <c r="BG17" s="31"/>
      <c r="BH17" s="16"/>
      <c r="BI17" s="19"/>
      <c r="BJ17" s="16"/>
      <c r="BK17" s="16"/>
      <c r="BL17" s="34"/>
    </row>
    <row r="18" spans="1:64">
      <c r="A18" s="15">
        <v>23</v>
      </c>
      <c r="B18" s="16">
        <v>4066</v>
      </c>
      <c r="C18" s="17" t="s">
        <v>112</v>
      </c>
      <c r="D18" s="18">
        <v>63277879</v>
      </c>
      <c r="E18" s="18">
        <v>63277879</v>
      </c>
      <c r="F18" s="18">
        <v>63277879</v>
      </c>
      <c r="G18" s="17" t="s">
        <v>255</v>
      </c>
      <c r="H18" s="16" t="s">
        <v>89</v>
      </c>
      <c r="I18" s="19" t="s">
        <v>256</v>
      </c>
      <c r="J18" s="16">
        <f t="shared" ca="1" si="2"/>
        <v>65</v>
      </c>
      <c r="K18" s="17" t="s">
        <v>257</v>
      </c>
      <c r="L18" s="16">
        <v>4210</v>
      </c>
      <c r="M18" s="16">
        <v>15</v>
      </c>
      <c r="N18" s="16" t="s">
        <v>258</v>
      </c>
      <c r="O18" s="35" t="s">
        <v>130</v>
      </c>
      <c r="P18" s="16" t="s">
        <v>249</v>
      </c>
      <c r="Q18" s="16" t="s">
        <v>131</v>
      </c>
      <c r="R18" s="17" t="s">
        <v>250</v>
      </c>
      <c r="S18" s="22"/>
      <c r="T18" s="22">
        <v>22</v>
      </c>
      <c r="U18" s="22" t="s">
        <v>248</v>
      </c>
      <c r="V18" s="37" t="s">
        <v>130</v>
      </c>
      <c r="W18" s="16">
        <v>4000</v>
      </c>
      <c r="X18" s="16" t="s">
        <v>259</v>
      </c>
      <c r="Y18" s="16" t="s">
        <v>260</v>
      </c>
      <c r="Z18" s="16" t="s">
        <v>260</v>
      </c>
      <c r="AA18" s="16" t="s">
        <v>76</v>
      </c>
      <c r="AB18" s="16" t="s">
        <v>76</v>
      </c>
      <c r="AC18" s="16" t="s">
        <v>76</v>
      </c>
      <c r="AD18" s="16" t="s">
        <v>261</v>
      </c>
      <c r="AE18" s="16" t="s">
        <v>77</v>
      </c>
      <c r="AF18" s="24">
        <v>2229680</v>
      </c>
      <c r="AG18" s="41">
        <v>117094</v>
      </c>
      <c r="AH18" s="24">
        <v>2346774</v>
      </c>
      <c r="AI18" s="26">
        <v>32843</v>
      </c>
      <c r="AJ18" s="27">
        <v>40909</v>
      </c>
      <c r="AK18" s="19" t="s">
        <v>92</v>
      </c>
      <c r="AL18" s="28">
        <f t="shared" ca="1" si="1"/>
        <v>13.25</v>
      </c>
      <c r="AM18" s="16" t="s">
        <v>120</v>
      </c>
      <c r="AN18" s="16" t="s">
        <v>194</v>
      </c>
      <c r="AO18" s="36" t="s">
        <v>82</v>
      </c>
      <c r="AP18" s="30">
        <v>5.2199999999999998E-3</v>
      </c>
      <c r="AQ18" s="31" t="s">
        <v>262</v>
      </c>
      <c r="AR18" s="16" t="s">
        <v>262</v>
      </c>
      <c r="AS18" s="16" t="s">
        <v>263</v>
      </c>
      <c r="AT18" s="16"/>
      <c r="AU18" s="33"/>
      <c r="AV18" s="16"/>
      <c r="AW18" s="16" t="s">
        <v>264</v>
      </c>
      <c r="AX18" s="16">
        <v>3123042980</v>
      </c>
      <c r="AY18" s="16" t="s">
        <v>78</v>
      </c>
      <c r="AZ18" s="16" t="str">
        <f t="shared" ca="1" si="3"/>
        <v>Prepensionado</v>
      </c>
      <c r="BA18" s="16" t="s">
        <v>87</v>
      </c>
      <c r="BB18" s="16" t="s">
        <v>265</v>
      </c>
      <c r="BC18" s="16"/>
      <c r="BD18" s="18" t="s">
        <v>87</v>
      </c>
      <c r="BE18" s="16"/>
      <c r="BF18" s="16" t="s">
        <v>87</v>
      </c>
      <c r="BG18" s="16"/>
      <c r="BH18" s="16"/>
      <c r="BI18" s="19"/>
      <c r="BJ18" s="16"/>
      <c r="BK18" s="16"/>
      <c r="BL18" s="34"/>
    </row>
    <row r="19" spans="1:64">
      <c r="A19" s="15">
        <v>24</v>
      </c>
      <c r="B19" s="16">
        <v>4066</v>
      </c>
      <c r="C19" s="17" t="s">
        <v>112</v>
      </c>
      <c r="D19" s="18">
        <v>52812977</v>
      </c>
      <c r="E19" s="18">
        <v>52812977</v>
      </c>
      <c r="F19" s="18">
        <v>52812977</v>
      </c>
      <c r="G19" s="17" t="s">
        <v>266</v>
      </c>
      <c r="H19" s="16" t="s">
        <v>229</v>
      </c>
      <c r="I19" s="19" t="s">
        <v>267</v>
      </c>
      <c r="J19" s="16">
        <f t="shared" ca="1" si="2"/>
        <v>42</v>
      </c>
      <c r="K19" s="17" t="s">
        <v>138</v>
      </c>
      <c r="L19" s="16">
        <v>2044</v>
      </c>
      <c r="M19" s="16">
        <v>11</v>
      </c>
      <c r="N19" s="16" t="s">
        <v>139</v>
      </c>
      <c r="O19" s="35" t="s">
        <v>140</v>
      </c>
      <c r="P19" s="16" t="s">
        <v>141</v>
      </c>
      <c r="Q19" s="16" t="s">
        <v>142</v>
      </c>
      <c r="R19" s="17" t="s">
        <v>73</v>
      </c>
      <c r="S19" s="22"/>
      <c r="T19" s="22">
        <v>24</v>
      </c>
      <c r="U19" s="22" t="s">
        <v>139</v>
      </c>
      <c r="V19" s="37" t="s">
        <v>140</v>
      </c>
      <c r="W19" s="16">
        <v>1100</v>
      </c>
      <c r="X19" s="16" t="s">
        <v>159</v>
      </c>
      <c r="Y19" s="16" t="s">
        <v>268</v>
      </c>
      <c r="Z19" s="16" t="s">
        <v>268</v>
      </c>
      <c r="AA19" s="16" t="s">
        <v>76</v>
      </c>
      <c r="AB19" s="16" t="s">
        <v>76</v>
      </c>
      <c r="AC19" s="16" t="s">
        <v>76</v>
      </c>
      <c r="AD19" s="16"/>
      <c r="AE19" s="16" t="s">
        <v>77</v>
      </c>
      <c r="AF19" s="24">
        <v>4492340</v>
      </c>
      <c r="AG19" s="25" t="s">
        <v>78</v>
      </c>
      <c r="AH19" s="24">
        <v>4492340</v>
      </c>
      <c r="AI19" s="26" t="s">
        <v>78</v>
      </c>
      <c r="AJ19" s="27">
        <v>41052</v>
      </c>
      <c r="AK19" s="19" t="s">
        <v>92</v>
      </c>
      <c r="AL19" s="28">
        <f t="shared" ca="1" si="1"/>
        <v>12.833333333333334</v>
      </c>
      <c r="AM19" s="16" t="s">
        <v>269</v>
      </c>
      <c r="AN19" s="16" t="s">
        <v>94</v>
      </c>
      <c r="AO19" s="36" t="s">
        <v>82</v>
      </c>
      <c r="AP19" s="30">
        <v>5.2199999999999998E-3</v>
      </c>
      <c r="AQ19" s="31" t="s">
        <v>270</v>
      </c>
      <c r="AR19" s="16" t="s">
        <v>271</v>
      </c>
      <c r="AS19" s="16" t="s">
        <v>84</v>
      </c>
      <c r="AT19" s="16"/>
      <c r="AU19" s="33" t="s">
        <v>135</v>
      </c>
      <c r="AV19" s="16" t="s">
        <v>272</v>
      </c>
      <c r="AW19" s="16" t="s">
        <v>273</v>
      </c>
      <c r="AX19" s="16">
        <v>3015570824</v>
      </c>
      <c r="AY19" s="16" t="s">
        <v>78</v>
      </c>
      <c r="AZ19" s="16" t="str">
        <f t="shared" ca="1" si="3"/>
        <v xml:space="preserve"> </v>
      </c>
      <c r="BA19" s="16" t="s">
        <v>87</v>
      </c>
      <c r="BB19" s="16" t="s">
        <v>87</v>
      </c>
      <c r="BC19" s="16"/>
      <c r="BD19" s="18" t="s">
        <v>153</v>
      </c>
      <c r="BE19" s="16"/>
      <c r="BF19" s="16" t="s">
        <v>87</v>
      </c>
      <c r="BG19" s="31"/>
      <c r="BH19" s="16"/>
      <c r="BI19" s="19"/>
      <c r="BJ19" s="16"/>
      <c r="BK19" s="16"/>
      <c r="BL19" s="34"/>
    </row>
    <row r="20" spans="1:64">
      <c r="A20" s="15">
        <v>26</v>
      </c>
      <c r="B20" s="16">
        <v>4066</v>
      </c>
      <c r="C20" s="17" t="s">
        <v>112</v>
      </c>
      <c r="D20" s="18">
        <v>65763613</v>
      </c>
      <c r="E20" s="18">
        <v>65763613</v>
      </c>
      <c r="F20" s="18">
        <v>65763613</v>
      </c>
      <c r="G20" s="17" t="s">
        <v>274</v>
      </c>
      <c r="H20" s="16" t="s">
        <v>89</v>
      </c>
      <c r="I20" s="19" t="s">
        <v>275</v>
      </c>
      <c r="J20" s="16">
        <f t="shared" ca="1" si="2"/>
        <v>50</v>
      </c>
      <c r="K20" s="17" t="s">
        <v>138</v>
      </c>
      <c r="L20" s="16">
        <v>2044</v>
      </c>
      <c r="M20" s="16">
        <v>11</v>
      </c>
      <c r="N20" s="16" t="s">
        <v>139</v>
      </c>
      <c r="O20" s="35" t="s">
        <v>140</v>
      </c>
      <c r="P20" s="16" t="s">
        <v>141</v>
      </c>
      <c r="Q20" s="16" t="s">
        <v>142</v>
      </c>
      <c r="R20" s="17" t="s">
        <v>73</v>
      </c>
      <c r="S20" s="22"/>
      <c r="T20" s="22">
        <v>26</v>
      </c>
      <c r="U20" s="22" t="s">
        <v>139</v>
      </c>
      <c r="V20" s="37" t="s">
        <v>140</v>
      </c>
      <c r="W20" s="16">
        <v>1100</v>
      </c>
      <c r="X20" s="16" t="s">
        <v>159</v>
      </c>
      <c r="Y20" s="16" t="s">
        <v>268</v>
      </c>
      <c r="Z20" s="16" t="s">
        <v>268</v>
      </c>
      <c r="AA20" s="16" t="s">
        <v>76</v>
      </c>
      <c r="AB20" s="16" t="s">
        <v>76</v>
      </c>
      <c r="AC20" s="16" t="s">
        <v>76</v>
      </c>
      <c r="AD20" s="16" t="s">
        <v>276</v>
      </c>
      <c r="AE20" s="16" t="s">
        <v>77</v>
      </c>
      <c r="AF20" s="24">
        <v>4492340</v>
      </c>
      <c r="AG20" s="25" t="s">
        <v>78</v>
      </c>
      <c r="AH20" s="24">
        <v>4492340</v>
      </c>
      <c r="AI20" s="26" t="s">
        <v>78</v>
      </c>
      <c r="AJ20" s="27">
        <v>42552</v>
      </c>
      <c r="AK20" s="19" t="s">
        <v>92</v>
      </c>
      <c r="AL20" s="28">
        <f t="shared" ca="1" si="1"/>
        <v>8.75</v>
      </c>
      <c r="AM20" s="16" t="s">
        <v>120</v>
      </c>
      <c r="AN20" s="16" t="s">
        <v>121</v>
      </c>
      <c r="AO20" s="36" t="s">
        <v>82</v>
      </c>
      <c r="AP20" s="30">
        <v>5.2199999999999998E-3</v>
      </c>
      <c r="AQ20" s="31" t="s">
        <v>277</v>
      </c>
      <c r="AR20" s="16" t="s">
        <v>278</v>
      </c>
      <c r="AS20" s="16" t="s">
        <v>84</v>
      </c>
      <c r="AT20" s="16" t="s">
        <v>279</v>
      </c>
      <c r="AU20" s="33" t="s">
        <v>280</v>
      </c>
      <c r="AV20" s="16"/>
      <c r="AW20" s="16" t="s">
        <v>281</v>
      </c>
      <c r="AX20" s="16">
        <v>3002683761</v>
      </c>
      <c r="AY20" s="16">
        <v>3223112983</v>
      </c>
      <c r="AZ20" s="16" t="str">
        <f t="shared" ca="1" si="3"/>
        <v xml:space="preserve"> </v>
      </c>
      <c r="BA20" s="16" t="s">
        <v>87</v>
      </c>
      <c r="BB20" s="16" t="s">
        <v>87</v>
      </c>
      <c r="BC20" s="16"/>
      <c r="BD20" s="18" t="s">
        <v>87</v>
      </c>
      <c r="BE20" s="16"/>
      <c r="BF20" s="16" t="s">
        <v>87</v>
      </c>
      <c r="BG20" s="16"/>
      <c r="BH20" s="16"/>
      <c r="BI20" s="19"/>
      <c r="BJ20" s="16"/>
      <c r="BK20" s="16"/>
      <c r="BL20" s="34"/>
    </row>
    <row r="21" spans="1:64">
      <c r="A21" s="15">
        <v>28</v>
      </c>
      <c r="B21" s="16">
        <v>4066</v>
      </c>
      <c r="C21" s="16" t="s">
        <v>112</v>
      </c>
      <c r="D21" s="18">
        <v>63492698</v>
      </c>
      <c r="E21" s="18">
        <v>63492698</v>
      </c>
      <c r="F21" s="18">
        <v>63492698</v>
      </c>
      <c r="G21" s="16" t="s">
        <v>282</v>
      </c>
      <c r="H21" s="16" t="s">
        <v>89</v>
      </c>
      <c r="I21" s="19">
        <v>26758</v>
      </c>
      <c r="J21" s="16">
        <f t="shared" ca="1" si="2"/>
        <v>52</v>
      </c>
      <c r="K21" s="17" t="s">
        <v>138</v>
      </c>
      <c r="L21" s="16">
        <v>2028</v>
      </c>
      <c r="M21" s="16">
        <v>14</v>
      </c>
      <c r="N21" s="16" t="s">
        <v>283</v>
      </c>
      <c r="O21" s="35" t="s">
        <v>284</v>
      </c>
      <c r="P21" s="16" t="s">
        <v>141</v>
      </c>
      <c r="Q21" s="16" t="s">
        <v>142</v>
      </c>
      <c r="R21" s="17" t="s">
        <v>73</v>
      </c>
      <c r="S21" s="22"/>
      <c r="T21" s="22">
        <v>28</v>
      </c>
      <c r="U21" s="22" t="s">
        <v>283</v>
      </c>
      <c r="V21" s="37" t="s">
        <v>284</v>
      </c>
      <c r="W21" s="16">
        <v>1100</v>
      </c>
      <c r="X21" s="16" t="s">
        <v>159</v>
      </c>
      <c r="Y21" s="16" t="s">
        <v>222</v>
      </c>
      <c r="Z21" s="16" t="s">
        <v>222</v>
      </c>
      <c r="AA21" s="16" t="s">
        <v>76</v>
      </c>
      <c r="AB21" s="16" t="s">
        <v>76</v>
      </c>
      <c r="AC21" s="16" t="s">
        <v>76</v>
      </c>
      <c r="AD21" s="16" t="s">
        <v>285</v>
      </c>
      <c r="AE21" s="16" t="s">
        <v>77</v>
      </c>
      <c r="AF21" s="24">
        <v>5526100</v>
      </c>
      <c r="AG21" s="25" t="s">
        <v>78</v>
      </c>
      <c r="AH21" s="24">
        <v>5526100</v>
      </c>
      <c r="AI21" s="26" t="s">
        <v>78</v>
      </c>
      <c r="AJ21" s="27">
        <v>43132</v>
      </c>
      <c r="AK21" s="19" t="s">
        <v>92</v>
      </c>
      <c r="AL21" s="28">
        <f t="shared" ca="1" si="1"/>
        <v>7.166666666666667</v>
      </c>
      <c r="AM21" s="16" t="s">
        <v>120</v>
      </c>
      <c r="AN21" s="16" t="s">
        <v>94</v>
      </c>
      <c r="AO21" s="36" t="s">
        <v>82</v>
      </c>
      <c r="AP21" s="30">
        <v>5.2199999999999998E-3</v>
      </c>
      <c r="AQ21" s="31" t="s">
        <v>286</v>
      </c>
      <c r="AR21" s="16" t="s">
        <v>287</v>
      </c>
      <c r="AS21" s="16" t="s">
        <v>208</v>
      </c>
      <c r="AT21" s="16"/>
      <c r="AU21" s="33" t="s">
        <v>186</v>
      </c>
      <c r="AV21" s="16" t="s">
        <v>288</v>
      </c>
      <c r="AW21" s="16" t="s">
        <v>289</v>
      </c>
      <c r="AX21" s="16">
        <v>3164660945</v>
      </c>
      <c r="AY21" s="16" t="s">
        <v>78</v>
      </c>
      <c r="AZ21" s="16" t="str">
        <f t="shared" ca="1" si="3"/>
        <v xml:space="preserve"> </v>
      </c>
      <c r="BA21" s="16" t="s">
        <v>87</v>
      </c>
      <c r="BB21" s="16" t="s">
        <v>87</v>
      </c>
      <c r="BC21" s="16"/>
      <c r="BD21" s="18" t="s">
        <v>87</v>
      </c>
      <c r="BE21" s="16"/>
      <c r="BF21" s="16" t="s">
        <v>87</v>
      </c>
      <c r="BG21" s="31"/>
      <c r="BH21" s="16"/>
      <c r="BI21" s="19"/>
      <c r="BJ21" s="16"/>
      <c r="BK21" s="16"/>
      <c r="BL21" s="34"/>
    </row>
    <row r="22" spans="1:64">
      <c r="A22" s="15">
        <v>29</v>
      </c>
      <c r="B22" s="16">
        <v>4066</v>
      </c>
      <c r="C22" s="17" t="s">
        <v>112</v>
      </c>
      <c r="D22" s="18">
        <v>49786170</v>
      </c>
      <c r="E22" s="18">
        <v>49786170</v>
      </c>
      <c r="F22" s="18">
        <v>49786170</v>
      </c>
      <c r="G22" s="17" t="s">
        <v>290</v>
      </c>
      <c r="H22" s="16" t="s">
        <v>291</v>
      </c>
      <c r="I22" s="19" t="s">
        <v>292</v>
      </c>
      <c r="J22" s="16">
        <f t="shared" ca="1" si="2"/>
        <v>46</v>
      </c>
      <c r="K22" s="17" t="s">
        <v>138</v>
      </c>
      <c r="L22" s="16">
        <v>2044</v>
      </c>
      <c r="M22" s="16">
        <v>11</v>
      </c>
      <c r="N22" s="16" t="s">
        <v>139</v>
      </c>
      <c r="O22" s="35" t="s">
        <v>140</v>
      </c>
      <c r="P22" s="16" t="s">
        <v>141</v>
      </c>
      <c r="Q22" s="16" t="s">
        <v>142</v>
      </c>
      <c r="R22" s="17" t="s">
        <v>73</v>
      </c>
      <c r="S22" s="22"/>
      <c r="T22" s="22">
        <v>29</v>
      </c>
      <c r="U22" s="22" t="s">
        <v>139</v>
      </c>
      <c r="V22" s="37" t="s">
        <v>140</v>
      </c>
      <c r="W22" s="16">
        <v>3000</v>
      </c>
      <c r="X22" s="16" t="s">
        <v>170</v>
      </c>
      <c r="Y22" s="16" t="s">
        <v>293</v>
      </c>
      <c r="Z22" s="16" t="s">
        <v>293</v>
      </c>
      <c r="AA22" s="16" t="s">
        <v>76</v>
      </c>
      <c r="AB22" s="16" t="s">
        <v>294</v>
      </c>
      <c r="AC22" s="16" t="s">
        <v>295</v>
      </c>
      <c r="AD22" s="16" t="s">
        <v>296</v>
      </c>
      <c r="AE22" s="16" t="s">
        <v>77</v>
      </c>
      <c r="AF22" s="24">
        <v>4492340</v>
      </c>
      <c r="AG22" s="25" t="s">
        <v>78</v>
      </c>
      <c r="AH22" s="24">
        <v>4492340</v>
      </c>
      <c r="AI22" s="26" t="s">
        <v>78</v>
      </c>
      <c r="AJ22" s="27">
        <v>40914</v>
      </c>
      <c r="AK22" s="19" t="s">
        <v>92</v>
      </c>
      <c r="AL22" s="28">
        <f t="shared" ca="1" si="1"/>
        <v>13.166666666666666</v>
      </c>
      <c r="AM22" s="16" t="s">
        <v>120</v>
      </c>
      <c r="AN22" s="16" t="s">
        <v>94</v>
      </c>
      <c r="AO22" s="36" t="s">
        <v>297</v>
      </c>
      <c r="AP22" s="30">
        <v>6.9690000000000002E-2</v>
      </c>
      <c r="AQ22" s="31" t="s">
        <v>298</v>
      </c>
      <c r="AR22" s="16" t="s">
        <v>299</v>
      </c>
      <c r="AS22" s="16" t="s">
        <v>84</v>
      </c>
      <c r="AT22" s="16"/>
      <c r="AU22" s="33" t="s">
        <v>300</v>
      </c>
      <c r="AV22" s="16" t="s">
        <v>301</v>
      </c>
      <c r="AW22" s="16" t="s">
        <v>302</v>
      </c>
      <c r="AX22" s="16">
        <v>3104914277</v>
      </c>
      <c r="AY22" s="16" t="s">
        <v>78</v>
      </c>
      <c r="AZ22" s="16" t="str">
        <f t="shared" ca="1" si="3"/>
        <v xml:space="preserve"> </v>
      </c>
      <c r="BA22" s="16" t="s">
        <v>87</v>
      </c>
      <c r="BB22" s="16" t="s">
        <v>87</v>
      </c>
      <c r="BC22" s="16"/>
      <c r="BD22" s="18" t="s">
        <v>87</v>
      </c>
      <c r="BE22" s="16"/>
      <c r="BF22" s="16" t="s">
        <v>87</v>
      </c>
      <c r="BG22" s="16"/>
      <c r="BH22" s="16"/>
      <c r="BI22" s="19"/>
      <c r="BJ22" s="16"/>
      <c r="BK22" s="16"/>
      <c r="BL22" s="34"/>
    </row>
    <row r="23" spans="1:64">
      <c r="A23" s="15">
        <v>30</v>
      </c>
      <c r="B23" s="16">
        <v>4066</v>
      </c>
      <c r="C23" s="17" t="s">
        <v>112</v>
      </c>
      <c r="D23" s="18">
        <v>38259754</v>
      </c>
      <c r="E23" s="18">
        <v>38259754</v>
      </c>
      <c r="F23" s="18">
        <v>38259754</v>
      </c>
      <c r="G23" s="17" t="s">
        <v>303</v>
      </c>
      <c r="H23" s="16" t="s">
        <v>229</v>
      </c>
      <c r="I23" s="19" t="s">
        <v>304</v>
      </c>
      <c r="J23" s="16">
        <f t="shared" ca="1" si="2"/>
        <v>61</v>
      </c>
      <c r="K23" s="17" t="s">
        <v>138</v>
      </c>
      <c r="L23" s="16">
        <v>4210</v>
      </c>
      <c r="M23" s="16">
        <v>18</v>
      </c>
      <c r="N23" s="16" t="s">
        <v>251</v>
      </c>
      <c r="O23" s="21" t="s">
        <v>130</v>
      </c>
      <c r="P23" s="16" t="s">
        <v>141</v>
      </c>
      <c r="Q23" s="16" t="s">
        <v>131</v>
      </c>
      <c r="R23" s="17" t="s">
        <v>73</v>
      </c>
      <c r="S23" s="22"/>
      <c r="T23" s="22">
        <v>30</v>
      </c>
      <c r="U23" s="22" t="s">
        <v>251</v>
      </c>
      <c r="V23" s="37" t="s">
        <v>130</v>
      </c>
      <c r="W23" s="16">
        <v>2000</v>
      </c>
      <c r="X23" s="16" t="s">
        <v>181</v>
      </c>
      <c r="Y23" s="16" t="s">
        <v>305</v>
      </c>
      <c r="Z23" s="16" t="s">
        <v>305</v>
      </c>
      <c r="AA23" s="16" t="s">
        <v>76</v>
      </c>
      <c r="AB23" s="16" t="s">
        <v>76</v>
      </c>
      <c r="AC23" s="16" t="s">
        <v>76</v>
      </c>
      <c r="AD23" s="16"/>
      <c r="AE23" s="16" t="s">
        <v>77</v>
      </c>
      <c r="AF23" s="24">
        <v>2436984</v>
      </c>
      <c r="AG23" s="25" t="s">
        <v>78</v>
      </c>
      <c r="AH23" s="24">
        <v>2436984</v>
      </c>
      <c r="AI23" s="26" t="s">
        <v>78</v>
      </c>
      <c r="AJ23" s="27">
        <v>41306</v>
      </c>
      <c r="AK23" s="19" t="s">
        <v>92</v>
      </c>
      <c r="AL23" s="28">
        <f t="shared" ca="1" si="1"/>
        <v>12.166666666666666</v>
      </c>
      <c r="AM23" s="16" t="s">
        <v>120</v>
      </c>
      <c r="AN23" s="16" t="s">
        <v>121</v>
      </c>
      <c r="AO23" s="36" t="s">
        <v>82</v>
      </c>
      <c r="AP23" s="30">
        <v>5.2199999999999998E-3</v>
      </c>
      <c r="AQ23" s="31" t="s">
        <v>306</v>
      </c>
      <c r="AR23" s="16" t="s">
        <v>307</v>
      </c>
      <c r="AS23" s="16" t="s">
        <v>308</v>
      </c>
      <c r="AT23" s="16"/>
      <c r="AU23" s="33"/>
      <c r="AV23" s="16"/>
      <c r="AW23" s="16" t="s">
        <v>309</v>
      </c>
      <c r="AX23" s="16">
        <v>3002103633</v>
      </c>
      <c r="AY23" s="16" t="s">
        <v>78</v>
      </c>
      <c r="AZ23" s="16" t="str">
        <f t="shared" ca="1" si="3"/>
        <v>Prepensionado</v>
      </c>
      <c r="BA23" s="16" t="s">
        <v>87</v>
      </c>
      <c r="BB23" s="16" t="s">
        <v>87</v>
      </c>
      <c r="BC23" s="16"/>
      <c r="BD23" s="18" t="s">
        <v>87</v>
      </c>
      <c r="BE23" s="16"/>
      <c r="BF23" s="16" t="s">
        <v>87</v>
      </c>
      <c r="BG23" s="31"/>
      <c r="BH23" s="16"/>
      <c r="BI23" s="19"/>
      <c r="BJ23" s="16"/>
      <c r="BK23" s="16"/>
      <c r="BL23" s="34"/>
    </row>
    <row r="24" spans="1:64" ht="15.75" thickBot="1">
      <c r="A24" s="15">
        <v>31</v>
      </c>
      <c r="B24" s="16">
        <v>4066</v>
      </c>
      <c r="C24" s="17" t="s">
        <v>64</v>
      </c>
      <c r="D24" s="18">
        <v>79952051</v>
      </c>
      <c r="E24" s="18">
        <v>79952051</v>
      </c>
      <c r="F24" s="18">
        <v>79952051</v>
      </c>
      <c r="G24" s="17" t="s">
        <v>310</v>
      </c>
      <c r="H24" s="16"/>
      <c r="I24" s="19">
        <v>29039</v>
      </c>
      <c r="J24" s="16">
        <f t="shared" ca="1" si="2"/>
        <v>45</v>
      </c>
      <c r="K24" s="17" t="s">
        <v>67</v>
      </c>
      <c r="L24" s="16">
        <v>1045</v>
      </c>
      <c r="M24" s="16">
        <v>14</v>
      </c>
      <c r="N24" s="16" t="s">
        <v>157</v>
      </c>
      <c r="O24" s="35" t="s">
        <v>158</v>
      </c>
      <c r="P24" s="16" t="s">
        <v>71</v>
      </c>
      <c r="Q24" s="16" t="s">
        <v>91</v>
      </c>
      <c r="R24" s="17" t="s">
        <v>73</v>
      </c>
      <c r="S24" s="22"/>
      <c r="T24" s="22">
        <v>31</v>
      </c>
      <c r="U24" s="16" t="s">
        <v>157</v>
      </c>
      <c r="V24" s="35" t="s">
        <v>158</v>
      </c>
      <c r="W24" s="16">
        <v>1300</v>
      </c>
      <c r="X24" s="16" t="s">
        <v>311</v>
      </c>
      <c r="Y24" s="16" t="s">
        <v>312</v>
      </c>
      <c r="Z24" s="16" t="s">
        <v>312</v>
      </c>
      <c r="AA24" s="16" t="s">
        <v>76</v>
      </c>
      <c r="AB24" s="16" t="s">
        <v>76</v>
      </c>
      <c r="AC24" s="16" t="s">
        <v>76</v>
      </c>
      <c r="AD24" s="16"/>
      <c r="AE24" s="16" t="s">
        <v>77</v>
      </c>
      <c r="AF24" s="24">
        <v>12011750</v>
      </c>
      <c r="AG24" s="25" t="s">
        <v>78</v>
      </c>
      <c r="AH24" s="24">
        <v>12011750</v>
      </c>
      <c r="AI24" s="26" t="s">
        <v>78</v>
      </c>
      <c r="AJ24" s="27">
        <v>44813</v>
      </c>
      <c r="AK24" s="19" t="s">
        <v>313</v>
      </c>
      <c r="AL24" s="28">
        <f t="shared" ca="1" si="1"/>
        <v>2.5</v>
      </c>
      <c r="AM24" s="16" t="s">
        <v>120</v>
      </c>
      <c r="AN24" s="16" t="s">
        <v>94</v>
      </c>
      <c r="AO24" s="36" t="s">
        <v>82</v>
      </c>
      <c r="AP24" s="30">
        <v>5.2199999999999998E-3</v>
      </c>
      <c r="AQ24" s="31" t="s">
        <v>314</v>
      </c>
      <c r="AR24" s="42" t="s">
        <v>315</v>
      </c>
      <c r="AS24" s="16" t="s">
        <v>107</v>
      </c>
      <c r="AT24" s="16"/>
      <c r="AU24" s="33" t="s">
        <v>316</v>
      </c>
      <c r="AV24" s="16" t="s">
        <v>317</v>
      </c>
      <c r="AW24" s="16" t="s">
        <v>318</v>
      </c>
      <c r="AX24" s="16">
        <v>3013343481</v>
      </c>
      <c r="AY24" s="16" t="s">
        <v>78</v>
      </c>
      <c r="AZ24" s="16" t="str">
        <f t="shared" ca="1" si="3"/>
        <v xml:space="preserve"> </v>
      </c>
      <c r="BA24" s="16" t="s">
        <v>87</v>
      </c>
      <c r="BB24" s="16" t="s">
        <v>87</v>
      </c>
      <c r="BC24" s="16"/>
      <c r="BD24" s="18" t="s">
        <v>87</v>
      </c>
      <c r="BE24" s="16"/>
      <c r="BF24" s="16" t="s">
        <v>87</v>
      </c>
      <c r="BG24" s="16"/>
      <c r="BH24" s="16"/>
      <c r="BI24" s="19"/>
      <c r="BJ24" s="16"/>
      <c r="BK24" s="16"/>
      <c r="BL24" s="34"/>
    </row>
    <row r="25" spans="1:64">
      <c r="A25" s="15">
        <v>33</v>
      </c>
      <c r="B25" s="16">
        <v>4066</v>
      </c>
      <c r="C25" s="17" t="s">
        <v>112</v>
      </c>
      <c r="D25" s="18">
        <v>52518810</v>
      </c>
      <c r="E25" s="18">
        <v>52518810</v>
      </c>
      <c r="F25" s="18">
        <v>52518810</v>
      </c>
      <c r="G25" s="17" t="s">
        <v>319</v>
      </c>
      <c r="H25" s="16" t="s">
        <v>89</v>
      </c>
      <c r="I25" s="19" t="s">
        <v>320</v>
      </c>
      <c r="J25" s="16">
        <f t="shared" ca="1" si="2"/>
        <v>47</v>
      </c>
      <c r="K25" s="17" t="s">
        <v>138</v>
      </c>
      <c r="L25" s="16">
        <v>2044</v>
      </c>
      <c r="M25" s="16">
        <v>11</v>
      </c>
      <c r="N25" s="16" t="s">
        <v>139</v>
      </c>
      <c r="O25" s="35" t="s">
        <v>140</v>
      </c>
      <c r="P25" s="16" t="s">
        <v>141</v>
      </c>
      <c r="Q25" s="16" t="s">
        <v>142</v>
      </c>
      <c r="R25" s="17" t="s">
        <v>73</v>
      </c>
      <c r="S25" s="22"/>
      <c r="T25" s="22">
        <v>33</v>
      </c>
      <c r="U25" s="22" t="s">
        <v>139</v>
      </c>
      <c r="V25" s="37" t="s">
        <v>140</v>
      </c>
      <c r="W25" s="16">
        <v>3000</v>
      </c>
      <c r="X25" s="16" t="s">
        <v>170</v>
      </c>
      <c r="Y25" s="16" t="s">
        <v>293</v>
      </c>
      <c r="Z25" s="16" t="s">
        <v>293</v>
      </c>
      <c r="AA25" s="16" t="s">
        <v>76</v>
      </c>
      <c r="AB25" s="16" t="s">
        <v>76</v>
      </c>
      <c r="AC25" s="16" t="s">
        <v>76</v>
      </c>
      <c r="AD25" s="16"/>
      <c r="AE25" s="16" t="s">
        <v>77</v>
      </c>
      <c r="AF25" s="24">
        <v>4492340</v>
      </c>
      <c r="AG25" s="25" t="s">
        <v>78</v>
      </c>
      <c r="AH25" s="24">
        <v>4492340</v>
      </c>
      <c r="AI25" s="26" t="s">
        <v>78</v>
      </c>
      <c r="AJ25" s="27">
        <v>42347</v>
      </c>
      <c r="AK25" s="19" t="s">
        <v>92</v>
      </c>
      <c r="AL25" s="28">
        <f t="shared" ca="1" si="1"/>
        <v>9.25</v>
      </c>
      <c r="AM25" s="16" t="s">
        <v>93</v>
      </c>
      <c r="AN25" s="16" t="s">
        <v>94</v>
      </c>
      <c r="AO25" s="36" t="s">
        <v>82</v>
      </c>
      <c r="AP25" s="30">
        <v>5.2199999999999998E-3</v>
      </c>
      <c r="AQ25" s="31" t="s">
        <v>321</v>
      </c>
      <c r="AR25" s="16" t="s">
        <v>321</v>
      </c>
      <c r="AS25" s="16" t="s">
        <v>107</v>
      </c>
      <c r="AT25" s="16"/>
      <c r="AU25" s="33" t="s">
        <v>135</v>
      </c>
      <c r="AV25" s="16"/>
      <c r="AW25" s="16" t="s">
        <v>322</v>
      </c>
      <c r="AX25" s="16">
        <v>3004215413</v>
      </c>
      <c r="AY25" s="16" t="s">
        <v>78</v>
      </c>
      <c r="AZ25" s="16" t="str">
        <f t="shared" ca="1" si="3"/>
        <v xml:space="preserve"> </v>
      </c>
      <c r="BA25" s="16" t="s">
        <v>87</v>
      </c>
      <c r="BB25" s="16" t="s">
        <v>87</v>
      </c>
      <c r="BC25" s="16"/>
      <c r="BD25" s="18" t="s">
        <v>153</v>
      </c>
      <c r="BE25" s="16"/>
      <c r="BF25" s="16" t="s">
        <v>154</v>
      </c>
      <c r="BG25" s="31"/>
      <c r="BH25" s="16"/>
      <c r="BI25" s="19"/>
      <c r="BJ25" s="16"/>
      <c r="BK25" s="16"/>
      <c r="BL25" s="34"/>
    </row>
    <row r="26" spans="1:64">
      <c r="A26" s="15">
        <v>34</v>
      </c>
      <c r="B26" s="16">
        <v>4066</v>
      </c>
      <c r="C26" s="17" t="s">
        <v>64</v>
      </c>
      <c r="D26" s="18">
        <v>80311560</v>
      </c>
      <c r="E26" s="18">
        <v>80311560</v>
      </c>
      <c r="F26" s="18">
        <v>80311560</v>
      </c>
      <c r="G26" s="17" t="s">
        <v>323</v>
      </c>
      <c r="H26" s="16" t="s">
        <v>89</v>
      </c>
      <c r="I26" s="19">
        <v>27112</v>
      </c>
      <c r="J26" s="16">
        <f t="shared" ca="1" si="2"/>
        <v>51</v>
      </c>
      <c r="K26" s="17" t="s">
        <v>138</v>
      </c>
      <c r="L26" s="16">
        <v>2044</v>
      </c>
      <c r="M26" s="16">
        <v>11</v>
      </c>
      <c r="N26" s="16" t="s">
        <v>139</v>
      </c>
      <c r="O26" s="35" t="s">
        <v>140</v>
      </c>
      <c r="P26" s="16" t="s">
        <v>141</v>
      </c>
      <c r="Q26" s="16" t="s">
        <v>142</v>
      </c>
      <c r="R26" s="17" t="s">
        <v>73</v>
      </c>
      <c r="S26" s="22"/>
      <c r="T26" s="22">
        <v>34</v>
      </c>
      <c r="U26" s="22" t="s">
        <v>139</v>
      </c>
      <c r="V26" s="37" t="s">
        <v>140</v>
      </c>
      <c r="W26" s="16">
        <v>3000</v>
      </c>
      <c r="X26" s="16" t="s">
        <v>170</v>
      </c>
      <c r="Y26" s="16" t="s">
        <v>324</v>
      </c>
      <c r="Z26" s="16" t="s">
        <v>324</v>
      </c>
      <c r="AA26" s="16" t="s">
        <v>76</v>
      </c>
      <c r="AB26" s="16" t="s">
        <v>76</v>
      </c>
      <c r="AC26" s="16" t="s">
        <v>76</v>
      </c>
      <c r="AD26" s="16"/>
      <c r="AE26" s="16" t="s">
        <v>77</v>
      </c>
      <c r="AF26" s="24">
        <v>4492340</v>
      </c>
      <c r="AG26" s="25" t="s">
        <v>78</v>
      </c>
      <c r="AH26" s="24">
        <v>4492340</v>
      </c>
      <c r="AI26" s="26" t="s">
        <v>78</v>
      </c>
      <c r="AJ26" s="27">
        <v>44838</v>
      </c>
      <c r="AK26" s="19" t="s">
        <v>325</v>
      </c>
      <c r="AL26" s="28">
        <f t="shared" ca="1" si="1"/>
        <v>2.5</v>
      </c>
      <c r="AM26" s="16" t="s">
        <v>93</v>
      </c>
      <c r="AN26" s="16" t="s">
        <v>94</v>
      </c>
      <c r="AO26" s="36" t="s">
        <v>82</v>
      </c>
      <c r="AP26" s="30">
        <v>5.2199999999999998E-3</v>
      </c>
      <c r="AQ26" s="31" t="s">
        <v>326</v>
      </c>
      <c r="AR26" s="32" t="s">
        <v>327</v>
      </c>
      <c r="AS26" s="16" t="s">
        <v>107</v>
      </c>
      <c r="AT26" s="16"/>
      <c r="AU26" s="33" t="s">
        <v>135</v>
      </c>
      <c r="AV26" s="16"/>
      <c r="AW26" s="16" t="s">
        <v>328</v>
      </c>
      <c r="AX26" s="16">
        <v>3118187647</v>
      </c>
      <c r="AY26" s="16">
        <v>3103681495</v>
      </c>
      <c r="AZ26" s="16" t="str">
        <f t="shared" ca="1" si="3"/>
        <v xml:space="preserve"> </v>
      </c>
      <c r="BA26" s="16" t="s">
        <v>87</v>
      </c>
      <c r="BB26" s="16" t="s">
        <v>87</v>
      </c>
      <c r="BC26" s="16">
        <f>2+6/12</f>
        <v>2.5</v>
      </c>
      <c r="BD26" s="18" t="s">
        <v>87</v>
      </c>
      <c r="BE26" s="16"/>
      <c r="BF26" s="16" t="s">
        <v>87</v>
      </c>
      <c r="BG26" s="16"/>
      <c r="BH26" s="16"/>
      <c r="BI26" s="19"/>
      <c r="BJ26" s="16"/>
      <c r="BK26" s="16"/>
      <c r="BL26" s="34"/>
    </row>
    <row r="27" spans="1:64">
      <c r="A27" s="15">
        <v>35</v>
      </c>
      <c r="B27" s="16">
        <v>4066</v>
      </c>
      <c r="C27" s="17" t="s">
        <v>112</v>
      </c>
      <c r="D27" s="18">
        <v>51944147</v>
      </c>
      <c r="E27" s="18">
        <v>51944147</v>
      </c>
      <c r="F27" s="18">
        <v>51944147</v>
      </c>
      <c r="G27" s="17" t="s">
        <v>329</v>
      </c>
      <c r="H27" s="16" t="s">
        <v>89</v>
      </c>
      <c r="I27" s="19" t="s">
        <v>330</v>
      </c>
      <c r="J27" s="16">
        <f t="shared" ca="1" si="2"/>
        <v>56</v>
      </c>
      <c r="K27" s="17" t="s">
        <v>138</v>
      </c>
      <c r="L27" s="16">
        <v>2044</v>
      </c>
      <c r="M27" s="16">
        <v>11</v>
      </c>
      <c r="N27" s="16" t="s">
        <v>139</v>
      </c>
      <c r="O27" s="35" t="s">
        <v>140</v>
      </c>
      <c r="P27" s="16" t="s">
        <v>141</v>
      </c>
      <c r="Q27" s="16" t="s">
        <v>142</v>
      </c>
      <c r="R27" s="17" t="s">
        <v>73</v>
      </c>
      <c r="S27" s="22"/>
      <c r="T27" s="22">
        <v>35</v>
      </c>
      <c r="U27" s="22" t="s">
        <v>139</v>
      </c>
      <c r="V27" s="37" t="s">
        <v>140</v>
      </c>
      <c r="W27" s="16">
        <v>4000</v>
      </c>
      <c r="X27" s="16" t="s">
        <v>259</v>
      </c>
      <c r="Y27" s="16" t="s">
        <v>331</v>
      </c>
      <c r="Z27" s="16" t="s">
        <v>331</v>
      </c>
      <c r="AA27" s="16" t="s">
        <v>76</v>
      </c>
      <c r="AB27" s="16" t="s">
        <v>76</v>
      </c>
      <c r="AC27" s="16" t="s">
        <v>76</v>
      </c>
      <c r="AD27" s="16"/>
      <c r="AE27" s="16" t="s">
        <v>77</v>
      </c>
      <c r="AF27" s="24">
        <v>4492340</v>
      </c>
      <c r="AG27" s="25" t="s">
        <v>78</v>
      </c>
      <c r="AH27" s="24">
        <v>4492340</v>
      </c>
      <c r="AI27" s="26" t="s">
        <v>78</v>
      </c>
      <c r="AJ27" s="27">
        <v>42095</v>
      </c>
      <c r="AK27" s="19" t="s">
        <v>92</v>
      </c>
      <c r="AL27" s="28">
        <f t="shared" ca="1" si="1"/>
        <v>10</v>
      </c>
      <c r="AM27" s="16" t="s">
        <v>80</v>
      </c>
      <c r="AN27" s="16" t="s">
        <v>94</v>
      </c>
      <c r="AO27" s="36" t="s">
        <v>82</v>
      </c>
      <c r="AP27" s="30">
        <v>5.2199999999999998E-3</v>
      </c>
      <c r="AQ27" s="31" t="s">
        <v>332</v>
      </c>
      <c r="AR27" s="16" t="s">
        <v>333</v>
      </c>
      <c r="AS27" s="16" t="s">
        <v>84</v>
      </c>
      <c r="AT27" s="16"/>
      <c r="AU27" s="33" t="s">
        <v>186</v>
      </c>
      <c r="AV27" s="16" t="s">
        <v>334</v>
      </c>
      <c r="AW27" s="16" t="s">
        <v>335</v>
      </c>
      <c r="AX27" s="16">
        <v>3155454675</v>
      </c>
      <c r="AY27" s="16" t="s">
        <v>78</v>
      </c>
      <c r="AZ27" s="16" t="str">
        <f t="shared" ca="1" si="3"/>
        <v>Prepensionado</v>
      </c>
      <c r="BA27" s="16" t="s">
        <v>87</v>
      </c>
      <c r="BB27" s="16" t="s">
        <v>87</v>
      </c>
      <c r="BC27" s="16"/>
      <c r="BD27" s="18" t="s">
        <v>87</v>
      </c>
      <c r="BE27" s="16"/>
      <c r="BF27" s="16" t="s">
        <v>87</v>
      </c>
      <c r="BG27" s="16"/>
      <c r="BH27" s="16"/>
      <c r="BI27" s="19"/>
      <c r="BJ27" s="16"/>
      <c r="BK27" s="16"/>
      <c r="BL27" s="34"/>
    </row>
    <row r="28" spans="1:64">
      <c r="A28" s="15">
        <v>36</v>
      </c>
      <c r="B28" s="16">
        <v>4066</v>
      </c>
      <c r="C28" s="17" t="s">
        <v>112</v>
      </c>
      <c r="D28" s="18">
        <v>1085246468</v>
      </c>
      <c r="E28" s="18">
        <v>1085246468</v>
      </c>
      <c r="F28" s="18">
        <v>1085246468</v>
      </c>
      <c r="G28" s="17" t="s">
        <v>336</v>
      </c>
      <c r="H28" s="16" t="s">
        <v>66</v>
      </c>
      <c r="I28" s="19" t="s">
        <v>337</v>
      </c>
      <c r="J28" s="16">
        <f t="shared" ca="1" si="2"/>
        <v>39</v>
      </c>
      <c r="K28" s="17" t="s">
        <v>138</v>
      </c>
      <c r="L28" s="16">
        <v>2044</v>
      </c>
      <c r="M28" s="16">
        <v>11</v>
      </c>
      <c r="N28" s="16" t="s">
        <v>139</v>
      </c>
      <c r="O28" s="21" t="s">
        <v>140</v>
      </c>
      <c r="P28" s="16" t="s">
        <v>141</v>
      </c>
      <c r="Q28" s="16" t="s">
        <v>142</v>
      </c>
      <c r="R28" s="17" t="s">
        <v>73</v>
      </c>
      <c r="S28" s="22"/>
      <c r="T28" s="22">
        <v>36</v>
      </c>
      <c r="U28" s="22" t="s">
        <v>139</v>
      </c>
      <c r="V28" s="37" t="s">
        <v>140</v>
      </c>
      <c r="W28" s="16">
        <v>2000</v>
      </c>
      <c r="X28" s="16" t="s">
        <v>181</v>
      </c>
      <c r="Y28" s="16" t="s">
        <v>338</v>
      </c>
      <c r="Z28" s="16" t="s">
        <v>338</v>
      </c>
      <c r="AA28" s="16" t="s">
        <v>339</v>
      </c>
      <c r="AB28" s="16" t="s">
        <v>340</v>
      </c>
      <c r="AC28" s="16" t="s">
        <v>341</v>
      </c>
      <c r="AD28" s="16" t="s">
        <v>342</v>
      </c>
      <c r="AE28" s="16" t="s">
        <v>77</v>
      </c>
      <c r="AF28" s="24">
        <v>4492340</v>
      </c>
      <c r="AG28" s="25" t="s">
        <v>78</v>
      </c>
      <c r="AH28" s="24">
        <v>4492340</v>
      </c>
      <c r="AI28" s="26" t="s">
        <v>78</v>
      </c>
      <c r="AJ28" s="27">
        <v>41135</v>
      </c>
      <c r="AK28" s="19" t="s">
        <v>92</v>
      </c>
      <c r="AL28" s="28">
        <f t="shared" ca="1" si="1"/>
        <v>12.583333333333334</v>
      </c>
      <c r="AM28" s="16" t="s">
        <v>183</v>
      </c>
      <c r="AN28" s="16" t="s">
        <v>94</v>
      </c>
      <c r="AO28" s="36" t="s">
        <v>343</v>
      </c>
      <c r="AP28" s="30">
        <v>6.9690000000000002E-2</v>
      </c>
      <c r="AQ28" s="31" t="s">
        <v>344</v>
      </c>
      <c r="AR28" s="16" t="s">
        <v>345</v>
      </c>
      <c r="AS28" s="16" t="s">
        <v>84</v>
      </c>
      <c r="AT28" s="16"/>
      <c r="AU28" s="33" t="s">
        <v>198</v>
      </c>
      <c r="AV28" s="16" t="s">
        <v>346</v>
      </c>
      <c r="AW28" s="16" t="s">
        <v>347</v>
      </c>
      <c r="AX28" s="16">
        <v>3004400511</v>
      </c>
      <c r="AY28" s="16" t="s">
        <v>78</v>
      </c>
      <c r="AZ28" s="16" t="str">
        <f t="shared" ca="1" si="3"/>
        <v xml:space="preserve"> </v>
      </c>
      <c r="BA28" s="16" t="s">
        <v>87</v>
      </c>
      <c r="BB28" s="16" t="s">
        <v>87</v>
      </c>
      <c r="BC28" s="16"/>
      <c r="BD28" s="18" t="s">
        <v>153</v>
      </c>
      <c r="BE28" s="16"/>
      <c r="BF28" s="16" t="s">
        <v>87</v>
      </c>
      <c r="BG28" s="31"/>
      <c r="BH28" s="16"/>
      <c r="BI28" s="19"/>
      <c r="BJ28" s="16"/>
      <c r="BK28" s="16"/>
      <c r="BL28" s="34"/>
    </row>
    <row r="29" spans="1:64">
      <c r="A29" s="15">
        <v>37</v>
      </c>
      <c r="B29" s="16">
        <v>4066</v>
      </c>
      <c r="C29" s="17" t="s">
        <v>64</v>
      </c>
      <c r="D29" s="18">
        <v>1075227619</v>
      </c>
      <c r="E29" s="18">
        <v>1075227619</v>
      </c>
      <c r="F29" s="18">
        <v>1075227619</v>
      </c>
      <c r="G29" s="17" t="s">
        <v>348</v>
      </c>
      <c r="H29" s="16" t="s">
        <v>89</v>
      </c>
      <c r="I29" s="19" t="s">
        <v>349</v>
      </c>
      <c r="J29" s="16">
        <f t="shared" ca="1" si="2"/>
        <v>36</v>
      </c>
      <c r="K29" s="17" t="s">
        <v>138</v>
      </c>
      <c r="L29" s="16">
        <v>3124</v>
      </c>
      <c r="M29" s="16">
        <v>12</v>
      </c>
      <c r="N29" s="16" t="s">
        <v>350</v>
      </c>
      <c r="O29" s="35" t="s">
        <v>116</v>
      </c>
      <c r="P29" s="16" t="s">
        <v>141</v>
      </c>
      <c r="Q29" s="16" t="s">
        <v>117</v>
      </c>
      <c r="R29" s="17" t="s">
        <v>73</v>
      </c>
      <c r="S29" s="22"/>
      <c r="T29" s="22">
        <v>37</v>
      </c>
      <c r="U29" s="22" t="s">
        <v>350</v>
      </c>
      <c r="V29" s="37" t="s">
        <v>116</v>
      </c>
      <c r="W29" s="16">
        <v>3000</v>
      </c>
      <c r="X29" s="16" t="s">
        <v>170</v>
      </c>
      <c r="Y29" s="16" t="s">
        <v>351</v>
      </c>
      <c r="Z29" s="16" t="s">
        <v>351</v>
      </c>
      <c r="AA29" s="16" t="s">
        <v>76</v>
      </c>
      <c r="AB29" s="16" t="s">
        <v>76</v>
      </c>
      <c r="AC29" s="16" t="s">
        <v>76</v>
      </c>
      <c r="AD29" s="16"/>
      <c r="AE29" s="16" t="s">
        <v>77</v>
      </c>
      <c r="AF29" s="24">
        <v>2724337</v>
      </c>
      <c r="AG29" s="25" t="s">
        <v>78</v>
      </c>
      <c r="AH29" s="24">
        <v>2724337</v>
      </c>
      <c r="AI29" s="26" t="s">
        <v>78</v>
      </c>
      <c r="AJ29" s="27">
        <v>41915</v>
      </c>
      <c r="AK29" s="19" t="s">
        <v>92</v>
      </c>
      <c r="AL29" s="28">
        <f t="shared" ca="1" si="1"/>
        <v>10.5</v>
      </c>
      <c r="AM29" s="16" t="s">
        <v>173</v>
      </c>
      <c r="AN29" s="16" t="s">
        <v>121</v>
      </c>
      <c r="AO29" s="36" t="s">
        <v>82</v>
      </c>
      <c r="AP29" s="30">
        <v>5.2199999999999998E-3</v>
      </c>
      <c r="AQ29" s="31" t="s">
        <v>352</v>
      </c>
      <c r="AR29" s="16" t="s">
        <v>353</v>
      </c>
      <c r="AS29" s="16" t="s">
        <v>84</v>
      </c>
      <c r="AT29" s="16" t="s">
        <v>354</v>
      </c>
      <c r="AU29" s="33"/>
      <c r="AV29" s="16"/>
      <c r="AW29" s="16" t="s">
        <v>355</v>
      </c>
      <c r="AX29" s="16">
        <v>3003240880</v>
      </c>
      <c r="AY29" s="16">
        <v>3223091498</v>
      </c>
      <c r="AZ29" s="16" t="str">
        <f t="shared" ca="1" si="3"/>
        <v xml:space="preserve"> </v>
      </c>
      <c r="BA29" s="16" t="s">
        <v>87</v>
      </c>
      <c r="BB29" s="16" t="s">
        <v>87</v>
      </c>
      <c r="BC29" s="16"/>
      <c r="BD29" s="18" t="s">
        <v>87</v>
      </c>
      <c r="BE29" s="16"/>
      <c r="BF29" s="16" t="s">
        <v>87</v>
      </c>
      <c r="BG29" s="31"/>
      <c r="BH29" s="16"/>
      <c r="BI29" s="19"/>
      <c r="BJ29" s="16"/>
      <c r="BK29" s="16"/>
      <c r="BL29" s="34"/>
    </row>
    <row r="30" spans="1:64">
      <c r="A30" s="15">
        <v>38</v>
      </c>
      <c r="B30" s="16">
        <v>4066</v>
      </c>
      <c r="C30" s="17" t="s">
        <v>112</v>
      </c>
      <c r="D30" s="18">
        <v>1090378210</v>
      </c>
      <c r="E30" s="18">
        <v>1090378210</v>
      </c>
      <c r="F30" s="18">
        <v>1090378210</v>
      </c>
      <c r="G30" s="17" t="s">
        <v>356</v>
      </c>
      <c r="H30" s="16" t="s">
        <v>89</v>
      </c>
      <c r="I30" s="19" t="s">
        <v>357</v>
      </c>
      <c r="J30" s="16">
        <f t="shared" ca="1" si="2"/>
        <v>38</v>
      </c>
      <c r="K30" s="17" t="s">
        <v>138</v>
      </c>
      <c r="L30" s="16">
        <v>2028</v>
      </c>
      <c r="M30" s="16">
        <v>18</v>
      </c>
      <c r="N30" s="16" t="s">
        <v>358</v>
      </c>
      <c r="O30" s="35" t="s">
        <v>284</v>
      </c>
      <c r="P30" s="16" t="s">
        <v>141</v>
      </c>
      <c r="Q30" s="16" t="s">
        <v>142</v>
      </c>
      <c r="R30" s="17" t="s">
        <v>73</v>
      </c>
      <c r="S30" s="22"/>
      <c r="T30" s="22">
        <v>38</v>
      </c>
      <c r="U30" s="22" t="s">
        <v>358</v>
      </c>
      <c r="V30" s="37" t="s">
        <v>284</v>
      </c>
      <c r="W30" s="16">
        <v>3000</v>
      </c>
      <c r="X30" s="16" t="s">
        <v>170</v>
      </c>
      <c r="Y30" s="16" t="s">
        <v>231</v>
      </c>
      <c r="Z30" s="16" t="s">
        <v>231</v>
      </c>
      <c r="AA30" s="16" t="s">
        <v>145</v>
      </c>
      <c r="AB30" s="16" t="s">
        <v>146</v>
      </c>
      <c r="AC30" s="16" t="s">
        <v>147</v>
      </c>
      <c r="AD30" s="16" t="s">
        <v>359</v>
      </c>
      <c r="AE30" s="16" t="s">
        <v>77</v>
      </c>
      <c r="AF30" s="24">
        <v>7461595</v>
      </c>
      <c r="AG30" s="25" t="s">
        <v>78</v>
      </c>
      <c r="AH30" s="24">
        <v>7461595</v>
      </c>
      <c r="AI30" s="26" t="s">
        <v>78</v>
      </c>
      <c r="AJ30" s="27">
        <v>42067</v>
      </c>
      <c r="AK30" s="19" t="s">
        <v>92</v>
      </c>
      <c r="AL30" s="28">
        <f t="shared" ca="1" si="1"/>
        <v>10.083333333333334</v>
      </c>
      <c r="AM30" s="16" t="s">
        <v>93</v>
      </c>
      <c r="AN30" s="16" t="s">
        <v>94</v>
      </c>
      <c r="AO30" s="36" t="s">
        <v>148</v>
      </c>
      <c r="AP30" s="30">
        <v>5.2199999999999998E-3</v>
      </c>
      <c r="AQ30" s="31" t="s">
        <v>360</v>
      </c>
      <c r="AR30" s="16" t="s">
        <v>361</v>
      </c>
      <c r="AS30" s="16" t="s">
        <v>84</v>
      </c>
      <c r="AT30" s="16"/>
      <c r="AU30" s="33" t="s">
        <v>198</v>
      </c>
      <c r="AV30" s="16" t="s">
        <v>362</v>
      </c>
      <c r="AW30" s="16" t="s">
        <v>363</v>
      </c>
      <c r="AX30" s="16">
        <v>3214492470</v>
      </c>
      <c r="AY30" s="16">
        <v>3132829159</v>
      </c>
      <c r="AZ30" s="16" t="str">
        <f t="shared" ca="1" si="3"/>
        <v xml:space="preserve"> </v>
      </c>
      <c r="BA30" s="16" t="s">
        <v>87</v>
      </c>
      <c r="BB30" s="16" t="s">
        <v>87</v>
      </c>
      <c r="BC30" s="16"/>
      <c r="BD30" s="18" t="s">
        <v>87</v>
      </c>
      <c r="BE30" s="16"/>
      <c r="BF30" s="16" t="s">
        <v>364</v>
      </c>
      <c r="BG30" s="31"/>
      <c r="BH30" s="16"/>
      <c r="BI30" s="19"/>
      <c r="BJ30" s="16"/>
      <c r="BK30" s="16"/>
      <c r="BL30" s="34"/>
    </row>
    <row r="31" spans="1:64" ht="22.5">
      <c r="A31" s="15">
        <v>39</v>
      </c>
      <c r="B31" s="16">
        <v>4066</v>
      </c>
      <c r="C31" s="17" t="s">
        <v>112</v>
      </c>
      <c r="D31" s="18">
        <v>52227941</v>
      </c>
      <c r="E31" s="18">
        <v>52227941</v>
      </c>
      <c r="F31" s="18">
        <v>52227941</v>
      </c>
      <c r="G31" s="17" t="s">
        <v>365</v>
      </c>
      <c r="H31" s="16"/>
      <c r="I31" s="19">
        <v>27563</v>
      </c>
      <c r="J31" s="16">
        <f t="shared" ca="1" si="2"/>
        <v>49</v>
      </c>
      <c r="K31" s="17" t="s">
        <v>67</v>
      </c>
      <c r="L31" s="35" t="s">
        <v>366</v>
      </c>
      <c r="M31" s="16">
        <v>21</v>
      </c>
      <c r="N31" s="16" t="s">
        <v>367</v>
      </c>
      <c r="O31" s="21" t="s">
        <v>368</v>
      </c>
      <c r="P31" s="16" t="s">
        <v>71</v>
      </c>
      <c r="Q31" s="16" t="s">
        <v>72</v>
      </c>
      <c r="R31" s="17" t="s">
        <v>73</v>
      </c>
      <c r="S31" s="22"/>
      <c r="T31" s="22">
        <v>39</v>
      </c>
      <c r="U31" s="22" t="s">
        <v>367</v>
      </c>
      <c r="V31" s="37" t="s">
        <v>368</v>
      </c>
      <c r="W31" s="16">
        <v>2000</v>
      </c>
      <c r="X31" s="16" t="s">
        <v>181</v>
      </c>
      <c r="Y31" s="16" t="s">
        <v>369</v>
      </c>
      <c r="Z31" s="16" t="s">
        <v>369</v>
      </c>
      <c r="AA31" s="16" t="s">
        <v>76</v>
      </c>
      <c r="AB31" s="16" t="s">
        <v>76</v>
      </c>
      <c r="AC31" s="16" t="s">
        <v>76</v>
      </c>
      <c r="AD31" s="16"/>
      <c r="AE31" s="16" t="s">
        <v>77</v>
      </c>
      <c r="AF31" s="24">
        <v>12260463</v>
      </c>
      <c r="AG31" s="25" t="s">
        <v>78</v>
      </c>
      <c r="AH31" s="24">
        <v>12260463</v>
      </c>
      <c r="AI31" s="26" t="s">
        <v>78</v>
      </c>
      <c r="AJ31" s="27">
        <v>45000</v>
      </c>
      <c r="AK31" s="19" t="s">
        <v>370</v>
      </c>
      <c r="AL31" s="28">
        <f t="shared" ca="1" si="1"/>
        <v>2</v>
      </c>
      <c r="AM31" s="16" t="s">
        <v>120</v>
      </c>
      <c r="AN31" s="16" t="s">
        <v>121</v>
      </c>
      <c r="AO31" s="36" t="s">
        <v>82</v>
      </c>
      <c r="AP31" s="30">
        <v>6.9690000000000002E-2</v>
      </c>
      <c r="AQ31" s="31" t="s">
        <v>371</v>
      </c>
      <c r="AR31" s="32" t="s">
        <v>372</v>
      </c>
      <c r="AS31" s="16" t="s">
        <v>84</v>
      </c>
      <c r="AT31" s="16"/>
      <c r="AU31" s="33" t="s">
        <v>373</v>
      </c>
      <c r="AV31" s="16"/>
      <c r="AW31" s="16" t="s">
        <v>374</v>
      </c>
      <c r="AX31" s="16">
        <v>3176456584</v>
      </c>
      <c r="AY31" s="16" t="s">
        <v>78</v>
      </c>
      <c r="AZ31" s="16" t="str">
        <f t="shared" ca="1" si="3"/>
        <v xml:space="preserve"> </v>
      </c>
      <c r="BA31" s="16" t="s">
        <v>87</v>
      </c>
      <c r="BB31" s="16" t="s">
        <v>87</v>
      </c>
      <c r="BC31" s="16"/>
      <c r="BD31" s="18" t="s">
        <v>87</v>
      </c>
      <c r="BE31" s="16"/>
      <c r="BF31" s="16" t="s">
        <v>87</v>
      </c>
      <c r="BG31" s="16"/>
      <c r="BH31" s="16"/>
      <c r="BI31" s="19"/>
      <c r="BJ31" s="16"/>
      <c r="BK31" s="16"/>
      <c r="BL31" s="34"/>
    </row>
    <row r="32" spans="1:64">
      <c r="A32" s="15">
        <v>40</v>
      </c>
      <c r="B32" s="16">
        <v>4066</v>
      </c>
      <c r="C32" s="17" t="s">
        <v>112</v>
      </c>
      <c r="D32" s="18">
        <v>51973370</v>
      </c>
      <c r="E32" s="18">
        <v>51973370</v>
      </c>
      <c r="F32" s="18">
        <v>51973370</v>
      </c>
      <c r="G32" s="17" t="s">
        <v>375</v>
      </c>
      <c r="H32" s="16" t="s">
        <v>229</v>
      </c>
      <c r="I32" s="19" t="s">
        <v>376</v>
      </c>
      <c r="J32" s="16">
        <f t="shared" ca="1" si="2"/>
        <v>55</v>
      </c>
      <c r="K32" s="17" t="s">
        <v>138</v>
      </c>
      <c r="L32" s="16">
        <v>2028</v>
      </c>
      <c r="M32" s="16">
        <v>18</v>
      </c>
      <c r="N32" s="16" t="s">
        <v>358</v>
      </c>
      <c r="O32" s="35" t="s">
        <v>284</v>
      </c>
      <c r="P32" s="16" t="s">
        <v>141</v>
      </c>
      <c r="Q32" s="16" t="s">
        <v>142</v>
      </c>
      <c r="R32" s="17" t="s">
        <v>73</v>
      </c>
      <c r="S32" s="22"/>
      <c r="T32" s="22">
        <v>40</v>
      </c>
      <c r="U32" s="22" t="s">
        <v>358</v>
      </c>
      <c r="V32" s="37" t="s">
        <v>284</v>
      </c>
      <c r="W32" s="16">
        <v>2000</v>
      </c>
      <c r="X32" s="16" t="s">
        <v>170</v>
      </c>
      <c r="Y32" s="16" t="s">
        <v>377</v>
      </c>
      <c r="Z32" s="16" t="s">
        <v>378</v>
      </c>
      <c r="AA32" s="16" t="s">
        <v>76</v>
      </c>
      <c r="AB32" s="16" t="s">
        <v>76</v>
      </c>
      <c r="AC32" s="16" t="s">
        <v>76</v>
      </c>
      <c r="AD32" s="16"/>
      <c r="AE32" s="16" t="s">
        <v>77</v>
      </c>
      <c r="AF32" s="24">
        <v>7461595</v>
      </c>
      <c r="AG32" s="25" t="s">
        <v>78</v>
      </c>
      <c r="AH32" s="24">
        <v>7461595</v>
      </c>
      <c r="AI32" s="26" t="s">
        <v>78</v>
      </c>
      <c r="AJ32" s="27">
        <v>40879</v>
      </c>
      <c r="AK32" s="19" t="s">
        <v>92</v>
      </c>
      <c r="AL32" s="28">
        <f t="shared" ca="1" si="1"/>
        <v>13.333333333333334</v>
      </c>
      <c r="AM32" s="16" t="s">
        <v>120</v>
      </c>
      <c r="AN32" s="16" t="s">
        <v>94</v>
      </c>
      <c r="AO32" s="36" t="s">
        <v>82</v>
      </c>
      <c r="AP32" s="30">
        <v>5.2199999999999998E-3</v>
      </c>
      <c r="AQ32" s="31" t="s">
        <v>379</v>
      </c>
      <c r="AR32" s="16" t="s">
        <v>379</v>
      </c>
      <c r="AS32" s="16" t="s">
        <v>84</v>
      </c>
      <c r="AT32" s="16"/>
      <c r="AU32" s="33" t="s">
        <v>380</v>
      </c>
      <c r="AV32" s="16" t="s">
        <v>381</v>
      </c>
      <c r="AW32" s="16" t="s">
        <v>382</v>
      </c>
      <c r="AX32" s="16">
        <v>3107780230</v>
      </c>
      <c r="AY32" s="16">
        <v>3212683720</v>
      </c>
      <c r="AZ32" s="16" t="s">
        <v>383</v>
      </c>
      <c r="BA32" s="16" t="s">
        <v>87</v>
      </c>
      <c r="BB32" s="16" t="s">
        <v>87</v>
      </c>
      <c r="BC32" s="16"/>
      <c r="BD32" s="18" t="s">
        <v>87</v>
      </c>
      <c r="BE32" s="16"/>
      <c r="BF32" s="16" t="s">
        <v>154</v>
      </c>
      <c r="BG32" s="31"/>
      <c r="BH32" s="16"/>
      <c r="BI32" s="19"/>
      <c r="BJ32" s="16"/>
      <c r="BK32" s="16"/>
      <c r="BL32" s="34"/>
    </row>
    <row r="33" spans="1:64">
      <c r="A33" s="15">
        <v>41</v>
      </c>
      <c r="B33" s="16">
        <v>4066</v>
      </c>
      <c r="C33" s="17" t="s">
        <v>112</v>
      </c>
      <c r="D33" s="18">
        <v>52517619</v>
      </c>
      <c r="E33" s="18">
        <v>52517619</v>
      </c>
      <c r="F33" s="18">
        <v>52517619</v>
      </c>
      <c r="G33" s="17" t="s">
        <v>384</v>
      </c>
      <c r="H33" s="16" t="s">
        <v>89</v>
      </c>
      <c r="I33" s="19" t="s">
        <v>385</v>
      </c>
      <c r="J33" s="16">
        <f t="shared" ca="1" si="2"/>
        <v>43</v>
      </c>
      <c r="K33" s="17" t="s">
        <v>138</v>
      </c>
      <c r="L33" s="16">
        <v>2028</v>
      </c>
      <c r="M33" s="16">
        <v>18</v>
      </c>
      <c r="N33" s="16" t="s">
        <v>358</v>
      </c>
      <c r="O33" s="35" t="s">
        <v>284</v>
      </c>
      <c r="P33" s="16" t="s">
        <v>141</v>
      </c>
      <c r="Q33" s="16" t="s">
        <v>142</v>
      </c>
      <c r="R33" s="17" t="s">
        <v>73</v>
      </c>
      <c r="S33" s="22"/>
      <c r="T33" s="22">
        <v>41</v>
      </c>
      <c r="U33" s="22" t="s">
        <v>358</v>
      </c>
      <c r="V33" s="37" t="s">
        <v>284</v>
      </c>
      <c r="W33" s="16">
        <v>3000</v>
      </c>
      <c r="X33" s="16" t="s">
        <v>170</v>
      </c>
      <c r="Y33" s="16" t="s">
        <v>171</v>
      </c>
      <c r="Z33" s="16" t="s">
        <v>171</v>
      </c>
      <c r="AA33" s="16" t="s">
        <v>76</v>
      </c>
      <c r="AB33" s="16" t="s">
        <v>76</v>
      </c>
      <c r="AC33" s="16" t="s">
        <v>76</v>
      </c>
      <c r="AD33" s="16"/>
      <c r="AE33" s="16" t="s">
        <v>77</v>
      </c>
      <c r="AF33" s="24">
        <v>7461595</v>
      </c>
      <c r="AG33" s="25" t="s">
        <v>78</v>
      </c>
      <c r="AH33" s="24">
        <v>7461595</v>
      </c>
      <c r="AI33" s="26" t="s">
        <v>78</v>
      </c>
      <c r="AJ33" s="27">
        <v>40879</v>
      </c>
      <c r="AK33" s="19" t="s">
        <v>92</v>
      </c>
      <c r="AL33" s="28">
        <f t="shared" ca="1" si="1"/>
        <v>13.333333333333334</v>
      </c>
      <c r="AM33" s="16" t="s">
        <v>120</v>
      </c>
      <c r="AN33" s="16" t="s">
        <v>94</v>
      </c>
      <c r="AO33" s="36" t="s">
        <v>82</v>
      </c>
      <c r="AP33" s="30">
        <v>5.2199999999999998E-3</v>
      </c>
      <c r="AQ33" s="31" t="s">
        <v>386</v>
      </c>
      <c r="AR33" s="16" t="s">
        <v>387</v>
      </c>
      <c r="AS33" s="16" t="s">
        <v>84</v>
      </c>
      <c r="AT33" s="16"/>
      <c r="AU33" s="33" t="s">
        <v>150</v>
      </c>
      <c r="AV33" s="16" t="s">
        <v>388</v>
      </c>
      <c r="AW33" s="16" t="s">
        <v>389</v>
      </c>
      <c r="AX33" s="16">
        <v>3103181039</v>
      </c>
      <c r="AY33" s="16">
        <v>3208074036</v>
      </c>
      <c r="AZ33" s="16" t="str">
        <f t="shared" ref="AZ33:AZ49" ca="1" si="4">IF(AND(C33="MASCULINO",J33&gt;=59),"Prepensionado",IF(AND(C33="FEMENINO",J33&gt;=54),"Prepensionado"," "))</f>
        <v xml:space="preserve"> </v>
      </c>
      <c r="BA33" s="16" t="s">
        <v>87</v>
      </c>
      <c r="BB33" s="16" t="s">
        <v>87</v>
      </c>
      <c r="BC33" s="16"/>
      <c r="BD33" s="18" t="s">
        <v>87</v>
      </c>
      <c r="BE33" s="16"/>
      <c r="BF33" s="16" t="s">
        <v>390</v>
      </c>
      <c r="BG33" s="31"/>
      <c r="BH33" s="16"/>
      <c r="BI33" s="19"/>
      <c r="BJ33" s="16"/>
      <c r="BK33" s="16"/>
      <c r="BL33" s="34"/>
    </row>
    <row r="34" spans="1:64" ht="22.5">
      <c r="A34" s="15">
        <v>42</v>
      </c>
      <c r="B34" s="16">
        <v>4066</v>
      </c>
      <c r="C34" s="17" t="s">
        <v>64</v>
      </c>
      <c r="D34" s="18">
        <v>79372716</v>
      </c>
      <c r="E34" s="18">
        <v>79372716</v>
      </c>
      <c r="F34" s="18">
        <v>79372716</v>
      </c>
      <c r="G34" s="17" t="s">
        <v>391</v>
      </c>
      <c r="H34" s="16" t="s">
        <v>89</v>
      </c>
      <c r="I34" s="19" t="s">
        <v>392</v>
      </c>
      <c r="J34" s="16">
        <f t="shared" ca="1" si="2"/>
        <v>59</v>
      </c>
      <c r="K34" s="17" t="s">
        <v>138</v>
      </c>
      <c r="L34" s="16">
        <v>2044</v>
      </c>
      <c r="M34" s="16">
        <v>11</v>
      </c>
      <c r="N34" s="16" t="s">
        <v>139</v>
      </c>
      <c r="O34" s="21" t="s">
        <v>140</v>
      </c>
      <c r="P34" s="16" t="s">
        <v>141</v>
      </c>
      <c r="Q34" s="16" t="s">
        <v>142</v>
      </c>
      <c r="R34" s="17" t="s">
        <v>73</v>
      </c>
      <c r="S34" s="22"/>
      <c r="T34" s="22">
        <v>42</v>
      </c>
      <c r="U34" s="22" t="s">
        <v>139</v>
      </c>
      <c r="V34" s="37" t="s">
        <v>140</v>
      </c>
      <c r="W34" s="16">
        <v>2000</v>
      </c>
      <c r="X34" s="16" t="s">
        <v>181</v>
      </c>
      <c r="Y34" s="33" t="s">
        <v>204</v>
      </c>
      <c r="Z34" s="33" t="s">
        <v>204</v>
      </c>
      <c r="AA34" s="16" t="s">
        <v>76</v>
      </c>
      <c r="AB34" s="16" t="s">
        <v>76</v>
      </c>
      <c r="AC34" s="16" t="s">
        <v>76</v>
      </c>
      <c r="AD34" s="16" t="s">
        <v>342</v>
      </c>
      <c r="AE34" s="16" t="s">
        <v>77</v>
      </c>
      <c r="AF34" s="24">
        <v>4492340</v>
      </c>
      <c r="AG34" s="25" t="s">
        <v>78</v>
      </c>
      <c r="AH34" s="24">
        <v>4492340</v>
      </c>
      <c r="AI34" s="26" t="s">
        <v>78</v>
      </c>
      <c r="AJ34" s="27">
        <v>40910</v>
      </c>
      <c r="AK34" s="19" t="s">
        <v>92</v>
      </c>
      <c r="AL34" s="28">
        <f t="shared" ca="1" si="1"/>
        <v>13.25</v>
      </c>
      <c r="AM34" s="16" t="s">
        <v>120</v>
      </c>
      <c r="AN34" s="16" t="s">
        <v>94</v>
      </c>
      <c r="AO34" s="36" t="s">
        <v>82</v>
      </c>
      <c r="AP34" s="30">
        <v>5.2199999999999998E-3</v>
      </c>
      <c r="AQ34" s="31" t="s">
        <v>393</v>
      </c>
      <c r="AR34" s="16" t="s">
        <v>393</v>
      </c>
      <c r="AS34" s="16" t="s">
        <v>208</v>
      </c>
      <c r="AT34" s="16"/>
      <c r="AU34" s="33" t="s">
        <v>394</v>
      </c>
      <c r="AV34" s="16" t="s">
        <v>395</v>
      </c>
      <c r="AW34" s="16" t="s">
        <v>396</v>
      </c>
      <c r="AX34" s="16">
        <v>3108711926</v>
      </c>
      <c r="AY34" s="16">
        <v>3102241240</v>
      </c>
      <c r="AZ34" s="16" t="str">
        <f t="shared" ca="1" si="4"/>
        <v>Prepensionado</v>
      </c>
      <c r="BA34" s="16" t="s">
        <v>87</v>
      </c>
      <c r="BB34" s="16" t="s">
        <v>87</v>
      </c>
      <c r="BC34" s="16"/>
      <c r="BD34" s="18" t="s">
        <v>153</v>
      </c>
      <c r="BE34" s="16"/>
      <c r="BF34" s="16" t="s">
        <v>87</v>
      </c>
      <c r="BG34" s="16"/>
      <c r="BH34" s="16"/>
      <c r="BI34" s="19"/>
      <c r="BJ34" s="16"/>
      <c r="BK34" s="16"/>
      <c r="BL34" s="34"/>
    </row>
    <row r="35" spans="1:64">
      <c r="A35" s="15">
        <v>43</v>
      </c>
      <c r="B35" s="16">
        <v>4066</v>
      </c>
      <c r="C35" s="17" t="s">
        <v>112</v>
      </c>
      <c r="D35" s="18">
        <v>59395552</v>
      </c>
      <c r="E35" s="18">
        <v>59395552</v>
      </c>
      <c r="F35" s="18">
        <v>59395552</v>
      </c>
      <c r="G35" s="17" t="s">
        <v>397</v>
      </c>
      <c r="H35" s="16" t="s">
        <v>89</v>
      </c>
      <c r="I35" s="19" t="s">
        <v>398</v>
      </c>
      <c r="J35" s="16">
        <f t="shared" ca="1" si="2"/>
        <v>43</v>
      </c>
      <c r="K35" s="17" t="s">
        <v>138</v>
      </c>
      <c r="L35" s="16">
        <v>2044</v>
      </c>
      <c r="M35" s="16">
        <v>11</v>
      </c>
      <c r="N35" s="16" t="s">
        <v>139</v>
      </c>
      <c r="O35" s="35" t="s">
        <v>140</v>
      </c>
      <c r="P35" s="16" t="s">
        <v>141</v>
      </c>
      <c r="Q35" s="16" t="s">
        <v>142</v>
      </c>
      <c r="R35" s="17" t="s">
        <v>73</v>
      </c>
      <c r="S35" s="22"/>
      <c r="T35" s="22">
        <v>43</v>
      </c>
      <c r="U35" s="22" t="s">
        <v>139</v>
      </c>
      <c r="V35" s="37" t="s">
        <v>140</v>
      </c>
      <c r="W35" s="16">
        <v>3000</v>
      </c>
      <c r="X35" s="16" t="s">
        <v>170</v>
      </c>
      <c r="Y35" s="16" t="s">
        <v>351</v>
      </c>
      <c r="Z35" s="16" t="s">
        <v>351</v>
      </c>
      <c r="AA35" s="16" t="s">
        <v>76</v>
      </c>
      <c r="AB35" s="16" t="s">
        <v>294</v>
      </c>
      <c r="AC35" s="16" t="s">
        <v>295</v>
      </c>
      <c r="AD35" s="16" t="s">
        <v>399</v>
      </c>
      <c r="AE35" s="16" t="s">
        <v>77</v>
      </c>
      <c r="AF35" s="24">
        <v>4492340</v>
      </c>
      <c r="AG35" s="25" t="s">
        <v>78</v>
      </c>
      <c r="AH35" s="24">
        <v>4492340</v>
      </c>
      <c r="AI35" s="26" t="s">
        <v>78</v>
      </c>
      <c r="AJ35" s="27">
        <v>40878</v>
      </c>
      <c r="AK35" s="19" t="s">
        <v>92</v>
      </c>
      <c r="AL35" s="28">
        <f t="shared" ca="1" si="1"/>
        <v>13.333333333333334</v>
      </c>
      <c r="AM35" s="16" t="s">
        <v>93</v>
      </c>
      <c r="AN35" s="16" t="s">
        <v>94</v>
      </c>
      <c r="AO35" s="36" t="s">
        <v>297</v>
      </c>
      <c r="AP35" s="30">
        <v>5.2199999999999998E-3</v>
      </c>
      <c r="AQ35" s="31" t="s">
        <v>400</v>
      </c>
      <c r="AR35" s="16" t="s">
        <v>400</v>
      </c>
      <c r="AS35" s="16" t="s">
        <v>84</v>
      </c>
      <c r="AT35" s="16"/>
      <c r="AU35" s="33" t="s">
        <v>198</v>
      </c>
      <c r="AV35" s="16" t="s">
        <v>395</v>
      </c>
      <c r="AW35" s="16" t="s">
        <v>401</v>
      </c>
      <c r="AX35" s="16" t="s">
        <v>402</v>
      </c>
      <c r="AY35" s="16">
        <v>3233242641</v>
      </c>
      <c r="AZ35" s="16" t="str">
        <f t="shared" ca="1" si="4"/>
        <v xml:space="preserve"> </v>
      </c>
      <c r="BA35" s="16" t="s">
        <v>87</v>
      </c>
      <c r="BB35" s="16" t="s">
        <v>87</v>
      </c>
      <c r="BC35" s="16"/>
      <c r="BD35" s="18" t="s">
        <v>87</v>
      </c>
      <c r="BE35" s="16"/>
      <c r="BF35" s="16" t="s">
        <v>87</v>
      </c>
      <c r="BG35" s="31"/>
      <c r="BH35" s="16"/>
      <c r="BI35" s="19"/>
      <c r="BJ35" s="16"/>
      <c r="BK35" s="16"/>
      <c r="BL35" s="34"/>
    </row>
    <row r="36" spans="1:64" ht="22.5">
      <c r="A36" s="15">
        <v>44</v>
      </c>
      <c r="B36" s="16">
        <v>4066</v>
      </c>
      <c r="C36" s="17" t="s">
        <v>64</v>
      </c>
      <c r="D36" s="18">
        <v>86070463</v>
      </c>
      <c r="E36" s="18">
        <v>86070463</v>
      </c>
      <c r="F36" s="18">
        <v>86070463</v>
      </c>
      <c r="G36" s="17" t="s">
        <v>403</v>
      </c>
      <c r="H36" s="16" t="s">
        <v>89</v>
      </c>
      <c r="I36" s="19" t="s">
        <v>404</v>
      </c>
      <c r="J36" s="16">
        <f t="shared" ca="1" si="2"/>
        <v>43</v>
      </c>
      <c r="K36" s="17" t="s">
        <v>138</v>
      </c>
      <c r="L36" s="16">
        <v>2044</v>
      </c>
      <c r="M36" s="16">
        <v>11</v>
      </c>
      <c r="N36" s="16" t="s">
        <v>139</v>
      </c>
      <c r="O36" s="35" t="s">
        <v>140</v>
      </c>
      <c r="P36" s="16" t="s">
        <v>141</v>
      </c>
      <c r="Q36" s="16" t="s">
        <v>142</v>
      </c>
      <c r="R36" s="17" t="s">
        <v>73</v>
      </c>
      <c r="S36" s="22"/>
      <c r="T36" s="22">
        <v>44</v>
      </c>
      <c r="U36" s="22" t="s">
        <v>139</v>
      </c>
      <c r="V36" s="37" t="s">
        <v>140</v>
      </c>
      <c r="W36" s="16">
        <v>1200</v>
      </c>
      <c r="X36" s="16" t="s">
        <v>170</v>
      </c>
      <c r="Y36" s="16" t="s">
        <v>293</v>
      </c>
      <c r="Z36" s="16" t="s">
        <v>293</v>
      </c>
      <c r="AA36" s="16" t="s">
        <v>76</v>
      </c>
      <c r="AB36" s="16" t="s">
        <v>76</v>
      </c>
      <c r="AC36" s="16" t="s">
        <v>76</v>
      </c>
      <c r="AD36" s="16" t="s">
        <v>405</v>
      </c>
      <c r="AE36" s="16" t="s">
        <v>77</v>
      </c>
      <c r="AF36" s="24">
        <v>4492340</v>
      </c>
      <c r="AG36" s="25" t="s">
        <v>78</v>
      </c>
      <c r="AH36" s="24">
        <v>4492340</v>
      </c>
      <c r="AI36" s="26" t="s">
        <v>78</v>
      </c>
      <c r="AJ36" s="27">
        <v>41073</v>
      </c>
      <c r="AK36" s="19" t="s">
        <v>92</v>
      </c>
      <c r="AL36" s="28">
        <f t="shared" ca="1" si="1"/>
        <v>12.75</v>
      </c>
      <c r="AM36" s="16" t="s">
        <v>93</v>
      </c>
      <c r="AN36" s="16" t="s">
        <v>94</v>
      </c>
      <c r="AO36" s="43" t="s">
        <v>82</v>
      </c>
      <c r="AP36" s="30">
        <v>5.2199999999999998E-3</v>
      </c>
      <c r="AQ36" s="31" t="s">
        <v>406</v>
      </c>
      <c r="AR36" s="16" t="s">
        <v>407</v>
      </c>
      <c r="AS36" s="16" t="s">
        <v>84</v>
      </c>
      <c r="AT36" s="16"/>
      <c r="AU36" s="33" t="s">
        <v>97</v>
      </c>
      <c r="AV36" s="16" t="s">
        <v>408</v>
      </c>
      <c r="AW36" s="16" t="s">
        <v>409</v>
      </c>
      <c r="AX36" s="16">
        <v>3114752238</v>
      </c>
      <c r="AY36" s="16" t="s">
        <v>78</v>
      </c>
      <c r="AZ36" s="16" t="str">
        <f t="shared" ca="1" si="4"/>
        <v xml:space="preserve"> </v>
      </c>
      <c r="BA36" s="16" t="s">
        <v>87</v>
      </c>
      <c r="BB36" s="16" t="s">
        <v>87</v>
      </c>
      <c r="BC36" s="16"/>
      <c r="BD36" s="18" t="s">
        <v>87</v>
      </c>
      <c r="BE36" s="16"/>
      <c r="BF36" s="16" t="s">
        <v>87</v>
      </c>
      <c r="BG36" s="16"/>
      <c r="BH36" s="16"/>
      <c r="BI36" s="19"/>
      <c r="BJ36" s="16"/>
      <c r="BK36" s="16"/>
      <c r="BL36" s="34"/>
    </row>
    <row r="37" spans="1:64">
      <c r="A37" s="15">
        <v>45</v>
      </c>
      <c r="B37" s="16">
        <v>4066</v>
      </c>
      <c r="C37" s="17" t="s">
        <v>112</v>
      </c>
      <c r="D37" s="18">
        <v>42877065</v>
      </c>
      <c r="E37" s="18">
        <v>42877065</v>
      </c>
      <c r="F37" s="18">
        <v>42877065</v>
      </c>
      <c r="G37" s="17" t="s">
        <v>410</v>
      </c>
      <c r="H37" s="16" t="s">
        <v>89</v>
      </c>
      <c r="I37" s="19" t="s">
        <v>411</v>
      </c>
      <c r="J37" s="16">
        <f t="shared" ca="1" si="2"/>
        <v>62</v>
      </c>
      <c r="K37" s="17" t="s">
        <v>138</v>
      </c>
      <c r="L37" s="16">
        <v>2044</v>
      </c>
      <c r="M37" s="16">
        <v>11</v>
      </c>
      <c r="N37" s="16" t="s">
        <v>139</v>
      </c>
      <c r="O37" s="35" t="s">
        <v>140</v>
      </c>
      <c r="P37" s="16" t="s">
        <v>141</v>
      </c>
      <c r="Q37" s="16" t="s">
        <v>142</v>
      </c>
      <c r="R37" s="17" t="s">
        <v>73</v>
      </c>
      <c r="S37" s="22"/>
      <c r="T37" s="22">
        <v>45</v>
      </c>
      <c r="U37" s="22" t="s">
        <v>139</v>
      </c>
      <c r="V37" s="37" t="s">
        <v>140</v>
      </c>
      <c r="W37" s="16">
        <v>1300</v>
      </c>
      <c r="X37" s="16" t="s">
        <v>311</v>
      </c>
      <c r="Y37" s="16" t="s">
        <v>312</v>
      </c>
      <c r="Z37" s="16" t="s">
        <v>312</v>
      </c>
      <c r="AA37" s="16" t="s">
        <v>339</v>
      </c>
      <c r="AB37" s="16" t="s">
        <v>340</v>
      </c>
      <c r="AC37" s="16" t="s">
        <v>341</v>
      </c>
      <c r="AD37" s="16"/>
      <c r="AE37" s="16" t="s">
        <v>77</v>
      </c>
      <c r="AF37" s="24">
        <v>4492340</v>
      </c>
      <c r="AG37" s="25" t="s">
        <v>78</v>
      </c>
      <c r="AH37" s="24">
        <v>4492340</v>
      </c>
      <c r="AI37" s="26" t="s">
        <v>78</v>
      </c>
      <c r="AJ37" s="27">
        <v>42509</v>
      </c>
      <c r="AK37" s="19" t="s">
        <v>92</v>
      </c>
      <c r="AL37" s="28">
        <f t="shared" ca="1" si="1"/>
        <v>8.8333333333333339</v>
      </c>
      <c r="AM37" s="16" t="s">
        <v>120</v>
      </c>
      <c r="AN37" s="16" t="s">
        <v>240</v>
      </c>
      <c r="AO37" s="36" t="s">
        <v>343</v>
      </c>
      <c r="AP37" s="30">
        <v>5.2199999999999998E-3</v>
      </c>
      <c r="AQ37" s="31" t="s">
        <v>412</v>
      </c>
      <c r="AR37" s="16" t="s">
        <v>412</v>
      </c>
      <c r="AS37" s="16" t="s">
        <v>84</v>
      </c>
      <c r="AT37" s="16"/>
      <c r="AU37" s="33" t="s">
        <v>198</v>
      </c>
      <c r="AV37" s="16"/>
      <c r="AW37" s="16" t="s">
        <v>413</v>
      </c>
      <c r="AX37" s="16">
        <v>3015195931</v>
      </c>
      <c r="AY37" s="16">
        <v>3102209221</v>
      </c>
      <c r="AZ37" s="16" t="str">
        <f t="shared" ca="1" si="4"/>
        <v>Prepensionado</v>
      </c>
      <c r="BA37" s="16" t="s">
        <v>87</v>
      </c>
      <c r="BB37" s="16" t="s">
        <v>87</v>
      </c>
      <c r="BC37" s="16"/>
      <c r="BD37" s="18" t="s">
        <v>87</v>
      </c>
      <c r="BE37" s="16"/>
      <c r="BF37" s="16" t="s">
        <v>87</v>
      </c>
      <c r="BG37" s="31"/>
      <c r="BH37" s="16"/>
      <c r="BI37" s="19"/>
      <c r="BJ37" s="16"/>
      <c r="BK37" s="16"/>
      <c r="BL37" s="34"/>
    </row>
    <row r="38" spans="1:64">
      <c r="A38" s="15">
        <v>46</v>
      </c>
      <c r="B38" s="16">
        <v>4066</v>
      </c>
      <c r="C38" s="17" t="s">
        <v>112</v>
      </c>
      <c r="D38" s="18">
        <v>33675537</v>
      </c>
      <c r="E38" s="18">
        <v>33675537</v>
      </c>
      <c r="F38" s="18">
        <v>33675537</v>
      </c>
      <c r="G38" s="17" t="s">
        <v>414</v>
      </c>
      <c r="H38" s="16" t="s">
        <v>229</v>
      </c>
      <c r="I38" s="19" t="s">
        <v>415</v>
      </c>
      <c r="J38" s="16">
        <f t="shared" ca="1" si="2"/>
        <v>52</v>
      </c>
      <c r="K38" s="17" t="s">
        <v>138</v>
      </c>
      <c r="L38" s="16">
        <v>2044</v>
      </c>
      <c r="M38" s="16">
        <v>11</v>
      </c>
      <c r="N38" s="16" t="s">
        <v>139</v>
      </c>
      <c r="O38" s="35" t="s">
        <v>140</v>
      </c>
      <c r="P38" s="16" t="s">
        <v>141</v>
      </c>
      <c r="Q38" s="16" t="s">
        <v>142</v>
      </c>
      <c r="R38" s="17" t="s">
        <v>73</v>
      </c>
      <c r="S38" s="22"/>
      <c r="T38" s="22">
        <v>46</v>
      </c>
      <c r="U38" s="22" t="s">
        <v>139</v>
      </c>
      <c r="V38" s="37" t="s">
        <v>140</v>
      </c>
      <c r="W38" s="16">
        <v>3000</v>
      </c>
      <c r="X38" s="16" t="s">
        <v>170</v>
      </c>
      <c r="Y38" s="16" t="s">
        <v>416</v>
      </c>
      <c r="Z38" s="16" t="s">
        <v>416</v>
      </c>
      <c r="AA38" s="16" t="s">
        <v>76</v>
      </c>
      <c r="AB38" s="16" t="s">
        <v>76</v>
      </c>
      <c r="AC38" s="16" t="s">
        <v>76</v>
      </c>
      <c r="AD38" s="16"/>
      <c r="AE38" s="16" t="s">
        <v>77</v>
      </c>
      <c r="AF38" s="24">
        <v>4492340</v>
      </c>
      <c r="AG38" s="25" t="s">
        <v>78</v>
      </c>
      <c r="AH38" s="24">
        <v>4492340</v>
      </c>
      <c r="AI38" s="26" t="s">
        <v>78</v>
      </c>
      <c r="AJ38" s="27">
        <v>41067</v>
      </c>
      <c r="AK38" s="19" t="s">
        <v>92</v>
      </c>
      <c r="AL38" s="28">
        <f t="shared" ca="1" si="1"/>
        <v>12.75</v>
      </c>
      <c r="AM38" s="16" t="s">
        <v>93</v>
      </c>
      <c r="AN38" s="16" t="s">
        <v>94</v>
      </c>
      <c r="AO38" s="36" t="s">
        <v>82</v>
      </c>
      <c r="AP38" s="30">
        <v>5.2199999999999998E-3</v>
      </c>
      <c r="AQ38" s="31" t="s">
        <v>417</v>
      </c>
      <c r="AR38" s="16" t="s">
        <v>417</v>
      </c>
      <c r="AS38" s="16" t="s">
        <v>84</v>
      </c>
      <c r="AT38" s="16"/>
      <c r="AU38" s="33" t="s">
        <v>125</v>
      </c>
      <c r="AV38" s="16" t="s">
        <v>418</v>
      </c>
      <c r="AW38" s="16" t="s">
        <v>419</v>
      </c>
      <c r="AX38" s="16">
        <v>3046615067</v>
      </c>
      <c r="AY38" s="16">
        <v>4269800</v>
      </c>
      <c r="AZ38" s="16" t="str">
        <f t="shared" ca="1" si="4"/>
        <v xml:space="preserve"> </v>
      </c>
      <c r="BA38" s="16" t="s">
        <v>87</v>
      </c>
      <c r="BB38" s="16" t="s">
        <v>87</v>
      </c>
      <c r="BC38" s="16"/>
      <c r="BD38" s="18" t="s">
        <v>153</v>
      </c>
      <c r="BE38" s="16"/>
      <c r="BF38" s="16" t="s">
        <v>87</v>
      </c>
      <c r="BG38" s="16"/>
      <c r="BH38" s="16"/>
      <c r="BI38" s="19"/>
      <c r="BJ38" s="16"/>
      <c r="BK38" s="16"/>
      <c r="BL38" s="34"/>
    </row>
    <row r="39" spans="1:64">
      <c r="A39" s="15">
        <v>47</v>
      </c>
      <c r="B39" s="16">
        <v>4066</v>
      </c>
      <c r="C39" s="17" t="s">
        <v>112</v>
      </c>
      <c r="D39" s="18">
        <v>56053452</v>
      </c>
      <c r="E39" s="18">
        <v>56053452</v>
      </c>
      <c r="F39" s="18">
        <v>56053452</v>
      </c>
      <c r="G39" s="17" t="s">
        <v>420</v>
      </c>
      <c r="H39" s="16" t="s">
        <v>89</v>
      </c>
      <c r="I39" s="19">
        <v>29166</v>
      </c>
      <c r="J39" s="16">
        <f t="shared" ca="1" si="2"/>
        <v>45</v>
      </c>
      <c r="K39" s="17" t="s">
        <v>138</v>
      </c>
      <c r="L39" s="16">
        <v>2044</v>
      </c>
      <c r="M39" s="16">
        <v>11</v>
      </c>
      <c r="N39" s="16" t="s">
        <v>139</v>
      </c>
      <c r="O39" s="21" t="s">
        <v>140</v>
      </c>
      <c r="P39" s="16" t="s">
        <v>141</v>
      </c>
      <c r="Q39" s="16" t="s">
        <v>142</v>
      </c>
      <c r="R39" s="17" t="s">
        <v>73</v>
      </c>
      <c r="S39" s="22"/>
      <c r="T39" s="22">
        <v>47</v>
      </c>
      <c r="U39" s="22" t="s">
        <v>139</v>
      </c>
      <c r="V39" s="37" t="s">
        <v>140</v>
      </c>
      <c r="W39" s="16">
        <v>2000</v>
      </c>
      <c r="X39" s="16" t="s">
        <v>181</v>
      </c>
      <c r="Y39" s="16" t="s">
        <v>182</v>
      </c>
      <c r="Z39" s="16" t="s">
        <v>182</v>
      </c>
      <c r="AA39" s="16" t="s">
        <v>421</v>
      </c>
      <c r="AB39" s="16" t="s">
        <v>422</v>
      </c>
      <c r="AC39" s="16" t="s">
        <v>423</v>
      </c>
      <c r="AD39" s="16"/>
      <c r="AE39" s="16" t="s">
        <v>77</v>
      </c>
      <c r="AF39" s="24">
        <v>4492340</v>
      </c>
      <c r="AG39" s="25" t="s">
        <v>78</v>
      </c>
      <c r="AH39" s="24">
        <v>4492340</v>
      </c>
      <c r="AI39" s="26" t="s">
        <v>78</v>
      </c>
      <c r="AJ39" s="27">
        <v>44061</v>
      </c>
      <c r="AK39" s="19" t="s">
        <v>424</v>
      </c>
      <c r="AL39" s="28">
        <f t="shared" ca="1" si="1"/>
        <v>4.583333333333333</v>
      </c>
      <c r="AM39" s="16" t="s">
        <v>173</v>
      </c>
      <c r="AN39" s="16" t="s">
        <v>121</v>
      </c>
      <c r="AO39" s="36" t="s">
        <v>425</v>
      </c>
      <c r="AP39" s="30">
        <v>6.9690000000000002E-2</v>
      </c>
      <c r="AQ39" s="31" t="s">
        <v>426</v>
      </c>
      <c r="AR39" s="16" t="s">
        <v>427</v>
      </c>
      <c r="AS39" s="16" t="s">
        <v>428</v>
      </c>
      <c r="AT39" s="16"/>
      <c r="AU39" s="33" t="s">
        <v>135</v>
      </c>
      <c r="AV39" s="16"/>
      <c r="AW39" s="16" t="s">
        <v>429</v>
      </c>
      <c r="AX39" s="16">
        <v>3165348687</v>
      </c>
      <c r="AY39" s="16">
        <v>3103501454</v>
      </c>
      <c r="AZ39" s="16" t="str">
        <f t="shared" ca="1" si="4"/>
        <v xml:space="preserve"> </v>
      </c>
      <c r="BA39" s="16" t="s">
        <v>87</v>
      </c>
      <c r="BB39" s="16" t="s">
        <v>211</v>
      </c>
      <c r="BC39" s="16"/>
      <c r="BD39" s="18" t="s">
        <v>87</v>
      </c>
      <c r="BE39" s="16"/>
      <c r="BF39" s="16" t="s">
        <v>87</v>
      </c>
      <c r="BG39" s="31"/>
      <c r="BH39" s="16"/>
      <c r="BI39" s="19"/>
      <c r="BJ39" s="16"/>
      <c r="BK39" s="16"/>
      <c r="BL39" s="34"/>
    </row>
    <row r="40" spans="1:64">
      <c r="A40" s="15">
        <v>48</v>
      </c>
      <c r="B40" s="16">
        <v>4066</v>
      </c>
      <c r="C40" s="17" t="s">
        <v>112</v>
      </c>
      <c r="D40" s="18">
        <v>34602513</v>
      </c>
      <c r="E40" s="18">
        <v>34602513</v>
      </c>
      <c r="F40" s="18">
        <v>34602513</v>
      </c>
      <c r="G40" s="17" t="s">
        <v>430</v>
      </c>
      <c r="H40" s="16" t="s">
        <v>89</v>
      </c>
      <c r="I40" s="19" t="s">
        <v>431</v>
      </c>
      <c r="J40" s="16">
        <f t="shared" ca="1" si="2"/>
        <v>51</v>
      </c>
      <c r="K40" s="17" t="s">
        <v>138</v>
      </c>
      <c r="L40" s="16">
        <v>2044</v>
      </c>
      <c r="M40" s="16">
        <v>11</v>
      </c>
      <c r="N40" s="16" t="s">
        <v>139</v>
      </c>
      <c r="O40" s="35" t="s">
        <v>140</v>
      </c>
      <c r="P40" s="16" t="s">
        <v>141</v>
      </c>
      <c r="Q40" s="16" t="s">
        <v>142</v>
      </c>
      <c r="R40" s="17" t="s">
        <v>73</v>
      </c>
      <c r="S40" s="22"/>
      <c r="T40" s="22">
        <v>48</v>
      </c>
      <c r="U40" s="22" t="s">
        <v>139</v>
      </c>
      <c r="V40" s="37" t="s">
        <v>140</v>
      </c>
      <c r="W40" s="16">
        <v>3000</v>
      </c>
      <c r="X40" s="16" t="s">
        <v>170</v>
      </c>
      <c r="Y40" s="16" t="s">
        <v>432</v>
      </c>
      <c r="Z40" s="16" t="s">
        <v>432</v>
      </c>
      <c r="AA40" s="16" t="s">
        <v>433</v>
      </c>
      <c r="AB40" s="16" t="s">
        <v>434</v>
      </c>
      <c r="AC40" s="16" t="s">
        <v>435</v>
      </c>
      <c r="AD40" s="16"/>
      <c r="AE40" s="16" t="s">
        <v>77</v>
      </c>
      <c r="AF40" s="24">
        <v>4492340</v>
      </c>
      <c r="AG40" s="25" t="s">
        <v>78</v>
      </c>
      <c r="AH40" s="24">
        <v>4492340</v>
      </c>
      <c r="AI40" s="26" t="s">
        <v>78</v>
      </c>
      <c r="AJ40" s="27">
        <v>42461</v>
      </c>
      <c r="AK40" s="19" t="s">
        <v>92</v>
      </c>
      <c r="AL40" s="28">
        <f t="shared" ca="1" si="1"/>
        <v>9</v>
      </c>
      <c r="AM40" s="16" t="s">
        <v>120</v>
      </c>
      <c r="AN40" s="16" t="s">
        <v>94</v>
      </c>
      <c r="AO40" s="36" t="s">
        <v>436</v>
      </c>
      <c r="AP40" s="30">
        <v>6.9690000000000002E-2</v>
      </c>
      <c r="AQ40" s="31" t="s">
        <v>437</v>
      </c>
      <c r="AR40" s="16" t="s">
        <v>438</v>
      </c>
      <c r="AS40" s="16" t="s">
        <v>84</v>
      </c>
      <c r="AT40" s="16"/>
      <c r="AU40" s="33" t="s">
        <v>439</v>
      </c>
      <c r="AV40" s="16" t="s">
        <v>440</v>
      </c>
      <c r="AW40" s="16" t="s">
        <v>441</v>
      </c>
      <c r="AX40" s="16">
        <v>3205565134</v>
      </c>
      <c r="AY40" s="16" t="s">
        <v>78</v>
      </c>
      <c r="AZ40" s="16" t="str">
        <f t="shared" ca="1" si="4"/>
        <v xml:space="preserve"> </v>
      </c>
      <c r="BA40" s="16" t="s">
        <v>87</v>
      </c>
      <c r="BB40" s="16" t="s">
        <v>265</v>
      </c>
      <c r="BC40" s="16"/>
      <c r="BD40" s="18" t="s">
        <v>87</v>
      </c>
      <c r="BE40" s="16"/>
      <c r="BF40" s="16" t="s">
        <v>87</v>
      </c>
      <c r="BG40" s="31"/>
      <c r="BH40" s="16"/>
      <c r="BI40" s="19"/>
      <c r="BJ40" s="16"/>
      <c r="BK40" s="16"/>
      <c r="BL40" s="34"/>
    </row>
    <row r="41" spans="1:64">
      <c r="A41" s="15">
        <v>49</v>
      </c>
      <c r="B41" s="16">
        <v>4066</v>
      </c>
      <c r="C41" s="17" t="s">
        <v>64</v>
      </c>
      <c r="D41" s="18">
        <v>80076501</v>
      </c>
      <c r="E41" s="18">
        <v>80076501</v>
      </c>
      <c r="F41" s="18">
        <v>80076501</v>
      </c>
      <c r="G41" s="17" t="s">
        <v>442</v>
      </c>
      <c r="H41" s="16" t="s">
        <v>89</v>
      </c>
      <c r="I41" s="19" t="s">
        <v>443</v>
      </c>
      <c r="J41" s="16">
        <f t="shared" ca="1" si="2"/>
        <v>39</v>
      </c>
      <c r="K41" s="17" t="s">
        <v>138</v>
      </c>
      <c r="L41" s="16">
        <v>3124</v>
      </c>
      <c r="M41" s="16">
        <v>16</v>
      </c>
      <c r="N41" s="16" t="s">
        <v>444</v>
      </c>
      <c r="O41" s="35" t="s">
        <v>116</v>
      </c>
      <c r="P41" s="16" t="s">
        <v>141</v>
      </c>
      <c r="Q41" s="16" t="s">
        <v>117</v>
      </c>
      <c r="R41" s="17" t="s">
        <v>73</v>
      </c>
      <c r="S41" s="22"/>
      <c r="T41" s="22">
        <v>49</v>
      </c>
      <c r="U41" s="22" t="s">
        <v>444</v>
      </c>
      <c r="V41" s="37" t="s">
        <v>116</v>
      </c>
      <c r="W41" s="16">
        <v>1100</v>
      </c>
      <c r="X41" s="16" t="s">
        <v>159</v>
      </c>
      <c r="Y41" s="16" t="s">
        <v>445</v>
      </c>
      <c r="Z41" s="16" t="s">
        <v>445</v>
      </c>
      <c r="AA41" s="16" t="s">
        <v>76</v>
      </c>
      <c r="AB41" s="16" t="s">
        <v>76</v>
      </c>
      <c r="AC41" s="16" t="s">
        <v>76</v>
      </c>
      <c r="AD41" s="16"/>
      <c r="AE41" s="16" t="s">
        <v>77</v>
      </c>
      <c r="AF41" s="24">
        <v>3556004</v>
      </c>
      <c r="AG41" s="25" t="s">
        <v>78</v>
      </c>
      <c r="AH41" s="24">
        <v>3556004</v>
      </c>
      <c r="AI41" s="26" t="s">
        <v>78</v>
      </c>
      <c r="AJ41" s="27">
        <v>41339</v>
      </c>
      <c r="AK41" s="19" t="s">
        <v>92</v>
      </c>
      <c r="AL41" s="28">
        <f t="shared" ca="1" si="1"/>
        <v>12</v>
      </c>
      <c r="AM41" s="16" t="s">
        <v>120</v>
      </c>
      <c r="AN41" s="16" t="s">
        <v>94</v>
      </c>
      <c r="AO41" s="36" t="s">
        <v>82</v>
      </c>
      <c r="AP41" s="30">
        <v>5.2199999999999998E-3</v>
      </c>
      <c r="AQ41" s="31" t="s">
        <v>446</v>
      </c>
      <c r="AR41" s="16" t="s">
        <v>447</v>
      </c>
      <c r="AS41" s="16" t="s">
        <v>84</v>
      </c>
      <c r="AT41" s="16" t="s">
        <v>448</v>
      </c>
      <c r="AU41" s="33" t="s">
        <v>449</v>
      </c>
      <c r="AV41" s="16"/>
      <c r="AW41" s="16" t="s">
        <v>450</v>
      </c>
      <c r="AX41" s="16">
        <v>3004656099</v>
      </c>
      <c r="AY41" s="16" t="s">
        <v>78</v>
      </c>
      <c r="AZ41" s="16" t="str">
        <f t="shared" ca="1" si="4"/>
        <v xml:space="preserve"> </v>
      </c>
      <c r="BA41" s="16" t="s">
        <v>87</v>
      </c>
      <c r="BB41" s="16" t="s">
        <v>87</v>
      </c>
      <c r="BC41" s="16"/>
      <c r="BD41" s="18" t="s">
        <v>87</v>
      </c>
      <c r="BE41" s="16"/>
      <c r="BF41" s="16" t="s">
        <v>87</v>
      </c>
      <c r="BG41" s="31"/>
      <c r="BH41" s="16"/>
      <c r="BI41" s="19"/>
      <c r="BJ41" s="16"/>
      <c r="BK41" s="16"/>
      <c r="BL41" s="34"/>
    </row>
    <row r="42" spans="1:64">
      <c r="A42" s="15">
        <v>51</v>
      </c>
      <c r="B42" s="16">
        <v>4066</v>
      </c>
      <c r="C42" s="17" t="s">
        <v>64</v>
      </c>
      <c r="D42" s="18">
        <v>15505817</v>
      </c>
      <c r="E42" s="18">
        <v>15505817</v>
      </c>
      <c r="F42" s="18">
        <v>15505817</v>
      </c>
      <c r="G42" s="17" t="s">
        <v>451</v>
      </c>
      <c r="H42" s="16" t="s">
        <v>89</v>
      </c>
      <c r="I42" s="19" t="s">
        <v>452</v>
      </c>
      <c r="J42" s="16">
        <f t="shared" ref="J42:J86" ca="1" si="5">IF(I42=0," ",DATEDIF(I42,TODAY(),"Y"))</f>
        <v>59</v>
      </c>
      <c r="K42" s="17" t="s">
        <v>453</v>
      </c>
      <c r="L42" s="16">
        <v>3137</v>
      </c>
      <c r="M42" s="16">
        <v>15</v>
      </c>
      <c r="N42" s="16" t="s">
        <v>454</v>
      </c>
      <c r="O42" s="21" t="s">
        <v>455</v>
      </c>
      <c r="P42" s="17" t="s">
        <v>249</v>
      </c>
      <c r="Q42" s="16" t="s">
        <v>117</v>
      </c>
      <c r="R42" s="22" t="s">
        <v>73</v>
      </c>
      <c r="S42" s="22"/>
      <c r="T42" s="22">
        <v>51</v>
      </c>
      <c r="U42" s="22" t="s">
        <v>454</v>
      </c>
      <c r="V42" s="22" t="s">
        <v>456</v>
      </c>
      <c r="W42" s="16">
        <v>2000</v>
      </c>
      <c r="X42" s="16" t="s">
        <v>181</v>
      </c>
      <c r="Y42" s="16" t="s">
        <v>182</v>
      </c>
      <c r="Z42" s="16" t="s">
        <v>182</v>
      </c>
      <c r="AA42" s="16" t="s">
        <v>76</v>
      </c>
      <c r="AB42" s="16" t="s">
        <v>76</v>
      </c>
      <c r="AC42" s="16" t="s">
        <v>76</v>
      </c>
      <c r="AD42" s="16"/>
      <c r="AE42" s="16" t="s">
        <v>77</v>
      </c>
      <c r="AF42" s="24">
        <v>3147287</v>
      </c>
      <c r="AG42" s="41">
        <v>1084209</v>
      </c>
      <c r="AH42" s="24">
        <v>4231496</v>
      </c>
      <c r="AI42" s="26">
        <v>32905</v>
      </c>
      <c r="AJ42" s="27">
        <v>40909</v>
      </c>
      <c r="AK42" s="19" t="s">
        <v>92</v>
      </c>
      <c r="AL42" s="28">
        <f t="shared" ca="1" si="1"/>
        <v>13.25</v>
      </c>
      <c r="AM42" s="16" t="s">
        <v>269</v>
      </c>
      <c r="AN42" s="16" t="s">
        <v>94</v>
      </c>
      <c r="AO42" s="36" t="s">
        <v>82</v>
      </c>
      <c r="AP42" s="30">
        <v>6.9690000000000002E-2</v>
      </c>
      <c r="AQ42" s="31" t="s">
        <v>457</v>
      </c>
      <c r="AR42" s="16" t="s">
        <v>457</v>
      </c>
      <c r="AS42" s="16" t="s">
        <v>84</v>
      </c>
      <c r="AT42" s="16" t="s">
        <v>458</v>
      </c>
      <c r="AU42" s="33"/>
      <c r="AV42" s="16"/>
      <c r="AW42" s="16" t="s">
        <v>459</v>
      </c>
      <c r="AX42" s="16">
        <v>3213600233</v>
      </c>
      <c r="AY42" s="16">
        <v>3213600233</v>
      </c>
      <c r="AZ42" s="16" t="str">
        <f t="shared" ca="1" si="4"/>
        <v>Prepensionado</v>
      </c>
      <c r="BA42" s="16" t="s">
        <v>87</v>
      </c>
      <c r="BB42" s="16" t="s">
        <v>87</v>
      </c>
      <c r="BC42" s="16"/>
      <c r="BD42" s="18" t="s">
        <v>87</v>
      </c>
      <c r="BE42" s="16"/>
      <c r="BF42" s="16" t="s">
        <v>87</v>
      </c>
      <c r="BG42" s="19"/>
      <c r="BH42" s="16"/>
      <c r="BI42" s="19"/>
      <c r="BJ42" s="16"/>
      <c r="BK42" s="16"/>
      <c r="BL42" s="34"/>
    </row>
    <row r="43" spans="1:64">
      <c r="A43" s="15">
        <v>53</v>
      </c>
      <c r="B43" s="16">
        <v>4066</v>
      </c>
      <c r="C43" s="17" t="s">
        <v>64</v>
      </c>
      <c r="D43" s="18">
        <v>79051858</v>
      </c>
      <c r="E43" s="18">
        <v>79051858</v>
      </c>
      <c r="F43" s="18">
        <v>79051858</v>
      </c>
      <c r="G43" s="17" t="s">
        <v>460</v>
      </c>
      <c r="H43" s="16" t="s">
        <v>89</v>
      </c>
      <c r="I43" s="19" t="s">
        <v>461</v>
      </c>
      <c r="J43" s="16">
        <f t="shared" ca="1" si="5"/>
        <v>57</v>
      </c>
      <c r="K43" s="17" t="s">
        <v>247</v>
      </c>
      <c r="L43" s="16">
        <v>3137</v>
      </c>
      <c r="M43" s="16">
        <v>15</v>
      </c>
      <c r="N43" s="16" t="s">
        <v>454</v>
      </c>
      <c r="O43" s="21" t="s">
        <v>455</v>
      </c>
      <c r="P43" s="16" t="s">
        <v>249</v>
      </c>
      <c r="Q43" s="16" t="s">
        <v>117</v>
      </c>
      <c r="R43" s="22" t="s">
        <v>250</v>
      </c>
      <c r="S43" s="22"/>
      <c r="T43" s="22">
        <v>167</v>
      </c>
      <c r="U43" s="22" t="s">
        <v>462</v>
      </c>
      <c r="V43" s="22" t="s">
        <v>456</v>
      </c>
      <c r="W43" s="16">
        <v>2000</v>
      </c>
      <c r="X43" s="16" t="s">
        <v>181</v>
      </c>
      <c r="Y43" s="16" t="s">
        <v>182</v>
      </c>
      <c r="Z43" s="16" t="s">
        <v>182</v>
      </c>
      <c r="AA43" s="16" t="s">
        <v>463</v>
      </c>
      <c r="AB43" s="16" t="s">
        <v>464</v>
      </c>
      <c r="AC43" s="16" t="s">
        <v>465</v>
      </c>
      <c r="AD43" s="16"/>
      <c r="AE43" s="16" t="s">
        <v>77</v>
      </c>
      <c r="AF43" s="24">
        <v>3147287</v>
      </c>
      <c r="AG43" s="41">
        <v>1084209</v>
      </c>
      <c r="AH43" s="24">
        <v>4231496</v>
      </c>
      <c r="AI43" s="26">
        <v>33637</v>
      </c>
      <c r="AJ43" s="27">
        <v>40909</v>
      </c>
      <c r="AK43" s="19" t="s">
        <v>92</v>
      </c>
      <c r="AL43" s="28">
        <f t="shared" ca="1" si="1"/>
        <v>13.25</v>
      </c>
      <c r="AM43" s="16" t="s">
        <v>120</v>
      </c>
      <c r="AN43" s="16" t="s">
        <v>94</v>
      </c>
      <c r="AO43" s="36" t="s">
        <v>466</v>
      </c>
      <c r="AP43" s="30">
        <v>6.9690000000000002E-2</v>
      </c>
      <c r="AQ43" s="31" t="s">
        <v>467</v>
      </c>
      <c r="AR43" s="16" t="s">
        <v>468</v>
      </c>
      <c r="AS43" s="16" t="s">
        <v>469</v>
      </c>
      <c r="AT43" s="16"/>
      <c r="AU43" s="33" t="s">
        <v>198</v>
      </c>
      <c r="AV43" s="16"/>
      <c r="AW43" s="16" t="s">
        <v>470</v>
      </c>
      <c r="AX43" s="16">
        <v>3013687512</v>
      </c>
      <c r="AY43" s="16">
        <v>3212776684</v>
      </c>
      <c r="AZ43" s="16" t="str">
        <f t="shared" ca="1" si="4"/>
        <v xml:space="preserve"> </v>
      </c>
      <c r="BA43" s="16" t="s">
        <v>87</v>
      </c>
      <c r="BB43" s="16" t="s">
        <v>87</v>
      </c>
      <c r="BC43" s="16"/>
      <c r="BD43" s="18" t="s">
        <v>87</v>
      </c>
      <c r="BE43" s="16"/>
      <c r="BF43" s="16" t="s">
        <v>87</v>
      </c>
      <c r="BG43" s="31"/>
      <c r="BH43" s="16"/>
      <c r="BI43" s="19"/>
      <c r="BJ43" s="16"/>
      <c r="BK43" s="16"/>
      <c r="BL43" s="34"/>
    </row>
    <row r="44" spans="1:64">
      <c r="A44" s="15">
        <v>55</v>
      </c>
      <c r="B44" s="16">
        <v>4066</v>
      </c>
      <c r="C44" s="17" t="s">
        <v>64</v>
      </c>
      <c r="D44" s="18">
        <v>10174397</v>
      </c>
      <c r="E44" s="18">
        <v>10174397</v>
      </c>
      <c r="F44" s="18">
        <v>10174397</v>
      </c>
      <c r="G44" s="17" t="s">
        <v>471</v>
      </c>
      <c r="H44" s="16" t="s">
        <v>89</v>
      </c>
      <c r="I44" s="19" t="s">
        <v>472</v>
      </c>
      <c r="J44" s="16">
        <f t="shared" ca="1" si="5"/>
        <v>57</v>
      </c>
      <c r="K44" s="17" t="s">
        <v>453</v>
      </c>
      <c r="L44" s="16">
        <v>3137</v>
      </c>
      <c r="M44" s="16">
        <v>15</v>
      </c>
      <c r="N44" s="16" t="s">
        <v>454</v>
      </c>
      <c r="O44" s="35" t="s">
        <v>455</v>
      </c>
      <c r="P44" s="17" t="s">
        <v>249</v>
      </c>
      <c r="Q44" s="16" t="s">
        <v>117</v>
      </c>
      <c r="R44" s="22" t="s">
        <v>73</v>
      </c>
      <c r="S44" s="22"/>
      <c r="T44" s="22">
        <v>55</v>
      </c>
      <c r="U44" s="22" t="s">
        <v>454</v>
      </c>
      <c r="V44" s="22" t="s">
        <v>456</v>
      </c>
      <c r="W44" s="16">
        <v>3000</v>
      </c>
      <c r="X44" s="16" t="s">
        <v>170</v>
      </c>
      <c r="Y44" s="16" t="s">
        <v>189</v>
      </c>
      <c r="Z44" s="16" t="s">
        <v>189</v>
      </c>
      <c r="AA44" s="16" t="s">
        <v>190</v>
      </c>
      <c r="AB44" s="16" t="s">
        <v>191</v>
      </c>
      <c r="AC44" s="16" t="s">
        <v>192</v>
      </c>
      <c r="AD44" s="16"/>
      <c r="AE44" s="16" t="s">
        <v>77</v>
      </c>
      <c r="AF44" s="24">
        <v>3147287</v>
      </c>
      <c r="AG44" s="41">
        <v>1084209</v>
      </c>
      <c r="AH44" s="24">
        <v>4231496</v>
      </c>
      <c r="AI44" s="26">
        <v>32911</v>
      </c>
      <c r="AJ44" s="27">
        <v>40909</v>
      </c>
      <c r="AK44" s="19" t="s">
        <v>92</v>
      </c>
      <c r="AL44" s="28">
        <f t="shared" ca="1" si="1"/>
        <v>13.25</v>
      </c>
      <c r="AM44" s="16" t="s">
        <v>269</v>
      </c>
      <c r="AN44" s="16" t="s">
        <v>94</v>
      </c>
      <c r="AO44" s="36" t="s">
        <v>195</v>
      </c>
      <c r="AP44" s="30">
        <v>6.9690000000000002E-2</v>
      </c>
      <c r="AQ44" s="31" t="s">
        <v>473</v>
      </c>
      <c r="AR44" s="16" t="s">
        <v>473</v>
      </c>
      <c r="AS44" s="16" t="s">
        <v>84</v>
      </c>
      <c r="AT44" s="16"/>
      <c r="AU44" s="33"/>
      <c r="AV44" s="16"/>
      <c r="AW44" s="16" t="s">
        <v>474</v>
      </c>
      <c r="AX44" s="16">
        <v>3014095229</v>
      </c>
      <c r="AY44" s="16">
        <v>3212776619</v>
      </c>
      <c r="AZ44" s="16" t="str">
        <f t="shared" ca="1" si="4"/>
        <v xml:space="preserve"> </v>
      </c>
      <c r="BA44" s="16" t="s">
        <v>87</v>
      </c>
      <c r="BB44" s="16" t="s">
        <v>87</v>
      </c>
      <c r="BC44" s="16"/>
      <c r="BD44" s="18" t="s">
        <v>87</v>
      </c>
      <c r="BE44" s="16"/>
      <c r="BF44" s="16" t="s">
        <v>87</v>
      </c>
      <c r="BG44" s="17"/>
      <c r="BH44" s="16"/>
      <c r="BI44" s="19"/>
      <c r="BJ44" s="16"/>
      <c r="BK44" s="16"/>
      <c r="BL44" s="34"/>
    </row>
    <row r="45" spans="1:64">
      <c r="A45" s="15">
        <v>57</v>
      </c>
      <c r="B45" s="16">
        <v>4066</v>
      </c>
      <c r="C45" s="17" t="s">
        <v>64</v>
      </c>
      <c r="D45" s="18">
        <v>14239882</v>
      </c>
      <c r="E45" s="18">
        <v>14239882</v>
      </c>
      <c r="F45" s="18">
        <v>14239882</v>
      </c>
      <c r="G45" s="17" t="s">
        <v>475</v>
      </c>
      <c r="H45" s="16" t="s">
        <v>89</v>
      </c>
      <c r="I45" s="19" t="s">
        <v>476</v>
      </c>
      <c r="J45" s="16">
        <f t="shared" ca="1" si="5"/>
        <v>62</v>
      </c>
      <c r="K45" s="17" t="s">
        <v>453</v>
      </c>
      <c r="L45" s="16">
        <v>3137</v>
      </c>
      <c r="M45" s="16">
        <v>15</v>
      </c>
      <c r="N45" s="16" t="s">
        <v>454</v>
      </c>
      <c r="O45" s="35" t="s">
        <v>455</v>
      </c>
      <c r="P45" s="16" t="s">
        <v>249</v>
      </c>
      <c r="Q45" s="16" t="s">
        <v>117</v>
      </c>
      <c r="R45" s="17" t="s">
        <v>73</v>
      </c>
      <c r="S45" s="22"/>
      <c r="T45" s="22">
        <v>57</v>
      </c>
      <c r="U45" s="22" t="s">
        <v>454</v>
      </c>
      <c r="V45" s="22" t="s">
        <v>456</v>
      </c>
      <c r="W45" s="16">
        <v>3000</v>
      </c>
      <c r="X45" s="16" t="s">
        <v>170</v>
      </c>
      <c r="Y45" s="16" t="s">
        <v>477</v>
      </c>
      <c r="Z45" s="16" t="s">
        <v>477</v>
      </c>
      <c r="AA45" s="16" t="s">
        <v>478</v>
      </c>
      <c r="AB45" s="16" t="s">
        <v>479</v>
      </c>
      <c r="AC45" s="16" t="s">
        <v>480</v>
      </c>
      <c r="AD45" s="16"/>
      <c r="AE45" s="16" t="s">
        <v>77</v>
      </c>
      <c r="AF45" s="24">
        <v>3147287</v>
      </c>
      <c r="AG45" s="41">
        <v>1084209</v>
      </c>
      <c r="AH45" s="24">
        <v>4231496</v>
      </c>
      <c r="AI45" s="26">
        <v>30979</v>
      </c>
      <c r="AJ45" s="27">
        <v>40909</v>
      </c>
      <c r="AK45" s="19" t="s">
        <v>92</v>
      </c>
      <c r="AL45" s="28">
        <f t="shared" ca="1" si="1"/>
        <v>13.25</v>
      </c>
      <c r="AM45" s="16" t="s">
        <v>120</v>
      </c>
      <c r="AN45" s="16" t="s">
        <v>94</v>
      </c>
      <c r="AO45" s="36" t="s">
        <v>481</v>
      </c>
      <c r="AP45" s="30">
        <v>6.9690000000000002E-2</v>
      </c>
      <c r="AQ45" s="31" t="s">
        <v>482</v>
      </c>
      <c r="AR45" s="17" t="s">
        <v>483</v>
      </c>
      <c r="AS45" s="16" t="s">
        <v>84</v>
      </c>
      <c r="AT45" s="16"/>
      <c r="AU45" s="33"/>
      <c r="AV45" s="17"/>
      <c r="AW45" s="16" t="s">
        <v>484</v>
      </c>
      <c r="AX45" s="16">
        <v>3154825801</v>
      </c>
      <c r="AY45" s="16">
        <v>3103209780</v>
      </c>
      <c r="AZ45" s="16" t="str">
        <f t="shared" ca="1" si="4"/>
        <v>Prepensionado</v>
      </c>
      <c r="BA45" s="16" t="s">
        <v>87</v>
      </c>
      <c r="BB45" s="16" t="s">
        <v>87</v>
      </c>
      <c r="BC45" s="16"/>
      <c r="BD45" s="18" t="s">
        <v>87</v>
      </c>
      <c r="BE45" s="16"/>
      <c r="BF45" s="16" t="s">
        <v>87</v>
      </c>
      <c r="BG45" s="44"/>
      <c r="BH45" s="16"/>
      <c r="BI45" s="19"/>
      <c r="BJ45" s="16"/>
      <c r="BK45" s="16"/>
      <c r="BL45" s="34"/>
    </row>
    <row r="46" spans="1:64">
      <c r="A46" s="15">
        <v>61</v>
      </c>
      <c r="B46" s="16">
        <v>4066</v>
      </c>
      <c r="C46" s="17" t="s">
        <v>64</v>
      </c>
      <c r="D46" s="18">
        <v>79057587</v>
      </c>
      <c r="E46" s="18">
        <v>79057587</v>
      </c>
      <c r="F46" s="18">
        <v>79057587</v>
      </c>
      <c r="G46" s="17" t="s">
        <v>485</v>
      </c>
      <c r="H46" s="16" t="s">
        <v>89</v>
      </c>
      <c r="I46" s="19" t="s">
        <v>486</v>
      </c>
      <c r="J46" s="16">
        <f t="shared" ca="1" si="5"/>
        <v>54</v>
      </c>
      <c r="K46" s="17" t="s">
        <v>247</v>
      </c>
      <c r="L46" s="16">
        <v>3137</v>
      </c>
      <c r="M46" s="16">
        <v>14</v>
      </c>
      <c r="N46" s="16" t="s">
        <v>487</v>
      </c>
      <c r="O46" s="21" t="s">
        <v>455</v>
      </c>
      <c r="P46" s="16" t="s">
        <v>249</v>
      </c>
      <c r="Q46" s="16" t="s">
        <v>117</v>
      </c>
      <c r="R46" s="22" t="s">
        <v>250</v>
      </c>
      <c r="S46" s="22"/>
      <c r="T46" s="22">
        <v>169</v>
      </c>
      <c r="U46" s="22" t="s">
        <v>488</v>
      </c>
      <c r="V46" s="22" t="s">
        <v>456</v>
      </c>
      <c r="W46" s="16">
        <v>2000</v>
      </c>
      <c r="X46" s="16" t="s">
        <v>181</v>
      </c>
      <c r="Y46" s="16" t="s">
        <v>182</v>
      </c>
      <c r="Z46" s="16" t="s">
        <v>182</v>
      </c>
      <c r="AA46" s="16" t="s">
        <v>76</v>
      </c>
      <c r="AB46" s="16" t="s">
        <v>76</v>
      </c>
      <c r="AC46" s="16" t="s">
        <v>76</v>
      </c>
      <c r="AD46" s="16"/>
      <c r="AE46" s="16" t="s">
        <v>77</v>
      </c>
      <c r="AF46" s="24">
        <v>3011402</v>
      </c>
      <c r="AG46" s="41">
        <v>954833</v>
      </c>
      <c r="AH46" s="24">
        <v>3966235</v>
      </c>
      <c r="AI46" s="26">
        <v>34136</v>
      </c>
      <c r="AJ46" s="27">
        <v>40909</v>
      </c>
      <c r="AK46" s="19" t="s">
        <v>92</v>
      </c>
      <c r="AL46" s="28">
        <f t="shared" ca="1" si="1"/>
        <v>13.25</v>
      </c>
      <c r="AM46" s="16" t="s">
        <v>93</v>
      </c>
      <c r="AN46" s="16" t="s">
        <v>94</v>
      </c>
      <c r="AO46" s="36" t="s">
        <v>82</v>
      </c>
      <c r="AP46" s="30">
        <v>6.9690000000000002E-2</v>
      </c>
      <c r="AQ46" s="31" t="s">
        <v>489</v>
      </c>
      <c r="AR46" s="19" t="s">
        <v>490</v>
      </c>
      <c r="AS46" s="16" t="s">
        <v>84</v>
      </c>
      <c r="AT46" s="16" t="s">
        <v>491</v>
      </c>
      <c r="AU46" s="33" t="s">
        <v>492</v>
      </c>
      <c r="AV46" s="19"/>
      <c r="AW46" s="16" t="s">
        <v>493</v>
      </c>
      <c r="AX46" s="16">
        <v>3203802744</v>
      </c>
      <c r="AY46" s="16">
        <v>3219996014</v>
      </c>
      <c r="AZ46" s="16" t="str">
        <f t="shared" ca="1" si="4"/>
        <v xml:space="preserve"> </v>
      </c>
      <c r="BA46" s="16" t="s">
        <v>87</v>
      </c>
      <c r="BB46" s="16" t="s">
        <v>87</v>
      </c>
      <c r="BC46" s="16"/>
      <c r="BD46" s="18" t="s">
        <v>153</v>
      </c>
      <c r="BE46" s="16"/>
      <c r="BF46" s="16" t="s">
        <v>87</v>
      </c>
      <c r="BG46" s="19"/>
      <c r="BH46" s="16"/>
      <c r="BI46" s="19"/>
      <c r="BJ46" s="16"/>
      <c r="BK46" s="16"/>
      <c r="BL46" s="34"/>
    </row>
    <row r="47" spans="1:64">
      <c r="A47" s="15">
        <v>64</v>
      </c>
      <c r="B47" s="16">
        <v>4066</v>
      </c>
      <c r="C47" s="17" t="s">
        <v>64</v>
      </c>
      <c r="D47" s="18">
        <v>72132728</v>
      </c>
      <c r="E47" s="18">
        <v>72132728</v>
      </c>
      <c r="F47" s="18">
        <v>72132728</v>
      </c>
      <c r="G47" s="17" t="s">
        <v>494</v>
      </c>
      <c r="H47" s="16" t="s">
        <v>89</v>
      </c>
      <c r="I47" s="19" t="s">
        <v>495</v>
      </c>
      <c r="J47" s="16">
        <f t="shared" ca="1" si="5"/>
        <v>59</v>
      </c>
      <c r="K47" s="17" t="s">
        <v>247</v>
      </c>
      <c r="L47" s="16">
        <v>3137</v>
      </c>
      <c r="M47" s="16">
        <v>14</v>
      </c>
      <c r="N47" s="16" t="s">
        <v>487</v>
      </c>
      <c r="O47" s="35" t="s">
        <v>455</v>
      </c>
      <c r="P47" s="16" t="s">
        <v>249</v>
      </c>
      <c r="Q47" s="16" t="s">
        <v>117</v>
      </c>
      <c r="R47" s="22" t="s">
        <v>250</v>
      </c>
      <c r="S47" s="22"/>
      <c r="T47" s="22">
        <v>170</v>
      </c>
      <c r="U47" s="22" t="s">
        <v>488</v>
      </c>
      <c r="V47" s="22" t="s">
        <v>456</v>
      </c>
      <c r="W47" s="16">
        <v>3000</v>
      </c>
      <c r="X47" s="16" t="s">
        <v>170</v>
      </c>
      <c r="Y47" s="16" t="s">
        <v>432</v>
      </c>
      <c r="Z47" s="16" t="s">
        <v>432</v>
      </c>
      <c r="AA47" s="16" t="s">
        <v>433</v>
      </c>
      <c r="AB47" s="16" t="s">
        <v>496</v>
      </c>
      <c r="AC47" s="16" t="s">
        <v>497</v>
      </c>
      <c r="AD47" s="16"/>
      <c r="AE47" s="16" t="s">
        <v>77</v>
      </c>
      <c r="AF47" s="24">
        <v>3011402</v>
      </c>
      <c r="AG47" s="41">
        <v>954833</v>
      </c>
      <c r="AH47" s="24">
        <v>3966235</v>
      </c>
      <c r="AI47" s="26">
        <v>32905</v>
      </c>
      <c r="AJ47" s="27">
        <v>40909</v>
      </c>
      <c r="AK47" s="19" t="s">
        <v>92</v>
      </c>
      <c r="AL47" s="28">
        <f t="shared" ca="1" si="1"/>
        <v>13.25</v>
      </c>
      <c r="AM47" s="16" t="s">
        <v>269</v>
      </c>
      <c r="AN47" s="16" t="s">
        <v>94</v>
      </c>
      <c r="AO47" s="36" t="s">
        <v>498</v>
      </c>
      <c r="AP47" s="30">
        <v>6.9690000000000002E-2</v>
      </c>
      <c r="AQ47" s="31" t="s">
        <v>499</v>
      </c>
      <c r="AR47" s="45" t="s">
        <v>500</v>
      </c>
      <c r="AS47" s="16" t="s">
        <v>84</v>
      </c>
      <c r="AT47" s="16"/>
      <c r="AU47" s="33"/>
      <c r="AV47" s="17" t="s">
        <v>501</v>
      </c>
      <c r="AW47" s="16" t="s">
        <v>502</v>
      </c>
      <c r="AX47" s="16">
        <v>3147725719</v>
      </c>
      <c r="AY47" s="16" t="s">
        <v>78</v>
      </c>
      <c r="AZ47" s="16" t="str">
        <f t="shared" ca="1" si="4"/>
        <v>Prepensionado</v>
      </c>
      <c r="BA47" s="16" t="s">
        <v>87</v>
      </c>
      <c r="BB47" s="16" t="s">
        <v>87</v>
      </c>
      <c r="BC47" s="16"/>
      <c r="BD47" s="18" t="s">
        <v>87</v>
      </c>
      <c r="BE47" s="16"/>
      <c r="BF47" s="16" t="s">
        <v>87</v>
      </c>
      <c r="BG47" s="44"/>
      <c r="BH47" s="16"/>
      <c r="BI47" s="19"/>
      <c r="BJ47" s="16"/>
      <c r="BK47" s="16"/>
      <c r="BL47" s="34"/>
    </row>
    <row r="48" spans="1:64">
      <c r="A48" s="15">
        <v>66</v>
      </c>
      <c r="B48" s="16">
        <v>4066</v>
      </c>
      <c r="C48" s="17" t="s">
        <v>64</v>
      </c>
      <c r="D48" s="18">
        <v>9143519</v>
      </c>
      <c r="E48" s="18">
        <v>9143519</v>
      </c>
      <c r="F48" s="18">
        <v>9143519</v>
      </c>
      <c r="G48" s="17" t="s">
        <v>503</v>
      </c>
      <c r="H48" s="16" t="s">
        <v>89</v>
      </c>
      <c r="I48" s="19" t="s">
        <v>504</v>
      </c>
      <c r="J48" s="16">
        <f t="shared" ca="1" si="5"/>
        <v>58</v>
      </c>
      <c r="K48" s="17" t="s">
        <v>453</v>
      </c>
      <c r="L48" s="16">
        <v>3137</v>
      </c>
      <c r="M48" s="16">
        <v>14</v>
      </c>
      <c r="N48" s="16" t="s">
        <v>487</v>
      </c>
      <c r="O48" s="21" t="s">
        <v>455</v>
      </c>
      <c r="P48" s="16" t="s">
        <v>249</v>
      </c>
      <c r="Q48" s="16" t="s">
        <v>117</v>
      </c>
      <c r="R48" s="17" t="s">
        <v>73</v>
      </c>
      <c r="S48" s="22"/>
      <c r="T48" s="22">
        <v>66</v>
      </c>
      <c r="U48" s="22" t="s">
        <v>487</v>
      </c>
      <c r="V48" s="22" t="s">
        <v>456</v>
      </c>
      <c r="W48" s="16">
        <v>2000</v>
      </c>
      <c r="X48" s="16" t="s">
        <v>181</v>
      </c>
      <c r="Y48" s="16" t="s">
        <v>182</v>
      </c>
      <c r="Z48" s="16" t="s">
        <v>182</v>
      </c>
      <c r="AA48" s="16" t="s">
        <v>190</v>
      </c>
      <c r="AB48" s="16" t="s">
        <v>191</v>
      </c>
      <c r="AC48" s="16" t="s">
        <v>192</v>
      </c>
      <c r="AD48" s="16"/>
      <c r="AE48" s="16" t="s">
        <v>77</v>
      </c>
      <c r="AF48" s="24">
        <v>3011402</v>
      </c>
      <c r="AG48" s="41">
        <v>954833</v>
      </c>
      <c r="AH48" s="24">
        <v>3966235</v>
      </c>
      <c r="AI48" s="26">
        <v>33197</v>
      </c>
      <c r="AJ48" s="27">
        <v>40909</v>
      </c>
      <c r="AK48" s="19" t="s">
        <v>92</v>
      </c>
      <c r="AL48" s="28">
        <f t="shared" ref="AL48:AL100" ca="1" si="6">IFERROR(IF(AJ48=0," ",DATEDIF(AJ48,TODAY(),"M"))/12," ")</f>
        <v>13.25</v>
      </c>
      <c r="AM48" s="16" t="s">
        <v>269</v>
      </c>
      <c r="AN48" s="16" t="s">
        <v>94</v>
      </c>
      <c r="AO48" s="36" t="s">
        <v>195</v>
      </c>
      <c r="AP48" s="30">
        <v>6.9690000000000002E-2</v>
      </c>
      <c r="AQ48" s="31" t="s">
        <v>505</v>
      </c>
      <c r="AR48" s="16" t="s">
        <v>505</v>
      </c>
      <c r="AS48" s="16" t="s">
        <v>84</v>
      </c>
      <c r="AT48" s="16"/>
      <c r="AU48" s="33"/>
      <c r="AV48" s="16"/>
      <c r="AW48" s="16" t="s">
        <v>506</v>
      </c>
      <c r="AX48" s="16">
        <v>3205349767</v>
      </c>
      <c r="AY48" s="16">
        <v>3212776419</v>
      </c>
      <c r="AZ48" s="16" t="str">
        <f t="shared" ca="1" si="4"/>
        <v xml:space="preserve"> </v>
      </c>
      <c r="BA48" s="16" t="s">
        <v>87</v>
      </c>
      <c r="BB48" s="16" t="s">
        <v>87</v>
      </c>
      <c r="BC48" s="16"/>
      <c r="BD48" s="18" t="s">
        <v>87</v>
      </c>
      <c r="BE48" s="16"/>
      <c r="BF48" s="16" t="s">
        <v>87</v>
      </c>
      <c r="BG48" s="16"/>
      <c r="BH48" s="16"/>
      <c r="BI48" s="19"/>
      <c r="BJ48" s="16"/>
      <c r="BK48" s="16"/>
      <c r="BL48" s="34"/>
    </row>
    <row r="49" spans="1:64">
      <c r="A49" s="15">
        <v>67</v>
      </c>
      <c r="B49" s="16">
        <v>4066</v>
      </c>
      <c r="C49" s="17" t="s">
        <v>112</v>
      </c>
      <c r="D49" s="18">
        <v>30721796</v>
      </c>
      <c r="E49" s="18">
        <v>30721796</v>
      </c>
      <c r="F49" s="18">
        <v>30721796</v>
      </c>
      <c r="G49" s="17" t="s">
        <v>507</v>
      </c>
      <c r="H49" s="16" t="s">
        <v>89</v>
      </c>
      <c r="I49" s="19" t="s">
        <v>508</v>
      </c>
      <c r="J49" s="16">
        <f t="shared" ca="1" si="5"/>
        <v>62</v>
      </c>
      <c r="K49" s="17" t="s">
        <v>247</v>
      </c>
      <c r="L49" s="16">
        <v>3137</v>
      </c>
      <c r="M49" s="16">
        <v>14</v>
      </c>
      <c r="N49" s="16" t="s">
        <v>487</v>
      </c>
      <c r="O49" s="21" t="s">
        <v>455</v>
      </c>
      <c r="P49" s="16" t="s">
        <v>249</v>
      </c>
      <c r="Q49" s="16" t="s">
        <v>117</v>
      </c>
      <c r="R49" s="22" t="s">
        <v>250</v>
      </c>
      <c r="S49" s="22"/>
      <c r="T49" s="22">
        <v>171</v>
      </c>
      <c r="U49" s="22" t="s">
        <v>509</v>
      </c>
      <c r="V49" s="22" t="s">
        <v>456</v>
      </c>
      <c r="W49" s="16">
        <v>2000</v>
      </c>
      <c r="X49" s="16" t="s">
        <v>181</v>
      </c>
      <c r="Y49" s="16" t="s">
        <v>182</v>
      </c>
      <c r="Z49" s="16" t="s">
        <v>182</v>
      </c>
      <c r="AA49" s="16" t="s">
        <v>463</v>
      </c>
      <c r="AB49" s="16" t="s">
        <v>510</v>
      </c>
      <c r="AC49" s="16" t="s">
        <v>511</v>
      </c>
      <c r="AD49" s="46" t="s">
        <v>512</v>
      </c>
      <c r="AE49" s="16" t="s">
        <v>77</v>
      </c>
      <c r="AF49" s="24">
        <v>3011402</v>
      </c>
      <c r="AG49" s="41">
        <v>954833</v>
      </c>
      <c r="AH49" s="24">
        <v>3966235</v>
      </c>
      <c r="AI49" s="26">
        <v>32528</v>
      </c>
      <c r="AJ49" s="27">
        <v>40909</v>
      </c>
      <c r="AK49" s="19" t="s">
        <v>92</v>
      </c>
      <c r="AL49" s="28">
        <f t="shared" ca="1" si="6"/>
        <v>13.25</v>
      </c>
      <c r="AM49" s="16" t="s">
        <v>183</v>
      </c>
      <c r="AN49" s="16" t="s">
        <v>94</v>
      </c>
      <c r="AO49" s="36" t="s">
        <v>513</v>
      </c>
      <c r="AP49" s="30">
        <v>6.9690000000000002E-2</v>
      </c>
      <c r="AQ49" s="31" t="s">
        <v>514</v>
      </c>
      <c r="AR49" s="17" t="s">
        <v>515</v>
      </c>
      <c r="AS49" s="16" t="s">
        <v>84</v>
      </c>
      <c r="AT49" s="16"/>
      <c r="AU49" s="33" t="s">
        <v>198</v>
      </c>
      <c r="AV49" s="17"/>
      <c r="AW49" s="16" t="s">
        <v>516</v>
      </c>
      <c r="AX49" s="16">
        <v>3014699765</v>
      </c>
      <c r="AY49" s="16">
        <v>3213601497</v>
      </c>
      <c r="AZ49" s="16" t="str">
        <f t="shared" ca="1" si="4"/>
        <v>Prepensionado</v>
      </c>
      <c r="BA49" s="16" t="s">
        <v>87</v>
      </c>
      <c r="BB49" s="16" t="s">
        <v>87</v>
      </c>
      <c r="BC49" s="16"/>
      <c r="BD49" s="18" t="s">
        <v>87</v>
      </c>
      <c r="BE49" s="16"/>
      <c r="BF49" s="16" t="s">
        <v>87</v>
      </c>
      <c r="BG49" s="44"/>
      <c r="BH49" s="16"/>
      <c r="BI49" s="19"/>
      <c r="BJ49" s="16"/>
      <c r="BK49" s="16"/>
      <c r="BL49" s="34"/>
    </row>
    <row r="50" spans="1:64">
      <c r="A50" s="15">
        <v>69</v>
      </c>
      <c r="B50" s="16">
        <v>4066</v>
      </c>
      <c r="C50" s="17" t="s">
        <v>64</v>
      </c>
      <c r="D50" s="18">
        <v>10272278</v>
      </c>
      <c r="E50" s="18">
        <v>10272278</v>
      </c>
      <c r="F50" s="18">
        <v>10272278</v>
      </c>
      <c r="G50" s="17" t="s">
        <v>517</v>
      </c>
      <c r="H50" s="16" t="s">
        <v>89</v>
      </c>
      <c r="I50" s="19" t="s">
        <v>518</v>
      </c>
      <c r="J50" s="16">
        <f t="shared" ca="1" si="5"/>
        <v>60</v>
      </c>
      <c r="K50" s="17" t="s">
        <v>453</v>
      </c>
      <c r="L50" s="16">
        <v>3137</v>
      </c>
      <c r="M50" s="16">
        <v>14</v>
      </c>
      <c r="N50" s="16" t="s">
        <v>487</v>
      </c>
      <c r="O50" s="35" t="s">
        <v>455</v>
      </c>
      <c r="P50" s="19" t="s">
        <v>249</v>
      </c>
      <c r="Q50" s="16" t="s">
        <v>117</v>
      </c>
      <c r="R50" s="22" t="s">
        <v>73</v>
      </c>
      <c r="S50" s="22"/>
      <c r="T50" s="22">
        <v>69</v>
      </c>
      <c r="U50" s="22" t="s">
        <v>487</v>
      </c>
      <c r="V50" s="22" t="s">
        <v>456</v>
      </c>
      <c r="W50" s="16">
        <v>3000</v>
      </c>
      <c r="X50" s="16" t="s">
        <v>170</v>
      </c>
      <c r="Y50" s="16" t="s">
        <v>519</v>
      </c>
      <c r="Z50" s="16" t="s">
        <v>519</v>
      </c>
      <c r="AA50" s="16" t="s">
        <v>339</v>
      </c>
      <c r="AB50" s="16" t="s">
        <v>340</v>
      </c>
      <c r="AC50" s="16" t="s">
        <v>341</v>
      </c>
      <c r="AD50" s="16" t="s">
        <v>520</v>
      </c>
      <c r="AE50" s="16" t="s">
        <v>77</v>
      </c>
      <c r="AF50" s="24">
        <v>3011402</v>
      </c>
      <c r="AG50" s="41">
        <v>954833</v>
      </c>
      <c r="AH50" s="24">
        <v>3966235</v>
      </c>
      <c r="AI50" s="26">
        <v>32905</v>
      </c>
      <c r="AJ50" s="27">
        <v>40909</v>
      </c>
      <c r="AK50" s="19" t="s">
        <v>92</v>
      </c>
      <c r="AL50" s="28">
        <f t="shared" ca="1" si="6"/>
        <v>13.25</v>
      </c>
      <c r="AM50" s="16" t="s">
        <v>269</v>
      </c>
      <c r="AN50" s="16" t="s">
        <v>94</v>
      </c>
      <c r="AO50" s="36" t="s">
        <v>343</v>
      </c>
      <c r="AP50" s="30">
        <v>6.9690000000000002E-2</v>
      </c>
      <c r="AQ50" s="31" t="s">
        <v>521</v>
      </c>
      <c r="AR50" s="16" t="s">
        <v>522</v>
      </c>
      <c r="AS50" s="19" t="s">
        <v>84</v>
      </c>
      <c r="AT50" s="19"/>
      <c r="AU50" s="26"/>
      <c r="AV50" s="16"/>
      <c r="AW50" s="16" t="s">
        <v>523</v>
      </c>
      <c r="AX50" s="16">
        <v>3007826865</v>
      </c>
      <c r="AY50" s="16">
        <v>3212775800</v>
      </c>
      <c r="AZ50" s="16" t="s">
        <v>383</v>
      </c>
      <c r="BA50" s="16" t="s">
        <v>87</v>
      </c>
      <c r="BB50" s="16" t="s">
        <v>87</v>
      </c>
      <c r="BC50" s="16"/>
      <c r="BD50" s="18" t="s">
        <v>87</v>
      </c>
      <c r="BE50" s="16"/>
      <c r="BF50" s="16" t="s">
        <v>87</v>
      </c>
      <c r="BG50" s="31"/>
      <c r="BH50" s="16"/>
      <c r="BI50" s="19"/>
      <c r="BJ50" s="16"/>
      <c r="BK50" s="16"/>
      <c r="BL50" s="34"/>
    </row>
    <row r="51" spans="1:64">
      <c r="A51" s="15">
        <v>70</v>
      </c>
      <c r="B51" s="16">
        <v>4066</v>
      </c>
      <c r="C51" s="17" t="s">
        <v>64</v>
      </c>
      <c r="D51" s="18">
        <v>10276995</v>
      </c>
      <c r="E51" s="18">
        <v>10276995</v>
      </c>
      <c r="F51" s="18">
        <v>10276995</v>
      </c>
      <c r="G51" s="17" t="s">
        <v>524</v>
      </c>
      <c r="H51" s="16" t="s">
        <v>89</v>
      </c>
      <c r="I51" s="19">
        <v>24530</v>
      </c>
      <c r="J51" s="16">
        <f t="shared" ca="1" si="5"/>
        <v>58</v>
      </c>
      <c r="K51" s="17" t="s">
        <v>453</v>
      </c>
      <c r="L51" s="16">
        <v>3137</v>
      </c>
      <c r="M51" s="16">
        <v>13</v>
      </c>
      <c r="N51" s="16" t="s">
        <v>525</v>
      </c>
      <c r="O51" s="35" t="s">
        <v>455</v>
      </c>
      <c r="P51" s="16" t="s">
        <v>249</v>
      </c>
      <c r="Q51" s="16" t="s">
        <v>117</v>
      </c>
      <c r="R51" s="17" t="s">
        <v>73</v>
      </c>
      <c r="S51" s="22"/>
      <c r="T51" s="22">
        <v>70</v>
      </c>
      <c r="U51" s="22" t="s">
        <v>525</v>
      </c>
      <c r="V51" s="22" t="s">
        <v>456</v>
      </c>
      <c r="W51" s="16">
        <v>3000</v>
      </c>
      <c r="X51" s="16" t="s">
        <v>170</v>
      </c>
      <c r="Y51" s="16" t="s">
        <v>519</v>
      </c>
      <c r="Z51" s="16" t="s">
        <v>519</v>
      </c>
      <c r="AA51" s="16" t="s">
        <v>339</v>
      </c>
      <c r="AB51" s="16" t="s">
        <v>340</v>
      </c>
      <c r="AC51" s="16" t="s">
        <v>341</v>
      </c>
      <c r="AD51" s="16"/>
      <c r="AE51" s="16" t="s">
        <v>77</v>
      </c>
      <c r="AF51" s="24">
        <v>2905284</v>
      </c>
      <c r="AG51" s="41">
        <v>827912</v>
      </c>
      <c r="AH51" s="24">
        <v>3733196</v>
      </c>
      <c r="AI51" s="26">
        <v>33637</v>
      </c>
      <c r="AJ51" s="27">
        <v>43593</v>
      </c>
      <c r="AK51" s="19" t="s">
        <v>92</v>
      </c>
      <c r="AL51" s="28">
        <f t="shared" ca="1" si="6"/>
        <v>5.833333333333333</v>
      </c>
      <c r="AM51" s="16" t="s">
        <v>269</v>
      </c>
      <c r="AN51" s="16" t="s">
        <v>94</v>
      </c>
      <c r="AO51" s="36" t="s">
        <v>343</v>
      </c>
      <c r="AP51" s="30">
        <v>6.9690000000000002E-2</v>
      </c>
      <c r="AQ51" s="31" t="s">
        <v>526</v>
      </c>
      <c r="AR51" s="16" t="s">
        <v>527</v>
      </c>
      <c r="AS51" s="16" t="s">
        <v>84</v>
      </c>
      <c r="AT51" s="16"/>
      <c r="AU51" s="33"/>
      <c r="AV51" s="16"/>
      <c r="AW51" s="16" t="s">
        <v>528</v>
      </c>
      <c r="AX51" s="16">
        <v>3153502161</v>
      </c>
      <c r="AY51" s="16" t="s">
        <v>78</v>
      </c>
      <c r="AZ51" s="16" t="str">
        <f t="shared" ref="AZ51:AZ63" ca="1" si="7">IF(AND(C51="MASCULINO",J51&gt;=59),"Prepensionado",IF(AND(C51="FEMENINO",J51&gt;=54),"Prepensionado"," "))</f>
        <v xml:space="preserve"> </v>
      </c>
      <c r="BA51" s="16" t="s">
        <v>529</v>
      </c>
      <c r="BB51" s="16" t="s">
        <v>87</v>
      </c>
      <c r="BC51" s="16"/>
      <c r="BD51" s="18" t="s">
        <v>153</v>
      </c>
      <c r="BE51" s="16"/>
      <c r="BF51" s="16" t="s">
        <v>87</v>
      </c>
      <c r="BG51" s="31"/>
      <c r="BH51" s="16"/>
      <c r="BI51" s="19"/>
      <c r="BJ51" s="16"/>
      <c r="BK51" s="16"/>
      <c r="BL51" s="34"/>
    </row>
    <row r="52" spans="1:64">
      <c r="A52" s="15">
        <v>75</v>
      </c>
      <c r="B52" s="16">
        <v>4066</v>
      </c>
      <c r="C52" s="17" t="s">
        <v>64</v>
      </c>
      <c r="D52" s="18">
        <v>18926885</v>
      </c>
      <c r="E52" s="18">
        <v>18926885</v>
      </c>
      <c r="F52" s="18">
        <v>18926885</v>
      </c>
      <c r="G52" s="17" t="s">
        <v>530</v>
      </c>
      <c r="H52" s="16" t="s">
        <v>89</v>
      </c>
      <c r="I52" s="19">
        <v>27213</v>
      </c>
      <c r="J52" s="16">
        <f t="shared" ca="1" si="5"/>
        <v>50</v>
      </c>
      <c r="K52" s="17" t="s">
        <v>138</v>
      </c>
      <c r="L52" s="16">
        <v>3137</v>
      </c>
      <c r="M52" s="16">
        <v>13</v>
      </c>
      <c r="N52" s="16" t="s">
        <v>525</v>
      </c>
      <c r="O52" s="35" t="s">
        <v>455</v>
      </c>
      <c r="P52" s="16" t="s">
        <v>141</v>
      </c>
      <c r="Q52" s="16" t="s">
        <v>117</v>
      </c>
      <c r="R52" s="22" t="s">
        <v>73</v>
      </c>
      <c r="S52" s="22"/>
      <c r="T52" s="22">
        <v>75</v>
      </c>
      <c r="U52" s="22" t="s">
        <v>525</v>
      </c>
      <c r="V52" s="22" t="s">
        <v>456</v>
      </c>
      <c r="W52" s="16">
        <v>3000</v>
      </c>
      <c r="X52" s="16" t="s">
        <v>170</v>
      </c>
      <c r="Y52" s="16" t="s">
        <v>531</v>
      </c>
      <c r="Z52" s="16" t="s">
        <v>531</v>
      </c>
      <c r="AA52" s="16" t="s">
        <v>421</v>
      </c>
      <c r="AB52" s="16" t="s">
        <v>422</v>
      </c>
      <c r="AC52" s="16" t="s">
        <v>423</v>
      </c>
      <c r="AD52" s="16" t="s">
        <v>532</v>
      </c>
      <c r="AE52" s="16" t="s">
        <v>77</v>
      </c>
      <c r="AF52" s="24">
        <v>2905284</v>
      </c>
      <c r="AG52" s="25" t="s">
        <v>78</v>
      </c>
      <c r="AH52" s="24">
        <v>2905284</v>
      </c>
      <c r="AI52" s="26" t="s">
        <v>78</v>
      </c>
      <c r="AJ52" s="27">
        <v>44334</v>
      </c>
      <c r="AK52" s="19" t="s">
        <v>533</v>
      </c>
      <c r="AL52" s="28">
        <f t="shared" ca="1" si="6"/>
        <v>3.8333333333333335</v>
      </c>
      <c r="AM52" s="16" t="s">
        <v>120</v>
      </c>
      <c r="AN52" s="16" t="s">
        <v>94</v>
      </c>
      <c r="AO52" s="36" t="s">
        <v>425</v>
      </c>
      <c r="AP52" s="30">
        <v>6.9690000000000002E-2</v>
      </c>
      <c r="AQ52" s="31" t="s">
        <v>534</v>
      </c>
      <c r="AR52" s="45" t="s">
        <v>535</v>
      </c>
      <c r="AS52" s="16" t="s">
        <v>84</v>
      </c>
      <c r="AT52" s="16"/>
      <c r="AU52" s="33"/>
      <c r="AV52" s="17"/>
      <c r="AW52" s="16" t="s">
        <v>536</v>
      </c>
      <c r="AX52" s="16">
        <v>3188945278</v>
      </c>
      <c r="AY52" s="16" t="s">
        <v>78</v>
      </c>
      <c r="AZ52" s="16" t="str">
        <f t="shared" ca="1" si="7"/>
        <v xml:space="preserve"> </v>
      </c>
      <c r="BA52" s="16"/>
      <c r="BB52" s="16" t="s">
        <v>265</v>
      </c>
      <c r="BC52" s="16">
        <v>0</v>
      </c>
      <c r="BD52" s="18" t="s">
        <v>87</v>
      </c>
      <c r="BE52" s="16"/>
      <c r="BF52" s="16" t="s">
        <v>87</v>
      </c>
      <c r="BG52" s="17"/>
      <c r="BH52" s="16"/>
      <c r="BI52" s="19"/>
      <c r="BJ52" s="16"/>
      <c r="BK52" s="16"/>
      <c r="BL52" s="34"/>
    </row>
    <row r="53" spans="1:64">
      <c r="A53" s="15">
        <v>76</v>
      </c>
      <c r="B53" s="16">
        <v>4066</v>
      </c>
      <c r="C53" s="17" t="s">
        <v>64</v>
      </c>
      <c r="D53" s="18">
        <v>1005476407</v>
      </c>
      <c r="E53" s="18">
        <v>1005476407</v>
      </c>
      <c r="F53" s="18">
        <v>1005476407</v>
      </c>
      <c r="G53" s="17" t="s">
        <v>537</v>
      </c>
      <c r="H53" s="16" t="s">
        <v>229</v>
      </c>
      <c r="I53" s="19">
        <v>32794</v>
      </c>
      <c r="J53" s="16">
        <f t="shared" ca="1" si="5"/>
        <v>35</v>
      </c>
      <c r="K53" s="17" t="s">
        <v>138</v>
      </c>
      <c r="L53" s="16">
        <v>3137</v>
      </c>
      <c r="M53" s="16">
        <v>13</v>
      </c>
      <c r="N53" s="16" t="s">
        <v>525</v>
      </c>
      <c r="O53" s="35" t="s">
        <v>455</v>
      </c>
      <c r="P53" s="16" t="s">
        <v>141</v>
      </c>
      <c r="Q53" s="16" t="s">
        <v>117</v>
      </c>
      <c r="R53" s="17" t="s">
        <v>73</v>
      </c>
      <c r="S53" s="22"/>
      <c r="T53" s="22">
        <v>76</v>
      </c>
      <c r="U53" s="22" t="s">
        <v>525</v>
      </c>
      <c r="V53" s="22" t="s">
        <v>456</v>
      </c>
      <c r="W53" s="16">
        <v>3000</v>
      </c>
      <c r="X53" s="16" t="s">
        <v>170</v>
      </c>
      <c r="Y53" s="16" t="s">
        <v>538</v>
      </c>
      <c r="Z53" s="16" t="s">
        <v>538</v>
      </c>
      <c r="AA53" s="16" t="s">
        <v>76</v>
      </c>
      <c r="AB53" s="16" t="s">
        <v>76</v>
      </c>
      <c r="AC53" s="16" t="s">
        <v>76</v>
      </c>
      <c r="AD53" s="16"/>
      <c r="AE53" s="16" t="s">
        <v>77</v>
      </c>
      <c r="AF53" s="24">
        <v>2905284</v>
      </c>
      <c r="AG53" s="25" t="s">
        <v>78</v>
      </c>
      <c r="AH53" s="24">
        <v>2905284</v>
      </c>
      <c r="AI53" s="26" t="s">
        <v>78</v>
      </c>
      <c r="AJ53" s="27">
        <v>43951</v>
      </c>
      <c r="AK53" s="19" t="s">
        <v>539</v>
      </c>
      <c r="AL53" s="28">
        <f t="shared" ca="1" si="6"/>
        <v>4.916666666666667</v>
      </c>
      <c r="AM53" s="16" t="s">
        <v>120</v>
      </c>
      <c r="AN53" s="16" t="s">
        <v>240</v>
      </c>
      <c r="AO53" s="36" t="s">
        <v>82</v>
      </c>
      <c r="AP53" s="30">
        <v>6.9690000000000002E-2</v>
      </c>
      <c r="AQ53" s="31" t="s">
        <v>540</v>
      </c>
      <c r="AR53" s="17" t="s">
        <v>540</v>
      </c>
      <c r="AS53" s="16" t="s">
        <v>84</v>
      </c>
      <c r="AT53" s="16"/>
      <c r="AU53" s="33"/>
      <c r="AV53" s="17"/>
      <c r="AW53" s="16" t="s">
        <v>541</v>
      </c>
      <c r="AX53" s="16">
        <v>3148743878</v>
      </c>
      <c r="AY53" s="16" t="s">
        <v>78</v>
      </c>
      <c r="AZ53" s="16" t="str">
        <f t="shared" ca="1" si="7"/>
        <v xml:space="preserve"> </v>
      </c>
      <c r="BA53" s="16" t="s">
        <v>87</v>
      </c>
      <c r="BB53" s="16" t="s">
        <v>87</v>
      </c>
      <c r="BC53" s="16"/>
      <c r="BD53" s="18" t="s">
        <v>87</v>
      </c>
      <c r="BE53" s="16"/>
      <c r="BF53" s="16" t="s">
        <v>87</v>
      </c>
      <c r="BG53" s="44"/>
      <c r="BH53" s="16"/>
      <c r="BI53" s="19"/>
      <c r="BJ53" s="16"/>
      <c r="BK53" s="16"/>
      <c r="BL53" s="34"/>
    </row>
    <row r="54" spans="1:64">
      <c r="A54" s="15">
        <v>78</v>
      </c>
      <c r="B54" s="16">
        <v>4066</v>
      </c>
      <c r="C54" s="17" t="s">
        <v>64</v>
      </c>
      <c r="D54" s="18">
        <v>85458347</v>
      </c>
      <c r="E54" s="18">
        <v>85458347</v>
      </c>
      <c r="F54" s="18">
        <v>85458347</v>
      </c>
      <c r="G54" s="17" t="s">
        <v>542</v>
      </c>
      <c r="H54" s="16"/>
      <c r="I54" s="19" t="s">
        <v>543</v>
      </c>
      <c r="J54" s="16">
        <f t="shared" ca="1" si="5"/>
        <v>54</v>
      </c>
      <c r="K54" s="17" t="s">
        <v>453</v>
      </c>
      <c r="L54" s="16">
        <v>3137</v>
      </c>
      <c r="M54" s="16">
        <v>13</v>
      </c>
      <c r="N54" s="16" t="s">
        <v>525</v>
      </c>
      <c r="O54" s="21" t="s">
        <v>455</v>
      </c>
      <c r="P54" s="16" t="s">
        <v>249</v>
      </c>
      <c r="Q54" s="16" t="s">
        <v>117</v>
      </c>
      <c r="R54" s="17" t="s">
        <v>73</v>
      </c>
      <c r="S54" s="22"/>
      <c r="T54" s="22">
        <v>78</v>
      </c>
      <c r="U54" s="22" t="s">
        <v>525</v>
      </c>
      <c r="V54" s="22" t="s">
        <v>456</v>
      </c>
      <c r="W54" s="16">
        <v>2000</v>
      </c>
      <c r="X54" s="16" t="s">
        <v>181</v>
      </c>
      <c r="Y54" s="16" t="s">
        <v>182</v>
      </c>
      <c r="Z54" s="16" t="s">
        <v>182</v>
      </c>
      <c r="AA54" s="16" t="s">
        <v>421</v>
      </c>
      <c r="AB54" s="16" t="s">
        <v>544</v>
      </c>
      <c r="AC54" s="16" t="s">
        <v>545</v>
      </c>
      <c r="AD54" s="16"/>
      <c r="AE54" s="16" t="s">
        <v>77</v>
      </c>
      <c r="AF54" s="24">
        <v>2905284</v>
      </c>
      <c r="AG54" s="41">
        <v>827912</v>
      </c>
      <c r="AH54" s="24">
        <v>3733196</v>
      </c>
      <c r="AI54" s="26">
        <v>33637</v>
      </c>
      <c r="AJ54" s="27">
        <v>40909</v>
      </c>
      <c r="AK54" s="19" t="s">
        <v>92</v>
      </c>
      <c r="AL54" s="28">
        <f t="shared" ca="1" si="6"/>
        <v>13.25</v>
      </c>
      <c r="AM54" s="16" t="s">
        <v>120</v>
      </c>
      <c r="AN54" s="16" t="s">
        <v>94</v>
      </c>
      <c r="AO54" s="36" t="s">
        <v>546</v>
      </c>
      <c r="AP54" s="30">
        <v>6.9690000000000002E-2</v>
      </c>
      <c r="AQ54" s="31" t="s">
        <v>547</v>
      </c>
      <c r="AR54" s="16" t="s">
        <v>548</v>
      </c>
      <c r="AS54" s="16" t="s">
        <v>84</v>
      </c>
      <c r="AT54" s="16"/>
      <c r="AU54" s="33"/>
      <c r="AV54" s="16"/>
      <c r="AW54" s="16" t="s">
        <v>549</v>
      </c>
      <c r="AX54" s="16" t="s">
        <v>78</v>
      </c>
      <c r="AY54" s="16" t="s">
        <v>78</v>
      </c>
      <c r="AZ54" s="16" t="str">
        <f t="shared" ca="1" si="7"/>
        <v xml:space="preserve"> </v>
      </c>
      <c r="BA54" s="16" t="s">
        <v>87</v>
      </c>
      <c r="BB54" s="16" t="s">
        <v>87</v>
      </c>
      <c r="BC54" s="16"/>
      <c r="BD54" s="18" t="s">
        <v>87</v>
      </c>
      <c r="BE54" s="16"/>
      <c r="BF54" s="16" t="s">
        <v>87</v>
      </c>
      <c r="BG54" s="31"/>
      <c r="BH54" s="16"/>
      <c r="BI54" s="19"/>
      <c r="BJ54" s="16"/>
      <c r="BK54" s="16"/>
      <c r="BL54" s="34"/>
    </row>
    <row r="55" spans="1:64">
      <c r="A55" s="15">
        <v>79</v>
      </c>
      <c r="B55" s="16">
        <v>4066</v>
      </c>
      <c r="C55" s="17" t="s">
        <v>64</v>
      </c>
      <c r="D55" s="18">
        <v>1065640278</v>
      </c>
      <c r="E55" s="18">
        <v>1065640278</v>
      </c>
      <c r="F55" s="18">
        <v>1065640278</v>
      </c>
      <c r="G55" s="17" t="s">
        <v>550</v>
      </c>
      <c r="H55" s="16" t="s">
        <v>66</v>
      </c>
      <c r="I55" s="19">
        <v>33746</v>
      </c>
      <c r="J55" s="16">
        <f t="shared" ca="1" si="5"/>
        <v>32</v>
      </c>
      <c r="K55" s="17" t="s">
        <v>138</v>
      </c>
      <c r="L55" s="16">
        <v>3137</v>
      </c>
      <c r="M55" s="16">
        <v>13</v>
      </c>
      <c r="N55" s="16" t="s">
        <v>525</v>
      </c>
      <c r="O55" s="35" t="s">
        <v>455</v>
      </c>
      <c r="P55" s="16" t="s">
        <v>141</v>
      </c>
      <c r="Q55" s="16" t="s">
        <v>117</v>
      </c>
      <c r="R55" s="17" t="s">
        <v>73</v>
      </c>
      <c r="S55" s="22"/>
      <c r="T55" s="22">
        <v>79</v>
      </c>
      <c r="U55" s="22" t="s">
        <v>525</v>
      </c>
      <c r="V55" s="22" t="s">
        <v>456</v>
      </c>
      <c r="W55" s="16">
        <v>3000</v>
      </c>
      <c r="X55" s="16" t="s">
        <v>170</v>
      </c>
      <c r="Y55" s="16" t="s">
        <v>531</v>
      </c>
      <c r="Z55" s="16" t="s">
        <v>531</v>
      </c>
      <c r="AA55" s="16" t="s">
        <v>421</v>
      </c>
      <c r="AB55" s="16" t="s">
        <v>422</v>
      </c>
      <c r="AC55" s="16" t="s">
        <v>423</v>
      </c>
      <c r="AD55" s="16" t="s">
        <v>551</v>
      </c>
      <c r="AE55" s="16" t="s">
        <v>77</v>
      </c>
      <c r="AF55" s="24">
        <v>2905284</v>
      </c>
      <c r="AG55" s="25" t="s">
        <v>78</v>
      </c>
      <c r="AH55" s="24">
        <v>2905284</v>
      </c>
      <c r="AI55" s="26" t="s">
        <v>78</v>
      </c>
      <c r="AJ55" s="27">
        <v>44039</v>
      </c>
      <c r="AK55" s="19" t="s">
        <v>552</v>
      </c>
      <c r="AL55" s="28">
        <f t="shared" ca="1" si="6"/>
        <v>4.666666666666667</v>
      </c>
      <c r="AM55" s="16" t="s">
        <v>173</v>
      </c>
      <c r="AN55" s="16" t="s">
        <v>194</v>
      </c>
      <c r="AO55" s="36" t="s">
        <v>425</v>
      </c>
      <c r="AP55" s="30">
        <v>6.9690000000000002E-2</v>
      </c>
      <c r="AQ55" s="31" t="s">
        <v>553</v>
      </c>
      <c r="AR55" s="17" t="s">
        <v>554</v>
      </c>
      <c r="AS55" s="16" t="s">
        <v>107</v>
      </c>
      <c r="AT55" s="16"/>
      <c r="AU55" s="33"/>
      <c r="AV55" s="17"/>
      <c r="AW55" s="16" t="s">
        <v>555</v>
      </c>
      <c r="AX55" s="16">
        <v>3103625244</v>
      </c>
      <c r="AY55" s="16" t="s">
        <v>78</v>
      </c>
      <c r="AZ55" s="16" t="str">
        <f t="shared" ca="1" si="7"/>
        <v xml:space="preserve"> </v>
      </c>
      <c r="BA55" s="16" t="s">
        <v>87</v>
      </c>
      <c r="BB55" s="16" t="s">
        <v>87</v>
      </c>
      <c r="BC55" s="16"/>
      <c r="BD55" s="18" t="s">
        <v>87</v>
      </c>
      <c r="BE55" s="16"/>
      <c r="BF55" s="16" t="s">
        <v>87</v>
      </c>
      <c r="BG55" s="16"/>
      <c r="BH55" s="16"/>
      <c r="BI55" s="19"/>
      <c r="BJ55" s="16"/>
      <c r="BK55" s="16"/>
      <c r="BL55" s="34"/>
    </row>
    <row r="56" spans="1:64">
      <c r="A56" s="15">
        <v>80</v>
      </c>
      <c r="B56" s="16">
        <v>4066</v>
      </c>
      <c r="C56" s="17" t="s">
        <v>64</v>
      </c>
      <c r="D56" s="18">
        <v>91270273</v>
      </c>
      <c r="E56" s="18">
        <v>91270273</v>
      </c>
      <c r="F56" s="18">
        <v>91270273</v>
      </c>
      <c r="G56" s="17" t="s">
        <v>556</v>
      </c>
      <c r="H56" s="16" t="s">
        <v>89</v>
      </c>
      <c r="I56" s="19" t="s">
        <v>557</v>
      </c>
      <c r="J56" s="16">
        <f t="shared" ca="1" si="5"/>
        <v>55</v>
      </c>
      <c r="K56" s="17" t="s">
        <v>453</v>
      </c>
      <c r="L56" s="16">
        <v>3137</v>
      </c>
      <c r="M56" s="16">
        <v>13</v>
      </c>
      <c r="N56" s="16" t="s">
        <v>525</v>
      </c>
      <c r="O56" s="35" t="s">
        <v>455</v>
      </c>
      <c r="P56" s="17" t="s">
        <v>249</v>
      </c>
      <c r="Q56" s="16" t="s">
        <v>117</v>
      </c>
      <c r="R56" s="22" t="s">
        <v>73</v>
      </c>
      <c r="S56" s="22"/>
      <c r="T56" s="22">
        <v>80</v>
      </c>
      <c r="U56" s="22" t="s">
        <v>525</v>
      </c>
      <c r="V56" s="22" t="s">
        <v>456</v>
      </c>
      <c r="W56" s="16">
        <v>3000</v>
      </c>
      <c r="X56" s="16" t="s">
        <v>170</v>
      </c>
      <c r="Y56" s="16" t="s">
        <v>231</v>
      </c>
      <c r="Z56" s="16" t="s">
        <v>231</v>
      </c>
      <c r="AA56" s="16" t="s">
        <v>145</v>
      </c>
      <c r="AB56" s="16" t="s">
        <v>558</v>
      </c>
      <c r="AC56" s="16" t="s">
        <v>559</v>
      </c>
      <c r="AD56" s="16" t="s">
        <v>560</v>
      </c>
      <c r="AE56" s="16" t="s">
        <v>77</v>
      </c>
      <c r="AF56" s="24">
        <v>2905284</v>
      </c>
      <c r="AG56" s="41">
        <v>827912</v>
      </c>
      <c r="AH56" s="24">
        <v>3733196</v>
      </c>
      <c r="AI56" s="26">
        <v>34562</v>
      </c>
      <c r="AJ56" s="27">
        <v>40909</v>
      </c>
      <c r="AK56" s="19" t="s">
        <v>92</v>
      </c>
      <c r="AL56" s="28">
        <f t="shared" ca="1" si="6"/>
        <v>13.25</v>
      </c>
      <c r="AM56" s="16" t="s">
        <v>561</v>
      </c>
      <c r="AN56" s="16" t="s">
        <v>94</v>
      </c>
      <c r="AO56" s="36" t="s">
        <v>562</v>
      </c>
      <c r="AP56" s="30">
        <v>6.9690000000000002E-2</v>
      </c>
      <c r="AQ56" s="31" t="s">
        <v>563</v>
      </c>
      <c r="AR56" s="16" t="s">
        <v>564</v>
      </c>
      <c r="AS56" s="16" t="s">
        <v>84</v>
      </c>
      <c r="AT56" s="16"/>
      <c r="AU56" s="33"/>
      <c r="AV56" s="16"/>
      <c r="AW56" s="16" t="s">
        <v>565</v>
      </c>
      <c r="AX56" s="16">
        <v>3166736370</v>
      </c>
      <c r="AY56" s="16">
        <v>3212775492</v>
      </c>
      <c r="AZ56" s="16" t="str">
        <f t="shared" ca="1" si="7"/>
        <v xml:space="preserve"> </v>
      </c>
      <c r="BA56" s="16" t="s">
        <v>87</v>
      </c>
      <c r="BB56" s="16" t="s">
        <v>87</v>
      </c>
      <c r="BC56" s="16"/>
      <c r="BD56" s="18" t="s">
        <v>87</v>
      </c>
      <c r="BE56" s="16"/>
      <c r="BF56" s="16" t="s">
        <v>87</v>
      </c>
      <c r="BG56" s="16"/>
      <c r="BH56" s="16"/>
      <c r="BI56" s="19"/>
      <c r="BJ56" s="16"/>
      <c r="BK56" s="16"/>
      <c r="BL56" s="34"/>
    </row>
    <row r="57" spans="1:64">
      <c r="A57" s="15">
        <v>81</v>
      </c>
      <c r="B57" s="16">
        <v>4066</v>
      </c>
      <c r="C57" s="17" t="s">
        <v>64</v>
      </c>
      <c r="D57" s="18">
        <v>88214795</v>
      </c>
      <c r="E57" s="18">
        <v>88214795</v>
      </c>
      <c r="F57" s="18">
        <v>88214795</v>
      </c>
      <c r="G57" s="17" t="s">
        <v>566</v>
      </c>
      <c r="H57" s="16" t="s">
        <v>89</v>
      </c>
      <c r="I57" s="19" t="s">
        <v>567</v>
      </c>
      <c r="J57" s="16">
        <f t="shared" ca="1" si="5"/>
        <v>49</v>
      </c>
      <c r="K57" s="17" t="s">
        <v>138</v>
      </c>
      <c r="L57" s="16">
        <v>3137</v>
      </c>
      <c r="M57" s="16">
        <v>13</v>
      </c>
      <c r="N57" s="16" t="s">
        <v>525</v>
      </c>
      <c r="O57" s="35" t="s">
        <v>455</v>
      </c>
      <c r="P57" s="16" t="s">
        <v>141</v>
      </c>
      <c r="Q57" s="16" t="s">
        <v>117</v>
      </c>
      <c r="R57" s="17" t="s">
        <v>73</v>
      </c>
      <c r="S57" s="22"/>
      <c r="T57" s="22">
        <v>81</v>
      </c>
      <c r="U57" s="22" t="s">
        <v>525</v>
      </c>
      <c r="V57" s="22" t="s">
        <v>456</v>
      </c>
      <c r="W57" s="16">
        <v>3000</v>
      </c>
      <c r="X57" s="16" t="s">
        <v>170</v>
      </c>
      <c r="Y57" s="16" t="s">
        <v>231</v>
      </c>
      <c r="Z57" s="16" t="s">
        <v>231</v>
      </c>
      <c r="AA57" s="16" t="s">
        <v>145</v>
      </c>
      <c r="AB57" s="16" t="s">
        <v>146</v>
      </c>
      <c r="AC57" s="16" t="s">
        <v>147</v>
      </c>
      <c r="AD57" s="16"/>
      <c r="AE57" s="16" t="s">
        <v>77</v>
      </c>
      <c r="AF57" s="24">
        <v>2905284</v>
      </c>
      <c r="AG57" s="25" t="s">
        <v>78</v>
      </c>
      <c r="AH57" s="24">
        <v>2905284</v>
      </c>
      <c r="AI57" s="26" t="s">
        <v>78</v>
      </c>
      <c r="AJ57" s="27">
        <v>42562</v>
      </c>
      <c r="AK57" s="19" t="s">
        <v>92</v>
      </c>
      <c r="AL57" s="28">
        <f t="shared" ca="1" si="6"/>
        <v>8.6666666666666661</v>
      </c>
      <c r="AM57" s="16" t="s">
        <v>183</v>
      </c>
      <c r="AN57" s="16" t="s">
        <v>194</v>
      </c>
      <c r="AO57" s="36" t="s">
        <v>148</v>
      </c>
      <c r="AP57" s="30">
        <v>6.9690000000000002E-2</v>
      </c>
      <c r="AQ57" s="31" t="s">
        <v>568</v>
      </c>
      <c r="AR57" s="16" t="s">
        <v>569</v>
      </c>
      <c r="AS57" s="16" t="s">
        <v>84</v>
      </c>
      <c r="AT57" s="16" t="s">
        <v>570</v>
      </c>
      <c r="AU57" s="33"/>
      <c r="AV57" s="16"/>
      <c r="AW57" s="16" t="s">
        <v>571</v>
      </c>
      <c r="AX57" s="16">
        <v>3222834006</v>
      </c>
      <c r="AY57" s="16" t="s">
        <v>78</v>
      </c>
      <c r="AZ57" s="16" t="str">
        <f t="shared" ca="1" si="7"/>
        <v xml:space="preserve"> </v>
      </c>
      <c r="BA57" s="16" t="s">
        <v>87</v>
      </c>
      <c r="BB57" s="16" t="s">
        <v>87</v>
      </c>
      <c r="BC57" s="16"/>
      <c r="BD57" s="18" t="s">
        <v>87</v>
      </c>
      <c r="BE57" s="16"/>
      <c r="BF57" s="16" t="s">
        <v>87</v>
      </c>
      <c r="BG57" s="47"/>
      <c r="BH57" s="16"/>
      <c r="BI57" s="19"/>
      <c r="BJ57" s="16"/>
      <c r="BK57" s="16"/>
      <c r="BL57" s="34"/>
    </row>
    <row r="58" spans="1:64">
      <c r="A58" s="15">
        <v>82</v>
      </c>
      <c r="B58" s="16">
        <v>4066</v>
      </c>
      <c r="C58" s="17" t="s">
        <v>112</v>
      </c>
      <c r="D58" s="18">
        <v>34570009</v>
      </c>
      <c r="E58" s="18">
        <v>34570009</v>
      </c>
      <c r="F58" s="18">
        <v>34570009</v>
      </c>
      <c r="G58" s="17" t="s">
        <v>572</v>
      </c>
      <c r="H58" s="16" t="s">
        <v>89</v>
      </c>
      <c r="I58" s="19" t="s">
        <v>573</v>
      </c>
      <c r="J58" s="16">
        <f t="shared" ca="1" si="5"/>
        <v>50</v>
      </c>
      <c r="K58" s="17" t="s">
        <v>453</v>
      </c>
      <c r="L58" s="16">
        <v>3137</v>
      </c>
      <c r="M58" s="16">
        <v>13</v>
      </c>
      <c r="N58" s="16" t="s">
        <v>525</v>
      </c>
      <c r="O58" s="35" t="s">
        <v>455</v>
      </c>
      <c r="P58" s="16" t="s">
        <v>249</v>
      </c>
      <c r="Q58" s="16" t="s">
        <v>117</v>
      </c>
      <c r="R58" s="22" t="s">
        <v>73</v>
      </c>
      <c r="S58" s="22"/>
      <c r="T58" s="22">
        <v>82</v>
      </c>
      <c r="U58" s="22" t="s">
        <v>525</v>
      </c>
      <c r="V58" s="22" t="s">
        <v>456</v>
      </c>
      <c r="W58" s="16">
        <v>3000</v>
      </c>
      <c r="X58" s="16" t="s">
        <v>170</v>
      </c>
      <c r="Y58" s="16" t="s">
        <v>574</v>
      </c>
      <c r="Z58" s="16" t="s">
        <v>574</v>
      </c>
      <c r="AA58" s="16" t="s">
        <v>463</v>
      </c>
      <c r="AB58" s="16" t="s">
        <v>464</v>
      </c>
      <c r="AC58" s="16" t="s">
        <v>465</v>
      </c>
      <c r="AD58" s="16" t="s">
        <v>575</v>
      </c>
      <c r="AE58" s="16" t="s">
        <v>77</v>
      </c>
      <c r="AF58" s="24">
        <v>2905284</v>
      </c>
      <c r="AG58" s="41">
        <v>827912</v>
      </c>
      <c r="AH58" s="24">
        <v>3733196</v>
      </c>
      <c r="AI58" s="26">
        <v>35146</v>
      </c>
      <c r="AJ58" s="27">
        <v>40909</v>
      </c>
      <c r="AK58" s="19" t="s">
        <v>92</v>
      </c>
      <c r="AL58" s="28">
        <f t="shared" ca="1" si="6"/>
        <v>13.25</v>
      </c>
      <c r="AM58" s="16" t="s">
        <v>120</v>
      </c>
      <c r="AN58" s="16" t="s">
        <v>94</v>
      </c>
      <c r="AO58" s="36" t="s">
        <v>466</v>
      </c>
      <c r="AP58" s="30">
        <v>6.9690000000000002E-2</v>
      </c>
      <c r="AQ58" s="31" t="s">
        <v>576</v>
      </c>
      <c r="AR58" s="16" t="s">
        <v>576</v>
      </c>
      <c r="AS58" s="16" t="s">
        <v>84</v>
      </c>
      <c r="AT58" s="16"/>
      <c r="AU58" s="33" t="s">
        <v>577</v>
      </c>
      <c r="AV58" s="16"/>
      <c r="AW58" s="16" t="s">
        <v>578</v>
      </c>
      <c r="AX58" s="16" t="s">
        <v>78</v>
      </c>
      <c r="AY58" s="16">
        <v>3214924927</v>
      </c>
      <c r="AZ58" s="16" t="str">
        <f t="shared" ca="1" si="7"/>
        <v xml:space="preserve"> </v>
      </c>
      <c r="BA58" s="16" t="s">
        <v>87</v>
      </c>
      <c r="BB58" s="16" t="s">
        <v>87</v>
      </c>
      <c r="BC58" s="16"/>
      <c r="BD58" s="18" t="s">
        <v>87</v>
      </c>
      <c r="BE58" s="16"/>
      <c r="BF58" s="16" t="s">
        <v>87</v>
      </c>
      <c r="BG58" s="16"/>
      <c r="BH58" s="16"/>
      <c r="BI58" s="19"/>
      <c r="BJ58" s="16"/>
      <c r="BK58" s="16"/>
      <c r="BL58" s="34"/>
    </row>
    <row r="59" spans="1:64">
      <c r="A59" s="15">
        <v>85</v>
      </c>
      <c r="B59" s="16">
        <v>4066</v>
      </c>
      <c r="C59" s="17" t="s">
        <v>64</v>
      </c>
      <c r="D59" s="18">
        <v>9267862</v>
      </c>
      <c r="E59" s="18">
        <v>9267862</v>
      </c>
      <c r="F59" s="18">
        <v>9267862</v>
      </c>
      <c r="G59" s="17" t="s">
        <v>579</v>
      </c>
      <c r="H59" s="16" t="s">
        <v>66</v>
      </c>
      <c r="I59" s="19" t="s">
        <v>580</v>
      </c>
      <c r="J59" s="16">
        <f t="shared" ca="1" si="5"/>
        <v>56</v>
      </c>
      <c r="K59" s="17" t="s">
        <v>247</v>
      </c>
      <c r="L59" s="16">
        <v>3137</v>
      </c>
      <c r="M59" s="16">
        <v>13</v>
      </c>
      <c r="N59" s="16" t="s">
        <v>525</v>
      </c>
      <c r="O59" s="35" t="s">
        <v>455</v>
      </c>
      <c r="P59" s="16" t="s">
        <v>249</v>
      </c>
      <c r="Q59" s="16" t="s">
        <v>117</v>
      </c>
      <c r="R59" s="17" t="s">
        <v>250</v>
      </c>
      <c r="S59" s="22"/>
      <c r="T59" s="22">
        <v>172</v>
      </c>
      <c r="U59" s="22" t="s">
        <v>509</v>
      </c>
      <c r="V59" s="22" t="s">
        <v>456</v>
      </c>
      <c r="W59" s="16">
        <v>3000</v>
      </c>
      <c r="X59" s="16" t="s">
        <v>170</v>
      </c>
      <c r="Y59" s="16" t="s">
        <v>531</v>
      </c>
      <c r="Z59" s="16" t="s">
        <v>531</v>
      </c>
      <c r="AA59" s="16" t="s">
        <v>421</v>
      </c>
      <c r="AB59" s="16" t="s">
        <v>581</v>
      </c>
      <c r="AC59" s="16" t="s">
        <v>582</v>
      </c>
      <c r="AD59" s="16"/>
      <c r="AE59" s="16" t="s">
        <v>77</v>
      </c>
      <c r="AF59" s="24">
        <v>2905284</v>
      </c>
      <c r="AG59" s="41">
        <v>827912</v>
      </c>
      <c r="AH59" s="24">
        <v>3733196</v>
      </c>
      <c r="AI59" s="26">
        <v>33197</v>
      </c>
      <c r="AJ59" s="27">
        <v>40909</v>
      </c>
      <c r="AK59" s="19" t="s">
        <v>92</v>
      </c>
      <c r="AL59" s="28">
        <f t="shared" ca="1" si="6"/>
        <v>13.25</v>
      </c>
      <c r="AM59" s="16" t="s">
        <v>120</v>
      </c>
      <c r="AN59" s="16" t="s">
        <v>94</v>
      </c>
      <c r="AO59" s="36" t="s">
        <v>583</v>
      </c>
      <c r="AP59" s="30">
        <v>6.9690000000000002E-2</v>
      </c>
      <c r="AQ59" s="31" t="s">
        <v>584</v>
      </c>
      <c r="AR59" s="16" t="s">
        <v>585</v>
      </c>
      <c r="AS59" s="16" t="s">
        <v>84</v>
      </c>
      <c r="AT59" s="16"/>
      <c r="AU59" s="33" t="s">
        <v>198</v>
      </c>
      <c r="AV59" s="16"/>
      <c r="AW59" s="16" t="s">
        <v>586</v>
      </c>
      <c r="AX59" s="16">
        <v>3212775012</v>
      </c>
      <c r="AY59" s="16">
        <v>3212775012</v>
      </c>
      <c r="AZ59" s="16" t="str">
        <f t="shared" ca="1" si="7"/>
        <v xml:space="preserve"> </v>
      </c>
      <c r="BA59" s="16" t="s">
        <v>87</v>
      </c>
      <c r="BB59" s="16" t="s">
        <v>87</v>
      </c>
      <c r="BC59" s="16"/>
      <c r="BD59" s="18" t="s">
        <v>87</v>
      </c>
      <c r="BE59" s="16"/>
      <c r="BF59" s="16" t="s">
        <v>87</v>
      </c>
      <c r="BG59" s="31"/>
      <c r="BH59" s="16"/>
      <c r="BI59" s="19"/>
      <c r="BJ59" s="16"/>
      <c r="BK59" s="16"/>
      <c r="BL59" s="34"/>
    </row>
    <row r="60" spans="1:64">
      <c r="A60" s="15">
        <v>86</v>
      </c>
      <c r="B60" s="16">
        <v>4066</v>
      </c>
      <c r="C60" s="17" t="s">
        <v>64</v>
      </c>
      <c r="D60" s="18">
        <v>91279617</v>
      </c>
      <c r="E60" s="18">
        <v>91279617</v>
      </c>
      <c r="F60" s="18" t="e">
        <v>#N/A</v>
      </c>
      <c r="G60" s="17" t="s">
        <v>587</v>
      </c>
      <c r="H60" s="16" t="s">
        <v>229</v>
      </c>
      <c r="I60" s="19" t="s">
        <v>588</v>
      </c>
      <c r="J60" s="16">
        <f t="shared" ca="1" si="5"/>
        <v>53</v>
      </c>
      <c r="K60" s="17" t="s">
        <v>453</v>
      </c>
      <c r="L60" s="16">
        <v>3137</v>
      </c>
      <c r="M60" s="16">
        <v>13</v>
      </c>
      <c r="N60" s="16" t="s">
        <v>525</v>
      </c>
      <c r="O60" s="35" t="s">
        <v>455</v>
      </c>
      <c r="P60" s="16" t="s">
        <v>249</v>
      </c>
      <c r="Q60" s="16" t="s">
        <v>117</v>
      </c>
      <c r="R60" s="22" t="s">
        <v>73</v>
      </c>
      <c r="S60" s="22"/>
      <c r="T60" s="22">
        <v>86</v>
      </c>
      <c r="U60" s="22" t="s">
        <v>525</v>
      </c>
      <c r="V60" s="22" t="s">
        <v>456</v>
      </c>
      <c r="W60" s="16">
        <v>3000</v>
      </c>
      <c r="X60" s="16" t="s">
        <v>170</v>
      </c>
      <c r="Y60" s="16" t="s">
        <v>432</v>
      </c>
      <c r="Z60" s="16" t="s">
        <v>432</v>
      </c>
      <c r="AA60" s="16" t="s">
        <v>433</v>
      </c>
      <c r="AB60" s="16" t="s">
        <v>496</v>
      </c>
      <c r="AC60" s="16" t="s">
        <v>497</v>
      </c>
      <c r="AD60" s="16"/>
      <c r="AE60" s="16" t="s">
        <v>77</v>
      </c>
      <c r="AF60" s="24">
        <v>2905284</v>
      </c>
      <c r="AG60" s="41">
        <v>827912</v>
      </c>
      <c r="AH60" s="24">
        <v>3733196</v>
      </c>
      <c r="AI60" s="26">
        <v>35471</v>
      </c>
      <c r="AJ60" s="27">
        <v>41183</v>
      </c>
      <c r="AK60" s="19" t="s">
        <v>92</v>
      </c>
      <c r="AL60" s="28">
        <f t="shared" ca="1" si="6"/>
        <v>12.5</v>
      </c>
      <c r="AM60" s="16" t="s">
        <v>183</v>
      </c>
      <c r="AN60" s="16" t="s">
        <v>94</v>
      </c>
      <c r="AO60" s="36" t="s">
        <v>498</v>
      </c>
      <c r="AP60" s="30">
        <v>6.9690000000000002E-2</v>
      </c>
      <c r="AQ60" s="31" t="s">
        <v>589</v>
      </c>
      <c r="AR60" s="17" t="s">
        <v>589</v>
      </c>
      <c r="AS60" s="16" t="s">
        <v>84</v>
      </c>
      <c r="AT60" s="16" t="s">
        <v>590</v>
      </c>
      <c r="AU60" s="33"/>
      <c r="AV60" s="17"/>
      <c r="AW60" s="16" t="s">
        <v>591</v>
      </c>
      <c r="AX60" s="16">
        <v>3023897791</v>
      </c>
      <c r="AY60" s="16" t="s">
        <v>78</v>
      </c>
      <c r="AZ60" s="16" t="str">
        <f t="shared" ca="1" si="7"/>
        <v xml:space="preserve"> </v>
      </c>
      <c r="BA60" s="16" t="s">
        <v>87</v>
      </c>
      <c r="BB60" s="16" t="s">
        <v>87</v>
      </c>
      <c r="BC60" s="16"/>
      <c r="BD60" s="18" t="s">
        <v>87</v>
      </c>
      <c r="BE60" s="16"/>
      <c r="BF60" s="16" t="s">
        <v>87</v>
      </c>
      <c r="BG60" s="17"/>
      <c r="BH60" s="16"/>
      <c r="BI60" s="19"/>
      <c r="BJ60" s="16"/>
      <c r="BK60" s="16"/>
      <c r="BL60" s="34"/>
    </row>
    <row r="61" spans="1:64">
      <c r="A61" s="15">
        <v>87</v>
      </c>
      <c r="B61" s="16">
        <v>4066</v>
      </c>
      <c r="C61" s="17" t="s">
        <v>64</v>
      </c>
      <c r="D61" s="18">
        <v>91291574</v>
      </c>
      <c r="E61" s="18">
        <v>91291574</v>
      </c>
      <c r="F61" s="18">
        <v>91291574</v>
      </c>
      <c r="G61" s="17" t="s">
        <v>592</v>
      </c>
      <c r="H61" s="16" t="s">
        <v>89</v>
      </c>
      <c r="I61" s="19" t="s">
        <v>593</v>
      </c>
      <c r="J61" s="16">
        <f t="shared" ca="1" si="5"/>
        <v>51</v>
      </c>
      <c r="K61" s="17" t="s">
        <v>453</v>
      </c>
      <c r="L61" s="16">
        <v>3137</v>
      </c>
      <c r="M61" s="16">
        <v>13</v>
      </c>
      <c r="N61" s="16" t="s">
        <v>525</v>
      </c>
      <c r="O61" s="21" t="s">
        <v>455</v>
      </c>
      <c r="P61" s="16" t="s">
        <v>249</v>
      </c>
      <c r="Q61" s="16" t="s">
        <v>117</v>
      </c>
      <c r="R61" s="17" t="s">
        <v>73</v>
      </c>
      <c r="S61" s="22"/>
      <c r="T61" s="22">
        <v>87</v>
      </c>
      <c r="U61" s="22" t="s">
        <v>525</v>
      </c>
      <c r="V61" s="22" t="s">
        <v>456</v>
      </c>
      <c r="W61" s="16">
        <v>2000</v>
      </c>
      <c r="X61" s="16" t="s">
        <v>181</v>
      </c>
      <c r="Y61" s="16" t="s">
        <v>182</v>
      </c>
      <c r="Z61" s="16" t="s">
        <v>182</v>
      </c>
      <c r="AA61" s="16" t="s">
        <v>145</v>
      </c>
      <c r="AB61" s="16" t="s">
        <v>558</v>
      </c>
      <c r="AC61" s="16" t="s">
        <v>559</v>
      </c>
      <c r="AD61" s="16"/>
      <c r="AE61" s="16" t="s">
        <v>77</v>
      </c>
      <c r="AF61" s="24">
        <v>2905284</v>
      </c>
      <c r="AG61" s="41">
        <v>827912</v>
      </c>
      <c r="AH61" s="24">
        <v>3733196</v>
      </c>
      <c r="AI61" s="26">
        <v>34764</v>
      </c>
      <c r="AJ61" s="27">
        <v>40909</v>
      </c>
      <c r="AK61" s="19" t="s">
        <v>92</v>
      </c>
      <c r="AL61" s="28">
        <f t="shared" ca="1" si="6"/>
        <v>13.25</v>
      </c>
      <c r="AM61" s="16" t="s">
        <v>120</v>
      </c>
      <c r="AN61" s="16" t="s">
        <v>94</v>
      </c>
      <c r="AO61" s="36" t="s">
        <v>562</v>
      </c>
      <c r="AP61" s="30">
        <v>6.9690000000000002E-2</v>
      </c>
      <c r="AQ61" s="31" t="s">
        <v>594</v>
      </c>
      <c r="AR61" s="16" t="s">
        <v>595</v>
      </c>
      <c r="AS61" s="16" t="s">
        <v>84</v>
      </c>
      <c r="AT61" s="16"/>
      <c r="AU61" s="33"/>
      <c r="AV61" s="16"/>
      <c r="AW61" s="16" t="s">
        <v>596</v>
      </c>
      <c r="AX61" s="16">
        <v>3172363123</v>
      </c>
      <c r="AY61" s="16">
        <v>3212775607</v>
      </c>
      <c r="AZ61" s="16" t="str">
        <f t="shared" ca="1" si="7"/>
        <v xml:space="preserve"> </v>
      </c>
      <c r="BA61" s="16" t="s">
        <v>87</v>
      </c>
      <c r="BB61" s="16" t="s">
        <v>87</v>
      </c>
      <c r="BC61" s="16"/>
      <c r="BD61" s="18" t="s">
        <v>87</v>
      </c>
      <c r="BE61" s="16"/>
      <c r="BF61" s="16" t="s">
        <v>87</v>
      </c>
      <c r="BG61" s="31"/>
      <c r="BH61" s="16"/>
      <c r="BI61" s="19"/>
      <c r="BJ61" s="16"/>
      <c r="BK61" s="16"/>
      <c r="BL61" s="34"/>
    </row>
    <row r="62" spans="1:64">
      <c r="A62" s="15">
        <v>90</v>
      </c>
      <c r="B62" s="16">
        <v>4066</v>
      </c>
      <c r="C62" s="17" t="s">
        <v>64</v>
      </c>
      <c r="D62" s="18">
        <v>76304449</v>
      </c>
      <c r="E62" s="18" t="e">
        <v>#N/A</v>
      </c>
      <c r="F62" s="18" t="e">
        <v>#N/A</v>
      </c>
      <c r="G62" s="17" t="s">
        <v>597</v>
      </c>
      <c r="H62" s="16" t="s">
        <v>89</v>
      </c>
      <c r="I62" s="19" t="s">
        <v>598</v>
      </c>
      <c r="J62" s="16">
        <f t="shared" ca="1" si="5"/>
        <v>59</v>
      </c>
      <c r="K62" s="17" t="s">
        <v>453</v>
      </c>
      <c r="L62" s="16">
        <v>3137</v>
      </c>
      <c r="M62" s="16">
        <v>13</v>
      </c>
      <c r="N62" s="16" t="s">
        <v>525</v>
      </c>
      <c r="O62" s="35" t="s">
        <v>455</v>
      </c>
      <c r="P62" s="16" t="s">
        <v>249</v>
      </c>
      <c r="Q62" s="16" t="s">
        <v>117</v>
      </c>
      <c r="R62" s="22" t="s">
        <v>73</v>
      </c>
      <c r="S62" s="22"/>
      <c r="T62" s="22">
        <v>90</v>
      </c>
      <c r="U62" s="22" t="s">
        <v>525</v>
      </c>
      <c r="V62" s="22" t="s">
        <v>456</v>
      </c>
      <c r="W62" s="16">
        <v>3000</v>
      </c>
      <c r="X62" s="16" t="s">
        <v>170</v>
      </c>
      <c r="Y62" s="16" t="s">
        <v>432</v>
      </c>
      <c r="Z62" s="16" t="s">
        <v>432</v>
      </c>
      <c r="AA62" s="16" t="s">
        <v>433</v>
      </c>
      <c r="AB62" s="16" t="s">
        <v>434</v>
      </c>
      <c r="AC62" s="16" t="s">
        <v>435</v>
      </c>
      <c r="AD62" s="16"/>
      <c r="AE62" s="16" t="s">
        <v>77</v>
      </c>
      <c r="AF62" s="24">
        <v>2905284</v>
      </c>
      <c r="AG62" s="41">
        <v>827912</v>
      </c>
      <c r="AH62" s="24">
        <v>3733196</v>
      </c>
      <c r="AI62" s="26">
        <v>32905</v>
      </c>
      <c r="AJ62" s="27">
        <v>40909</v>
      </c>
      <c r="AK62" s="19" t="s">
        <v>92</v>
      </c>
      <c r="AL62" s="28">
        <f t="shared" ca="1" si="6"/>
        <v>13.25</v>
      </c>
      <c r="AM62" s="16" t="s">
        <v>120</v>
      </c>
      <c r="AN62" s="16" t="s">
        <v>94</v>
      </c>
      <c r="AO62" s="36" t="s">
        <v>436</v>
      </c>
      <c r="AP62" s="30">
        <v>6.9690000000000002E-2</v>
      </c>
      <c r="AQ62" s="31" t="s">
        <v>599</v>
      </c>
      <c r="AR62" s="17" t="s">
        <v>599</v>
      </c>
      <c r="AS62" s="16" t="s">
        <v>84</v>
      </c>
      <c r="AT62" s="16"/>
      <c r="AU62" s="33"/>
      <c r="AV62" s="17"/>
      <c r="AW62" s="16" t="s">
        <v>600</v>
      </c>
      <c r="AX62" s="16">
        <v>3113979228</v>
      </c>
      <c r="AY62" s="16" t="s">
        <v>78</v>
      </c>
      <c r="AZ62" s="16" t="str">
        <f t="shared" ca="1" si="7"/>
        <v>Prepensionado</v>
      </c>
      <c r="BA62" s="16" t="s">
        <v>87</v>
      </c>
      <c r="BB62" s="16" t="s">
        <v>87</v>
      </c>
      <c r="BC62" s="16"/>
      <c r="BD62" s="18" t="s">
        <v>87</v>
      </c>
      <c r="BE62" s="16"/>
      <c r="BF62" s="16" t="s">
        <v>87</v>
      </c>
      <c r="BG62" s="17"/>
      <c r="BH62" s="16"/>
      <c r="BI62" s="19"/>
      <c r="BJ62" s="16"/>
      <c r="BK62" s="16"/>
      <c r="BL62" s="34"/>
    </row>
    <row r="63" spans="1:64">
      <c r="A63" s="15">
        <v>91</v>
      </c>
      <c r="B63" s="16">
        <v>4066</v>
      </c>
      <c r="C63" s="17" t="s">
        <v>112</v>
      </c>
      <c r="D63" s="18">
        <v>52710738</v>
      </c>
      <c r="E63" s="18">
        <v>52710738</v>
      </c>
      <c r="F63" s="18">
        <v>52710738</v>
      </c>
      <c r="G63" s="17" t="s">
        <v>601</v>
      </c>
      <c r="H63" s="16" t="s">
        <v>89</v>
      </c>
      <c r="I63" s="19" t="s">
        <v>602</v>
      </c>
      <c r="J63" s="16">
        <f t="shared" ca="1" si="5"/>
        <v>44</v>
      </c>
      <c r="K63" s="17" t="s">
        <v>247</v>
      </c>
      <c r="L63" s="16">
        <v>3137</v>
      </c>
      <c r="M63" s="16">
        <v>11</v>
      </c>
      <c r="N63" s="16" t="s">
        <v>603</v>
      </c>
      <c r="O63" s="21" t="s">
        <v>455</v>
      </c>
      <c r="P63" s="16" t="s">
        <v>249</v>
      </c>
      <c r="Q63" s="16" t="s">
        <v>117</v>
      </c>
      <c r="R63" s="22" t="s">
        <v>250</v>
      </c>
      <c r="S63" s="22"/>
      <c r="T63" s="22">
        <v>210</v>
      </c>
      <c r="U63" s="22" t="s">
        <v>487</v>
      </c>
      <c r="V63" s="22" t="s">
        <v>456</v>
      </c>
      <c r="W63" s="16">
        <v>2000</v>
      </c>
      <c r="X63" s="16" t="s">
        <v>181</v>
      </c>
      <c r="Y63" s="16" t="s">
        <v>369</v>
      </c>
      <c r="Z63" s="16" t="s">
        <v>369</v>
      </c>
      <c r="AA63" s="16" t="s">
        <v>76</v>
      </c>
      <c r="AB63" s="16" t="s">
        <v>76</v>
      </c>
      <c r="AC63" s="16" t="s">
        <v>76</v>
      </c>
      <c r="AD63" s="16" t="s">
        <v>604</v>
      </c>
      <c r="AE63" s="16" t="s">
        <v>77</v>
      </c>
      <c r="AF63" s="24">
        <v>2569133</v>
      </c>
      <c r="AG63" s="41">
        <v>841439</v>
      </c>
      <c r="AH63" s="24">
        <v>3410572</v>
      </c>
      <c r="AI63" s="26">
        <v>37187</v>
      </c>
      <c r="AJ63" s="27">
        <v>40909</v>
      </c>
      <c r="AK63" s="19" t="s">
        <v>92</v>
      </c>
      <c r="AL63" s="28">
        <f t="shared" ca="1" si="6"/>
        <v>13.25</v>
      </c>
      <c r="AM63" s="16" t="s">
        <v>120</v>
      </c>
      <c r="AN63" s="16" t="s">
        <v>94</v>
      </c>
      <c r="AO63" s="36" t="s">
        <v>82</v>
      </c>
      <c r="AP63" s="30">
        <v>6.9690000000000002E-2</v>
      </c>
      <c r="AQ63" s="31" t="s">
        <v>605</v>
      </c>
      <c r="AR63" s="17" t="s">
        <v>605</v>
      </c>
      <c r="AS63" s="16" t="s">
        <v>84</v>
      </c>
      <c r="AT63" s="16"/>
      <c r="AU63" s="33" t="s">
        <v>198</v>
      </c>
      <c r="AV63" s="17"/>
      <c r="AW63" s="16" t="s">
        <v>606</v>
      </c>
      <c r="AX63" s="16">
        <v>3212774542</v>
      </c>
      <c r="AY63" s="16">
        <v>3212774542</v>
      </c>
      <c r="AZ63" s="16" t="str">
        <f t="shared" ca="1" si="7"/>
        <v xml:space="preserve"> </v>
      </c>
      <c r="BA63" s="16" t="s">
        <v>87</v>
      </c>
      <c r="BB63" s="16" t="s">
        <v>87</v>
      </c>
      <c r="BC63" s="16"/>
      <c r="BD63" s="18" t="s">
        <v>153</v>
      </c>
      <c r="BE63" s="16"/>
      <c r="BF63" s="16" t="s">
        <v>87</v>
      </c>
      <c r="BG63" s="44"/>
      <c r="BH63" s="16"/>
      <c r="BI63" s="19"/>
      <c r="BJ63" s="16"/>
      <c r="BK63" s="16"/>
      <c r="BL63" s="34"/>
    </row>
    <row r="64" spans="1:64">
      <c r="A64" s="15">
        <v>92</v>
      </c>
      <c r="B64" s="16">
        <v>4066</v>
      </c>
      <c r="C64" s="17" t="s">
        <v>64</v>
      </c>
      <c r="D64" s="18">
        <v>9818897</v>
      </c>
      <c r="E64" s="18">
        <v>9818897</v>
      </c>
      <c r="F64" s="18">
        <v>9818897</v>
      </c>
      <c r="G64" s="17" t="s">
        <v>607</v>
      </c>
      <c r="H64" s="16" t="s">
        <v>89</v>
      </c>
      <c r="I64" s="19">
        <v>31156</v>
      </c>
      <c r="J64" s="16">
        <f t="shared" ca="1" si="5"/>
        <v>39</v>
      </c>
      <c r="K64" s="17" t="s">
        <v>138</v>
      </c>
      <c r="L64" s="16">
        <v>3137</v>
      </c>
      <c r="M64" s="16">
        <v>11</v>
      </c>
      <c r="N64" s="16" t="s">
        <v>603</v>
      </c>
      <c r="O64" s="35" t="s">
        <v>455</v>
      </c>
      <c r="P64" s="16" t="s">
        <v>141</v>
      </c>
      <c r="Q64" s="16" t="s">
        <v>117</v>
      </c>
      <c r="R64" s="17" t="s">
        <v>73</v>
      </c>
      <c r="S64" s="22"/>
      <c r="T64" s="22">
        <v>92</v>
      </c>
      <c r="U64" s="22" t="s">
        <v>603</v>
      </c>
      <c r="V64" s="22" t="s">
        <v>456</v>
      </c>
      <c r="W64" s="16">
        <v>3000</v>
      </c>
      <c r="X64" s="16" t="s">
        <v>170</v>
      </c>
      <c r="Y64" s="16" t="s">
        <v>432</v>
      </c>
      <c r="Z64" s="16" t="s">
        <v>432</v>
      </c>
      <c r="AA64" s="16" t="s">
        <v>433</v>
      </c>
      <c r="AB64" s="16" t="s">
        <v>496</v>
      </c>
      <c r="AC64" s="16" t="s">
        <v>497</v>
      </c>
      <c r="AD64" s="16"/>
      <c r="AE64" s="16" t="s">
        <v>77</v>
      </c>
      <c r="AF64" s="24">
        <v>2569133</v>
      </c>
      <c r="AG64" s="25" t="s">
        <v>78</v>
      </c>
      <c r="AH64" s="24">
        <v>2569133</v>
      </c>
      <c r="AI64" s="26" t="s">
        <v>78</v>
      </c>
      <c r="AJ64" s="19">
        <v>44589</v>
      </c>
      <c r="AK64" s="19" t="s">
        <v>608</v>
      </c>
      <c r="AL64" s="28">
        <f t="shared" ca="1" si="6"/>
        <v>3.1666666666666665</v>
      </c>
      <c r="AM64" s="16" t="s">
        <v>183</v>
      </c>
      <c r="AN64" s="16" t="s">
        <v>121</v>
      </c>
      <c r="AO64" s="36" t="s">
        <v>498</v>
      </c>
      <c r="AP64" s="30">
        <v>6.9690000000000002E-2</v>
      </c>
      <c r="AQ64" s="31" t="s">
        <v>609</v>
      </c>
      <c r="AR64" s="48" t="s">
        <v>610</v>
      </c>
      <c r="AS64" s="16" t="s">
        <v>84</v>
      </c>
      <c r="AT64" s="16"/>
      <c r="AU64" s="33"/>
      <c r="AV64" s="16"/>
      <c r="AW64" s="16" t="s">
        <v>611</v>
      </c>
      <c r="AX64" s="16">
        <v>3228851686</v>
      </c>
      <c r="AY64" s="16" t="s">
        <v>78</v>
      </c>
      <c r="AZ64" s="16"/>
      <c r="BA64" s="16" t="s">
        <v>87</v>
      </c>
      <c r="BB64" s="16" t="s">
        <v>87</v>
      </c>
      <c r="BC64" s="16">
        <v>0</v>
      </c>
      <c r="BD64" s="18" t="s">
        <v>87</v>
      </c>
      <c r="BE64" s="16"/>
      <c r="BF64" s="16" t="s">
        <v>87</v>
      </c>
      <c r="BG64" s="16"/>
      <c r="BH64" s="16"/>
      <c r="BI64" s="19"/>
      <c r="BJ64" s="16"/>
      <c r="BK64" s="16"/>
      <c r="BL64" s="34"/>
    </row>
    <row r="65" spans="1:64">
      <c r="A65" s="15">
        <v>93</v>
      </c>
      <c r="B65" s="16">
        <v>4066</v>
      </c>
      <c r="C65" s="17" t="s">
        <v>64</v>
      </c>
      <c r="D65" s="18">
        <v>91495440</v>
      </c>
      <c r="E65" s="18">
        <v>91495440</v>
      </c>
      <c r="F65" s="18">
        <v>91495440</v>
      </c>
      <c r="G65" s="17" t="s">
        <v>612</v>
      </c>
      <c r="H65" s="16" t="s">
        <v>89</v>
      </c>
      <c r="I65" s="19" t="s">
        <v>613</v>
      </c>
      <c r="J65" s="16">
        <f t="shared" ca="1" si="5"/>
        <v>48</v>
      </c>
      <c r="K65" s="17" t="s">
        <v>247</v>
      </c>
      <c r="L65" s="16">
        <v>3137</v>
      </c>
      <c r="M65" s="16">
        <v>11</v>
      </c>
      <c r="N65" s="16" t="s">
        <v>603</v>
      </c>
      <c r="O65" s="21" t="s">
        <v>455</v>
      </c>
      <c r="P65" s="16" t="s">
        <v>249</v>
      </c>
      <c r="Q65" s="16" t="s">
        <v>117</v>
      </c>
      <c r="R65" s="22" t="s">
        <v>250</v>
      </c>
      <c r="S65" s="22"/>
      <c r="T65" s="22">
        <v>71</v>
      </c>
      <c r="U65" s="22" t="s">
        <v>525</v>
      </c>
      <c r="V65" s="22" t="s">
        <v>456</v>
      </c>
      <c r="W65" s="16">
        <v>2000</v>
      </c>
      <c r="X65" s="16" t="s">
        <v>181</v>
      </c>
      <c r="Y65" s="16" t="s">
        <v>369</v>
      </c>
      <c r="Z65" s="16" t="s">
        <v>369</v>
      </c>
      <c r="AA65" s="16" t="s">
        <v>145</v>
      </c>
      <c r="AB65" s="16" t="s">
        <v>558</v>
      </c>
      <c r="AC65" s="16" t="s">
        <v>559</v>
      </c>
      <c r="AD65" s="16" t="s">
        <v>604</v>
      </c>
      <c r="AE65" s="16" t="s">
        <v>77</v>
      </c>
      <c r="AF65" s="24">
        <v>2569133</v>
      </c>
      <c r="AG65" s="41">
        <v>841439</v>
      </c>
      <c r="AH65" s="24">
        <v>3410572</v>
      </c>
      <c r="AI65" s="26">
        <v>35575</v>
      </c>
      <c r="AJ65" s="27">
        <v>40909</v>
      </c>
      <c r="AK65" s="19" t="s">
        <v>92</v>
      </c>
      <c r="AL65" s="28">
        <f t="shared" ca="1" si="6"/>
        <v>13.25</v>
      </c>
      <c r="AM65" s="16" t="s">
        <v>183</v>
      </c>
      <c r="AN65" s="16" t="s">
        <v>94</v>
      </c>
      <c r="AO65" s="36" t="s">
        <v>562</v>
      </c>
      <c r="AP65" s="30">
        <v>6.9690000000000002E-2</v>
      </c>
      <c r="AQ65" s="31" t="s">
        <v>614</v>
      </c>
      <c r="AR65" s="17" t="s">
        <v>615</v>
      </c>
      <c r="AS65" s="16" t="s">
        <v>84</v>
      </c>
      <c r="AT65" s="16"/>
      <c r="AU65" s="33"/>
      <c r="AV65" s="17"/>
      <c r="AW65" s="16" t="s">
        <v>616</v>
      </c>
      <c r="AX65" s="16">
        <v>3112527800</v>
      </c>
      <c r="AY65" s="16">
        <v>3212775536</v>
      </c>
      <c r="AZ65" s="16" t="str">
        <f t="shared" ref="AZ65:AZ96" ca="1" si="8">IF(AND(C65="MASCULINO",J65&gt;=59),"Prepensionado",IF(AND(C65="FEMENINO",J65&gt;=54),"Prepensionado"," "))</f>
        <v xml:space="preserve"> </v>
      </c>
      <c r="BA65" s="16" t="s">
        <v>87</v>
      </c>
      <c r="BB65" s="16" t="s">
        <v>87</v>
      </c>
      <c r="BC65" s="16"/>
      <c r="BD65" s="18" t="s">
        <v>87</v>
      </c>
      <c r="BE65" s="16"/>
      <c r="BF65" s="16" t="s">
        <v>87</v>
      </c>
      <c r="BG65" s="44"/>
      <c r="BH65" s="16"/>
      <c r="BI65" s="19"/>
      <c r="BJ65" s="16"/>
      <c r="BK65" s="16"/>
      <c r="BL65" s="34"/>
    </row>
    <row r="66" spans="1:64">
      <c r="A66" s="15">
        <v>94</v>
      </c>
      <c r="B66" s="16">
        <v>4066</v>
      </c>
      <c r="C66" s="17" t="s">
        <v>64</v>
      </c>
      <c r="D66" s="18">
        <v>93405786</v>
      </c>
      <c r="E66" s="18">
        <v>93405786</v>
      </c>
      <c r="F66" s="18">
        <v>93405786</v>
      </c>
      <c r="G66" s="17" t="s">
        <v>617</v>
      </c>
      <c r="H66" s="16" t="s">
        <v>89</v>
      </c>
      <c r="I66" s="19" t="s">
        <v>618</v>
      </c>
      <c r="J66" s="16">
        <f t="shared" ca="1" si="5"/>
        <v>47</v>
      </c>
      <c r="K66" s="17" t="s">
        <v>257</v>
      </c>
      <c r="L66" s="16">
        <v>3137</v>
      </c>
      <c r="M66" s="16">
        <v>11</v>
      </c>
      <c r="N66" s="16" t="s">
        <v>603</v>
      </c>
      <c r="O66" s="35" t="s">
        <v>455</v>
      </c>
      <c r="P66" s="16" t="s">
        <v>249</v>
      </c>
      <c r="Q66" s="16" t="s">
        <v>117</v>
      </c>
      <c r="R66" s="22" t="s">
        <v>250</v>
      </c>
      <c r="S66" s="22"/>
      <c r="T66" s="22">
        <v>243</v>
      </c>
      <c r="U66" s="22" t="s">
        <v>525</v>
      </c>
      <c r="V66" s="22" t="s">
        <v>456</v>
      </c>
      <c r="W66" s="16">
        <v>3000</v>
      </c>
      <c r="X66" s="16" t="s">
        <v>170</v>
      </c>
      <c r="Y66" s="16" t="s">
        <v>477</v>
      </c>
      <c r="Z66" s="16" t="s">
        <v>477</v>
      </c>
      <c r="AA66" s="16" t="s">
        <v>478</v>
      </c>
      <c r="AB66" s="16" t="s">
        <v>479</v>
      </c>
      <c r="AC66" s="16" t="s">
        <v>480</v>
      </c>
      <c r="AD66" s="16"/>
      <c r="AE66" s="16" t="s">
        <v>77</v>
      </c>
      <c r="AF66" s="24">
        <v>2569133</v>
      </c>
      <c r="AG66" s="41">
        <v>841439</v>
      </c>
      <c r="AH66" s="24">
        <v>3410572</v>
      </c>
      <c r="AI66" s="26">
        <v>36238</v>
      </c>
      <c r="AJ66" s="27">
        <v>40909</v>
      </c>
      <c r="AK66" s="19" t="s">
        <v>92</v>
      </c>
      <c r="AL66" s="28">
        <f t="shared" ca="1" si="6"/>
        <v>13.25</v>
      </c>
      <c r="AM66" s="16" t="s">
        <v>173</v>
      </c>
      <c r="AN66" s="16" t="s">
        <v>94</v>
      </c>
      <c r="AO66" s="36" t="s">
        <v>481</v>
      </c>
      <c r="AP66" s="30">
        <v>6.9690000000000002E-2</v>
      </c>
      <c r="AQ66" s="31" t="s">
        <v>619</v>
      </c>
      <c r="AR66" s="17" t="s">
        <v>619</v>
      </c>
      <c r="AS66" s="16" t="s">
        <v>84</v>
      </c>
      <c r="AT66" s="16"/>
      <c r="AU66" s="33"/>
      <c r="AV66" s="17"/>
      <c r="AW66" s="16" t="s">
        <v>620</v>
      </c>
      <c r="AX66" s="16">
        <v>3213601998</v>
      </c>
      <c r="AY66" s="16">
        <v>3213601998</v>
      </c>
      <c r="AZ66" s="16" t="str">
        <f t="shared" ca="1" si="8"/>
        <v xml:space="preserve"> </v>
      </c>
      <c r="BA66" s="16" t="s">
        <v>87</v>
      </c>
      <c r="BB66" s="16" t="s">
        <v>87</v>
      </c>
      <c r="BC66" s="16"/>
      <c r="BD66" s="18" t="s">
        <v>87</v>
      </c>
      <c r="BE66" s="16"/>
      <c r="BF66" s="16" t="s">
        <v>87</v>
      </c>
      <c r="BG66" s="17"/>
      <c r="BH66" s="16"/>
      <c r="BI66" s="19"/>
      <c r="BJ66" s="16"/>
      <c r="BK66" s="16"/>
      <c r="BL66" s="34"/>
    </row>
    <row r="67" spans="1:64">
      <c r="A67" s="15">
        <v>95</v>
      </c>
      <c r="B67" s="16">
        <v>4066</v>
      </c>
      <c r="C67" s="17" t="s">
        <v>112</v>
      </c>
      <c r="D67" s="18">
        <v>52226306</v>
      </c>
      <c r="E67" s="18">
        <v>52226306</v>
      </c>
      <c r="F67" s="18">
        <v>52226306</v>
      </c>
      <c r="G67" s="17" t="s">
        <v>621</v>
      </c>
      <c r="H67" s="16" t="s">
        <v>229</v>
      </c>
      <c r="I67" s="19" t="s">
        <v>622</v>
      </c>
      <c r="J67" s="16">
        <f t="shared" ca="1" si="5"/>
        <v>49</v>
      </c>
      <c r="K67" s="17" t="s">
        <v>247</v>
      </c>
      <c r="L67" s="16">
        <v>3137</v>
      </c>
      <c r="M67" s="16">
        <v>11</v>
      </c>
      <c r="N67" s="16" t="s">
        <v>603</v>
      </c>
      <c r="O67" s="21" t="s">
        <v>455</v>
      </c>
      <c r="P67" s="16" t="s">
        <v>249</v>
      </c>
      <c r="Q67" s="16" t="s">
        <v>117</v>
      </c>
      <c r="R67" s="17" t="s">
        <v>250</v>
      </c>
      <c r="S67" s="22"/>
      <c r="T67" s="22">
        <v>207</v>
      </c>
      <c r="U67" s="22" t="s">
        <v>487</v>
      </c>
      <c r="V67" s="22" t="s">
        <v>456</v>
      </c>
      <c r="W67" s="16">
        <v>2000</v>
      </c>
      <c r="X67" s="16" t="s">
        <v>181</v>
      </c>
      <c r="Y67" s="16" t="s">
        <v>182</v>
      </c>
      <c r="Z67" s="16" t="s">
        <v>182</v>
      </c>
      <c r="AA67" s="16" t="s">
        <v>478</v>
      </c>
      <c r="AB67" s="16" t="s">
        <v>479</v>
      </c>
      <c r="AC67" s="16" t="s">
        <v>480</v>
      </c>
      <c r="AD67" s="16"/>
      <c r="AE67" s="16" t="s">
        <v>77</v>
      </c>
      <c r="AF67" s="24">
        <v>2569133</v>
      </c>
      <c r="AG67" s="41">
        <v>841439</v>
      </c>
      <c r="AH67" s="24">
        <v>3410572</v>
      </c>
      <c r="AI67" s="26">
        <v>35146</v>
      </c>
      <c r="AJ67" s="27">
        <v>40909</v>
      </c>
      <c r="AK67" s="19" t="s">
        <v>92</v>
      </c>
      <c r="AL67" s="28">
        <f t="shared" ca="1" si="6"/>
        <v>13.25</v>
      </c>
      <c r="AM67" s="16" t="s">
        <v>120</v>
      </c>
      <c r="AN67" s="16" t="s">
        <v>94</v>
      </c>
      <c r="AO67" s="36" t="s">
        <v>481</v>
      </c>
      <c r="AP67" s="30">
        <v>6.9690000000000002E-2</v>
      </c>
      <c r="AQ67" s="31" t="s">
        <v>623</v>
      </c>
      <c r="AR67" s="16" t="s">
        <v>624</v>
      </c>
      <c r="AS67" s="16" t="s">
        <v>84</v>
      </c>
      <c r="AT67" s="16"/>
      <c r="AU67" s="33" t="s">
        <v>625</v>
      </c>
      <c r="AV67" s="16" t="s">
        <v>626</v>
      </c>
      <c r="AW67" s="16" t="s">
        <v>627</v>
      </c>
      <c r="AX67" s="16">
        <v>3116414732</v>
      </c>
      <c r="AY67" s="16">
        <v>3212773577</v>
      </c>
      <c r="AZ67" s="16" t="str">
        <f t="shared" ca="1" si="8"/>
        <v xml:space="preserve"> </v>
      </c>
      <c r="BA67" s="16" t="s">
        <v>87</v>
      </c>
      <c r="BB67" s="16" t="s">
        <v>87</v>
      </c>
      <c r="BC67" s="16"/>
      <c r="BD67" s="18" t="s">
        <v>87</v>
      </c>
      <c r="BE67" s="16"/>
      <c r="BF67" s="16" t="s">
        <v>87</v>
      </c>
      <c r="BG67" s="16"/>
      <c r="BH67" s="16"/>
      <c r="BI67" s="19"/>
      <c r="BJ67" s="16"/>
      <c r="BK67" s="16"/>
      <c r="BL67" s="34"/>
    </row>
    <row r="68" spans="1:64">
      <c r="A68" s="15">
        <v>96</v>
      </c>
      <c r="B68" s="16">
        <v>4066</v>
      </c>
      <c r="C68" s="17" t="s">
        <v>64</v>
      </c>
      <c r="D68" s="18">
        <v>71756162</v>
      </c>
      <c r="E68" s="18">
        <v>71756162</v>
      </c>
      <c r="F68" s="18">
        <v>71756162</v>
      </c>
      <c r="G68" s="17" t="s">
        <v>628</v>
      </c>
      <c r="H68" s="16" t="s">
        <v>89</v>
      </c>
      <c r="I68" s="19" t="s">
        <v>629</v>
      </c>
      <c r="J68" s="16">
        <f t="shared" ca="1" si="5"/>
        <v>49</v>
      </c>
      <c r="K68" s="17" t="s">
        <v>453</v>
      </c>
      <c r="L68" s="16">
        <v>3137</v>
      </c>
      <c r="M68" s="16">
        <v>11</v>
      </c>
      <c r="N68" s="16" t="s">
        <v>603</v>
      </c>
      <c r="O68" s="35" t="s">
        <v>455</v>
      </c>
      <c r="P68" s="16" t="s">
        <v>249</v>
      </c>
      <c r="Q68" s="16" t="s">
        <v>117</v>
      </c>
      <c r="R68" s="22" t="s">
        <v>73</v>
      </c>
      <c r="S68" s="22"/>
      <c r="T68" s="22">
        <v>96</v>
      </c>
      <c r="U68" s="22" t="s">
        <v>603</v>
      </c>
      <c r="V68" s="22" t="s">
        <v>456</v>
      </c>
      <c r="W68" s="16">
        <v>3000</v>
      </c>
      <c r="X68" s="16" t="s">
        <v>170</v>
      </c>
      <c r="Y68" s="16" t="s">
        <v>519</v>
      </c>
      <c r="Z68" s="16" t="s">
        <v>519</v>
      </c>
      <c r="AA68" s="16" t="s">
        <v>339</v>
      </c>
      <c r="AB68" s="16" t="s">
        <v>630</v>
      </c>
      <c r="AC68" s="16" t="s">
        <v>341</v>
      </c>
      <c r="AD68" s="16" t="s">
        <v>631</v>
      </c>
      <c r="AE68" s="16" t="s">
        <v>77</v>
      </c>
      <c r="AF68" s="24">
        <v>2569133</v>
      </c>
      <c r="AG68" s="41">
        <v>841439</v>
      </c>
      <c r="AH68" s="24">
        <v>3410572</v>
      </c>
      <c r="AI68" s="26">
        <v>34369</v>
      </c>
      <c r="AJ68" s="27">
        <v>40909</v>
      </c>
      <c r="AK68" s="19" t="s">
        <v>92</v>
      </c>
      <c r="AL68" s="28">
        <f t="shared" ca="1" si="6"/>
        <v>13.25</v>
      </c>
      <c r="AM68" s="16" t="s">
        <v>183</v>
      </c>
      <c r="AN68" s="16" t="s">
        <v>94</v>
      </c>
      <c r="AO68" s="36" t="s">
        <v>343</v>
      </c>
      <c r="AP68" s="30">
        <v>6.9690000000000002E-2</v>
      </c>
      <c r="AQ68" s="31" t="s">
        <v>632</v>
      </c>
      <c r="AR68" s="17" t="s">
        <v>632</v>
      </c>
      <c r="AS68" s="16" t="s">
        <v>633</v>
      </c>
      <c r="AT68" s="16"/>
      <c r="AU68" s="33"/>
      <c r="AV68" s="17"/>
      <c r="AW68" s="16" t="s">
        <v>634</v>
      </c>
      <c r="AX68" s="16">
        <v>3153678803</v>
      </c>
      <c r="AY68" s="16">
        <v>3153678803</v>
      </c>
      <c r="AZ68" s="16" t="str">
        <f t="shared" ca="1" si="8"/>
        <v xml:space="preserve"> </v>
      </c>
      <c r="BA68" s="16" t="s">
        <v>87</v>
      </c>
      <c r="BB68" s="16" t="s">
        <v>87</v>
      </c>
      <c r="BC68" s="16"/>
      <c r="BD68" s="18" t="s">
        <v>87</v>
      </c>
      <c r="BE68" s="16"/>
      <c r="BF68" s="16" t="s">
        <v>87</v>
      </c>
      <c r="BG68" s="19"/>
      <c r="BH68" s="16"/>
      <c r="BI68" s="19"/>
      <c r="BJ68" s="16"/>
      <c r="BK68" s="16"/>
      <c r="BL68" s="34"/>
    </row>
    <row r="69" spans="1:64">
      <c r="A69" s="15">
        <v>97</v>
      </c>
      <c r="B69" s="16">
        <v>4066</v>
      </c>
      <c r="C69" s="17" t="s">
        <v>64</v>
      </c>
      <c r="D69" s="18">
        <v>80018165</v>
      </c>
      <c r="E69" s="18">
        <v>80018165</v>
      </c>
      <c r="F69" s="18">
        <v>80018165</v>
      </c>
      <c r="G69" s="17" t="s">
        <v>635</v>
      </c>
      <c r="H69" s="16" t="s">
        <v>229</v>
      </c>
      <c r="I69" s="19" t="s">
        <v>636</v>
      </c>
      <c r="J69" s="16">
        <f t="shared" ca="1" si="5"/>
        <v>47</v>
      </c>
      <c r="K69" s="17" t="s">
        <v>453</v>
      </c>
      <c r="L69" s="16">
        <v>3137</v>
      </c>
      <c r="M69" s="16">
        <v>11</v>
      </c>
      <c r="N69" s="16" t="s">
        <v>603</v>
      </c>
      <c r="O69" s="21" t="s">
        <v>455</v>
      </c>
      <c r="P69" s="16" t="s">
        <v>249</v>
      </c>
      <c r="Q69" s="16" t="s">
        <v>117</v>
      </c>
      <c r="R69" s="17" t="s">
        <v>73</v>
      </c>
      <c r="S69" s="22"/>
      <c r="T69" s="22">
        <v>97</v>
      </c>
      <c r="U69" s="22" t="s">
        <v>603</v>
      </c>
      <c r="V69" s="22" t="s">
        <v>456</v>
      </c>
      <c r="W69" s="16">
        <v>2000</v>
      </c>
      <c r="X69" s="16" t="s">
        <v>181</v>
      </c>
      <c r="Y69" s="16" t="s">
        <v>182</v>
      </c>
      <c r="Z69" s="16" t="s">
        <v>182</v>
      </c>
      <c r="AA69" s="16" t="s">
        <v>339</v>
      </c>
      <c r="AB69" s="16" t="s">
        <v>340</v>
      </c>
      <c r="AC69" s="16" t="s">
        <v>341</v>
      </c>
      <c r="AD69" s="16"/>
      <c r="AE69" s="16" t="s">
        <v>77</v>
      </c>
      <c r="AF69" s="24">
        <v>2569133</v>
      </c>
      <c r="AG69" s="41">
        <v>841439</v>
      </c>
      <c r="AH69" s="24">
        <v>3410572</v>
      </c>
      <c r="AI69" s="26">
        <v>36238</v>
      </c>
      <c r="AJ69" s="27">
        <v>40909</v>
      </c>
      <c r="AK69" s="19" t="s">
        <v>92</v>
      </c>
      <c r="AL69" s="28">
        <f t="shared" ca="1" si="6"/>
        <v>13.25</v>
      </c>
      <c r="AM69" s="16" t="s">
        <v>269</v>
      </c>
      <c r="AN69" s="16" t="s">
        <v>94</v>
      </c>
      <c r="AO69" s="36" t="s">
        <v>343</v>
      </c>
      <c r="AP69" s="30">
        <v>6.9690000000000002E-2</v>
      </c>
      <c r="AQ69" s="31" t="s">
        <v>637</v>
      </c>
      <c r="AR69" s="16" t="s">
        <v>637</v>
      </c>
      <c r="AS69" s="16" t="s">
        <v>84</v>
      </c>
      <c r="AT69" s="16"/>
      <c r="AU69" s="33"/>
      <c r="AV69" s="16"/>
      <c r="AW69" s="16" t="s">
        <v>638</v>
      </c>
      <c r="AX69" s="16">
        <v>3135771698</v>
      </c>
      <c r="AY69" s="16">
        <v>3144376394</v>
      </c>
      <c r="AZ69" s="16" t="str">
        <f t="shared" ca="1" si="8"/>
        <v xml:space="preserve"> </v>
      </c>
      <c r="BA69" s="16" t="s">
        <v>87</v>
      </c>
      <c r="BB69" s="16" t="s">
        <v>87</v>
      </c>
      <c r="BC69" s="16"/>
      <c r="BD69" s="18" t="s">
        <v>87</v>
      </c>
      <c r="BE69" s="16"/>
      <c r="BF69" s="16" t="s">
        <v>87</v>
      </c>
      <c r="BG69" s="16"/>
      <c r="BH69" s="16"/>
      <c r="BI69" s="19"/>
      <c r="BJ69" s="16"/>
      <c r="BK69" s="16"/>
      <c r="BL69" s="34"/>
    </row>
    <row r="70" spans="1:64">
      <c r="A70" s="15">
        <v>98</v>
      </c>
      <c r="B70" s="16">
        <v>4066</v>
      </c>
      <c r="C70" s="17" t="s">
        <v>64</v>
      </c>
      <c r="D70" s="18">
        <v>94316893</v>
      </c>
      <c r="E70" s="18">
        <v>94316893</v>
      </c>
      <c r="F70" s="18">
        <v>94316893</v>
      </c>
      <c r="G70" s="17" t="s">
        <v>639</v>
      </c>
      <c r="H70" s="16" t="s">
        <v>89</v>
      </c>
      <c r="I70" s="19" t="s">
        <v>640</v>
      </c>
      <c r="J70" s="16">
        <f t="shared" ca="1" si="5"/>
        <v>51</v>
      </c>
      <c r="K70" s="17" t="s">
        <v>247</v>
      </c>
      <c r="L70" s="16">
        <v>3137</v>
      </c>
      <c r="M70" s="16">
        <v>11</v>
      </c>
      <c r="N70" s="16" t="s">
        <v>603</v>
      </c>
      <c r="O70" s="21" t="s">
        <v>455</v>
      </c>
      <c r="P70" s="16" t="s">
        <v>249</v>
      </c>
      <c r="Q70" s="16" t="s">
        <v>117</v>
      </c>
      <c r="R70" s="22" t="s">
        <v>250</v>
      </c>
      <c r="S70" s="22"/>
      <c r="T70" s="22">
        <v>206</v>
      </c>
      <c r="U70" s="22" t="s">
        <v>487</v>
      </c>
      <c r="V70" s="22" t="s">
        <v>456</v>
      </c>
      <c r="W70" s="16">
        <v>2000</v>
      </c>
      <c r="X70" s="16" t="s">
        <v>181</v>
      </c>
      <c r="Y70" s="16" t="s">
        <v>182</v>
      </c>
      <c r="Z70" s="16" t="s">
        <v>182</v>
      </c>
      <c r="AA70" s="16" t="s">
        <v>463</v>
      </c>
      <c r="AB70" s="16" t="s">
        <v>510</v>
      </c>
      <c r="AC70" s="16" t="s">
        <v>511</v>
      </c>
      <c r="AD70" s="16"/>
      <c r="AE70" s="16" t="s">
        <v>77</v>
      </c>
      <c r="AF70" s="24">
        <v>2569133</v>
      </c>
      <c r="AG70" s="41">
        <v>841439</v>
      </c>
      <c r="AH70" s="24">
        <v>3410572</v>
      </c>
      <c r="AI70" s="26">
        <v>35576</v>
      </c>
      <c r="AJ70" s="27">
        <v>40909</v>
      </c>
      <c r="AK70" s="19" t="s">
        <v>92</v>
      </c>
      <c r="AL70" s="28">
        <f t="shared" ca="1" si="6"/>
        <v>13.25</v>
      </c>
      <c r="AM70" s="16" t="s">
        <v>120</v>
      </c>
      <c r="AN70" s="16" t="s">
        <v>94</v>
      </c>
      <c r="AO70" s="36" t="s">
        <v>513</v>
      </c>
      <c r="AP70" s="30">
        <v>6.9690000000000002E-2</v>
      </c>
      <c r="AQ70" s="31" t="s">
        <v>641</v>
      </c>
      <c r="AR70" s="16" t="s">
        <v>641</v>
      </c>
      <c r="AS70" s="16" t="s">
        <v>84</v>
      </c>
      <c r="AT70" s="16"/>
      <c r="AU70" s="33" t="s">
        <v>135</v>
      </c>
      <c r="AV70" s="16" t="s">
        <v>151</v>
      </c>
      <c r="AW70" s="16" t="s">
        <v>642</v>
      </c>
      <c r="AX70" s="16">
        <v>3212776426</v>
      </c>
      <c r="AY70" s="16">
        <v>3212776426</v>
      </c>
      <c r="AZ70" s="16" t="str">
        <f t="shared" ca="1" si="8"/>
        <v xml:space="preserve"> </v>
      </c>
      <c r="BA70" s="16" t="s">
        <v>87</v>
      </c>
      <c r="BB70" s="16" t="s">
        <v>87</v>
      </c>
      <c r="BC70" s="16"/>
      <c r="BD70" s="18" t="s">
        <v>87</v>
      </c>
      <c r="BE70" s="16"/>
      <c r="BF70" s="16" t="s">
        <v>87</v>
      </c>
      <c r="BG70" s="17"/>
      <c r="BH70" s="16"/>
      <c r="BI70" s="19"/>
      <c r="BJ70" s="16"/>
      <c r="BK70" s="16"/>
      <c r="BL70" s="34"/>
    </row>
    <row r="71" spans="1:64">
      <c r="A71" s="15">
        <v>99</v>
      </c>
      <c r="B71" s="16">
        <v>4066</v>
      </c>
      <c r="C71" s="17" t="s">
        <v>64</v>
      </c>
      <c r="D71" s="18">
        <v>92522468</v>
      </c>
      <c r="E71" s="18">
        <v>92522468</v>
      </c>
      <c r="F71" s="18">
        <v>92522468</v>
      </c>
      <c r="G71" s="17" t="s">
        <v>643</v>
      </c>
      <c r="H71" s="16" t="s">
        <v>229</v>
      </c>
      <c r="I71" s="19" t="s">
        <v>644</v>
      </c>
      <c r="J71" s="16">
        <f t="shared" ca="1" si="5"/>
        <v>50</v>
      </c>
      <c r="K71" s="17" t="s">
        <v>453</v>
      </c>
      <c r="L71" s="16">
        <v>3137</v>
      </c>
      <c r="M71" s="16">
        <v>11</v>
      </c>
      <c r="N71" s="16" t="s">
        <v>603</v>
      </c>
      <c r="O71" s="35" t="s">
        <v>455</v>
      </c>
      <c r="P71" s="16" t="s">
        <v>249</v>
      </c>
      <c r="Q71" s="16" t="s">
        <v>117</v>
      </c>
      <c r="R71" s="17" t="s">
        <v>73</v>
      </c>
      <c r="S71" s="22"/>
      <c r="T71" s="22">
        <v>99</v>
      </c>
      <c r="U71" s="22" t="s">
        <v>603</v>
      </c>
      <c r="V71" s="22" t="s">
        <v>456</v>
      </c>
      <c r="W71" s="16">
        <v>3000</v>
      </c>
      <c r="X71" s="16" t="s">
        <v>170</v>
      </c>
      <c r="Y71" s="16" t="s">
        <v>293</v>
      </c>
      <c r="Z71" s="16" t="s">
        <v>293</v>
      </c>
      <c r="AA71" s="16" t="s">
        <v>190</v>
      </c>
      <c r="AB71" s="16" t="s">
        <v>645</v>
      </c>
      <c r="AC71" s="16" t="s">
        <v>646</v>
      </c>
      <c r="AD71" s="49" t="s">
        <v>296</v>
      </c>
      <c r="AE71" s="16" t="s">
        <v>77</v>
      </c>
      <c r="AF71" s="24">
        <v>2569133</v>
      </c>
      <c r="AG71" s="41">
        <v>841439</v>
      </c>
      <c r="AH71" s="24">
        <v>3410572</v>
      </c>
      <c r="AI71" s="26">
        <v>36228</v>
      </c>
      <c r="AJ71" s="27">
        <v>40909</v>
      </c>
      <c r="AK71" s="19" t="s">
        <v>92</v>
      </c>
      <c r="AL71" s="28">
        <f t="shared" ca="1" si="6"/>
        <v>13.25</v>
      </c>
      <c r="AM71" s="16" t="s">
        <v>173</v>
      </c>
      <c r="AN71" s="16" t="s">
        <v>94</v>
      </c>
      <c r="AO71" s="36" t="s">
        <v>647</v>
      </c>
      <c r="AP71" s="30">
        <v>6.9690000000000002E-2</v>
      </c>
      <c r="AQ71" s="31" t="s">
        <v>648</v>
      </c>
      <c r="AR71" s="16" t="s">
        <v>648</v>
      </c>
      <c r="AS71" s="16" t="s">
        <v>84</v>
      </c>
      <c r="AT71" s="16"/>
      <c r="AU71" s="33"/>
      <c r="AV71" s="16"/>
      <c r="AW71" s="16" t="s">
        <v>649</v>
      </c>
      <c r="AX71" s="16">
        <v>3212775324</v>
      </c>
      <c r="AY71" s="16">
        <v>3212775324</v>
      </c>
      <c r="AZ71" s="16" t="str">
        <f t="shared" ca="1" si="8"/>
        <v xml:space="preserve"> </v>
      </c>
      <c r="BA71" s="16" t="s">
        <v>87</v>
      </c>
      <c r="BB71" s="16" t="s">
        <v>87</v>
      </c>
      <c r="BC71" s="16"/>
      <c r="BD71" s="18" t="s">
        <v>87</v>
      </c>
      <c r="BE71" s="16"/>
      <c r="BF71" s="16" t="s">
        <v>87</v>
      </c>
      <c r="BG71" s="16"/>
      <c r="BH71" s="16"/>
      <c r="BI71" s="19"/>
      <c r="BJ71" s="16"/>
      <c r="BK71" s="16"/>
      <c r="BL71" s="34"/>
    </row>
    <row r="72" spans="1:64">
      <c r="A72" s="15">
        <v>100</v>
      </c>
      <c r="B72" s="16">
        <v>4066</v>
      </c>
      <c r="C72" s="17" t="s">
        <v>64</v>
      </c>
      <c r="D72" s="18">
        <v>71940803</v>
      </c>
      <c r="E72" s="18">
        <v>71940803</v>
      </c>
      <c r="F72" s="18">
        <v>71940803</v>
      </c>
      <c r="G72" s="17" t="s">
        <v>650</v>
      </c>
      <c r="H72" s="16" t="s">
        <v>66</v>
      </c>
      <c r="I72" s="19" t="s">
        <v>651</v>
      </c>
      <c r="J72" s="16">
        <f t="shared" ca="1" si="5"/>
        <v>53</v>
      </c>
      <c r="K72" s="17" t="s">
        <v>453</v>
      </c>
      <c r="L72" s="16">
        <v>3137</v>
      </c>
      <c r="M72" s="16">
        <v>11</v>
      </c>
      <c r="N72" s="16" t="s">
        <v>603</v>
      </c>
      <c r="O72" s="21" t="s">
        <v>455</v>
      </c>
      <c r="P72" s="16" t="s">
        <v>249</v>
      </c>
      <c r="Q72" s="16" t="s">
        <v>117</v>
      </c>
      <c r="R72" s="22" t="s">
        <v>73</v>
      </c>
      <c r="S72" s="22"/>
      <c r="T72" s="22">
        <v>100</v>
      </c>
      <c r="U72" s="22" t="s">
        <v>603</v>
      </c>
      <c r="V72" s="22" t="s">
        <v>456</v>
      </c>
      <c r="W72" s="16">
        <v>2000</v>
      </c>
      <c r="X72" s="16" t="s">
        <v>181</v>
      </c>
      <c r="Y72" s="16" t="s">
        <v>182</v>
      </c>
      <c r="Z72" s="16" t="s">
        <v>182</v>
      </c>
      <c r="AA72" s="16" t="s">
        <v>339</v>
      </c>
      <c r="AB72" s="16" t="s">
        <v>630</v>
      </c>
      <c r="AC72" s="16" t="s">
        <v>341</v>
      </c>
      <c r="AD72" s="16"/>
      <c r="AE72" s="16" t="s">
        <v>77</v>
      </c>
      <c r="AF72" s="24">
        <v>2569133</v>
      </c>
      <c r="AG72" s="41">
        <v>841439</v>
      </c>
      <c r="AH72" s="24">
        <v>3410572</v>
      </c>
      <c r="AI72" s="26">
        <v>34369</v>
      </c>
      <c r="AJ72" s="27">
        <v>40909</v>
      </c>
      <c r="AK72" s="19" t="s">
        <v>92</v>
      </c>
      <c r="AL72" s="28">
        <f t="shared" ca="1" si="6"/>
        <v>13.25</v>
      </c>
      <c r="AM72" s="16" t="s">
        <v>269</v>
      </c>
      <c r="AN72" s="16" t="s">
        <v>94</v>
      </c>
      <c r="AO72" s="36" t="s">
        <v>343</v>
      </c>
      <c r="AP72" s="30">
        <v>6.9690000000000002E-2</v>
      </c>
      <c r="AQ72" s="31" t="s">
        <v>652</v>
      </c>
      <c r="AR72" s="44" t="s">
        <v>652</v>
      </c>
      <c r="AS72" s="16" t="s">
        <v>84</v>
      </c>
      <c r="AT72" s="44"/>
      <c r="AU72" s="50"/>
      <c r="AV72" s="44"/>
      <c r="AW72" s="16" t="s">
        <v>653</v>
      </c>
      <c r="AX72" s="16">
        <v>3219004814</v>
      </c>
      <c r="AY72" s="16">
        <v>3212776051</v>
      </c>
      <c r="AZ72" s="16" t="str">
        <f t="shared" ca="1" si="8"/>
        <v xml:space="preserve"> </v>
      </c>
      <c r="BA72" s="16" t="s">
        <v>87</v>
      </c>
      <c r="BB72" s="16" t="s">
        <v>87</v>
      </c>
      <c r="BC72" s="16"/>
      <c r="BD72" s="18" t="s">
        <v>87</v>
      </c>
      <c r="BE72" s="16"/>
      <c r="BF72" s="16" t="s">
        <v>87</v>
      </c>
      <c r="BG72" s="31"/>
      <c r="BH72" s="16"/>
      <c r="BI72" s="19"/>
      <c r="BJ72" s="16"/>
      <c r="BK72" s="16"/>
      <c r="BL72" s="34"/>
    </row>
    <row r="73" spans="1:64">
      <c r="A73" s="15">
        <v>101</v>
      </c>
      <c r="B73" s="16">
        <v>4066</v>
      </c>
      <c r="C73" s="17" t="s">
        <v>64</v>
      </c>
      <c r="D73" s="18">
        <v>79487552</v>
      </c>
      <c r="E73" s="18">
        <v>79487552</v>
      </c>
      <c r="F73" s="18">
        <v>79487552</v>
      </c>
      <c r="G73" s="17" t="s">
        <v>654</v>
      </c>
      <c r="H73" s="16" t="s">
        <v>89</v>
      </c>
      <c r="I73" s="19" t="s">
        <v>655</v>
      </c>
      <c r="J73" s="16">
        <f t="shared" ca="1" si="5"/>
        <v>55</v>
      </c>
      <c r="K73" s="17" t="s">
        <v>257</v>
      </c>
      <c r="L73" s="16">
        <v>3137</v>
      </c>
      <c r="M73" s="16">
        <v>11</v>
      </c>
      <c r="N73" s="16" t="s">
        <v>603</v>
      </c>
      <c r="O73" s="35" t="s">
        <v>455</v>
      </c>
      <c r="P73" s="16" t="s">
        <v>249</v>
      </c>
      <c r="Q73" s="16" t="s">
        <v>117</v>
      </c>
      <c r="R73" s="22" t="s">
        <v>250</v>
      </c>
      <c r="S73" s="22"/>
      <c r="T73" s="22">
        <v>251</v>
      </c>
      <c r="U73" s="22" t="s">
        <v>525</v>
      </c>
      <c r="V73" s="22" t="s">
        <v>456</v>
      </c>
      <c r="W73" s="16">
        <v>3000</v>
      </c>
      <c r="X73" s="16" t="s">
        <v>170</v>
      </c>
      <c r="Y73" s="16" t="s">
        <v>656</v>
      </c>
      <c r="Z73" s="16" t="s">
        <v>656</v>
      </c>
      <c r="AA73" s="16" t="s">
        <v>76</v>
      </c>
      <c r="AB73" s="16" t="s">
        <v>76</v>
      </c>
      <c r="AC73" s="16" t="s">
        <v>76</v>
      </c>
      <c r="AD73" s="16"/>
      <c r="AE73" s="16" t="s">
        <v>77</v>
      </c>
      <c r="AF73" s="24">
        <v>2569133</v>
      </c>
      <c r="AG73" s="41">
        <v>841439</v>
      </c>
      <c r="AH73" s="24">
        <v>3410572</v>
      </c>
      <c r="AI73" s="26">
        <v>33913</v>
      </c>
      <c r="AJ73" s="27">
        <v>40909</v>
      </c>
      <c r="AK73" s="19" t="s">
        <v>92</v>
      </c>
      <c r="AL73" s="28">
        <f t="shared" ca="1" si="6"/>
        <v>13.25</v>
      </c>
      <c r="AM73" s="16" t="s">
        <v>93</v>
      </c>
      <c r="AN73" s="16" t="s">
        <v>94</v>
      </c>
      <c r="AO73" s="36" t="s">
        <v>82</v>
      </c>
      <c r="AP73" s="30">
        <v>6.9690000000000002E-2</v>
      </c>
      <c r="AQ73" s="31" t="s">
        <v>657</v>
      </c>
      <c r="AR73" s="17" t="s">
        <v>658</v>
      </c>
      <c r="AS73" s="16" t="s">
        <v>84</v>
      </c>
      <c r="AT73" s="16"/>
      <c r="AU73" s="33"/>
      <c r="AV73" s="17"/>
      <c r="AW73" s="16" t="s">
        <v>659</v>
      </c>
      <c r="AX73" s="16">
        <v>3206917612</v>
      </c>
      <c r="AY73" s="16">
        <v>3168324052</v>
      </c>
      <c r="AZ73" s="16" t="str">
        <f t="shared" ca="1" si="8"/>
        <v xml:space="preserve"> </v>
      </c>
      <c r="BA73" s="16" t="s">
        <v>87</v>
      </c>
      <c r="BB73" s="16" t="s">
        <v>87</v>
      </c>
      <c r="BC73" s="16"/>
      <c r="BD73" s="18" t="s">
        <v>87</v>
      </c>
      <c r="BE73" s="16"/>
      <c r="BF73" s="16" t="s">
        <v>87</v>
      </c>
      <c r="BG73" s="44"/>
      <c r="BH73" s="16"/>
      <c r="BI73" s="19"/>
      <c r="BJ73" s="16"/>
      <c r="BK73" s="16"/>
      <c r="BL73" s="34"/>
    </row>
    <row r="74" spans="1:64">
      <c r="A74" s="15">
        <v>102</v>
      </c>
      <c r="B74" s="16">
        <v>4066</v>
      </c>
      <c r="C74" s="17" t="s">
        <v>64</v>
      </c>
      <c r="D74" s="18">
        <v>79620754</v>
      </c>
      <c r="E74" s="18">
        <v>79620754</v>
      </c>
      <c r="F74" s="18">
        <v>79620754</v>
      </c>
      <c r="G74" s="17" t="s">
        <v>660</v>
      </c>
      <c r="H74" s="16" t="s">
        <v>89</v>
      </c>
      <c r="I74" s="19" t="s">
        <v>661</v>
      </c>
      <c r="J74" s="16">
        <f t="shared" ca="1" si="5"/>
        <v>51</v>
      </c>
      <c r="K74" s="17" t="s">
        <v>257</v>
      </c>
      <c r="L74" s="16">
        <v>3137</v>
      </c>
      <c r="M74" s="16">
        <v>11</v>
      </c>
      <c r="N74" s="16" t="s">
        <v>603</v>
      </c>
      <c r="O74" s="35" t="s">
        <v>455</v>
      </c>
      <c r="P74" s="16" t="s">
        <v>249</v>
      </c>
      <c r="Q74" s="16" t="s">
        <v>117</v>
      </c>
      <c r="R74" s="22" t="s">
        <v>250</v>
      </c>
      <c r="S74" s="22"/>
      <c r="T74" s="22">
        <v>238</v>
      </c>
      <c r="U74" s="22" t="s">
        <v>525</v>
      </c>
      <c r="V74" s="22" t="s">
        <v>456</v>
      </c>
      <c r="W74" s="16">
        <v>3000</v>
      </c>
      <c r="X74" s="16" t="s">
        <v>170</v>
      </c>
      <c r="Y74" s="16" t="s">
        <v>432</v>
      </c>
      <c r="Z74" s="16" t="s">
        <v>432</v>
      </c>
      <c r="AA74" s="16" t="s">
        <v>433</v>
      </c>
      <c r="AB74" s="16" t="s">
        <v>662</v>
      </c>
      <c r="AC74" s="16" t="s">
        <v>663</v>
      </c>
      <c r="AD74" s="16"/>
      <c r="AE74" s="16" t="s">
        <v>77</v>
      </c>
      <c r="AF74" s="24">
        <v>2569133</v>
      </c>
      <c r="AG74" s="41">
        <v>841439</v>
      </c>
      <c r="AH74" s="24">
        <v>3410572</v>
      </c>
      <c r="AI74" s="26">
        <v>35191</v>
      </c>
      <c r="AJ74" s="27">
        <v>40909</v>
      </c>
      <c r="AK74" s="19" t="s">
        <v>92</v>
      </c>
      <c r="AL74" s="28">
        <f t="shared" ca="1" si="6"/>
        <v>13.25</v>
      </c>
      <c r="AM74" s="16" t="s">
        <v>269</v>
      </c>
      <c r="AN74" s="16" t="s">
        <v>94</v>
      </c>
      <c r="AO74" s="36" t="s">
        <v>664</v>
      </c>
      <c r="AP74" s="30">
        <v>6.9690000000000002E-2</v>
      </c>
      <c r="AQ74" s="31" t="s">
        <v>665</v>
      </c>
      <c r="AR74" s="17" t="s">
        <v>666</v>
      </c>
      <c r="AS74" s="16" t="s">
        <v>84</v>
      </c>
      <c r="AT74" s="16"/>
      <c r="AU74" s="33"/>
      <c r="AV74" s="17"/>
      <c r="AW74" s="16" t="s">
        <v>667</v>
      </c>
      <c r="AX74" s="16">
        <v>3006144675</v>
      </c>
      <c r="AY74" s="16">
        <v>3212087844</v>
      </c>
      <c r="AZ74" s="16" t="str">
        <f t="shared" ca="1" si="8"/>
        <v xml:space="preserve"> </v>
      </c>
      <c r="BA74" s="16" t="s">
        <v>87</v>
      </c>
      <c r="BB74" s="16" t="s">
        <v>87</v>
      </c>
      <c r="BC74" s="16"/>
      <c r="BD74" s="18" t="s">
        <v>87</v>
      </c>
      <c r="BE74" s="16"/>
      <c r="BF74" s="16" t="s">
        <v>87</v>
      </c>
      <c r="BG74" s="17"/>
      <c r="BH74" s="16"/>
      <c r="BI74" s="19"/>
      <c r="BJ74" s="16"/>
      <c r="BK74" s="16"/>
      <c r="BL74" s="34"/>
    </row>
    <row r="75" spans="1:64">
      <c r="A75" s="15">
        <v>103</v>
      </c>
      <c r="B75" s="16">
        <v>4066</v>
      </c>
      <c r="C75" s="17" t="s">
        <v>64</v>
      </c>
      <c r="D75" s="18">
        <v>74811681</v>
      </c>
      <c r="E75" s="18">
        <v>74811681</v>
      </c>
      <c r="F75" s="18">
        <v>74811681</v>
      </c>
      <c r="G75" s="17" t="s">
        <v>668</v>
      </c>
      <c r="H75" s="16" t="s">
        <v>89</v>
      </c>
      <c r="I75" s="19" t="s">
        <v>669</v>
      </c>
      <c r="J75" s="16">
        <f t="shared" ca="1" si="5"/>
        <v>51</v>
      </c>
      <c r="K75" s="17" t="s">
        <v>453</v>
      </c>
      <c r="L75" s="16">
        <v>3137</v>
      </c>
      <c r="M75" s="16">
        <v>11</v>
      </c>
      <c r="N75" s="16" t="s">
        <v>603</v>
      </c>
      <c r="O75" s="35" t="s">
        <v>455</v>
      </c>
      <c r="P75" s="16" t="s">
        <v>249</v>
      </c>
      <c r="Q75" s="16" t="s">
        <v>117</v>
      </c>
      <c r="R75" s="22" t="s">
        <v>73</v>
      </c>
      <c r="S75" s="22"/>
      <c r="T75" s="22">
        <v>103</v>
      </c>
      <c r="U75" s="22" t="s">
        <v>603</v>
      </c>
      <c r="V75" s="22" t="s">
        <v>456</v>
      </c>
      <c r="W75" s="16">
        <v>3000</v>
      </c>
      <c r="X75" s="16" t="s">
        <v>170</v>
      </c>
      <c r="Y75" s="16" t="s">
        <v>670</v>
      </c>
      <c r="Z75" s="16" t="s">
        <v>670</v>
      </c>
      <c r="AA75" s="16" t="s">
        <v>671</v>
      </c>
      <c r="AB75" s="16" t="s">
        <v>672</v>
      </c>
      <c r="AC75" s="16" t="s">
        <v>673</v>
      </c>
      <c r="AD75" s="16" t="s">
        <v>674</v>
      </c>
      <c r="AE75" s="16" t="s">
        <v>77</v>
      </c>
      <c r="AF75" s="24">
        <v>2569133</v>
      </c>
      <c r="AG75" s="41">
        <v>841439</v>
      </c>
      <c r="AH75" s="24">
        <v>3410572</v>
      </c>
      <c r="AI75" s="26">
        <v>35206</v>
      </c>
      <c r="AJ75" s="27">
        <v>40909</v>
      </c>
      <c r="AK75" s="19" t="s">
        <v>92</v>
      </c>
      <c r="AL75" s="28">
        <f t="shared" ca="1" si="6"/>
        <v>13.25</v>
      </c>
      <c r="AM75" s="16" t="s">
        <v>120</v>
      </c>
      <c r="AN75" s="16" t="s">
        <v>94</v>
      </c>
      <c r="AO75" s="36" t="s">
        <v>675</v>
      </c>
      <c r="AP75" s="30">
        <v>6.9690000000000002E-2</v>
      </c>
      <c r="AQ75" s="31" t="s">
        <v>676</v>
      </c>
      <c r="AR75" s="17" t="s">
        <v>676</v>
      </c>
      <c r="AS75" s="16" t="s">
        <v>84</v>
      </c>
      <c r="AT75" s="16"/>
      <c r="AU75" s="33"/>
      <c r="AV75" s="17"/>
      <c r="AW75" s="16" t="s">
        <v>677</v>
      </c>
      <c r="AX75" s="16">
        <v>3143967343</v>
      </c>
      <c r="AY75" s="16">
        <v>32127757045</v>
      </c>
      <c r="AZ75" s="16" t="str">
        <f t="shared" ca="1" si="8"/>
        <v xml:space="preserve"> </v>
      </c>
      <c r="BA75" s="16" t="s">
        <v>87</v>
      </c>
      <c r="BB75" s="16" t="s">
        <v>87</v>
      </c>
      <c r="BC75" s="16"/>
      <c r="BD75" s="18" t="s">
        <v>87</v>
      </c>
      <c r="BE75" s="16"/>
      <c r="BF75" s="16" t="s">
        <v>87</v>
      </c>
      <c r="BG75" s="17"/>
      <c r="BH75" s="16"/>
      <c r="BI75" s="19"/>
      <c r="BJ75" s="16"/>
      <c r="BK75" s="16"/>
      <c r="BL75" s="34"/>
    </row>
    <row r="76" spans="1:64">
      <c r="A76" s="15">
        <v>104</v>
      </c>
      <c r="B76" s="16">
        <v>4066</v>
      </c>
      <c r="C76" s="17" t="s">
        <v>64</v>
      </c>
      <c r="D76" s="18">
        <v>5823362</v>
      </c>
      <c r="E76" s="18">
        <v>5823362</v>
      </c>
      <c r="F76" s="18">
        <v>5823362</v>
      </c>
      <c r="G76" s="17" t="s">
        <v>678</v>
      </c>
      <c r="H76" s="16" t="s">
        <v>89</v>
      </c>
      <c r="I76" s="19" t="s">
        <v>679</v>
      </c>
      <c r="J76" s="16">
        <f t="shared" ca="1" si="5"/>
        <v>44</v>
      </c>
      <c r="K76" s="17" t="s">
        <v>453</v>
      </c>
      <c r="L76" s="16">
        <v>3137</v>
      </c>
      <c r="M76" s="16">
        <v>11</v>
      </c>
      <c r="N76" s="16" t="s">
        <v>603</v>
      </c>
      <c r="O76" s="21" t="s">
        <v>455</v>
      </c>
      <c r="P76" s="16" t="s">
        <v>249</v>
      </c>
      <c r="Q76" s="16" t="s">
        <v>117</v>
      </c>
      <c r="R76" s="17" t="s">
        <v>73</v>
      </c>
      <c r="S76" s="22"/>
      <c r="T76" s="22">
        <v>104</v>
      </c>
      <c r="U76" s="22" t="s">
        <v>603</v>
      </c>
      <c r="V76" s="22" t="s">
        <v>456</v>
      </c>
      <c r="W76" s="16">
        <v>2000</v>
      </c>
      <c r="X76" s="16" t="s">
        <v>181</v>
      </c>
      <c r="Y76" s="16" t="s">
        <v>182</v>
      </c>
      <c r="Z76" s="16" t="s">
        <v>182</v>
      </c>
      <c r="AA76" s="16" t="s">
        <v>478</v>
      </c>
      <c r="AB76" s="16" t="s">
        <v>479</v>
      </c>
      <c r="AC76" s="16" t="s">
        <v>480</v>
      </c>
      <c r="AD76" s="16"/>
      <c r="AE76" s="16" t="s">
        <v>77</v>
      </c>
      <c r="AF76" s="24">
        <v>2569133</v>
      </c>
      <c r="AG76" s="41">
        <v>841439</v>
      </c>
      <c r="AH76" s="24">
        <v>3410572</v>
      </c>
      <c r="AI76" s="26">
        <v>37561</v>
      </c>
      <c r="AJ76" s="27">
        <v>40909</v>
      </c>
      <c r="AK76" s="19" t="s">
        <v>92</v>
      </c>
      <c r="AL76" s="28">
        <f t="shared" ca="1" si="6"/>
        <v>13.25</v>
      </c>
      <c r="AM76" s="16" t="s">
        <v>120</v>
      </c>
      <c r="AN76" s="16" t="s">
        <v>94</v>
      </c>
      <c r="AO76" s="36" t="s">
        <v>481</v>
      </c>
      <c r="AP76" s="30">
        <v>6.9690000000000002E-2</v>
      </c>
      <c r="AQ76" s="31" t="s">
        <v>680</v>
      </c>
      <c r="AR76" s="16" t="s">
        <v>681</v>
      </c>
      <c r="AS76" s="16" t="s">
        <v>84</v>
      </c>
      <c r="AT76" s="16"/>
      <c r="AU76" s="33"/>
      <c r="AV76" s="16"/>
      <c r="AW76" s="16" t="s">
        <v>682</v>
      </c>
      <c r="AX76" s="16">
        <v>3212773666</v>
      </c>
      <c r="AY76" s="16">
        <v>3212773666</v>
      </c>
      <c r="AZ76" s="16" t="str">
        <f t="shared" ca="1" si="8"/>
        <v xml:space="preserve"> </v>
      </c>
      <c r="BA76" s="16" t="s">
        <v>87</v>
      </c>
      <c r="BB76" s="16" t="s">
        <v>87</v>
      </c>
      <c r="BC76" s="16"/>
      <c r="BD76" s="18" t="s">
        <v>87</v>
      </c>
      <c r="BE76" s="16"/>
      <c r="BF76" s="16" t="s">
        <v>87</v>
      </c>
      <c r="BG76" s="31"/>
      <c r="BH76" s="16"/>
      <c r="BI76" s="19"/>
      <c r="BJ76" s="16"/>
      <c r="BK76" s="16"/>
      <c r="BL76" s="34"/>
    </row>
    <row r="77" spans="1:64">
      <c r="A77" s="15">
        <v>105</v>
      </c>
      <c r="B77" s="16">
        <v>4066</v>
      </c>
      <c r="C77" s="17" t="s">
        <v>112</v>
      </c>
      <c r="D77" s="18">
        <v>52218150</v>
      </c>
      <c r="E77" s="18">
        <v>52218150</v>
      </c>
      <c r="F77" s="18">
        <v>52218150</v>
      </c>
      <c r="G77" s="17" t="s">
        <v>683</v>
      </c>
      <c r="H77" s="16" t="s">
        <v>89</v>
      </c>
      <c r="I77" s="19" t="s">
        <v>684</v>
      </c>
      <c r="J77" s="16">
        <f t="shared" ca="1" si="5"/>
        <v>46</v>
      </c>
      <c r="K77" s="17" t="s">
        <v>453</v>
      </c>
      <c r="L77" s="16">
        <v>3137</v>
      </c>
      <c r="M77" s="16">
        <v>11</v>
      </c>
      <c r="N77" s="16" t="s">
        <v>603</v>
      </c>
      <c r="O77" s="21" t="s">
        <v>455</v>
      </c>
      <c r="P77" s="16" t="s">
        <v>249</v>
      </c>
      <c r="Q77" s="16" t="s">
        <v>117</v>
      </c>
      <c r="R77" s="17" t="s">
        <v>73</v>
      </c>
      <c r="S77" s="22"/>
      <c r="T77" s="22">
        <v>105</v>
      </c>
      <c r="U77" s="22" t="s">
        <v>603</v>
      </c>
      <c r="V77" s="22" t="s">
        <v>456</v>
      </c>
      <c r="W77" s="16">
        <v>2000</v>
      </c>
      <c r="X77" s="16" t="s">
        <v>181</v>
      </c>
      <c r="Y77" s="16" t="s">
        <v>685</v>
      </c>
      <c r="Z77" s="16" t="s">
        <v>685</v>
      </c>
      <c r="AA77" s="16" t="s">
        <v>76</v>
      </c>
      <c r="AB77" s="16" t="s">
        <v>76</v>
      </c>
      <c r="AC77" s="16" t="s">
        <v>76</v>
      </c>
      <c r="AD77" s="16"/>
      <c r="AE77" s="16" t="s">
        <v>77</v>
      </c>
      <c r="AF77" s="24">
        <v>2569133</v>
      </c>
      <c r="AG77" s="41">
        <v>841439</v>
      </c>
      <c r="AH77" s="24">
        <v>3410572</v>
      </c>
      <c r="AI77" s="26">
        <v>35916</v>
      </c>
      <c r="AJ77" s="27">
        <v>42360</v>
      </c>
      <c r="AK77" s="19" t="s">
        <v>92</v>
      </c>
      <c r="AL77" s="28">
        <f t="shared" ca="1" si="6"/>
        <v>9.25</v>
      </c>
      <c r="AM77" s="16" t="s">
        <v>93</v>
      </c>
      <c r="AN77" s="16" t="s">
        <v>94</v>
      </c>
      <c r="AO77" s="36" t="s">
        <v>82</v>
      </c>
      <c r="AP77" s="30">
        <v>5.2199999999999998E-3</v>
      </c>
      <c r="AQ77" s="31" t="s">
        <v>686</v>
      </c>
      <c r="AR77" s="16" t="s">
        <v>686</v>
      </c>
      <c r="AS77" s="16" t="s">
        <v>84</v>
      </c>
      <c r="AT77" s="16"/>
      <c r="AU77" s="33"/>
      <c r="AV77" s="16"/>
      <c r="AW77" s="16" t="s">
        <v>687</v>
      </c>
      <c r="AX77" s="16">
        <v>3208474538</v>
      </c>
      <c r="AY77" s="16" t="s">
        <v>78</v>
      </c>
      <c r="AZ77" s="16" t="str">
        <f t="shared" ca="1" si="8"/>
        <v xml:space="preserve"> </v>
      </c>
      <c r="BA77" s="16"/>
      <c r="BB77" s="16" t="s">
        <v>87</v>
      </c>
      <c r="BC77" s="16"/>
      <c r="BD77" s="18" t="s">
        <v>153</v>
      </c>
      <c r="BE77" s="16"/>
      <c r="BF77" s="16" t="s">
        <v>688</v>
      </c>
      <c r="BG77" s="31"/>
      <c r="BH77" s="16"/>
      <c r="BI77" s="19"/>
      <c r="BJ77" s="16"/>
      <c r="BK77" s="16"/>
      <c r="BL77" s="34"/>
    </row>
    <row r="78" spans="1:64">
      <c r="A78" s="15">
        <v>106</v>
      </c>
      <c r="B78" s="16">
        <v>4066</v>
      </c>
      <c r="C78" s="17" t="s">
        <v>64</v>
      </c>
      <c r="D78" s="18">
        <v>86052576</v>
      </c>
      <c r="E78" s="18">
        <v>86052576</v>
      </c>
      <c r="F78" s="18">
        <v>86052576</v>
      </c>
      <c r="G78" s="17" t="s">
        <v>689</v>
      </c>
      <c r="H78" s="16" t="s">
        <v>89</v>
      </c>
      <c r="I78" s="19" t="s">
        <v>690</v>
      </c>
      <c r="J78" s="16">
        <f t="shared" ca="1" si="5"/>
        <v>48</v>
      </c>
      <c r="K78" s="17" t="s">
        <v>247</v>
      </c>
      <c r="L78" s="16">
        <v>3137</v>
      </c>
      <c r="M78" s="16">
        <v>11</v>
      </c>
      <c r="N78" s="16" t="s">
        <v>603</v>
      </c>
      <c r="O78" s="21" t="s">
        <v>455</v>
      </c>
      <c r="P78" s="16" t="s">
        <v>249</v>
      </c>
      <c r="Q78" s="16" t="s">
        <v>117</v>
      </c>
      <c r="R78" s="17" t="s">
        <v>250</v>
      </c>
      <c r="S78" s="22"/>
      <c r="T78" s="22">
        <v>211</v>
      </c>
      <c r="U78" s="22" t="s">
        <v>487</v>
      </c>
      <c r="V78" s="22" t="s">
        <v>456</v>
      </c>
      <c r="W78" s="16">
        <v>2000</v>
      </c>
      <c r="X78" s="16" t="s">
        <v>181</v>
      </c>
      <c r="Y78" s="16" t="s">
        <v>182</v>
      </c>
      <c r="Z78" s="16" t="s">
        <v>182</v>
      </c>
      <c r="AA78" s="16" t="s">
        <v>671</v>
      </c>
      <c r="AB78" s="16" t="s">
        <v>691</v>
      </c>
      <c r="AC78" s="16" t="s">
        <v>692</v>
      </c>
      <c r="AD78" s="16"/>
      <c r="AE78" s="16" t="s">
        <v>77</v>
      </c>
      <c r="AF78" s="24">
        <v>2569133</v>
      </c>
      <c r="AG78" s="41">
        <v>841439</v>
      </c>
      <c r="AH78" s="24">
        <v>3410572</v>
      </c>
      <c r="AI78" s="26">
        <v>36228</v>
      </c>
      <c r="AJ78" s="27">
        <v>40909</v>
      </c>
      <c r="AK78" s="19" t="s">
        <v>92</v>
      </c>
      <c r="AL78" s="28">
        <f t="shared" ca="1" si="6"/>
        <v>13.25</v>
      </c>
      <c r="AM78" s="16" t="s">
        <v>120</v>
      </c>
      <c r="AN78" s="16" t="s">
        <v>94</v>
      </c>
      <c r="AO78" s="36" t="s">
        <v>693</v>
      </c>
      <c r="AP78" s="30">
        <v>6.9690000000000002E-2</v>
      </c>
      <c r="AQ78" s="31" t="s">
        <v>694</v>
      </c>
      <c r="AR78" s="16" t="s">
        <v>695</v>
      </c>
      <c r="AS78" s="16" t="s">
        <v>84</v>
      </c>
      <c r="AT78" s="16"/>
      <c r="AU78" s="33"/>
      <c r="AV78" s="16"/>
      <c r="AW78" s="16" t="s">
        <v>696</v>
      </c>
      <c r="AX78" s="16">
        <v>3212409287</v>
      </c>
      <c r="AY78" s="16">
        <v>3107512540</v>
      </c>
      <c r="AZ78" s="16" t="str">
        <f t="shared" ca="1" si="8"/>
        <v xml:space="preserve"> </v>
      </c>
      <c r="BA78" s="16" t="s">
        <v>87</v>
      </c>
      <c r="BB78" s="16" t="s">
        <v>87</v>
      </c>
      <c r="BC78" s="16"/>
      <c r="BD78" s="18" t="s">
        <v>87</v>
      </c>
      <c r="BE78" s="16"/>
      <c r="BF78" s="16" t="s">
        <v>87</v>
      </c>
      <c r="BG78" s="31"/>
      <c r="BH78" s="16"/>
      <c r="BI78" s="19"/>
      <c r="BJ78" s="16"/>
      <c r="BK78" s="16"/>
      <c r="BL78" s="34"/>
    </row>
    <row r="79" spans="1:64">
      <c r="A79" s="15">
        <v>107</v>
      </c>
      <c r="B79" s="16">
        <v>4066</v>
      </c>
      <c r="C79" s="17" t="s">
        <v>64</v>
      </c>
      <c r="D79" s="18">
        <v>10185289</v>
      </c>
      <c r="E79" s="18">
        <v>10185289</v>
      </c>
      <c r="F79" s="18">
        <v>10185289</v>
      </c>
      <c r="G79" s="17" t="s">
        <v>697</v>
      </c>
      <c r="H79" s="16" t="s">
        <v>89</v>
      </c>
      <c r="I79" s="19" t="s">
        <v>698</v>
      </c>
      <c r="J79" s="16">
        <f t="shared" ca="1" si="5"/>
        <v>47</v>
      </c>
      <c r="K79" s="17" t="s">
        <v>247</v>
      </c>
      <c r="L79" s="16">
        <v>3137</v>
      </c>
      <c r="M79" s="16">
        <v>11</v>
      </c>
      <c r="N79" s="16" t="s">
        <v>603</v>
      </c>
      <c r="O79" s="21" t="s">
        <v>455</v>
      </c>
      <c r="P79" s="16" t="s">
        <v>249</v>
      </c>
      <c r="Q79" s="16" t="s">
        <v>117</v>
      </c>
      <c r="R79" s="22" t="s">
        <v>250</v>
      </c>
      <c r="S79" s="22"/>
      <c r="T79" s="22">
        <v>197</v>
      </c>
      <c r="U79" s="22" t="s">
        <v>487</v>
      </c>
      <c r="V79" s="22" t="s">
        <v>456</v>
      </c>
      <c r="W79" s="16">
        <v>2000</v>
      </c>
      <c r="X79" s="16" t="s">
        <v>181</v>
      </c>
      <c r="Y79" s="16" t="s">
        <v>182</v>
      </c>
      <c r="Z79" s="16" t="s">
        <v>182</v>
      </c>
      <c r="AA79" s="16" t="s">
        <v>478</v>
      </c>
      <c r="AB79" s="16" t="s">
        <v>479</v>
      </c>
      <c r="AC79" s="16" t="s">
        <v>480</v>
      </c>
      <c r="AD79" s="16"/>
      <c r="AE79" s="16" t="s">
        <v>77</v>
      </c>
      <c r="AF79" s="24">
        <v>2569133</v>
      </c>
      <c r="AG79" s="41">
        <v>841439</v>
      </c>
      <c r="AH79" s="24">
        <v>3410572</v>
      </c>
      <c r="AI79" s="26">
        <v>37187</v>
      </c>
      <c r="AJ79" s="27">
        <v>40909</v>
      </c>
      <c r="AK79" s="19" t="s">
        <v>92</v>
      </c>
      <c r="AL79" s="28">
        <f t="shared" ca="1" si="6"/>
        <v>13.25</v>
      </c>
      <c r="AM79" s="16" t="s">
        <v>80</v>
      </c>
      <c r="AN79" s="16" t="s">
        <v>94</v>
      </c>
      <c r="AO79" s="36" t="s">
        <v>481</v>
      </c>
      <c r="AP79" s="30">
        <v>6.9690000000000002E-2</v>
      </c>
      <c r="AQ79" s="31" t="s">
        <v>699</v>
      </c>
      <c r="AR79" s="16" t="s">
        <v>699</v>
      </c>
      <c r="AS79" s="16" t="s">
        <v>84</v>
      </c>
      <c r="AT79" s="16"/>
      <c r="AU79" s="33" t="s">
        <v>135</v>
      </c>
      <c r="AV79" s="16"/>
      <c r="AW79" s="16" t="s">
        <v>700</v>
      </c>
      <c r="AX79" s="16">
        <v>3233086258</v>
      </c>
      <c r="AY79" s="16">
        <v>3212773552</v>
      </c>
      <c r="AZ79" s="16" t="str">
        <f t="shared" ca="1" si="8"/>
        <v xml:space="preserve"> </v>
      </c>
      <c r="BA79" s="16" t="s">
        <v>87</v>
      </c>
      <c r="BB79" s="16" t="s">
        <v>87</v>
      </c>
      <c r="BC79" s="16"/>
      <c r="BD79" s="18" t="s">
        <v>87</v>
      </c>
      <c r="BE79" s="16"/>
      <c r="BF79" s="16" t="s">
        <v>87</v>
      </c>
      <c r="BG79" s="31"/>
      <c r="BH79" s="16"/>
      <c r="BI79" s="19"/>
      <c r="BJ79" s="16"/>
      <c r="BK79" s="16"/>
      <c r="BL79" s="34"/>
    </row>
    <row r="80" spans="1:64">
      <c r="A80" s="15">
        <v>108</v>
      </c>
      <c r="B80" s="16">
        <v>4066</v>
      </c>
      <c r="C80" s="17" t="s">
        <v>112</v>
      </c>
      <c r="D80" s="18">
        <v>66962299</v>
      </c>
      <c r="E80" s="18">
        <v>66962299</v>
      </c>
      <c r="F80" s="18">
        <v>66962299</v>
      </c>
      <c r="G80" s="17" t="s">
        <v>701</v>
      </c>
      <c r="H80" s="16" t="s">
        <v>229</v>
      </c>
      <c r="I80" s="19" t="s">
        <v>702</v>
      </c>
      <c r="J80" s="16">
        <f t="shared" ca="1" si="5"/>
        <v>46</v>
      </c>
      <c r="K80" s="17" t="s">
        <v>247</v>
      </c>
      <c r="L80" s="16">
        <v>3137</v>
      </c>
      <c r="M80" s="16">
        <v>11</v>
      </c>
      <c r="N80" s="16" t="s">
        <v>603</v>
      </c>
      <c r="O80" s="21" t="s">
        <v>455</v>
      </c>
      <c r="P80" s="16" t="s">
        <v>249</v>
      </c>
      <c r="Q80" s="16" t="s">
        <v>117</v>
      </c>
      <c r="R80" s="22" t="s">
        <v>250</v>
      </c>
      <c r="S80" s="22"/>
      <c r="T80" s="22">
        <v>213</v>
      </c>
      <c r="U80" s="22" t="s">
        <v>487</v>
      </c>
      <c r="V80" s="22" t="s">
        <v>456</v>
      </c>
      <c r="W80" s="16">
        <v>2000</v>
      </c>
      <c r="X80" s="16" t="s">
        <v>181</v>
      </c>
      <c r="Y80" s="16" t="s">
        <v>182</v>
      </c>
      <c r="Z80" s="16" t="s">
        <v>182</v>
      </c>
      <c r="AA80" s="16" t="s">
        <v>433</v>
      </c>
      <c r="AB80" s="16" t="s">
        <v>662</v>
      </c>
      <c r="AC80" s="16" t="s">
        <v>663</v>
      </c>
      <c r="AD80" s="16" t="s">
        <v>703</v>
      </c>
      <c r="AE80" s="16" t="s">
        <v>77</v>
      </c>
      <c r="AF80" s="24">
        <v>2569133</v>
      </c>
      <c r="AG80" s="41">
        <v>841439</v>
      </c>
      <c r="AH80" s="24">
        <v>3410572</v>
      </c>
      <c r="AI80" s="26">
        <v>37561</v>
      </c>
      <c r="AJ80" s="27">
        <v>40909</v>
      </c>
      <c r="AK80" s="19" t="s">
        <v>92</v>
      </c>
      <c r="AL80" s="28">
        <f t="shared" ca="1" si="6"/>
        <v>13.25</v>
      </c>
      <c r="AM80" s="16" t="s">
        <v>120</v>
      </c>
      <c r="AN80" s="16" t="s">
        <v>94</v>
      </c>
      <c r="AO80" s="36" t="s">
        <v>664</v>
      </c>
      <c r="AP80" s="30">
        <v>6.9690000000000002E-2</v>
      </c>
      <c r="AQ80" s="31" t="s">
        <v>704</v>
      </c>
      <c r="AR80" s="17" t="s">
        <v>704</v>
      </c>
      <c r="AS80" s="16" t="s">
        <v>469</v>
      </c>
      <c r="AT80" s="16"/>
      <c r="AU80" s="33"/>
      <c r="AV80" s="17"/>
      <c r="AW80" s="16" t="s">
        <v>705</v>
      </c>
      <c r="AX80" s="16">
        <v>3232224445</v>
      </c>
      <c r="AY80" s="16">
        <v>3232224445</v>
      </c>
      <c r="AZ80" s="16" t="str">
        <f t="shared" ca="1" si="8"/>
        <v xml:space="preserve"> </v>
      </c>
      <c r="BA80" s="16" t="s">
        <v>87</v>
      </c>
      <c r="BB80" s="16" t="s">
        <v>706</v>
      </c>
      <c r="BC80" s="16"/>
      <c r="BD80" s="18" t="s">
        <v>87</v>
      </c>
      <c r="BE80" s="16"/>
      <c r="BF80" s="16" t="s">
        <v>87</v>
      </c>
      <c r="BG80" s="17"/>
      <c r="BH80" s="16"/>
      <c r="BI80" s="19"/>
      <c r="BJ80" s="16"/>
      <c r="BK80" s="16"/>
      <c r="BL80" s="34"/>
    </row>
    <row r="81" spans="1:64">
      <c r="A81" s="15">
        <v>109</v>
      </c>
      <c r="B81" s="16">
        <v>4066</v>
      </c>
      <c r="C81" s="17" t="s">
        <v>64</v>
      </c>
      <c r="D81" s="18">
        <v>80003932</v>
      </c>
      <c r="E81" s="18" t="e">
        <v>#N/A</v>
      </c>
      <c r="F81" s="18" t="e">
        <v>#N/A</v>
      </c>
      <c r="G81" s="17" t="s">
        <v>707</v>
      </c>
      <c r="H81" s="16" t="s">
        <v>89</v>
      </c>
      <c r="I81" s="19" t="s">
        <v>708</v>
      </c>
      <c r="J81" s="16">
        <f t="shared" ca="1" si="5"/>
        <v>45</v>
      </c>
      <c r="K81" s="17" t="s">
        <v>247</v>
      </c>
      <c r="L81" s="16">
        <v>3137</v>
      </c>
      <c r="M81" s="16">
        <v>11</v>
      </c>
      <c r="N81" s="16" t="s">
        <v>603</v>
      </c>
      <c r="O81" s="35" t="s">
        <v>455</v>
      </c>
      <c r="P81" s="16" t="s">
        <v>249</v>
      </c>
      <c r="Q81" s="16" t="s">
        <v>117</v>
      </c>
      <c r="R81" s="22" t="s">
        <v>250</v>
      </c>
      <c r="S81" s="22"/>
      <c r="T81" s="22">
        <v>20</v>
      </c>
      <c r="U81" s="22" t="s">
        <v>487</v>
      </c>
      <c r="V81" s="22" t="s">
        <v>456</v>
      </c>
      <c r="W81" s="16">
        <v>3000</v>
      </c>
      <c r="X81" s="16" t="s">
        <v>170</v>
      </c>
      <c r="Y81" s="16" t="s">
        <v>351</v>
      </c>
      <c r="Z81" s="16" t="s">
        <v>351</v>
      </c>
      <c r="AA81" s="16" t="s">
        <v>76</v>
      </c>
      <c r="AB81" s="16" t="s">
        <v>76</v>
      </c>
      <c r="AC81" s="16" t="s">
        <v>76</v>
      </c>
      <c r="AD81" s="16"/>
      <c r="AE81" s="16" t="s">
        <v>77</v>
      </c>
      <c r="AF81" s="24">
        <v>2569133</v>
      </c>
      <c r="AG81" s="41">
        <v>841439</v>
      </c>
      <c r="AH81" s="24">
        <v>3410572</v>
      </c>
      <c r="AI81" s="26">
        <v>36238</v>
      </c>
      <c r="AJ81" s="27">
        <v>40909</v>
      </c>
      <c r="AK81" s="19" t="s">
        <v>92</v>
      </c>
      <c r="AL81" s="28">
        <f t="shared" ca="1" si="6"/>
        <v>13.25</v>
      </c>
      <c r="AM81" s="16" t="s">
        <v>93</v>
      </c>
      <c r="AN81" s="16" t="s">
        <v>94</v>
      </c>
      <c r="AO81" s="36" t="s">
        <v>82</v>
      </c>
      <c r="AP81" s="30">
        <v>6.9690000000000002E-2</v>
      </c>
      <c r="AQ81" s="31" t="s">
        <v>709</v>
      </c>
      <c r="AR81" s="19" t="s">
        <v>710</v>
      </c>
      <c r="AS81" s="17" t="s">
        <v>208</v>
      </c>
      <c r="AT81" s="19"/>
      <c r="AU81" s="26" t="s">
        <v>198</v>
      </c>
      <c r="AV81" s="19"/>
      <c r="AW81" s="16" t="s">
        <v>711</v>
      </c>
      <c r="AX81" s="16">
        <v>3163919494</v>
      </c>
      <c r="AY81" s="16">
        <v>3104429215</v>
      </c>
      <c r="AZ81" s="16" t="str">
        <f t="shared" ca="1" si="8"/>
        <v xml:space="preserve"> </v>
      </c>
      <c r="BA81" s="16" t="s">
        <v>87</v>
      </c>
      <c r="BB81" s="16" t="s">
        <v>87</v>
      </c>
      <c r="BC81" s="16"/>
      <c r="BD81" s="18" t="s">
        <v>87</v>
      </c>
      <c r="BE81" s="16"/>
      <c r="BF81" s="16" t="s">
        <v>87</v>
      </c>
      <c r="BG81" s="19"/>
      <c r="BH81" s="16"/>
      <c r="BI81" s="19"/>
      <c r="BJ81" s="16"/>
      <c r="BK81" s="16"/>
      <c r="BL81" s="34"/>
    </row>
    <row r="82" spans="1:64">
      <c r="A82" s="15">
        <v>110</v>
      </c>
      <c r="B82" s="16">
        <v>4066</v>
      </c>
      <c r="C82" s="17" t="s">
        <v>64</v>
      </c>
      <c r="D82" s="18">
        <v>79854991</v>
      </c>
      <c r="E82" s="18">
        <v>79854991</v>
      </c>
      <c r="F82" s="18">
        <v>79854991</v>
      </c>
      <c r="G82" s="17" t="s">
        <v>712</v>
      </c>
      <c r="H82" s="16" t="s">
        <v>236</v>
      </c>
      <c r="I82" s="19" t="s">
        <v>713</v>
      </c>
      <c r="J82" s="16">
        <f t="shared" ca="1" si="5"/>
        <v>47</v>
      </c>
      <c r="K82" s="17" t="s">
        <v>453</v>
      </c>
      <c r="L82" s="16">
        <v>3137</v>
      </c>
      <c r="M82" s="16">
        <v>11</v>
      </c>
      <c r="N82" s="16" t="s">
        <v>603</v>
      </c>
      <c r="O82" s="21" t="s">
        <v>455</v>
      </c>
      <c r="P82" s="16" t="s">
        <v>249</v>
      </c>
      <c r="Q82" s="16" t="s">
        <v>117</v>
      </c>
      <c r="R82" s="22" t="s">
        <v>73</v>
      </c>
      <c r="S82" s="22"/>
      <c r="T82" s="22">
        <v>110</v>
      </c>
      <c r="U82" s="22" t="s">
        <v>603</v>
      </c>
      <c r="V82" s="22" t="s">
        <v>456</v>
      </c>
      <c r="W82" s="16">
        <v>2000</v>
      </c>
      <c r="X82" s="16" t="s">
        <v>181</v>
      </c>
      <c r="Y82" s="16" t="s">
        <v>182</v>
      </c>
      <c r="Z82" s="16" t="s">
        <v>182</v>
      </c>
      <c r="AA82" s="16" t="s">
        <v>76</v>
      </c>
      <c r="AB82" s="16" t="s">
        <v>76</v>
      </c>
      <c r="AC82" s="16" t="s">
        <v>76</v>
      </c>
      <c r="AD82" s="16"/>
      <c r="AE82" s="16" t="s">
        <v>77</v>
      </c>
      <c r="AF82" s="24">
        <v>2569133</v>
      </c>
      <c r="AG82" s="41">
        <v>841439</v>
      </c>
      <c r="AH82" s="24">
        <v>3410572</v>
      </c>
      <c r="AI82" s="26">
        <v>36238</v>
      </c>
      <c r="AJ82" s="27">
        <v>40909</v>
      </c>
      <c r="AK82" s="19" t="s">
        <v>92</v>
      </c>
      <c r="AL82" s="28">
        <f t="shared" ca="1" si="6"/>
        <v>13.25</v>
      </c>
      <c r="AM82" s="16" t="s">
        <v>93</v>
      </c>
      <c r="AN82" s="16" t="s">
        <v>94</v>
      </c>
      <c r="AO82" s="36" t="s">
        <v>82</v>
      </c>
      <c r="AP82" s="30">
        <v>6.9690000000000002E-2</v>
      </c>
      <c r="AQ82" s="31" t="s">
        <v>714</v>
      </c>
      <c r="AR82" s="17" t="s">
        <v>714</v>
      </c>
      <c r="AS82" s="17" t="s">
        <v>84</v>
      </c>
      <c r="AT82" s="17"/>
      <c r="AU82" s="51" t="s">
        <v>198</v>
      </c>
      <c r="AV82" s="17"/>
      <c r="AW82" s="16" t="s">
        <v>715</v>
      </c>
      <c r="AX82" s="16">
        <v>3213602251</v>
      </c>
      <c r="AY82" s="16">
        <v>3213602251</v>
      </c>
      <c r="AZ82" s="16" t="str">
        <f t="shared" ca="1" si="8"/>
        <v xml:space="preserve"> </v>
      </c>
      <c r="BA82" s="16" t="s">
        <v>87</v>
      </c>
      <c r="BB82" s="16" t="s">
        <v>87</v>
      </c>
      <c r="BC82" s="16"/>
      <c r="BD82" s="18" t="s">
        <v>87</v>
      </c>
      <c r="BE82" s="16"/>
      <c r="BF82" s="16" t="s">
        <v>87</v>
      </c>
      <c r="BG82" s="19"/>
      <c r="BH82" s="16"/>
      <c r="BI82" s="19"/>
      <c r="BJ82" s="16"/>
      <c r="BK82" s="16"/>
      <c r="BL82" s="34"/>
    </row>
    <row r="83" spans="1:64" ht="22.5">
      <c r="A83" s="15">
        <v>111</v>
      </c>
      <c r="B83" s="16">
        <v>4066</v>
      </c>
      <c r="C83" s="17" t="s">
        <v>112</v>
      </c>
      <c r="D83" s="18">
        <v>46450415</v>
      </c>
      <c r="E83" s="18">
        <v>46450415</v>
      </c>
      <c r="F83" s="18">
        <v>46450415</v>
      </c>
      <c r="G83" s="17" t="s">
        <v>716</v>
      </c>
      <c r="H83" s="16" t="s">
        <v>229</v>
      </c>
      <c r="I83" s="19" t="s">
        <v>717</v>
      </c>
      <c r="J83" s="16">
        <f t="shared" ca="1" si="5"/>
        <v>45</v>
      </c>
      <c r="K83" s="17" t="s">
        <v>247</v>
      </c>
      <c r="L83" s="16">
        <v>3137</v>
      </c>
      <c r="M83" s="16">
        <v>11</v>
      </c>
      <c r="N83" s="16" t="s">
        <v>603</v>
      </c>
      <c r="O83" s="21" t="s">
        <v>455</v>
      </c>
      <c r="P83" s="16" t="s">
        <v>249</v>
      </c>
      <c r="Q83" s="16" t="s">
        <v>117</v>
      </c>
      <c r="R83" s="22" t="s">
        <v>250</v>
      </c>
      <c r="S83" s="22"/>
      <c r="T83" s="22">
        <v>209</v>
      </c>
      <c r="U83" s="22" t="s">
        <v>487</v>
      </c>
      <c r="V83" s="22" t="s">
        <v>456</v>
      </c>
      <c r="W83" s="16">
        <v>2000</v>
      </c>
      <c r="X83" s="16" t="s">
        <v>181</v>
      </c>
      <c r="Y83" s="16" t="s">
        <v>182</v>
      </c>
      <c r="Z83" s="16" t="s">
        <v>182</v>
      </c>
      <c r="AA83" s="16" t="s">
        <v>76</v>
      </c>
      <c r="AB83" s="16" t="s">
        <v>294</v>
      </c>
      <c r="AC83" s="16" t="s">
        <v>295</v>
      </c>
      <c r="AD83" s="16"/>
      <c r="AE83" s="16" t="s">
        <v>77</v>
      </c>
      <c r="AF83" s="24">
        <v>2569133</v>
      </c>
      <c r="AG83" s="41">
        <v>841439</v>
      </c>
      <c r="AH83" s="24">
        <v>3410572</v>
      </c>
      <c r="AI83" s="26">
        <v>37187</v>
      </c>
      <c r="AJ83" s="27">
        <v>40909</v>
      </c>
      <c r="AK83" s="19" t="s">
        <v>92</v>
      </c>
      <c r="AL83" s="28">
        <f t="shared" ca="1" si="6"/>
        <v>13.25</v>
      </c>
      <c r="AM83" s="16" t="s">
        <v>120</v>
      </c>
      <c r="AN83" s="16" t="s">
        <v>94</v>
      </c>
      <c r="AO83" s="36" t="s">
        <v>297</v>
      </c>
      <c r="AP83" s="30">
        <v>6.9690000000000002E-2</v>
      </c>
      <c r="AQ83" s="31" t="s">
        <v>718</v>
      </c>
      <c r="AR83" s="16" t="s">
        <v>718</v>
      </c>
      <c r="AS83" s="16" t="s">
        <v>84</v>
      </c>
      <c r="AT83" s="16"/>
      <c r="AU83" s="33" t="s">
        <v>719</v>
      </c>
      <c r="AV83" s="16"/>
      <c r="AW83" s="16" t="s">
        <v>720</v>
      </c>
      <c r="AX83" s="16">
        <v>3132865647</v>
      </c>
      <c r="AY83" s="16">
        <v>3213602049</v>
      </c>
      <c r="AZ83" s="16" t="str">
        <f t="shared" ca="1" si="8"/>
        <v xml:space="preserve"> </v>
      </c>
      <c r="BA83" s="16" t="s">
        <v>87</v>
      </c>
      <c r="BB83" s="16" t="s">
        <v>87</v>
      </c>
      <c r="BC83" s="16"/>
      <c r="BD83" s="18" t="s">
        <v>87</v>
      </c>
      <c r="BE83" s="16"/>
      <c r="BF83" s="16" t="s">
        <v>87</v>
      </c>
      <c r="BG83" s="16"/>
      <c r="BH83" s="16"/>
      <c r="BI83" s="19"/>
      <c r="BJ83" s="16"/>
      <c r="BK83" s="16"/>
      <c r="BL83" s="34"/>
    </row>
    <row r="84" spans="1:64">
      <c r="A84" s="15">
        <v>112</v>
      </c>
      <c r="B84" s="16">
        <v>4066</v>
      </c>
      <c r="C84" s="17" t="s">
        <v>64</v>
      </c>
      <c r="D84" s="18">
        <v>79843675</v>
      </c>
      <c r="E84" s="18">
        <v>79843675</v>
      </c>
      <c r="F84" s="18">
        <v>79843675</v>
      </c>
      <c r="G84" s="17" t="s">
        <v>721</v>
      </c>
      <c r="H84" s="16" t="s">
        <v>229</v>
      </c>
      <c r="I84" s="19" t="s">
        <v>722</v>
      </c>
      <c r="J84" s="16">
        <f t="shared" ca="1" si="5"/>
        <v>47</v>
      </c>
      <c r="K84" s="17" t="s">
        <v>453</v>
      </c>
      <c r="L84" s="16">
        <v>3137</v>
      </c>
      <c r="M84" s="16">
        <v>11</v>
      </c>
      <c r="N84" s="16" t="s">
        <v>603</v>
      </c>
      <c r="O84" s="35" t="s">
        <v>455</v>
      </c>
      <c r="P84" s="16" t="s">
        <v>249</v>
      </c>
      <c r="Q84" s="16" t="s">
        <v>117</v>
      </c>
      <c r="R84" s="22" t="s">
        <v>73</v>
      </c>
      <c r="S84" s="22"/>
      <c r="T84" s="22">
        <v>112</v>
      </c>
      <c r="U84" s="22" t="s">
        <v>603</v>
      </c>
      <c r="V84" s="22" t="s">
        <v>456</v>
      </c>
      <c r="W84" s="16">
        <v>3000</v>
      </c>
      <c r="X84" s="16" t="s">
        <v>170</v>
      </c>
      <c r="Y84" s="16" t="s">
        <v>723</v>
      </c>
      <c r="Z84" s="16" t="s">
        <v>723</v>
      </c>
      <c r="AA84" s="16" t="s">
        <v>76</v>
      </c>
      <c r="AB84" s="16" t="s">
        <v>76</v>
      </c>
      <c r="AC84" s="16" t="s">
        <v>76</v>
      </c>
      <c r="AD84" s="16"/>
      <c r="AE84" s="16" t="s">
        <v>77</v>
      </c>
      <c r="AF84" s="24">
        <v>2569133</v>
      </c>
      <c r="AG84" s="41">
        <v>841439</v>
      </c>
      <c r="AH84" s="24">
        <v>3410572</v>
      </c>
      <c r="AI84" s="26">
        <v>36238</v>
      </c>
      <c r="AJ84" s="27">
        <v>40909</v>
      </c>
      <c r="AK84" s="19" t="s">
        <v>92</v>
      </c>
      <c r="AL84" s="28">
        <f t="shared" ca="1" si="6"/>
        <v>13.25</v>
      </c>
      <c r="AM84" s="16" t="s">
        <v>80</v>
      </c>
      <c r="AN84" s="16" t="s">
        <v>94</v>
      </c>
      <c r="AO84" s="36" t="s">
        <v>82</v>
      </c>
      <c r="AP84" s="30">
        <v>6.9690000000000002E-2</v>
      </c>
      <c r="AQ84" s="31" t="s">
        <v>724</v>
      </c>
      <c r="AR84" s="17" t="s">
        <v>725</v>
      </c>
      <c r="AS84" s="16" t="s">
        <v>84</v>
      </c>
      <c r="AT84" s="16"/>
      <c r="AU84" s="33"/>
      <c r="AV84" s="17"/>
      <c r="AW84" s="16" t="s">
        <v>726</v>
      </c>
      <c r="AX84" s="16">
        <v>3202302294</v>
      </c>
      <c r="AY84" s="16" t="s">
        <v>78</v>
      </c>
      <c r="AZ84" s="16" t="str">
        <f t="shared" ca="1" si="8"/>
        <v xml:space="preserve"> </v>
      </c>
      <c r="BA84" s="16" t="s">
        <v>87</v>
      </c>
      <c r="BB84" s="16" t="s">
        <v>87</v>
      </c>
      <c r="BC84" s="16"/>
      <c r="BD84" s="18" t="s">
        <v>87</v>
      </c>
      <c r="BE84" s="16"/>
      <c r="BF84" s="16" t="s">
        <v>87</v>
      </c>
      <c r="BG84" s="17"/>
      <c r="BH84" s="16"/>
      <c r="BI84" s="19"/>
      <c r="BJ84" s="16"/>
      <c r="BK84" s="16"/>
      <c r="BL84" s="34"/>
    </row>
    <row r="85" spans="1:64">
      <c r="A85" s="15">
        <v>113</v>
      </c>
      <c r="B85" s="16">
        <v>4066</v>
      </c>
      <c r="C85" s="17" t="s">
        <v>64</v>
      </c>
      <c r="D85" s="18">
        <v>79811486</v>
      </c>
      <c r="E85" s="18">
        <v>79811486</v>
      </c>
      <c r="F85" s="18">
        <v>79811486</v>
      </c>
      <c r="G85" s="17" t="s">
        <v>727</v>
      </c>
      <c r="H85" s="16" t="s">
        <v>89</v>
      </c>
      <c r="I85" s="19" t="s">
        <v>728</v>
      </c>
      <c r="J85" s="16">
        <f t="shared" ca="1" si="5"/>
        <v>47</v>
      </c>
      <c r="K85" s="17" t="s">
        <v>247</v>
      </c>
      <c r="L85" s="16">
        <v>3137</v>
      </c>
      <c r="M85" s="16">
        <v>11</v>
      </c>
      <c r="N85" s="16" t="s">
        <v>603</v>
      </c>
      <c r="O85" s="35" t="s">
        <v>455</v>
      </c>
      <c r="P85" s="16" t="s">
        <v>249</v>
      </c>
      <c r="Q85" s="16" t="s">
        <v>117</v>
      </c>
      <c r="R85" s="22" t="s">
        <v>250</v>
      </c>
      <c r="S85" s="22"/>
      <c r="T85" s="22">
        <v>199</v>
      </c>
      <c r="U85" s="22" t="s">
        <v>487</v>
      </c>
      <c r="V85" s="22" t="s">
        <v>456</v>
      </c>
      <c r="W85" s="16">
        <v>3000</v>
      </c>
      <c r="X85" s="16" t="s">
        <v>170</v>
      </c>
      <c r="Y85" s="16" t="s">
        <v>670</v>
      </c>
      <c r="Z85" s="16" t="s">
        <v>670</v>
      </c>
      <c r="AA85" s="16" t="s">
        <v>671</v>
      </c>
      <c r="AB85" s="16" t="s">
        <v>691</v>
      </c>
      <c r="AC85" s="16" t="s">
        <v>692</v>
      </c>
      <c r="AD85" s="52" t="s">
        <v>729</v>
      </c>
      <c r="AE85" s="16" t="s">
        <v>77</v>
      </c>
      <c r="AF85" s="24">
        <v>2569133</v>
      </c>
      <c r="AG85" s="41">
        <v>841439</v>
      </c>
      <c r="AH85" s="24">
        <v>3410572</v>
      </c>
      <c r="AI85" s="26">
        <v>35916</v>
      </c>
      <c r="AJ85" s="27">
        <v>40909</v>
      </c>
      <c r="AK85" s="19" t="s">
        <v>92</v>
      </c>
      <c r="AL85" s="28">
        <f t="shared" ca="1" si="6"/>
        <v>13.25</v>
      </c>
      <c r="AM85" s="16" t="s">
        <v>120</v>
      </c>
      <c r="AN85" s="16" t="s">
        <v>94</v>
      </c>
      <c r="AO85" s="36" t="s">
        <v>693</v>
      </c>
      <c r="AP85" s="30">
        <v>6.9690000000000002E-2</v>
      </c>
      <c r="AQ85" s="31" t="s">
        <v>730</v>
      </c>
      <c r="AR85" s="17" t="s">
        <v>731</v>
      </c>
      <c r="AS85" s="16" t="s">
        <v>84</v>
      </c>
      <c r="AT85" s="16"/>
      <c r="AU85" s="33" t="s">
        <v>135</v>
      </c>
      <c r="AV85" s="17" t="s">
        <v>732</v>
      </c>
      <c r="AW85" s="16" t="s">
        <v>733</v>
      </c>
      <c r="AX85" s="16">
        <v>3195256131</v>
      </c>
      <c r="AY85" s="16">
        <v>3213601058</v>
      </c>
      <c r="AZ85" s="16" t="str">
        <f t="shared" ca="1" si="8"/>
        <v xml:space="preserve"> </v>
      </c>
      <c r="BA85" s="16" t="s">
        <v>87</v>
      </c>
      <c r="BB85" s="16" t="s">
        <v>87</v>
      </c>
      <c r="BC85" s="16"/>
      <c r="BD85" s="18" t="s">
        <v>87</v>
      </c>
      <c r="BE85" s="16"/>
      <c r="BF85" s="16" t="s">
        <v>87</v>
      </c>
      <c r="BG85" s="44"/>
      <c r="BH85" s="16"/>
      <c r="BI85" s="19"/>
      <c r="BJ85" s="16"/>
      <c r="BK85" s="16"/>
      <c r="BL85" s="34"/>
    </row>
    <row r="86" spans="1:64">
      <c r="A86" s="15">
        <v>114</v>
      </c>
      <c r="B86" s="16">
        <v>4066</v>
      </c>
      <c r="C86" s="17" t="s">
        <v>64</v>
      </c>
      <c r="D86" s="18">
        <v>79731804</v>
      </c>
      <c r="E86" s="18">
        <v>79731804</v>
      </c>
      <c r="F86" s="18">
        <v>79731804</v>
      </c>
      <c r="G86" s="17" t="s">
        <v>734</v>
      </c>
      <c r="H86" s="16" t="s">
        <v>229</v>
      </c>
      <c r="I86" s="19" t="s">
        <v>735</v>
      </c>
      <c r="J86" s="16">
        <f t="shared" ca="1" si="5"/>
        <v>45</v>
      </c>
      <c r="K86" s="17" t="s">
        <v>453</v>
      </c>
      <c r="L86" s="16">
        <v>3137</v>
      </c>
      <c r="M86" s="16">
        <v>11</v>
      </c>
      <c r="N86" s="16" t="s">
        <v>603</v>
      </c>
      <c r="O86" s="21" t="s">
        <v>455</v>
      </c>
      <c r="P86" s="16" t="s">
        <v>249</v>
      </c>
      <c r="Q86" s="16" t="s">
        <v>117</v>
      </c>
      <c r="R86" s="22" t="s">
        <v>73</v>
      </c>
      <c r="S86" s="22"/>
      <c r="T86" s="22">
        <v>114</v>
      </c>
      <c r="U86" s="22" t="s">
        <v>603</v>
      </c>
      <c r="V86" s="22" t="s">
        <v>456</v>
      </c>
      <c r="W86" s="16">
        <v>2000</v>
      </c>
      <c r="X86" s="16" t="s">
        <v>181</v>
      </c>
      <c r="Y86" s="16" t="s">
        <v>338</v>
      </c>
      <c r="Z86" s="16" t="s">
        <v>338</v>
      </c>
      <c r="AA86" s="16" t="s">
        <v>76</v>
      </c>
      <c r="AB86" s="16" t="s">
        <v>294</v>
      </c>
      <c r="AC86" s="16" t="s">
        <v>295</v>
      </c>
      <c r="AD86" s="16" t="s">
        <v>736</v>
      </c>
      <c r="AE86" s="16" t="s">
        <v>77</v>
      </c>
      <c r="AF86" s="24">
        <v>2569133</v>
      </c>
      <c r="AG86" s="41">
        <v>841439</v>
      </c>
      <c r="AH86" s="24">
        <v>3410572</v>
      </c>
      <c r="AI86" s="26">
        <v>35916</v>
      </c>
      <c r="AJ86" s="27">
        <v>40909</v>
      </c>
      <c r="AK86" s="19" t="s">
        <v>92</v>
      </c>
      <c r="AL86" s="28">
        <f t="shared" ca="1" si="6"/>
        <v>13.25</v>
      </c>
      <c r="AM86" s="16" t="s">
        <v>120</v>
      </c>
      <c r="AN86" s="16" t="s">
        <v>94</v>
      </c>
      <c r="AO86" s="36" t="s">
        <v>297</v>
      </c>
      <c r="AP86" s="30">
        <v>6.9690000000000002E-2</v>
      </c>
      <c r="AQ86" s="31" t="s">
        <v>737</v>
      </c>
      <c r="AR86" s="17" t="s">
        <v>737</v>
      </c>
      <c r="AS86" s="16" t="s">
        <v>469</v>
      </c>
      <c r="AT86" s="16"/>
      <c r="AU86" s="33"/>
      <c r="AV86" s="17"/>
      <c r="AW86" s="16" t="s">
        <v>738</v>
      </c>
      <c r="AX86" s="16">
        <v>3212774773</v>
      </c>
      <c r="AY86" s="16">
        <v>3212774773</v>
      </c>
      <c r="AZ86" s="16" t="str">
        <f t="shared" ca="1" si="8"/>
        <v xml:space="preserve"> </v>
      </c>
      <c r="BA86" s="16" t="s">
        <v>87</v>
      </c>
      <c r="BB86" s="16" t="s">
        <v>87</v>
      </c>
      <c r="BC86" s="16"/>
      <c r="BD86" s="18" t="s">
        <v>87</v>
      </c>
      <c r="BE86" s="16"/>
      <c r="BF86" s="16" t="s">
        <v>87</v>
      </c>
      <c r="BG86" s="17"/>
      <c r="BH86" s="16"/>
      <c r="BI86" s="19"/>
      <c r="BJ86" s="16"/>
      <c r="BK86" s="16"/>
      <c r="BL86" s="34"/>
    </row>
    <row r="87" spans="1:64">
      <c r="A87" s="15">
        <v>115</v>
      </c>
      <c r="B87" s="16">
        <v>4066</v>
      </c>
      <c r="C87" s="17" t="s">
        <v>64</v>
      </c>
      <c r="D87" s="18">
        <v>5824714</v>
      </c>
      <c r="E87" s="18">
        <v>5824714</v>
      </c>
      <c r="F87" s="18">
        <v>5824714</v>
      </c>
      <c r="G87" s="17" t="s">
        <v>739</v>
      </c>
      <c r="H87" s="16" t="s">
        <v>229</v>
      </c>
      <c r="I87" s="19" t="s">
        <v>740</v>
      </c>
      <c r="J87" s="16">
        <f t="shared" ref="J87:J123" ca="1" si="9">IF(I87=0," ",DATEDIF(I87,TODAY(),"Y"))</f>
        <v>44</v>
      </c>
      <c r="K87" s="17" t="s">
        <v>453</v>
      </c>
      <c r="L87" s="16">
        <v>3137</v>
      </c>
      <c r="M87" s="16">
        <v>11</v>
      </c>
      <c r="N87" s="16" t="s">
        <v>603</v>
      </c>
      <c r="O87" s="35" t="s">
        <v>455</v>
      </c>
      <c r="P87" s="16" t="s">
        <v>249</v>
      </c>
      <c r="Q87" s="16" t="s">
        <v>117</v>
      </c>
      <c r="R87" s="22" t="s">
        <v>73</v>
      </c>
      <c r="S87" s="22"/>
      <c r="T87" s="22">
        <v>115</v>
      </c>
      <c r="U87" s="22" t="s">
        <v>603</v>
      </c>
      <c r="V87" s="22" t="s">
        <v>456</v>
      </c>
      <c r="W87" s="16">
        <v>3000</v>
      </c>
      <c r="X87" s="16" t="s">
        <v>170</v>
      </c>
      <c r="Y87" s="16" t="s">
        <v>477</v>
      </c>
      <c r="Z87" s="16" t="s">
        <v>477</v>
      </c>
      <c r="AA87" s="16" t="s">
        <v>478</v>
      </c>
      <c r="AB87" s="16" t="s">
        <v>479</v>
      </c>
      <c r="AC87" s="16" t="s">
        <v>480</v>
      </c>
      <c r="AD87" s="16"/>
      <c r="AE87" s="16" t="s">
        <v>77</v>
      </c>
      <c r="AF87" s="24">
        <v>2569133</v>
      </c>
      <c r="AG87" s="41">
        <v>841439</v>
      </c>
      <c r="AH87" s="24">
        <v>3410572</v>
      </c>
      <c r="AI87" s="26">
        <v>36839</v>
      </c>
      <c r="AJ87" s="27">
        <v>40909</v>
      </c>
      <c r="AK87" s="19" t="s">
        <v>92</v>
      </c>
      <c r="AL87" s="28">
        <f t="shared" ca="1" si="6"/>
        <v>13.25</v>
      </c>
      <c r="AM87" s="16" t="s">
        <v>120</v>
      </c>
      <c r="AN87" s="16" t="s">
        <v>94</v>
      </c>
      <c r="AO87" s="36" t="s">
        <v>481</v>
      </c>
      <c r="AP87" s="30">
        <v>6.9690000000000002E-2</v>
      </c>
      <c r="AQ87" s="31" t="s">
        <v>741</v>
      </c>
      <c r="AR87" s="17" t="s">
        <v>741</v>
      </c>
      <c r="AS87" s="16" t="s">
        <v>84</v>
      </c>
      <c r="AT87" s="16"/>
      <c r="AU87" s="33"/>
      <c r="AV87" s="17"/>
      <c r="AW87" s="16" t="s">
        <v>742</v>
      </c>
      <c r="AX87" s="16">
        <v>3024794559</v>
      </c>
      <c r="AY87" s="16">
        <v>3213810306</v>
      </c>
      <c r="AZ87" s="16" t="str">
        <f t="shared" ca="1" si="8"/>
        <v xml:space="preserve"> </v>
      </c>
      <c r="BA87" s="16" t="s">
        <v>87</v>
      </c>
      <c r="BB87" s="16" t="s">
        <v>87</v>
      </c>
      <c r="BC87" s="16"/>
      <c r="BD87" s="18" t="s">
        <v>87</v>
      </c>
      <c r="BE87" s="16"/>
      <c r="BF87" s="16" t="s">
        <v>87</v>
      </c>
      <c r="BG87" s="17"/>
      <c r="BH87" s="16"/>
      <c r="BI87" s="19"/>
      <c r="BJ87" s="16"/>
      <c r="BK87" s="16"/>
      <c r="BL87" s="34"/>
    </row>
    <row r="88" spans="1:64">
      <c r="A88" s="15">
        <v>116</v>
      </c>
      <c r="B88" s="16">
        <v>4066</v>
      </c>
      <c r="C88" s="17" t="s">
        <v>64</v>
      </c>
      <c r="D88" s="18">
        <v>6567420</v>
      </c>
      <c r="E88" s="18">
        <v>6567420</v>
      </c>
      <c r="F88" s="18">
        <v>6567420</v>
      </c>
      <c r="G88" s="17" t="s">
        <v>743</v>
      </c>
      <c r="H88" s="16" t="s">
        <v>89</v>
      </c>
      <c r="I88" s="19" t="s">
        <v>744</v>
      </c>
      <c r="J88" s="16">
        <f t="shared" ca="1" si="9"/>
        <v>49</v>
      </c>
      <c r="K88" s="17" t="s">
        <v>247</v>
      </c>
      <c r="L88" s="16">
        <v>3137</v>
      </c>
      <c r="M88" s="16">
        <v>11</v>
      </c>
      <c r="N88" s="16" t="s">
        <v>603</v>
      </c>
      <c r="O88" s="35" t="s">
        <v>455</v>
      </c>
      <c r="P88" s="17" t="s">
        <v>249</v>
      </c>
      <c r="Q88" s="16" t="s">
        <v>117</v>
      </c>
      <c r="R88" s="22" t="s">
        <v>250</v>
      </c>
      <c r="S88" s="22"/>
      <c r="T88" s="22">
        <v>62</v>
      </c>
      <c r="U88" s="22" t="s">
        <v>487</v>
      </c>
      <c r="V88" s="22" t="s">
        <v>456</v>
      </c>
      <c r="W88" s="16">
        <v>3000</v>
      </c>
      <c r="X88" s="16" t="s">
        <v>170</v>
      </c>
      <c r="Y88" s="16" t="s">
        <v>656</v>
      </c>
      <c r="Z88" s="16" t="s">
        <v>656</v>
      </c>
      <c r="AA88" s="16" t="s">
        <v>76</v>
      </c>
      <c r="AB88" s="16" t="s">
        <v>76</v>
      </c>
      <c r="AC88" s="16" t="s">
        <v>76</v>
      </c>
      <c r="AD88" s="16"/>
      <c r="AE88" s="16" t="s">
        <v>77</v>
      </c>
      <c r="AF88" s="24">
        <v>2569133</v>
      </c>
      <c r="AG88" s="41">
        <v>841439</v>
      </c>
      <c r="AH88" s="24">
        <v>3410572</v>
      </c>
      <c r="AI88" s="26">
        <v>37187</v>
      </c>
      <c r="AJ88" s="27">
        <v>40909</v>
      </c>
      <c r="AK88" s="19" t="s">
        <v>92</v>
      </c>
      <c r="AL88" s="28">
        <f t="shared" ca="1" si="6"/>
        <v>13.25</v>
      </c>
      <c r="AM88" s="16" t="s">
        <v>120</v>
      </c>
      <c r="AN88" s="16" t="s">
        <v>94</v>
      </c>
      <c r="AO88" s="36" t="s">
        <v>82</v>
      </c>
      <c r="AP88" s="30">
        <v>6.9690000000000002E-2</v>
      </c>
      <c r="AQ88" s="31" t="s">
        <v>745</v>
      </c>
      <c r="AR88" s="19" t="s">
        <v>746</v>
      </c>
      <c r="AS88" s="19" t="s">
        <v>84</v>
      </c>
      <c r="AT88" s="19"/>
      <c r="AU88" s="26" t="s">
        <v>135</v>
      </c>
      <c r="AV88" s="19"/>
      <c r="AW88" s="16" t="s">
        <v>747</v>
      </c>
      <c r="AX88" s="16">
        <v>3107645497</v>
      </c>
      <c r="AY88" s="16">
        <v>3107645497</v>
      </c>
      <c r="AZ88" s="16" t="str">
        <f t="shared" ca="1" si="8"/>
        <v xml:space="preserve"> </v>
      </c>
      <c r="BA88" s="16" t="s">
        <v>87</v>
      </c>
      <c r="BB88" s="16" t="s">
        <v>87</v>
      </c>
      <c r="BC88" s="16"/>
      <c r="BD88" s="18" t="s">
        <v>87</v>
      </c>
      <c r="BE88" s="16"/>
      <c r="BF88" s="16" t="s">
        <v>87</v>
      </c>
      <c r="BG88" s="19"/>
      <c r="BH88" s="16"/>
      <c r="BI88" s="19"/>
      <c r="BJ88" s="16"/>
      <c r="BK88" s="16"/>
      <c r="BL88" s="34"/>
    </row>
    <row r="89" spans="1:64">
      <c r="A89" s="15">
        <v>117</v>
      </c>
      <c r="B89" s="16">
        <v>4066</v>
      </c>
      <c r="C89" s="17" t="s">
        <v>64</v>
      </c>
      <c r="D89" s="18">
        <v>88234923</v>
      </c>
      <c r="E89" s="18">
        <v>88234923</v>
      </c>
      <c r="F89" s="18">
        <v>88234923</v>
      </c>
      <c r="G89" s="17" t="s">
        <v>748</v>
      </c>
      <c r="H89" s="16" t="s">
        <v>236</v>
      </c>
      <c r="I89" s="19" t="s">
        <v>749</v>
      </c>
      <c r="J89" s="16">
        <f t="shared" ca="1" si="9"/>
        <v>46</v>
      </c>
      <c r="K89" s="17" t="s">
        <v>247</v>
      </c>
      <c r="L89" s="16">
        <v>3137</v>
      </c>
      <c r="M89" s="16">
        <v>11</v>
      </c>
      <c r="N89" s="16" t="s">
        <v>603</v>
      </c>
      <c r="O89" s="21" t="s">
        <v>455</v>
      </c>
      <c r="P89" s="16" t="s">
        <v>249</v>
      </c>
      <c r="Q89" s="16" t="s">
        <v>117</v>
      </c>
      <c r="R89" s="22" t="s">
        <v>250</v>
      </c>
      <c r="S89" s="22"/>
      <c r="T89" s="22">
        <v>193</v>
      </c>
      <c r="U89" s="22" t="s">
        <v>487</v>
      </c>
      <c r="V89" s="22" t="s">
        <v>456</v>
      </c>
      <c r="W89" s="16">
        <v>3000</v>
      </c>
      <c r="X89" s="16" t="s">
        <v>181</v>
      </c>
      <c r="Y89" s="16" t="s">
        <v>369</v>
      </c>
      <c r="Z89" s="16" t="s">
        <v>369</v>
      </c>
      <c r="AA89" s="16" t="s">
        <v>145</v>
      </c>
      <c r="AB89" s="16" t="s">
        <v>750</v>
      </c>
      <c r="AC89" s="16" t="s">
        <v>147</v>
      </c>
      <c r="AD89" s="16" t="s">
        <v>604</v>
      </c>
      <c r="AE89" s="16" t="s">
        <v>77</v>
      </c>
      <c r="AF89" s="24">
        <v>2569133</v>
      </c>
      <c r="AG89" s="41">
        <v>841439</v>
      </c>
      <c r="AH89" s="24">
        <v>3410572</v>
      </c>
      <c r="AI89" s="26">
        <v>36839</v>
      </c>
      <c r="AJ89" s="27">
        <v>40909</v>
      </c>
      <c r="AK89" s="19" t="s">
        <v>92</v>
      </c>
      <c r="AL89" s="28">
        <f t="shared" ca="1" si="6"/>
        <v>13.25</v>
      </c>
      <c r="AM89" s="16" t="s">
        <v>120</v>
      </c>
      <c r="AN89" s="16" t="s">
        <v>94</v>
      </c>
      <c r="AO89" s="36" t="s">
        <v>148</v>
      </c>
      <c r="AP89" s="30">
        <v>6.9690000000000002E-2</v>
      </c>
      <c r="AQ89" s="31" t="s">
        <v>751</v>
      </c>
      <c r="AR89" s="17" t="s">
        <v>751</v>
      </c>
      <c r="AS89" s="16" t="s">
        <v>84</v>
      </c>
      <c r="AT89" s="16"/>
      <c r="AU89" s="33" t="s">
        <v>198</v>
      </c>
      <c r="AV89" s="17"/>
      <c r="AW89" s="16" t="s">
        <v>752</v>
      </c>
      <c r="AX89" s="16">
        <v>3233956648</v>
      </c>
      <c r="AY89" s="16">
        <v>3233956648</v>
      </c>
      <c r="AZ89" s="16" t="str">
        <f t="shared" ca="1" si="8"/>
        <v xml:space="preserve"> </v>
      </c>
      <c r="BA89" s="16" t="s">
        <v>87</v>
      </c>
      <c r="BB89" s="16" t="s">
        <v>87</v>
      </c>
      <c r="BC89" s="16"/>
      <c r="BD89" s="18" t="s">
        <v>87</v>
      </c>
      <c r="BE89" s="16"/>
      <c r="BF89" s="16" t="s">
        <v>87</v>
      </c>
      <c r="BG89" s="17"/>
      <c r="BH89" s="16"/>
      <c r="BI89" s="19"/>
      <c r="BJ89" s="16"/>
      <c r="BK89" s="16"/>
      <c r="BL89" s="34"/>
    </row>
    <row r="90" spans="1:64">
      <c r="A90" s="15">
        <v>118</v>
      </c>
      <c r="B90" s="16">
        <v>4066</v>
      </c>
      <c r="C90" s="17" t="s">
        <v>112</v>
      </c>
      <c r="D90" s="18">
        <v>52316567</v>
      </c>
      <c r="E90" s="18">
        <v>52316567</v>
      </c>
      <c r="F90" s="18">
        <v>52316567</v>
      </c>
      <c r="G90" s="17" t="s">
        <v>753</v>
      </c>
      <c r="H90" s="16" t="s">
        <v>89</v>
      </c>
      <c r="I90" s="19" t="s">
        <v>754</v>
      </c>
      <c r="J90" s="16">
        <f t="shared" ca="1" si="9"/>
        <v>48</v>
      </c>
      <c r="K90" s="17" t="s">
        <v>247</v>
      </c>
      <c r="L90" s="16">
        <v>3137</v>
      </c>
      <c r="M90" s="16">
        <v>11</v>
      </c>
      <c r="N90" s="16" t="s">
        <v>603</v>
      </c>
      <c r="O90" s="35" t="s">
        <v>455</v>
      </c>
      <c r="P90" s="16" t="s">
        <v>249</v>
      </c>
      <c r="Q90" s="16" t="s">
        <v>117</v>
      </c>
      <c r="R90" s="22" t="s">
        <v>250</v>
      </c>
      <c r="S90" s="22"/>
      <c r="T90" s="22">
        <v>189</v>
      </c>
      <c r="U90" s="22" t="s">
        <v>487</v>
      </c>
      <c r="V90" s="22" t="s">
        <v>456</v>
      </c>
      <c r="W90" s="16">
        <v>3000</v>
      </c>
      <c r="X90" s="16" t="s">
        <v>170</v>
      </c>
      <c r="Y90" s="16" t="s">
        <v>432</v>
      </c>
      <c r="Z90" s="16" t="s">
        <v>432</v>
      </c>
      <c r="AA90" s="16" t="s">
        <v>433</v>
      </c>
      <c r="AB90" s="16" t="s">
        <v>755</v>
      </c>
      <c r="AC90" s="16" t="s">
        <v>756</v>
      </c>
      <c r="AD90" s="16"/>
      <c r="AE90" s="16" t="s">
        <v>77</v>
      </c>
      <c r="AF90" s="24">
        <v>2569133</v>
      </c>
      <c r="AG90" s="41">
        <v>841439</v>
      </c>
      <c r="AH90" s="24">
        <v>3410572</v>
      </c>
      <c r="AI90" s="26">
        <v>35191</v>
      </c>
      <c r="AJ90" s="27">
        <v>40909</v>
      </c>
      <c r="AK90" s="19" t="s">
        <v>92</v>
      </c>
      <c r="AL90" s="28">
        <f t="shared" ca="1" si="6"/>
        <v>13.25</v>
      </c>
      <c r="AM90" s="16" t="s">
        <v>183</v>
      </c>
      <c r="AN90" s="16" t="s">
        <v>94</v>
      </c>
      <c r="AO90" s="36" t="s">
        <v>757</v>
      </c>
      <c r="AP90" s="30">
        <v>6.9690000000000002E-2</v>
      </c>
      <c r="AQ90" s="31" t="s">
        <v>758</v>
      </c>
      <c r="AR90" s="17" t="s">
        <v>758</v>
      </c>
      <c r="AS90" s="16" t="s">
        <v>84</v>
      </c>
      <c r="AT90" s="16"/>
      <c r="AU90" s="33" t="s">
        <v>439</v>
      </c>
      <c r="AV90" s="17" t="s">
        <v>759</v>
      </c>
      <c r="AW90" s="16" t="s">
        <v>760</v>
      </c>
      <c r="AX90" s="16">
        <v>3148385949</v>
      </c>
      <c r="AY90" s="16">
        <v>3103814567</v>
      </c>
      <c r="AZ90" s="16" t="str">
        <f t="shared" ca="1" si="8"/>
        <v xml:space="preserve"> </v>
      </c>
      <c r="BA90" s="16" t="s">
        <v>87</v>
      </c>
      <c r="BB90" s="16" t="s">
        <v>87</v>
      </c>
      <c r="BC90" s="16"/>
      <c r="BD90" s="18" t="s">
        <v>87</v>
      </c>
      <c r="BE90" s="16"/>
      <c r="BF90" s="16" t="s">
        <v>87</v>
      </c>
      <c r="BG90" s="19"/>
      <c r="BH90" s="16"/>
      <c r="BI90" s="19"/>
      <c r="BJ90" s="16"/>
      <c r="BK90" s="16"/>
      <c r="BL90" s="34"/>
    </row>
    <row r="91" spans="1:64">
      <c r="A91" s="15">
        <v>119</v>
      </c>
      <c r="B91" s="16">
        <v>4066</v>
      </c>
      <c r="C91" s="17" t="s">
        <v>64</v>
      </c>
      <c r="D91" s="18">
        <v>14838140</v>
      </c>
      <c r="E91" s="18">
        <v>14838140</v>
      </c>
      <c r="F91" s="18">
        <v>14838140</v>
      </c>
      <c r="G91" s="17" t="s">
        <v>761</v>
      </c>
      <c r="H91" s="16" t="s">
        <v>89</v>
      </c>
      <c r="I91" s="19" t="s">
        <v>762</v>
      </c>
      <c r="J91" s="16">
        <f t="shared" ca="1" si="9"/>
        <v>44</v>
      </c>
      <c r="K91" s="17" t="s">
        <v>257</v>
      </c>
      <c r="L91" s="16">
        <v>3137</v>
      </c>
      <c r="M91" s="16">
        <v>11</v>
      </c>
      <c r="N91" s="16" t="s">
        <v>603</v>
      </c>
      <c r="O91" s="35" t="s">
        <v>455</v>
      </c>
      <c r="P91" s="16" t="s">
        <v>249</v>
      </c>
      <c r="Q91" s="16" t="s">
        <v>117</v>
      </c>
      <c r="R91" s="22" t="s">
        <v>250</v>
      </c>
      <c r="S91" s="22"/>
      <c r="T91" s="22">
        <v>593</v>
      </c>
      <c r="U91" s="22" t="s">
        <v>525</v>
      </c>
      <c r="V91" s="22" t="s">
        <v>456</v>
      </c>
      <c r="W91" s="16">
        <v>3000</v>
      </c>
      <c r="X91" s="16" t="s">
        <v>170</v>
      </c>
      <c r="Y91" s="16" t="s">
        <v>432</v>
      </c>
      <c r="Z91" s="16" t="s">
        <v>432</v>
      </c>
      <c r="AA91" s="16" t="s">
        <v>433</v>
      </c>
      <c r="AB91" s="16" t="s">
        <v>434</v>
      </c>
      <c r="AC91" s="16" t="s">
        <v>435</v>
      </c>
      <c r="AD91" s="16"/>
      <c r="AE91" s="16" t="s">
        <v>77</v>
      </c>
      <c r="AF91" s="24">
        <v>2569133</v>
      </c>
      <c r="AG91" s="41">
        <v>841439</v>
      </c>
      <c r="AH91" s="24">
        <v>3410572</v>
      </c>
      <c r="AI91" s="26">
        <v>36839</v>
      </c>
      <c r="AJ91" s="27">
        <v>40909</v>
      </c>
      <c r="AK91" s="19" t="s">
        <v>92</v>
      </c>
      <c r="AL91" s="28">
        <f t="shared" ca="1" si="6"/>
        <v>13.25</v>
      </c>
      <c r="AM91" s="16" t="s">
        <v>173</v>
      </c>
      <c r="AN91" s="16" t="s">
        <v>94</v>
      </c>
      <c r="AO91" s="36" t="s">
        <v>436</v>
      </c>
      <c r="AP91" s="30">
        <v>6.9690000000000002E-2</v>
      </c>
      <c r="AQ91" s="31" t="s">
        <v>763</v>
      </c>
      <c r="AR91" s="19" t="s">
        <v>763</v>
      </c>
      <c r="AS91" s="19" t="s">
        <v>469</v>
      </c>
      <c r="AT91" s="19"/>
      <c r="AU91" s="26"/>
      <c r="AV91" s="19"/>
      <c r="AW91" s="16" t="s">
        <v>764</v>
      </c>
      <c r="AX91" s="16">
        <v>3103887565</v>
      </c>
      <c r="AY91" s="16">
        <v>3202704677</v>
      </c>
      <c r="AZ91" s="16" t="str">
        <f t="shared" ca="1" si="8"/>
        <v xml:space="preserve"> </v>
      </c>
      <c r="BA91" s="16" t="s">
        <v>87</v>
      </c>
      <c r="BB91" s="16" t="s">
        <v>87</v>
      </c>
      <c r="BC91" s="16"/>
      <c r="BD91" s="18" t="s">
        <v>87</v>
      </c>
      <c r="BE91" s="16"/>
      <c r="BF91" s="16" t="s">
        <v>87</v>
      </c>
      <c r="BG91" s="19"/>
      <c r="BH91" s="16"/>
      <c r="BI91" s="19"/>
      <c r="BJ91" s="16"/>
      <c r="BK91" s="16"/>
      <c r="BL91" s="34"/>
    </row>
    <row r="92" spans="1:64">
      <c r="A92" s="15">
        <v>120</v>
      </c>
      <c r="B92" s="16">
        <v>4066</v>
      </c>
      <c r="C92" s="17" t="s">
        <v>64</v>
      </c>
      <c r="D92" s="18">
        <v>93088872</v>
      </c>
      <c r="E92" s="18" t="e">
        <v>#N/A</v>
      </c>
      <c r="F92" s="18" t="e">
        <v>#N/A</v>
      </c>
      <c r="G92" s="17" t="s">
        <v>765</v>
      </c>
      <c r="H92" s="16" t="s">
        <v>89</v>
      </c>
      <c r="I92" s="19" t="s">
        <v>679</v>
      </c>
      <c r="J92" s="16">
        <f t="shared" ca="1" si="9"/>
        <v>44</v>
      </c>
      <c r="K92" s="17" t="s">
        <v>247</v>
      </c>
      <c r="L92" s="16">
        <v>3137</v>
      </c>
      <c r="M92" s="16">
        <v>11</v>
      </c>
      <c r="N92" s="16" t="s">
        <v>603</v>
      </c>
      <c r="O92" s="21" t="s">
        <v>455</v>
      </c>
      <c r="P92" s="16" t="s">
        <v>249</v>
      </c>
      <c r="Q92" s="16" t="s">
        <v>117</v>
      </c>
      <c r="R92" s="17" t="s">
        <v>250</v>
      </c>
      <c r="S92" s="22"/>
      <c r="T92" s="22">
        <v>192</v>
      </c>
      <c r="U92" s="22" t="s">
        <v>487</v>
      </c>
      <c r="V92" s="22" t="s">
        <v>456</v>
      </c>
      <c r="W92" s="16">
        <v>2000</v>
      </c>
      <c r="X92" s="16" t="s">
        <v>181</v>
      </c>
      <c r="Y92" s="16" t="s">
        <v>369</v>
      </c>
      <c r="Z92" s="16" t="s">
        <v>369</v>
      </c>
      <c r="AA92" s="16" t="s">
        <v>76</v>
      </c>
      <c r="AB92" s="16" t="s">
        <v>76</v>
      </c>
      <c r="AC92" s="16" t="s">
        <v>76</v>
      </c>
      <c r="AD92" s="16"/>
      <c r="AE92" s="16" t="s">
        <v>77</v>
      </c>
      <c r="AF92" s="24">
        <v>2569133</v>
      </c>
      <c r="AG92" s="41">
        <v>841439</v>
      </c>
      <c r="AH92" s="24">
        <v>3410572</v>
      </c>
      <c r="AI92" s="26">
        <v>36839</v>
      </c>
      <c r="AJ92" s="27">
        <v>40909</v>
      </c>
      <c r="AK92" s="19" t="s">
        <v>92</v>
      </c>
      <c r="AL92" s="28">
        <f t="shared" ca="1" si="6"/>
        <v>13.25</v>
      </c>
      <c r="AM92" s="16" t="s">
        <v>93</v>
      </c>
      <c r="AN92" s="16" t="s">
        <v>94</v>
      </c>
      <c r="AO92" s="36" t="s">
        <v>82</v>
      </c>
      <c r="AP92" s="30">
        <v>5.2199999999999998E-3</v>
      </c>
      <c r="AQ92" s="31" t="s">
        <v>766</v>
      </c>
      <c r="AR92" s="53" t="s">
        <v>767</v>
      </c>
      <c r="AS92" s="16" t="s">
        <v>84</v>
      </c>
      <c r="AT92" s="16"/>
      <c r="AU92" s="33"/>
      <c r="AV92" s="44"/>
      <c r="AW92" s="16" t="s">
        <v>768</v>
      </c>
      <c r="AX92" s="16">
        <v>3209010690</v>
      </c>
      <c r="AY92" s="16" t="s">
        <v>78</v>
      </c>
      <c r="AZ92" s="16" t="str">
        <f t="shared" ca="1" si="8"/>
        <v xml:space="preserve"> </v>
      </c>
      <c r="BA92" s="16" t="s">
        <v>87</v>
      </c>
      <c r="BB92" s="16" t="s">
        <v>87</v>
      </c>
      <c r="BC92" s="16"/>
      <c r="BD92" s="18" t="s">
        <v>87</v>
      </c>
      <c r="BE92" s="16"/>
      <c r="BF92" s="16" t="s">
        <v>87</v>
      </c>
      <c r="BG92" s="44"/>
      <c r="BH92" s="16"/>
      <c r="BI92" s="19"/>
      <c r="BJ92" s="16"/>
      <c r="BK92" s="16"/>
      <c r="BL92" s="34"/>
    </row>
    <row r="93" spans="1:64">
      <c r="A93" s="15">
        <v>121</v>
      </c>
      <c r="B93" s="16">
        <v>4066</v>
      </c>
      <c r="C93" s="17" t="s">
        <v>112</v>
      </c>
      <c r="D93" s="18">
        <v>36065691</v>
      </c>
      <c r="E93" s="18">
        <v>36065691</v>
      </c>
      <c r="F93" s="18">
        <v>36065691</v>
      </c>
      <c r="G93" s="17" t="s">
        <v>769</v>
      </c>
      <c r="H93" s="16" t="s">
        <v>89</v>
      </c>
      <c r="I93" s="19" t="s">
        <v>770</v>
      </c>
      <c r="J93" s="16">
        <f t="shared" ca="1" si="9"/>
        <v>46</v>
      </c>
      <c r="K93" s="17" t="s">
        <v>247</v>
      </c>
      <c r="L93" s="16">
        <v>3137</v>
      </c>
      <c r="M93" s="16">
        <v>11</v>
      </c>
      <c r="N93" s="16" t="s">
        <v>603</v>
      </c>
      <c r="O93" s="21" t="s">
        <v>455</v>
      </c>
      <c r="P93" s="19" t="s">
        <v>249</v>
      </c>
      <c r="Q93" s="16" t="s">
        <v>117</v>
      </c>
      <c r="R93" s="22" t="s">
        <v>250</v>
      </c>
      <c r="S93" s="22"/>
      <c r="T93" s="22">
        <v>68</v>
      </c>
      <c r="U93" s="22" t="s">
        <v>487</v>
      </c>
      <c r="V93" s="22" t="s">
        <v>456</v>
      </c>
      <c r="W93" s="16">
        <v>2000</v>
      </c>
      <c r="X93" s="16" t="s">
        <v>181</v>
      </c>
      <c r="Y93" s="16" t="s">
        <v>182</v>
      </c>
      <c r="Z93" s="16" t="s">
        <v>182</v>
      </c>
      <c r="AA93" s="16" t="s">
        <v>478</v>
      </c>
      <c r="AB93" s="16" t="s">
        <v>771</v>
      </c>
      <c r="AC93" s="16" t="s">
        <v>772</v>
      </c>
      <c r="AD93" s="16"/>
      <c r="AE93" s="16" t="s">
        <v>77</v>
      </c>
      <c r="AF93" s="24">
        <v>2569133</v>
      </c>
      <c r="AG93" s="41">
        <v>841439</v>
      </c>
      <c r="AH93" s="24">
        <v>3410572</v>
      </c>
      <c r="AI93" s="26">
        <v>37187</v>
      </c>
      <c r="AJ93" s="27">
        <v>40909</v>
      </c>
      <c r="AK93" s="19" t="s">
        <v>92</v>
      </c>
      <c r="AL93" s="28">
        <f t="shared" ca="1" si="6"/>
        <v>13.25</v>
      </c>
      <c r="AM93" s="16" t="s">
        <v>120</v>
      </c>
      <c r="AN93" s="16" t="s">
        <v>94</v>
      </c>
      <c r="AO93" s="36" t="s">
        <v>773</v>
      </c>
      <c r="AP93" s="54">
        <v>6.9690000000000002E-2</v>
      </c>
      <c r="AQ93" s="31" t="s">
        <v>774</v>
      </c>
      <c r="AR93" s="16" t="s">
        <v>774</v>
      </c>
      <c r="AS93" s="16" t="s">
        <v>84</v>
      </c>
      <c r="AT93" s="16"/>
      <c r="AU93" s="33" t="s">
        <v>775</v>
      </c>
      <c r="AV93" s="16"/>
      <c r="AW93" s="16" t="s">
        <v>776</v>
      </c>
      <c r="AX93" s="16">
        <v>3123708274</v>
      </c>
      <c r="AY93" s="16">
        <v>3212776202</v>
      </c>
      <c r="AZ93" s="16" t="str">
        <f t="shared" ca="1" si="8"/>
        <v xml:space="preserve"> </v>
      </c>
      <c r="BA93" s="16" t="s">
        <v>87</v>
      </c>
      <c r="BB93" s="16" t="s">
        <v>87</v>
      </c>
      <c r="BC93" s="16"/>
      <c r="BD93" s="18" t="s">
        <v>87</v>
      </c>
      <c r="BE93" s="16"/>
      <c r="BF93" s="16" t="s">
        <v>87</v>
      </c>
      <c r="BG93" s="19"/>
      <c r="BH93" s="16"/>
      <c r="BI93" s="19"/>
      <c r="BJ93" s="16"/>
      <c r="BK93" s="16"/>
      <c r="BL93" s="34"/>
    </row>
    <row r="94" spans="1:64">
      <c r="A94" s="15">
        <v>122</v>
      </c>
      <c r="B94" s="16">
        <v>4066</v>
      </c>
      <c r="C94" s="17" t="s">
        <v>64</v>
      </c>
      <c r="D94" s="18">
        <v>93060287</v>
      </c>
      <c r="E94" s="18">
        <v>93060287</v>
      </c>
      <c r="F94" s="18">
        <v>93060287</v>
      </c>
      <c r="G94" s="17" t="s">
        <v>777</v>
      </c>
      <c r="H94" s="16" t="s">
        <v>89</v>
      </c>
      <c r="I94" s="19" t="s">
        <v>778</v>
      </c>
      <c r="J94" s="16">
        <f t="shared" ca="1" si="9"/>
        <v>44</v>
      </c>
      <c r="K94" s="17" t="s">
        <v>247</v>
      </c>
      <c r="L94" s="16">
        <v>3137</v>
      </c>
      <c r="M94" s="16">
        <v>11</v>
      </c>
      <c r="N94" s="16" t="s">
        <v>603</v>
      </c>
      <c r="O94" s="21" t="s">
        <v>455</v>
      </c>
      <c r="P94" s="16" t="s">
        <v>249</v>
      </c>
      <c r="Q94" s="16" t="s">
        <v>117</v>
      </c>
      <c r="R94" s="22" t="s">
        <v>250</v>
      </c>
      <c r="S94" s="22"/>
      <c r="T94" s="22">
        <v>89</v>
      </c>
      <c r="U94" s="22" t="s">
        <v>525</v>
      </c>
      <c r="V94" s="22" t="s">
        <v>456</v>
      </c>
      <c r="W94" s="16">
        <v>2000</v>
      </c>
      <c r="X94" s="16" t="s">
        <v>181</v>
      </c>
      <c r="Y94" s="16" t="s">
        <v>369</v>
      </c>
      <c r="Z94" s="16" t="s">
        <v>369</v>
      </c>
      <c r="AA94" s="16" t="s">
        <v>433</v>
      </c>
      <c r="AB94" s="16" t="s">
        <v>755</v>
      </c>
      <c r="AC94" s="16" t="s">
        <v>756</v>
      </c>
      <c r="AD94" s="16" t="s">
        <v>604</v>
      </c>
      <c r="AE94" s="16" t="s">
        <v>77</v>
      </c>
      <c r="AF94" s="24">
        <v>2569133</v>
      </c>
      <c r="AG94" s="41">
        <v>841439</v>
      </c>
      <c r="AH94" s="24">
        <v>3410572</v>
      </c>
      <c r="AI94" s="26">
        <v>36839</v>
      </c>
      <c r="AJ94" s="27">
        <v>40909</v>
      </c>
      <c r="AK94" s="19" t="s">
        <v>92</v>
      </c>
      <c r="AL94" s="28">
        <f t="shared" ca="1" si="6"/>
        <v>13.25</v>
      </c>
      <c r="AM94" s="16" t="s">
        <v>173</v>
      </c>
      <c r="AN94" s="16" t="s">
        <v>94</v>
      </c>
      <c r="AO94" s="36" t="s">
        <v>757</v>
      </c>
      <c r="AP94" s="30">
        <v>6.9690000000000002E-2</v>
      </c>
      <c r="AQ94" s="31" t="s">
        <v>779</v>
      </c>
      <c r="AR94" s="17" t="s">
        <v>780</v>
      </c>
      <c r="AS94" s="16" t="s">
        <v>84</v>
      </c>
      <c r="AT94" s="16"/>
      <c r="AU94" s="33"/>
      <c r="AV94" s="17"/>
      <c r="AW94" s="16" t="s">
        <v>781</v>
      </c>
      <c r="AX94" s="16">
        <v>3113199936</v>
      </c>
      <c r="AY94" s="16">
        <v>3212774759</v>
      </c>
      <c r="AZ94" s="16" t="str">
        <f t="shared" ca="1" si="8"/>
        <v xml:space="preserve"> </v>
      </c>
      <c r="BA94" s="16" t="s">
        <v>87</v>
      </c>
      <c r="BB94" s="16" t="s">
        <v>87</v>
      </c>
      <c r="BC94" s="16"/>
      <c r="BD94" s="18" t="s">
        <v>87</v>
      </c>
      <c r="BE94" s="16"/>
      <c r="BF94" s="16" t="s">
        <v>87</v>
      </c>
      <c r="BG94" s="44"/>
      <c r="BH94" s="16"/>
      <c r="BI94" s="19"/>
      <c r="BJ94" s="16"/>
      <c r="BK94" s="16"/>
      <c r="BL94" s="34"/>
    </row>
    <row r="95" spans="1:64" ht="15" customHeight="1">
      <c r="A95" s="15">
        <v>123</v>
      </c>
      <c r="B95" s="16">
        <v>4066</v>
      </c>
      <c r="C95" s="17" t="s">
        <v>64</v>
      </c>
      <c r="D95" s="18">
        <v>5823646</v>
      </c>
      <c r="E95" s="18">
        <v>5823646</v>
      </c>
      <c r="F95" s="18">
        <v>5823646</v>
      </c>
      <c r="G95" s="17" t="s">
        <v>782</v>
      </c>
      <c r="H95" s="16" t="s">
        <v>89</v>
      </c>
      <c r="I95" s="19" t="s">
        <v>783</v>
      </c>
      <c r="J95" s="16">
        <f t="shared" ca="1" si="9"/>
        <v>44</v>
      </c>
      <c r="K95" s="17" t="s">
        <v>247</v>
      </c>
      <c r="L95" s="16">
        <v>3137</v>
      </c>
      <c r="M95" s="16">
        <v>11</v>
      </c>
      <c r="N95" s="16" t="s">
        <v>603</v>
      </c>
      <c r="O95" s="21" t="s">
        <v>455</v>
      </c>
      <c r="P95" s="16" t="s">
        <v>249</v>
      </c>
      <c r="Q95" s="16" t="s">
        <v>117</v>
      </c>
      <c r="R95" s="22" t="s">
        <v>250</v>
      </c>
      <c r="S95" s="22"/>
      <c r="T95" s="22">
        <v>602</v>
      </c>
      <c r="U95" s="22" t="s">
        <v>525</v>
      </c>
      <c r="V95" s="22" t="s">
        <v>456</v>
      </c>
      <c r="W95" s="16">
        <v>2000</v>
      </c>
      <c r="X95" s="16" t="s">
        <v>181</v>
      </c>
      <c r="Y95" s="16" t="s">
        <v>369</v>
      </c>
      <c r="Z95" s="16" t="s">
        <v>369</v>
      </c>
      <c r="AA95" s="16" t="s">
        <v>478</v>
      </c>
      <c r="AB95" s="16" t="s">
        <v>479</v>
      </c>
      <c r="AC95" s="16" t="s">
        <v>480</v>
      </c>
      <c r="AD95" s="16" t="s">
        <v>604</v>
      </c>
      <c r="AE95" s="16" t="s">
        <v>77</v>
      </c>
      <c r="AF95" s="24">
        <v>2569133</v>
      </c>
      <c r="AG95" s="41">
        <v>841439</v>
      </c>
      <c r="AH95" s="24">
        <v>3410572</v>
      </c>
      <c r="AI95" s="26">
        <v>36839</v>
      </c>
      <c r="AJ95" s="27">
        <v>40909</v>
      </c>
      <c r="AK95" s="19" t="s">
        <v>92</v>
      </c>
      <c r="AL95" s="28">
        <f t="shared" ca="1" si="6"/>
        <v>13.25</v>
      </c>
      <c r="AM95" s="16" t="s">
        <v>120</v>
      </c>
      <c r="AN95" s="16" t="s">
        <v>94</v>
      </c>
      <c r="AO95" s="36" t="s">
        <v>481</v>
      </c>
      <c r="AP95" s="30">
        <v>6.9690000000000002E-2</v>
      </c>
      <c r="AQ95" s="31" t="s">
        <v>784</v>
      </c>
      <c r="AR95" s="17" t="s">
        <v>785</v>
      </c>
      <c r="AS95" s="16" t="s">
        <v>84</v>
      </c>
      <c r="AT95" s="16"/>
      <c r="AU95" s="33"/>
      <c r="AV95" s="17"/>
      <c r="AW95" s="16" t="s">
        <v>786</v>
      </c>
      <c r="AX95" s="16">
        <v>3212773586</v>
      </c>
      <c r="AY95" s="16">
        <v>3212773586</v>
      </c>
      <c r="AZ95" s="16" t="str">
        <f t="shared" ca="1" si="8"/>
        <v xml:space="preserve"> </v>
      </c>
      <c r="BA95" s="16" t="s">
        <v>87</v>
      </c>
      <c r="BB95" s="16" t="s">
        <v>87</v>
      </c>
      <c r="BC95" s="16"/>
      <c r="BD95" s="18" t="s">
        <v>87</v>
      </c>
      <c r="BE95" s="16"/>
      <c r="BF95" s="16" t="s">
        <v>87</v>
      </c>
      <c r="BG95" s="44"/>
      <c r="BH95" s="16"/>
      <c r="BI95" s="19"/>
      <c r="BJ95" s="16"/>
      <c r="BK95" s="16"/>
      <c r="BL95" s="34"/>
    </row>
    <row r="96" spans="1:64">
      <c r="A96" s="15">
        <v>124</v>
      </c>
      <c r="B96" s="16">
        <v>4066</v>
      </c>
      <c r="C96" s="17" t="s">
        <v>64</v>
      </c>
      <c r="D96" s="18">
        <v>79718162</v>
      </c>
      <c r="E96" s="18">
        <v>79718162</v>
      </c>
      <c r="F96" s="18">
        <v>79718162</v>
      </c>
      <c r="G96" s="17" t="s">
        <v>787</v>
      </c>
      <c r="H96" s="16" t="s">
        <v>89</v>
      </c>
      <c r="I96" s="19" t="s">
        <v>788</v>
      </c>
      <c r="J96" s="16">
        <f t="shared" ca="1" si="9"/>
        <v>50</v>
      </c>
      <c r="K96" s="17" t="s">
        <v>247</v>
      </c>
      <c r="L96" s="16">
        <v>3137</v>
      </c>
      <c r="M96" s="16">
        <v>11</v>
      </c>
      <c r="N96" s="16" t="s">
        <v>603</v>
      </c>
      <c r="O96" s="35" t="s">
        <v>455</v>
      </c>
      <c r="P96" s="16" t="s">
        <v>249</v>
      </c>
      <c r="Q96" s="16" t="s">
        <v>117</v>
      </c>
      <c r="R96" s="17" t="s">
        <v>250</v>
      </c>
      <c r="S96" s="22"/>
      <c r="T96" s="22">
        <v>248</v>
      </c>
      <c r="U96" s="22" t="s">
        <v>525</v>
      </c>
      <c r="V96" s="22" t="s">
        <v>456</v>
      </c>
      <c r="W96" s="16">
        <v>3000</v>
      </c>
      <c r="X96" s="16" t="s">
        <v>170</v>
      </c>
      <c r="Y96" s="16" t="s">
        <v>723</v>
      </c>
      <c r="Z96" s="16" t="s">
        <v>723</v>
      </c>
      <c r="AA96" s="16" t="s">
        <v>76</v>
      </c>
      <c r="AB96" s="16" t="s">
        <v>76</v>
      </c>
      <c r="AC96" s="16" t="s">
        <v>76</v>
      </c>
      <c r="AD96" s="16"/>
      <c r="AE96" s="16" t="s">
        <v>77</v>
      </c>
      <c r="AF96" s="24">
        <v>2569133</v>
      </c>
      <c r="AG96" s="41">
        <v>841439</v>
      </c>
      <c r="AH96" s="24">
        <v>3410572</v>
      </c>
      <c r="AI96" s="26">
        <v>36839</v>
      </c>
      <c r="AJ96" s="27">
        <v>40909</v>
      </c>
      <c r="AK96" s="19" t="s">
        <v>92</v>
      </c>
      <c r="AL96" s="28">
        <f t="shared" ca="1" si="6"/>
        <v>13.25</v>
      </c>
      <c r="AM96" s="16" t="s">
        <v>93</v>
      </c>
      <c r="AN96" s="16" t="s">
        <v>94</v>
      </c>
      <c r="AO96" s="36" t="s">
        <v>82</v>
      </c>
      <c r="AP96" s="30">
        <v>6.9690000000000002E-2</v>
      </c>
      <c r="AQ96" s="31" t="s">
        <v>789</v>
      </c>
      <c r="AR96" s="17" t="s">
        <v>789</v>
      </c>
      <c r="AS96" s="16" t="s">
        <v>84</v>
      </c>
      <c r="AT96" s="16"/>
      <c r="AU96" s="33"/>
      <c r="AV96" s="17"/>
      <c r="AW96" s="16" t="s">
        <v>790</v>
      </c>
      <c r="AX96" s="16">
        <v>3158287717</v>
      </c>
      <c r="AY96" s="16" t="s">
        <v>78</v>
      </c>
      <c r="AZ96" s="16" t="str">
        <f t="shared" ca="1" si="8"/>
        <v xml:space="preserve"> </v>
      </c>
      <c r="BA96" s="16" t="s">
        <v>87</v>
      </c>
      <c r="BB96" s="16" t="s">
        <v>87</v>
      </c>
      <c r="BC96" s="16"/>
      <c r="BD96" s="18" t="s">
        <v>87</v>
      </c>
      <c r="BE96" s="16"/>
      <c r="BF96" s="16" t="s">
        <v>87</v>
      </c>
      <c r="BG96" s="16"/>
      <c r="BH96" s="16"/>
      <c r="BI96" s="19"/>
      <c r="BJ96" s="16"/>
      <c r="BK96" s="16"/>
      <c r="BL96" s="34"/>
    </row>
    <row r="97" spans="1:64">
      <c r="A97" s="15">
        <v>125</v>
      </c>
      <c r="B97" s="16">
        <v>4066</v>
      </c>
      <c r="C97" s="17" t="s">
        <v>64</v>
      </c>
      <c r="D97" s="18">
        <v>13716395</v>
      </c>
      <c r="E97" s="18">
        <v>13716395</v>
      </c>
      <c r="F97" s="18">
        <v>13716395</v>
      </c>
      <c r="G97" s="17" t="s">
        <v>791</v>
      </c>
      <c r="H97" s="16" t="s">
        <v>89</v>
      </c>
      <c r="I97" s="19" t="s">
        <v>792</v>
      </c>
      <c r="J97" s="16">
        <f t="shared" ca="1" si="9"/>
        <v>46</v>
      </c>
      <c r="K97" s="17" t="s">
        <v>247</v>
      </c>
      <c r="L97" s="16">
        <v>3137</v>
      </c>
      <c r="M97" s="16">
        <v>11</v>
      </c>
      <c r="N97" s="16" t="s">
        <v>603</v>
      </c>
      <c r="O97" s="35" t="s">
        <v>455</v>
      </c>
      <c r="P97" s="16" t="s">
        <v>249</v>
      </c>
      <c r="Q97" s="16" t="s">
        <v>117</v>
      </c>
      <c r="R97" s="22" t="s">
        <v>250</v>
      </c>
      <c r="S97" s="22"/>
      <c r="T97" s="22">
        <v>200</v>
      </c>
      <c r="U97" s="22" t="s">
        <v>487</v>
      </c>
      <c r="V97" s="22" t="s">
        <v>456</v>
      </c>
      <c r="W97" s="16">
        <v>3000</v>
      </c>
      <c r="X97" s="16" t="s">
        <v>170</v>
      </c>
      <c r="Y97" s="16" t="s">
        <v>432</v>
      </c>
      <c r="Z97" s="16" t="s">
        <v>432</v>
      </c>
      <c r="AA97" s="16" t="s">
        <v>433</v>
      </c>
      <c r="AB97" s="16" t="s">
        <v>434</v>
      </c>
      <c r="AC97" s="16" t="s">
        <v>435</v>
      </c>
      <c r="AD97" s="16"/>
      <c r="AE97" s="16" t="s">
        <v>77</v>
      </c>
      <c r="AF97" s="24">
        <v>2569133</v>
      </c>
      <c r="AG97" s="41">
        <v>841439</v>
      </c>
      <c r="AH97" s="24">
        <v>3410572</v>
      </c>
      <c r="AI97" s="26">
        <v>36238</v>
      </c>
      <c r="AJ97" s="27">
        <v>40909</v>
      </c>
      <c r="AK97" s="19" t="s">
        <v>92</v>
      </c>
      <c r="AL97" s="28">
        <f t="shared" ca="1" si="6"/>
        <v>13.25</v>
      </c>
      <c r="AM97" s="16" t="s">
        <v>120</v>
      </c>
      <c r="AN97" s="16" t="s">
        <v>94</v>
      </c>
      <c r="AO97" s="36" t="s">
        <v>436</v>
      </c>
      <c r="AP97" s="30">
        <v>6.9690000000000002E-2</v>
      </c>
      <c r="AQ97" s="31" t="s">
        <v>793</v>
      </c>
      <c r="AR97" s="16" t="s">
        <v>794</v>
      </c>
      <c r="AS97" s="16" t="s">
        <v>208</v>
      </c>
      <c r="AT97" s="16"/>
      <c r="AU97" s="33" t="s">
        <v>795</v>
      </c>
      <c r="AV97" s="16"/>
      <c r="AW97" s="16" t="s">
        <v>796</v>
      </c>
      <c r="AX97" s="16">
        <v>3212774536</v>
      </c>
      <c r="AY97" s="16">
        <v>3214432398</v>
      </c>
      <c r="AZ97" s="16" t="str">
        <f t="shared" ref="AZ97:AZ123" ca="1" si="10">IF(AND(C97="MASCULINO",J97&gt;=59),"Prepensionado",IF(AND(C97="FEMENINO",J97&gt;=54),"Prepensionado"," "))</f>
        <v xml:space="preserve"> </v>
      </c>
      <c r="BA97" s="16" t="s">
        <v>87</v>
      </c>
      <c r="BB97" s="16" t="s">
        <v>87</v>
      </c>
      <c r="BC97" s="16"/>
      <c r="BD97" s="18" t="s">
        <v>87</v>
      </c>
      <c r="BE97" s="16"/>
      <c r="BF97" s="16" t="s">
        <v>87</v>
      </c>
      <c r="BG97" s="31"/>
      <c r="BH97" s="16"/>
      <c r="BI97" s="19"/>
      <c r="BJ97" s="16"/>
      <c r="BK97" s="16"/>
      <c r="BL97" s="34"/>
    </row>
    <row r="98" spans="1:64">
      <c r="A98" s="15">
        <v>126</v>
      </c>
      <c r="B98" s="16">
        <v>4066</v>
      </c>
      <c r="C98" s="17" t="s">
        <v>64</v>
      </c>
      <c r="D98" s="18">
        <v>93296495</v>
      </c>
      <c r="E98" s="18">
        <v>93296495</v>
      </c>
      <c r="F98" s="18">
        <v>93296495</v>
      </c>
      <c r="G98" s="17" t="s">
        <v>797</v>
      </c>
      <c r="H98" s="16" t="s">
        <v>66</v>
      </c>
      <c r="I98" s="19" t="s">
        <v>798</v>
      </c>
      <c r="J98" s="16">
        <f t="shared" ca="1" si="9"/>
        <v>47</v>
      </c>
      <c r="K98" s="17" t="s">
        <v>453</v>
      </c>
      <c r="L98" s="16">
        <v>3137</v>
      </c>
      <c r="M98" s="16">
        <v>11</v>
      </c>
      <c r="N98" s="16" t="s">
        <v>603</v>
      </c>
      <c r="O98" s="21" t="s">
        <v>455</v>
      </c>
      <c r="P98" s="16" t="s">
        <v>249</v>
      </c>
      <c r="Q98" s="16" t="s">
        <v>117</v>
      </c>
      <c r="R98" s="22" t="s">
        <v>73</v>
      </c>
      <c r="S98" s="22"/>
      <c r="T98" s="22">
        <v>126</v>
      </c>
      <c r="U98" s="22" t="s">
        <v>603</v>
      </c>
      <c r="V98" s="22" t="s">
        <v>456</v>
      </c>
      <c r="W98" s="16">
        <v>2000</v>
      </c>
      <c r="X98" s="16" t="s">
        <v>181</v>
      </c>
      <c r="Y98" s="16" t="s">
        <v>685</v>
      </c>
      <c r="Z98" s="16" t="s">
        <v>685</v>
      </c>
      <c r="AA98" s="16" t="s">
        <v>76</v>
      </c>
      <c r="AB98" s="16" t="s">
        <v>76</v>
      </c>
      <c r="AC98" s="16" t="s">
        <v>76</v>
      </c>
      <c r="AD98" s="16"/>
      <c r="AE98" s="16" t="s">
        <v>77</v>
      </c>
      <c r="AF98" s="24">
        <v>2569133</v>
      </c>
      <c r="AG98" s="41">
        <v>841439</v>
      </c>
      <c r="AH98" s="24">
        <v>3410572</v>
      </c>
      <c r="AI98" s="26">
        <v>37187</v>
      </c>
      <c r="AJ98" s="27">
        <v>40909</v>
      </c>
      <c r="AK98" s="19" t="s">
        <v>92</v>
      </c>
      <c r="AL98" s="28">
        <f t="shared" ca="1" si="6"/>
        <v>13.25</v>
      </c>
      <c r="AM98" s="16" t="s">
        <v>120</v>
      </c>
      <c r="AN98" s="16" t="s">
        <v>94</v>
      </c>
      <c r="AO98" s="36" t="s">
        <v>82</v>
      </c>
      <c r="AP98" s="30">
        <v>5.2199999999999998E-3</v>
      </c>
      <c r="AQ98" s="31" t="s">
        <v>799</v>
      </c>
      <c r="AR98" s="16" t="s">
        <v>799</v>
      </c>
      <c r="AS98" s="16" t="s">
        <v>469</v>
      </c>
      <c r="AT98" s="16"/>
      <c r="AU98" s="33"/>
      <c r="AV98" s="16"/>
      <c r="AW98" s="16" t="s">
        <v>800</v>
      </c>
      <c r="AX98" s="16">
        <v>3212775282</v>
      </c>
      <c r="AY98" s="16">
        <v>3212775282</v>
      </c>
      <c r="AZ98" s="16" t="str">
        <f t="shared" ca="1" si="10"/>
        <v xml:space="preserve"> </v>
      </c>
      <c r="BA98" s="16" t="s">
        <v>87</v>
      </c>
      <c r="BB98" s="16" t="s">
        <v>87</v>
      </c>
      <c r="BC98" s="16"/>
      <c r="BD98" s="18" t="s">
        <v>87</v>
      </c>
      <c r="BE98" s="16"/>
      <c r="BF98" s="16" t="s">
        <v>87</v>
      </c>
      <c r="BG98" s="16"/>
      <c r="BH98" s="16"/>
      <c r="BI98" s="19"/>
      <c r="BJ98" s="16"/>
      <c r="BK98" s="16"/>
      <c r="BL98" s="34"/>
    </row>
    <row r="99" spans="1:64">
      <c r="A99" s="15">
        <v>127</v>
      </c>
      <c r="B99" s="16">
        <v>4066</v>
      </c>
      <c r="C99" s="17" t="s">
        <v>112</v>
      </c>
      <c r="D99" s="18">
        <v>38792390</v>
      </c>
      <c r="E99" s="18">
        <v>38792390</v>
      </c>
      <c r="F99" s="18">
        <v>38792390</v>
      </c>
      <c r="G99" s="16" t="s">
        <v>801</v>
      </c>
      <c r="H99" s="16" t="s">
        <v>89</v>
      </c>
      <c r="I99" s="19">
        <v>30469</v>
      </c>
      <c r="J99" s="16">
        <f t="shared" ca="1" si="9"/>
        <v>41</v>
      </c>
      <c r="K99" s="17" t="s">
        <v>247</v>
      </c>
      <c r="L99" s="16">
        <v>3137</v>
      </c>
      <c r="M99" s="16">
        <v>11</v>
      </c>
      <c r="N99" s="16" t="s">
        <v>603</v>
      </c>
      <c r="O99" s="21" t="s">
        <v>455</v>
      </c>
      <c r="P99" s="16" t="s">
        <v>249</v>
      </c>
      <c r="Q99" s="16" t="s">
        <v>117</v>
      </c>
      <c r="R99" s="17" t="s">
        <v>250</v>
      </c>
      <c r="S99" s="22"/>
      <c r="T99" s="22">
        <v>148</v>
      </c>
      <c r="U99" s="22" t="s">
        <v>487</v>
      </c>
      <c r="V99" s="22" t="s">
        <v>456</v>
      </c>
      <c r="W99" s="16">
        <v>2000</v>
      </c>
      <c r="X99" s="16" t="s">
        <v>181</v>
      </c>
      <c r="Y99" s="16" t="s">
        <v>182</v>
      </c>
      <c r="Z99" s="16" t="s">
        <v>182</v>
      </c>
      <c r="AA99" s="16" t="s">
        <v>76</v>
      </c>
      <c r="AB99" s="16" t="s">
        <v>76</v>
      </c>
      <c r="AC99" s="16" t="s">
        <v>76</v>
      </c>
      <c r="AD99" s="16"/>
      <c r="AE99" s="16" t="s">
        <v>77</v>
      </c>
      <c r="AF99" s="24">
        <v>2569133</v>
      </c>
      <c r="AG99" s="41">
        <v>841439</v>
      </c>
      <c r="AH99" s="24">
        <v>3410572</v>
      </c>
      <c r="AI99" s="26">
        <v>38062</v>
      </c>
      <c r="AJ99" s="27">
        <v>43832</v>
      </c>
      <c r="AK99" s="19" t="s">
        <v>802</v>
      </c>
      <c r="AL99" s="28">
        <f t="shared" ca="1" si="6"/>
        <v>5.25</v>
      </c>
      <c r="AM99" s="16" t="s">
        <v>93</v>
      </c>
      <c r="AN99" s="16" t="s">
        <v>94</v>
      </c>
      <c r="AO99" s="36" t="s">
        <v>82</v>
      </c>
      <c r="AP99" s="30">
        <v>6.9690000000000002E-2</v>
      </c>
      <c r="AQ99" s="31" t="s">
        <v>803</v>
      </c>
      <c r="AR99" s="16" t="s">
        <v>804</v>
      </c>
      <c r="AS99" s="16" t="s">
        <v>84</v>
      </c>
      <c r="AT99" s="16" t="s">
        <v>805</v>
      </c>
      <c r="AU99" s="33" t="s">
        <v>806</v>
      </c>
      <c r="AV99" s="33" t="s">
        <v>807</v>
      </c>
      <c r="AW99" s="16" t="s">
        <v>808</v>
      </c>
      <c r="AX99" s="16">
        <v>3222502373</v>
      </c>
      <c r="AY99" s="16">
        <v>3222502373</v>
      </c>
      <c r="AZ99" s="16" t="str">
        <f t="shared" ca="1" si="10"/>
        <v xml:space="preserve"> </v>
      </c>
      <c r="BA99" s="16" t="s">
        <v>87</v>
      </c>
      <c r="BB99" s="16" t="s">
        <v>87</v>
      </c>
      <c r="BC99" s="16"/>
      <c r="BD99" s="18" t="s">
        <v>153</v>
      </c>
      <c r="BE99" s="16"/>
      <c r="BF99" s="16" t="s">
        <v>87</v>
      </c>
      <c r="BG99" s="55"/>
      <c r="BH99" s="16"/>
      <c r="BI99" s="19"/>
      <c r="BJ99" s="16"/>
      <c r="BK99" s="16"/>
      <c r="BL99" s="34"/>
    </row>
    <row r="100" spans="1:64">
      <c r="A100" s="15">
        <v>128</v>
      </c>
      <c r="B100" s="16">
        <v>4066</v>
      </c>
      <c r="C100" s="17" t="s">
        <v>112</v>
      </c>
      <c r="D100" s="18">
        <v>30402506</v>
      </c>
      <c r="E100" s="18">
        <v>30402506</v>
      </c>
      <c r="F100" s="18">
        <v>30402506</v>
      </c>
      <c r="G100" s="17" t="s">
        <v>809</v>
      </c>
      <c r="H100" s="16" t="s">
        <v>89</v>
      </c>
      <c r="I100" s="16" t="s">
        <v>810</v>
      </c>
      <c r="J100" s="16">
        <f t="shared" ca="1" si="9"/>
        <v>45</v>
      </c>
      <c r="K100" s="17" t="s">
        <v>453</v>
      </c>
      <c r="L100" s="16">
        <v>3137</v>
      </c>
      <c r="M100" s="16">
        <v>11</v>
      </c>
      <c r="N100" s="16" t="s">
        <v>603</v>
      </c>
      <c r="O100" s="21" t="s">
        <v>455</v>
      </c>
      <c r="P100" s="16" t="s">
        <v>249</v>
      </c>
      <c r="Q100" s="16" t="s">
        <v>117</v>
      </c>
      <c r="R100" s="22" t="s">
        <v>73</v>
      </c>
      <c r="S100" s="22"/>
      <c r="T100" s="22">
        <v>128</v>
      </c>
      <c r="U100" s="22" t="s">
        <v>603</v>
      </c>
      <c r="V100" s="22" t="s">
        <v>456</v>
      </c>
      <c r="W100" s="16">
        <v>2000</v>
      </c>
      <c r="X100" s="16" t="s">
        <v>181</v>
      </c>
      <c r="Y100" s="16" t="s">
        <v>182</v>
      </c>
      <c r="Z100" s="16" t="s">
        <v>182</v>
      </c>
      <c r="AA100" s="16" t="s">
        <v>433</v>
      </c>
      <c r="AB100" s="16" t="s">
        <v>755</v>
      </c>
      <c r="AC100" s="16" t="s">
        <v>756</v>
      </c>
      <c r="AD100" s="16" t="s">
        <v>811</v>
      </c>
      <c r="AE100" s="16" t="s">
        <v>77</v>
      </c>
      <c r="AF100" s="24">
        <v>2569133</v>
      </c>
      <c r="AG100" s="41">
        <v>841439</v>
      </c>
      <c r="AH100" s="24">
        <v>3410572</v>
      </c>
      <c r="AI100" s="26">
        <v>37448</v>
      </c>
      <c r="AJ100" s="27">
        <v>40909</v>
      </c>
      <c r="AK100" s="19" t="s">
        <v>92</v>
      </c>
      <c r="AL100" s="28">
        <f t="shared" ca="1" si="6"/>
        <v>13.25</v>
      </c>
      <c r="AM100" s="16" t="s">
        <v>120</v>
      </c>
      <c r="AN100" s="16" t="s">
        <v>94</v>
      </c>
      <c r="AO100" s="36" t="s">
        <v>812</v>
      </c>
      <c r="AP100" s="54">
        <v>6.9690000000000002E-2</v>
      </c>
      <c r="AQ100" s="31" t="s">
        <v>813</v>
      </c>
      <c r="AR100" s="44" t="s">
        <v>813</v>
      </c>
      <c r="AS100" s="16" t="s">
        <v>84</v>
      </c>
      <c r="AT100" s="17"/>
      <c r="AU100" s="51"/>
      <c r="AV100" s="44"/>
      <c r="AW100" s="16" t="s">
        <v>814</v>
      </c>
      <c r="AX100" s="16">
        <v>3212775995</v>
      </c>
      <c r="AY100" s="16">
        <v>3212775995</v>
      </c>
      <c r="AZ100" s="16" t="str">
        <f t="shared" ca="1" si="10"/>
        <v xml:space="preserve"> </v>
      </c>
      <c r="BA100" s="16" t="s">
        <v>87</v>
      </c>
      <c r="BB100" s="16" t="s">
        <v>87</v>
      </c>
      <c r="BC100" s="16"/>
      <c r="BD100" s="18" t="s">
        <v>87</v>
      </c>
      <c r="BE100" s="16"/>
      <c r="BF100" s="16" t="s">
        <v>87</v>
      </c>
      <c r="BG100" s="19"/>
      <c r="BH100" s="16"/>
      <c r="BI100" s="19"/>
      <c r="BJ100" s="16"/>
      <c r="BK100" s="16"/>
      <c r="BL100" s="34"/>
    </row>
    <row r="101" spans="1:64">
      <c r="A101" s="15">
        <v>129</v>
      </c>
      <c r="B101" s="16">
        <v>4066</v>
      </c>
      <c r="C101" s="17" t="s">
        <v>64</v>
      </c>
      <c r="D101" s="18">
        <v>79865019</v>
      </c>
      <c r="E101" s="18">
        <v>79865019</v>
      </c>
      <c r="F101" s="18">
        <v>79865019</v>
      </c>
      <c r="G101" s="17" t="s">
        <v>815</v>
      </c>
      <c r="H101" s="16" t="s">
        <v>89</v>
      </c>
      <c r="I101" s="19" t="s">
        <v>816</v>
      </c>
      <c r="J101" s="16">
        <f t="shared" ca="1" si="9"/>
        <v>48</v>
      </c>
      <c r="K101" s="17" t="s">
        <v>453</v>
      </c>
      <c r="L101" s="16">
        <v>3137</v>
      </c>
      <c r="M101" s="16">
        <v>11</v>
      </c>
      <c r="N101" s="16" t="s">
        <v>603</v>
      </c>
      <c r="O101" s="21" t="s">
        <v>455</v>
      </c>
      <c r="P101" s="16" t="s">
        <v>249</v>
      </c>
      <c r="Q101" s="16" t="s">
        <v>117</v>
      </c>
      <c r="R101" s="17" t="s">
        <v>73</v>
      </c>
      <c r="S101" s="22"/>
      <c r="T101" s="22">
        <v>129</v>
      </c>
      <c r="U101" s="22" t="s">
        <v>603</v>
      </c>
      <c r="V101" s="22" t="s">
        <v>456</v>
      </c>
      <c r="W101" s="16">
        <v>2000</v>
      </c>
      <c r="X101" s="16" t="s">
        <v>181</v>
      </c>
      <c r="Y101" s="16" t="s">
        <v>182</v>
      </c>
      <c r="Z101" s="16" t="s">
        <v>182</v>
      </c>
      <c r="AA101" s="16" t="s">
        <v>145</v>
      </c>
      <c r="AB101" s="16" t="s">
        <v>558</v>
      </c>
      <c r="AC101" s="16" t="s">
        <v>559</v>
      </c>
      <c r="AD101" s="16"/>
      <c r="AE101" s="16" t="s">
        <v>77</v>
      </c>
      <c r="AF101" s="24">
        <v>2569133</v>
      </c>
      <c r="AG101" s="41">
        <v>841439</v>
      </c>
      <c r="AH101" s="24">
        <v>3410572</v>
      </c>
      <c r="AI101" s="26">
        <v>37187</v>
      </c>
      <c r="AJ101" s="27">
        <v>40909</v>
      </c>
      <c r="AK101" s="19" t="s">
        <v>92</v>
      </c>
      <c r="AL101" s="28">
        <f t="shared" ref="AL101:AL140" ca="1" si="11">IFERROR(IF(AJ101=0," ",DATEDIF(AJ101,TODAY(),"M"))/12," ")</f>
        <v>13.25</v>
      </c>
      <c r="AM101" s="16" t="s">
        <v>120</v>
      </c>
      <c r="AN101" s="16" t="s">
        <v>94</v>
      </c>
      <c r="AO101" s="36" t="s">
        <v>562</v>
      </c>
      <c r="AP101" s="30">
        <v>6.9690000000000002E-2</v>
      </c>
      <c r="AQ101" s="31" t="s">
        <v>817</v>
      </c>
      <c r="AR101" s="16" t="s">
        <v>818</v>
      </c>
      <c r="AS101" s="16" t="s">
        <v>84</v>
      </c>
      <c r="AT101" s="16"/>
      <c r="AU101" s="33"/>
      <c r="AV101" s="16"/>
      <c r="AW101" s="16" t="s">
        <v>819</v>
      </c>
      <c r="AX101" s="16">
        <v>3146612895</v>
      </c>
      <c r="AY101" s="16">
        <v>3212775723</v>
      </c>
      <c r="AZ101" s="16" t="str">
        <f t="shared" ca="1" si="10"/>
        <v xml:space="preserve"> </v>
      </c>
      <c r="BA101" s="16" t="s">
        <v>87</v>
      </c>
      <c r="BB101" s="16" t="s">
        <v>87</v>
      </c>
      <c r="BC101" s="16"/>
      <c r="BD101" s="18" t="s">
        <v>87</v>
      </c>
      <c r="BE101" s="16"/>
      <c r="BF101" s="16" t="s">
        <v>87</v>
      </c>
      <c r="BG101" s="16"/>
      <c r="BH101" s="16"/>
      <c r="BI101" s="19"/>
      <c r="BJ101" s="16"/>
      <c r="BK101" s="16"/>
      <c r="BL101" s="34"/>
    </row>
    <row r="102" spans="1:64">
      <c r="A102" s="15">
        <v>130</v>
      </c>
      <c r="B102" s="16">
        <v>4066</v>
      </c>
      <c r="C102" s="17" t="s">
        <v>64</v>
      </c>
      <c r="D102" s="18">
        <v>86074131</v>
      </c>
      <c r="E102" s="18">
        <v>86074131</v>
      </c>
      <c r="F102" s="18">
        <v>86074131</v>
      </c>
      <c r="G102" s="17" t="s">
        <v>820</v>
      </c>
      <c r="H102" s="16" t="s">
        <v>89</v>
      </c>
      <c r="I102" s="19" t="s">
        <v>821</v>
      </c>
      <c r="J102" s="16">
        <f t="shared" ca="1" si="9"/>
        <v>42</v>
      </c>
      <c r="K102" s="17" t="s">
        <v>257</v>
      </c>
      <c r="L102" s="16">
        <v>3137</v>
      </c>
      <c r="M102" s="16">
        <v>10</v>
      </c>
      <c r="N102" s="16" t="s">
        <v>822</v>
      </c>
      <c r="O102" s="21" t="s">
        <v>455</v>
      </c>
      <c r="P102" s="16" t="s">
        <v>249</v>
      </c>
      <c r="Q102" s="16" t="s">
        <v>117</v>
      </c>
      <c r="R102" s="22" t="s">
        <v>250</v>
      </c>
      <c r="S102" s="22"/>
      <c r="T102" s="22">
        <v>106</v>
      </c>
      <c r="U102" s="22" t="s">
        <v>603</v>
      </c>
      <c r="V102" s="22" t="s">
        <v>456</v>
      </c>
      <c r="W102" s="16">
        <v>2000</v>
      </c>
      <c r="X102" s="16" t="s">
        <v>181</v>
      </c>
      <c r="Y102" s="16" t="s">
        <v>182</v>
      </c>
      <c r="Z102" s="16" t="s">
        <v>182</v>
      </c>
      <c r="AA102" s="16" t="s">
        <v>671</v>
      </c>
      <c r="AB102" s="16" t="s">
        <v>691</v>
      </c>
      <c r="AC102" s="16" t="s">
        <v>692</v>
      </c>
      <c r="AD102" s="16"/>
      <c r="AE102" s="16" t="s">
        <v>77</v>
      </c>
      <c r="AF102" s="24">
        <v>2436984</v>
      </c>
      <c r="AG102" s="41">
        <v>847020</v>
      </c>
      <c r="AH102" s="24">
        <v>3284004</v>
      </c>
      <c r="AI102" s="26">
        <v>38552</v>
      </c>
      <c r="AJ102" s="27">
        <v>40909</v>
      </c>
      <c r="AK102" s="19" t="s">
        <v>92</v>
      </c>
      <c r="AL102" s="28">
        <f t="shared" ca="1" si="11"/>
        <v>13.25</v>
      </c>
      <c r="AM102" s="16" t="s">
        <v>120</v>
      </c>
      <c r="AN102" s="16" t="s">
        <v>94</v>
      </c>
      <c r="AO102" s="36" t="s">
        <v>693</v>
      </c>
      <c r="AP102" s="30">
        <v>6.9690000000000002E-2</v>
      </c>
      <c r="AQ102" s="31" t="s">
        <v>823</v>
      </c>
      <c r="AR102" s="17" t="s">
        <v>824</v>
      </c>
      <c r="AS102" s="16" t="s">
        <v>84</v>
      </c>
      <c r="AT102" s="16"/>
      <c r="AU102" s="33" t="s">
        <v>135</v>
      </c>
      <c r="AV102" s="17"/>
      <c r="AW102" s="16" t="s">
        <v>825</v>
      </c>
      <c r="AX102" s="16">
        <v>32140954896</v>
      </c>
      <c r="AY102" s="16">
        <v>3212776485</v>
      </c>
      <c r="AZ102" s="16" t="str">
        <f t="shared" ca="1" si="10"/>
        <v xml:space="preserve"> </v>
      </c>
      <c r="BA102" s="16" t="s">
        <v>87</v>
      </c>
      <c r="BB102" s="16" t="s">
        <v>87</v>
      </c>
      <c r="BC102" s="16"/>
      <c r="BD102" s="18" t="s">
        <v>87</v>
      </c>
      <c r="BE102" s="16"/>
      <c r="BF102" s="16" t="s">
        <v>87</v>
      </c>
      <c r="BG102" s="44"/>
      <c r="BH102" s="16"/>
      <c r="BI102" s="19"/>
      <c r="BJ102" s="16"/>
      <c r="BK102" s="16"/>
      <c r="BL102" s="34"/>
    </row>
    <row r="103" spans="1:64">
      <c r="A103" s="15">
        <v>131</v>
      </c>
      <c r="B103" s="16">
        <v>4066</v>
      </c>
      <c r="C103" s="17" t="s">
        <v>64</v>
      </c>
      <c r="D103" s="18">
        <v>98400305</v>
      </c>
      <c r="E103" s="18">
        <v>98400305</v>
      </c>
      <c r="F103" s="18">
        <v>98400305</v>
      </c>
      <c r="G103" s="17" t="s">
        <v>826</v>
      </c>
      <c r="H103" s="16" t="s">
        <v>89</v>
      </c>
      <c r="I103" s="19">
        <v>28652</v>
      </c>
      <c r="J103" s="16">
        <f t="shared" ca="1" si="9"/>
        <v>46</v>
      </c>
      <c r="K103" s="17" t="s">
        <v>257</v>
      </c>
      <c r="L103" s="16">
        <v>3137</v>
      </c>
      <c r="M103" s="16">
        <v>10</v>
      </c>
      <c r="N103" s="16" t="s">
        <v>822</v>
      </c>
      <c r="O103" s="35" t="s">
        <v>455</v>
      </c>
      <c r="P103" s="16" t="s">
        <v>249</v>
      </c>
      <c r="Q103" s="16" t="s">
        <v>117</v>
      </c>
      <c r="R103" s="17" t="s">
        <v>250</v>
      </c>
      <c r="S103" s="22"/>
      <c r="T103" s="22">
        <v>647</v>
      </c>
      <c r="U103" s="22" t="s">
        <v>603</v>
      </c>
      <c r="V103" s="22" t="s">
        <v>456</v>
      </c>
      <c r="W103" s="16">
        <v>3000</v>
      </c>
      <c r="X103" s="16" t="s">
        <v>170</v>
      </c>
      <c r="Y103" s="16" t="s">
        <v>574</v>
      </c>
      <c r="Z103" s="16" t="s">
        <v>574</v>
      </c>
      <c r="AA103" s="16" t="s">
        <v>463</v>
      </c>
      <c r="AB103" s="16" t="s">
        <v>510</v>
      </c>
      <c r="AC103" s="16" t="s">
        <v>511</v>
      </c>
      <c r="AD103" s="16"/>
      <c r="AE103" s="16"/>
      <c r="AF103" s="24">
        <v>2436984</v>
      </c>
      <c r="AG103" s="41">
        <v>847020</v>
      </c>
      <c r="AH103" s="24">
        <v>3284004</v>
      </c>
      <c r="AI103" s="26">
        <v>38357</v>
      </c>
      <c r="AJ103" s="27">
        <v>44326</v>
      </c>
      <c r="AK103" s="19" t="s">
        <v>827</v>
      </c>
      <c r="AL103" s="28">
        <f t="shared" ca="1" si="11"/>
        <v>3.8333333333333335</v>
      </c>
      <c r="AM103" s="16" t="s">
        <v>120</v>
      </c>
      <c r="AN103" s="16" t="s">
        <v>94</v>
      </c>
      <c r="AO103" s="36" t="s">
        <v>513</v>
      </c>
      <c r="AP103" s="30">
        <v>6.9690000000000002E-2</v>
      </c>
      <c r="AQ103" s="31" t="s">
        <v>828</v>
      </c>
      <c r="AR103" s="45" t="s">
        <v>829</v>
      </c>
      <c r="AS103" s="16" t="s">
        <v>84</v>
      </c>
      <c r="AT103" s="16" t="s">
        <v>117</v>
      </c>
      <c r="AU103" s="33"/>
      <c r="AV103" s="17"/>
      <c r="AW103" s="16" t="s">
        <v>830</v>
      </c>
      <c r="AX103" s="16">
        <v>3164614616</v>
      </c>
      <c r="AY103" s="16">
        <v>3105737562</v>
      </c>
      <c r="AZ103" s="16" t="str">
        <f t="shared" ca="1" si="10"/>
        <v xml:space="preserve"> </v>
      </c>
      <c r="BA103" s="16" t="s">
        <v>87</v>
      </c>
      <c r="BB103" s="16" t="s">
        <v>87</v>
      </c>
      <c r="BC103" s="16">
        <v>4.25</v>
      </c>
      <c r="BD103" s="18" t="s">
        <v>87</v>
      </c>
      <c r="BE103" s="16"/>
      <c r="BF103" s="16" t="s">
        <v>87</v>
      </c>
      <c r="BG103" s="44"/>
      <c r="BH103" s="16"/>
      <c r="BI103" s="19"/>
      <c r="BJ103" s="16"/>
      <c r="BK103" s="16"/>
      <c r="BL103" s="56" t="s">
        <v>831</v>
      </c>
    </row>
    <row r="104" spans="1:64">
      <c r="A104" s="15">
        <v>132</v>
      </c>
      <c r="B104" s="16">
        <v>4066</v>
      </c>
      <c r="C104" s="17" t="s">
        <v>112</v>
      </c>
      <c r="D104" s="18">
        <v>52935969</v>
      </c>
      <c r="E104" s="18">
        <v>52935969</v>
      </c>
      <c r="F104" s="18">
        <v>52935969</v>
      </c>
      <c r="G104" s="17" t="s">
        <v>832</v>
      </c>
      <c r="H104" s="16" t="s">
        <v>89</v>
      </c>
      <c r="I104" s="19" t="s">
        <v>833</v>
      </c>
      <c r="J104" s="16">
        <f t="shared" ca="1" si="9"/>
        <v>41</v>
      </c>
      <c r="K104" s="17" t="s">
        <v>257</v>
      </c>
      <c r="L104" s="16">
        <v>3137</v>
      </c>
      <c r="M104" s="16">
        <v>10</v>
      </c>
      <c r="N104" s="16" t="s">
        <v>822</v>
      </c>
      <c r="O104" s="35" t="s">
        <v>455</v>
      </c>
      <c r="P104" s="16" t="s">
        <v>249</v>
      </c>
      <c r="Q104" s="16" t="s">
        <v>117</v>
      </c>
      <c r="R104" s="17" t="s">
        <v>250</v>
      </c>
      <c r="S104" s="22"/>
      <c r="T104" s="22">
        <v>304</v>
      </c>
      <c r="U104" s="22" t="s">
        <v>603</v>
      </c>
      <c r="V104" s="22" t="s">
        <v>456</v>
      </c>
      <c r="W104" s="16">
        <v>3000</v>
      </c>
      <c r="X104" s="16" t="s">
        <v>170</v>
      </c>
      <c r="Y104" s="16" t="s">
        <v>351</v>
      </c>
      <c r="Z104" s="16" t="s">
        <v>351</v>
      </c>
      <c r="AA104" s="16" t="s">
        <v>76</v>
      </c>
      <c r="AB104" s="16" t="s">
        <v>76</v>
      </c>
      <c r="AC104" s="16" t="s">
        <v>76</v>
      </c>
      <c r="AD104" s="16"/>
      <c r="AE104" s="16" t="s">
        <v>77</v>
      </c>
      <c r="AF104" s="24">
        <v>2436984</v>
      </c>
      <c r="AG104" s="41">
        <v>847020</v>
      </c>
      <c r="AH104" s="24">
        <v>3284004</v>
      </c>
      <c r="AI104" s="26">
        <v>38552</v>
      </c>
      <c r="AJ104" s="27">
        <v>40909</v>
      </c>
      <c r="AK104" s="19" t="s">
        <v>92</v>
      </c>
      <c r="AL104" s="28">
        <f t="shared" ca="1" si="11"/>
        <v>13.25</v>
      </c>
      <c r="AM104" s="16" t="s">
        <v>93</v>
      </c>
      <c r="AN104" s="16" t="s">
        <v>94</v>
      </c>
      <c r="AO104" s="36" t="s">
        <v>82</v>
      </c>
      <c r="AP104" s="30">
        <v>6.9690000000000002E-2</v>
      </c>
      <c r="AQ104" s="31" t="s">
        <v>834</v>
      </c>
      <c r="AR104" s="16" t="s">
        <v>835</v>
      </c>
      <c r="AS104" s="16" t="s">
        <v>84</v>
      </c>
      <c r="AT104" s="16"/>
      <c r="AU104" s="33"/>
      <c r="AV104" s="16"/>
      <c r="AW104" s="16" t="s">
        <v>836</v>
      </c>
      <c r="AX104" s="16">
        <v>3012958300</v>
      </c>
      <c r="AY104" s="16" t="s">
        <v>78</v>
      </c>
      <c r="AZ104" s="16" t="str">
        <f t="shared" ca="1" si="10"/>
        <v xml:space="preserve"> </v>
      </c>
      <c r="BA104" s="16" t="s">
        <v>87</v>
      </c>
      <c r="BB104" s="16" t="s">
        <v>87</v>
      </c>
      <c r="BC104" s="16"/>
      <c r="BD104" s="18" t="s">
        <v>153</v>
      </c>
      <c r="BE104" s="16"/>
      <c r="BF104" s="16" t="s">
        <v>87</v>
      </c>
      <c r="BG104" s="31"/>
      <c r="BH104" s="16"/>
      <c r="BI104" s="19"/>
      <c r="BJ104" s="16"/>
      <c r="BK104" s="16"/>
      <c r="BL104" s="34"/>
    </row>
    <row r="105" spans="1:64">
      <c r="A105" s="15">
        <v>133</v>
      </c>
      <c r="B105" s="16">
        <v>4066</v>
      </c>
      <c r="C105" s="17" t="s">
        <v>64</v>
      </c>
      <c r="D105" s="18">
        <v>88030805</v>
      </c>
      <c r="E105" s="18">
        <v>88030805</v>
      </c>
      <c r="F105" s="18">
        <v>88030805</v>
      </c>
      <c r="G105" s="17" t="s">
        <v>837</v>
      </c>
      <c r="H105" s="16" t="s">
        <v>89</v>
      </c>
      <c r="I105" s="19" t="s">
        <v>838</v>
      </c>
      <c r="J105" s="16">
        <f t="shared" ca="1" si="9"/>
        <v>44</v>
      </c>
      <c r="K105" s="17" t="s">
        <v>257</v>
      </c>
      <c r="L105" s="16">
        <v>3137</v>
      </c>
      <c r="M105" s="16">
        <v>10</v>
      </c>
      <c r="N105" s="16" t="s">
        <v>822</v>
      </c>
      <c r="O105" s="35" t="s">
        <v>455</v>
      </c>
      <c r="P105" s="16" t="s">
        <v>249</v>
      </c>
      <c r="Q105" s="16" t="s">
        <v>117</v>
      </c>
      <c r="R105" s="17" t="s">
        <v>250</v>
      </c>
      <c r="S105" s="22"/>
      <c r="T105" s="22">
        <v>648</v>
      </c>
      <c r="U105" s="22" t="s">
        <v>603</v>
      </c>
      <c r="V105" s="22" t="s">
        <v>456</v>
      </c>
      <c r="W105" s="16">
        <v>3000</v>
      </c>
      <c r="X105" s="16" t="s">
        <v>170</v>
      </c>
      <c r="Y105" s="16" t="s">
        <v>231</v>
      </c>
      <c r="Z105" s="16" t="s">
        <v>231</v>
      </c>
      <c r="AA105" s="16" t="s">
        <v>145</v>
      </c>
      <c r="AB105" s="16" t="s">
        <v>146</v>
      </c>
      <c r="AC105" s="16" t="s">
        <v>147</v>
      </c>
      <c r="AD105" s="16"/>
      <c r="AE105" s="16" t="s">
        <v>77</v>
      </c>
      <c r="AF105" s="24">
        <v>2436984</v>
      </c>
      <c r="AG105" s="41">
        <v>847020</v>
      </c>
      <c r="AH105" s="24">
        <v>3284004</v>
      </c>
      <c r="AI105" s="26">
        <v>37187</v>
      </c>
      <c r="AJ105" s="27">
        <v>40909</v>
      </c>
      <c r="AK105" s="19" t="s">
        <v>92</v>
      </c>
      <c r="AL105" s="28">
        <f t="shared" ca="1" si="11"/>
        <v>13.25</v>
      </c>
      <c r="AM105" s="16" t="s">
        <v>183</v>
      </c>
      <c r="AN105" s="16" t="s">
        <v>94</v>
      </c>
      <c r="AO105" s="36" t="s">
        <v>148</v>
      </c>
      <c r="AP105" s="30">
        <v>6.9690000000000002E-2</v>
      </c>
      <c r="AQ105" s="31" t="s">
        <v>839</v>
      </c>
      <c r="AR105" s="16" t="s">
        <v>840</v>
      </c>
      <c r="AS105" s="16" t="s">
        <v>84</v>
      </c>
      <c r="AT105" s="16"/>
      <c r="AU105" s="33"/>
      <c r="AV105" s="16"/>
      <c r="AW105" s="16" t="s">
        <v>841</v>
      </c>
      <c r="AX105" s="16">
        <v>3143876414</v>
      </c>
      <c r="AY105" s="16" t="s">
        <v>78</v>
      </c>
      <c r="AZ105" s="16" t="str">
        <f t="shared" ca="1" si="10"/>
        <v xml:space="preserve"> </v>
      </c>
      <c r="BA105" s="16" t="s">
        <v>87</v>
      </c>
      <c r="BB105" s="16" t="s">
        <v>87</v>
      </c>
      <c r="BC105" s="16"/>
      <c r="BD105" s="18" t="s">
        <v>87</v>
      </c>
      <c r="BE105" s="16"/>
      <c r="BF105" s="16" t="s">
        <v>87</v>
      </c>
      <c r="BG105" s="16"/>
      <c r="BH105" s="16"/>
      <c r="BI105" s="19"/>
      <c r="BJ105" s="16"/>
      <c r="BK105" s="16"/>
      <c r="BL105" s="34"/>
    </row>
    <row r="106" spans="1:64">
      <c r="A106" s="15">
        <v>134</v>
      </c>
      <c r="B106" s="16">
        <v>4066</v>
      </c>
      <c r="C106" s="17" t="s">
        <v>112</v>
      </c>
      <c r="D106" s="18">
        <v>52803290</v>
      </c>
      <c r="E106" s="18">
        <v>52803290</v>
      </c>
      <c r="F106" s="18">
        <v>52803290</v>
      </c>
      <c r="G106" s="17" t="s">
        <v>842</v>
      </c>
      <c r="H106" s="16" t="s">
        <v>229</v>
      </c>
      <c r="I106" s="19" t="s">
        <v>843</v>
      </c>
      <c r="J106" s="16">
        <f t="shared" ca="1" si="9"/>
        <v>43</v>
      </c>
      <c r="K106" s="17" t="s">
        <v>247</v>
      </c>
      <c r="L106" s="16">
        <v>3137</v>
      </c>
      <c r="M106" s="16">
        <v>10</v>
      </c>
      <c r="N106" s="16" t="s">
        <v>822</v>
      </c>
      <c r="O106" s="35" t="s">
        <v>455</v>
      </c>
      <c r="P106" s="16" t="s">
        <v>249</v>
      </c>
      <c r="Q106" s="16" t="s">
        <v>117</v>
      </c>
      <c r="R106" s="22" t="s">
        <v>250</v>
      </c>
      <c r="S106" s="22"/>
      <c r="T106" s="22">
        <v>214</v>
      </c>
      <c r="U106" s="22" t="s">
        <v>487</v>
      </c>
      <c r="V106" s="22" t="s">
        <v>456</v>
      </c>
      <c r="W106" s="16">
        <v>1100</v>
      </c>
      <c r="X106" s="16" t="s">
        <v>159</v>
      </c>
      <c r="Y106" s="16" t="s">
        <v>445</v>
      </c>
      <c r="Z106" s="16" t="s">
        <v>445</v>
      </c>
      <c r="AA106" s="16" t="s">
        <v>76</v>
      </c>
      <c r="AB106" s="16" t="s">
        <v>76</v>
      </c>
      <c r="AC106" s="16" t="s">
        <v>76</v>
      </c>
      <c r="AD106" s="16"/>
      <c r="AE106" s="16" t="s">
        <v>77</v>
      </c>
      <c r="AF106" s="24">
        <v>2436984</v>
      </c>
      <c r="AG106" s="41">
        <v>847020</v>
      </c>
      <c r="AH106" s="24">
        <v>3284004</v>
      </c>
      <c r="AI106" s="26">
        <v>39010</v>
      </c>
      <c r="AJ106" s="27">
        <v>40909</v>
      </c>
      <c r="AK106" s="19" t="s">
        <v>92</v>
      </c>
      <c r="AL106" s="28">
        <f t="shared" ca="1" si="11"/>
        <v>13.25</v>
      </c>
      <c r="AM106" s="16" t="s">
        <v>120</v>
      </c>
      <c r="AN106" s="16" t="s">
        <v>94</v>
      </c>
      <c r="AO106" s="36" t="s">
        <v>82</v>
      </c>
      <c r="AP106" s="30">
        <v>5.2199999999999998E-3</v>
      </c>
      <c r="AQ106" s="31" t="s">
        <v>844</v>
      </c>
      <c r="AR106" s="17" t="s">
        <v>845</v>
      </c>
      <c r="AS106" s="16" t="s">
        <v>84</v>
      </c>
      <c r="AT106" s="16" t="s">
        <v>846</v>
      </c>
      <c r="AU106" s="33" t="s">
        <v>847</v>
      </c>
      <c r="AV106" s="17" t="s">
        <v>848</v>
      </c>
      <c r="AW106" s="16" t="s">
        <v>849</v>
      </c>
      <c r="AX106" s="16">
        <v>3214971536</v>
      </c>
      <c r="AY106" s="16" t="s">
        <v>78</v>
      </c>
      <c r="AZ106" s="16" t="str">
        <f t="shared" ca="1" si="10"/>
        <v xml:space="preserve"> </v>
      </c>
      <c r="BA106" s="16" t="s">
        <v>87</v>
      </c>
      <c r="BB106" s="16" t="s">
        <v>87</v>
      </c>
      <c r="BC106" s="16"/>
      <c r="BD106" s="18" t="s">
        <v>153</v>
      </c>
      <c r="BE106" s="16"/>
      <c r="BF106" s="16" t="s">
        <v>154</v>
      </c>
      <c r="BG106" s="44"/>
      <c r="BH106" s="16"/>
      <c r="BI106" s="19"/>
      <c r="BJ106" s="16"/>
      <c r="BK106" s="16"/>
      <c r="BL106" s="34"/>
    </row>
    <row r="107" spans="1:64">
      <c r="A107" s="57">
        <v>135</v>
      </c>
      <c r="B107" s="16">
        <v>4066</v>
      </c>
      <c r="C107" s="17" t="s">
        <v>112</v>
      </c>
      <c r="D107" s="288">
        <v>29449239</v>
      </c>
      <c r="E107" s="288" t="e">
        <v>#N/A</v>
      </c>
      <c r="F107" s="288" t="e">
        <v>#N/A</v>
      </c>
      <c r="G107" s="17" t="s">
        <v>850</v>
      </c>
      <c r="H107" s="16" t="s">
        <v>851</v>
      </c>
      <c r="I107" s="19">
        <v>30574</v>
      </c>
      <c r="J107" s="16">
        <f t="shared" ca="1" si="9"/>
        <v>41</v>
      </c>
      <c r="K107" s="17" t="s">
        <v>257</v>
      </c>
      <c r="L107" s="16">
        <v>3137</v>
      </c>
      <c r="M107" s="16">
        <v>10</v>
      </c>
      <c r="N107" s="16" t="s">
        <v>822</v>
      </c>
      <c r="O107" s="35" t="s">
        <v>455</v>
      </c>
      <c r="P107" s="16" t="s">
        <v>249</v>
      </c>
      <c r="Q107" s="16" t="s">
        <v>117</v>
      </c>
      <c r="R107" s="22" t="s">
        <v>73</v>
      </c>
      <c r="S107" s="22"/>
      <c r="T107" s="22">
        <v>135</v>
      </c>
      <c r="U107" s="22" t="s">
        <v>822</v>
      </c>
      <c r="V107" s="22" t="s">
        <v>456</v>
      </c>
      <c r="W107" s="16">
        <v>3000</v>
      </c>
      <c r="X107" s="16" t="s">
        <v>170</v>
      </c>
      <c r="Y107" s="16" t="s">
        <v>432</v>
      </c>
      <c r="Z107" s="16" t="s">
        <v>432</v>
      </c>
      <c r="AA107" s="16" t="s">
        <v>433</v>
      </c>
      <c r="AB107" s="16" t="s">
        <v>434</v>
      </c>
      <c r="AC107" s="16" t="s">
        <v>435</v>
      </c>
      <c r="AD107" s="16"/>
      <c r="AE107" s="16" t="s">
        <v>77</v>
      </c>
      <c r="AF107" s="24">
        <v>2436984</v>
      </c>
      <c r="AG107" s="41">
        <v>847020</v>
      </c>
      <c r="AH107" s="24">
        <v>3284004</v>
      </c>
      <c r="AI107" s="26">
        <v>38062</v>
      </c>
      <c r="AJ107" s="27">
        <v>45177</v>
      </c>
      <c r="AK107" s="19" t="s">
        <v>852</v>
      </c>
      <c r="AL107" s="28">
        <f t="shared" ca="1" si="11"/>
        <v>1.5</v>
      </c>
      <c r="AM107" s="16" t="s">
        <v>120</v>
      </c>
      <c r="AN107" s="16" t="s">
        <v>94</v>
      </c>
      <c r="AO107" s="36" t="s">
        <v>436</v>
      </c>
      <c r="AP107" s="30">
        <v>6.9690000000000002E-2</v>
      </c>
      <c r="AQ107" s="31" t="s">
        <v>853</v>
      </c>
      <c r="AR107" s="17" t="s">
        <v>854</v>
      </c>
      <c r="AS107" s="16" t="s">
        <v>84</v>
      </c>
      <c r="AT107" s="16" t="s">
        <v>855</v>
      </c>
      <c r="AU107" s="33"/>
      <c r="AV107" s="17"/>
      <c r="AW107" s="16" t="s">
        <v>856</v>
      </c>
      <c r="AX107" s="16">
        <v>3137508079</v>
      </c>
      <c r="AY107" s="16" t="s">
        <v>78</v>
      </c>
      <c r="AZ107" s="16" t="str">
        <f t="shared" ca="1" si="10"/>
        <v xml:space="preserve"> </v>
      </c>
      <c r="BA107" s="16" t="s">
        <v>87</v>
      </c>
      <c r="BB107" s="16" t="s">
        <v>87</v>
      </c>
      <c r="BC107" s="16"/>
      <c r="BD107" s="18" t="s">
        <v>87</v>
      </c>
      <c r="BE107" s="16"/>
      <c r="BF107" s="16" t="s">
        <v>87</v>
      </c>
      <c r="BG107" s="44"/>
      <c r="BH107" s="16"/>
      <c r="BI107" s="19"/>
      <c r="BJ107" s="16"/>
      <c r="BK107" s="16"/>
      <c r="BL107" s="34" t="s">
        <v>857</v>
      </c>
    </row>
    <row r="108" spans="1:64">
      <c r="A108" s="15">
        <v>136</v>
      </c>
      <c r="B108" s="16">
        <v>4066</v>
      </c>
      <c r="C108" s="17" t="s">
        <v>112</v>
      </c>
      <c r="D108" s="18">
        <v>52950939</v>
      </c>
      <c r="E108" s="18">
        <v>52950939</v>
      </c>
      <c r="F108" s="18">
        <v>52950939</v>
      </c>
      <c r="G108" s="17" t="s">
        <v>858</v>
      </c>
      <c r="H108" s="16" t="s">
        <v>89</v>
      </c>
      <c r="I108" s="19" t="s">
        <v>859</v>
      </c>
      <c r="J108" s="16">
        <f t="shared" ca="1" si="9"/>
        <v>42</v>
      </c>
      <c r="K108" s="17" t="s">
        <v>257</v>
      </c>
      <c r="L108" s="16">
        <v>3137</v>
      </c>
      <c r="M108" s="16">
        <v>10</v>
      </c>
      <c r="N108" s="16" t="s">
        <v>822</v>
      </c>
      <c r="O108" s="21" t="s">
        <v>455</v>
      </c>
      <c r="P108" s="16" t="s">
        <v>249</v>
      </c>
      <c r="Q108" s="16" t="s">
        <v>117</v>
      </c>
      <c r="R108" s="17" t="s">
        <v>250</v>
      </c>
      <c r="S108" s="22"/>
      <c r="T108" s="22">
        <v>284</v>
      </c>
      <c r="U108" s="22" t="s">
        <v>603</v>
      </c>
      <c r="V108" s="22" t="s">
        <v>456</v>
      </c>
      <c r="W108" s="16">
        <v>2000</v>
      </c>
      <c r="X108" s="16" t="s">
        <v>181</v>
      </c>
      <c r="Y108" s="16" t="s">
        <v>182</v>
      </c>
      <c r="Z108" s="16" t="s">
        <v>182</v>
      </c>
      <c r="AA108" s="16" t="s">
        <v>76</v>
      </c>
      <c r="AB108" s="16" t="s">
        <v>76</v>
      </c>
      <c r="AC108" s="16" t="s">
        <v>76</v>
      </c>
      <c r="AD108" s="16"/>
      <c r="AE108" s="16" t="s">
        <v>77</v>
      </c>
      <c r="AF108" s="24">
        <v>2436984</v>
      </c>
      <c r="AG108" s="41">
        <v>847020</v>
      </c>
      <c r="AH108" s="24">
        <v>3284004</v>
      </c>
      <c r="AI108" s="26">
        <v>38552</v>
      </c>
      <c r="AJ108" s="27">
        <v>42347</v>
      </c>
      <c r="AK108" s="19" t="s">
        <v>92</v>
      </c>
      <c r="AL108" s="28">
        <f t="shared" ca="1" si="11"/>
        <v>9.25</v>
      </c>
      <c r="AM108" s="16" t="s">
        <v>120</v>
      </c>
      <c r="AN108" s="16" t="s">
        <v>94</v>
      </c>
      <c r="AO108" s="36" t="s">
        <v>82</v>
      </c>
      <c r="AP108" s="30">
        <v>6.9690000000000002E-2</v>
      </c>
      <c r="AQ108" s="31" t="s">
        <v>860</v>
      </c>
      <c r="AR108" s="16" t="s">
        <v>861</v>
      </c>
      <c r="AS108" s="16" t="s">
        <v>84</v>
      </c>
      <c r="AT108" s="16"/>
      <c r="AU108" s="33"/>
      <c r="AV108" s="16"/>
      <c r="AW108" s="16" t="s">
        <v>862</v>
      </c>
      <c r="AX108" s="16">
        <v>3194366258</v>
      </c>
      <c r="AY108" s="16">
        <v>3228480806</v>
      </c>
      <c r="AZ108" s="16" t="str">
        <f t="shared" ca="1" si="10"/>
        <v xml:space="preserve"> </v>
      </c>
      <c r="BA108" s="16" t="s">
        <v>87</v>
      </c>
      <c r="BB108" s="16" t="s">
        <v>87</v>
      </c>
      <c r="BC108" s="16"/>
      <c r="BD108" s="18" t="s">
        <v>153</v>
      </c>
      <c r="BE108" s="16"/>
      <c r="BF108" s="16" t="s">
        <v>87</v>
      </c>
      <c r="BG108" s="31"/>
      <c r="BH108" s="16"/>
      <c r="BI108" s="19"/>
      <c r="BJ108" s="16"/>
      <c r="BK108" s="16"/>
      <c r="BL108" s="34"/>
    </row>
    <row r="109" spans="1:64">
      <c r="A109" s="15">
        <v>137</v>
      </c>
      <c r="B109" s="16">
        <v>4066</v>
      </c>
      <c r="C109" s="17" t="s">
        <v>64</v>
      </c>
      <c r="D109" s="18">
        <v>80166784</v>
      </c>
      <c r="E109" s="18">
        <v>80166784</v>
      </c>
      <c r="F109" s="18">
        <v>80166784</v>
      </c>
      <c r="G109" s="17" t="s">
        <v>863</v>
      </c>
      <c r="H109" s="16" t="s">
        <v>89</v>
      </c>
      <c r="I109" s="19" t="s">
        <v>864</v>
      </c>
      <c r="J109" s="16">
        <f t="shared" ca="1" si="9"/>
        <v>43</v>
      </c>
      <c r="K109" s="17" t="s">
        <v>257</v>
      </c>
      <c r="L109" s="16">
        <v>3137</v>
      </c>
      <c r="M109" s="16">
        <v>10</v>
      </c>
      <c r="N109" s="16" t="s">
        <v>822</v>
      </c>
      <c r="O109" s="35" t="s">
        <v>455</v>
      </c>
      <c r="P109" s="16" t="s">
        <v>249</v>
      </c>
      <c r="Q109" s="16" t="s">
        <v>117</v>
      </c>
      <c r="R109" s="17" t="s">
        <v>250</v>
      </c>
      <c r="S109" s="22"/>
      <c r="T109" s="22">
        <v>61</v>
      </c>
      <c r="U109" s="22" t="s">
        <v>487</v>
      </c>
      <c r="V109" s="22" t="s">
        <v>456</v>
      </c>
      <c r="W109" s="16">
        <v>1100</v>
      </c>
      <c r="X109" s="16" t="s">
        <v>159</v>
      </c>
      <c r="Y109" s="16" t="s">
        <v>268</v>
      </c>
      <c r="Z109" s="16" t="s">
        <v>268</v>
      </c>
      <c r="AA109" s="16" t="s">
        <v>76</v>
      </c>
      <c r="AB109" s="16" t="s">
        <v>76</v>
      </c>
      <c r="AC109" s="16" t="s">
        <v>76</v>
      </c>
      <c r="AD109" s="16"/>
      <c r="AE109" s="16" t="s">
        <v>77</v>
      </c>
      <c r="AF109" s="24">
        <v>2436984</v>
      </c>
      <c r="AG109" s="41">
        <v>847020</v>
      </c>
      <c r="AH109" s="24">
        <v>3284004</v>
      </c>
      <c r="AI109" s="26">
        <v>37187</v>
      </c>
      <c r="AJ109" s="27">
        <v>40909</v>
      </c>
      <c r="AK109" s="19" t="s">
        <v>92</v>
      </c>
      <c r="AL109" s="28">
        <f t="shared" ca="1" si="11"/>
        <v>13.25</v>
      </c>
      <c r="AM109" s="16" t="s">
        <v>120</v>
      </c>
      <c r="AN109" s="16" t="s">
        <v>94</v>
      </c>
      <c r="AO109" s="36" t="s">
        <v>82</v>
      </c>
      <c r="AP109" s="30">
        <v>5.2199999999999998E-3</v>
      </c>
      <c r="AQ109" s="31" t="s">
        <v>865</v>
      </c>
      <c r="AR109" s="16" t="s">
        <v>865</v>
      </c>
      <c r="AS109" s="16" t="s">
        <v>84</v>
      </c>
      <c r="AT109" s="16"/>
      <c r="AU109" s="33" t="s">
        <v>866</v>
      </c>
      <c r="AV109" s="16"/>
      <c r="AW109" s="16" t="s">
        <v>867</v>
      </c>
      <c r="AX109" s="16">
        <v>3213602263</v>
      </c>
      <c r="AY109" s="16" t="s">
        <v>868</v>
      </c>
      <c r="AZ109" s="16" t="str">
        <f t="shared" ca="1" si="10"/>
        <v xml:space="preserve"> </v>
      </c>
      <c r="BA109" s="16" t="s">
        <v>87</v>
      </c>
      <c r="BB109" s="16" t="s">
        <v>87</v>
      </c>
      <c r="BC109" s="16"/>
      <c r="BD109" s="18" t="s">
        <v>87</v>
      </c>
      <c r="BE109" s="16"/>
      <c r="BF109" s="16" t="s">
        <v>87</v>
      </c>
      <c r="BG109" s="16"/>
      <c r="BH109" s="16"/>
      <c r="BI109" s="19"/>
      <c r="BJ109" s="16"/>
      <c r="BK109" s="16"/>
      <c r="BL109" s="34"/>
    </row>
    <row r="110" spans="1:64">
      <c r="A110" s="15">
        <v>138</v>
      </c>
      <c r="B110" s="16">
        <v>4066</v>
      </c>
      <c r="C110" s="17" t="s">
        <v>64</v>
      </c>
      <c r="D110" s="18">
        <v>80243109</v>
      </c>
      <c r="E110" s="18">
        <v>80243109</v>
      </c>
      <c r="F110" s="18">
        <v>80243109</v>
      </c>
      <c r="G110" s="17" t="s">
        <v>869</v>
      </c>
      <c r="H110" s="16" t="s">
        <v>89</v>
      </c>
      <c r="I110" s="19" t="s">
        <v>870</v>
      </c>
      <c r="J110" s="16">
        <f t="shared" ca="1" si="9"/>
        <v>42</v>
      </c>
      <c r="K110" s="17" t="s">
        <v>257</v>
      </c>
      <c r="L110" s="16">
        <v>3137</v>
      </c>
      <c r="M110" s="16">
        <v>10</v>
      </c>
      <c r="N110" s="16" t="s">
        <v>822</v>
      </c>
      <c r="O110" s="21" t="s">
        <v>455</v>
      </c>
      <c r="P110" s="16" t="s">
        <v>249</v>
      </c>
      <c r="Q110" s="16" t="s">
        <v>117</v>
      </c>
      <c r="R110" s="22" t="s">
        <v>250</v>
      </c>
      <c r="S110" s="22"/>
      <c r="T110" s="22">
        <v>636</v>
      </c>
      <c r="U110" s="22" t="s">
        <v>603</v>
      </c>
      <c r="V110" s="22" t="s">
        <v>456</v>
      </c>
      <c r="W110" s="16">
        <v>2000</v>
      </c>
      <c r="X110" s="16" t="s">
        <v>181</v>
      </c>
      <c r="Y110" s="16" t="s">
        <v>182</v>
      </c>
      <c r="Z110" s="16" t="s">
        <v>182</v>
      </c>
      <c r="AA110" s="16" t="s">
        <v>76</v>
      </c>
      <c r="AB110" s="16" t="s">
        <v>294</v>
      </c>
      <c r="AC110" s="16" t="s">
        <v>295</v>
      </c>
      <c r="AD110" s="16" t="s">
        <v>871</v>
      </c>
      <c r="AE110" s="16" t="s">
        <v>77</v>
      </c>
      <c r="AF110" s="24">
        <v>2436984</v>
      </c>
      <c r="AG110" s="41">
        <v>847020</v>
      </c>
      <c r="AH110" s="24">
        <v>3284004</v>
      </c>
      <c r="AI110" s="26">
        <v>37448</v>
      </c>
      <c r="AJ110" s="27">
        <v>40909</v>
      </c>
      <c r="AK110" s="19" t="s">
        <v>92</v>
      </c>
      <c r="AL110" s="28">
        <f t="shared" ca="1" si="11"/>
        <v>13.25</v>
      </c>
      <c r="AM110" s="16" t="s">
        <v>120</v>
      </c>
      <c r="AN110" s="16" t="s">
        <v>94</v>
      </c>
      <c r="AO110" s="36" t="s">
        <v>297</v>
      </c>
      <c r="AP110" s="30">
        <v>6.9690000000000002E-2</v>
      </c>
      <c r="AQ110" s="31" t="s">
        <v>872</v>
      </c>
      <c r="AR110" s="17" t="s">
        <v>873</v>
      </c>
      <c r="AS110" s="16" t="s">
        <v>84</v>
      </c>
      <c r="AT110" s="16"/>
      <c r="AU110" s="33"/>
      <c r="AV110" s="17"/>
      <c r="AW110" s="16" t="s">
        <v>874</v>
      </c>
      <c r="AX110" s="16">
        <v>3213602202</v>
      </c>
      <c r="AY110" s="16">
        <v>3213602202</v>
      </c>
      <c r="AZ110" s="16" t="str">
        <f t="shared" ca="1" si="10"/>
        <v xml:space="preserve"> </v>
      </c>
      <c r="BA110" s="16" t="s">
        <v>87</v>
      </c>
      <c r="BB110" s="16" t="s">
        <v>87</v>
      </c>
      <c r="BC110" s="16"/>
      <c r="BD110" s="18" t="s">
        <v>87</v>
      </c>
      <c r="BE110" s="16"/>
      <c r="BF110" s="16" t="s">
        <v>87</v>
      </c>
      <c r="BG110" s="16"/>
      <c r="BH110" s="16"/>
      <c r="BI110" s="19"/>
      <c r="BJ110" s="16"/>
      <c r="BK110" s="16"/>
      <c r="BL110" s="34"/>
    </row>
    <row r="111" spans="1:64">
      <c r="A111" s="15">
        <v>139</v>
      </c>
      <c r="B111" s="16">
        <v>4066</v>
      </c>
      <c r="C111" s="17" t="s">
        <v>64</v>
      </c>
      <c r="D111" s="18">
        <v>86074559</v>
      </c>
      <c r="E111" s="18">
        <v>86074559</v>
      </c>
      <c r="F111" s="18">
        <v>86074559</v>
      </c>
      <c r="G111" s="17" t="s">
        <v>875</v>
      </c>
      <c r="H111" s="16" t="s">
        <v>89</v>
      </c>
      <c r="I111" s="19" t="s">
        <v>876</v>
      </c>
      <c r="J111" s="16">
        <f t="shared" ca="1" si="9"/>
        <v>42</v>
      </c>
      <c r="K111" s="17" t="s">
        <v>257</v>
      </c>
      <c r="L111" s="16">
        <v>3137</v>
      </c>
      <c r="M111" s="16">
        <v>10</v>
      </c>
      <c r="N111" s="16" t="s">
        <v>822</v>
      </c>
      <c r="O111" s="35" t="s">
        <v>455</v>
      </c>
      <c r="P111" s="16" t="s">
        <v>249</v>
      </c>
      <c r="Q111" s="16" t="s">
        <v>117</v>
      </c>
      <c r="R111" s="22" t="s">
        <v>250</v>
      </c>
      <c r="S111" s="22"/>
      <c r="T111" s="22">
        <v>120</v>
      </c>
      <c r="U111" s="22" t="s">
        <v>603</v>
      </c>
      <c r="V111" s="22" t="s">
        <v>456</v>
      </c>
      <c r="W111" s="16">
        <v>3000</v>
      </c>
      <c r="X111" s="16" t="s">
        <v>170</v>
      </c>
      <c r="Y111" s="16" t="s">
        <v>519</v>
      </c>
      <c r="Z111" s="16" t="s">
        <v>519</v>
      </c>
      <c r="AA111" s="16" t="s">
        <v>339</v>
      </c>
      <c r="AB111" s="16" t="s">
        <v>340</v>
      </c>
      <c r="AC111" s="16" t="s">
        <v>341</v>
      </c>
      <c r="AD111" s="16"/>
      <c r="AE111" s="16" t="s">
        <v>77</v>
      </c>
      <c r="AF111" s="24">
        <v>2436984</v>
      </c>
      <c r="AG111" s="41">
        <v>847020</v>
      </c>
      <c r="AH111" s="24">
        <v>3284004</v>
      </c>
      <c r="AI111" s="26">
        <v>38062</v>
      </c>
      <c r="AJ111" s="27">
        <v>40909</v>
      </c>
      <c r="AK111" s="19" t="s">
        <v>92</v>
      </c>
      <c r="AL111" s="28">
        <f t="shared" ca="1" si="11"/>
        <v>13.25</v>
      </c>
      <c r="AM111" s="16" t="s">
        <v>120</v>
      </c>
      <c r="AN111" s="16" t="s">
        <v>94</v>
      </c>
      <c r="AO111" s="36" t="s">
        <v>343</v>
      </c>
      <c r="AP111" s="30">
        <v>6.9690000000000002E-2</v>
      </c>
      <c r="AQ111" s="31" t="s">
        <v>877</v>
      </c>
      <c r="AR111" s="17" t="s">
        <v>877</v>
      </c>
      <c r="AS111" s="16" t="s">
        <v>84</v>
      </c>
      <c r="AT111" s="16"/>
      <c r="AU111" s="33" t="s">
        <v>878</v>
      </c>
      <c r="AV111" s="17"/>
      <c r="AW111" s="16" t="s">
        <v>879</v>
      </c>
      <c r="AX111" s="16">
        <v>3152257152</v>
      </c>
      <c r="AY111" s="16">
        <v>3144333287</v>
      </c>
      <c r="AZ111" s="16" t="str">
        <f t="shared" ca="1" si="10"/>
        <v xml:space="preserve"> </v>
      </c>
      <c r="BA111" s="16" t="s">
        <v>87</v>
      </c>
      <c r="BB111" s="16" t="s">
        <v>87</v>
      </c>
      <c r="BC111" s="16"/>
      <c r="BD111" s="18" t="s">
        <v>87</v>
      </c>
      <c r="BE111" s="16"/>
      <c r="BF111" s="16" t="s">
        <v>87</v>
      </c>
      <c r="BG111" s="16"/>
      <c r="BH111" s="16"/>
      <c r="BI111" s="19"/>
      <c r="BJ111" s="16"/>
      <c r="BK111" s="16"/>
      <c r="BL111" s="34"/>
    </row>
    <row r="112" spans="1:64">
      <c r="A112" s="15">
        <v>140</v>
      </c>
      <c r="B112" s="16">
        <v>4066</v>
      </c>
      <c r="C112" s="17" t="s">
        <v>64</v>
      </c>
      <c r="D112" s="18">
        <v>86068319</v>
      </c>
      <c r="E112" s="18">
        <v>86068319</v>
      </c>
      <c r="F112" s="18">
        <v>86068319</v>
      </c>
      <c r="G112" s="17" t="s">
        <v>880</v>
      </c>
      <c r="H112" s="16" t="s">
        <v>89</v>
      </c>
      <c r="I112" s="19" t="s">
        <v>881</v>
      </c>
      <c r="J112" s="16">
        <f t="shared" ca="1" si="9"/>
        <v>44</v>
      </c>
      <c r="K112" s="17" t="s">
        <v>257</v>
      </c>
      <c r="L112" s="16">
        <v>3137</v>
      </c>
      <c r="M112" s="16">
        <v>10</v>
      </c>
      <c r="N112" s="16" t="s">
        <v>822</v>
      </c>
      <c r="O112" s="35" t="s">
        <v>455</v>
      </c>
      <c r="P112" s="16" t="s">
        <v>249</v>
      </c>
      <c r="Q112" s="16" t="s">
        <v>117</v>
      </c>
      <c r="R112" s="17" t="s">
        <v>250</v>
      </c>
      <c r="S112" s="22"/>
      <c r="T112" s="22">
        <v>286</v>
      </c>
      <c r="U112" s="22" t="s">
        <v>603</v>
      </c>
      <c r="V112" s="22" t="s">
        <v>456</v>
      </c>
      <c r="W112" s="16">
        <v>3000</v>
      </c>
      <c r="X112" s="16" t="s">
        <v>170</v>
      </c>
      <c r="Y112" s="16" t="s">
        <v>723</v>
      </c>
      <c r="Z112" s="16" t="s">
        <v>723</v>
      </c>
      <c r="AA112" s="16" t="s">
        <v>76</v>
      </c>
      <c r="AB112" s="16" t="s">
        <v>76</v>
      </c>
      <c r="AC112" s="16" t="s">
        <v>76</v>
      </c>
      <c r="AD112" s="16" t="s">
        <v>882</v>
      </c>
      <c r="AE112" s="16" t="s">
        <v>77</v>
      </c>
      <c r="AF112" s="24">
        <v>2436984</v>
      </c>
      <c r="AG112" s="41">
        <v>847020</v>
      </c>
      <c r="AH112" s="24">
        <v>3284004</v>
      </c>
      <c r="AI112" s="26">
        <v>37561</v>
      </c>
      <c r="AJ112" s="27">
        <v>40909</v>
      </c>
      <c r="AK112" s="19" t="s">
        <v>92</v>
      </c>
      <c r="AL112" s="28">
        <f t="shared" ca="1" si="11"/>
        <v>13.25</v>
      </c>
      <c r="AM112" s="16" t="s">
        <v>120</v>
      </c>
      <c r="AN112" s="16" t="s">
        <v>94</v>
      </c>
      <c r="AO112" s="36" t="s">
        <v>82</v>
      </c>
      <c r="AP112" s="30">
        <v>6.9690000000000002E-2</v>
      </c>
      <c r="AQ112" s="31" t="s">
        <v>883</v>
      </c>
      <c r="AR112" s="16" t="s">
        <v>884</v>
      </c>
      <c r="AS112" s="16" t="s">
        <v>208</v>
      </c>
      <c r="AT112" s="16"/>
      <c r="AU112" s="33"/>
      <c r="AV112" s="16"/>
      <c r="AW112" s="16" t="s">
        <v>885</v>
      </c>
      <c r="AX112" s="16">
        <v>3053168564</v>
      </c>
      <c r="AY112" s="16" t="s">
        <v>78</v>
      </c>
      <c r="AZ112" s="16" t="str">
        <f t="shared" ca="1" si="10"/>
        <v xml:space="preserve"> </v>
      </c>
      <c r="BA112" s="16" t="s">
        <v>87</v>
      </c>
      <c r="BB112" s="16" t="s">
        <v>87</v>
      </c>
      <c r="BC112" s="16"/>
      <c r="BD112" s="18" t="s">
        <v>87</v>
      </c>
      <c r="BE112" s="16"/>
      <c r="BF112" s="16" t="s">
        <v>87</v>
      </c>
      <c r="BG112" s="31"/>
      <c r="BH112" s="16"/>
      <c r="BI112" s="19"/>
      <c r="BJ112" s="16"/>
      <c r="BK112" s="16"/>
      <c r="BL112" s="34"/>
    </row>
    <row r="113" spans="1:64">
      <c r="A113" s="15">
        <v>142</v>
      </c>
      <c r="B113" s="16">
        <v>4066</v>
      </c>
      <c r="C113" s="17" t="s">
        <v>112</v>
      </c>
      <c r="D113" s="18">
        <v>52490669</v>
      </c>
      <c r="E113" s="18">
        <v>52490669</v>
      </c>
      <c r="F113" s="18">
        <v>52490669</v>
      </c>
      <c r="G113" s="17" t="s">
        <v>886</v>
      </c>
      <c r="H113" s="16" t="s">
        <v>89</v>
      </c>
      <c r="I113" s="19" t="s">
        <v>887</v>
      </c>
      <c r="J113" s="16">
        <f t="shared" ca="1" si="9"/>
        <v>47</v>
      </c>
      <c r="K113" s="17" t="s">
        <v>257</v>
      </c>
      <c r="L113" s="16">
        <v>3137</v>
      </c>
      <c r="M113" s="16">
        <v>10</v>
      </c>
      <c r="N113" s="16" t="s">
        <v>822</v>
      </c>
      <c r="O113" s="21" t="s">
        <v>455</v>
      </c>
      <c r="P113" s="16" t="s">
        <v>249</v>
      </c>
      <c r="Q113" s="16" t="s">
        <v>117</v>
      </c>
      <c r="R113" s="22" t="s">
        <v>250</v>
      </c>
      <c r="S113" s="22"/>
      <c r="T113" s="22">
        <v>91</v>
      </c>
      <c r="U113" s="22" t="s">
        <v>603</v>
      </c>
      <c r="V113" s="22" t="s">
        <v>456</v>
      </c>
      <c r="W113" s="16">
        <v>2000</v>
      </c>
      <c r="X113" s="16" t="s">
        <v>181</v>
      </c>
      <c r="Y113" s="16" t="s">
        <v>182</v>
      </c>
      <c r="Z113" s="16" t="s">
        <v>182</v>
      </c>
      <c r="AA113" s="16" t="s">
        <v>478</v>
      </c>
      <c r="AB113" s="16" t="s">
        <v>479</v>
      </c>
      <c r="AC113" s="16" t="s">
        <v>480</v>
      </c>
      <c r="AD113" s="16"/>
      <c r="AE113" s="16" t="s">
        <v>77</v>
      </c>
      <c r="AF113" s="24">
        <v>2436984</v>
      </c>
      <c r="AG113" s="41">
        <v>847020</v>
      </c>
      <c r="AH113" s="24">
        <v>3284004</v>
      </c>
      <c r="AI113" s="26">
        <v>38062</v>
      </c>
      <c r="AJ113" s="27">
        <v>40909</v>
      </c>
      <c r="AK113" s="19" t="s">
        <v>92</v>
      </c>
      <c r="AL113" s="28">
        <f t="shared" ca="1" si="11"/>
        <v>13.25</v>
      </c>
      <c r="AM113" s="16" t="s">
        <v>120</v>
      </c>
      <c r="AN113" s="16" t="s">
        <v>94</v>
      </c>
      <c r="AO113" s="36" t="s">
        <v>481</v>
      </c>
      <c r="AP113" s="30">
        <v>6.9690000000000002E-2</v>
      </c>
      <c r="AQ113" s="31" t="s">
        <v>888</v>
      </c>
      <c r="AR113" s="16" t="s">
        <v>889</v>
      </c>
      <c r="AS113" s="16" t="s">
        <v>84</v>
      </c>
      <c r="AT113" s="16"/>
      <c r="AU113" s="33" t="s">
        <v>890</v>
      </c>
      <c r="AV113" s="16"/>
      <c r="AW113" s="16" t="s">
        <v>891</v>
      </c>
      <c r="AX113" s="16">
        <v>3195350678</v>
      </c>
      <c r="AY113" s="16">
        <v>3102098950</v>
      </c>
      <c r="AZ113" s="16" t="str">
        <f t="shared" ca="1" si="10"/>
        <v xml:space="preserve"> </v>
      </c>
      <c r="BA113" s="16" t="s">
        <v>87</v>
      </c>
      <c r="BB113" s="16" t="s">
        <v>87</v>
      </c>
      <c r="BC113" s="16"/>
      <c r="BD113" s="18" t="s">
        <v>87</v>
      </c>
      <c r="BE113" s="16"/>
      <c r="BF113" s="16" t="s">
        <v>87</v>
      </c>
      <c r="BG113" s="31"/>
      <c r="BH113" s="16"/>
      <c r="BI113" s="19"/>
      <c r="BJ113" s="16"/>
      <c r="BK113" s="16"/>
      <c r="BL113" s="34"/>
    </row>
    <row r="114" spans="1:64">
      <c r="A114" s="15">
        <v>143</v>
      </c>
      <c r="B114" s="16">
        <v>4066</v>
      </c>
      <c r="C114" s="17" t="s">
        <v>64</v>
      </c>
      <c r="D114" s="18">
        <v>80577259</v>
      </c>
      <c r="E114" s="18">
        <v>80577259</v>
      </c>
      <c r="F114" s="18">
        <v>80577259</v>
      </c>
      <c r="G114" s="17" t="s">
        <v>892</v>
      </c>
      <c r="H114" s="16" t="s">
        <v>89</v>
      </c>
      <c r="I114" s="19" t="s">
        <v>893</v>
      </c>
      <c r="J114" s="16">
        <f t="shared" ca="1" si="9"/>
        <v>47</v>
      </c>
      <c r="K114" s="17" t="s">
        <v>257</v>
      </c>
      <c r="L114" s="16">
        <v>3137</v>
      </c>
      <c r="M114" s="16">
        <v>10</v>
      </c>
      <c r="N114" s="16" t="s">
        <v>822</v>
      </c>
      <c r="O114" s="21" t="s">
        <v>455</v>
      </c>
      <c r="P114" s="16" t="s">
        <v>249</v>
      </c>
      <c r="Q114" s="16" t="s">
        <v>117</v>
      </c>
      <c r="R114" s="22" t="s">
        <v>250</v>
      </c>
      <c r="S114" s="22"/>
      <c r="T114" s="22">
        <v>294</v>
      </c>
      <c r="U114" s="22" t="s">
        <v>603</v>
      </c>
      <c r="V114" s="22" t="s">
        <v>456</v>
      </c>
      <c r="W114" s="16">
        <v>2000</v>
      </c>
      <c r="X114" s="16" t="s">
        <v>181</v>
      </c>
      <c r="Y114" s="16" t="s">
        <v>182</v>
      </c>
      <c r="Z114" s="16" t="s">
        <v>182</v>
      </c>
      <c r="AA114" s="16" t="s">
        <v>76</v>
      </c>
      <c r="AB114" s="16" t="s">
        <v>76</v>
      </c>
      <c r="AC114" s="16" t="s">
        <v>76</v>
      </c>
      <c r="AD114" s="16"/>
      <c r="AE114" s="16" t="s">
        <v>77</v>
      </c>
      <c r="AF114" s="24">
        <v>2436984</v>
      </c>
      <c r="AG114" s="41">
        <v>847020</v>
      </c>
      <c r="AH114" s="24">
        <v>3284004</v>
      </c>
      <c r="AI114" s="26">
        <v>37448</v>
      </c>
      <c r="AJ114" s="27">
        <v>40909</v>
      </c>
      <c r="AK114" s="19" t="s">
        <v>92</v>
      </c>
      <c r="AL114" s="28">
        <f t="shared" ca="1" si="11"/>
        <v>13.25</v>
      </c>
      <c r="AM114" s="16" t="s">
        <v>269</v>
      </c>
      <c r="AN114" s="16" t="s">
        <v>94</v>
      </c>
      <c r="AO114" s="36" t="s">
        <v>82</v>
      </c>
      <c r="AP114" s="30">
        <v>6.9690000000000002E-2</v>
      </c>
      <c r="AQ114" s="31" t="s">
        <v>894</v>
      </c>
      <c r="AR114" s="44" t="s">
        <v>895</v>
      </c>
      <c r="AS114" s="16" t="s">
        <v>84</v>
      </c>
      <c r="AT114" s="16" t="s">
        <v>896</v>
      </c>
      <c r="AU114" s="26" t="s">
        <v>806</v>
      </c>
      <c r="AV114" s="58"/>
      <c r="AW114" s="16" t="s">
        <v>897</v>
      </c>
      <c r="AX114" s="16">
        <v>3104213613</v>
      </c>
      <c r="AY114" s="16">
        <v>3104213613</v>
      </c>
      <c r="AZ114" s="16" t="str">
        <f t="shared" ca="1" si="10"/>
        <v xml:space="preserve"> </v>
      </c>
      <c r="BA114" s="16" t="s">
        <v>87</v>
      </c>
      <c r="BB114" s="16" t="s">
        <v>87</v>
      </c>
      <c r="BC114" s="16"/>
      <c r="BD114" s="18" t="s">
        <v>153</v>
      </c>
      <c r="BE114" s="16"/>
      <c r="BF114" s="16" t="s">
        <v>87</v>
      </c>
      <c r="BG114" s="19"/>
      <c r="BH114" s="16"/>
      <c r="BI114" s="19"/>
      <c r="BJ114" s="16"/>
      <c r="BK114" s="16"/>
      <c r="BL114" s="34"/>
    </row>
    <row r="115" spans="1:64">
      <c r="A115" s="15">
        <v>144</v>
      </c>
      <c r="B115" s="16">
        <v>4066</v>
      </c>
      <c r="C115" s="17" t="s">
        <v>112</v>
      </c>
      <c r="D115" s="18">
        <v>52852014</v>
      </c>
      <c r="E115" s="18">
        <v>52852014</v>
      </c>
      <c r="F115" s="18">
        <v>52852014</v>
      </c>
      <c r="G115" s="17" t="s">
        <v>898</v>
      </c>
      <c r="H115" s="16" t="s">
        <v>229</v>
      </c>
      <c r="I115" s="19" t="s">
        <v>899</v>
      </c>
      <c r="J115" s="16">
        <f t="shared" ca="1" si="9"/>
        <v>44</v>
      </c>
      <c r="K115" s="17" t="s">
        <v>257</v>
      </c>
      <c r="L115" s="16">
        <v>3137</v>
      </c>
      <c r="M115" s="16">
        <v>10</v>
      </c>
      <c r="N115" s="16" t="s">
        <v>822</v>
      </c>
      <c r="O115" s="21" t="s">
        <v>455</v>
      </c>
      <c r="P115" s="16" t="s">
        <v>249</v>
      </c>
      <c r="Q115" s="16" t="s">
        <v>117</v>
      </c>
      <c r="R115" s="22" t="s">
        <v>250</v>
      </c>
      <c r="S115" s="22"/>
      <c r="T115" s="22">
        <v>98</v>
      </c>
      <c r="U115" s="22" t="s">
        <v>603</v>
      </c>
      <c r="V115" s="22" t="s">
        <v>456</v>
      </c>
      <c r="W115" s="16">
        <v>2000</v>
      </c>
      <c r="X115" s="16" t="s">
        <v>181</v>
      </c>
      <c r="Y115" s="16" t="s">
        <v>182</v>
      </c>
      <c r="Z115" s="16" t="s">
        <v>182</v>
      </c>
      <c r="AA115" s="16" t="s">
        <v>76</v>
      </c>
      <c r="AB115" s="16" t="s">
        <v>76</v>
      </c>
      <c r="AC115" s="16" t="s">
        <v>76</v>
      </c>
      <c r="AD115" s="16"/>
      <c r="AE115" s="16" t="s">
        <v>77</v>
      </c>
      <c r="AF115" s="24">
        <v>2436984</v>
      </c>
      <c r="AG115" s="41">
        <v>847020</v>
      </c>
      <c r="AH115" s="24">
        <v>3284004</v>
      </c>
      <c r="AI115" s="26">
        <v>39010</v>
      </c>
      <c r="AJ115" s="27">
        <v>40909</v>
      </c>
      <c r="AK115" s="19" t="s">
        <v>92</v>
      </c>
      <c r="AL115" s="28">
        <f t="shared" ca="1" si="11"/>
        <v>13.25</v>
      </c>
      <c r="AM115" s="16" t="s">
        <v>120</v>
      </c>
      <c r="AN115" s="16" t="s">
        <v>94</v>
      </c>
      <c r="AO115" s="36" t="s">
        <v>82</v>
      </c>
      <c r="AP115" s="30">
        <v>6.9690000000000002E-2</v>
      </c>
      <c r="AQ115" s="31" t="s">
        <v>900</v>
      </c>
      <c r="AR115" s="17" t="s">
        <v>901</v>
      </c>
      <c r="AS115" s="16" t="s">
        <v>84</v>
      </c>
      <c r="AT115" s="16"/>
      <c r="AU115" s="33"/>
      <c r="AV115" s="17"/>
      <c r="AW115" s="16" t="s">
        <v>902</v>
      </c>
      <c r="AX115" s="16">
        <v>3143571333</v>
      </c>
      <c r="AY115" s="16">
        <v>3212773354</v>
      </c>
      <c r="AZ115" s="16" t="str">
        <f t="shared" ca="1" si="10"/>
        <v xml:space="preserve"> </v>
      </c>
      <c r="BA115" s="16" t="s">
        <v>87</v>
      </c>
      <c r="BB115" s="16" t="s">
        <v>87</v>
      </c>
      <c r="BC115" s="16"/>
      <c r="BD115" s="18" t="s">
        <v>153</v>
      </c>
      <c r="BE115" s="16"/>
      <c r="BF115" s="16" t="s">
        <v>87</v>
      </c>
      <c r="BG115" s="44"/>
      <c r="BH115" s="16"/>
      <c r="BI115" s="19"/>
      <c r="BJ115" s="16"/>
      <c r="BK115" s="16"/>
      <c r="BL115" s="34"/>
    </row>
    <row r="116" spans="1:64">
      <c r="A116" s="15">
        <v>145</v>
      </c>
      <c r="B116" s="16">
        <v>4066</v>
      </c>
      <c r="C116" s="17" t="s">
        <v>64</v>
      </c>
      <c r="D116" s="18">
        <v>11445434</v>
      </c>
      <c r="E116" s="18" t="e">
        <v>#N/A</v>
      </c>
      <c r="F116" s="18" t="e">
        <v>#N/A</v>
      </c>
      <c r="G116" s="17" t="s">
        <v>903</v>
      </c>
      <c r="H116" s="16" t="s">
        <v>89</v>
      </c>
      <c r="I116" s="19" t="s">
        <v>904</v>
      </c>
      <c r="J116" s="16">
        <f t="shared" ca="1" si="9"/>
        <v>44</v>
      </c>
      <c r="K116" s="17" t="s">
        <v>453</v>
      </c>
      <c r="L116" s="16">
        <v>3137</v>
      </c>
      <c r="M116" s="16">
        <v>10</v>
      </c>
      <c r="N116" s="16" t="s">
        <v>822</v>
      </c>
      <c r="O116" s="21" t="s">
        <v>455</v>
      </c>
      <c r="P116" s="16" t="s">
        <v>249</v>
      </c>
      <c r="Q116" s="16" t="s">
        <v>117</v>
      </c>
      <c r="R116" s="17" t="s">
        <v>73</v>
      </c>
      <c r="S116" s="22"/>
      <c r="T116" s="22">
        <v>145</v>
      </c>
      <c r="U116" s="22" t="s">
        <v>822</v>
      </c>
      <c r="V116" s="22" t="s">
        <v>456</v>
      </c>
      <c r="W116" s="16">
        <v>2000</v>
      </c>
      <c r="X116" s="16" t="s">
        <v>181</v>
      </c>
      <c r="Y116" s="16" t="s">
        <v>685</v>
      </c>
      <c r="Z116" s="16" t="s">
        <v>685</v>
      </c>
      <c r="AA116" s="16" t="s">
        <v>76</v>
      </c>
      <c r="AB116" s="16" t="s">
        <v>76</v>
      </c>
      <c r="AC116" s="16" t="s">
        <v>76</v>
      </c>
      <c r="AD116" s="16"/>
      <c r="AE116" s="16" t="s">
        <v>77</v>
      </c>
      <c r="AF116" s="24">
        <v>2436984</v>
      </c>
      <c r="AG116" s="41">
        <v>847020</v>
      </c>
      <c r="AH116" s="24">
        <v>3284004</v>
      </c>
      <c r="AI116" s="26">
        <v>37448</v>
      </c>
      <c r="AJ116" s="27">
        <v>40909</v>
      </c>
      <c r="AK116" s="19" t="s">
        <v>92</v>
      </c>
      <c r="AL116" s="28">
        <f t="shared" ca="1" si="11"/>
        <v>13.25</v>
      </c>
      <c r="AM116" s="16" t="s">
        <v>120</v>
      </c>
      <c r="AN116" s="16" t="s">
        <v>94</v>
      </c>
      <c r="AO116" s="36" t="s">
        <v>82</v>
      </c>
      <c r="AP116" s="30">
        <v>5.2199999999999998E-3</v>
      </c>
      <c r="AQ116" s="31" t="s">
        <v>905</v>
      </c>
      <c r="AR116" s="17" t="s">
        <v>905</v>
      </c>
      <c r="AS116" s="16" t="s">
        <v>84</v>
      </c>
      <c r="AT116" s="16"/>
      <c r="AU116" s="33" t="s">
        <v>198</v>
      </c>
      <c r="AV116" s="17"/>
      <c r="AW116" s="16" t="s">
        <v>906</v>
      </c>
      <c r="AX116" s="16">
        <v>3212774610</v>
      </c>
      <c r="AY116" s="16" t="s">
        <v>78</v>
      </c>
      <c r="AZ116" s="16" t="str">
        <f t="shared" ca="1" si="10"/>
        <v xml:space="preserve"> </v>
      </c>
      <c r="BA116" s="16" t="s">
        <v>87</v>
      </c>
      <c r="BB116" s="16" t="s">
        <v>87</v>
      </c>
      <c r="BC116" s="16"/>
      <c r="BD116" s="18" t="s">
        <v>87</v>
      </c>
      <c r="BE116" s="16"/>
      <c r="BF116" s="16" t="s">
        <v>87</v>
      </c>
      <c r="BG116" s="44"/>
      <c r="BH116" s="16"/>
      <c r="BI116" s="19"/>
      <c r="BJ116" s="16"/>
      <c r="BK116" s="16"/>
      <c r="BL116" s="34"/>
    </row>
    <row r="117" spans="1:64">
      <c r="A117" s="15">
        <v>146</v>
      </c>
      <c r="B117" s="16">
        <v>4066</v>
      </c>
      <c r="C117" s="17" t="s">
        <v>112</v>
      </c>
      <c r="D117" s="18">
        <v>51778815</v>
      </c>
      <c r="E117" s="18">
        <v>51778815</v>
      </c>
      <c r="F117" s="18">
        <v>51778815</v>
      </c>
      <c r="G117" s="17" t="s">
        <v>907</v>
      </c>
      <c r="H117" s="16" t="s">
        <v>66</v>
      </c>
      <c r="I117" s="19" t="s">
        <v>908</v>
      </c>
      <c r="J117" s="16">
        <f t="shared" ca="1" si="9"/>
        <v>59</v>
      </c>
      <c r="K117" s="17" t="s">
        <v>138</v>
      </c>
      <c r="L117" s="16">
        <v>4210</v>
      </c>
      <c r="M117" s="16">
        <v>18</v>
      </c>
      <c r="N117" s="16" t="s">
        <v>251</v>
      </c>
      <c r="O117" s="35" t="s">
        <v>130</v>
      </c>
      <c r="P117" s="16" t="s">
        <v>141</v>
      </c>
      <c r="Q117" s="16" t="s">
        <v>131</v>
      </c>
      <c r="R117" s="17" t="s">
        <v>73</v>
      </c>
      <c r="S117" s="22"/>
      <c r="T117" s="22">
        <v>146</v>
      </c>
      <c r="U117" s="22" t="s">
        <v>251</v>
      </c>
      <c r="V117" s="37" t="s">
        <v>130</v>
      </c>
      <c r="W117" s="16">
        <v>4000</v>
      </c>
      <c r="X117" s="16" t="s">
        <v>259</v>
      </c>
      <c r="Y117" s="16" t="s">
        <v>909</v>
      </c>
      <c r="Z117" s="16" t="s">
        <v>909</v>
      </c>
      <c r="AA117" s="16" t="s">
        <v>76</v>
      </c>
      <c r="AB117" s="16" t="s">
        <v>76</v>
      </c>
      <c r="AC117" s="16" t="s">
        <v>76</v>
      </c>
      <c r="AD117" s="16" t="s">
        <v>910</v>
      </c>
      <c r="AE117" s="16" t="s">
        <v>77</v>
      </c>
      <c r="AF117" s="24">
        <v>2436984</v>
      </c>
      <c r="AG117" s="25" t="s">
        <v>78</v>
      </c>
      <c r="AH117" s="24">
        <v>2436984</v>
      </c>
      <c r="AI117" s="26" t="s">
        <v>78</v>
      </c>
      <c r="AJ117" s="27">
        <v>41306</v>
      </c>
      <c r="AK117" s="19" t="s">
        <v>92</v>
      </c>
      <c r="AL117" s="28">
        <f t="shared" ca="1" si="11"/>
        <v>12.166666666666666</v>
      </c>
      <c r="AM117" s="16" t="s">
        <v>120</v>
      </c>
      <c r="AN117" s="16" t="s">
        <v>240</v>
      </c>
      <c r="AO117" s="36" t="s">
        <v>82</v>
      </c>
      <c r="AP117" s="30">
        <v>5.2199999999999998E-3</v>
      </c>
      <c r="AQ117" s="31" t="s">
        <v>911</v>
      </c>
      <c r="AR117" s="16" t="s">
        <v>912</v>
      </c>
      <c r="AS117" s="16" t="s">
        <v>84</v>
      </c>
      <c r="AT117" s="16"/>
      <c r="AU117" s="33" t="s">
        <v>394</v>
      </c>
      <c r="AV117" s="16"/>
      <c r="AW117" s="16" t="s">
        <v>913</v>
      </c>
      <c r="AX117" s="16">
        <v>3124253354</v>
      </c>
      <c r="AY117" s="16" t="s">
        <v>78</v>
      </c>
      <c r="AZ117" s="16" t="str">
        <f t="shared" ca="1" si="10"/>
        <v>Prepensionado</v>
      </c>
      <c r="BA117" s="16" t="s">
        <v>87</v>
      </c>
      <c r="BB117" s="16" t="s">
        <v>87</v>
      </c>
      <c r="BC117" s="16"/>
      <c r="BD117" s="18" t="s">
        <v>87</v>
      </c>
      <c r="BE117" s="16"/>
      <c r="BF117" s="16" t="s">
        <v>87</v>
      </c>
      <c r="BG117" s="31"/>
      <c r="BH117" s="16"/>
      <c r="BI117" s="19"/>
      <c r="BJ117" s="16"/>
      <c r="BK117" s="16"/>
      <c r="BL117" s="34"/>
    </row>
    <row r="118" spans="1:64">
      <c r="A118" s="15">
        <v>147</v>
      </c>
      <c r="B118" s="16">
        <v>4066</v>
      </c>
      <c r="C118" s="17" t="s">
        <v>64</v>
      </c>
      <c r="D118" s="18">
        <v>1016015781</v>
      </c>
      <c r="E118" s="18">
        <v>1016015781</v>
      </c>
      <c r="F118" s="18">
        <v>1016015781</v>
      </c>
      <c r="G118" s="17" t="s">
        <v>914</v>
      </c>
      <c r="H118" s="16" t="s">
        <v>66</v>
      </c>
      <c r="I118" s="19" t="s">
        <v>915</v>
      </c>
      <c r="J118" s="16">
        <f t="shared" ca="1" si="9"/>
        <v>36</v>
      </c>
      <c r="K118" s="17" t="s">
        <v>138</v>
      </c>
      <c r="L118" s="16">
        <v>4044</v>
      </c>
      <c r="M118" s="16">
        <v>11</v>
      </c>
      <c r="N118" s="16" t="s">
        <v>916</v>
      </c>
      <c r="O118" s="35" t="s">
        <v>917</v>
      </c>
      <c r="P118" s="16" t="s">
        <v>141</v>
      </c>
      <c r="Q118" s="16" t="s">
        <v>131</v>
      </c>
      <c r="R118" s="17" t="s">
        <v>73</v>
      </c>
      <c r="S118" s="22"/>
      <c r="T118" s="22">
        <v>147</v>
      </c>
      <c r="U118" s="22" t="s">
        <v>916</v>
      </c>
      <c r="V118" s="37" t="s">
        <v>917</v>
      </c>
      <c r="W118" s="16">
        <v>4000</v>
      </c>
      <c r="X118" s="16" t="s">
        <v>259</v>
      </c>
      <c r="Y118" s="16" t="s">
        <v>918</v>
      </c>
      <c r="Z118" s="16" t="s">
        <v>918</v>
      </c>
      <c r="AA118" s="16" t="s">
        <v>76</v>
      </c>
      <c r="AB118" s="16" t="s">
        <v>76</v>
      </c>
      <c r="AC118" s="16" t="s">
        <v>76</v>
      </c>
      <c r="AD118" s="16" t="s">
        <v>919</v>
      </c>
      <c r="AE118" s="16" t="s">
        <v>78</v>
      </c>
      <c r="AF118" s="24">
        <v>1909076</v>
      </c>
      <c r="AG118" s="25" t="s">
        <v>78</v>
      </c>
      <c r="AH118" s="24">
        <v>1909076</v>
      </c>
      <c r="AI118" s="26" t="s">
        <v>78</v>
      </c>
      <c r="AJ118" s="27">
        <v>41824</v>
      </c>
      <c r="AK118" s="19" t="s">
        <v>92</v>
      </c>
      <c r="AL118" s="28">
        <f t="shared" ca="1" si="11"/>
        <v>10.75</v>
      </c>
      <c r="AM118" s="16" t="s">
        <v>120</v>
      </c>
      <c r="AN118" s="16" t="s">
        <v>121</v>
      </c>
      <c r="AO118" s="36" t="s">
        <v>82</v>
      </c>
      <c r="AP118" s="30">
        <v>5.2199999999999998E-3</v>
      </c>
      <c r="AQ118" s="31" t="s">
        <v>920</v>
      </c>
      <c r="AR118" s="16" t="s">
        <v>920</v>
      </c>
      <c r="AS118" s="16" t="s">
        <v>84</v>
      </c>
      <c r="AT118" s="16"/>
      <c r="AU118" s="33"/>
      <c r="AV118" s="16"/>
      <c r="AW118" s="16" t="s">
        <v>921</v>
      </c>
      <c r="AX118" s="16">
        <v>3059279152</v>
      </c>
      <c r="AY118" s="16" t="s">
        <v>78</v>
      </c>
      <c r="AZ118" s="16" t="str">
        <f t="shared" ca="1" si="10"/>
        <v xml:space="preserve"> </v>
      </c>
      <c r="BA118" s="16" t="s">
        <v>87</v>
      </c>
      <c r="BB118" s="16" t="s">
        <v>87</v>
      </c>
      <c r="BC118" s="16"/>
      <c r="BD118" s="18" t="s">
        <v>87</v>
      </c>
      <c r="BE118" s="16"/>
      <c r="BF118" s="16" t="s">
        <v>179</v>
      </c>
      <c r="BG118" s="31"/>
      <c r="BH118" s="16"/>
      <c r="BI118" s="19"/>
      <c r="BJ118" s="16"/>
      <c r="BK118" s="16"/>
      <c r="BL118" s="34"/>
    </row>
    <row r="119" spans="1:64">
      <c r="A119" s="15">
        <v>150</v>
      </c>
      <c r="B119" s="16">
        <v>4066</v>
      </c>
      <c r="C119" s="17" t="s">
        <v>64</v>
      </c>
      <c r="D119" s="18">
        <v>79708143</v>
      </c>
      <c r="E119" s="18">
        <v>79708143</v>
      </c>
      <c r="F119" s="18">
        <v>79708143</v>
      </c>
      <c r="G119" s="17" t="s">
        <v>922</v>
      </c>
      <c r="H119" s="16" t="s">
        <v>229</v>
      </c>
      <c r="I119" s="19" t="s">
        <v>923</v>
      </c>
      <c r="J119" s="16">
        <f t="shared" ca="1" si="9"/>
        <v>51</v>
      </c>
      <c r="K119" s="17" t="s">
        <v>138</v>
      </c>
      <c r="L119" s="16">
        <v>2044</v>
      </c>
      <c r="M119" s="16">
        <v>11</v>
      </c>
      <c r="N119" s="16" t="s">
        <v>139</v>
      </c>
      <c r="O119" s="21" t="s">
        <v>140</v>
      </c>
      <c r="P119" s="16" t="s">
        <v>141</v>
      </c>
      <c r="Q119" s="16" t="s">
        <v>142</v>
      </c>
      <c r="R119" s="17" t="s">
        <v>73</v>
      </c>
      <c r="S119" s="22"/>
      <c r="T119" s="22">
        <v>150</v>
      </c>
      <c r="U119" s="22" t="s">
        <v>139</v>
      </c>
      <c r="V119" s="37" t="s">
        <v>140</v>
      </c>
      <c r="W119" s="16">
        <v>2000</v>
      </c>
      <c r="X119" s="16" t="s">
        <v>181</v>
      </c>
      <c r="Y119" s="16" t="s">
        <v>685</v>
      </c>
      <c r="Z119" s="16" t="s">
        <v>685</v>
      </c>
      <c r="AA119" s="16" t="s">
        <v>76</v>
      </c>
      <c r="AB119" s="16" t="s">
        <v>76</v>
      </c>
      <c r="AC119" s="16" t="s">
        <v>76</v>
      </c>
      <c r="AD119" s="16"/>
      <c r="AE119" s="16" t="s">
        <v>77</v>
      </c>
      <c r="AF119" s="24">
        <v>4492340</v>
      </c>
      <c r="AG119" s="25" t="s">
        <v>78</v>
      </c>
      <c r="AH119" s="24">
        <v>4492340</v>
      </c>
      <c r="AI119" s="26" t="s">
        <v>78</v>
      </c>
      <c r="AJ119" s="27">
        <v>41012</v>
      </c>
      <c r="AK119" s="19" t="s">
        <v>92</v>
      </c>
      <c r="AL119" s="28">
        <f t="shared" ca="1" si="11"/>
        <v>12.916666666666666</v>
      </c>
      <c r="AM119" s="16" t="s">
        <v>120</v>
      </c>
      <c r="AN119" s="16" t="s">
        <v>94</v>
      </c>
      <c r="AO119" s="36" t="s">
        <v>82</v>
      </c>
      <c r="AP119" s="30">
        <v>5.2199999999999998E-3</v>
      </c>
      <c r="AQ119" s="31" t="s">
        <v>924</v>
      </c>
      <c r="AR119" s="16" t="s">
        <v>924</v>
      </c>
      <c r="AS119" s="16" t="s">
        <v>84</v>
      </c>
      <c r="AT119" s="16"/>
      <c r="AU119" s="33" t="s">
        <v>449</v>
      </c>
      <c r="AV119" s="16" t="s">
        <v>925</v>
      </c>
      <c r="AW119" s="16" t="s">
        <v>926</v>
      </c>
      <c r="AX119" s="16">
        <v>3228941231</v>
      </c>
      <c r="AY119" s="16" t="s">
        <v>78</v>
      </c>
      <c r="AZ119" s="16" t="str">
        <f t="shared" ca="1" si="10"/>
        <v xml:space="preserve"> </v>
      </c>
      <c r="BA119" s="16" t="s">
        <v>87</v>
      </c>
      <c r="BB119" s="16" t="s">
        <v>87</v>
      </c>
      <c r="BC119" s="16"/>
      <c r="BD119" s="18" t="s">
        <v>153</v>
      </c>
      <c r="BE119" s="16"/>
      <c r="BF119" s="16" t="s">
        <v>87</v>
      </c>
      <c r="BG119" s="16"/>
      <c r="BH119" s="16"/>
      <c r="BI119" s="19"/>
      <c r="BJ119" s="16"/>
      <c r="BK119" s="16"/>
      <c r="BL119" s="34"/>
    </row>
    <row r="120" spans="1:64">
      <c r="A120" s="15">
        <v>151</v>
      </c>
      <c r="B120" s="16">
        <v>4066</v>
      </c>
      <c r="C120" s="17" t="s">
        <v>112</v>
      </c>
      <c r="D120" s="18">
        <v>53070208</v>
      </c>
      <c r="E120" s="18">
        <v>53070208</v>
      </c>
      <c r="F120" s="18">
        <v>53070208</v>
      </c>
      <c r="G120" s="17" t="s">
        <v>927</v>
      </c>
      <c r="H120" s="16" t="s">
        <v>89</v>
      </c>
      <c r="I120" s="19" t="s">
        <v>928</v>
      </c>
      <c r="J120" s="16">
        <f t="shared" ca="1" si="9"/>
        <v>39</v>
      </c>
      <c r="K120" s="17" t="s">
        <v>138</v>
      </c>
      <c r="L120" s="16">
        <v>2044</v>
      </c>
      <c r="M120" s="16">
        <v>11</v>
      </c>
      <c r="N120" s="16" t="s">
        <v>139</v>
      </c>
      <c r="O120" s="35" t="s">
        <v>140</v>
      </c>
      <c r="P120" s="16" t="s">
        <v>141</v>
      </c>
      <c r="Q120" s="16" t="s">
        <v>142</v>
      </c>
      <c r="R120" s="17" t="s">
        <v>73</v>
      </c>
      <c r="S120" s="22"/>
      <c r="T120" s="22">
        <v>151</v>
      </c>
      <c r="U120" s="22" t="s">
        <v>139</v>
      </c>
      <c r="V120" s="37" t="s">
        <v>140</v>
      </c>
      <c r="W120" s="16">
        <v>4500</v>
      </c>
      <c r="X120" s="16" t="s">
        <v>143</v>
      </c>
      <c r="Y120" s="16" t="s">
        <v>929</v>
      </c>
      <c r="Z120" s="16" t="s">
        <v>929</v>
      </c>
      <c r="AA120" s="16" t="s">
        <v>76</v>
      </c>
      <c r="AB120" s="16" t="s">
        <v>76</v>
      </c>
      <c r="AC120" s="16" t="s">
        <v>76</v>
      </c>
      <c r="AD120" s="16"/>
      <c r="AE120" s="16" t="s">
        <v>77</v>
      </c>
      <c r="AF120" s="24">
        <v>4492340</v>
      </c>
      <c r="AG120" s="25" t="s">
        <v>78</v>
      </c>
      <c r="AH120" s="24">
        <v>4492340</v>
      </c>
      <c r="AI120" s="26" t="s">
        <v>78</v>
      </c>
      <c r="AJ120" s="27">
        <v>42278</v>
      </c>
      <c r="AK120" s="19" t="s">
        <v>92</v>
      </c>
      <c r="AL120" s="28">
        <f t="shared" ca="1" si="11"/>
        <v>9.5</v>
      </c>
      <c r="AM120" s="16" t="s">
        <v>120</v>
      </c>
      <c r="AN120" s="16" t="s">
        <v>94</v>
      </c>
      <c r="AO120" s="36" t="s">
        <v>82</v>
      </c>
      <c r="AP120" s="30">
        <v>5.2199999999999998E-3</v>
      </c>
      <c r="AQ120" s="31" t="s">
        <v>930</v>
      </c>
      <c r="AR120" s="16" t="s">
        <v>931</v>
      </c>
      <c r="AS120" s="16" t="s">
        <v>84</v>
      </c>
      <c r="AT120" s="16"/>
      <c r="AU120" s="33" t="s">
        <v>932</v>
      </c>
      <c r="AV120" s="16" t="s">
        <v>933</v>
      </c>
      <c r="AW120" s="16" t="s">
        <v>934</v>
      </c>
      <c r="AX120" s="16">
        <v>3123945462</v>
      </c>
      <c r="AY120" s="16">
        <v>3102819600</v>
      </c>
      <c r="AZ120" s="16" t="str">
        <f t="shared" ca="1" si="10"/>
        <v xml:space="preserve"> </v>
      </c>
      <c r="BA120" s="16" t="s">
        <v>87</v>
      </c>
      <c r="BB120" s="16" t="s">
        <v>87</v>
      </c>
      <c r="BC120" s="16"/>
      <c r="BD120" s="18" t="s">
        <v>87</v>
      </c>
      <c r="BE120" s="16"/>
      <c r="BF120" s="16" t="s">
        <v>87</v>
      </c>
      <c r="BG120" s="31"/>
      <c r="BH120" s="16"/>
      <c r="BI120" s="19"/>
      <c r="BJ120" s="16"/>
      <c r="BK120" s="16"/>
      <c r="BL120" s="34"/>
    </row>
    <row r="121" spans="1:64">
      <c r="A121" s="15">
        <v>152</v>
      </c>
      <c r="B121" s="16">
        <v>4066</v>
      </c>
      <c r="C121" s="17" t="s">
        <v>64</v>
      </c>
      <c r="D121" s="18">
        <v>10301516</v>
      </c>
      <c r="E121" s="18">
        <v>10301516</v>
      </c>
      <c r="F121" s="18">
        <v>10301516</v>
      </c>
      <c r="G121" s="17" t="s">
        <v>935</v>
      </c>
      <c r="H121" s="16" t="s">
        <v>89</v>
      </c>
      <c r="I121" s="19">
        <v>30749</v>
      </c>
      <c r="J121" s="16">
        <f t="shared" ca="1" si="9"/>
        <v>41</v>
      </c>
      <c r="K121" s="17" t="s">
        <v>138</v>
      </c>
      <c r="L121" s="16">
        <v>2044</v>
      </c>
      <c r="M121" s="16">
        <v>11</v>
      </c>
      <c r="N121" s="16" t="s">
        <v>139</v>
      </c>
      <c r="O121" s="35" t="s">
        <v>140</v>
      </c>
      <c r="P121" s="16" t="s">
        <v>141</v>
      </c>
      <c r="Q121" s="16" t="s">
        <v>142</v>
      </c>
      <c r="R121" s="17" t="s">
        <v>73</v>
      </c>
      <c r="S121" s="22"/>
      <c r="T121" s="22">
        <v>152</v>
      </c>
      <c r="U121" s="22" t="s">
        <v>139</v>
      </c>
      <c r="V121" s="37" t="s">
        <v>140</v>
      </c>
      <c r="W121" s="16">
        <v>3000</v>
      </c>
      <c r="X121" s="16" t="s">
        <v>170</v>
      </c>
      <c r="Y121" s="16" t="s">
        <v>574</v>
      </c>
      <c r="Z121" s="16" t="s">
        <v>574</v>
      </c>
      <c r="AA121" s="16" t="s">
        <v>463</v>
      </c>
      <c r="AB121" s="16" t="s">
        <v>464</v>
      </c>
      <c r="AC121" s="16" t="s">
        <v>465</v>
      </c>
      <c r="AD121" s="16" t="s">
        <v>936</v>
      </c>
      <c r="AE121" s="16" t="s">
        <v>77</v>
      </c>
      <c r="AF121" s="24">
        <v>4492340</v>
      </c>
      <c r="AG121" s="25" t="s">
        <v>78</v>
      </c>
      <c r="AH121" s="24">
        <v>4492340</v>
      </c>
      <c r="AI121" s="26" t="s">
        <v>78</v>
      </c>
      <c r="AJ121" s="27">
        <v>44105</v>
      </c>
      <c r="AK121" s="19" t="s">
        <v>937</v>
      </c>
      <c r="AL121" s="28">
        <f t="shared" ca="1" si="11"/>
        <v>4.5</v>
      </c>
      <c r="AM121" s="16" t="s">
        <v>120</v>
      </c>
      <c r="AN121" s="16" t="s">
        <v>94</v>
      </c>
      <c r="AO121" s="36" t="s">
        <v>466</v>
      </c>
      <c r="AP121" s="30">
        <v>5.2199999999999998E-3</v>
      </c>
      <c r="AQ121" s="31" t="s">
        <v>938</v>
      </c>
      <c r="AR121" s="16" t="s">
        <v>939</v>
      </c>
      <c r="AS121" s="16" t="s">
        <v>428</v>
      </c>
      <c r="AT121" s="16"/>
      <c r="AU121" s="33" t="s">
        <v>142</v>
      </c>
      <c r="AV121" s="16"/>
      <c r="AW121" s="16" t="s">
        <v>940</v>
      </c>
      <c r="AX121" s="16">
        <v>3136451005</v>
      </c>
      <c r="AY121" s="16">
        <v>3103568426</v>
      </c>
      <c r="AZ121" s="16" t="str">
        <f t="shared" ca="1" si="10"/>
        <v xml:space="preserve"> </v>
      </c>
      <c r="BA121" s="16" t="s">
        <v>87</v>
      </c>
      <c r="BB121" s="16" t="s">
        <v>87</v>
      </c>
      <c r="BC121" s="16"/>
      <c r="BD121" s="18" t="s">
        <v>87</v>
      </c>
      <c r="BE121" s="16"/>
      <c r="BF121" s="16" t="s">
        <v>87</v>
      </c>
      <c r="BG121" s="31"/>
      <c r="BH121" s="16"/>
      <c r="BI121" s="19"/>
      <c r="BJ121" s="16"/>
      <c r="BK121" s="16"/>
      <c r="BL121" s="34"/>
    </row>
    <row r="122" spans="1:64">
      <c r="A122" s="15">
        <v>153</v>
      </c>
      <c r="B122" s="16">
        <v>4066</v>
      </c>
      <c r="C122" s="17" t="s">
        <v>64</v>
      </c>
      <c r="D122" s="18">
        <v>79858404</v>
      </c>
      <c r="E122" s="18">
        <v>79858404</v>
      </c>
      <c r="F122" s="18">
        <v>79858404</v>
      </c>
      <c r="G122" s="17" t="s">
        <v>941</v>
      </c>
      <c r="H122" s="16" t="s">
        <v>66</v>
      </c>
      <c r="I122" s="19">
        <v>27493</v>
      </c>
      <c r="J122" s="16">
        <f t="shared" ca="1" si="9"/>
        <v>49</v>
      </c>
      <c r="K122" s="17" t="s">
        <v>138</v>
      </c>
      <c r="L122" s="16">
        <v>2044</v>
      </c>
      <c r="M122" s="16">
        <v>11</v>
      </c>
      <c r="N122" s="16" t="s">
        <v>139</v>
      </c>
      <c r="O122" s="35" t="s">
        <v>140</v>
      </c>
      <c r="P122" s="16" t="s">
        <v>141</v>
      </c>
      <c r="Q122" s="16" t="s">
        <v>142</v>
      </c>
      <c r="R122" s="17" t="s">
        <v>73</v>
      </c>
      <c r="S122" s="22"/>
      <c r="T122" s="22">
        <v>153</v>
      </c>
      <c r="U122" s="22" t="s">
        <v>139</v>
      </c>
      <c r="V122" s="37" t="s">
        <v>140</v>
      </c>
      <c r="W122" s="16">
        <v>4500</v>
      </c>
      <c r="X122" s="16" t="s">
        <v>143</v>
      </c>
      <c r="Y122" s="16" t="s">
        <v>213</v>
      </c>
      <c r="Z122" s="16" t="s">
        <v>213</v>
      </c>
      <c r="AA122" s="16" t="s">
        <v>76</v>
      </c>
      <c r="AB122" s="16" t="s">
        <v>76</v>
      </c>
      <c r="AC122" s="16" t="s">
        <v>76</v>
      </c>
      <c r="AD122" s="16"/>
      <c r="AE122" s="16" t="s">
        <v>77</v>
      </c>
      <c r="AF122" s="24">
        <v>4492340</v>
      </c>
      <c r="AG122" s="25" t="s">
        <v>78</v>
      </c>
      <c r="AH122" s="24">
        <v>4492340</v>
      </c>
      <c r="AI122" s="26" t="s">
        <v>78</v>
      </c>
      <c r="AJ122" s="27">
        <v>44350</v>
      </c>
      <c r="AK122" s="19" t="s">
        <v>942</v>
      </c>
      <c r="AL122" s="28">
        <f t="shared" ca="1" si="11"/>
        <v>3.8333333333333335</v>
      </c>
      <c r="AM122" s="16" t="s">
        <v>93</v>
      </c>
      <c r="AN122" s="16" t="s">
        <v>240</v>
      </c>
      <c r="AO122" s="36" t="s">
        <v>82</v>
      </c>
      <c r="AP122" s="30">
        <v>5.2199999999999998E-3</v>
      </c>
      <c r="AQ122" s="31" t="s">
        <v>943</v>
      </c>
      <c r="AR122" s="32" t="s">
        <v>944</v>
      </c>
      <c r="AS122" s="16" t="s">
        <v>84</v>
      </c>
      <c r="AT122" s="16"/>
      <c r="AU122" s="33" t="s">
        <v>945</v>
      </c>
      <c r="AV122" s="16" t="s">
        <v>946</v>
      </c>
      <c r="AW122" s="16" t="s">
        <v>947</v>
      </c>
      <c r="AX122" s="16">
        <v>3214350604</v>
      </c>
      <c r="AY122" s="16">
        <v>3104540781</v>
      </c>
      <c r="AZ122" s="16" t="str">
        <f t="shared" ca="1" si="10"/>
        <v xml:space="preserve"> </v>
      </c>
      <c r="BA122" s="16" t="s">
        <v>87</v>
      </c>
      <c r="BB122" s="16" t="s">
        <v>87</v>
      </c>
      <c r="BC122" s="16"/>
      <c r="BD122" s="18" t="s">
        <v>87</v>
      </c>
      <c r="BE122" s="16"/>
      <c r="BF122" s="16" t="s">
        <v>87</v>
      </c>
      <c r="BG122" s="31"/>
      <c r="BH122" s="16"/>
      <c r="BI122" s="19"/>
      <c r="BJ122" s="16"/>
      <c r="BK122" s="16"/>
      <c r="BL122" s="34"/>
    </row>
    <row r="123" spans="1:64">
      <c r="A123" s="15">
        <v>155</v>
      </c>
      <c r="B123" s="16">
        <v>4066</v>
      </c>
      <c r="C123" s="17" t="s">
        <v>64</v>
      </c>
      <c r="D123" s="18">
        <v>8160990</v>
      </c>
      <c r="E123" s="18">
        <v>8160990</v>
      </c>
      <c r="F123" s="18">
        <v>8160990</v>
      </c>
      <c r="G123" s="17" t="s">
        <v>948</v>
      </c>
      <c r="H123" s="16" t="s">
        <v>236</v>
      </c>
      <c r="I123" s="19" t="s">
        <v>949</v>
      </c>
      <c r="J123" s="16">
        <f t="shared" ca="1" si="9"/>
        <v>42</v>
      </c>
      <c r="K123" s="17" t="s">
        <v>138</v>
      </c>
      <c r="L123" s="16">
        <v>2044</v>
      </c>
      <c r="M123" s="16">
        <v>11</v>
      </c>
      <c r="N123" s="16" t="s">
        <v>139</v>
      </c>
      <c r="O123" s="35" t="s">
        <v>140</v>
      </c>
      <c r="P123" s="16" t="s">
        <v>141</v>
      </c>
      <c r="Q123" s="16" t="s">
        <v>142</v>
      </c>
      <c r="R123" s="17" t="s">
        <v>73</v>
      </c>
      <c r="S123" s="22"/>
      <c r="T123" s="22">
        <v>155</v>
      </c>
      <c r="U123" s="22" t="s">
        <v>139</v>
      </c>
      <c r="V123" s="37" t="s">
        <v>140</v>
      </c>
      <c r="W123" s="16">
        <v>3000</v>
      </c>
      <c r="X123" s="16" t="s">
        <v>170</v>
      </c>
      <c r="Y123" s="16" t="s">
        <v>519</v>
      </c>
      <c r="Z123" s="16" t="s">
        <v>519</v>
      </c>
      <c r="AA123" s="16" t="s">
        <v>339</v>
      </c>
      <c r="AB123" s="16" t="s">
        <v>340</v>
      </c>
      <c r="AC123" s="16" t="s">
        <v>341</v>
      </c>
      <c r="AD123" s="16"/>
      <c r="AE123" s="16" t="s">
        <v>77</v>
      </c>
      <c r="AF123" s="24">
        <v>4492340</v>
      </c>
      <c r="AG123" s="25" t="s">
        <v>78</v>
      </c>
      <c r="AH123" s="24">
        <v>4492340</v>
      </c>
      <c r="AI123" s="26" t="s">
        <v>78</v>
      </c>
      <c r="AJ123" s="27">
        <v>41471</v>
      </c>
      <c r="AK123" s="19" t="s">
        <v>92</v>
      </c>
      <c r="AL123" s="28">
        <f t="shared" ca="1" si="11"/>
        <v>11.666666666666666</v>
      </c>
      <c r="AM123" s="16" t="s">
        <v>269</v>
      </c>
      <c r="AN123" s="16" t="s">
        <v>121</v>
      </c>
      <c r="AO123" s="36" t="s">
        <v>343</v>
      </c>
      <c r="AP123" s="30">
        <v>6.9690000000000002E-2</v>
      </c>
      <c r="AQ123" s="31" t="s">
        <v>950</v>
      </c>
      <c r="AR123" s="16" t="s">
        <v>951</v>
      </c>
      <c r="AS123" s="16" t="s">
        <v>84</v>
      </c>
      <c r="AT123" s="16"/>
      <c r="AU123" s="33" t="s">
        <v>439</v>
      </c>
      <c r="AV123" s="16" t="s">
        <v>952</v>
      </c>
      <c r="AW123" s="16" t="s">
        <v>953</v>
      </c>
      <c r="AX123" s="16">
        <v>3154238447</v>
      </c>
      <c r="AY123" s="16">
        <v>3214872422</v>
      </c>
      <c r="AZ123" s="16" t="str">
        <f t="shared" ca="1" si="10"/>
        <v xml:space="preserve"> </v>
      </c>
      <c r="BA123" s="16" t="s">
        <v>87</v>
      </c>
      <c r="BB123" s="16" t="s">
        <v>87</v>
      </c>
      <c r="BC123" s="16"/>
      <c r="BD123" s="18" t="s">
        <v>87</v>
      </c>
      <c r="BE123" s="16"/>
      <c r="BF123" s="16" t="s">
        <v>87</v>
      </c>
      <c r="BG123" s="31"/>
      <c r="BH123" s="16"/>
      <c r="BI123" s="19"/>
      <c r="BJ123" s="16"/>
      <c r="BK123" s="16"/>
      <c r="BL123" s="34"/>
    </row>
    <row r="124" spans="1:64">
      <c r="A124" s="15">
        <v>157</v>
      </c>
      <c r="B124" s="16">
        <v>4066</v>
      </c>
      <c r="C124" s="17" t="s">
        <v>112</v>
      </c>
      <c r="D124" s="18">
        <v>60367556</v>
      </c>
      <c r="E124" s="18">
        <v>60367556</v>
      </c>
      <c r="F124" s="18">
        <v>60367556</v>
      </c>
      <c r="G124" s="17" t="s">
        <v>954</v>
      </c>
      <c r="H124" s="16" t="s">
        <v>89</v>
      </c>
      <c r="I124" s="19" t="s">
        <v>955</v>
      </c>
      <c r="J124" s="16">
        <f t="shared" ref="J124:J131" ca="1" si="12">IF(I124=0," ",DATEDIF(I124,TODAY(),"Y"))</f>
        <v>49</v>
      </c>
      <c r="K124" s="17" t="s">
        <v>138</v>
      </c>
      <c r="L124" s="16">
        <v>2044</v>
      </c>
      <c r="M124" s="16">
        <v>11</v>
      </c>
      <c r="N124" s="16" t="s">
        <v>139</v>
      </c>
      <c r="O124" s="35" t="s">
        <v>140</v>
      </c>
      <c r="P124" s="16" t="s">
        <v>141</v>
      </c>
      <c r="Q124" s="16" t="s">
        <v>142</v>
      </c>
      <c r="R124" s="17" t="s">
        <v>73</v>
      </c>
      <c r="S124" s="22"/>
      <c r="T124" s="22">
        <v>157</v>
      </c>
      <c r="U124" s="22" t="s">
        <v>139</v>
      </c>
      <c r="V124" s="37" t="s">
        <v>140</v>
      </c>
      <c r="W124" s="16">
        <v>3000</v>
      </c>
      <c r="X124" s="16" t="s">
        <v>170</v>
      </c>
      <c r="Y124" s="16" t="s">
        <v>231</v>
      </c>
      <c r="Z124" s="16" t="s">
        <v>231</v>
      </c>
      <c r="AA124" s="16" t="s">
        <v>145</v>
      </c>
      <c r="AB124" s="16" t="s">
        <v>146</v>
      </c>
      <c r="AC124" s="16" t="s">
        <v>147</v>
      </c>
      <c r="AD124" s="16"/>
      <c r="AE124" s="16" t="s">
        <v>77</v>
      </c>
      <c r="AF124" s="24">
        <v>4492340</v>
      </c>
      <c r="AG124" s="25" t="s">
        <v>78</v>
      </c>
      <c r="AH124" s="24">
        <v>4492340</v>
      </c>
      <c r="AI124" s="26" t="s">
        <v>78</v>
      </c>
      <c r="AJ124" s="27">
        <v>41080</v>
      </c>
      <c r="AK124" s="19" t="s">
        <v>92</v>
      </c>
      <c r="AL124" s="28">
        <f t="shared" ca="1" si="11"/>
        <v>12.75</v>
      </c>
      <c r="AM124" s="16" t="s">
        <v>183</v>
      </c>
      <c r="AN124" s="39" t="s">
        <v>94</v>
      </c>
      <c r="AO124" s="36" t="s">
        <v>148</v>
      </c>
      <c r="AP124" s="30">
        <v>5.2199999999999998E-3</v>
      </c>
      <c r="AQ124" s="31" t="s">
        <v>956</v>
      </c>
      <c r="AR124" s="16" t="s">
        <v>957</v>
      </c>
      <c r="AS124" s="16" t="s">
        <v>84</v>
      </c>
      <c r="AT124" s="16"/>
      <c r="AU124" s="33" t="s">
        <v>198</v>
      </c>
      <c r="AV124" s="16" t="s">
        <v>958</v>
      </c>
      <c r="AW124" s="16" t="s">
        <v>959</v>
      </c>
      <c r="AX124" s="16">
        <v>3204193280</v>
      </c>
      <c r="AY124" s="16">
        <v>3233985406</v>
      </c>
      <c r="AZ124" s="16" t="str">
        <f t="shared" ref="AZ124:AZ126" ca="1" si="13">IF(AND(C124="MASCULINO",J124&gt;=59),"Prepensionado",IF(AND(C124="FEMENINO",J124&gt;=54),"Prepensionado"," "))</f>
        <v xml:space="preserve"> </v>
      </c>
      <c r="BA124" s="16" t="s">
        <v>87</v>
      </c>
      <c r="BB124" s="16" t="s">
        <v>87</v>
      </c>
      <c r="BC124" s="16"/>
      <c r="BD124" s="18" t="s">
        <v>87</v>
      </c>
      <c r="BE124" s="16"/>
      <c r="BF124" s="16" t="s">
        <v>87</v>
      </c>
      <c r="BG124" s="31"/>
      <c r="BH124" s="16"/>
      <c r="BI124" s="19"/>
      <c r="BJ124" s="16"/>
      <c r="BK124" s="16"/>
      <c r="BL124" s="34"/>
    </row>
    <row r="125" spans="1:64">
      <c r="A125" s="15">
        <v>158</v>
      </c>
      <c r="B125" s="16">
        <v>4066</v>
      </c>
      <c r="C125" s="17" t="s">
        <v>112</v>
      </c>
      <c r="D125" s="18">
        <v>25289397</v>
      </c>
      <c r="E125" s="18">
        <v>25289397</v>
      </c>
      <c r="F125" s="18">
        <v>25289397</v>
      </c>
      <c r="G125" s="17" t="s">
        <v>960</v>
      </c>
      <c r="H125" s="16" t="s">
        <v>66</v>
      </c>
      <c r="I125" s="19" t="s">
        <v>961</v>
      </c>
      <c r="J125" s="16">
        <f t="shared" ca="1" si="12"/>
        <v>44</v>
      </c>
      <c r="K125" s="17" t="s">
        <v>138</v>
      </c>
      <c r="L125" s="16">
        <v>2044</v>
      </c>
      <c r="M125" s="16">
        <v>11</v>
      </c>
      <c r="N125" s="16" t="s">
        <v>139</v>
      </c>
      <c r="O125" s="35" t="s">
        <v>140</v>
      </c>
      <c r="P125" s="16" t="s">
        <v>141</v>
      </c>
      <c r="Q125" s="16" t="s">
        <v>142</v>
      </c>
      <c r="R125" s="17" t="s">
        <v>73</v>
      </c>
      <c r="S125" s="22"/>
      <c r="T125" s="22">
        <v>158</v>
      </c>
      <c r="U125" s="22" t="s">
        <v>139</v>
      </c>
      <c r="V125" s="37" t="s">
        <v>140</v>
      </c>
      <c r="W125" s="16">
        <v>3000</v>
      </c>
      <c r="X125" s="16" t="s">
        <v>170</v>
      </c>
      <c r="Y125" s="16" t="s">
        <v>574</v>
      </c>
      <c r="Z125" s="16" t="s">
        <v>574</v>
      </c>
      <c r="AA125" s="16" t="s">
        <v>463</v>
      </c>
      <c r="AB125" s="16" t="s">
        <v>464</v>
      </c>
      <c r="AC125" s="16" t="s">
        <v>465</v>
      </c>
      <c r="AD125" s="16"/>
      <c r="AE125" s="16" t="s">
        <v>77</v>
      </c>
      <c r="AF125" s="24">
        <v>4492340</v>
      </c>
      <c r="AG125" s="25" t="s">
        <v>78</v>
      </c>
      <c r="AH125" s="24">
        <v>4492340</v>
      </c>
      <c r="AI125" s="26" t="s">
        <v>78</v>
      </c>
      <c r="AJ125" s="27">
        <v>41130</v>
      </c>
      <c r="AK125" s="19" t="s">
        <v>92</v>
      </c>
      <c r="AL125" s="28">
        <f t="shared" ca="1" si="11"/>
        <v>12.583333333333334</v>
      </c>
      <c r="AM125" s="16" t="s">
        <v>120</v>
      </c>
      <c r="AN125" s="16" t="s">
        <v>94</v>
      </c>
      <c r="AO125" s="36" t="s">
        <v>466</v>
      </c>
      <c r="AP125" s="30">
        <v>6.9690000000000002E-2</v>
      </c>
      <c r="AQ125" s="31" t="s">
        <v>962</v>
      </c>
      <c r="AR125" s="16" t="s">
        <v>962</v>
      </c>
      <c r="AS125" s="16" t="s">
        <v>84</v>
      </c>
      <c r="AT125" s="16"/>
      <c r="AU125" s="33" t="s">
        <v>439</v>
      </c>
      <c r="AV125" s="16" t="s">
        <v>440</v>
      </c>
      <c r="AW125" s="16" t="s">
        <v>78</v>
      </c>
      <c r="AX125" s="16">
        <v>3212771884</v>
      </c>
      <c r="AY125" s="16">
        <v>3212771884</v>
      </c>
      <c r="AZ125" s="16" t="str">
        <f t="shared" ca="1" si="13"/>
        <v xml:space="preserve"> </v>
      </c>
      <c r="BA125" s="16" t="s">
        <v>87</v>
      </c>
      <c r="BB125" s="16" t="s">
        <v>87</v>
      </c>
      <c r="BC125" s="16"/>
      <c r="BD125" s="18" t="s">
        <v>87</v>
      </c>
      <c r="BE125" s="16"/>
      <c r="BF125" s="16" t="s">
        <v>688</v>
      </c>
      <c r="BG125" s="31"/>
      <c r="BH125" s="16"/>
      <c r="BI125" s="19"/>
      <c r="BJ125" s="16"/>
      <c r="BK125" s="16"/>
      <c r="BL125" s="34"/>
    </row>
    <row r="126" spans="1:64">
      <c r="A126" s="15">
        <v>159</v>
      </c>
      <c r="B126" s="16">
        <v>4066</v>
      </c>
      <c r="C126" s="17" t="s">
        <v>64</v>
      </c>
      <c r="D126" s="18">
        <v>12455896</v>
      </c>
      <c r="E126" s="18">
        <v>12455896</v>
      </c>
      <c r="F126" s="18">
        <v>12455896</v>
      </c>
      <c r="G126" s="17" t="s">
        <v>963</v>
      </c>
      <c r="H126" s="16"/>
      <c r="I126" s="19">
        <v>21827</v>
      </c>
      <c r="J126" s="16">
        <f t="shared" ca="1" si="12"/>
        <v>65</v>
      </c>
      <c r="K126" s="17" t="s">
        <v>67</v>
      </c>
      <c r="L126" s="35" t="s">
        <v>366</v>
      </c>
      <c r="M126" s="16">
        <v>21</v>
      </c>
      <c r="N126" s="16" t="s">
        <v>367</v>
      </c>
      <c r="O126" s="35" t="s">
        <v>368</v>
      </c>
      <c r="P126" s="16" t="s">
        <v>71</v>
      </c>
      <c r="Q126" s="16" t="s">
        <v>72</v>
      </c>
      <c r="R126" s="17" t="s">
        <v>73</v>
      </c>
      <c r="S126" s="22"/>
      <c r="T126" s="22">
        <v>159</v>
      </c>
      <c r="U126" s="22" t="s">
        <v>367</v>
      </c>
      <c r="V126" s="37" t="s">
        <v>368</v>
      </c>
      <c r="W126" s="16">
        <v>3000</v>
      </c>
      <c r="X126" s="16" t="s">
        <v>170</v>
      </c>
      <c r="Y126" s="16" t="s">
        <v>377</v>
      </c>
      <c r="Z126" s="16" t="s">
        <v>377</v>
      </c>
      <c r="AA126" s="16" t="s">
        <v>76</v>
      </c>
      <c r="AB126" s="16" t="s">
        <v>76</v>
      </c>
      <c r="AC126" s="16" t="s">
        <v>76</v>
      </c>
      <c r="AD126" s="16"/>
      <c r="AE126" s="16" t="s">
        <v>77</v>
      </c>
      <c r="AF126" s="24">
        <v>12260463</v>
      </c>
      <c r="AG126" s="25" t="s">
        <v>78</v>
      </c>
      <c r="AH126" s="24">
        <v>12260463</v>
      </c>
      <c r="AI126" s="26" t="s">
        <v>78</v>
      </c>
      <c r="AJ126" s="27">
        <v>44988</v>
      </c>
      <c r="AK126" s="19" t="s">
        <v>964</v>
      </c>
      <c r="AL126" s="28">
        <f t="shared" ca="1" si="11"/>
        <v>2.0833333333333335</v>
      </c>
      <c r="AM126" s="16" t="s">
        <v>93</v>
      </c>
      <c r="AN126" s="39" t="s">
        <v>78</v>
      </c>
      <c r="AO126" s="36" t="s">
        <v>82</v>
      </c>
      <c r="AP126" s="30">
        <v>5.2199999999999998E-3</v>
      </c>
      <c r="AQ126" s="31" t="s">
        <v>965</v>
      </c>
      <c r="AR126" s="32" t="s">
        <v>966</v>
      </c>
      <c r="AS126" s="16" t="s">
        <v>107</v>
      </c>
      <c r="AT126" s="16"/>
      <c r="AU126" s="33" t="s">
        <v>198</v>
      </c>
      <c r="AV126" s="16"/>
      <c r="AW126" s="16" t="s">
        <v>967</v>
      </c>
      <c r="AX126" s="16">
        <v>3017892830</v>
      </c>
      <c r="AY126" s="16" t="s">
        <v>78</v>
      </c>
      <c r="AZ126" s="16" t="str">
        <f t="shared" ca="1" si="13"/>
        <v>Prepensionado</v>
      </c>
      <c r="BA126" s="16" t="s">
        <v>87</v>
      </c>
      <c r="BB126" s="16" t="s">
        <v>87</v>
      </c>
      <c r="BC126" s="16"/>
      <c r="BD126" s="18" t="s">
        <v>87</v>
      </c>
      <c r="BE126" s="16"/>
      <c r="BF126" s="16" t="s">
        <v>87</v>
      </c>
      <c r="BG126" s="31"/>
      <c r="BH126" s="16"/>
      <c r="BI126" s="19"/>
      <c r="BJ126" s="16"/>
      <c r="BK126" s="16"/>
      <c r="BL126" s="34"/>
    </row>
    <row r="127" spans="1:64">
      <c r="A127" s="15">
        <v>160</v>
      </c>
      <c r="B127" s="16">
        <v>4066</v>
      </c>
      <c r="C127" s="59" t="s">
        <v>112</v>
      </c>
      <c r="D127" s="18">
        <v>20796916</v>
      </c>
      <c r="E127" s="18">
        <v>20796916</v>
      </c>
      <c r="F127" s="18">
        <v>20796916</v>
      </c>
      <c r="G127" s="17" t="s">
        <v>968</v>
      </c>
      <c r="H127" s="16" t="s">
        <v>66</v>
      </c>
      <c r="I127" s="19" t="s">
        <v>969</v>
      </c>
      <c r="J127" s="16">
        <f t="shared" ca="1" si="12"/>
        <v>54</v>
      </c>
      <c r="K127" s="17" t="s">
        <v>247</v>
      </c>
      <c r="L127" s="16">
        <v>4210</v>
      </c>
      <c r="M127" s="16">
        <v>16</v>
      </c>
      <c r="N127" s="16" t="s">
        <v>248</v>
      </c>
      <c r="O127" s="35" t="s">
        <v>130</v>
      </c>
      <c r="P127" s="16" t="s">
        <v>249</v>
      </c>
      <c r="Q127" s="16" t="s">
        <v>131</v>
      </c>
      <c r="R127" s="22" t="s">
        <v>250</v>
      </c>
      <c r="S127" s="22"/>
      <c r="T127" s="22">
        <v>612</v>
      </c>
      <c r="U127" s="22" t="s">
        <v>970</v>
      </c>
      <c r="V127" s="37" t="s">
        <v>130</v>
      </c>
      <c r="W127" s="16">
        <v>3000</v>
      </c>
      <c r="X127" s="16" t="s">
        <v>170</v>
      </c>
      <c r="Y127" s="16" t="s">
        <v>293</v>
      </c>
      <c r="Z127" s="16" t="s">
        <v>293</v>
      </c>
      <c r="AA127" s="16" t="s">
        <v>76</v>
      </c>
      <c r="AB127" s="16" t="s">
        <v>76</v>
      </c>
      <c r="AC127" s="16" t="s">
        <v>76</v>
      </c>
      <c r="AD127" s="16"/>
      <c r="AE127" s="16" t="s">
        <v>77</v>
      </c>
      <c r="AF127" s="24">
        <v>2328818</v>
      </c>
      <c r="AG127" s="41">
        <v>283911</v>
      </c>
      <c r="AH127" s="24">
        <v>2612729</v>
      </c>
      <c r="AI127" s="26">
        <v>34677</v>
      </c>
      <c r="AJ127" s="27">
        <v>40909</v>
      </c>
      <c r="AK127" s="19" t="s">
        <v>92</v>
      </c>
      <c r="AL127" s="28">
        <f t="shared" ca="1" si="11"/>
        <v>13.25</v>
      </c>
      <c r="AM127" s="16" t="s">
        <v>93</v>
      </c>
      <c r="AN127" s="16" t="s">
        <v>94</v>
      </c>
      <c r="AO127" s="36" t="s">
        <v>82</v>
      </c>
      <c r="AP127" s="30">
        <v>5.2199999999999998E-3</v>
      </c>
      <c r="AQ127" s="31" t="s">
        <v>971</v>
      </c>
      <c r="AR127" s="17" t="s">
        <v>971</v>
      </c>
      <c r="AS127" s="16" t="s">
        <v>84</v>
      </c>
      <c r="AT127" s="16"/>
      <c r="AU127" s="33"/>
      <c r="AV127" s="17"/>
      <c r="AW127" s="16" t="s">
        <v>972</v>
      </c>
      <c r="AX127" s="16">
        <v>3202436759</v>
      </c>
      <c r="AY127" s="16" t="s">
        <v>78</v>
      </c>
      <c r="AZ127" s="16"/>
      <c r="BA127" s="16" t="s">
        <v>87</v>
      </c>
      <c r="BB127" s="16" t="s">
        <v>87</v>
      </c>
      <c r="BC127" s="16"/>
      <c r="BD127" s="18" t="s">
        <v>153</v>
      </c>
      <c r="BE127" s="16"/>
      <c r="BF127" s="16" t="s">
        <v>688</v>
      </c>
      <c r="BG127" s="17"/>
      <c r="BH127" s="16"/>
      <c r="BI127" s="19"/>
      <c r="BJ127" s="16"/>
      <c r="BK127" s="16"/>
      <c r="BL127" s="34"/>
    </row>
    <row r="128" spans="1:64">
      <c r="A128" s="15">
        <v>161</v>
      </c>
      <c r="B128" s="16">
        <v>4066</v>
      </c>
      <c r="C128" s="17" t="s">
        <v>64</v>
      </c>
      <c r="D128" s="18">
        <v>79707148</v>
      </c>
      <c r="E128" s="18">
        <v>79707148</v>
      </c>
      <c r="F128" s="18">
        <v>79707148</v>
      </c>
      <c r="G128" s="17" t="s">
        <v>973</v>
      </c>
      <c r="H128" s="16" t="s">
        <v>974</v>
      </c>
      <c r="I128" s="19">
        <v>27054</v>
      </c>
      <c r="J128" s="16">
        <f t="shared" ca="1" si="12"/>
        <v>51</v>
      </c>
      <c r="K128" s="17" t="s">
        <v>138</v>
      </c>
      <c r="L128" s="16">
        <v>2044</v>
      </c>
      <c r="M128" s="16">
        <v>11</v>
      </c>
      <c r="N128" s="16" t="s">
        <v>139</v>
      </c>
      <c r="O128" s="21" t="s">
        <v>140</v>
      </c>
      <c r="P128" s="16" t="s">
        <v>141</v>
      </c>
      <c r="Q128" s="16" t="s">
        <v>142</v>
      </c>
      <c r="R128" s="17" t="s">
        <v>73</v>
      </c>
      <c r="S128" s="22"/>
      <c r="T128" s="22">
        <v>161</v>
      </c>
      <c r="U128" s="22" t="s">
        <v>139</v>
      </c>
      <c r="V128" s="37" t="s">
        <v>140</v>
      </c>
      <c r="W128" s="16">
        <v>2000</v>
      </c>
      <c r="X128" s="16" t="s">
        <v>181</v>
      </c>
      <c r="Y128" s="16" t="s">
        <v>369</v>
      </c>
      <c r="Z128" s="16" t="s">
        <v>369</v>
      </c>
      <c r="AA128" s="16" t="s">
        <v>76</v>
      </c>
      <c r="AB128" s="16" t="s">
        <v>76</v>
      </c>
      <c r="AC128" s="16" t="s">
        <v>76</v>
      </c>
      <c r="AD128" s="16"/>
      <c r="AE128" s="16" t="s">
        <v>77</v>
      </c>
      <c r="AF128" s="24">
        <v>4492340</v>
      </c>
      <c r="AG128" s="25" t="s">
        <v>78</v>
      </c>
      <c r="AH128" s="24">
        <v>4492340</v>
      </c>
      <c r="AI128" s="26" t="s">
        <v>78</v>
      </c>
      <c r="AJ128" s="19">
        <v>44532</v>
      </c>
      <c r="AK128" s="19" t="s">
        <v>975</v>
      </c>
      <c r="AL128" s="28">
        <f t="shared" ca="1" si="11"/>
        <v>3.3333333333333335</v>
      </c>
      <c r="AM128" s="16" t="s">
        <v>269</v>
      </c>
      <c r="AN128" s="16" t="s">
        <v>94</v>
      </c>
      <c r="AO128" s="36" t="s">
        <v>82</v>
      </c>
      <c r="AP128" s="30">
        <v>5.2199999999999998E-3</v>
      </c>
      <c r="AQ128" s="31" t="s">
        <v>976</v>
      </c>
      <c r="AR128" s="32" t="s">
        <v>977</v>
      </c>
      <c r="AS128" s="16" t="s">
        <v>84</v>
      </c>
      <c r="AT128" s="16"/>
      <c r="AU128" s="33" t="s">
        <v>978</v>
      </c>
      <c r="AV128" s="16"/>
      <c r="AW128" s="16" t="s">
        <v>979</v>
      </c>
      <c r="AX128" s="16">
        <v>3123359865</v>
      </c>
      <c r="AY128" s="16">
        <v>3212776722</v>
      </c>
      <c r="AZ128" s="16" t="str">
        <f ca="1">IF(AND(C128="MASCULINO",J128&gt;=59),"Prepensionado",IF(AND(C128="FEMENINO",J128&gt;=54),"Prepensionado"," "))</f>
        <v xml:space="preserve"> </v>
      </c>
      <c r="BA128" s="16" t="s">
        <v>87</v>
      </c>
      <c r="BB128" s="16" t="s">
        <v>87</v>
      </c>
      <c r="BC128" s="16">
        <v>27</v>
      </c>
      <c r="BD128" s="18" t="s">
        <v>87</v>
      </c>
      <c r="BE128" s="16"/>
      <c r="BF128" s="16" t="s">
        <v>87</v>
      </c>
      <c r="BG128" s="31"/>
      <c r="BH128" s="16"/>
      <c r="BI128" s="19"/>
      <c r="BJ128" s="16"/>
      <c r="BK128" s="16"/>
      <c r="BL128" s="34"/>
    </row>
    <row r="129" spans="1:64">
      <c r="A129" s="15">
        <v>162</v>
      </c>
      <c r="B129" s="16">
        <v>4066</v>
      </c>
      <c r="C129" s="17" t="s">
        <v>64</v>
      </c>
      <c r="D129" s="18">
        <v>4979932</v>
      </c>
      <c r="E129" s="18">
        <v>4979932</v>
      </c>
      <c r="F129" s="18">
        <v>4979932</v>
      </c>
      <c r="G129" s="17" t="s">
        <v>980</v>
      </c>
      <c r="H129" s="16" t="s">
        <v>236</v>
      </c>
      <c r="I129" s="19" t="s">
        <v>981</v>
      </c>
      <c r="J129" s="16">
        <f t="shared" ca="1" si="12"/>
        <v>59</v>
      </c>
      <c r="K129" s="17" t="s">
        <v>138</v>
      </c>
      <c r="L129" s="16">
        <v>2045</v>
      </c>
      <c r="M129" s="16">
        <v>10</v>
      </c>
      <c r="N129" s="16" t="s">
        <v>982</v>
      </c>
      <c r="O129" s="35" t="s">
        <v>983</v>
      </c>
      <c r="P129" s="16" t="s">
        <v>141</v>
      </c>
      <c r="Q129" s="16" t="s">
        <v>142</v>
      </c>
      <c r="R129" s="17" t="s">
        <v>73</v>
      </c>
      <c r="S129" s="22"/>
      <c r="T129" s="22">
        <v>162</v>
      </c>
      <c r="U129" s="22" t="s">
        <v>982</v>
      </c>
      <c r="V129" s="37" t="s">
        <v>983</v>
      </c>
      <c r="W129" s="16">
        <v>4000</v>
      </c>
      <c r="X129" s="16" t="s">
        <v>259</v>
      </c>
      <c r="Y129" s="16" t="s">
        <v>984</v>
      </c>
      <c r="Z129" s="16" t="s">
        <v>984</v>
      </c>
      <c r="AA129" s="16" t="s">
        <v>76</v>
      </c>
      <c r="AB129" s="16" t="s">
        <v>76</v>
      </c>
      <c r="AC129" s="16" t="s">
        <v>76</v>
      </c>
      <c r="AD129" s="16" t="s">
        <v>985</v>
      </c>
      <c r="AE129" s="16" t="s">
        <v>77</v>
      </c>
      <c r="AF129" s="24">
        <v>4310846</v>
      </c>
      <c r="AG129" s="41">
        <v>1228046</v>
      </c>
      <c r="AH129" s="24">
        <v>5538892</v>
      </c>
      <c r="AI129" s="26">
        <v>35475</v>
      </c>
      <c r="AJ129" s="27">
        <v>40909</v>
      </c>
      <c r="AK129" s="19" t="s">
        <v>92</v>
      </c>
      <c r="AL129" s="28">
        <f t="shared" ca="1" si="11"/>
        <v>13.25</v>
      </c>
      <c r="AM129" s="16" t="s">
        <v>120</v>
      </c>
      <c r="AN129" s="16" t="s">
        <v>94</v>
      </c>
      <c r="AO129" s="36" t="s">
        <v>82</v>
      </c>
      <c r="AP129" s="30">
        <v>6.9690000000000002E-2</v>
      </c>
      <c r="AQ129" s="31" t="s">
        <v>986</v>
      </c>
      <c r="AR129" s="16" t="s">
        <v>987</v>
      </c>
      <c r="AS129" s="16" t="s">
        <v>84</v>
      </c>
      <c r="AT129" s="16"/>
      <c r="AU129" s="33" t="s">
        <v>135</v>
      </c>
      <c r="AV129" s="16" t="s">
        <v>988</v>
      </c>
      <c r="AW129" s="16" t="s">
        <v>989</v>
      </c>
      <c r="AX129" s="16">
        <v>3014978962</v>
      </c>
      <c r="AY129" s="16" t="s">
        <v>78</v>
      </c>
      <c r="AZ129" s="16" t="str">
        <f ca="1">IF(AND(C129="MASCULINO",J129&gt;=59),"Prepensionado",IF(AND(C129="FEMENINO",J129&gt;=54),"Prepensionado"," "))</f>
        <v>Prepensionado</v>
      </c>
      <c r="BA129" s="16" t="s">
        <v>87</v>
      </c>
      <c r="BB129" s="16" t="s">
        <v>87</v>
      </c>
      <c r="BC129" s="16"/>
      <c r="BD129" s="18" t="s">
        <v>87</v>
      </c>
      <c r="BE129" s="16"/>
      <c r="BF129" s="16" t="s">
        <v>87</v>
      </c>
      <c r="BG129" s="31"/>
      <c r="BH129" s="16"/>
      <c r="BI129" s="19"/>
      <c r="BJ129" s="16"/>
      <c r="BK129" s="16"/>
      <c r="BL129" s="34"/>
    </row>
    <row r="130" spans="1:64">
      <c r="A130" s="15">
        <v>163</v>
      </c>
      <c r="B130" s="16">
        <v>4066</v>
      </c>
      <c r="C130" s="17" t="s">
        <v>64</v>
      </c>
      <c r="D130" s="18">
        <v>5939121</v>
      </c>
      <c r="E130" s="18">
        <v>5939121</v>
      </c>
      <c r="F130" s="18">
        <v>5939121</v>
      </c>
      <c r="G130" s="17" t="s">
        <v>990</v>
      </c>
      <c r="H130" s="16" t="s">
        <v>89</v>
      </c>
      <c r="I130" s="19" t="s">
        <v>991</v>
      </c>
      <c r="J130" s="16">
        <f t="shared" ca="1" si="12"/>
        <v>61</v>
      </c>
      <c r="K130" s="17" t="s">
        <v>138</v>
      </c>
      <c r="L130" s="16">
        <v>2045</v>
      </c>
      <c r="M130" s="16">
        <v>10</v>
      </c>
      <c r="N130" s="16" t="s">
        <v>982</v>
      </c>
      <c r="O130" s="35" t="s">
        <v>983</v>
      </c>
      <c r="P130" s="16" t="s">
        <v>141</v>
      </c>
      <c r="Q130" s="16" t="s">
        <v>142</v>
      </c>
      <c r="R130" s="17" t="s">
        <v>73</v>
      </c>
      <c r="S130" s="22"/>
      <c r="T130" s="22">
        <v>163</v>
      </c>
      <c r="U130" s="22" t="s">
        <v>982</v>
      </c>
      <c r="V130" s="37" t="s">
        <v>983</v>
      </c>
      <c r="W130" s="16">
        <v>3000</v>
      </c>
      <c r="X130" s="16" t="s">
        <v>170</v>
      </c>
      <c r="Y130" s="16" t="s">
        <v>351</v>
      </c>
      <c r="Z130" s="16" t="s">
        <v>351</v>
      </c>
      <c r="AA130" s="16" t="s">
        <v>76</v>
      </c>
      <c r="AB130" s="16" t="s">
        <v>76</v>
      </c>
      <c r="AC130" s="16" t="s">
        <v>76</v>
      </c>
      <c r="AD130" s="16"/>
      <c r="AE130" s="16" t="s">
        <v>77</v>
      </c>
      <c r="AF130" s="24">
        <v>4310846</v>
      </c>
      <c r="AG130" s="41">
        <v>1228046</v>
      </c>
      <c r="AH130" s="24">
        <v>5538892</v>
      </c>
      <c r="AI130" s="26">
        <v>32540</v>
      </c>
      <c r="AJ130" s="27">
        <v>40909</v>
      </c>
      <c r="AK130" s="19" t="s">
        <v>92</v>
      </c>
      <c r="AL130" s="28">
        <f t="shared" ca="1" si="11"/>
        <v>13.25</v>
      </c>
      <c r="AM130" s="16" t="s">
        <v>120</v>
      </c>
      <c r="AN130" s="16" t="s">
        <v>94</v>
      </c>
      <c r="AO130" s="36" t="s">
        <v>82</v>
      </c>
      <c r="AP130" s="30">
        <v>6.9690000000000002E-2</v>
      </c>
      <c r="AQ130" s="31" t="s">
        <v>992</v>
      </c>
      <c r="AR130" s="16" t="s">
        <v>993</v>
      </c>
      <c r="AS130" s="16" t="s">
        <v>84</v>
      </c>
      <c r="AT130" s="16"/>
      <c r="AU130" s="33" t="s">
        <v>198</v>
      </c>
      <c r="AV130" s="16" t="s">
        <v>994</v>
      </c>
      <c r="AW130" s="16" t="s">
        <v>995</v>
      </c>
      <c r="AX130" s="16">
        <v>3142109405</v>
      </c>
      <c r="AY130" s="16" t="s">
        <v>78</v>
      </c>
      <c r="AZ130" s="16" t="str">
        <f ca="1">IF(AND(C130="MASCULINO",J130&gt;=59),"Prepensionado",IF(AND(C130="FEMENINO",J130&gt;=54),"Prepensionado"," "))</f>
        <v>Prepensionado</v>
      </c>
      <c r="BA130" s="16" t="s">
        <v>87</v>
      </c>
      <c r="BB130" s="16" t="s">
        <v>87</v>
      </c>
      <c r="BC130" s="16"/>
      <c r="BD130" s="18" t="s">
        <v>87</v>
      </c>
      <c r="BE130" s="16"/>
      <c r="BF130" s="16" t="s">
        <v>87</v>
      </c>
      <c r="BG130" s="31"/>
      <c r="BH130" s="16"/>
      <c r="BI130" s="19"/>
      <c r="BJ130" s="16"/>
      <c r="BK130" s="16"/>
      <c r="BL130" s="34"/>
    </row>
    <row r="131" spans="1:64">
      <c r="A131" s="15">
        <v>164</v>
      </c>
      <c r="B131" s="16">
        <v>4066</v>
      </c>
      <c r="C131" s="17" t="s">
        <v>112</v>
      </c>
      <c r="D131" s="18">
        <v>51977393</v>
      </c>
      <c r="E131" s="18">
        <v>51977393</v>
      </c>
      <c r="F131" s="18">
        <v>51977393</v>
      </c>
      <c r="G131" s="17" t="s">
        <v>996</v>
      </c>
      <c r="H131" s="16" t="s">
        <v>229</v>
      </c>
      <c r="I131" s="19" t="s">
        <v>997</v>
      </c>
      <c r="J131" s="16">
        <f t="shared" ca="1" si="12"/>
        <v>55</v>
      </c>
      <c r="K131" s="17" t="s">
        <v>138</v>
      </c>
      <c r="L131" s="16">
        <v>2045</v>
      </c>
      <c r="M131" s="35" t="s">
        <v>998</v>
      </c>
      <c r="N131" s="16" t="s">
        <v>999</v>
      </c>
      <c r="O131" s="35" t="s">
        <v>983</v>
      </c>
      <c r="P131" s="16" t="s">
        <v>141</v>
      </c>
      <c r="Q131" s="16" t="s">
        <v>142</v>
      </c>
      <c r="R131" s="17" t="s">
        <v>73</v>
      </c>
      <c r="S131" s="22"/>
      <c r="T131" s="22">
        <v>164</v>
      </c>
      <c r="U131" s="22" t="s">
        <v>999</v>
      </c>
      <c r="V131" s="37" t="s">
        <v>983</v>
      </c>
      <c r="W131" s="16">
        <v>2000</v>
      </c>
      <c r="X131" s="16" t="s">
        <v>170</v>
      </c>
      <c r="Y131" s="16" t="s">
        <v>351</v>
      </c>
      <c r="Z131" s="16" t="s">
        <v>351</v>
      </c>
      <c r="AA131" s="16" t="s">
        <v>76</v>
      </c>
      <c r="AB131" s="16" t="s">
        <v>76</v>
      </c>
      <c r="AC131" s="16" t="s">
        <v>76</v>
      </c>
      <c r="AD131" s="16" t="s">
        <v>1000</v>
      </c>
      <c r="AE131" s="16" t="s">
        <v>77</v>
      </c>
      <c r="AF131" s="24">
        <v>3627684</v>
      </c>
      <c r="AG131" s="41">
        <v>1082920</v>
      </c>
      <c r="AH131" s="24">
        <v>4710604</v>
      </c>
      <c r="AI131" s="26">
        <v>38523</v>
      </c>
      <c r="AJ131" s="27">
        <v>40909</v>
      </c>
      <c r="AK131" s="19" t="s">
        <v>92</v>
      </c>
      <c r="AL131" s="28">
        <f t="shared" ca="1" si="11"/>
        <v>13.25</v>
      </c>
      <c r="AM131" s="16" t="s">
        <v>93</v>
      </c>
      <c r="AN131" s="16" t="s">
        <v>94</v>
      </c>
      <c r="AO131" s="36" t="s">
        <v>82</v>
      </c>
      <c r="AP131" s="30">
        <v>6.9690000000000002E-2</v>
      </c>
      <c r="AQ131" s="31" t="s">
        <v>1001</v>
      </c>
      <c r="AR131" s="16" t="s">
        <v>1002</v>
      </c>
      <c r="AS131" s="16" t="s">
        <v>84</v>
      </c>
      <c r="AT131" s="16" t="s">
        <v>1003</v>
      </c>
      <c r="AU131" s="33" t="s">
        <v>135</v>
      </c>
      <c r="AV131" s="16"/>
      <c r="AW131" s="16" t="s">
        <v>1004</v>
      </c>
      <c r="AX131" s="16">
        <v>3214970119</v>
      </c>
      <c r="AY131" s="16">
        <v>3213602243</v>
      </c>
      <c r="AZ131" s="16"/>
      <c r="BA131" s="16" t="s">
        <v>87</v>
      </c>
      <c r="BB131" s="16" t="s">
        <v>87</v>
      </c>
      <c r="BC131" s="16"/>
      <c r="BD131" s="18" t="s">
        <v>87</v>
      </c>
      <c r="BE131" s="16"/>
      <c r="BF131" s="16" t="s">
        <v>87</v>
      </c>
      <c r="BG131" s="31"/>
      <c r="BH131" s="16"/>
      <c r="BI131" s="19"/>
      <c r="BJ131" s="16"/>
      <c r="BK131" s="16"/>
      <c r="BL131" s="34"/>
    </row>
    <row r="132" spans="1:64">
      <c r="A132" s="15">
        <v>168</v>
      </c>
      <c r="B132" s="16">
        <v>4066</v>
      </c>
      <c r="C132" s="17" t="s">
        <v>64</v>
      </c>
      <c r="D132" s="18">
        <v>80504321</v>
      </c>
      <c r="E132" s="18">
        <v>80504321</v>
      </c>
      <c r="F132" s="18">
        <v>80504321</v>
      </c>
      <c r="G132" s="17" t="s">
        <v>1005</v>
      </c>
      <c r="H132" s="16" t="s">
        <v>236</v>
      </c>
      <c r="I132" s="19" t="s">
        <v>1006</v>
      </c>
      <c r="J132" s="16">
        <f t="shared" ref="J132:J162" ca="1" si="14">IF(I132=0," ",DATEDIF(I132,TODAY(),"Y"))</f>
        <v>51</v>
      </c>
      <c r="K132" s="17" t="s">
        <v>138</v>
      </c>
      <c r="L132" s="16">
        <v>3137</v>
      </c>
      <c r="M132" s="16">
        <v>18</v>
      </c>
      <c r="N132" s="16" t="s">
        <v>462</v>
      </c>
      <c r="O132" s="35" t="s">
        <v>455</v>
      </c>
      <c r="P132" s="16" t="s">
        <v>141</v>
      </c>
      <c r="Q132" s="16" t="s">
        <v>117</v>
      </c>
      <c r="R132" s="17" t="s">
        <v>73</v>
      </c>
      <c r="S132" s="22"/>
      <c r="T132" s="22">
        <v>168</v>
      </c>
      <c r="U132" s="22" t="s">
        <v>462</v>
      </c>
      <c r="V132" s="22" t="s">
        <v>456</v>
      </c>
      <c r="W132" s="16">
        <v>3000</v>
      </c>
      <c r="X132" s="16" t="s">
        <v>170</v>
      </c>
      <c r="Y132" s="16" t="s">
        <v>723</v>
      </c>
      <c r="Z132" s="16" t="s">
        <v>723</v>
      </c>
      <c r="AA132" s="16" t="s">
        <v>76</v>
      </c>
      <c r="AB132" s="16" t="s">
        <v>76</v>
      </c>
      <c r="AC132" s="16" t="s">
        <v>76</v>
      </c>
      <c r="AD132" s="16"/>
      <c r="AE132" s="16" t="s">
        <v>77</v>
      </c>
      <c r="AF132" s="24">
        <v>4183337</v>
      </c>
      <c r="AG132" s="25" t="s">
        <v>78</v>
      </c>
      <c r="AH132" s="24">
        <v>4183337</v>
      </c>
      <c r="AI132" s="26" t="s">
        <v>78</v>
      </c>
      <c r="AJ132" s="27">
        <v>43643</v>
      </c>
      <c r="AK132" s="19" t="s">
        <v>92</v>
      </c>
      <c r="AL132" s="28">
        <f t="shared" ca="1" si="11"/>
        <v>5.75</v>
      </c>
      <c r="AM132" s="16" t="s">
        <v>120</v>
      </c>
      <c r="AN132" s="16" t="s">
        <v>94</v>
      </c>
      <c r="AO132" s="36" t="s">
        <v>82</v>
      </c>
      <c r="AP132" s="30">
        <v>6.9690000000000002E-2</v>
      </c>
      <c r="AQ132" s="31" t="s">
        <v>1007</v>
      </c>
      <c r="AR132" s="16" t="s">
        <v>1007</v>
      </c>
      <c r="AS132" s="16" t="s">
        <v>84</v>
      </c>
      <c r="AT132" s="16" t="s">
        <v>1008</v>
      </c>
      <c r="AU132" s="33" t="s">
        <v>439</v>
      </c>
      <c r="AV132" s="16"/>
      <c r="AW132" s="16" t="s">
        <v>1009</v>
      </c>
      <c r="AX132" s="16">
        <v>3112717147</v>
      </c>
      <c r="AY132" s="16" t="s">
        <v>78</v>
      </c>
      <c r="AZ132" s="16" t="str">
        <f t="shared" ref="AZ132:AZ142" ca="1" si="15">IF(AND(C132="MASCULINO",J132&gt;=59),"Prepensionado",IF(AND(C132="FEMENINO",J132&gt;=54),"Prepensionado"," "))</f>
        <v xml:space="preserve"> </v>
      </c>
      <c r="BA132" s="16" t="s">
        <v>87</v>
      </c>
      <c r="BB132" s="16" t="s">
        <v>87</v>
      </c>
      <c r="BC132" s="16"/>
      <c r="BD132" s="18" t="s">
        <v>87</v>
      </c>
      <c r="BE132" s="16"/>
      <c r="BF132" s="16" t="s">
        <v>87</v>
      </c>
      <c r="BG132" s="16"/>
      <c r="BH132" s="16"/>
      <c r="BI132" s="19"/>
      <c r="BJ132" s="16"/>
      <c r="BK132" s="16"/>
      <c r="BL132" s="34"/>
    </row>
    <row r="133" spans="1:64">
      <c r="A133" s="15">
        <v>173</v>
      </c>
      <c r="B133" s="16">
        <v>4066</v>
      </c>
      <c r="C133" s="17" t="s">
        <v>64</v>
      </c>
      <c r="D133" s="18">
        <v>79510844</v>
      </c>
      <c r="E133" s="18">
        <v>79510844</v>
      </c>
      <c r="F133" s="18">
        <v>79510844</v>
      </c>
      <c r="G133" s="17" t="s">
        <v>1010</v>
      </c>
      <c r="H133" s="16" t="s">
        <v>89</v>
      </c>
      <c r="I133" s="19" t="s">
        <v>1011</v>
      </c>
      <c r="J133" s="16">
        <f t="shared" ca="1" si="14"/>
        <v>55</v>
      </c>
      <c r="K133" s="17" t="s">
        <v>453</v>
      </c>
      <c r="L133" s="16">
        <v>3137</v>
      </c>
      <c r="M133" s="16">
        <v>16</v>
      </c>
      <c r="N133" s="16" t="s">
        <v>509</v>
      </c>
      <c r="O133" s="35" t="s">
        <v>455</v>
      </c>
      <c r="P133" s="16" t="s">
        <v>249</v>
      </c>
      <c r="Q133" s="16" t="s">
        <v>117</v>
      </c>
      <c r="R133" s="17" t="s">
        <v>73</v>
      </c>
      <c r="S133" s="22"/>
      <c r="T133" s="22">
        <v>173</v>
      </c>
      <c r="U133" s="22" t="s">
        <v>509</v>
      </c>
      <c r="V133" s="22" t="s">
        <v>456</v>
      </c>
      <c r="W133" s="16">
        <v>3000</v>
      </c>
      <c r="X133" s="16" t="s">
        <v>170</v>
      </c>
      <c r="Y133" s="16" t="s">
        <v>293</v>
      </c>
      <c r="Z133" s="16" t="s">
        <v>293</v>
      </c>
      <c r="AA133" s="16" t="s">
        <v>76</v>
      </c>
      <c r="AB133" s="16" t="s">
        <v>76</v>
      </c>
      <c r="AC133" s="16" t="s">
        <v>76</v>
      </c>
      <c r="AD133" s="16"/>
      <c r="AE133" s="16" t="s">
        <v>77</v>
      </c>
      <c r="AF133" s="24">
        <v>3556004</v>
      </c>
      <c r="AG133" s="41">
        <v>1200599</v>
      </c>
      <c r="AH133" s="24">
        <v>4756603</v>
      </c>
      <c r="AI133" s="26">
        <v>33637</v>
      </c>
      <c r="AJ133" s="27">
        <v>40909</v>
      </c>
      <c r="AK133" s="19" t="s">
        <v>92</v>
      </c>
      <c r="AL133" s="28">
        <f t="shared" ca="1" si="11"/>
        <v>13.25</v>
      </c>
      <c r="AM133" s="16" t="s">
        <v>120</v>
      </c>
      <c r="AN133" s="16" t="s">
        <v>94</v>
      </c>
      <c r="AO133" s="36" t="s">
        <v>82</v>
      </c>
      <c r="AP133" s="30">
        <v>6.9690000000000002E-2</v>
      </c>
      <c r="AQ133" s="31" t="s">
        <v>1012</v>
      </c>
      <c r="AR133" s="16" t="s">
        <v>1013</v>
      </c>
      <c r="AS133" s="16" t="s">
        <v>84</v>
      </c>
      <c r="AT133" s="16"/>
      <c r="AU133" s="33"/>
      <c r="AV133" s="16"/>
      <c r="AW133" s="16" t="s">
        <v>1014</v>
      </c>
      <c r="AX133" s="16">
        <v>3208031255</v>
      </c>
      <c r="AY133" s="16">
        <v>3124408753</v>
      </c>
      <c r="AZ133" s="16" t="str">
        <f t="shared" ca="1" si="15"/>
        <v xml:space="preserve"> </v>
      </c>
      <c r="BA133" s="16" t="s">
        <v>87</v>
      </c>
      <c r="BB133" s="16" t="s">
        <v>87</v>
      </c>
      <c r="BC133" s="16"/>
      <c r="BD133" s="18" t="s">
        <v>87</v>
      </c>
      <c r="BE133" s="16"/>
      <c r="BF133" s="16" t="s">
        <v>87</v>
      </c>
      <c r="BG133" s="31"/>
      <c r="BH133" s="16"/>
      <c r="BI133" s="19"/>
      <c r="BJ133" s="16"/>
      <c r="BK133" s="16"/>
      <c r="BL133" s="34"/>
    </row>
    <row r="134" spans="1:64">
      <c r="A134" s="15">
        <v>175</v>
      </c>
      <c r="B134" s="16">
        <v>4066</v>
      </c>
      <c r="C134" s="17" t="s">
        <v>64</v>
      </c>
      <c r="D134" s="18">
        <v>79424158</v>
      </c>
      <c r="E134" s="18">
        <v>79424158</v>
      </c>
      <c r="F134" s="18">
        <v>79424158</v>
      </c>
      <c r="G134" s="17" t="s">
        <v>1015</v>
      </c>
      <c r="H134" s="16" t="s">
        <v>89</v>
      </c>
      <c r="I134" s="19" t="s">
        <v>1016</v>
      </c>
      <c r="J134" s="16">
        <f t="shared" ca="1" si="14"/>
        <v>57</v>
      </c>
      <c r="K134" s="17" t="s">
        <v>453</v>
      </c>
      <c r="L134" s="16">
        <v>3137</v>
      </c>
      <c r="M134" s="16">
        <v>16</v>
      </c>
      <c r="N134" s="16" t="s">
        <v>509</v>
      </c>
      <c r="O134" s="35" t="s">
        <v>455</v>
      </c>
      <c r="P134" s="16" t="s">
        <v>249</v>
      </c>
      <c r="Q134" s="16" t="s">
        <v>117</v>
      </c>
      <c r="R134" s="22" t="s">
        <v>73</v>
      </c>
      <c r="S134" s="22"/>
      <c r="T134" s="22">
        <v>175</v>
      </c>
      <c r="U134" s="22" t="s">
        <v>509</v>
      </c>
      <c r="V134" s="22" t="s">
        <v>456</v>
      </c>
      <c r="W134" s="16">
        <v>3000</v>
      </c>
      <c r="X134" s="16" t="s">
        <v>170</v>
      </c>
      <c r="Y134" s="16" t="s">
        <v>293</v>
      </c>
      <c r="Z134" s="16" t="s">
        <v>293</v>
      </c>
      <c r="AA134" s="16" t="s">
        <v>76</v>
      </c>
      <c r="AB134" s="16" t="s">
        <v>76</v>
      </c>
      <c r="AC134" s="16" t="s">
        <v>76</v>
      </c>
      <c r="AD134" s="16"/>
      <c r="AE134" s="16" t="s">
        <v>77</v>
      </c>
      <c r="AF134" s="24">
        <v>3556004</v>
      </c>
      <c r="AG134" s="41">
        <v>1200599</v>
      </c>
      <c r="AH134" s="24">
        <v>4756603</v>
      </c>
      <c r="AI134" s="26">
        <v>32911</v>
      </c>
      <c r="AJ134" s="27">
        <v>40909</v>
      </c>
      <c r="AK134" s="19" t="s">
        <v>92</v>
      </c>
      <c r="AL134" s="28">
        <f t="shared" ca="1" si="11"/>
        <v>13.25</v>
      </c>
      <c r="AM134" s="16" t="s">
        <v>93</v>
      </c>
      <c r="AN134" s="16" t="s">
        <v>94</v>
      </c>
      <c r="AO134" s="36" t="s">
        <v>82</v>
      </c>
      <c r="AP134" s="30">
        <v>6.9690000000000002E-2</v>
      </c>
      <c r="AQ134" s="31" t="s">
        <v>1017</v>
      </c>
      <c r="AR134" s="16" t="s">
        <v>1018</v>
      </c>
      <c r="AS134" s="16" t="s">
        <v>84</v>
      </c>
      <c r="AT134" s="16"/>
      <c r="AU134" s="33"/>
      <c r="AV134" s="16"/>
      <c r="AW134" s="16" t="s">
        <v>1019</v>
      </c>
      <c r="AX134" s="16">
        <v>3202364832</v>
      </c>
      <c r="AY134" s="16" t="s">
        <v>78</v>
      </c>
      <c r="AZ134" s="16" t="str">
        <f t="shared" ca="1" si="15"/>
        <v xml:space="preserve"> </v>
      </c>
      <c r="BA134" s="16" t="s">
        <v>87</v>
      </c>
      <c r="BB134" s="16" t="s">
        <v>87</v>
      </c>
      <c r="BC134" s="16"/>
      <c r="BD134" s="18" t="s">
        <v>87</v>
      </c>
      <c r="BE134" s="16"/>
      <c r="BF134" s="16" t="s">
        <v>87</v>
      </c>
      <c r="BG134" s="31"/>
      <c r="BH134" s="16"/>
      <c r="BI134" s="19"/>
      <c r="BJ134" s="16"/>
      <c r="BK134" s="16"/>
      <c r="BL134" s="34"/>
    </row>
    <row r="135" spans="1:64">
      <c r="A135" s="15">
        <v>176</v>
      </c>
      <c r="B135" s="16">
        <v>4066</v>
      </c>
      <c r="C135" s="17" t="s">
        <v>64</v>
      </c>
      <c r="D135" s="18">
        <v>79487494</v>
      </c>
      <c r="E135" s="18">
        <v>79487494</v>
      </c>
      <c r="F135" s="18">
        <v>79487494</v>
      </c>
      <c r="G135" s="17" t="s">
        <v>1020</v>
      </c>
      <c r="H135" s="16" t="s">
        <v>89</v>
      </c>
      <c r="I135" s="19">
        <v>25490</v>
      </c>
      <c r="J135" s="16">
        <f t="shared" ca="1" si="14"/>
        <v>55</v>
      </c>
      <c r="K135" s="17" t="s">
        <v>453</v>
      </c>
      <c r="L135" s="16">
        <v>3137</v>
      </c>
      <c r="M135" s="16">
        <v>16</v>
      </c>
      <c r="N135" s="16" t="s">
        <v>509</v>
      </c>
      <c r="O135" s="35" t="s">
        <v>455</v>
      </c>
      <c r="P135" s="17" t="s">
        <v>249</v>
      </c>
      <c r="Q135" s="16" t="s">
        <v>117</v>
      </c>
      <c r="R135" s="17" t="s">
        <v>73</v>
      </c>
      <c r="S135" s="22"/>
      <c r="T135" s="22">
        <v>176</v>
      </c>
      <c r="U135" s="22" t="s">
        <v>509</v>
      </c>
      <c r="V135" s="22" t="s">
        <v>456</v>
      </c>
      <c r="W135" s="16">
        <v>3000</v>
      </c>
      <c r="X135" s="16" t="s">
        <v>170</v>
      </c>
      <c r="Y135" s="16" t="s">
        <v>432</v>
      </c>
      <c r="Z135" s="16" t="s">
        <v>432</v>
      </c>
      <c r="AA135" s="16" t="s">
        <v>433</v>
      </c>
      <c r="AB135" s="16" t="s">
        <v>434</v>
      </c>
      <c r="AC135" s="16" t="s">
        <v>435</v>
      </c>
      <c r="AD135" s="16" t="s">
        <v>1021</v>
      </c>
      <c r="AE135" s="16" t="s">
        <v>77</v>
      </c>
      <c r="AF135" s="24">
        <v>3556004</v>
      </c>
      <c r="AG135" s="41">
        <v>1200599</v>
      </c>
      <c r="AH135" s="24">
        <v>4756603</v>
      </c>
      <c r="AI135" s="26">
        <v>32920</v>
      </c>
      <c r="AJ135" s="27">
        <v>40909</v>
      </c>
      <c r="AK135" s="19" t="s">
        <v>92</v>
      </c>
      <c r="AL135" s="28">
        <f t="shared" ca="1" si="11"/>
        <v>13.25</v>
      </c>
      <c r="AM135" s="16" t="s">
        <v>173</v>
      </c>
      <c r="AN135" s="16" t="s">
        <v>94</v>
      </c>
      <c r="AO135" s="36" t="s">
        <v>436</v>
      </c>
      <c r="AP135" s="30">
        <v>6.9690000000000002E-2</v>
      </c>
      <c r="AQ135" s="31" t="s">
        <v>1022</v>
      </c>
      <c r="AR135" s="16" t="s">
        <v>1023</v>
      </c>
      <c r="AS135" s="16" t="s">
        <v>84</v>
      </c>
      <c r="AT135" s="16"/>
      <c r="AU135" s="33"/>
      <c r="AV135" s="16"/>
      <c r="AW135" s="16" t="s">
        <v>1024</v>
      </c>
      <c r="AX135" s="16">
        <v>3242336369</v>
      </c>
      <c r="AY135" s="16" t="s">
        <v>78</v>
      </c>
      <c r="AZ135" s="16" t="str">
        <f t="shared" ca="1" si="15"/>
        <v xml:space="preserve"> </v>
      </c>
      <c r="BA135" s="16" t="s">
        <v>87</v>
      </c>
      <c r="BB135" s="16" t="s">
        <v>87</v>
      </c>
      <c r="BC135" s="16"/>
      <c r="BD135" s="18" t="s">
        <v>87</v>
      </c>
      <c r="BE135" s="16"/>
      <c r="BF135" s="16" t="s">
        <v>87</v>
      </c>
      <c r="BG135" s="31"/>
      <c r="BH135" s="16"/>
      <c r="BI135" s="19"/>
      <c r="BJ135" s="16"/>
      <c r="BK135" s="16"/>
      <c r="BL135" s="34"/>
    </row>
    <row r="136" spans="1:64">
      <c r="A136" s="15">
        <v>180</v>
      </c>
      <c r="B136" s="16">
        <v>4066</v>
      </c>
      <c r="C136" s="17" t="s">
        <v>64</v>
      </c>
      <c r="D136" s="18">
        <v>79325332</v>
      </c>
      <c r="E136" s="18">
        <v>79325332</v>
      </c>
      <c r="F136" s="18">
        <v>79325332</v>
      </c>
      <c r="G136" s="17" t="s">
        <v>1025</v>
      </c>
      <c r="H136" s="16" t="s">
        <v>229</v>
      </c>
      <c r="I136" s="19" t="s">
        <v>1026</v>
      </c>
      <c r="J136" s="16">
        <f t="shared" ca="1" si="14"/>
        <v>61</v>
      </c>
      <c r="K136" s="17" t="s">
        <v>453</v>
      </c>
      <c r="L136" s="16">
        <v>3137</v>
      </c>
      <c r="M136" s="16">
        <v>15</v>
      </c>
      <c r="N136" s="16" t="s">
        <v>454</v>
      </c>
      <c r="O136" s="35" t="s">
        <v>455</v>
      </c>
      <c r="P136" s="16" t="s">
        <v>249</v>
      </c>
      <c r="Q136" s="16" t="s">
        <v>117</v>
      </c>
      <c r="R136" s="17" t="s">
        <v>1027</v>
      </c>
      <c r="S136" s="22"/>
      <c r="T136" s="22">
        <v>180</v>
      </c>
      <c r="U136" s="22" t="s">
        <v>454</v>
      </c>
      <c r="V136" s="22" t="s">
        <v>456</v>
      </c>
      <c r="W136" s="16">
        <v>3000</v>
      </c>
      <c r="X136" s="16" t="s">
        <v>170</v>
      </c>
      <c r="Y136" s="16" t="s">
        <v>656</v>
      </c>
      <c r="Z136" s="16" t="s">
        <v>656</v>
      </c>
      <c r="AA136" s="16" t="s">
        <v>76</v>
      </c>
      <c r="AB136" s="16" t="s">
        <v>76</v>
      </c>
      <c r="AC136" s="16" t="s">
        <v>76</v>
      </c>
      <c r="AD136" s="16"/>
      <c r="AE136" s="16" t="s">
        <v>77</v>
      </c>
      <c r="AF136" s="24">
        <v>3147287</v>
      </c>
      <c r="AG136" s="41">
        <v>1084209</v>
      </c>
      <c r="AH136" s="24">
        <v>4231496</v>
      </c>
      <c r="AI136" s="26">
        <v>32528</v>
      </c>
      <c r="AJ136" s="27">
        <v>40909</v>
      </c>
      <c r="AK136" s="19" t="s">
        <v>92</v>
      </c>
      <c r="AL136" s="28">
        <f t="shared" ca="1" si="11"/>
        <v>13.25</v>
      </c>
      <c r="AM136" s="16" t="s">
        <v>93</v>
      </c>
      <c r="AN136" s="16" t="s">
        <v>94</v>
      </c>
      <c r="AO136" s="36" t="s">
        <v>82</v>
      </c>
      <c r="AP136" s="30">
        <v>6.9690000000000002E-2</v>
      </c>
      <c r="AQ136" s="31" t="s">
        <v>1028</v>
      </c>
      <c r="AR136" s="16" t="s">
        <v>1029</v>
      </c>
      <c r="AS136" s="16" t="s">
        <v>84</v>
      </c>
      <c r="AT136" s="16"/>
      <c r="AU136" s="33"/>
      <c r="AV136" s="16"/>
      <c r="AW136" s="16" t="s">
        <v>1030</v>
      </c>
      <c r="AX136" s="16">
        <v>3124878334</v>
      </c>
      <c r="AY136" s="16">
        <v>3138548781</v>
      </c>
      <c r="AZ136" s="16" t="str">
        <f t="shared" ca="1" si="15"/>
        <v>Prepensionado</v>
      </c>
      <c r="BA136" s="16" t="s">
        <v>87</v>
      </c>
      <c r="BB136" s="16" t="s">
        <v>87</v>
      </c>
      <c r="BC136" s="16"/>
      <c r="BD136" s="18" t="s">
        <v>87</v>
      </c>
      <c r="BE136" s="16"/>
      <c r="BF136" s="16" t="s">
        <v>87</v>
      </c>
      <c r="BG136" s="31"/>
      <c r="BH136" s="16"/>
      <c r="BI136" s="19"/>
      <c r="BJ136" s="16"/>
      <c r="BK136" s="16"/>
      <c r="BL136" s="34"/>
    </row>
    <row r="137" spans="1:64">
      <c r="A137" s="15">
        <v>186</v>
      </c>
      <c r="B137" s="16">
        <v>4066</v>
      </c>
      <c r="C137" s="17" t="s">
        <v>64</v>
      </c>
      <c r="D137" s="18">
        <v>79516115</v>
      </c>
      <c r="E137" s="18">
        <v>79516115</v>
      </c>
      <c r="F137" s="18">
        <v>79516115</v>
      </c>
      <c r="G137" s="17" t="s">
        <v>1031</v>
      </c>
      <c r="H137" s="16" t="s">
        <v>236</v>
      </c>
      <c r="I137" s="19" t="s">
        <v>1032</v>
      </c>
      <c r="J137" s="16">
        <f t="shared" ca="1" si="14"/>
        <v>55</v>
      </c>
      <c r="K137" s="17" t="s">
        <v>453</v>
      </c>
      <c r="L137" s="16">
        <v>3137</v>
      </c>
      <c r="M137" s="16">
        <v>15</v>
      </c>
      <c r="N137" s="16" t="s">
        <v>454</v>
      </c>
      <c r="O137" s="35" t="s">
        <v>455</v>
      </c>
      <c r="P137" s="16" t="s">
        <v>249</v>
      </c>
      <c r="Q137" s="16" t="s">
        <v>117</v>
      </c>
      <c r="R137" s="17" t="s">
        <v>73</v>
      </c>
      <c r="S137" s="22"/>
      <c r="T137" s="22">
        <v>186</v>
      </c>
      <c r="U137" s="22" t="s">
        <v>454</v>
      </c>
      <c r="V137" s="22" t="s">
        <v>456</v>
      </c>
      <c r="W137" s="16">
        <v>3000</v>
      </c>
      <c r="X137" s="16" t="s">
        <v>170</v>
      </c>
      <c r="Y137" s="16" t="s">
        <v>293</v>
      </c>
      <c r="Z137" s="16" t="s">
        <v>293</v>
      </c>
      <c r="AA137" s="16" t="s">
        <v>76</v>
      </c>
      <c r="AB137" s="16" t="s">
        <v>76</v>
      </c>
      <c r="AC137" s="16" t="s">
        <v>76</v>
      </c>
      <c r="AD137" s="16"/>
      <c r="AE137" s="16" t="s">
        <v>77</v>
      </c>
      <c r="AF137" s="24">
        <v>3147287</v>
      </c>
      <c r="AG137" s="41">
        <v>1084209</v>
      </c>
      <c r="AH137" s="24">
        <v>4231496</v>
      </c>
      <c r="AI137" s="26">
        <v>33637</v>
      </c>
      <c r="AJ137" s="27">
        <v>40909</v>
      </c>
      <c r="AK137" s="19" t="s">
        <v>92</v>
      </c>
      <c r="AL137" s="28">
        <f t="shared" ca="1" si="11"/>
        <v>13.25</v>
      </c>
      <c r="AM137" s="16" t="s">
        <v>120</v>
      </c>
      <c r="AN137" s="16" t="s">
        <v>94</v>
      </c>
      <c r="AO137" s="36" t="s">
        <v>82</v>
      </c>
      <c r="AP137" s="30">
        <v>6.9690000000000002E-2</v>
      </c>
      <c r="AQ137" s="31" t="s">
        <v>1033</v>
      </c>
      <c r="AR137" s="16" t="s">
        <v>1034</v>
      </c>
      <c r="AS137" s="16" t="s">
        <v>84</v>
      </c>
      <c r="AT137" s="16"/>
      <c r="AU137" s="33"/>
      <c r="AV137" s="16"/>
      <c r="AW137" s="16" t="s">
        <v>1035</v>
      </c>
      <c r="AX137" s="16">
        <v>3105645492</v>
      </c>
      <c r="AY137" s="16" t="s">
        <v>78</v>
      </c>
      <c r="AZ137" s="16" t="str">
        <f t="shared" ca="1" si="15"/>
        <v xml:space="preserve"> </v>
      </c>
      <c r="BA137" s="16" t="s">
        <v>87</v>
      </c>
      <c r="BB137" s="16" t="s">
        <v>87</v>
      </c>
      <c r="BC137" s="16"/>
      <c r="BD137" s="18" t="s">
        <v>87</v>
      </c>
      <c r="BE137" s="16"/>
      <c r="BF137" s="16" t="s">
        <v>87</v>
      </c>
      <c r="BG137" s="31"/>
      <c r="BH137" s="16"/>
      <c r="BI137" s="19"/>
      <c r="BJ137" s="16"/>
      <c r="BK137" s="16"/>
      <c r="BL137" s="34"/>
    </row>
    <row r="138" spans="1:64">
      <c r="A138" s="15">
        <v>188</v>
      </c>
      <c r="B138" s="16">
        <v>4066</v>
      </c>
      <c r="C138" s="17" t="s">
        <v>64</v>
      </c>
      <c r="D138" s="18">
        <v>79443580</v>
      </c>
      <c r="E138" s="18">
        <v>79443580</v>
      </c>
      <c r="F138" s="18">
        <v>79443580</v>
      </c>
      <c r="G138" s="17" t="s">
        <v>1036</v>
      </c>
      <c r="H138" s="16" t="s">
        <v>89</v>
      </c>
      <c r="I138" s="19" t="s">
        <v>1037</v>
      </c>
      <c r="J138" s="16">
        <f t="shared" ca="1" si="14"/>
        <v>57</v>
      </c>
      <c r="K138" s="17" t="s">
        <v>453</v>
      </c>
      <c r="L138" s="16">
        <v>3137</v>
      </c>
      <c r="M138" s="16">
        <v>15</v>
      </c>
      <c r="N138" s="16" t="s">
        <v>454</v>
      </c>
      <c r="O138" s="35" t="s">
        <v>455</v>
      </c>
      <c r="P138" s="16" t="s">
        <v>249</v>
      </c>
      <c r="Q138" s="16" t="s">
        <v>117</v>
      </c>
      <c r="R138" s="22" t="s">
        <v>73</v>
      </c>
      <c r="S138" s="22"/>
      <c r="T138" s="22">
        <v>188</v>
      </c>
      <c r="U138" s="22" t="s">
        <v>454</v>
      </c>
      <c r="V138" s="22" t="s">
        <v>456</v>
      </c>
      <c r="W138" s="16">
        <v>3000</v>
      </c>
      <c r="X138" s="16" t="s">
        <v>170</v>
      </c>
      <c r="Y138" s="16" t="s">
        <v>293</v>
      </c>
      <c r="Z138" s="16" t="s">
        <v>293</v>
      </c>
      <c r="AA138" s="16" t="s">
        <v>76</v>
      </c>
      <c r="AB138" s="16" t="s">
        <v>76</v>
      </c>
      <c r="AC138" s="16" t="s">
        <v>76</v>
      </c>
      <c r="AD138" s="16"/>
      <c r="AE138" s="16" t="s">
        <v>77</v>
      </c>
      <c r="AF138" s="24">
        <v>3147287</v>
      </c>
      <c r="AG138" s="41">
        <v>1084209</v>
      </c>
      <c r="AH138" s="24">
        <v>4231496</v>
      </c>
      <c r="AI138" s="26">
        <v>33637</v>
      </c>
      <c r="AJ138" s="27">
        <v>40909</v>
      </c>
      <c r="AK138" s="19" t="s">
        <v>92</v>
      </c>
      <c r="AL138" s="28">
        <f t="shared" ca="1" si="11"/>
        <v>13.25</v>
      </c>
      <c r="AM138" s="16" t="s">
        <v>269</v>
      </c>
      <c r="AN138" s="16" t="s">
        <v>94</v>
      </c>
      <c r="AO138" s="36" t="s">
        <v>82</v>
      </c>
      <c r="AP138" s="30">
        <v>6.9690000000000002E-2</v>
      </c>
      <c r="AQ138" s="31" t="s">
        <v>1038</v>
      </c>
      <c r="AR138" s="16" t="s">
        <v>1039</v>
      </c>
      <c r="AS138" s="16" t="s">
        <v>84</v>
      </c>
      <c r="AT138" s="16" t="s">
        <v>1040</v>
      </c>
      <c r="AU138" s="33"/>
      <c r="AV138" s="16"/>
      <c r="AW138" s="16" t="s">
        <v>1041</v>
      </c>
      <c r="AX138" s="16">
        <v>3123515657</v>
      </c>
      <c r="AY138" s="16">
        <v>3213171253</v>
      </c>
      <c r="AZ138" s="16" t="str">
        <f t="shared" ca="1" si="15"/>
        <v xml:space="preserve"> </v>
      </c>
      <c r="BA138" s="16" t="s">
        <v>87</v>
      </c>
      <c r="BB138" s="16" t="s">
        <v>87</v>
      </c>
      <c r="BC138" s="16"/>
      <c r="BD138" s="18" t="s">
        <v>87</v>
      </c>
      <c r="BE138" s="16"/>
      <c r="BF138" s="16" t="s">
        <v>87</v>
      </c>
      <c r="BG138" s="31"/>
      <c r="BH138" s="16"/>
      <c r="BI138" s="19"/>
      <c r="BJ138" s="16"/>
      <c r="BK138" s="16"/>
      <c r="BL138" s="34"/>
    </row>
    <row r="139" spans="1:64">
      <c r="A139" s="15">
        <v>190</v>
      </c>
      <c r="B139" s="16">
        <v>4066</v>
      </c>
      <c r="C139" s="17" t="s">
        <v>64</v>
      </c>
      <c r="D139" s="18">
        <v>91013856</v>
      </c>
      <c r="E139" s="18">
        <v>91013856</v>
      </c>
      <c r="F139" s="18">
        <v>91013856</v>
      </c>
      <c r="G139" s="17" t="s">
        <v>1042</v>
      </c>
      <c r="H139" s="16" t="s">
        <v>89</v>
      </c>
      <c r="I139" s="19" t="s">
        <v>1043</v>
      </c>
      <c r="J139" s="16">
        <f t="shared" ca="1" si="14"/>
        <v>55</v>
      </c>
      <c r="K139" s="17" t="s">
        <v>453</v>
      </c>
      <c r="L139" s="16">
        <v>3137</v>
      </c>
      <c r="M139" s="16">
        <v>14</v>
      </c>
      <c r="N139" s="16" t="s">
        <v>487</v>
      </c>
      <c r="O139" s="35" t="s">
        <v>455</v>
      </c>
      <c r="P139" s="16" t="s">
        <v>249</v>
      </c>
      <c r="Q139" s="16" t="s">
        <v>117</v>
      </c>
      <c r="R139" s="22" t="s">
        <v>73</v>
      </c>
      <c r="S139" s="22"/>
      <c r="T139" s="22">
        <v>190</v>
      </c>
      <c r="U139" s="22" t="s">
        <v>487</v>
      </c>
      <c r="V139" s="22" t="s">
        <v>456</v>
      </c>
      <c r="W139" s="16">
        <v>3000</v>
      </c>
      <c r="X139" s="16" t="s">
        <v>170</v>
      </c>
      <c r="Y139" s="16" t="s">
        <v>293</v>
      </c>
      <c r="Z139" s="16" t="s">
        <v>293</v>
      </c>
      <c r="AA139" s="16" t="s">
        <v>76</v>
      </c>
      <c r="AB139" s="16" t="s">
        <v>76</v>
      </c>
      <c r="AC139" s="16" t="s">
        <v>76</v>
      </c>
      <c r="AD139" s="16"/>
      <c r="AE139" s="16" t="s">
        <v>77</v>
      </c>
      <c r="AF139" s="24">
        <v>3011402</v>
      </c>
      <c r="AG139" s="41">
        <v>954833</v>
      </c>
      <c r="AH139" s="24">
        <v>3966235</v>
      </c>
      <c r="AI139" s="26">
        <v>33197</v>
      </c>
      <c r="AJ139" s="27">
        <v>40909</v>
      </c>
      <c r="AK139" s="19" t="s">
        <v>92</v>
      </c>
      <c r="AL139" s="28">
        <f t="shared" ca="1" si="11"/>
        <v>13.25</v>
      </c>
      <c r="AM139" s="16" t="s">
        <v>93</v>
      </c>
      <c r="AN139" s="16" t="s">
        <v>94</v>
      </c>
      <c r="AO139" s="36" t="s">
        <v>82</v>
      </c>
      <c r="AP139" s="30">
        <v>6.9690000000000002E-2</v>
      </c>
      <c r="AQ139" s="31" t="s">
        <v>1044</v>
      </c>
      <c r="AR139" s="16" t="s">
        <v>1045</v>
      </c>
      <c r="AS139" s="16" t="s">
        <v>84</v>
      </c>
      <c r="AT139" s="16"/>
      <c r="AU139" s="33"/>
      <c r="AV139" s="16"/>
      <c r="AW139" s="16" t="s">
        <v>1046</v>
      </c>
      <c r="AX139" s="16">
        <v>3158101273</v>
      </c>
      <c r="AY139" s="16">
        <v>3213111182</v>
      </c>
      <c r="AZ139" s="16" t="str">
        <f t="shared" ca="1" si="15"/>
        <v xml:space="preserve"> </v>
      </c>
      <c r="BA139" s="16" t="s">
        <v>87</v>
      </c>
      <c r="BB139" s="16" t="s">
        <v>87</v>
      </c>
      <c r="BC139" s="16"/>
      <c r="BD139" s="18" t="s">
        <v>87</v>
      </c>
      <c r="BE139" s="16"/>
      <c r="BF139" s="16" t="s">
        <v>87</v>
      </c>
      <c r="BG139" s="31"/>
      <c r="BH139" s="16"/>
      <c r="BI139" s="19"/>
      <c r="BJ139" s="16"/>
      <c r="BK139" s="16"/>
      <c r="BL139" s="34"/>
    </row>
    <row r="140" spans="1:64">
      <c r="A140" s="15">
        <v>191</v>
      </c>
      <c r="B140" s="16">
        <v>4066</v>
      </c>
      <c r="C140" s="17" t="s">
        <v>64</v>
      </c>
      <c r="D140" s="18">
        <v>13392580</v>
      </c>
      <c r="E140" s="18">
        <v>13392580</v>
      </c>
      <c r="F140" s="18">
        <v>13392580</v>
      </c>
      <c r="G140" s="17" t="s">
        <v>1047</v>
      </c>
      <c r="H140" s="16" t="s">
        <v>229</v>
      </c>
      <c r="I140" s="19" t="s">
        <v>1048</v>
      </c>
      <c r="J140" s="16">
        <f t="shared" ca="1" si="14"/>
        <v>42</v>
      </c>
      <c r="K140" s="17" t="s">
        <v>138</v>
      </c>
      <c r="L140" s="16">
        <v>3137</v>
      </c>
      <c r="M140" s="16">
        <v>14</v>
      </c>
      <c r="N140" s="16" t="s">
        <v>487</v>
      </c>
      <c r="O140" s="35" t="s">
        <v>455</v>
      </c>
      <c r="P140" s="16" t="s">
        <v>141</v>
      </c>
      <c r="Q140" s="16" t="s">
        <v>117</v>
      </c>
      <c r="R140" s="17" t="s">
        <v>73</v>
      </c>
      <c r="S140" s="22"/>
      <c r="T140" s="22">
        <v>191</v>
      </c>
      <c r="U140" s="22" t="s">
        <v>487</v>
      </c>
      <c r="V140" s="22" t="s">
        <v>456</v>
      </c>
      <c r="W140" s="16">
        <v>3000</v>
      </c>
      <c r="X140" s="16" t="s">
        <v>170</v>
      </c>
      <c r="Y140" s="16" t="s">
        <v>231</v>
      </c>
      <c r="Z140" s="16" t="s">
        <v>231</v>
      </c>
      <c r="AA140" s="16" t="s">
        <v>145</v>
      </c>
      <c r="AB140" s="16" t="s">
        <v>146</v>
      </c>
      <c r="AC140" s="16" t="s">
        <v>147</v>
      </c>
      <c r="AD140" s="16"/>
      <c r="AE140" s="16" t="s">
        <v>77</v>
      </c>
      <c r="AF140" s="24">
        <v>3011402</v>
      </c>
      <c r="AG140" s="25" t="s">
        <v>78</v>
      </c>
      <c r="AH140" s="24">
        <v>3011402</v>
      </c>
      <c r="AI140" s="26" t="s">
        <v>78</v>
      </c>
      <c r="AJ140" s="27">
        <v>42341</v>
      </c>
      <c r="AK140" s="19" t="s">
        <v>92</v>
      </c>
      <c r="AL140" s="28">
        <f t="shared" ca="1" si="11"/>
        <v>9.3333333333333339</v>
      </c>
      <c r="AM140" s="16" t="s">
        <v>120</v>
      </c>
      <c r="AN140" s="16" t="s">
        <v>121</v>
      </c>
      <c r="AO140" s="36" t="s">
        <v>148</v>
      </c>
      <c r="AP140" s="30">
        <v>6.9690000000000002E-2</v>
      </c>
      <c r="AQ140" s="31" t="s">
        <v>1049</v>
      </c>
      <c r="AR140" s="16" t="s">
        <v>1050</v>
      </c>
      <c r="AS140" s="16" t="s">
        <v>84</v>
      </c>
      <c r="AT140" s="16"/>
      <c r="AU140" s="33"/>
      <c r="AV140" s="16"/>
      <c r="AW140" s="16" t="s">
        <v>1051</v>
      </c>
      <c r="AX140" s="16">
        <v>3143604662</v>
      </c>
      <c r="AY140" s="16">
        <v>3102291843</v>
      </c>
      <c r="AZ140" s="16" t="str">
        <f t="shared" ca="1" si="15"/>
        <v xml:space="preserve"> </v>
      </c>
      <c r="BA140" s="16" t="s">
        <v>87</v>
      </c>
      <c r="BB140" s="16" t="s">
        <v>87</v>
      </c>
      <c r="BC140" s="16"/>
      <c r="BD140" s="18" t="s">
        <v>87</v>
      </c>
      <c r="BE140" s="16"/>
      <c r="BF140" s="16" t="s">
        <v>87</v>
      </c>
      <c r="BG140" s="31"/>
      <c r="BH140" s="16"/>
      <c r="BI140" s="19"/>
      <c r="BJ140" s="16"/>
      <c r="BK140" s="16"/>
      <c r="BL140" s="34"/>
    </row>
    <row r="141" spans="1:64">
      <c r="A141" s="15">
        <v>195</v>
      </c>
      <c r="B141" s="16">
        <v>4066</v>
      </c>
      <c r="C141" s="17" t="s">
        <v>64</v>
      </c>
      <c r="D141" s="18">
        <v>79391081</v>
      </c>
      <c r="E141" s="18">
        <v>79391081</v>
      </c>
      <c r="F141" s="18">
        <v>79391081</v>
      </c>
      <c r="G141" s="17" t="s">
        <v>1052</v>
      </c>
      <c r="H141" s="16" t="s">
        <v>89</v>
      </c>
      <c r="I141" s="19" t="s">
        <v>1053</v>
      </c>
      <c r="J141" s="16">
        <f t="shared" ca="1" si="14"/>
        <v>58</v>
      </c>
      <c r="K141" s="17" t="s">
        <v>453</v>
      </c>
      <c r="L141" s="16">
        <v>3137</v>
      </c>
      <c r="M141" s="16">
        <v>14</v>
      </c>
      <c r="N141" s="16" t="s">
        <v>487</v>
      </c>
      <c r="O141" s="35" t="s">
        <v>455</v>
      </c>
      <c r="P141" s="16" t="s">
        <v>249</v>
      </c>
      <c r="Q141" s="16" t="s">
        <v>117</v>
      </c>
      <c r="R141" s="22" t="s">
        <v>73</v>
      </c>
      <c r="S141" s="22"/>
      <c r="T141" s="22">
        <v>195</v>
      </c>
      <c r="U141" s="22" t="s">
        <v>487</v>
      </c>
      <c r="V141" s="22" t="s">
        <v>456</v>
      </c>
      <c r="W141" s="16">
        <v>3000</v>
      </c>
      <c r="X141" s="16" t="s">
        <v>170</v>
      </c>
      <c r="Y141" s="16" t="s">
        <v>723</v>
      </c>
      <c r="Z141" s="16" t="s">
        <v>723</v>
      </c>
      <c r="AA141" s="16" t="s">
        <v>76</v>
      </c>
      <c r="AB141" s="16" t="s">
        <v>76</v>
      </c>
      <c r="AC141" s="16" t="s">
        <v>76</v>
      </c>
      <c r="AD141" s="16"/>
      <c r="AE141" s="16" t="s">
        <v>77</v>
      </c>
      <c r="AF141" s="24">
        <v>3011402</v>
      </c>
      <c r="AG141" s="41">
        <v>954833</v>
      </c>
      <c r="AH141" s="24">
        <v>3966235</v>
      </c>
      <c r="AI141" s="26">
        <v>33197</v>
      </c>
      <c r="AJ141" s="27">
        <v>40909</v>
      </c>
      <c r="AK141" s="19" t="s">
        <v>92</v>
      </c>
      <c r="AL141" s="28">
        <f t="shared" ref="AL141:AL186" ca="1" si="16">IFERROR(IF(AJ141=0," ",DATEDIF(AJ141,TODAY(),"M"))/12," ")</f>
        <v>13.25</v>
      </c>
      <c r="AM141" s="16" t="s">
        <v>93</v>
      </c>
      <c r="AN141" s="16" t="s">
        <v>94</v>
      </c>
      <c r="AO141" s="36" t="s">
        <v>82</v>
      </c>
      <c r="AP141" s="30">
        <v>6.9690000000000002E-2</v>
      </c>
      <c r="AQ141" s="31" t="s">
        <v>1054</v>
      </c>
      <c r="AR141" s="17" t="s">
        <v>1055</v>
      </c>
      <c r="AS141" s="16" t="s">
        <v>84</v>
      </c>
      <c r="AT141" s="16"/>
      <c r="AU141" s="33"/>
      <c r="AV141" s="17"/>
      <c r="AW141" s="16" t="s">
        <v>1056</v>
      </c>
      <c r="AX141" s="16">
        <v>3117660285</v>
      </c>
      <c r="AY141" s="16">
        <v>3208074107</v>
      </c>
      <c r="AZ141" s="16" t="str">
        <f t="shared" ca="1" si="15"/>
        <v xml:space="preserve"> </v>
      </c>
      <c r="BA141" s="16" t="s">
        <v>87</v>
      </c>
      <c r="BB141" s="16" t="s">
        <v>87</v>
      </c>
      <c r="BC141" s="16"/>
      <c r="BD141" s="18" t="s">
        <v>87</v>
      </c>
      <c r="BE141" s="16"/>
      <c r="BF141" s="16" t="s">
        <v>87</v>
      </c>
      <c r="BG141" s="44"/>
      <c r="BH141" s="16"/>
      <c r="BI141" s="19"/>
      <c r="BJ141" s="16"/>
      <c r="BK141" s="16"/>
      <c r="BL141" s="34"/>
    </row>
    <row r="142" spans="1:64">
      <c r="A142" s="15">
        <v>196</v>
      </c>
      <c r="B142" s="16">
        <v>4066</v>
      </c>
      <c r="C142" s="17" t="s">
        <v>64</v>
      </c>
      <c r="D142" s="18">
        <v>79499542</v>
      </c>
      <c r="E142" s="18">
        <v>79499542</v>
      </c>
      <c r="F142" s="18">
        <v>79499542</v>
      </c>
      <c r="G142" s="17" t="s">
        <v>1057</v>
      </c>
      <c r="H142" s="16" t="s">
        <v>229</v>
      </c>
      <c r="I142" s="19" t="s">
        <v>1058</v>
      </c>
      <c r="J142" s="16">
        <f t="shared" ca="1" si="14"/>
        <v>55</v>
      </c>
      <c r="K142" s="17" t="s">
        <v>453</v>
      </c>
      <c r="L142" s="16">
        <v>3137</v>
      </c>
      <c r="M142" s="16">
        <v>14</v>
      </c>
      <c r="N142" s="16" t="s">
        <v>487</v>
      </c>
      <c r="O142" s="35" t="s">
        <v>455</v>
      </c>
      <c r="P142" s="16" t="s">
        <v>249</v>
      </c>
      <c r="Q142" s="16" t="s">
        <v>117</v>
      </c>
      <c r="R142" s="22" t="s">
        <v>73</v>
      </c>
      <c r="S142" s="22"/>
      <c r="T142" s="22">
        <v>196</v>
      </c>
      <c r="U142" s="22" t="s">
        <v>487</v>
      </c>
      <c r="V142" s="22" t="s">
        <v>456</v>
      </c>
      <c r="W142" s="16">
        <v>3000</v>
      </c>
      <c r="X142" s="16" t="s">
        <v>170</v>
      </c>
      <c r="Y142" s="16" t="s">
        <v>293</v>
      </c>
      <c r="Z142" s="16" t="s">
        <v>293</v>
      </c>
      <c r="AA142" s="16" t="s">
        <v>76</v>
      </c>
      <c r="AB142" s="16" t="s">
        <v>76</v>
      </c>
      <c r="AC142" s="16" t="s">
        <v>76</v>
      </c>
      <c r="AD142" s="16"/>
      <c r="AE142" s="16" t="s">
        <v>77</v>
      </c>
      <c r="AF142" s="24">
        <v>3011402</v>
      </c>
      <c r="AG142" s="41">
        <v>954833</v>
      </c>
      <c r="AH142" s="24">
        <v>3966235</v>
      </c>
      <c r="AI142" s="26">
        <v>33637</v>
      </c>
      <c r="AJ142" s="27">
        <v>40909</v>
      </c>
      <c r="AK142" s="19" t="s">
        <v>92</v>
      </c>
      <c r="AL142" s="28">
        <f t="shared" ca="1" si="16"/>
        <v>13.25</v>
      </c>
      <c r="AM142" s="16" t="s">
        <v>93</v>
      </c>
      <c r="AN142" s="16" t="s">
        <v>94</v>
      </c>
      <c r="AO142" s="36" t="s">
        <v>82</v>
      </c>
      <c r="AP142" s="30">
        <v>6.9690000000000002E-2</v>
      </c>
      <c r="AQ142" s="31" t="s">
        <v>1059</v>
      </c>
      <c r="AR142" s="17" t="s">
        <v>1060</v>
      </c>
      <c r="AS142" s="16" t="s">
        <v>84</v>
      </c>
      <c r="AT142" s="16"/>
      <c r="AU142" s="33"/>
      <c r="AV142" s="17"/>
      <c r="AW142" s="16" t="s">
        <v>1061</v>
      </c>
      <c r="AX142" s="16">
        <v>3002120072</v>
      </c>
      <c r="AY142" s="16" t="s">
        <v>78</v>
      </c>
      <c r="AZ142" s="16" t="str">
        <f t="shared" ca="1" si="15"/>
        <v xml:space="preserve"> </v>
      </c>
      <c r="BA142" s="16" t="s">
        <v>87</v>
      </c>
      <c r="BB142" s="16" t="s">
        <v>87</v>
      </c>
      <c r="BC142" s="16"/>
      <c r="BD142" s="18" t="s">
        <v>87</v>
      </c>
      <c r="BE142" s="16"/>
      <c r="BF142" s="16" t="s">
        <v>87</v>
      </c>
      <c r="BG142" s="44"/>
      <c r="BH142" s="16"/>
      <c r="BI142" s="19"/>
      <c r="BJ142" s="16"/>
      <c r="BK142" s="16"/>
      <c r="BL142" s="34"/>
    </row>
    <row r="143" spans="1:64">
      <c r="A143" s="15">
        <v>201</v>
      </c>
      <c r="B143" s="16">
        <v>4066</v>
      </c>
      <c r="C143" s="17" t="s">
        <v>64</v>
      </c>
      <c r="D143" s="18">
        <v>79462983</v>
      </c>
      <c r="E143" s="18">
        <v>79462983</v>
      </c>
      <c r="F143" s="18">
        <v>79462983</v>
      </c>
      <c r="G143" s="17" t="s">
        <v>1062</v>
      </c>
      <c r="H143" s="16" t="s">
        <v>229</v>
      </c>
      <c r="I143" s="19" t="s">
        <v>1063</v>
      </c>
      <c r="J143" s="16">
        <f t="shared" ca="1" si="14"/>
        <v>56</v>
      </c>
      <c r="K143" s="17" t="s">
        <v>453</v>
      </c>
      <c r="L143" s="16">
        <v>3137</v>
      </c>
      <c r="M143" s="16">
        <v>14</v>
      </c>
      <c r="N143" s="16" t="s">
        <v>487</v>
      </c>
      <c r="O143" s="35" t="s">
        <v>455</v>
      </c>
      <c r="P143" s="16" t="s">
        <v>249</v>
      </c>
      <c r="Q143" s="16" t="s">
        <v>117</v>
      </c>
      <c r="R143" s="17" t="s">
        <v>73</v>
      </c>
      <c r="S143" s="22"/>
      <c r="T143" s="22">
        <v>201</v>
      </c>
      <c r="U143" s="22" t="s">
        <v>487</v>
      </c>
      <c r="V143" s="22" t="s">
        <v>456</v>
      </c>
      <c r="W143" s="16">
        <v>3000</v>
      </c>
      <c r="X143" s="16" t="s">
        <v>170</v>
      </c>
      <c r="Y143" s="16" t="s">
        <v>293</v>
      </c>
      <c r="Z143" s="16" t="s">
        <v>293</v>
      </c>
      <c r="AA143" s="16" t="s">
        <v>76</v>
      </c>
      <c r="AB143" s="16" t="s">
        <v>76</v>
      </c>
      <c r="AC143" s="16" t="s">
        <v>76</v>
      </c>
      <c r="AD143" s="16"/>
      <c r="AE143" s="16" t="s">
        <v>77</v>
      </c>
      <c r="AF143" s="24">
        <v>3011402</v>
      </c>
      <c r="AG143" s="41">
        <v>954833</v>
      </c>
      <c r="AH143" s="24">
        <v>3966235</v>
      </c>
      <c r="AI143" s="26">
        <v>33637</v>
      </c>
      <c r="AJ143" s="27">
        <v>40909</v>
      </c>
      <c r="AK143" s="19" t="s">
        <v>92</v>
      </c>
      <c r="AL143" s="28">
        <f t="shared" ca="1" si="16"/>
        <v>13.25</v>
      </c>
      <c r="AM143" s="16" t="s">
        <v>93</v>
      </c>
      <c r="AN143" s="16" t="s">
        <v>94</v>
      </c>
      <c r="AO143" s="36" t="s">
        <v>82</v>
      </c>
      <c r="AP143" s="30">
        <v>6.9690000000000002E-2</v>
      </c>
      <c r="AQ143" s="31" t="s">
        <v>1064</v>
      </c>
      <c r="AR143" s="17" t="s">
        <v>1065</v>
      </c>
      <c r="AS143" s="16" t="s">
        <v>84</v>
      </c>
      <c r="AT143" s="16"/>
      <c r="AU143" s="33"/>
      <c r="AV143" s="17"/>
      <c r="AW143" s="16" t="s">
        <v>1066</v>
      </c>
      <c r="AX143" s="16">
        <v>3132121264</v>
      </c>
      <c r="AY143" s="16" t="s">
        <v>78</v>
      </c>
      <c r="AZ143" s="16" t="str">
        <f t="shared" ref="AZ143:AZ163" ca="1" si="17">IF(AND(C143="MASCULINO",J143&gt;=59),"Prepensionado",IF(AND(C143="FEMENINO",J143&gt;=54),"Prepensionado"," "))</f>
        <v xml:space="preserve"> </v>
      </c>
      <c r="BA143" s="16" t="s">
        <v>87</v>
      </c>
      <c r="BB143" s="16" t="s">
        <v>87</v>
      </c>
      <c r="BC143" s="16"/>
      <c r="BD143" s="18" t="s">
        <v>87</v>
      </c>
      <c r="BE143" s="16"/>
      <c r="BF143" s="16" t="s">
        <v>87</v>
      </c>
      <c r="BG143" s="44"/>
      <c r="BH143" s="16"/>
      <c r="BI143" s="19"/>
      <c r="BJ143" s="16"/>
      <c r="BK143" s="16"/>
      <c r="BL143" s="34"/>
    </row>
    <row r="144" spans="1:64">
      <c r="A144" s="15">
        <v>202</v>
      </c>
      <c r="B144" s="16">
        <v>4066</v>
      </c>
      <c r="C144" s="17" t="s">
        <v>64</v>
      </c>
      <c r="D144" s="18">
        <v>79052254</v>
      </c>
      <c r="E144" s="18">
        <v>79052254</v>
      </c>
      <c r="F144" s="18">
        <v>79052254</v>
      </c>
      <c r="G144" s="17" t="s">
        <v>1067</v>
      </c>
      <c r="H144" s="16" t="s">
        <v>229</v>
      </c>
      <c r="I144" s="19" t="s">
        <v>1068</v>
      </c>
      <c r="J144" s="16">
        <f t="shared" ca="1" si="14"/>
        <v>56</v>
      </c>
      <c r="K144" s="17" t="s">
        <v>453</v>
      </c>
      <c r="L144" s="16">
        <v>3137</v>
      </c>
      <c r="M144" s="16">
        <v>14</v>
      </c>
      <c r="N144" s="16" t="s">
        <v>487</v>
      </c>
      <c r="O144" s="35" t="s">
        <v>455</v>
      </c>
      <c r="P144" s="16" t="s">
        <v>249</v>
      </c>
      <c r="Q144" s="16" t="s">
        <v>117</v>
      </c>
      <c r="R144" s="22" t="s">
        <v>73</v>
      </c>
      <c r="S144" s="22"/>
      <c r="T144" s="22">
        <v>202</v>
      </c>
      <c r="U144" s="22" t="s">
        <v>487</v>
      </c>
      <c r="V144" s="22" t="s">
        <v>456</v>
      </c>
      <c r="W144" s="16">
        <v>3000</v>
      </c>
      <c r="X144" s="16" t="s">
        <v>170</v>
      </c>
      <c r="Y144" s="16" t="s">
        <v>293</v>
      </c>
      <c r="Z144" s="16" t="s">
        <v>293</v>
      </c>
      <c r="AA144" s="16" t="s">
        <v>76</v>
      </c>
      <c r="AB144" s="16" t="s">
        <v>76</v>
      </c>
      <c r="AC144" s="16" t="s">
        <v>76</v>
      </c>
      <c r="AD144" s="16" t="s">
        <v>1069</v>
      </c>
      <c r="AE144" s="16" t="s">
        <v>77</v>
      </c>
      <c r="AF144" s="24">
        <v>3011402</v>
      </c>
      <c r="AG144" s="41">
        <v>954833</v>
      </c>
      <c r="AH144" s="24">
        <v>3966235</v>
      </c>
      <c r="AI144" s="26">
        <v>33637</v>
      </c>
      <c r="AJ144" s="27">
        <v>40909</v>
      </c>
      <c r="AK144" s="19" t="s">
        <v>92</v>
      </c>
      <c r="AL144" s="28">
        <f t="shared" ca="1" si="16"/>
        <v>13.25</v>
      </c>
      <c r="AM144" s="16" t="s">
        <v>93</v>
      </c>
      <c r="AN144" s="16" t="s">
        <v>94</v>
      </c>
      <c r="AO144" s="36" t="s">
        <v>82</v>
      </c>
      <c r="AP144" s="30">
        <v>6.9690000000000002E-2</v>
      </c>
      <c r="AQ144" s="31" t="s">
        <v>1070</v>
      </c>
      <c r="AR144" s="19" t="s">
        <v>1071</v>
      </c>
      <c r="AS144" s="16" t="s">
        <v>84</v>
      </c>
      <c r="AT144" s="16"/>
      <c r="AU144" s="33"/>
      <c r="AV144" s="19"/>
      <c r="AW144" s="16" t="s">
        <v>1072</v>
      </c>
      <c r="AX144" s="16">
        <v>3004947353</v>
      </c>
      <c r="AY144" s="16">
        <v>3214910935</v>
      </c>
      <c r="AZ144" s="16" t="str">
        <f t="shared" ca="1" si="17"/>
        <v xml:space="preserve"> </v>
      </c>
      <c r="BA144" s="16" t="s">
        <v>87</v>
      </c>
      <c r="BB144" s="16" t="s">
        <v>87</v>
      </c>
      <c r="BC144" s="16"/>
      <c r="BD144" s="18" t="s">
        <v>87</v>
      </c>
      <c r="BE144" s="16"/>
      <c r="BF144" s="16" t="s">
        <v>87</v>
      </c>
      <c r="BG144" s="55"/>
      <c r="BH144" s="16"/>
      <c r="BI144" s="19"/>
      <c r="BJ144" s="16"/>
      <c r="BK144" s="16"/>
      <c r="BL144" s="34"/>
    </row>
    <row r="145" spans="1:64">
      <c r="A145" s="15">
        <v>203</v>
      </c>
      <c r="B145" s="16">
        <v>4066</v>
      </c>
      <c r="C145" s="17" t="s">
        <v>64</v>
      </c>
      <c r="D145" s="18">
        <v>17338134</v>
      </c>
      <c r="E145" s="18">
        <v>17338134</v>
      </c>
      <c r="F145" s="18">
        <v>17338134</v>
      </c>
      <c r="G145" s="17" t="s">
        <v>1073</v>
      </c>
      <c r="H145" s="16" t="s">
        <v>89</v>
      </c>
      <c r="I145" s="19" t="s">
        <v>1074</v>
      </c>
      <c r="J145" s="16">
        <f t="shared" ca="1" si="14"/>
        <v>56</v>
      </c>
      <c r="K145" s="17" t="s">
        <v>453</v>
      </c>
      <c r="L145" s="16">
        <v>3137</v>
      </c>
      <c r="M145" s="16">
        <v>14</v>
      </c>
      <c r="N145" s="16" t="s">
        <v>487</v>
      </c>
      <c r="O145" s="35" t="s">
        <v>455</v>
      </c>
      <c r="P145" s="16" t="s">
        <v>249</v>
      </c>
      <c r="Q145" s="16" t="s">
        <v>117</v>
      </c>
      <c r="R145" s="17" t="s">
        <v>73</v>
      </c>
      <c r="S145" s="22"/>
      <c r="T145" s="22">
        <v>203</v>
      </c>
      <c r="U145" s="22" t="s">
        <v>487</v>
      </c>
      <c r="V145" s="22" t="s">
        <v>456</v>
      </c>
      <c r="W145" s="16">
        <v>3000</v>
      </c>
      <c r="X145" s="16" t="s">
        <v>170</v>
      </c>
      <c r="Y145" s="16" t="s">
        <v>351</v>
      </c>
      <c r="Z145" s="16" t="s">
        <v>351</v>
      </c>
      <c r="AA145" s="16" t="s">
        <v>76</v>
      </c>
      <c r="AB145" s="16" t="s">
        <v>76</v>
      </c>
      <c r="AC145" s="16" t="s">
        <v>76</v>
      </c>
      <c r="AD145" s="16"/>
      <c r="AE145" s="16" t="s">
        <v>77</v>
      </c>
      <c r="AF145" s="24">
        <v>3011402</v>
      </c>
      <c r="AG145" s="41">
        <v>954833</v>
      </c>
      <c r="AH145" s="24">
        <v>3966235</v>
      </c>
      <c r="AI145" s="26">
        <v>33637</v>
      </c>
      <c r="AJ145" s="27">
        <v>40909</v>
      </c>
      <c r="AK145" s="19" t="s">
        <v>92</v>
      </c>
      <c r="AL145" s="28">
        <f t="shared" ca="1" si="16"/>
        <v>13.25</v>
      </c>
      <c r="AM145" s="16" t="s">
        <v>93</v>
      </c>
      <c r="AN145" s="16" t="s">
        <v>94</v>
      </c>
      <c r="AO145" s="36" t="s">
        <v>82</v>
      </c>
      <c r="AP145" s="30">
        <v>6.9690000000000002E-2</v>
      </c>
      <c r="AQ145" s="31" t="s">
        <v>1075</v>
      </c>
      <c r="AR145" s="17" t="s">
        <v>1076</v>
      </c>
      <c r="AS145" s="16" t="s">
        <v>84</v>
      </c>
      <c r="AT145" s="16"/>
      <c r="AU145" s="33"/>
      <c r="AV145" s="17"/>
      <c r="AW145" s="16" t="s">
        <v>1077</v>
      </c>
      <c r="AX145" s="16">
        <v>3002748992</v>
      </c>
      <c r="AY145" s="16">
        <v>3213109958</v>
      </c>
      <c r="AZ145" s="16" t="str">
        <f t="shared" ca="1" si="17"/>
        <v xml:space="preserve"> </v>
      </c>
      <c r="BA145" s="16" t="s">
        <v>87</v>
      </c>
      <c r="BB145" s="16" t="s">
        <v>87</v>
      </c>
      <c r="BC145" s="16"/>
      <c r="BD145" s="18" t="s">
        <v>87</v>
      </c>
      <c r="BE145" s="16"/>
      <c r="BF145" s="16" t="s">
        <v>87</v>
      </c>
      <c r="BG145" s="44"/>
      <c r="BH145" s="16"/>
      <c r="BI145" s="19"/>
      <c r="BJ145" s="16"/>
      <c r="BK145" s="16"/>
      <c r="BL145" s="34"/>
    </row>
    <row r="146" spans="1:64">
      <c r="A146" s="15">
        <v>212</v>
      </c>
      <c r="B146" s="16">
        <v>4066</v>
      </c>
      <c r="C146" s="17" t="s">
        <v>64</v>
      </c>
      <c r="D146" s="18">
        <v>10549361</v>
      </c>
      <c r="E146" s="18">
        <v>10549361</v>
      </c>
      <c r="F146" s="18">
        <v>10549361</v>
      </c>
      <c r="G146" s="17" t="s">
        <v>1078</v>
      </c>
      <c r="H146" s="16" t="s">
        <v>236</v>
      </c>
      <c r="I146" s="19" t="s">
        <v>1079</v>
      </c>
      <c r="J146" s="16">
        <f t="shared" ca="1" si="14"/>
        <v>59</v>
      </c>
      <c r="K146" s="17" t="s">
        <v>453</v>
      </c>
      <c r="L146" s="16">
        <v>3137</v>
      </c>
      <c r="M146" s="16">
        <v>14</v>
      </c>
      <c r="N146" s="16" t="s">
        <v>487</v>
      </c>
      <c r="O146" s="35" t="s">
        <v>455</v>
      </c>
      <c r="P146" s="16" t="s">
        <v>249</v>
      </c>
      <c r="Q146" s="16" t="s">
        <v>117</v>
      </c>
      <c r="R146" s="17" t="s">
        <v>73</v>
      </c>
      <c r="S146" s="22"/>
      <c r="T146" s="22">
        <v>212</v>
      </c>
      <c r="U146" s="22" t="s">
        <v>487</v>
      </c>
      <c r="V146" s="22" t="s">
        <v>456</v>
      </c>
      <c r="W146" s="16">
        <v>3000</v>
      </c>
      <c r="X146" s="16" t="s">
        <v>170</v>
      </c>
      <c r="Y146" s="16" t="s">
        <v>293</v>
      </c>
      <c r="Z146" s="16" t="s">
        <v>293</v>
      </c>
      <c r="AA146" s="16" t="s">
        <v>76</v>
      </c>
      <c r="AB146" s="16" t="s">
        <v>76</v>
      </c>
      <c r="AC146" s="16" t="s">
        <v>76</v>
      </c>
      <c r="AD146" s="16"/>
      <c r="AE146" s="16" t="s">
        <v>77</v>
      </c>
      <c r="AF146" s="24">
        <v>3011402</v>
      </c>
      <c r="AG146" s="41">
        <v>954833</v>
      </c>
      <c r="AH146" s="24">
        <v>3966235</v>
      </c>
      <c r="AI146" s="26">
        <v>32528</v>
      </c>
      <c r="AJ146" s="27">
        <v>40909</v>
      </c>
      <c r="AK146" s="19" t="s">
        <v>92</v>
      </c>
      <c r="AL146" s="28">
        <f t="shared" ca="1" si="16"/>
        <v>13.25</v>
      </c>
      <c r="AM146" s="16" t="s">
        <v>93</v>
      </c>
      <c r="AN146" s="16" t="s">
        <v>94</v>
      </c>
      <c r="AO146" s="36" t="s">
        <v>82</v>
      </c>
      <c r="AP146" s="30">
        <v>6.9690000000000002E-2</v>
      </c>
      <c r="AQ146" s="31" t="s">
        <v>1080</v>
      </c>
      <c r="AR146" s="16" t="s">
        <v>1081</v>
      </c>
      <c r="AS146" s="16" t="s">
        <v>84</v>
      </c>
      <c r="AT146" s="16"/>
      <c r="AU146" s="33"/>
      <c r="AV146" s="16"/>
      <c r="AW146" s="16" t="s">
        <v>1082</v>
      </c>
      <c r="AX146" s="16">
        <v>3175769506</v>
      </c>
      <c r="AY146" s="16" t="s">
        <v>78</v>
      </c>
      <c r="AZ146" s="16" t="str">
        <f t="shared" ca="1" si="17"/>
        <v>Prepensionado</v>
      </c>
      <c r="BA146" s="16" t="s">
        <v>87</v>
      </c>
      <c r="BB146" s="16" t="s">
        <v>87</v>
      </c>
      <c r="BC146" s="16"/>
      <c r="BD146" s="18" t="s">
        <v>87</v>
      </c>
      <c r="BE146" s="16"/>
      <c r="BF146" s="16" t="s">
        <v>87</v>
      </c>
      <c r="BG146" s="31"/>
      <c r="BH146" s="16"/>
      <c r="BI146" s="19"/>
      <c r="BJ146" s="16"/>
      <c r="BK146" s="16"/>
      <c r="BL146" s="34"/>
    </row>
    <row r="147" spans="1:64">
      <c r="A147" s="15">
        <v>215</v>
      </c>
      <c r="B147" s="16">
        <v>4066</v>
      </c>
      <c r="C147" s="17" t="s">
        <v>64</v>
      </c>
      <c r="D147" s="18">
        <v>18000989</v>
      </c>
      <c r="E147" s="18">
        <v>18000989</v>
      </c>
      <c r="F147" s="18">
        <v>18000989</v>
      </c>
      <c r="G147" s="17" t="s">
        <v>1083</v>
      </c>
      <c r="H147" s="16" t="s">
        <v>89</v>
      </c>
      <c r="I147" s="19" t="s">
        <v>1084</v>
      </c>
      <c r="J147" s="16">
        <f t="shared" ca="1" si="14"/>
        <v>56</v>
      </c>
      <c r="K147" s="17" t="s">
        <v>453</v>
      </c>
      <c r="L147" s="16">
        <v>3137</v>
      </c>
      <c r="M147" s="16">
        <v>14</v>
      </c>
      <c r="N147" s="16" t="s">
        <v>487</v>
      </c>
      <c r="O147" s="35" t="s">
        <v>455</v>
      </c>
      <c r="P147" s="19" t="s">
        <v>249</v>
      </c>
      <c r="Q147" s="16" t="s">
        <v>117</v>
      </c>
      <c r="R147" s="22" t="s">
        <v>73</v>
      </c>
      <c r="S147" s="22"/>
      <c r="T147" s="22">
        <v>215</v>
      </c>
      <c r="U147" s="22" t="s">
        <v>487</v>
      </c>
      <c r="V147" s="22" t="s">
        <v>456</v>
      </c>
      <c r="W147" s="16">
        <v>3000</v>
      </c>
      <c r="X147" s="16" t="s">
        <v>170</v>
      </c>
      <c r="Y147" s="16" t="s">
        <v>189</v>
      </c>
      <c r="Z147" s="16" t="s">
        <v>189</v>
      </c>
      <c r="AA147" s="16" t="s">
        <v>190</v>
      </c>
      <c r="AB147" s="16" t="s">
        <v>1085</v>
      </c>
      <c r="AC147" s="16" t="s">
        <v>1086</v>
      </c>
      <c r="AD147" s="16"/>
      <c r="AE147" s="16" t="s">
        <v>77</v>
      </c>
      <c r="AF147" s="24">
        <v>3011402</v>
      </c>
      <c r="AG147" s="41">
        <v>954833</v>
      </c>
      <c r="AH147" s="24">
        <v>3966235</v>
      </c>
      <c r="AI147" s="26">
        <v>32905</v>
      </c>
      <c r="AJ147" s="27">
        <v>40909</v>
      </c>
      <c r="AK147" s="19" t="s">
        <v>92</v>
      </c>
      <c r="AL147" s="28">
        <f t="shared" ca="1" si="16"/>
        <v>13.25</v>
      </c>
      <c r="AM147" s="16" t="s">
        <v>183</v>
      </c>
      <c r="AN147" s="16" t="s">
        <v>94</v>
      </c>
      <c r="AO147" s="36" t="s">
        <v>1087</v>
      </c>
      <c r="AP147" s="54">
        <v>6.9690000000000002E-2</v>
      </c>
      <c r="AQ147" s="31" t="s">
        <v>1088</v>
      </c>
      <c r="AR147" s="19" t="s">
        <v>1088</v>
      </c>
      <c r="AS147" s="16" t="s">
        <v>84</v>
      </c>
      <c r="AT147" s="19"/>
      <c r="AU147" s="26"/>
      <c r="AV147" s="19"/>
      <c r="AW147" s="16" t="s">
        <v>1089</v>
      </c>
      <c r="AX147" s="16">
        <v>3128116123</v>
      </c>
      <c r="AY147" s="16">
        <v>3208075061</v>
      </c>
      <c r="AZ147" s="16" t="str">
        <f t="shared" ca="1" si="17"/>
        <v xml:space="preserve"> </v>
      </c>
      <c r="BA147" s="16" t="s">
        <v>87</v>
      </c>
      <c r="BB147" s="16" t="s">
        <v>87</v>
      </c>
      <c r="BC147" s="16"/>
      <c r="BD147" s="18" t="s">
        <v>87</v>
      </c>
      <c r="BE147" s="16"/>
      <c r="BF147" s="16" t="s">
        <v>87</v>
      </c>
      <c r="BG147" s="55"/>
      <c r="BH147" s="16"/>
      <c r="BI147" s="19"/>
      <c r="BJ147" s="16"/>
      <c r="BK147" s="16"/>
      <c r="BL147" s="34"/>
    </row>
    <row r="148" spans="1:64" ht="22.5">
      <c r="A148" s="15">
        <v>216</v>
      </c>
      <c r="B148" s="16">
        <v>4066</v>
      </c>
      <c r="C148" s="17" t="s">
        <v>112</v>
      </c>
      <c r="D148" s="18">
        <v>28541980</v>
      </c>
      <c r="E148" s="18">
        <v>28541980</v>
      </c>
      <c r="F148" s="18">
        <v>28541980</v>
      </c>
      <c r="G148" s="17" t="s">
        <v>1090</v>
      </c>
      <c r="H148" s="16" t="s">
        <v>89</v>
      </c>
      <c r="I148" s="19" t="s">
        <v>1091</v>
      </c>
      <c r="J148" s="16">
        <f t="shared" ca="1" si="14"/>
        <v>45</v>
      </c>
      <c r="K148" s="17" t="s">
        <v>247</v>
      </c>
      <c r="L148" s="16">
        <v>3137</v>
      </c>
      <c r="M148" s="16">
        <v>10</v>
      </c>
      <c r="N148" s="16" t="s">
        <v>822</v>
      </c>
      <c r="O148" s="35" t="s">
        <v>455</v>
      </c>
      <c r="P148" s="16" t="s">
        <v>249</v>
      </c>
      <c r="Q148" s="16" t="s">
        <v>117</v>
      </c>
      <c r="R148" s="22" t="s">
        <v>250</v>
      </c>
      <c r="S148" s="22"/>
      <c r="T148" s="22">
        <v>677</v>
      </c>
      <c r="U148" s="16" t="s">
        <v>358</v>
      </c>
      <c r="V148" s="37" t="s">
        <v>284</v>
      </c>
      <c r="W148" s="16">
        <v>3000</v>
      </c>
      <c r="X148" s="16" t="s">
        <v>170</v>
      </c>
      <c r="Y148" s="16" t="s">
        <v>477</v>
      </c>
      <c r="Z148" s="16" t="s">
        <v>477</v>
      </c>
      <c r="AA148" s="16" t="s">
        <v>478</v>
      </c>
      <c r="AB148" s="16" t="s">
        <v>479</v>
      </c>
      <c r="AC148" s="16" t="s">
        <v>480</v>
      </c>
      <c r="AD148" s="16"/>
      <c r="AE148" s="16" t="s">
        <v>77</v>
      </c>
      <c r="AF148" s="24">
        <v>2436984</v>
      </c>
      <c r="AG148" s="41">
        <v>847020</v>
      </c>
      <c r="AH148" s="24">
        <v>3284004</v>
      </c>
      <c r="AI148" s="26">
        <v>38552</v>
      </c>
      <c r="AJ148" s="27">
        <v>40909</v>
      </c>
      <c r="AK148" s="19" t="s">
        <v>92</v>
      </c>
      <c r="AL148" s="28">
        <f t="shared" ca="1" si="16"/>
        <v>13.25</v>
      </c>
      <c r="AM148" s="16" t="s">
        <v>93</v>
      </c>
      <c r="AN148" s="16" t="s">
        <v>94</v>
      </c>
      <c r="AO148" s="43" t="s">
        <v>481</v>
      </c>
      <c r="AP148" s="30">
        <v>6.9690000000000002E-2</v>
      </c>
      <c r="AQ148" s="31" t="s">
        <v>1092</v>
      </c>
      <c r="AR148" s="16" t="s">
        <v>1092</v>
      </c>
      <c r="AS148" s="16" t="s">
        <v>84</v>
      </c>
      <c r="AT148" s="16"/>
      <c r="AU148" s="33" t="s">
        <v>1093</v>
      </c>
      <c r="AV148" s="16" t="s">
        <v>1094</v>
      </c>
      <c r="AW148" s="16" t="s">
        <v>1095</v>
      </c>
      <c r="AX148" s="16">
        <v>3143000032</v>
      </c>
      <c r="AY148" s="16">
        <v>3124511437</v>
      </c>
      <c r="AZ148" s="16" t="str">
        <f t="shared" ca="1" si="17"/>
        <v xml:space="preserve"> </v>
      </c>
      <c r="BA148" s="16" t="s">
        <v>87</v>
      </c>
      <c r="BB148" s="16" t="s">
        <v>87</v>
      </c>
      <c r="BC148" s="16"/>
      <c r="BD148" s="18" t="s">
        <v>87</v>
      </c>
      <c r="BE148" s="16"/>
      <c r="BF148" s="16" t="s">
        <v>87</v>
      </c>
      <c r="BG148" s="16"/>
      <c r="BH148" s="16"/>
      <c r="BI148" s="19"/>
      <c r="BJ148" s="16"/>
      <c r="BK148" s="16"/>
      <c r="BL148" s="34"/>
    </row>
    <row r="149" spans="1:64">
      <c r="A149" s="15">
        <v>217</v>
      </c>
      <c r="B149" s="16">
        <v>4066</v>
      </c>
      <c r="C149" s="17" t="s">
        <v>64</v>
      </c>
      <c r="D149" s="18">
        <v>80894392</v>
      </c>
      <c r="E149" s="18">
        <v>80894392</v>
      </c>
      <c r="F149" s="18">
        <v>80894392</v>
      </c>
      <c r="G149" s="17" t="s">
        <v>1096</v>
      </c>
      <c r="H149" s="16" t="s">
        <v>89</v>
      </c>
      <c r="I149" s="19" t="s">
        <v>1097</v>
      </c>
      <c r="J149" s="16">
        <f t="shared" ca="1" si="14"/>
        <v>40</v>
      </c>
      <c r="K149" s="17" t="s">
        <v>257</v>
      </c>
      <c r="L149" s="16">
        <v>3137</v>
      </c>
      <c r="M149" s="16">
        <v>10</v>
      </c>
      <c r="N149" s="16" t="s">
        <v>822</v>
      </c>
      <c r="O149" s="35" t="s">
        <v>455</v>
      </c>
      <c r="P149" s="16" t="s">
        <v>249</v>
      </c>
      <c r="Q149" s="16" t="s">
        <v>117</v>
      </c>
      <c r="R149" s="22" t="s">
        <v>250</v>
      </c>
      <c r="S149" s="22"/>
      <c r="T149" s="22">
        <v>95</v>
      </c>
      <c r="U149" s="22" t="s">
        <v>603</v>
      </c>
      <c r="V149" s="22" t="s">
        <v>456</v>
      </c>
      <c r="W149" s="16">
        <v>3000</v>
      </c>
      <c r="X149" s="16" t="s">
        <v>170</v>
      </c>
      <c r="Y149" s="16" t="s">
        <v>293</v>
      </c>
      <c r="Z149" s="16" t="s">
        <v>293</v>
      </c>
      <c r="AA149" s="16" t="s">
        <v>76</v>
      </c>
      <c r="AB149" s="16" t="s">
        <v>76</v>
      </c>
      <c r="AC149" s="16" t="s">
        <v>76</v>
      </c>
      <c r="AD149" s="16" t="s">
        <v>1069</v>
      </c>
      <c r="AE149" s="16" t="s">
        <v>77</v>
      </c>
      <c r="AF149" s="24">
        <v>2436984</v>
      </c>
      <c r="AG149" s="41">
        <v>847020</v>
      </c>
      <c r="AH149" s="24">
        <v>3284004</v>
      </c>
      <c r="AI149" s="26">
        <v>39010</v>
      </c>
      <c r="AJ149" s="27">
        <v>40909</v>
      </c>
      <c r="AK149" s="19" t="s">
        <v>92</v>
      </c>
      <c r="AL149" s="28">
        <f t="shared" ca="1" si="16"/>
        <v>13.25</v>
      </c>
      <c r="AM149" s="16" t="s">
        <v>80</v>
      </c>
      <c r="AN149" s="16" t="s">
        <v>94</v>
      </c>
      <c r="AO149" s="36" t="s">
        <v>82</v>
      </c>
      <c r="AP149" s="30">
        <v>6.9690000000000002E-2</v>
      </c>
      <c r="AQ149" s="31" t="s">
        <v>1098</v>
      </c>
      <c r="AR149" s="16" t="s">
        <v>1099</v>
      </c>
      <c r="AS149" s="16" t="s">
        <v>84</v>
      </c>
      <c r="AT149" s="16"/>
      <c r="AU149" s="33"/>
      <c r="AV149" s="16"/>
      <c r="AW149" s="16" t="s">
        <v>1100</v>
      </c>
      <c r="AX149" s="16">
        <v>3132764714</v>
      </c>
      <c r="AY149" s="16" t="s">
        <v>78</v>
      </c>
      <c r="AZ149" s="16" t="str">
        <f t="shared" ca="1" si="17"/>
        <v xml:space="preserve"> </v>
      </c>
      <c r="BA149" s="16" t="s">
        <v>87</v>
      </c>
      <c r="BB149" s="16" t="s">
        <v>87</v>
      </c>
      <c r="BC149" s="16"/>
      <c r="BD149" s="18" t="s">
        <v>87</v>
      </c>
      <c r="BE149" s="16"/>
      <c r="BF149" s="16" t="s">
        <v>87</v>
      </c>
      <c r="BG149" s="31"/>
      <c r="BH149" s="16"/>
      <c r="BI149" s="19"/>
      <c r="BJ149" s="16"/>
      <c r="BK149" s="16"/>
      <c r="BL149" s="34"/>
    </row>
    <row r="150" spans="1:64">
      <c r="A150" s="15">
        <v>218</v>
      </c>
      <c r="B150" s="16">
        <v>4066</v>
      </c>
      <c r="C150" s="17" t="s">
        <v>64</v>
      </c>
      <c r="D150" s="18">
        <v>88219715</v>
      </c>
      <c r="E150" s="18">
        <v>88219715</v>
      </c>
      <c r="F150" s="18">
        <v>88219715</v>
      </c>
      <c r="G150" s="17" t="s">
        <v>1101</v>
      </c>
      <c r="H150" s="16" t="s">
        <v>229</v>
      </c>
      <c r="I150" s="19" t="s">
        <v>1102</v>
      </c>
      <c r="J150" s="16">
        <f t="shared" ca="1" si="14"/>
        <v>48</v>
      </c>
      <c r="K150" s="17" t="s">
        <v>138</v>
      </c>
      <c r="L150" s="22">
        <v>3137</v>
      </c>
      <c r="M150" s="22">
        <v>10</v>
      </c>
      <c r="N150" s="16" t="s">
        <v>822</v>
      </c>
      <c r="O150" s="35" t="s">
        <v>455</v>
      </c>
      <c r="P150" s="16" t="s">
        <v>141</v>
      </c>
      <c r="Q150" s="16" t="s">
        <v>117</v>
      </c>
      <c r="R150" s="17" t="s">
        <v>1103</v>
      </c>
      <c r="S150" s="22"/>
      <c r="T150" s="22">
        <v>218</v>
      </c>
      <c r="U150" s="22" t="s">
        <v>822</v>
      </c>
      <c r="V150" s="22" t="s">
        <v>456</v>
      </c>
      <c r="W150" s="16">
        <v>3000</v>
      </c>
      <c r="X150" s="16" t="s">
        <v>170</v>
      </c>
      <c r="Y150" s="16" t="s">
        <v>231</v>
      </c>
      <c r="Z150" s="16" t="s">
        <v>231</v>
      </c>
      <c r="AA150" s="16" t="s">
        <v>145</v>
      </c>
      <c r="AB150" s="16" t="s">
        <v>146</v>
      </c>
      <c r="AC150" s="16" t="s">
        <v>147</v>
      </c>
      <c r="AD150" s="16"/>
      <c r="AE150" s="16" t="s">
        <v>77</v>
      </c>
      <c r="AF150" s="24">
        <v>2436984</v>
      </c>
      <c r="AG150" s="41" t="s">
        <v>78</v>
      </c>
      <c r="AH150" s="24">
        <v>2436984</v>
      </c>
      <c r="AI150" s="26" t="s">
        <v>78</v>
      </c>
      <c r="AJ150" s="27">
        <v>42604</v>
      </c>
      <c r="AK150" s="19" t="s">
        <v>92</v>
      </c>
      <c r="AL150" s="28">
        <f t="shared" ca="1" si="16"/>
        <v>8.5833333333333339</v>
      </c>
      <c r="AM150" s="16" t="s">
        <v>1104</v>
      </c>
      <c r="AN150" s="16" t="s">
        <v>94</v>
      </c>
      <c r="AO150" s="36" t="s">
        <v>148</v>
      </c>
      <c r="AP150" s="30">
        <v>6.9690000000000002E-2</v>
      </c>
      <c r="AQ150" s="31" t="s">
        <v>1105</v>
      </c>
      <c r="AR150" s="16" t="s">
        <v>1106</v>
      </c>
      <c r="AS150" s="16" t="s">
        <v>84</v>
      </c>
      <c r="AT150" s="16"/>
      <c r="AU150" s="33"/>
      <c r="AV150" s="16"/>
      <c r="AW150" s="16" t="s">
        <v>1107</v>
      </c>
      <c r="AX150" s="16">
        <v>3186899561</v>
      </c>
      <c r="AY150" s="16" t="s">
        <v>78</v>
      </c>
      <c r="AZ150" s="16" t="str">
        <f t="shared" ca="1" si="17"/>
        <v xml:space="preserve"> </v>
      </c>
      <c r="BA150" s="16" t="s">
        <v>87</v>
      </c>
      <c r="BB150" s="16" t="s">
        <v>87</v>
      </c>
      <c r="BC150" s="16"/>
      <c r="BD150" s="18" t="s">
        <v>87</v>
      </c>
      <c r="BE150" s="16"/>
      <c r="BF150" s="16" t="s">
        <v>87</v>
      </c>
      <c r="BG150" s="31"/>
      <c r="BH150" s="16"/>
      <c r="BI150" s="19"/>
      <c r="BJ150" s="16"/>
      <c r="BK150" s="16"/>
      <c r="BL150" s="34"/>
    </row>
    <row r="151" spans="1:64">
      <c r="A151" s="15">
        <v>219</v>
      </c>
      <c r="B151" s="16">
        <v>4066</v>
      </c>
      <c r="C151" s="17" t="s">
        <v>64</v>
      </c>
      <c r="D151" s="18">
        <v>80227582</v>
      </c>
      <c r="E151" s="18">
        <v>80227582</v>
      </c>
      <c r="F151" s="18">
        <v>80227582</v>
      </c>
      <c r="G151" s="17" t="s">
        <v>1108</v>
      </c>
      <c r="H151" s="16" t="s">
        <v>89</v>
      </c>
      <c r="I151" s="19" t="s">
        <v>1109</v>
      </c>
      <c r="J151" s="16">
        <f t="shared" ca="1" si="14"/>
        <v>45</v>
      </c>
      <c r="K151" s="17" t="s">
        <v>138</v>
      </c>
      <c r="L151" s="22">
        <v>3137</v>
      </c>
      <c r="M151" s="22">
        <v>10</v>
      </c>
      <c r="N151" s="16" t="s">
        <v>822</v>
      </c>
      <c r="O151" s="35" t="s">
        <v>455</v>
      </c>
      <c r="P151" s="16" t="s">
        <v>141</v>
      </c>
      <c r="Q151" s="16" t="s">
        <v>117</v>
      </c>
      <c r="R151" s="17" t="s">
        <v>73</v>
      </c>
      <c r="S151" s="22"/>
      <c r="T151" s="22">
        <v>219</v>
      </c>
      <c r="U151" s="22" t="s">
        <v>822</v>
      </c>
      <c r="V151" s="22" t="s">
        <v>456</v>
      </c>
      <c r="W151" s="16">
        <v>3000</v>
      </c>
      <c r="X151" s="16" t="s">
        <v>170</v>
      </c>
      <c r="Y151" s="16" t="s">
        <v>293</v>
      </c>
      <c r="Z151" s="16" t="s">
        <v>293</v>
      </c>
      <c r="AA151" s="16" t="s">
        <v>76</v>
      </c>
      <c r="AB151" s="16" t="s">
        <v>76</v>
      </c>
      <c r="AC151" s="16" t="s">
        <v>76</v>
      </c>
      <c r="AD151" s="16"/>
      <c r="AE151" s="16" t="s">
        <v>77</v>
      </c>
      <c r="AF151" s="24">
        <v>2436984</v>
      </c>
      <c r="AG151" s="41">
        <v>847020</v>
      </c>
      <c r="AH151" s="24">
        <v>3284004</v>
      </c>
      <c r="AI151" s="26">
        <v>38355</v>
      </c>
      <c r="AJ151" s="27">
        <v>43341</v>
      </c>
      <c r="AK151" s="19" t="s">
        <v>92</v>
      </c>
      <c r="AL151" s="28">
        <f t="shared" ca="1" si="16"/>
        <v>6.583333333333333</v>
      </c>
      <c r="AM151" s="16" t="s">
        <v>120</v>
      </c>
      <c r="AN151" s="16" t="s">
        <v>94</v>
      </c>
      <c r="AO151" s="36" t="s">
        <v>82</v>
      </c>
      <c r="AP151" s="30">
        <v>6.9690000000000002E-2</v>
      </c>
      <c r="AQ151" s="31" t="s">
        <v>1110</v>
      </c>
      <c r="AR151" s="31" t="s">
        <v>1111</v>
      </c>
      <c r="AS151" s="16" t="s">
        <v>84</v>
      </c>
      <c r="AT151" s="16"/>
      <c r="AU151" s="33"/>
      <c r="AV151" s="31"/>
      <c r="AW151" s="16" t="s">
        <v>1112</v>
      </c>
      <c r="AX151" s="16">
        <v>3187114695</v>
      </c>
      <c r="AY151" s="16" t="s">
        <v>78</v>
      </c>
      <c r="AZ151" s="16" t="str">
        <f t="shared" ca="1" si="17"/>
        <v xml:space="preserve"> </v>
      </c>
      <c r="BA151" s="16" t="s">
        <v>87</v>
      </c>
      <c r="BB151" s="16" t="s">
        <v>87</v>
      </c>
      <c r="BC151" s="16"/>
      <c r="BD151" s="18" t="s">
        <v>87</v>
      </c>
      <c r="BE151" s="16"/>
      <c r="BF151" s="16" t="s">
        <v>87</v>
      </c>
      <c r="BG151" s="31"/>
      <c r="BH151" s="16"/>
      <c r="BI151" s="19"/>
      <c r="BJ151" s="16"/>
      <c r="BK151" s="16"/>
      <c r="BL151" s="34"/>
    </row>
    <row r="152" spans="1:64">
      <c r="A152" s="15">
        <v>220</v>
      </c>
      <c r="B152" s="16">
        <v>4066</v>
      </c>
      <c r="C152" s="17" t="s">
        <v>112</v>
      </c>
      <c r="D152" s="18">
        <v>52705599</v>
      </c>
      <c r="E152" s="18">
        <v>52705599</v>
      </c>
      <c r="F152" s="18">
        <v>52705599</v>
      </c>
      <c r="G152" s="17" t="s">
        <v>1113</v>
      </c>
      <c r="H152" s="16" t="s">
        <v>89</v>
      </c>
      <c r="I152" s="19" t="s">
        <v>1114</v>
      </c>
      <c r="J152" s="16">
        <f t="shared" ca="1" si="14"/>
        <v>45</v>
      </c>
      <c r="K152" s="17" t="s">
        <v>257</v>
      </c>
      <c r="L152" s="16">
        <v>3137</v>
      </c>
      <c r="M152" s="16">
        <v>10</v>
      </c>
      <c r="N152" s="16" t="s">
        <v>822</v>
      </c>
      <c r="O152" s="35" t="s">
        <v>455</v>
      </c>
      <c r="P152" s="19" t="s">
        <v>249</v>
      </c>
      <c r="Q152" s="16" t="s">
        <v>117</v>
      </c>
      <c r="R152" s="22" t="s">
        <v>250</v>
      </c>
      <c r="S152" s="22"/>
      <c r="T152" s="22">
        <v>67</v>
      </c>
      <c r="U152" s="22" t="s">
        <v>487</v>
      </c>
      <c r="V152" s="22" t="s">
        <v>456</v>
      </c>
      <c r="W152" s="16">
        <v>3000</v>
      </c>
      <c r="X152" s="16" t="s">
        <v>170</v>
      </c>
      <c r="Y152" s="16" t="s">
        <v>723</v>
      </c>
      <c r="Z152" s="16" t="s">
        <v>723</v>
      </c>
      <c r="AA152" s="16" t="s">
        <v>76</v>
      </c>
      <c r="AB152" s="16" t="s">
        <v>76</v>
      </c>
      <c r="AC152" s="16" t="s">
        <v>76</v>
      </c>
      <c r="AD152" s="16"/>
      <c r="AE152" s="16" t="s">
        <v>77</v>
      </c>
      <c r="AF152" s="24">
        <v>2436984</v>
      </c>
      <c r="AG152" s="41">
        <v>847020</v>
      </c>
      <c r="AH152" s="24">
        <v>3284004</v>
      </c>
      <c r="AI152" s="26">
        <v>38062</v>
      </c>
      <c r="AJ152" s="27">
        <v>40909</v>
      </c>
      <c r="AK152" s="19" t="s">
        <v>92</v>
      </c>
      <c r="AL152" s="28">
        <f t="shared" ca="1" si="16"/>
        <v>13.25</v>
      </c>
      <c r="AM152" s="16" t="s">
        <v>93</v>
      </c>
      <c r="AN152" s="16" t="s">
        <v>94</v>
      </c>
      <c r="AO152" s="36" t="s">
        <v>82</v>
      </c>
      <c r="AP152" s="30">
        <v>6.9690000000000002E-2</v>
      </c>
      <c r="AQ152" s="31" t="s">
        <v>1115</v>
      </c>
      <c r="AR152" s="16" t="s">
        <v>1115</v>
      </c>
      <c r="AS152" s="19" t="s">
        <v>84</v>
      </c>
      <c r="AT152" s="19"/>
      <c r="AU152" s="26" t="s">
        <v>625</v>
      </c>
      <c r="AV152" s="16"/>
      <c r="AW152" s="16" t="s">
        <v>1116</v>
      </c>
      <c r="AX152" s="16">
        <v>3144429168</v>
      </c>
      <c r="AY152" s="16" t="s">
        <v>78</v>
      </c>
      <c r="AZ152" s="16" t="str">
        <f t="shared" ca="1" si="17"/>
        <v xml:space="preserve"> </v>
      </c>
      <c r="BA152" s="16" t="s">
        <v>87</v>
      </c>
      <c r="BB152" s="16" t="s">
        <v>87</v>
      </c>
      <c r="BC152" s="16"/>
      <c r="BD152" s="18" t="s">
        <v>153</v>
      </c>
      <c r="BE152" s="16"/>
      <c r="BF152" s="16" t="s">
        <v>87</v>
      </c>
      <c r="BG152" s="31"/>
      <c r="BH152" s="16"/>
      <c r="BI152" s="19"/>
      <c r="BJ152" s="16"/>
      <c r="BK152" s="16"/>
      <c r="BL152" s="34"/>
    </row>
    <row r="153" spans="1:64">
      <c r="A153" s="15">
        <v>221</v>
      </c>
      <c r="B153" s="16">
        <v>4066</v>
      </c>
      <c r="C153" s="17" t="s">
        <v>64</v>
      </c>
      <c r="D153" s="18">
        <v>79914104</v>
      </c>
      <c r="E153" s="18">
        <v>79914104</v>
      </c>
      <c r="F153" s="18">
        <v>79914104</v>
      </c>
      <c r="G153" s="17" t="s">
        <v>1117</v>
      </c>
      <c r="H153" s="16" t="s">
        <v>89</v>
      </c>
      <c r="I153" s="19" t="s">
        <v>1118</v>
      </c>
      <c r="J153" s="16">
        <f t="shared" ca="1" si="14"/>
        <v>46</v>
      </c>
      <c r="K153" s="17" t="s">
        <v>247</v>
      </c>
      <c r="L153" s="16">
        <v>3137</v>
      </c>
      <c r="M153" s="16">
        <v>10</v>
      </c>
      <c r="N153" s="16" t="s">
        <v>822</v>
      </c>
      <c r="O153" s="35" t="s">
        <v>455</v>
      </c>
      <c r="P153" s="16" t="s">
        <v>249</v>
      </c>
      <c r="Q153" s="16" t="s">
        <v>117</v>
      </c>
      <c r="R153" s="22" t="s">
        <v>250</v>
      </c>
      <c r="S153" s="22"/>
      <c r="T153" s="22">
        <v>650</v>
      </c>
      <c r="U153" s="22" t="s">
        <v>603</v>
      </c>
      <c r="V153" s="22" t="s">
        <v>456</v>
      </c>
      <c r="W153" s="16">
        <v>3000</v>
      </c>
      <c r="X153" s="16" t="s">
        <v>170</v>
      </c>
      <c r="Y153" s="16" t="s">
        <v>723</v>
      </c>
      <c r="Z153" s="16" t="s">
        <v>723</v>
      </c>
      <c r="AA153" s="16" t="s">
        <v>76</v>
      </c>
      <c r="AB153" s="16" t="s">
        <v>76</v>
      </c>
      <c r="AC153" s="16" t="s">
        <v>76</v>
      </c>
      <c r="AD153" s="16"/>
      <c r="AE153" s="16" t="s">
        <v>77</v>
      </c>
      <c r="AF153" s="24">
        <v>2436984</v>
      </c>
      <c r="AG153" s="41">
        <v>847020</v>
      </c>
      <c r="AH153" s="24">
        <v>3284004</v>
      </c>
      <c r="AI153" s="26">
        <v>38783</v>
      </c>
      <c r="AJ153" s="27">
        <v>40909</v>
      </c>
      <c r="AK153" s="19" t="s">
        <v>92</v>
      </c>
      <c r="AL153" s="28">
        <f t="shared" ca="1" si="16"/>
        <v>13.25</v>
      </c>
      <c r="AM153" s="16" t="s">
        <v>80</v>
      </c>
      <c r="AN153" s="16" t="s">
        <v>94</v>
      </c>
      <c r="AO153" s="36" t="s">
        <v>82</v>
      </c>
      <c r="AP153" s="30">
        <v>6.9690000000000002E-2</v>
      </c>
      <c r="AQ153" s="31" t="s">
        <v>1119</v>
      </c>
      <c r="AR153" s="16" t="s">
        <v>1120</v>
      </c>
      <c r="AS153" s="16" t="s">
        <v>84</v>
      </c>
      <c r="AT153" s="16"/>
      <c r="AU153" s="33" t="s">
        <v>1121</v>
      </c>
      <c r="AV153" s="16"/>
      <c r="AW153" s="16" t="s">
        <v>1122</v>
      </c>
      <c r="AX153" s="16">
        <v>3118050935</v>
      </c>
      <c r="AY153" s="16" t="s">
        <v>78</v>
      </c>
      <c r="AZ153" s="16" t="str">
        <f t="shared" ca="1" si="17"/>
        <v xml:space="preserve"> </v>
      </c>
      <c r="BA153" s="16" t="s">
        <v>87</v>
      </c>
      <c r="BB153" s="16" t="s">
        <v>87</v>
      </c>
      <c r="BC153" s="16"/>
      <c r="BD153" s="18" t="s">
        <v>87</v>
      </c>
      <c r="BE153" s="16"/>
      <c r="BF153" s="16" t="s">
        <v>87</v>
      </c>
      <c r="BG153" s="16"/>
      <c r="BH153" s="16"/>
      <c r="BI153" s="19"/>
      <c r="BJ153" s="16"/>
      <c r="BK153" s="16"/>
      <c r="BL153" s="34"/>
    </row>
    <row r="154" spans="1:64">
      <c r="A154" s="15">
        <v>222</v>
      </c>
      <c r="B154" s="16">
        <v>4066</v>
      </c>
      <c r="C154" s="17" t="s">
        <v>64</v>
      </c>
      <c r="D154" s="18">
        <v>6663922</v>
      </c>
      <c r="E154" s="18">
        <v>6663922</v>
      </c>
      <c r="F154" s="18">
        <v>6663922</v>
      </c>
      <c r="G154" s="17" t="s">
        <v>1123</v>
      </c>
      <c r="H154" s="16" t="s">
        <v>89</v>
      </c>
      <c r="I154" s="19" t="s">
        <v>1124</v>
      </c>
      <c r="J154" s="16">
        <f t="shared" ca="1" si="14"/>
        <v>39</v>
      </c>
      <c r="K154" s="17" t="s">
        <v>257</v>
      </c>
      <c r="L154" s="16">
        <v>3137</v>
      </c>
      <c r="M154" s="16">
        <v>10</v>
      </c>
      <c r="N154" s="16" t="s">
        <v>822</v>
      </c>
      <c r="O154" s="35" t="s">
        <v>455</v>
      </c>
      <c r="P154" s="16" t="s">
        <v>249</v>
      </c>
      <c r="Q154" s="16" t="s">
        <v>117</v>
      </c>
      <c r="R154" s="17" t="s">
        <v>250</v>
      </c>
      <c r="S154" s="22"/>
      <c r="T154" s="22">
        <v>287</v>
      </c>
      <c r="U154" s="22" t="s">
        <v>603</v>
      </c>
      <c r="V154" s="22" t="s">
        <v>456</v>
      </c>
      <c r="W154" s="16">
        <v>3000</v>
      </c>
      <c r="X154" s="16" t="s">
        <v>170</v>
      </c>
      <c r="Y154" s="16" t="s">
        <v>538</v>
      </c>
      <c r="Z154" s="16" t="s">
        <v>538</v>
      </c>
      <c r="AA154" s="16" t="s">
        <v>76</v>
      </c>
      <c r="AB154" s="16" t="s">
        <v>76</v>
      </c>
      <c r="AC154" s="16" t="s">
        <v>76</v>
      </c>
      <c r="AD154" s="16" t="s">
        <v>1125</v>
      </c>
      <c r="AE154" s="16" t="s">
        <v>77</v>
      </c>
      <c r="AF154" s="24">
        <v>2436984</v>
      </c>
      <c r="AG154" s="41">
        <v>847020</v>
      </c>
      <c r="AH154" s="24">
        <v>3284004</v>
      </c>
      <c r="AI154" s="26">
        <v>39380</v>
      </c>
      <c r="AJ154" s="27">
        <v>40909</v>
      </c>
      <c r="AK154" s="19" t="s">
        <v>92</v>
      </c>
      <c r="AL154" s="28">
        <f t="shared" ca="1" si="16"/>
        <v>13.25</v>
      </c>
      <c r="AM154" s="16" t="s">
        <v>93</v>
      </c>
      <c r="AN154" s="16" t="s">
        <v>94</v>
      </c>
      <c r="AO154" s="36" t="s">
        <v>82</v>
      </c>
      <c r="AP154" s="30">
        <v>6.9690000000000002E-2</v>
      </c>
      <c r="AQ154" s="31" t="s">
        <v>1126</v>
      </c>
      <c r="AR154" s="17" t="s">
        <v>1127</v>
      </c>
      <c r="AS154" s="16" t="s">
        <v>84</v>
      </c>
      <c r="AT154" s="16"/>
      <c r="AU154" s="33"/>
      <c r="AV154" s="17"/>
      <c r="AW154" s="16" t="s">
        <v>1128</v>
      </c>
      <c r="AX154" s="16">
        <v>3152333700</v>
      </c>
      <c r="AY154" s="16">
        <v>3152333700</v>
      </c>
      <c r="AZ154" s="16" t="str">
        <f t="shared" ca="1" si="17"/>
        <v xml:space="preserve"> </v>
      </c>
      <c r="BA154" s="16" t="s">
        <v>87</v>
      </c>
      <c r="BB154" s="16" t="s">
        <v>87</v>
      </c>
      <c r="BC154" s="16"/>
      <c r="BD154" s="18" t="s">
        <v>87</v>
      </c>
      <c r="BE154" s="16"/>
      <c r="BF154" s="16" t="s">
        <v>87</v>
      </c>
      <c r="BG154" s="44"/>
      <c r="BH154" s="16"/>
      <c r="BI154" s="19"/>
      <c r="BJ154" s="16"/>
      <c r="BK154" s="16"/>
      <c r="BL154" s="34"/>
    </row>
    <row r="155" spans="1:64">
      <c r="A155" s="15">
        <v>223</v>
      </c>
      <c r="B155" s="16">
        <v>4066</v>
      </c>
      <c r="C155" s="17" t="s">
        <v>64</v>
      </c>
      <c r="D155" s="18">
        <v>79834858</v>
      </c>
      <c r="E155" s="18">
        <v>79834858</v>
      </c>
      <c r="F155" s="18">
        <v>79834858</v>
      </c>
      <c r="G155" s="17" t="s">
        <v>1129</v>
      </c>
      <c r="H155" s="16" t="s">
        <v>229</v>
      </c>
      <c r="I155" s="19" t="s">
        <v>1130</v>
      </c>
      <c r="J155" s="16">
        <f t="shared" ca="1" si="14"/>
        <v>46</v>
      </c>
      <c r="K155" s="17" t="s">
        <v>247</v>
      </c>
      <c r="L155" s="16">
        <v>3137</v>
      </c>
      <c r="M155" s="16">
        <v>10</v>
      </c>
      <c r="N155" s="16" t="s">
        <v>822</v>
      </c>
      <c r="O155" s="35" t="s">
        <v>455</v>
      </c>
      <c r="P155" s="16" t="s">
        <v>249</v>
      </c>
      <c r="Q155" s="16" t="s">
        <v>117</v>
      </c>
      <c r="R155" s="22" t="s">
        <v>250</v>
      </c>
      <c r="S155" s="22"/>
      <c r="T155" s="22">
        <v>298</v>
      </c>
      <c r="U155" s="22" t="s">
        <v>603</v>
      </c>
      <c r="V155" s="22" t="s">
        <v>456</v>
      </c>
      <c r="W155" s="16">
        <v>3000</v>
      </c>
      <c r="X155" s="16" t="s">
        <v>170</v>
      </c>
      <c r="Y155" s="16" t="s">
        <v>723</v>
      </c>
      <c r="Z155" s="16" t="s">
        <v>723</v>
      </c>
      <c r="AA155" s="16" t="s">
        <v>76</v>
      </c>
      <c r="AB155" s="16" t="s">
        <v>76</v>
      </c>
      <c r="AC155" s="16" t="s">
        <v>76</v>
      </c>
      <c r="AD155" s="16" t="s">
        <v>1131</v>
      </c>
      <c r="AE155" s="16" t="s">
        <v>77</v>
      </c>
      <c r="AF155" s="24">
        <v>2436984</v>
      </c>
      <c r="AG155" s="41">
        <v>847020</v>
      </c>
      <c r="AH155" s="24">
        <v>3284004</v>
      </c>
      <c r="AI155" s="26">
        <v>38062</v>
      </c>
      <c r="AJ155" s="27">
        <v>40909</v>
      </c>
      <c r="AK155" s="19" t="s">
        <v>92</v>
      </c>
      <c r="AL155" s="28">
        <f t="shared" ca="1" si="16"/>
        <v>13.25</v>
      </c>
      <c r="AM155" s="16" t="s">
        <v>120</v>
      </c>
      <c r="AN155" s="16" t="s">
        <v>94</v>
      </c>
      <c r="AO155" s="36" t="s">
        <v>82</v>
      </c>
      <c r="AP155" s="30">
        <v>6.9690000000000002E-2</v>
      </c>
      <c r="AQ155" s="31" t="s">
        <v>1132</v>
      </c>
      <c r="AR155" s="17" t="s">
        <v>1133</v>
      </c>
      <c r="AS155" s="16" t="s">
        <v>84</v>
      </c>
      <c r="AT155" s="16"/>
      <c r="AU155" s="33"/>
      <c r="AV155" s="17"/>
      <c r="AW155" s="16" t="s">
        <v>1134</v>
      </c>
      <c r="AX155" s="16">
        <v>3213893615</v>
      </c>
      <c r="AY155" s="16">
        <v>3213599907</v>
      </c>
      <c r="AZ155" s="16" t="str">
        <f t="shared" ca="1" si="17"/>
        <v xml:space="preserve"> </v>
      </c>
      <c r="BA155" s="16" t="s">
        <v>87</v>
      </c>
      <c r="BB155" s="16" t="s">
        <v>87</v>
      </c>
      <c r="BC155" s="16"/>
      <c r="BD155" s="18" t="s">
        <v>87</v>
      </c>
      <c r="BE155" s="16"/>
      <c r="BF155" s="16" t="s">
        <v>87</v>
      </c>
      <c r="BG155" s="44"/>
      <c r="BH155" s="16"/>
      <c r="BI155" s="19"/>
      <c r="BJ155" s="16"/>
      <c r="BK155" s="16"/>
      <c r="BL155" s="34"/>
    </row>
    <row r="156" spans="1:64">
      <c r="A156" s="15">
        <v>224</v>
      </c>
      <c r="B156" s="16">
        <v>4066</v>
      </c>
      <c r="C156" s="17" t="s">
        <v>112</v>
      </c>
      <c r="D156" s="18">
        <v>52715360</v>
      </c>
      <c r="E156" s="18">
        <v>52715360</v>
      </c>
      <c r="F156" s="18">
        <v>52715360</v>
      </c>
      <c r="G156" s="17" t="s">
        <v>1135</v>
      </c>
      <c r="H156" s="16" t="s">
        <v>89</v>
      </c>
      <c r="I156" s="19">
        <v>29850</v>
      </c>
      <c r="J156" s="16">
        <f t="shared" ca="1" si="14"/>
        <v>43</v>
      </c>
      <c r="K156" s="17" t="s">
        <v>138</v>
      </c>
      <c r="L156" s="16">
        <v>3137</v>
      </c>
      <c r="M156" s="16">
        <v>10</v>
      </c>
      <c r="N156" s="16" t="s">
        <v>822</v>
      </c>
      <c r="O156" s="35" t="s">
        <v>455</v>
      </c>
      <c r="P156" s="16" t="s">
        <v>141</v>
      </c>
      <c r="Q156" s="16" t="s">
        <v>117</v>
      </c>
      <c r="R156" s="17" t="s">
        <v>73</v>
      </c>
      <c r="S156" s="22"/>
      <c r="T156" s="22">
        <v>224</v>
      </c>
      <c r="U156" s="22" t="s">
        <v>822</v>
      </c>
      <c r="V156" s="22" t="s">
        <v>456</v>
      </c>
      <c r="W156" s="16">
        <v>4500</v>
      </c>
      <c r="X156" s="16" t="s">
        <v>143</v>
      </c>
      <c r="Y156" s="16" t="s">
        <v>238</v>
      </c>
      <c r="Z156" s="16" t="s">
        <v>238</v>
      </c>
      <c r="AA156" s="16" t="s">
        <v>76</v>
      </c>
      <c r="AB156" s="16" t="s">
        <v>76</v>
      </c>
      <c r="AC156" s="16" t="s">
        <v>76</v>
      </c>
      <c r="AD156" s="16"/>
      <c r="AE156" s="16" t="s">
        <v>77</v>
      </c>
      <c r="AF156" s="24">
        <v>2436984</v>
      </c>
      <c r="AG156" s="25" t="s">
        <v>78</v>
      </c>
      <c r="AH156" s="24">
        <v>2436984</v>
      </c>
      <c r="AI156" s="26" t="s">
        <v>78</v>
      </c>
      <c r="AJ156" s="27">
        <v>43815</v>
      </c>
      <c r="AK156" s="19" t="s">
        <v>92</v>
      </c>
      <c r="AL156" s="28">
        <f t="shared" ca="1" si="16"/>
        <v>5.25</v>
      </c>
      <c r="AM156" s="16" t="s">
        <v>120</v>
      </c>
      <c r="AN156" s="39" t="s">
        <v>94</v>
      </c>
      <c r="AO156" s="36" t="s">
        <v>82</v>
      </c>
      <c r="AP156" s="30">
        <v>5.2199999999999998E-3</v>
      </c>
      <c r="AQ156" s="31" t="s">
        <v>1136</v>
      </c>
      <c r="AR156" s="16" t="s">
        <v>1137</v>
      </c>
      <c r="AS156" s="16" t="s">
        <v>84</v>
      </c>
      <c r="AT156" s="16"/>
      <c r="AU156" s="33" t="s">
        <v>1138</v>
      </c>
      <c r="AV156" s="16"/>
      <c r="AW156" s="16" t="s">
        <v>1139</v>
      </c>
      <c r="AX156" s="16">
        <v>3115165605</v>
      </c>
      <c r="AY156" s="16" t="s">
        <v>78</v>
      </c>
      <c r="AZ156" s="16" t="str">
        <f t="shared" ca="1" si="17"/>
        <v xml:space="preserve"> </v>
      </c>
      <c r="BA156" s="16" t="s">
        <v>87</v>
      </c>
      <c r="BB156" s="16" t="s">
        <v>87</v>
      </c>
      <c r="BC156" s="16"/>
      <c r="BD156" s="18" t="s">
        <v>87</v>
      </c>
      <c r="BE156" s="16"/>
      <c r="BF156" s="16" t="s">
        <v>154</v>
      </c>
      <c r="BG156" s="31"/>
      <c r="BH156" s="16"/>
      <c r="BI156" s="19"/>
      <c r="BJ156" s="16"/>
      <c r="BK156" s="16"/>
      <c r="BL156" s="34"/>
    </row>
    <row r="157" spans="1:64">
      <c r="A157" s="15">
        <v>225</v>
      </c>
      <c r="B157" s="16">
        <v>4066</v>
      </c>
      <c r="C157" s="17" t="s">
        <v>64</v>
      </c>
      <c r="D157" s="18">
        <v>13617580</v>
      </c>
      <c r="E157" s="18">
        <v>13617580</v>
      </c>
      <c r="F157" s="18">
        <v>13617580</v>
      </c>
      <c r="G157" s="17" t="s">
        <v>1140</v>
      </c>
      <c r="H157" s="16" t="s">
        <v>89</v>
      </c>
      <c r="I157" s="19" t="s">
        <v>1141</v>
      </c>
      <c r="J157" s="16">
        <f t="shared" ca="1" si="14"/>
        <v>42</v>
      </c>
      <c r="K157" s="17" t="s">
        <v>257</v>
      </c>
      <c r="L157" s="16">
        <v>3137</v>
      </c>
      <c r="M157" s="16">
        <v>10</v>
      </c>
      <c r="N157" s="16" t="s">
        <v>822</v>
      </c>
      <c r="O157" s="35" t="s">
        <v>455</v>
      </c>
      <c r="P157" s="16" t="s">
        <v>249</v>
      </c>
      <c r="Q157" s="16" t="s">
        <v>117</v>
      </c>
      <c r="R157" s="22" t="s">
        <v>250</v>
      </c>
      <c r="S157" s="22"/>
      <c r="T157" s="22">
        <v>121</v>
      </c>
      <c r="U157" s="22" t="s">
        <v>603</v>
      </c>
      <c r="V157" s="22" t="s">
        <v>456</v>
      </c>
      <c r="W157" s="16">
        <v>3000</v>
      </c>
      <c r="X157" s="16" t="s">
        <v>170</v>
      </c>
      <c r="Y157" s="16" t="s">
        <v>293</v>
      </c>
      <c r="Z157" s="16" t="s">
        <v>293</v>
      </c>
      <c r="AA157" s="16" t="s">
        <v>76</v>
      </c>
      <c r="AB157" s="16" t="s">
        <v>76</v>
      </c>
      <c r="AC157" s="16" t="s">
        <v>76</v>
      </c>
      <c r="AD157" s="16"/>
      <c r="AE157" s="16" t="s">
        <v>77</v>
      </c>
      <c r="AF157" s="24">
        <v>2436984</v>
      </c>
      <c r="AG157" s="41">
        <v>847020</v>
      </c>
      <c r="AH157" s="24">
        <v>3284004</v>
      </c>
      <c r="AI157" s="26">
        <v>39380</v>
      </c>
      <c r="AJ157" s="27">
        <v>40909</v>
      </c>
      <c r="AK157" s="19" t="s">
        <v>92</v>
      </c>
      <c r="AL157" s="28">
        <f t="shared" ca="1" si="16"/>
        <v>13.25</v>
      </c>
      <c r="AM157" s="16" t="s">
        <v>1142</v>
      </c>
      <c r="AN157" s="16" t="s">
        <v>94</v>
      </c>
      <c r="AO157" s="36" t="s">
        <v>82</v>
      </c>
      <c r="AP157" s="30">
        <v>6.9690000000000002E-2</v>
      </c>
      <c r="AQ157" s="31" t="s">
        <v>1143</v>
      </c>
      <c r="AR157" s="17" t="s">
        <v>1144</v>
      </c>
      <c r="AS157" s="16" t="s">
        <v>84</v>
      </c>
      <c r="AT157" s="16"/>
      <c r="AU157" s="33"/>
      <c r="AV157" s="17"/>
      <c r="AW157" s="16" t="s">
        <v>1145</v>
      </c>
      <c r="AX157" s="16">
        <v>3202134787</v>
      </c>
      <c r="AY157" s="16" t="s">
        <v>78</v>
      </c>
      <c r="AZ157" s="16" t="str">
        <f t="shared" ca="1" si="17"/>
        <v xml:space="preserve"> </v>
      </c>
      <c r="BA157" s="16" t="s">
        <v>87</v>
      </c>
      <c r="BB157" s="16" t="s">
        <v>87</v>
      </c>
      <c r="BC157" s="16"/>
      <c r="BD157" s="18" t="s">
        <v>87</v>
      </c>
      <c r="BE157" s="16"/>
      <c r="BF157" s="16" t="s">
        <v>87</v>
      </c>
      <c r="BG157" s="44"/>
      <c r="BH157" s="16"/>
      <c r="BI157" s="19"/>
      <c r="BJ157" s="16"/>
      <c r="BK157" s="16"/>
      <c r="BL157" s="34"/>
    </row>
    <row r="158" spans="1:64">
      <c r="A158" s="15">
        <v>226</v>
      </c>
      <c r="B158" s="16">
        <v>4066</v>
      </c>
      <c r="C158" s="17" t="s">
        <v>64</v>
      </c>
      <c r="D158" s="18">
        <v>96192807</v>
      </c>
      <c r="E158" s="18">
        <v>96192807</v>
      </c>
      <c r="F158" s="18">
        <v>96192807</v>
      </c>
      <c r="G158" s="17" t="s">
        <v>1146</v>
      </c>
      <c r="H158" s="16" t="s">
        <v>229</v>
      </c>
      <c r="I158" s="19" t="s">
        <v>1147</v>
      </c>
      <c r="J158" s="16">
        <f t="shared" ca="1" si="14"/>
        <v>46</v>
      </c>
      <c r="K158" s="17" t="s">
        <v>257</v>
      </c>
      <c r="L158" s="16">
        <v>3137</v>
      </c>
      <c r="M158" s="16">
        <v>10</v>
      </c>
      <c r="N158" s="16" t="s">
        <v>822</v>
      </c>
      <c r="O158" s="35" t="s">
        <v>455</v>
      </c>
      <c r="P158" s="16" t="s">
        <v>249</v>
      </c>
      <c r="Q158" s="16" t="s">
        <v>117</v>
      </c>
      <c r="R158" s="22" t="s">
        <v>250</v>
      </c>
      <c r="S158" s="22"/>
      <c r="T158" s="22">
        <v>127</v>
      </c>
      <c r="U158" s="22" t="s">
        <v>603</v>
      </c>
      <c r="V158" s="22" t="s">
        <v>456</v>
      </c>
      <c r="W158" s="16">
        <v>3000</v>
      </c>
      <c r="X158" s="16" t="s">
        <v>170</v>
      </c>
      <c r="Y158" s="16" t="s">
        <v>293</v>
      </c>
      <c r="Z158" s="16" t="s">
        <v>293</v>
      </c>
      <c r="AA158" s="16" t="s">
        <v>76</v>
      </c>
      <c r="AB158" s="16" t="s">
        <v>76</v>
      </c>
      <c r="AC158" s="16" t="s">
        <v>76</v>
      </c>
      <c r="AD158" s="16"/>
      <c r="AE158" s="16" t="s">
        <v>77</v>
      </c>
      <c r="AF158" s="24">
        <v>2436984</v>
      </c>
      <c r="AG158" s="41">
        <v>847020</v>
      </c>
      <c r="AH158" s="24">
        <v>3284004</v>
      </c>
      <c r="AI158" s="26">
        <v>38062</v>
      </c>
      <c r="AJ158" s="27">
        <v>40909</v>
      </c>
      <c r="AK158" s="19" t="s">
        <v>92</v>
      </c>
      <c r="AL158" s="28">
        <f t="shared" ca="1" si="16"/>
        <v>13.25</v>
      </c>
      <c r="AM158" s="16" t="s">
        <v>80</v>
      </c>
      <c r="AN158" s="16" t="s">
        <v>94</v>
      </c>
      <c r="AO158" s="36" t="s">
        <v>82</v>
      </c>
      <c r="AP158" s="30">
        <v>6.9690000000000002E-2</v>
      </c>
      <c r="AQ158" s="31" t="s">
        <v>1148</v>
      </c>
      <c r="AR158" s="17" t="s">
        <v>1149</v>
      </c>
      <c r="AS158" s="16" t="s">
        <v>84</v>
      </c>
      <c r="AT158" s="16"/>
      <c r="AU158" s="33"/>
      <c r="AV158" s="17"/>
      <c r="AW158" s="16" t="s">
        <v>1150</v>
      </c>
      <c r="AX158" s="16">
        <v>3152094016</v>
      </c>
      <c r="AY158" s="16" t="s">
        <v>78</v>
      </c>
      <c r="AZ158" s="16" t="str">
        <f t="shared" ca="1" si="17"/>
        <v xml:space="preserve"> </v>
      </c>
      <c r="BA158" s="16" t="s">
        <v>87</v>
      </c>
      <c r="BB158" s="16" t="s">
        <v>87</v>
      </c>
      <c r="BC158" s="16"/>
      <c r="BD158" s="18" t="s">
        <v>87</v>
      </c>
      <c r="BE158" s="16"/>
      <c r="BF158" s="16" t="s">
        <v>87</v>
      </c>
      <c r="BG158" s="44"/>
      <c r="BH158" s="16"/>
      <c r="BI158" s="19"/>
      <c r="BJ158" s="16"/>
      <c r="BK158" s="16"/>
      <c r="BL158" s="34"/>
    </row>
    <row r="159" spans="1:64">
      <c r="A159" s="15">
        <v>227</v>
      </c>
      <c r="B159" s="16">
        <v>4066</v>
      </c>
      <c r="C159" s="17" t="s">
        <v>112</v>
      </c>
      <c r="D159" s="18">
        <v>40342430</v>
      </c>
      <c r="E159" s="18">
        <v>40342430</v>
      </c>
      <c r="F159" s="18">
        <v>40342430</v>
      </c>
      <c r="G159" s="17" t="s">
        <v>1151</v>
      </c>
      <c r="H159" s="16" t="s">
        <v>89</v>
      </c>
      <c r="I159" s="19" t="s">
        <v>1152</v>
      </c>
      <c r="J159" s="16">
        <f t="shared" ca="1" si="14"/>
        <v>39</v>
      </c>
      <c r="K159" s="17" t="s">
        <v>257</v>
      </c>
      <c r="L159" s="16">
        <v>3137</v>
      </c>
      <c r="M159" s="16">
        <v>10</v>
      </c>
      <c r="N159" s="16" t="s">
        <v>822</v>
      </c>
      <c r="O159" s="35" t="s">
        <v>455</v>
      </c>
      <c r="P159" s="16" t="s">
        <v>249</v>
      </c>
      <c r="Q159" s="16" t="s">
        <v>117</v>
      </c>
      <c r="R159" s="22" t="s">
        <v>250</v>
      </c>
      <c r="S159" s="22"/>
      <c r="T159" s="22">
        <v>111</v>
      </c>
      <c r="U159" s="22" t="s">
        <v>603</v>
      </c>
      <c r="V159" s="22" t="s">
        <v>456</v>
      </c>
      <c r="W159" s="16">
        <v>3000</v>
      </c>
      <c r="X159" s="16" t="s">
        <v>170</v>
      </c>
      <c r="Y159" s="16" t="s">
        <v>670</v>
      </c>
      <c r="Z159" s="16" t="s">
        <v>670</v>
      </c>
      <c r="AA159" s="16" t="s">
        <v>671</v>
      </c>
      <c r="AB159" s="16" t="s">
        <v>691</v>
      </c>
      <c r="AC159" s="16" t="s">
        <v>692</v>
      </c>
      <c r="AD159" s="16"/>
      <c r="AE159" s="16" t="s">
        <v>77</v>
      </c>
      <c r="AF159" s="24">
        <v>2436984</v>
      </c>
      <c r="AG159" s="41">
        <v>847020</v>
      </c>
      <c r="AH159" s="24">
        <v>3284004</v>
      </c>
      <c r="AI159" s="26">
        <v>38552</v>
      </c>
      <c r="AJ159" s="27">
        <v>40909</v>
      </c>
      <c r="AK159" s="19" t="s">
        <v>92</v>
      </c>
      <c r="AL159" s="28">
        <f t="shared" ca="1" si="16"/>
        <v>13.25</v>
      </c>
      <c r="AM159" s="16" t="s">
        <v>120</v>
      </c>
      <c r="AN159" s="16" t="s">
        <v>94</v>
      </c>
      <c r="AO159" s="36" t="s">
        <v>693</v>
      </c>
      <c r="AP159" s="30">
        <v>6.9690000000000002E-2</v>
      </c>
      <c r="AQ159" s="31" t="s">
        <v>1153</v>
      </c>
      <c r="AR159" s="19" t="s">
        <v>1153</v>
      </c>
      <c r="AS159" s="16" t="s">
        <v>84</v>
      </c>
      <c r="AT159" s="16"/>
      <c r="AU159" s="33" t="s">
        <v>198</v>
      </c>
      <c r="AV159" s="19"/>
      <c r="AW159" s="16" t="s">
        <v>1154</v>
      </c>
      <c r="AX159" s="16">
        <v>3106974225</v>
      </c>
      <c r="AY159" s="16">
        <v>3106974225</v>
      </c>
      <c r="AZ159" s="16" t="str">
        <f t="shared" ca="1" si="17"/>
        <v xml:space="preserve"> </v>
      </c>
      <c r="BA159" s="16" t="s">
        <v>87</v>
      </c>
      <c r="BB159" s="16" t="s">
        <v>87</v>
      </c>
      <c r="BC159" s="16"/>
      <c r="BD159" s="18" t="s">
        <v>87</v>
      </c>
      <c r="BE159" s="16"/>
      <c r="BF159" s="16" t="s">
        <v>154</v>
      </c>
      <c r="BG159" s="19"/>
      <c r="BH159" s="16"/>
      <c r="BI159" s="19"/>
      <c r="BJ159" s="16"/>
      <c r="BK159" s="16"/>
      <c r="BL159" s="34"/>
    </row>
    <row r="160" spans="1:64">
      <c r="A160" s="15">
        <v>228</v>
      </c>
      <c r="B160" s="16">
        <v>4066</v>
      </c>
      <c r="C160" s="17" t="s">
        <v>64</v>
      </c>
      <c r="D160" s="18">
        <v>79684039</v>
      </c>
      <c r="E160" s="18">
        <v>79684039</v>
      </c>
      <c r="F160" s="18">
        <v>79684039</v>
      </c>
      <c r="G160" s="17" t="s">
        <v>1155</v>
      </c>
      <c r="H160" s="16" t="s">
        <v>229</v>
      </c>
      <c r="I160" s="19" t="s">
        <v>1156</v>
      </c>
      <c r="J160" s="16">
        <f t="shared" ca="1" si="14"/>
        <v>51</v>
      </c>
      <c r="K160" s="17" t="s">
        <v>257</v>
      </c>
      <c r="L160" s="16">
        <v>3137</v>
      </c>
      <c r="M160" s="16">
        <v>10</v>
      </c>
      <c r="N160" s="16" t="s">
        <v>822</v>
      </c>
      <c r="O160" s="35" t="s">
        <v>455</v>
      </c>
      <c r="P160" s="16" t="s">
        <v>249</v>
      </c>
      <c r="Q160" s="16" t="s">
        <v>117</v>
      </c>
      <c r="R160" s="22" t="s">
        <v>250</v>
      </c>
      <c r="S160" s="22"/>
      <c r="T160" s="22">
        <v>279</v>
      </c>
      <c r="U160" s="22" t="s">
        <v>603</v>
      </c>
      <c r="V160" s="22" t="s">
        <v>456</v>
      </c>
      <c r="W160" s="16">
        <v>3000</v>
      </c>
      <c r="X160" s="16" t="s">
        <v>170</v>
      </c>
      <c r="Y160" s="16" t="s">
        <v>293</v>
      </c>
      <c r="Z160" s="16" t="s">
        <v>293</v>
      </c>
      <c r="AA160" s="16" t="s">
        <v>76</v>
      </c>
      <c r="AB160" s="16" t="s">
        <v>76</v>
      </c>
      <c r="AC160" s="16" t="s">
        <v>76</v>
      </c>
      <c r="AD160" s="16"/>
      <c r="AE160" s="16" t="s">
        <v>77</v>
      </c>
      <c r="AF160" s="24">
        <v>2436984</v>
      </c>
      <c r="AG160" s="41">
        <v>847020</v>
      </c>
      <c r="AH160" s="24">
        <v>3284004</v>
      </c>
      <c r="AI160" s="26">
        <v>36839</v>
      </c>
      <c r="AJ160" s="27">
        <v>40909</v>
      </c>
      <c r="AK160" s="19" t="s">
        <v>92</v>
      </c>
      <c r="AL160" s="28">
        <f t="shared" ca="1" si="16"/>
        <v>13.25</v>
      </c>
      <c r="AM160" s="16" t="s">
        <v>120</v>
      </c>
      <c r="AN160" s="16" t="s">
        <v>94</v>
      </c>
      <c r="AO160" s="36" t="s">
        <v>82</v>
      </c>
      <c r="AP160" s="30">
        <v>6.9690000000000002E-2</v>
      </c>
      <c r="AQ160" s="31" t="s">
        <v>1157</v>
      </c>
      <c r="AR160" s="17" t="s">
        <v>1158</v>
      </c>
      <c r="AS160" s="16" t="s">
        <v>84</v>
      </c>
      <c r="AT160" s="16"/>
      <c r="AU160" s="33"/>
      <c r="AV160" s="17"/>
      <c r="AW160" s="16" t="s">
        <v>1159</v>
      </c>
      <c r="AX160" s="16">
        <v>3102559298</v>
      </c>
      <c r="AY160" s="16" t="s">
        <v>78</v>
      </c>
      <c r="AZ160" s="16" t="str">
        <f t="shared" ca="1" si="17"/>
        <v xml:space="preserve"> </v>
      </c>
      <c r="BA160" s="16" t="s">
        <v>87</v>
      </c>
      <c r="BB160" s="16" t="s">
        <v>87</v>
      </c>
      <c r="BC160" s="16"/>
      <c r="BD160" s="18" t="s">
        <v>87</v>
      </c>
      <c r="BE160" s="16"/>
      <c r="BF160" s="16" t="s">
        <v>87</v>
      </c>
      <c r="BG160" s="44"/>
      <c r="BH160" s="16"/>
      <c r="BI160" s="19"/>
      <c r="BJ160" s="16"/>
      <c r="BK160" s="16"/>
      <c r="BL160" s="34"/>
    </row>
    <row r="161" spans="1:64">
      <c r="A161" s="15">
        <v>229</v>
      </c>
      <c r="B161" s="16">
        <v>4066</v>
      </c>
      <c r="C161" s="17" t="s">
        <v>64</v>
      </c>
      <c r="D161" s="18">
        <v>79610999</v>
      </c>
      <c r="E161" s="18">
        <v>79610999</v>
      </c>
      <c r="F161" s="18">
        <v>79610999</v>
      </c>
      <c r="G161" s="17" t="s">
        <v>1160</v>
      </c>
      <c r="H161" s="16" t="s">
        <v>66</v>
      </c>
      <c r="I161" s="19">
        <v>26980</v>
      </c>
      <c r="J161" s="16">
        <f t="shared" ca="1" si="14"/>
        <v>51</v>
      </c>
      <c r="K161" s="17" t="s">
        <v>138</v>
      </c>
      <c r="L161" s="16">
        <v>3137</v>
      </c>
      <c r="M161" s="16">
        <v>10</v>
      </c>
      <c r="N161" s="16" t="s">
        <v>822</v>
      </c>
      <c r="O161" s="35" t="s">
        <v>455</v>
      </c>
      <c r="P161" s="16" t="s">
        <v>141</v>
      </c>
      <c r="Q161" s="16" t="s">
        <v>117</v>
      </c>
      <c r="R161" s="17" t="s">
        <v>1027</v>
      </c>
      <c r="S161" s="22"/>
      <c r="T161" s="22">
        <v>229</v>
      </c>
      <c r="U161" s="22" t="s">
        <v>822</v>
      </c>
      <c r="V161" s="22" t="s">
        <v>456</v>
      </c>
      <c r="W161" s="16">
        <v>3000</v>
      </c>
      <c r="X161" s="16" t="s">
        <v>170</v>
      </c>
      <c r="Y161" s="16" t="s">
        <v>293</v>
      </c>
      <c r="Z161" s="16" t="s">
        <v>293</v>
      </c>
      <c r="AA161" s="16" t="s">
        <v>76</v>
      </c>
      <c r="AB161" s="16" t="s">
        <v>76</v>
      </c>
      <c r="AC161" s="16" t="s">
        <v>76</v>
      </c>
      <c r="AD161" s="16"/>
      <c r="AE161" s="16" t="s">
        <v>77</v>
      </c>
      <c r="AF161" s="24">
        <v>2436984</v>
      </c>
      <c r="AG161" s="25" t="s">
        <v>78</v>
      </c>
      <c r="AH161" s="24">
        <v>2436984</v>
      </c>
      <c r="AI161" s="26" t="s">
        <v>78</v>
      </c>
      <c r="AJ161" s="27">
        <v>43538</v>
      </c>
      <c r="AK161" s="19" t="s">
        <v>92</v>
      </c>
      <c r="AL161" s="28">
        <f t="shared" ca="1" si="16"/>
        <v>6</v>
      </c>
      <c r="AM161" s="16" t="s">
        <v>1161</v>
      </c>
      <c r="AN161" s="16" t="s">
        <v>121</v>
      </c>
      <c r="AO161" s="36" t="s">
        <v>82</v>
      </c>
      <c r="AP161" s="30">
        <v>6.9690000000000002E-2</v>
      </c>
      <c r="AQ161" s="31" t="s">
        <v>1162</v>
      </c>
      <c r="AR161" s="44" t="s">
        <v>1163</v>
      </c>
      <c r="AS161" s="16" t="s">
        <v>1164</v>
      </c>
      <c r="AT161" s="16" t="s">
        <v>1165</v>
      </c>
      <c r="AU161" s="33"/>
      <c r="AV161" s="58"/>
      <c r="AW161" s="16" t="s">
        <v>1166</v>
      </c>
      <c r="AX161" s="16">
        <v>3133502575</v>
      </c>
      <c r="AY161" s="16">
        <v>3133502575</v>
      </c>
      <c r="AZ161" s="16" t="str">
        <f t="shared" ca="1" si="17"/>
        <v xml:space="preserve"> </v>
      </c>
      <c r="BA161" s="16" t="s">
        <v>87</v>
      </c>
      <c r="BB161" s="16" t="s">
        <v>87</v>
      </c>
      <c r="BC161" s="16"/>
      <c r="BD161" s="18" t="s">
        <v>87</v>
      </c>
      <c r="BE161" s="16"/>
      <c r="BF161" s="16" t="s">
        <v>87</v>
      </c>
      <c r="BG161" s="44"/>
      <c r="BH161" s="16"/>
      <c r="BI161" s="19"/>
      <c r="BJ161" s="16"/>
      <c r="BK161" s="16"/>
      <c r="BL161" s="34"/>
    </row>
    <row r="162" spans="1:64">
      <c r="A162" s="15">
        <v>230</v>
      </c>
      <c r="B162" s="16">
        <v>4066</v>
      </c>
      <c r="C162" s="17" t="s">
        <v>64</v>
      </c>
      <c r="D162" s="18">
        <v>79005491</v>
      </c>
      <c r="E162" s="18">
        <v>79005491</v>
      </c>
      <c r="F162" s="18">
        <v>79005491</v>
      </c>
      <c r="G162" s="17" t="s">
        <v>1167</v>
      </c>
      <c r="H162" s="16" t="s">
        <v>89</v>
      </c>
      <c r="I162" s="19" t="s">
        <v>1168</v>
      </c>
      <c r="J162" s="16">
        <f t="shared" ca="1" si="14"/>
        <v>43</v>
      </c>
      <c r="K162" s="17" t="s">
        <v>257</v>
      </c>
      <c r="L162" s="16">
        <v>3137</v>
      </c>
      <c r="M162" s="16">
        <v>10</v>
      </c>
      <c r="N162" s="16" t="s">
        <v>822</v>
      </c>
      <c r="O162" s="35" t="s">
        <v>455</v>
      </c>
      <c r="P162" s="17" t="s">
        <v>249</v>
      </c>
      <c r="Q162" s="16" t="s">
        <v>117</v>
      </c>
      <c r="R162" s="22" t="s">
        <v>250</v>
      </c>
      <c r="S162" s="22"/>
      <c r="T162" s="22">
        <v>308</v>
      </c>
      <c r="U162" s="22" t="s">
        <v>603</v>
      </c>
      <c r="V162" s="22" t="s">
        <v>456</v>
      </c>
      <c r="W162" s="16">
        <v>3000</v>
      </c>
      <c r="X162" s="16" t="s">
        <v>170</v>
      </c>
      <c r="Y162" s="16" t="s">
        <v>723</v>
      </c>
      <c r="Z162" s="16" t="s">
        <v>723</v>
      </c>
      <c r="AA162" s="16" t="s">
        <v>76</v>
      </c>
      <c r="AB162" s="16" t="s">
        <v>76</v>
      </c>
      <c r="AC162" s="16" t="s">
        <v>76</v>
      </c>
      <c r="AD162" s="16"/>
      <c r="AE162" s="16" t="s">
        <v>77</v>
      </c>
      <c r="AF162" s="24">
        <v>2436984</v>
      </c>
      <c r="AG162" s="41">
        <v>847020</v>
      </c>
      <c r="AH162" s="24">
        <v>3284004</v>
      </c>
      <c r="AI162" s="26">
        <v>38062</v>
      </c>
      <c r="AJ162" s="27">
        <v>40909</v>
      </c>
      <c r="AK162" s="19" t="s">
        <v>92</v>
      </c>
      <c r="AL162" s="28">
        <f t="shared" ca="1" si="16"/>
        <v>13.25</v>
      </c>
      <c r="AM162" s="16" t="s">
        <v>120</v>
      </c>
      <c r="AN162" s="16" t="s">
        <v>94</v>
      </c>
      <c r="AO162" s="36" t="s">
        <v>82</v>
      </c>
      <c r="AP162" s="30">
        <v>6.9690000000000002E-2</v>
      </c>
      <c r="AQ162" s="31" t="s">
        <v>1169</v>
      </c>
      <c r="AR162" s="19" t="s">
        <v>1169</v>
      </c>
      <c r="AS162" s="19" t="s">
        <v>84</v>
      </c>
      <c r="AT162" s="19"/>
      <c r="AU162" s="26"/>
      <c r="AV162" s="19"/>
      <c r="AW162" s="16" t="s">
        <v>1170</v>
      </c>
      <c r="AX162" s="16">
        <v>3114609074</v>
      </c>
      <c r="AY162" s="16">
        <v>3102357803</v>
      </c>
      <c r="AZ162" s="16" t="str">
        <f t="shared" ca="1" si="17"/>
        <v xml:space="preserve"> </v>
      </c>
      <c r="BA162" s="16" t="s">
        <v>87</v>
      </c>
      <c r="BB162" s="16" t="s">
        <v>87</v>
      </c>
      <c r="BC162" s="16"/>
      <c r="BD162" s="18" t="s">
        <v>87</v>
      </c>
      <c r="BE162" s="16"/>
      <c r="BF162" s="16" t="s">
        <v>87</v>
      </c>
      <c r="BG162" s="19"/>
      <c r="BH162" s="16"/>
      <c r="BI162" s="19"/>
      <c r="BJ162" s="16"/>
      <c r="BK162" s="16"/>
      <c r="BL162" s="34"/>
    </row>
    <row r="163" spans="1:64">
      <c r="A163" s="15">
        <v>231</v>
      </c>
      <c r="B163" s="16">
        <v>4066</v>
      </c>
      <c r="C163" s="17" t="s">
        <v>64</v>
      </c>
      <c r="D163" s="18">
        <v>15875758</v>
      </c>
      <c r="E163" s="18">
        <v>15875758</v>
      </c>
      <c r="F163" s="18">
        <v>15875758</v>
      </c>
      <c r="G163" s="17" t="s">
        <v>1171</v>
      </c>
      <c r="H163" s="16" t="s">
        <v>89</v>
      </c>
      <c r="I163" s="19" t="s">
        <v>1172</v>
      </c>
      <c r="J163" s="16">
        <f t="shared" ref="J163:J220" ca="1" si="18">IF(I163=0," ",DATEDIF(I163,TODAY(),"Y"))</f>
        <v>46</v>
      </c>
      <c r="K163" s="17" t="s">
        <v>257</v>
      </c>
      <c r="L163" s="16">
        <v>3137</v>
      </c>
      <c r="M163" s="16">
        <v>10</v>
      </c>
      <c r="N163" s="16" t="s">
        <v>822</v>
      </c>
      <c r="O163" s="35" t="s">
        <v>455</v>
      </c>
      <c r="P163" s="16" t="s">
        <v>249</v>
      </c>
      <c r="Q163" s="16" t="s">
        <v>117</v>
      </c>
      <c r="R163" s="17" t="s">
        <v>250</v>
      </c>
      <c r="S163" s="22" t="s">
        <v>1027</v>
      </c>
      <c r="T163" s="22">
        <v>117</v>
      </c>
      <c r="U163" s="22" t="s">
        <v>603</v>
      </c>
      <c r="V163" s="22" t="s">
        <v>456</v>
      </c>
      <c r="W163" s="16">
        <v>3000</v>
      </c>
      <c r="X163" s="16" t="s">
        <v>170</v>
      </c>
      <c r="Y163" s="16" t="s">
        <v>293</v>
      </c>
      <c r="Z163" s="16" t="s">
        <v>293</v>
      </c>
      <c r="AA163" s="16" t="s">
        <v>76</v>
      </c>
      <c r="AB163" s="16" t="s">
        <v>76</v>
      </c>
      <c r="AC163" s="16" t="s">
        <v>76</v>
      </c>
      <c r="AD163" s="16"/>
      <c r="AE163" s="16" t="s">
        <v>77</v>
      </c>
      <c r="AF163" s="24">
        <v>2436984</v>
      </c>
      <c r="AG163" s="41">
        <v>847020</v>
      </c>
      <c r="AH163" s="24">
        <v>3284004</v>
      </c>
      <c r="AI163" s="26">
        <v>38062</v>
      </c>
      <c r="AJ163" s="27">
        <v>40909</v>
      </c>
      <c r="AK163" s="19" t="s">
        <v>92</v>
      </c>
      <c r="AL163" s="28">
        <f t="shared" ca="1" si="16"/>
        <v>13.25</v>
      </c>
      <c r="AM163" s="16" t="s">
        <v>120</v>
      </c>
      <c r="AN163" s="16" t="s">
        <v>94</v>
      </c>
      <c r="AO163" s="36" t="s">
        <v>82</v>
      </c>
      <c r="AP163" s="30">
        <v>6.9690000000000002E-2</v>
      </c>
      <c r="AQ163" s="31" t="s">
        <v>1173</v>
      </c>
      <c r="AR163" s="17" t="s">
        <v>1174</v>
      </c>
      <c r="AS163" s="16" t="s">
        <v>84</v>
      </c>
      <c r="AT163" s="16"/>
      <c r="AU163" s="33"/>
      <c r="AV163" s="17"/>
      <c r="AW163" s="16" t="s">
        <v>1175</v>
      </c>
      <c r="AX163" s="16">
        <v>3202606950</v>
      </c>
      <c r="AY163" s="16" t="s">
        <v>78</v>
      </c>
      <c r="AZ163" s="16" t="str">
        <f t="shared" ca="1" si="17"/>
        <v xml:space="preserve"> </v>
      </c>
      <c r="BA163" s="16" t="s">
        <v>87</v>
      </c>
      <c r="BB163" s="16" t="s">
        <v>87</v>
      </c>
      <c r="BC163" s="16"/>
      <c r="BD163" s="18" t="s">
        <v>87</v>
      </c>
      <c r="BE163" s="16"/>
      <c r="BF163" s="16" t="s">
        <v>87</v>
      </c>
      <c r="BG163" s="44"/>
      <c r="BH163" s="16"/>
      <c r="BI163" s="19"/>
      <c r="BJ163" s="16"/>
      <c r="BK163" s="16"/>
      <c r="BL163" s="34"/>
    </row>
    <row r="164" spans="1:64">
      <c r="A164" s="61">
        <v>232</v>
      </c>
      <c r="B164" s="16">
        <v>4066</v>
      </c>
      <c r="C164" s="17" t="s">
        <v>112</v>
      </c>
      <c r="D164" s="18">
        <v>52851405</v>
      </c>
      <c r="E164" s="18">
        <v>52851405</v>
      </c>
      <c r="F164" s="18">
        <v>52851405</v>
      </c>
      <c r="G164" s="17" t="s">
        <v>1176</v>
      </c>
      <c r="H164" s="16" t="s">
        <v>89</v>
      </c>
      <c r="I164" s="19" t="s">
        <v>1177</v>
      </c>
      <c r="J164" s="16">
        <f t="shared" ca="1" si="18"/>
        <v>44</v>
      </c>
      <c r="K164" s="17" t="s">
        <v>257</v>
      </c>
      <c r="L164" s="16">
        <v>3137</v>
      </c>
      <c r="M164" s="16">
        <v>10</v>
      </c>
      <c r="N164" s="16" t="s">
        <v>822</v>
      </c>
      <c r="O164" s="35" t="s">
        <v>455</v>
      </c>
      <c r="P164" s="16" t="s">
        <v>249</v>
      </c>
      <c r="Q164" s="16" t="s">
        <v>117</v>
      </c>
      <c r="R164" s="17" t="s">
        <v>250</v>
      </c>
      <c r="S164" s="17" t="s">
        <v>1027</v>
      </c>
      <c r="T164" s="22">
        <v>604</v>
      </c>
      <c r="U164" s="22" t="s">
        <v>603</v>
      </c>
      <c r="V164" s="22" t="s">
        <v>456</v>
      </c>
      <c r="W164" s="16">
        <v>3000</v>
      </c>
      <c r="X164" s="16" t="s">
        <v>170</v>
      </c>
      <c r="Y164" s="16" t="s">
        <v>293</v>
      </c>
      <c r="Z164" s="16" t="s">
        <v>293</v>
      </c>
      <c r="AA164" s="16" t="s">
        <v>76</v>
      </c>
      <c r="AB164" s="16" t="s">
        <v>76</v>
      </c>
      <c r="AC164" s="16" t="s">
        <v>76</v>
      </c>
      <c r="AD164" s="16"/>
      <c r="AE164" s="16" t="s">
        <v>77</v>
      </c>
      <c r="AF164" s="24">
        <v>2436984</v>
      </c>
      <c r="AG164" s="41">
        <v>847020</v>
      </c>
      <c r="AH164" s="24">
        <v>3284004</v>
      </c>
      <c r="AI164" s="26">
        <v>37561</v>
      </c>
      <c r="AJ164" s="27">
        <v>40909</v>
      </c>
      <c r="AK164" s="19" t="s">
        <v>92</v>
      </c>
      <c r="AL164" s="28">
        <f t="shared" ca="1" si="16"/>
        <v>13.25</v>
      </c>
      <c r="AM164" s="16" t="s">
        <v>93</v>
      </c>
      <c r="AN164" s="16" t="s">
        <v>94</v>
      </c>
      <c r="AO164" s="36" t="s">
        <v>82</v>
      </c>
      <c r="AP164" s="30">
        <v>6.9690000000000002E-2</v>
      </c>
      <c r="AQ164" s="31" t="s">
        <v>1178</v>
      </c>
      <c r="AR164" s="17" t="s">
        <v>1179</v>
      </c>
      <c r="AS164" s="16" t="s">
        <v>84</v>
      </c>
      <c r="AT164" s="16"/>
      <c r="AU164" s="33"/>
      <c r="AV164" s="17"/>
      <c r="AW164" s="16" t="s">
        <v>1180</v>
      </c>
      <c r="AX164" s="16">
        <v>3124584214</v>
      </c>
      <c r="AY164" s="16">
        <v>3208075880</v>
      </c>
      <c r="AZ164" s="16" t="str">
        <f t="shared" ref="AZ164:AZ194" ca="1" si="19">IF(AND(C164="MASCULINO",J164&gt;=59),"Prepensionado",IF(AND(C164="FEMENINO",J164&gt;=54),"Prepensionado"," "))</f>
        <v xml:space="preserve"> </v>
      </c>
      <c r="BA164" s="16" t="s">
        <v>87</v>
      </c>
      <c r="BB164" s="16" t="s">
        <v>87</v>
      </c>
      <c r="BC164" s="16"/>
      <c r="BD164" s="18" t="s">
        <v>87</v>
      </c>
      <c r="BE164" s="16"/>
      <c r="BF164" s="16" t="s">
        <v>87</v>
      </c>
      <c r="BG164" s="44"/>
      <c r="BH164" s="16"/>
      <c r="BI164" s="19"/>
      <c r="BJ164" s="16"/>
      <c r="BK164" s="16"/>
      <c r="BL164" s="34"/>
    </row>
    <row r="165" spans="1:64">
      <c r="A165" s="61">
        <v>233</v>
      </c>
      <c r="B165" s="16">
        <v>4066</v>
      </c>
      <c r="C165" s="17" t="s">
        <v>64</v>
      </c>
      <c r="D165" s="18">
        <v>79997017</v>
      </c>
      <c r="E165" s="18">
        <v>79997017</v>
      </c>
      <c r="F165" s="18">
        <v>79997017</v>
      </c>
      <c r="G165" s="17" t="s">
        <v>1181</v>
      </c>
      <c r="H165" s="16" t="s">
        <v>89</v>
      </c>
      <c r="I165" s="19" t="s">
        <v>1182</v>
      </c>
      <c r="J165" s="16">
        <f t="shared" ca="1" si="18"/>
        <v>43</v>
      </c>
      <c r="K165" s="17" t="s">
        <v>453</v>
      </c>
      <c r="L165" s="16">
        <v>3137</v>
      </c>
      <c r="M165" s="16">
        <v>10</v>
      </c>
      <c r="N165" s="16" t="s">
        <v>822</v>
      </c>
      <c r="O165" s="35" t="s">
        <v>455</v>
      </c>
      <c r="P165" s="16" t="s">
        <v>249</v>
      </c>
      <c r="Q165" s="16" t="s">
        <v>117</v>
      </c>
      <c r="R165" s="22" t="s">
        <v>73</v>
      </c>
      <c r="S165" s="22"/>
      <c r="T165" s="22">
        <v>233</v>
      </c>
      <c r="U165" s="22" t="s">
        <v>822</v>
      </c>
      <c r="V165" s="22" t="s">
        <v>456</v>
      </c>
      <c r="W165" s="16">
        <v>3000</v>
      </c>
      <c r="X165" s="16" t="s">
        <v>170</v>
      </c>
      <c r="Y165" s="16" t="s">
        <v>723</v>
      </c>
      <c r="Z165" s="16" t="s">
        <v>723</v>
      </c>
      <c r="AA165" s="16" t="s">
        <v>76</v>
      </c>
      <c r="AB165" s="16" t="s">
        <v>76</v>
      </c>
      <c r="AC165" s="16" t="s">
        <v>76</v>
      </c>
      <c r="AD165" s="16"/>
      <c r="AE165" s="16" t="s">
        <v>77</v>
      </c>
      <c r="AF165" s="24">
        <v>2436984</v>
      </c>
      <c r="AG165" s="41">
        <v>847020</v>
      </c>
      <c r="AH165" s="24">
        <v>3284004</v>
      </c>
      <c r="AI165" s="26">
        <v>38783</v>
      </c>
      <c r="AJ165" s="27">
        <v>40909</v>
      </c>
      <c r="AK165" s="19" t="s">
        <v>92</v>
      </c>
      <c r="AL165" s="28">
        <f t="shared" ca="1" si="16"/>
        <v>13.25</v>
      </c>
      <c r="AM165" s="16" t="s">
        <v>120</v>
      </c>
      <c r="AN165" s="16" t="s">
        <v>94</v>
      </c>
      <c r="AO165" s="36" t="s">
        <v>82</v>
      </c>
      <c r="AP165" s="30">
        <v>6.9690000000000002E-2</v>
      </c>
      <c r="AQ165" s="31" t="s">
        <v>1183</v>
      </c>
      <c r="AR165" s="17" t="s">
        <v>1184</v>
      </c>
      <c r="AS165" s="16" t="s">
        <v>84</v>
      </c>
      <c r="AT165" s="16"/>
      <c r="AU165" s="33" t="s">
        <v>1185</v>
      </c>
      <c r="AV165" s="17"/>
      <c r="AW165" s="16" t="s">
        <v>1186</v>
      </c>
      <c r="AX165" s="16">
        <v>3214539992</v>
      </c>
      <c r="AY165" s="16" t="s">
        <v>78</v>
      </c>
      <c r="AZ165" s="16" t="str">
        <f t="shared" ca="1" si="19"/>
        <v xml:space="preserve"> </v>
      </c>
      <c r="BA165" s="16" t="s">
        <v>87</v>
      </c>
      <c r="BB165" s="16" t="s">
        <v>87</v>
      </c>
      <c r="BC165" s="16"/>
      <c r="BD165" s="18" t="s">
        <v>87</v>
      </c>
      <c r="BE165" s="16"/>
      <c r="BF165" s="16" t="s">
        <v>87</v>
      </c>
      <c r="BG165" s="44"/>
      <c r="BH165" s="16"/>
      <c r="BI165" s="19"/>
      <c r="BJ165" s="16"/>
      <c r="BK165" s="16"/>
      <c r="BL165" s="34"/>
    </row>
    <row r="166" spans="1:64">
      <c r="A166" s="15">
        <v>234</v>
      </c>
      <c r="B166" s="16">
        <v>4066</v>
      </c>
      <c r="C166" s="17" t="s">
        <v>112</v>
      </c>
      <c r="D166" s="18">
        <v>1085255833</v>
      </c>
      <c r="E166" s="18">
        <v>1085255833</v>
      </c>
      <c r="F166" s="18">
        <v>1085255833</v>
      </c>
      <c r="G166" s="17" t="s">
        <v>1187</v>
      </c>
      <c r="H166" s="16" t="s">
        <v>89</v>
      </c>
      <c r="I166" s="19" t="s">
        <v>1188</v>
      </c>
      <c r="J166" s="16">
        <f t="shared" ca="1" si="18"/>
        <v>38</v>
      </c>
      <c r="K166" s="17" t="s">
        <v>257</v>
      </c>
      <c r="L166" s="16">
        <v>3137</v>
      </c>
      <c r="M166" s="16">
        <v>10</v>
      </c>
      <c r="N166" s="16" t="s">
        <v>822</v>
      </c>
      <c r="O166" s="35" t="s">
        <v>455</v>
      </c>
      <c r="P166" s="16" t="s">
        <v>249</v>
      </c>
      <c r="Q166" s="16" t="s">
        <v>117</v>
      </c>
      <c r="R166" s="22" t="s">
        <v>250</v>
      </c>
      <c r="S166" s="22"/>
      <c r="T166" s="22">
        <v>208</v>
      </c>
      <c r="U166" s="22" t="s">
        <v>487</v>
      </c>
      <c r="V166" s="22" t="s">
        <v>456</v>
      </c>
      <c r="W166" s="16">
        <v>3000</v>
      </c>
      <c r="X166" s="16" t="s">
        <v>170</v>
      </c>
      <c r="Y166" s="16" t="s">
        <v>723</v>
      </c>
      <c r="Z166" s="16" t="s">
        <v>723</v>
      </c>
      <c r="AA166" s="16" t="s">
        <v>76</v>
      </c>
      <c r="AB166" s="16" t="s">
        <v>76</v>
      </c>
      <c r="AC166" s="16" t="s">
        <v>76</v>
      </c>
      <c r="AD166" s="16"/>
      <c r="AE166" s="16" t="s">
        <v>77</v>
      </c>
      <c r="AF166" s="24">
        <v>2436984</v>
      </c>
      <c r="AG166" s="41">
        <v>847020</v>
      </c>
      <c r="AH166" s="24">
        <v>3284004</v>
      </c>
      <c r="AI166" s="26">
        <v>39380</v>
      </c>
      <c r="AJ166" s="27">
        <v>40909</v>
      </c>
      <c r="AK166" s="19" t="s">
        <v>92</v>
      </c>
      <c r="AL166" s="28">
        <f t="shared" ca="1" si="16"/>
        <v>13.25</v>
      </c>
      <c r="AM166" s="16" t="s">
        <v>183</v>
      </c>
      <c r="AN166" s="16" t="s">
        <v>94</v>
      </c>
      <c r="AO166" s="36" t="s">
        <v>82</v>
      </c>
      <c r="AP166" s="30">
        <v>6.9690000000000002E-2</v>
      </c>
      <c r="AQ166" s="31" t="s">
        <v>1189</v>
      </c>
      <c r="AR166" s="17" t="s">
        <v>1190</v>
      </c>
      <c r="AS166" s="16" t="s">
        <v>84</v>
      </c>
      <c r="AT166" s="16" t="s">
        <v>1191</v>
      </c>
      <c r="AU166" s="33"/>
      <c r="AV166" s="17"/>
      <c r="AW166" s="16" t="s">
        <v>1192</v>
      </c>
      <c r="AX166" s="16">
        <v>3162573181</v>
      </c>
      <c r="AY166" s="16" t="s">
        <v>78</v>
      </c>
      <c r="AZ166" s="16" t="str">
        <f t="shared" ca="1" si="19"/>
        <v xml:space="preserve"> </v>
      </c>
      <c r="BA166" s="16" t="s">
        <v>87</v>
      </c>
      <c r="BB166" s="16" t="s">
        <v>87</v>
      </c>
      <c r="BC166" s="16"/>
      <c r="BD166" s="18" t="s">
        <v>87</v>
      </c>
      <c r="BE166" s="16"/>
      <c r="BF166" s="16" t="s">
        <v>87</v>
      </c>
      <c r="BG166" s="44"/>
      <c r="BH166" s="16"/>
      <c r="BI166" s="19"/>
      <c r="BJ166" s="16"/>
      <c r="BK166" s="16"/>
      <c r="BL166" s="34"/>
    </row>
    <row r="167" spans="1:64">
      <c r="A167" s="15">
        <v>235</v>
      </c>
      <c r="B167" s="16">
        <v>4066</v>
      </c>
      <c r="C167" s="17" t="s">
        <v>64</v>
      </c>
      <c r="D167" s="18">
        <v>86056552</v>
      </c>
      <c r="E167" s="18">
        <v>86056552</v>
      </c>
      <c r="F167" s="18">
        <v>86056552</v>
      </c>
      <c r="G167" s="17" t="s">
        <v>1193</v>
      </c>
      <c r="H167" s="16" t="s">
        <v>89</v>
      </c>
      <c r="I167" s="19" t="s">
        <v>1194</v>
      </c>
      <c r="J167" s="16">
        <f t="shared" ca="1" si="18"/>
        <v>46</v>
      </c>
      <c r="K167" s="17" t="s">
        <v>257</v>
      </c>
      <c r="L167" s="16">
        <v>3137</v>
      </c>
      <c r="M167" s="16">
        <v>10</v>
      </c>
      <c r="N167" s="16" t="s">
        <v>822</v>
      </c>
      <c r="O167" s="35" t="s">
        <v>455</v>
      </c>
      <c r="P167" s="16" t="s">
        <v>249</v>
      </c>
      <c r="Q167" s="16" t="s">
        <v>117</v>
      </c>
      <c r="R167" s="22" t="s">
        <v>250</v>
      </c>
      <c r="S167" s="22"/>
      <c r="T167" s="22">
        <v>118</v>
      </c>
      <c r="U167" s="22" t="s">
        <v>603</v>
      </c>
      <c r="V167" s="22" t="s">
        <v>456</v>
      </c>
      <c r="W167" s="16">
        <v>3000</v>
      </c>
      <c r="X167" s="16" t="s">
        <v>170</v>
      </c>
      <c r="Y167" s="16" t="s">
        <v>293</v>
      </c>
      <c r="Z167" s="16" t="s">
        <v>293</v>
      </c>
      <c r="AA167" s="16" t="s">
        <v>76</v>
      </c>
      <c r="AB167" s="16" t="s">
        <v>76</v>
      </c>
      <c r="AC167" s="16" t="s">
        <v>76</v>
      </c>
      <c r="AD167" s="16"/>
      <c r="AE167" s="16" t="s">
        <v>77</v>
      </c>
      <c r="AF167" s="24">
        <v>2436984</v>
      </c>
      <c r="AG167" s="41">
        <v>847020</v>
      </c>
      <c r="AH167" s="24">
        <v>3284004</v>
      </c>
      <c r="AI167" s="26">
        <v>38062</v>
      </c>
      <c r="AJ167" s="27">
        <v>40909</v>
      </c>
      <c r="AK167" s="19" t="s">
        <v>92</v>
      </c>
      <c r="AL167" s="28">
        <f t="shared" ca="1" si="16"/>
        <v>13.25</v>
      </c>
      <c r="AM167" s="16" t="s">
        <v>120</v>
      </c>
      <c r="AN167" s="16" t="s">
        <v>94</v>
      </c>
      <c r="AO167" s="36" t="s">
        <v>82</v>
      </c>
      <c r="AP167" s="30">
        <v>6.9690000000000002E-2</v>
      </c>
      <c r="AQ167" s="31" t="s">
        <v>1195</v>
      </c>
      <c r="AR167" s="17" t="s">
        <v>1196</v>
      </c>
      <c r="AS167" s="16" t="s">
        <v>84</v>
      </c>
      <c r="AT167" s="16" t="s">
        <v>1197</v>
      </c>
      <c r="AU167" s="33"/>
      <c r="AV167" s="17"/>
      <c r="AW167" s="16" t="s">
        <v>1198</v>
      </c>
      <c r="AX167" s="16">
        <v>3108808734</v>
      </c>
      <c r="AY167" s="16" t="s">
        <v>78</v>
      </c>
      <c r="AZ167" s="16" t="str">
        <f t="shared" ca="1" si="19"/>
        <v xml:space="preserve"> </v>
      </c>
      <c r="BA167" s="16" t="s">
        <v>87</v>
      </c>
      <c r="BB167" s="16" t="s">
        <v>87</v>
      </c>
      <c r="BC167" s="16"/>
      <c r="BD167" s="18" t="s">
        <v>87</v>
      </c>
      <c r="BE167" s="16"/>
      <c r="BF167" s="16" t="s">
        <v>87</v>
      </c>
      <c r="BG167" s="44"/>
      <c r="BH167" s="16"/>
      <c r="BI167" s="19"/>
      <c r="BJ167" s="16"/>
      <c r="BK167" s="16"/>
      <c r="BL167" s="34"/>
    </row>
    <row r="168" spans="1:64">
      <c r="A168" s="15">
        <v>236</v>
      </c>
      <c r="B168" s="16">
        <v>4066</v>
      </c>
      <c r="C168" s="17" t="s">
        <v>64</v>
      </c>
      <c r="D168" s="18">
        <v>7164867</v>
      </c>
      <c r="E168" s="18">
        <v>7164867</v>
      </c>
      <c r="F168" s="18">
        <v>7164867</v>
      </c>
      <c r="G168" s="17" t="s">
        <v>1199</v>
      </c>
      <c r="H168" s="16" t="s">
        <v>89</v>
      </c>
      <c r="I168" s="19" t="s">
        <v>1200</v>
      </c>
      <c r="J168" s="16">
        <f t="shared" ca="1" si="18"/>
        <v>52</v>
      </c>
      <c r="K168" s="17" t="s">
        <v>453</v>
      </c>
      <c r="L168" s="16">
        <v>3137</v>
      </c>
      <c r="M168" s="16">
        <v>13</v>
      </c>
      <c r="N168" s="16" t="s">
        <v>525</v>
      </c>
      <c r="O168" s="35" t="s">
        <v>455</v>
      </c>
      <c r="P168" s="16" t="s">
        <v>249</v>
      </c>
      <c r="Q168" s="16" t="s">
        <v>117</v>
      </c>
      <c r="R168" s="22" t="s">
        <v>73</v>
      </c>
      <c r="S168" s="22"/>
      <c r="T168" s="22">
        <v>236</v>
      </c>
      <c r="U168" s="22" t="s">
        <v>525</v>
      </c>
      <c r="V168" s="22" t="s">
        <v>456</v>
      </c>
      <c r="W168" s="16">
        <v>3000</v>
      </c>
      <c r="X168" s="16" t="s">
        <v>170</v>
      </c>
      <c r="Y168" s="16" t="s">
        <v>293</v>
      </c>
      <c r="Z168" s="16" t="s">
        <v>293</v>
      </c>
      <c r="AA168" s="16" t="s">
        <v>76</v>
      </c>
      <c r="AB168" s="16" t="s">
        <v>76</v>
      </c>
      <c r="AC168" s="16" t="s">
        <v>76</v>
      </c>
      <c r="AD168" s="16"/>
      <c r="AE168" s="16" t="s">
        <v>77</v>
      </c>
      <c r="AF168" s="24">
        <v>2905284</v>
      </c>
      <c r="AG168" s="41">
        <v>827912</v>
      </c>
      <c r="AH168" s="24">
        <v>3733196</v>
      </c>
      <c r="AI168" s="26">
        <v>34953</v>
      </c>
      <c r="AJ168" s="27">
        <v>40909</v>
      </c>
      <c r="AK168" s="19" t="s">
        <v>92</v>
      </c>
      <c r="AL168" s="28">
        <f t="shared" ca="1" si="16"/>
        <v>13.25</v>
      </c>
      <c r="AM168" s="16" t="s">
        <v>93</v>
      </c>
      <c r="AN168" s="16" t="s">
        <v>94</v>
      </c>
      <c r="AO168" s="36" t="s">
        <v>82</v>
      </c>
      <c r="AP168" s="30">
        <v>6.9690000000000002E-2</v>
      </c>
      <c r="AQ168" s="31" t="s">
        <v>1201</v>
      </c>
      <c r="AR168" s="17" t="s">
        <v>1202</v>
      </c>
      <c r="AS168" s="16" t="s">
        <v>84</v>
      </c>
      <c r="AT168" s="16"/>
      <c r="AU168" s="33"/>
      <c r="AV168" s="17"/>
      <c r="AW168" s="16" t="s">
        <v>254</v>
      </c>
      <c r="AX168" s="16">
        <v>3124494380</v>
      </c>
      <c r="AY168" s="16" t="s">
        <v>78</v>
      </c>
      <c r="AZ168" s="16" t="str">
        <f t="shared" ca="1" si="19"/>
        <v xml:space="preserve"> </v>
      </c>
      <c r="BA168" s="16" t="s">
        <v>87</v>
      </c>
      <c r="BB168" s="16" t="s">
        <v>87</v>
      </c>
      <c r="BC168" s="16"/>
      <c r="BD168" s="18" t="s">
        <v>87</v>
      </c>
      <c r="BE168" s="16"/>
      <c r="BF168" s="16" t="s">
        <v>87</v>
      </c>
      <c r="BG168" s="44"/>
      <c r="BH168" s="16"/>
      <c r="BI168" s="19"/>
      <c r="BJ168" s="16"/>
      <c r="BK168" s="16"/>
      <c r="BL168" s="34"/>
    </row>
    <row r="169" spans="1:64">
      <c r="A169" s="15">
        <v>237</v>
      </c>
      <c r="B169" s="16">
        <v>4066</v>
      </c>
      <c r="C169" s="17" t="s">
        <v>64</v>
      </c>
      <c r="D169" s="18">
        <v>7692933</v>
      </c>
      <c r="E169" s="18">
        <v>7692933</v>
      </c>
      <c r="F169" s="18">
        <v>7692933</v>
      </c>
      <c r="G169" s="17" t="s">
        <v>1203</v>
      </c>
      <c r="H169" s="16" t="s">
        <v>229</v>
      </c>
      <c r="I169" s="19" t="s">
        <v>1204</v>
      </c>
      <c r="J169" s="16">
        <f t="shared" ca="1" si="18"/>
        <v>52</v>
      </c>
      <c r="K169" s="17" t="s">
        <v>453</v>
      </c>
      <c r="L169" s="16">
        <v>3137</v>
      </c>
      <c r="M169" s="16">
        <v>13</v>
      </c>
      <c r="N169" s="16" t="s">
        <v>525</v>
      </c>
      <c r="O169" s="35" t="s">
        <v>455</v>
      </c>
      <c r="P169" s="16" t="s">
        <v>249</v>
      </c>
      <c r="Q169" s="16" t="s">
        <v>117</v>
      </c>
      <c r="R169" s="17" t="s">
        <v>73</v>
      </c>
      <c r="S169" s="22"/>
      <c r="T169" s="22">
        <v>237</v>
      </c>
      <c r="U169" s="22" t="s">
        <v>525</v>
      </c>
      <c r="V169" s="22" t="s">
        <v>456</v>
      </c>
      <c r="W169" s="16">
        <v>3000</v>
      </c>
      <c r="X169" s="16" t="s">
        <v>170</v>
      </c>
      <c r="Y169" s="16" t="s">
        <v>293</v>
      </c>
      <c r="Z169" s="16" t="s">
        <v>293</v>
      </c>
      <c r="AA169" s="16" t="s">
        <v>76</v>
      </c>
      <c r="AB169" s="16" t="s">
        <v>76</v>
      </c>
      <c r="AC169" s="16" t="s">
        <v>76</v>
      </c>
      <c r="AD169" s="16"/>
      <c r="AE169" s="16" t="s">
        <v>77</v>
      </c>
      <c r="AF169" s="24">
        <v>2905284</v>
      </c>
      <c r="AG169" s="41">
        <v>827912</v>
      </c>
      <c r="AH169" s="24">
        <v>3733196</v>
      </c>
      <c r="AI169" s="26">
        <v>34351</v>
      </c>
      <c r="AJ169" s="27">
        <v>40909</v>
      </c>
      <c r="AK169" s="19" t="s">
        <v>92</v>
      </c>
      <c r="AL169" s="28">
        <f t="shared" ca="1" si="16"/>
        <v>13.25</v>
      </c>
      <c r="AM169" s="16" t="s">
        <v>93</v>
      </c>
      <c r="AN169" s="16" t="s">
        <v>94</v>
      </c>
      <c r="AO169" s="36" t="s">
        <v>82</v>
      </c>
      <c r="AP169" s="30">
        <v>6.9690000000000002E-2</v>
      </c>
      <c r="AQ169" s="31" t="s">
        <v>1205</v>
      </c>
      <c r="AR169" s="17" t="s">
        <v>1206</v>
      </c>
      <c r="AS169" s="16" t="s">
        <v>84</v>
      </c>
      <c r="AT169" s="16"/>
      <c r="AU169" s="33"/>
      <c r="AV169" s="17"/>
      <c r="AW169" s="16" t="s">
        <v>1207</v>
      </c>
      <c r="AX169" s="16">
        <v>3205121691</v>
      </c>
      <c r="AY169" s="16" t="s">
        <v>78</v>
      </c>
      <c r="AZ169" s="16" t="str">
        <f t="shared" ca="1" si="19"/>
        <v xml:space="preserve"> </v>
      </c>
      <c r="BA169" s="16" t="s">
        <v>87</v>
      </c>
      <c r="BB169" s="16" t="s">
        <v>265</v>
      </c>
      <c r="BC169" s="16"/>
      <c r="BD169" s="18" t="s">
        <v>87</v>
      </c>
      <c r="BE169" s="16"/>
      <c r="BF169" s="16" t="s">
        <v>87</v>
      </c>
      <c r="BG169" s="44"/>
      <c r="BH169" s="16"/>
      <c r="BI169" s="19"/>
      <c r="BJ169" s="16"/>
      <c r="BK169" s="16"/>
      <c r="BL169" s="34"/>
    </row>
    <row r="170" spans="1:64">
      <c r="A170" s="15">
        <v>238</v>
      </c>
      <c r="B170" s="16">
        <v>4066</v>
      </c>
      <c r="C170" s="17" t="s">
        <v>64</v>
      </c>
      <c r="D170" s="18">
        <v>74301777</v>
      </c>
      <c r="E170" s="18">
        <v>74301777</v>
      </c>
      <c r="F170" s="18">
        <v>74301777</v>
      </c>
      <c r="G170" s="17" t="s">
        <v>1208</v>
      </c>
      <c r="H170" s="16" t="s">
        <v>291</v>
      </c>
      <c r="I170" s="19" t="s">
        <v>1209</v>
      </c>
      <c r="J170" s="16">
        <f t="shared" ca="1" si="18"/>
        <v>52</v>
      </c>
      <c r="K170" s="17" t="s">
        <v>247</v>
      </c>
      <c r="L170" s="16">
        <v>3137</v>
      </c>
      <c r="M170" s="16">
        <v>13</v>
      </c>
      <c r="N170" s="16" t="s">
        <v>525</v>
      </c>
      <c r="O170" s="35" t="s">
        <v>455</v>
      </c>
      <c r="P170" s="16" t="s">
        <v>249</v>
      </c>
      <c r="Q170" s="16" t="s">
        <v>117</v>
      </c>
      <c r="R170" s="22" t="s">
        <v>250</v>
      </c>
      <c r="S170" s="22"/>
      <c r="T170" s="22">
        <v>174</v>
      </c>
      <c r="U170" s="22" t="s">
        <v>509</v>
      </c>
      <c r="V170" s="22" t="s">
        <v>456</v>
      </c>
      <c r="W170" s="16">
        <v>3000</v>
      </c>
      <c r="X170" s="16" t="s">
        <v>170</v>
      </c>
      <c r="Y170" s="16" t="s">
        <v>171</v>
      </c>
      <c r="Z170" s="16" t="s">
        <v>171</v>
      </c>
      <c r="AA170" s="16" t="s">
        <v>76</v>
      </c>
      <c r="AB170" s="16" t="s">
        <v>294</v>
      </c>
      <c r="AC170" s="16" t="s">
        <v>295</v>
      </c>
      <c r="AD170" s="16" t="s">
        <v>1210</v>
      </c>
      <c r="AE170" s="16" t="s">
        <v>77</v>
      </c>
      <c r="AF170" s="24">
        <v>2905284</v>
      </c>
      <c r="AG170" s="41">
        <v>827912</v>
      </c>
      <c r="AH170" s="24">
        <v>3733196</v>
      </c>
      <c r="AI170" s="26">
        <v>34564</v>
      </c>
      <c r="AJ170" s="27">
        <v>40909</v>
      </c>
      <c r="AK170" s="19" t="s">
        <v>92</v>
      </c>
      <c r="AL170" s="28">
        <f t="shared" ca="1" si="16"/>
        <v>13.25</v>
      </c>
      <c r="AM170" s="16" t="s">
        <v>93</v>
      </c>
      <c r="AN170" s="16" t="s">
        <v>94</v>
      </c>
      <c r="AO170" s="36" t="s">
        <v>297</v>
      </c>
      <c r="AP170" s="30">
        <v>6.9690000000000002E-2</v>
      </c>
      <c r="AQ170" s="31" t="s">
        <v>1211</v>
      </c>
      <c r="AR170" s="16" t="s">
        <v>1212</v>
      </c>
      <c r="AS170" s="16" t="s">
        <v>84</v>
      </c>
      <c r="AT170" s="16"/>
      <c r="AU170" s="33" t="s">
        <v>198</v>
      </c>
      <c r="AV170" s="16" t="s">
        <v>1213</v>
      </c>
      <c r="AW170" s="16" t="s">
        <v>1214</v>
      </c>
      <c r="AX170" s="16">
        <v>3203210874</v>
      </c>
      <c r="AY170" s="16" t="s">
        <v>78</v>
      </c>
      <c r="AZ170" s="16" t="str">
        <f t="shared" ca="1" si="19"/>
        <v xml:space="preserve"> </v>
      </c>
      <c r="BA170" s="16" t="s">
        <v>87</v>
      </c>
      <c r="BB170" s="16" t="s">
        <v>87</v>
      </c>
      <c r="BC170" s="16"/>
      <c r="BD170" s="18" t="s">
        <v>87</v>
      </c>
      <c r="BE170" s="16"/>
      <c r="BF170" s="16" t="s">
        <v>87</v>
      </c>
      <c r="BG170" s="31"/>
      <c r="BH170" s="16"/>
      <c r="BI170" s="19"/>
      <c r="BJ170" s="16"/>
      <c r="BK170" s="16"/>
      <c r="BL170" s="34"/>
    </row>
    <row r="171" spans="1:64">
      <c r="A171" s="15">
        <v>239</v>
      </c>
      <c r="B171" s="16">
        <v>4066</v>
      </c>
      <c r="C171" s="17" t="s">
        <v>64</v>
      </c>
      <c r="D171" s="18">
        <v>76315239</v>
      </c>
      <c r="E171" s="18">
        <v>76315239</v>
      </c>
      <c r="F171" s="18">
        <v>76315239</v>
      </c>
      <c r="G171" s="17" t="s">
        <v>1215</v>
      </c>
      <c r="H171" s="16" t="s">
        <v>89</v>
      </c>
      <c r="I171" s="19" t="s">
        <v>1216</v>
      </c>
      <c r="J171" s="16">
        <f t="shared" ca="1" si="18"/>
        <v>52</v>
      </c>
      <c r="K171" s="17" t="s">
        <v>247</v>
      </c>
      <c r="L171" s="16">
        <v>3137</v>
      </c>
      <c r="M171" s="16">
        <v>13</v>
      </c>
      <c r="N171" s="16" t="s">
        <v>525</v>
      </c>
      <c r="O171" s="35" t="s">
        <v>455</v>
      </c>
      <c r="P171" s="16" t="s">
        <v>249</v>
      </c>
      <c r="Q171" s="16" t="s">
        <v>117</v>
      </c>
      <c r="R171" s="22" t="s">
        <v>250</v>
      </c>
      <c r="S171" s="22"/>
      <c r="T171" s="22">
        <v>58</v>
      </c>
      <c r="U171" s="22" t="s">
        <v>454</v>
      </c>
      <c r="V171" s="22" t="s">
        <v>456</v>
      </c>
      <c r="W171" s="16">
        <v>3000</v>
      </c>
      <c r="X171" s="16" t="s">
        <v>170</v>
      </c>
      <c r="Y171" s="16" t="s">
        <v>293</v>
      </c>
      <c r="Z171" s="16" t="s">
        <v>293</v>
      </c>
      <c r="AA171" s="16" t="s">
        <v>76</v>
      </c>
      <c r="AB171" s="16" t="s">
        <v>76</v>
      </c>
      <c r="AC171" s="16" t="s">
        <v>76</v>
      </c>
      <c r="AD171" s="16"/>
      <c r="AE171" s="16" t="s">
        <v>77</v>
      </c>
      <c r="AF171" s="24">
        <v>2905284</v>
      </c>
      <c r="AG171" s="41">
        <v>827912</v>
      </c>
      <c r="AH171" s="24">
        <v>3733196</v>
      </c>
      <c r="AI171" s="26">
        <v>35576</v>
      </c>
      <c r="AJ171" s="27">
        <v>40909</v>
      </c>
      <c r="AK171" s="19" t="s">
        <v>92</v>
      </c>
      <c r="AL171" s="28">
        <f t="shared" ca="1" si="16"/>
        <v>13.25</v>
      </c>
      <c r="AM171" s="16" t="s">
        <v>93</v>
      </c>
      <c r="AN171" s="16" t="s">
        <v>94</v>
      </c>
      <c r="AO171" s="36" t="s">
        <v>82</v>
      </c>
      <c r="AP171" s="30">
        <v>6.9690000000000002E-2</v>
      </c>
      <c r="AQ171" s="31" t="s">
        <v>1217</v>
      </c>
      <c r="AR171" s="17" t="s">
        <v>1218</v>
      </c>
      <c r="AS171" s="16" t="s">
        <v>84</v>
      </c>
      <c r="AT171" s="16"/>
      <c r="AU171" s="33" t="s">
        <v>439</v>
      </c>
      <c r="AV171" s="17"/>
      <c r="AW171" s="16" t="s">
        <v>1219</v>
      </c>
      <c r="AX171" s="16">
        <v>3114539869</v>
      </c>
      <c r="AY171" s="16" t="s">
        <v>78</v>
      </c>
      <c r="AZ171" s="16" t="str">
        <f t="shared" ca="1" si="19"/>
        <v xml:space="preserve"> </v>
      </c>
      <c r="BA171" s="16" t="s">
        <v>87</v>
      </c>
      <c r="BB171" s="16" t="s">
        <v>87</v>
      </c>
      <c r="BC171" s="16"/>
      <c r="BD171" s="18" t="s">
        <v>87</v>
      </c>
      <c r="BE171" s="16"/>
      <c r="BF171" s="16" t="s">
        <v>87</v>
      </c>
      <c r="BG171" s="44"/>
      <c r="BH171" s="16"/>
      <c r="BI171" s="19"/>
      <c r="BJ171" s="16"/>
      <c r="BK171" s="16"/>
      <c r="BL171" s="34"/>
    </row>
    <row r="172" spans="1:64">
      <c r="A172" s="15">
        <v>240</v>
      </c>
      <c r="B172" s="16">
        <v>4066</v>
      </c>
      <c r="C172" s="17" t="s">
        <v>64</v>
      </c>
      <c r="D172" s="18">
        <v>18493989</v>
      </c>
      <c r="E172" s="18">
        <v>18493989</v>
      </c>
      <c r="F172" s="18">
        <v>18493989</v>
      </c>
      <c r="G172" s="17" t="s">
        <v>1220</v>
      </c>
      <c r="H172" s="16" t="s">
        <v>291</v>
      </c>
      <c r="I172" s="19" t="s">
        <v>1221</v>
      </c>
      <c r="J172" s="16">
        <f t="shared" ca="1" si="18"/>
        <v>53</v>
      </c>
      <c r="K172" s="17" t="s">
        <v>453</v>
      </c>
      <c r="L172" s="16">
        <v>3137</v>
      </c>
      <c r="M172" s="16">
        <v>13</v>
      </c>
      <c r="N172" s="16" t="s">
        <v>525</v>
      </c>
      <c r="O172" s="35" t="s">
        <v>455</v>
      </c>
      <c r="P172" s="16" t="s">
        <v>249</v>
      </c>
      <c r="Q172" s="16" t="s">
        <v>117</v>
      </c>
      <c r="R172" s="17" t="s">
        <v>73</v>
      </c>
      <c r="S172" s="22"/>
      <c r="T172" s="22">
        <v>240</v>
      </c>
      <c r="U172" s="22" t="s">
        <v>525</v>
      </c>
      <c r="V172" s="22" t="s">
        <v>456</v>
      </c>
      <c r="W172" s="16">
        <v>3000</v>
      </c>
      <c r="X172" s="16" t="s">
        <v>170</v>
      </c>
      <c r="Y172" s="16" t="s">
        <v>293</v>
      </c>
      <c r="Z172" s="16" t="s">
        <v>293</v>
      </c>
      <c r="AA172" s="16" t="s">
        <v>76</v>
      </c>
      <c r="AB172" s="16" t="s">
        <v>76</v>
      </c>
      <c r="AC172" s="16" t="s">
        <v>76</v>
      </c>
      <c r="AD172" s="16"/>
      <c r="AE172" s="16" t="s">
        <v>77</v>
      </c>
      <c r="AF172" s="24">
        <v>2905284</v>
      </c>
      <c r="AG172" s="41">
        <v>827912</v>
      </c>
      <c r="AH172" s="24">
        <v>3733196</v>
      </c>
      <c r="AI172" s="26">
        <v>34564</v>
      </c>
      <c r="AJ172" s="27">
        <v>40909</v>
      </c>
      <c r="AK172" s="19" t="s">
        <v>92</v>
      </c>
      <c r="AL172" s="28">
        <f t="shared" ca="1" si="16"/>
        <v>13.25</v>
      </c>
      <c r="AM172" s="16" t="s">
        <v>120</v>
      </c>
      <c r="AN172" s="16" t="s">
        <v>94</v>
      </c>
      <c r="AO172" s="36" t="s">
        <v>82</v>
      </c>
      <c r="AP172" s="30">
        <v>6.9690000000000002E-2</v>
      </c>
      <c r="AQ172" s="31" t="s">
        <v>1222</v>
      </c>
      <c r="AR172" s="16" t="s">
        <v>1223</v>
      </c>
      <c r="AS172" s="16" t="s">
        <v>84</v>
      </c>
      <c r="AT172" s="16"/>
      <c r="AU172" s="33"/>
      <c r="AV172" s="16"/>
      <c r="AW172" s="16" t="s">
        <v>1224</v>
      </c>
      <c r="AX172" s="16">
        <v>3153094627</v>
      </c>
      <c r="AY172" s="16">
        <v>3173676643</v>
      </c>
      <c r="AZ172" s="16" t="str">
        <f t="shared" ca="1" si="19"/>
        <v xml:space="preserve"> </v>
      </c>
      <c r="BA172" s="16" t="s">
        <v>87</v>
      </c>
      <c r="BB172" s="16" t="s">
        <v>706</v>
      </c>
      <c r="BC172" s="16"/>
      <c r="BD172" s="18" t="s">
        <v>87</v>
      </c>
      <c r="BE172" s="16"/>
      <c r="BF172" s="16" t="s">
        <v>87</v>
      </c>
      <c r="BG172" s="31"/>
      <c r="BH172" s="16"/>
      <c r="BI172" s="19"/>
      <c r="BJ172" s="16"/>
      <c r="BK172" s="16"/>
      <c r="BL172" s="34"/>
    </row>
    <row r="173" spans="1:64">
      <c r="A173" s="15">
        <v>241</v>
      </c>
      <c r="B173" s="16">
        <v>4066</v>
      </c>
      <c r="C173" s="17" t="s">
        <v>64</v>
      </c>
      <c r="D173" s="18">
        <v>12998302</v>
      </c>
      <c r="E173" s="18" t="e">
        <v>#N/A</v>
      </c>
      <c r="F173" s="18" t="e">
        <v>#N/A</v>
      </c>
      <c r="G173" s="17" t="s">
        <v>1225</v>
      </c>
      <c r="H173" s="16" t="s">
        <v>89</v>
      </c>
      <c r="I173" s="19" t="s">
        <v>1226</v>
      </c>
      <c r="J173" s="16">
        <f t="shared" ca="1" si="18"/>
        <v>55</v>
      </c>
      <c r="K173" s="17" t="s">
        <v>453</v>
      </c>
      <c r="L173" s="16">
        <v>3137</v>
      </c>
      <c r="M173" s="16">
        <v>13</v>
      </c>
      <c r="N173" s="16" t="s">
        <v>525</v>
      </c>
      <c r="O173" s="35" t="s">
        <v>455</v>
      </c>
      <c r="P173" s="16" t="s">
        <v>249</v>
      </c>
      <c r="Q173" s="16" t="s">
        <v>117</v>
      </c>
      <c r="R173" s="22" t="s">
        <v>73</v>
      </c>
      <c r="S173" s="22"/>
      <c r="T173" s="22">
        <v>241</v>
      </c>
      <c r="U173" s="22" t="s">
        <v>525</v>
      </c>
      <c r="V173" s="22" t="s">
        <v>456</v>
      </c>
      <c r="W173" s="16">
        <v>3000</v>
      </c>
      <c r="X173" s="16" t="s">
        <v>170</v>
      </c>
      <c r="Y173" s="16" t="s">
        <v>432</v>
      </c>
      <c r="Z173" s="16" t="s">
        <v>432</v>
      </c>
      <c r="AA173" s="16" t="s">
        <v>433</v>
      </c>
      <c r="AB173" s="16" t="s">
        <v>755</v>
      </c>
      <c r="AC173" s="16" t="s">
        <v>756</v>
      </c>
      <c r="AD173" s="16"/>
      <c r="AE173" s="16" t="s">
        <v>77</v>
      </c>
      <c r="AF173" s="24">
        <v>2905284</v>
      </c>
      <c r="AG173" s="41">
        <v>827912</v>
      </c>
      <c r="AH173" s="24">
        <v>3733196</v>
      </c>
      <c r="AI173" s="26">
        <v>34562</v>
      </c>
      <c r="AJ173" s="27">
        <v>40909</v>
      </c>
      <c r="AK173" s="19" t="s">
        <v>92</v>
      </c>
      <c r="AL173" s="28">
        <f t="shared" ca="1" si="16"/>
        <v>13.25</v>
      </c>
      <c r="AM173" s="16" t="s">
        <v>269</v>
      </c>
      <c r="AN173" s="16" t="s">
        <v>94</v>
      </c>
      <c r="AO173" s="36" t="s">
        <v>757</v>
      </c>
      <c r="AP173" s="30">
        <v>6.9690000000000002E-2</v>
      </c>
      <c r="AQ173" s="31" t="s">
        <v>1227</v>
      </c>
      <c r="AR173" s="17" t="s">
        <v>1228</v>
      </c>
      <c r="AS173" s="16" t="s">
        <v>84</v>
      </c>
      <c r="AT173" s="16"/>
      <c r="AU173" s="33"/>
      <c r="AV173" s="17"/>
      <c r="AW173" s="16" t="s">
        <v>1229</v>
      </c>
      <c r="AX173" s="16">
        <v>3127633625</v>
      </c>
      <c r="AY173" s="16">
        <v>3173668291</v>
      </c>
      <c r="AZ173" s="16" t="str">
        <f t="shared" ca="1" si="19"/>
        <v xml:space="preserve"> </v>
      </c>
      <c r="BA173" s="16" t="s">
        <v>87</v>
      </c>
      <c r="BB173" s="16" t="s">
        <v>87</v>
      </c>
      <c r="BC173" s="16"/>
      <c r="BD173" s="18" t="s">
        <v>87</v>
      </c>
      <c r="BE173" s="16"/>
      <c r="BF173" s="16" t="s">
        <v>87</v>
      </c>
      <c r="BG173" s="31"/>
      <c r="BH173" s="16"/>
      <c r="BI173" s="19"/>
      <c r="BJ173" s="16"/>
      <c r="BK173" s="16"/>
      <c r="BL173" s="34"/>
    </row>
    <row r="174" spans="1:64">
      <c r="A174" s="15">
        <v>242</v>
      </c>
      <c r="B174" s="16">
        <v>4066</v>
      </c>
      <c r="C174" s="17" t="s">
        <v>64</v>
      </c>
      <c r="D174" s="18">
        <v>80426571</v>
      </c>
      <c r="E174" s="18">
        <v>80426571</v>
      </c>
      <c r="F174" s="18">
        <v>80426571</v>
      </c>
      <c r="G174" s="17" t="s">
        <v>1230</v>
      </c>
      <c r="H174" s="16" t="s">
        <v>229</v>
      </c>
      <c r="I174" s="19" t="s">
        <v>1231</v>
      </c>
      <c r="J174" s="16">
        <f t="shared" ca="1" si="18"/>
        <v>52</v>
      </c>
      <c r="K174" s="17" t="s">
        <v>453</v>
      </c>
      <c r="L174" s="16">
        <v>3137</v>
      </c>
      <c r="M174" s="16">
        <v>13</v>
      </c>
      <c r="N174" s="16" t="s">
        <v>525</v>
      </c>
      <c r="O174" s="35" t="s">
        <v>455</v>
      </c>
      <c r="P174" s="16" t="s">
        <v>249</v>
      </c>
      <c r="Q174" s="16" t="s">
        <v>117</v>
      </c>
      <c r="R174" s="22" t="s">
        <v>73</v>
      </c>
      <c r="S174" s="22"/>
      <c r="T174" s="22">
        <v>242</v>
      </c>
      <c r="U174" s="22" t="s">
        <v>525</v>
      </c>
      <c r="V174" s="22" t="s">
        <v>456</v>
      </c>
      <c r="W174" s="16">
        <v>3000</v>
      </c>
      <c r="X174" s="16" t="s">
        <v>170</v>
      </c>
      <c r="Y174" s="16" t="s">
        <v>293</v>
      </c>
      <c r="Z174" s="16" t="s">
        <v>293</v>
      </c>
      <c r="AA174" s="16" t="s">
        <v>76</v>
      </c>
      <c r="AB174" s="16" t="s">
        <v>76</v>
      </c>
      <c r="AC174" s="16" t="s">
        <v>76</v>
      </c>
      <c r="AD174" s="16"/>
      <c r="AE174" s="16" t="s">
        <v>77</v>
      </c>
      <c r="AF174" s="24">
        <v>2905284</v>
      </c>
      <c r="AG174" s="41">
        <v>827912</v>
      </c>
      <c r="AH174" s="24">
        <v>3733196</v>
      </c>
      <c r="AI174" s="26">
        <v>34564</v>
      </c>
      <c r="AJ174" s="27">
        <v>40909</v>
      </c>
      <c r="AK174" s="19" t="s">
        <v>92</v>
      </c>
      <c r="AL174" s="28">
        <f t="shared" ca="1" si="16"/>
        <v>13.25</v>
      </c>
      <c r="AM174" s="16" t="s">
        <v>173</v>
      </c>
      <c r="AN174" s="16" t="s">
        <v>94</v>
      </c>
      <c r="AO174" s="36" t="s">
        <v>82</v>
      </c>
      <c r="AP174" s="30">
        <v>6.9690000000000002E-2</v>
      </c>
      <c r="AQ174" s="31" t="s">
        <v>1232</v>
      </c>
      <c r="AR174" s="17" t="s">
        <v>1233</v>
      </c>
      <c r="AS174" s="16" t="s">
        <v>84</v>
      </c>
      <c r="AT174" s="16"/>
      <c r="AU174" s="33"/>
      <c r="AV174" s="17"/>
      <c r="AW174" s="16" t="s">
        <v>1234</v>
      </c>
      <c r="AX174" s="16">
        <v>3103347374</v>
      </c>
      <c r="AY174" s="16" t="s">
        <v>78</v>
      </c>
      <c r="AZ174" s="16" t="str">
        <f t="shared" ca="1" si="19"/>
        <v xml:space="preserve"> </v>
      </c>
      <c r="BA174" s="16" t="s">
        <v>87</v>
      </c>
      <c r="BB174" s="16" t="s">
        <v>87</v>
      </c>
      <c r="BC174" s="16"/>
      <c r="BD174" s="18" t="s">
        <v>87</v>
      </c>
      <c r="BE174" s="16"/>
      <c r="BF174" s="16" t="s">
        <v>87</v>
      </c>
      <c r="BG174" s="44"/>
      <c r="BH174" s="16"/>
      <c r="BI174" s="19"/>
      <c r="BJ174" s="16"/>
      <c r="BK174" s="16"/>
      <c r="BL174" s="34"/>
    </row>
    <row r="175" spans="1:64">
      <c r="A175" s="15">
        <v>243</v>
      </c>
      <c r="B175" s="16">
        <v>4066</v>
      </c>
      <c r="C175" s="17" t="s">
        <v>64</v>
      </c>
      <c r="D175" s="18">
        <v>9396415</v>
      </c>
      <c r="E175" s="18">
        <v>9396415</v>
      </c>
      <c r="F175" s="18">
        <v>9396415</v>
      </c>
      <c r="G175" s="17" t="s">
        <v>1235</v>
      </c>
      <c r="H175" s="16" t="s">
        <v>66</v>
      </c>
      <c r="I175" s="19" t="s">
        <v>1236</v>
      </c>
      <c r="J175" s="16">
        <f t="shared" ca="1" si="18"/>
        <v>53</v>
      </c>
      <c r="K175" s="17" t="s">
        <v>247</v>
      </c>
      <c r="L175" s="16">
        <v>3137</v>
      </c>
      <c r="M175" s="16">
        <v>13</v>
      </c>
      <c r="N175" s="16" t="s">
        <v>525</v>
      </c>
      <c r="O175" s="35" t="s">
        <v>455</v>
      </c>
      <c r="P175" s="16" t="s">
        <v>249</v>
      </c>
      <c r="Q175" s="16" t="s">
        <v>117</v>
      </c>
      <c r="R175" s="22" t="s">
        <v>250</v>
      </c>
      <c r="S175" s="22"/>
      <c r="T175" s="22">
        <v>178</v>
      </c>
      <c r="U175" s="22" t="s">
        <v>454</v>
      </c>
      <c r="V175" s="22" t="s">
        <v>456</v>
      </c>
      <c r="W175" s="16">
        <v>3000</v>
      </c>
      <c r="X175" s="16" t="s">
        <v>170</v>
      </c>
      <c r="Y175" s="16" t="s">
        <v>723</v>
      </c>
      <c r="Z175" s="16" t="s">
        <v>723</v>
      </c>
      <c r="AA175" s="16" t="s">
        <v>76</v>
      </c>
      <c r="AB175" s="16" t="s">
        <v>76</v>
      </c>
      <c r="AC175" s="16" t="s">
        <v>76</v>
      </c>
      <c r="AD175" s="16"/>
      <c r="AE175" s="16" t="s">
        <v>77</v>
      </c>
      <c r="AF175" s="24">
        <v>2905284</v>
      </c>
      <c r="AG175" s="41">
        <v>827912</v>
      </c>
      <c r="AH175" s="24">
        <v>3733196</v>
      </c>
      <c r="AI175" s="26">
        <v>35575</v>
      </c>
      <c r="AJ175" s="27">
        <v>40909</v>
      </c>
      <c r="AK175" s="19" t="s">
        <v>92</v>
      </c>
      <c r="AL175" s="28">
        <f t="shared" ca="1" si="16"/>
        <v>13.25</v>
      </c>
      <c r="AM175" s="16" t="s">
        <v>93</v>
      </c>
      <c r="AN175" s="16" t="s">
        <v>94</v>
      </c>
      <c r="AO175" s="36" t="s">
        <v>82</v>
      </c>
      <c r="AP175" s="30">
        <v>6.9690000000000002E-2</v>
      </c>
      <c r="AQ175" s="31" t="s">
        <v>1237</v>
      </c>
      <c r="AR175" s="17" t="s">
        <v>1238</v>
      </c>
      <c r="AS175" s="16" t="s">
        <v>84</v>
      </c>
      <c r="AT175" s="16" t="s">
        <v>1239</v>
      </c>
      <c r="AU175" s="33"/>
      <c r="AV175" s="17"/>
      <c r="AW175" s="16" t="s">
        <v>1240</v>
      </c>
      <c r="AX175" s="16">
        <v>3102575324</v>
      </c>
      <c r="AY175" s="16">
        <v>3102575324</v>
      </c>
      <c r="AZ175" s="16" t="str">
        <f t="shared" ca="1" si="19"/>
        <v xml:space="preserve"> </v>
      </c>
      <c r="BA175" s="16" t="s">
        <v>87</v>
      </c>
      <c r="BB175" s="16" t="s">
        <v>87</v>
      </c>
      <c r="BC175" s="16"/>
      <c r="BD175" s="18" t="s">
        <v>87</v>
      </c>
      <c r="BE175" s="16"/>
      <c r="BF175" s="16" t="s">
        <v>87</v>
      </c>
      <c r="BG175" s="31"/>
      <c r="BH175" s="16"/>
      <c r="BI175" s="19"/>
      <c r="BJ175" s="16"/>
      <c r="BK175" s="16"/>
      <c r="BL175" s="34"/>
    </row>
    <row r="176" spans="1:64">
      <c r="A176" s="15">
        <v>244</v>
      </c>
      <c r="B176" s="16">
        <v>4066</v>
      </c>
      <c r="C176" s="17" t="s">
        <v>64</v>
      </c>
      <c r="D176" s="18">
        <v>79291371</v>
      </c>
      <c r="E176" s="18">
        <v>79291371</v>
      </c>
      <c r="F176" s="18">
        <v>79291371</v>
      </c>
      <c r="G176" s="17" t="s">
        <v>1241</v>
      </c>
      <c r="H176" s="16" t="s">
        <v>229</v>
      </c>
      <c r="I176" s="19" t="s">
        <v>1242</v>
      </c>
      <c r="J176" s="16">
        <f t="shared" ca="1" si="18"/>
        <v>61</v>
      </c>
      <c r="K176" s="17" t="s">
        <v>453</v>
      </c>
      <c r="L176" s="16">
        <v>3137</v>
      </c>
      <c r="M176" s="16">
        <v>13</v>
      </c>
      <c r="N176" s="16" t="s">
        <v>525</v>
      </c>
      <c r="O176" s="35" t="s">
        <v>455</v>
      </c>
      <c r="P176" s="16" t="s">
        <v>249</v>
      </c>
      <c r="Q176" s="16" t="s">
        <v>117</v>
      </c>
      <c r="R176" s="22" t="s">
        <v>73</v>
      </c>
      <c r="S176" s="22"/>
      <c r="T176" s="22">
        <v>244</v>
      </c>
      <c r="U176" s="22" t="s">
        <v>525</v>
      </c>
      <c r="V176" s="22" t="s">
        <v>456</v>
      </c>
      <c r="W176" s="16">
        <v>3000</v>
      </c>
      <c r="X176" s="16" t="s">
        <v>170</v>
      </c>
      <c r="Y176" s="16" t="s">
        <v>477</v>
      </c>
      <c r="Z176" s="16" t="s">
        <v>477</v>
      </c>
      <c r="AA176" s="16" t="s">
        <v>478</v>
      </c>
      <c r="AB176" s="16" t="s">
        <v>479</v>
      </c>
      <c r="AC176" s="16" t="s">
        <v>480</v>
      </c>
      <c r="AD176" s="16"/>
      <c r="AE176" s="16" t="s">
        <v>77</v>
      </c>
      <c r="AF176" s="24">
        <v>2905284</v>
      </c>
      <c r="AG176" s="41">
        <v>827912</v>
      </c>
      <c r="AH176" s="24">
        <v>3733196</v>
      </c>
      <c r="AI176" s="26">
        <v>32920</v>
      </c>
      <c r="AJ176" s="27">
        <v>40909</v>
      </c>
      <c r="AK176" s="19" t="s">
        <v>92</v>
      </c>
      <c r="AL176" s="28">
        <f t="shared" ca="1" si="16"/>
        <v>13.25</v>
      </c>
      <c r="AM176" s="16" t="s">
        <v>173</v>
      </c>
      <c r="AN176" s="16" t="s">
        <v>94</v>
      </c>
      <c r="AO176" s="36" t="s">
        <v>481</v>
      </c>
      <c r="AP176" s="30">
        <v>6.9690000000000002E-2</v>
      </c>
      <c r="AQ176" s="31" t="s">
        <v>1243</v>
      </c>
      <c r="AR176" s="16" t="s">
        <v>1243</v>
      </c>
      <c r="AS176" s="16" t="s">
        <v>84</v>
      </c>
      <c r="AT176" s="16"/>
      <c r="AU176" s="33"/>
      <c r="AV176" s="16"/>
      <c r="AW176" s="16" t="s">
        <v>1244</v>
      </c>
      <c r="AX176" s="16">
        <v>2717751</v>
      </c>
      <c r="AY176" s="16">
        <v>3202266973</v>
      </c>
      <c r="AZ176" s="16" t="str">
        <f t="shared" ca="1" si="19"/>
        <v>Prepensionado</v>
      </c>
      <c r="BA176" s="16" t="s">
        <v>87</v>
      </c>
      <c r="BB176" s="16" t="s">
        <v>87</v>
      </c>
      <c r="BC176" s="16"/>
      <c r="BD176" s="18" t="s">
        <v>87</v>
      </c>
      <c r="BE176" s="16"/>
      <c r="BF176" s="16" t="s">
        <v>87</v>
      </c>
      <c r="BG176" s="31"/>
      <c r="BH176" s="16"/>
      <c r="BI176" s="19"/>
      <c r="BJ176" s="16"/>
      <c r="BK176" s="16"/>
      <c r="BL176" s="34"/>
    </row>
    <row r="177" spans="1:64">
      <c r="A177" s="15">
        <v>245</v>
      </c>
      <c r="B177" s="16">
        <v>4066</v>
      </c>
      <c r="C177" s="17" t="s">
        <v>64</v>
      </c>
      <c r="D177" s="18">
        <v>79596745</v>
      </c>
      <c r="E177" s="18">
        <v>79596745</v>
      </c>
      <c r="F177" s="18">
        <v>79596745</v>
      </c>
      <c r="G177" s="17" t="s">
        <v>1245</v>
      </c>
      <c r="H177" s="16" t="s">
        <v>89</v>
      </c>
      <c r="I177" s="19" t="s">
        <v>1246</v>
      </c>
      <c r="J177" s="16">
        <f t="shared" ca="1" si="18"/>
        <v>53</v>
      </c>
      <c r="K177" s="17" t="s">
        <v>453</v>
      </c>
      <c r="L177" s="16">
        <v>3137</v>
      </c>
      <c r="M177" s="16">
        <v>13</v>
      </c>
      <c r="N177" s="16" t="s">
        <v>525</v>
      </c>
      <c r="O177" s="35" t="s">
        <v>455</v>
      </c>
      <c r="P177" s="16" t="s">
        <v>249</v>
      </c>
      <c r="Q177" s="16" t="s">
        <v>117</v>
      </c>
      <c r="R177" s="22" t="s">
        <v>73</v>
      </c>
      <c r="S177" s="22"/>
      <c r="T177" s="22">
        <v>245</v>
      </c>
      <c r="U177" s="22" t="s">
        <v>525</v>
      </c>
      <c r="V177" s="22" t="s">
        <v>456</v>
      </c>
      <c r="W177" s="16">
        <v>3000</v>
      </c>
      <c r="X177" s="16" t="s">
        <v>170</v>
      </c>
      <c r="Y177" s="16" t="s">
        <v>293</v>
      </c>
      <c r="Z177" s="16" t="s">
        <v>293</v>
      </c>
      <c r="AA177" s="16" t="s">
        <v>76</v>
      </c>
      <c r="AB177" s="16" t="s">
        <v>76</v>
      </c>
      <c r="AC177" s="16" t="s">
        <v>76</v>
      </c>
      <c r="AD177" s="16"/>
      <c r="AE177" s="16" t="s">
        <v>77</v>
      </c>
      <c r="AF177" s="24">
        <v>2905284</v>
      </c>
      <c r="AG177" s="41">
        <v>827912</v>
      </c>
      <c r="AH177" s="24">
        <v>3733196</v>
      </c>
      <c r="AI177" s="26">
        <v>35146</v>
      </c>
      <c r="AJ177" s="27">
        <v>40909</v>
      </c>
      <c r="AK177" s="19" t="s">
        <v>92</v>
      </c>
      <c r="AL177" s="28">
        <f t="shared" ca="1" si="16"/>
        <v>13.25</v>
      </c>
      <c r="AM177" s="16" t="s">
        <v>93</v>
      </c>
      <c r="AN177" s="16" t="s">
        <v>94</v>
      </c>
      <c r="AO177" s="36" t="s">
        <v>82</v>
      </c>
      <c r="AP177" s="30">
        <v>6.9690000000000002E-2</v>
      </c>
      <c r="AQ177" s="31" t="s">
        <v>1247</v>
      </c>
      <c r="AR177" s="17" t="s">
        <v>1248</v>
      </c>
      <c r="AS177" s="16" t="s">
        <v>84</v>
      </c>
      <c r="AT177" s="16" t="s">
        <v>1249</v>
      </c>
      <c r="AU177" s="33"/>
      <c r="AV177" s="17"/>
      <c r="AW177" s="16" t="s">
        <v>1250</v>
      </c>
      <c r="AX177" s="16">
        <v>3112638042</v>
      </c>
      <c r="AY177" s="16" t="s">
        <v>78</v>
      </c>
      <c r="AZ177" s="16" t="str">
        <f t="shared" ca="1" si="19"/>
        <v xml:space="preserve"> </v>
      </c>
      <c r="BA177" s="16" t="s">
        <v>87</v>
      </c>
      <c r="BB177" s="16" t="s">
        <v>87</v>
      </c>
      <c r="BC177" s="16"/>
      <c r="BD177" s="18" t="s">
        <v>87</v>
      </c>
      <c r="BE177" s="16"/>
      <c r="BF177" s="16" t="s">
        <v>87</v>
      </c>
      <c r="BG177" s="44"/>
      <c r="BH177" s="16"/>
      <c r="BI177" s="19"/>
      <c r="BJ177" s="16"/>
      <c r="BK177" s="16"/>
      <c r="BL177" s="34"/>
    </row>
    <row r="178" spans="1:64">
      <c r="A178" s="15">
        <v>246</v>
      </c>
      <c r="B178" s="16">
        <v>4066</v>
      </c>
      <c r="C178" s="17" t="s">
        <v>64</v>
      </c>
      <c r="D178" s="18">
        <v>79535729</v>
      </c>
      <c r="E178" s="18">
        <v>79535729</v>
      </c>
      <c r="F178" s="18">
        <v>79535729</v>
      </c>
      <c r="G178" s="17" t="s">
        <v>1251</v>
      </c>
      <c r="H178" s="16" t="s">
        <v>89</v>
      </c>
      <c r="I178" s="19" t="s">
        <v>1252</v>
      </c>
      <c r="J178" s="16">
        <f t="shared" ca="1" si="18"/>
        <v>54</v>
      </c>
      <c r="K178" s="17" t="s">
        <v>453</v>
      </c>
      <c r="L178" s="16">
        <v>3137</v>
      </c>
      <c r="M178" s="16">
        <v>13</v>
      </c>
      <c r="N178" s="16" t="s">
        <v>525</v>
      </c>
      <c r="O178" s="35" t="s">
        <v>455</v>
      </c>
      <c r="P178" s="16" t="s">
        <v>249</v>
      </c>
      <c r="Q178" s="16" t="s">
        <v>117</v>
      </c>
      <c r="R178" s="22" t="s">
        <v>73</v>
      </c>
      <c r="S178" s="22"/>
      <c r="T178" s="22">
        <v>246</v>
      </c>
      <c r="U178" s="22" t="s">
        <v>525</v>
      </c>
      <c r="V178" s="22" t="s">
        <v>456</v>
      </c>
      <c r="W178" s="16">
        <v>3000</v>
      </c>
      <c r="X178" s="16" t="s">
        <v>170</v>
      </c>
      <c r="Y178" s="16" t="s">
        <v>351</v>
      </c>
      <c r="Z178" s="16" t="s">
        <v>351</v>
      </c>
      <c r="AA178" s="16" t="s">
        <v>76</v>
      </c>
      <c r="AB178" s="16" t="s">
        <v>76</v>
      </c>
      <c r="AC178" s="16" t="s">
        <v>76</v>
      </c>
      <c r="AD178" s="16"/>
      <c r="AE178" s="16" t="s">
        <v>77</v>
      </c>
      <c r="AF178" s="24">
        <v>2905284</v>
      </c>
      <c r="AG178" s="41">
        <v>827912</v>
      </c>
      <c r="AH178" s="24">
        <v>3733196</v>
      </c>
      <c r="AI178" s="26">
        <v>34351</v>
      </c>
      <c r="AJ178" s="27">
        <v>40909</v>
      </c>
      <c r="AK178" s="19" t="s">
        <v>92</v>
      </c>
      <c r="AL178" s="28">
        <f t="shared" ca="1" si="16"/>
        <v>13.25</v>
      </c>
      <c r="AM178" s="16" t="s">
        <v>120</v>
      </c>
      <c r="AN178" s="16" t="s">
        <v>94</v>
      </c>
      <c r="AO178" s="36" t="s">
        <v>82</v>
      </c>
      <c r="AP178" s="30">
        <v>6.9690000000000002E-2</v>
      </c>
      <c r="AQ178" s="31" t="s">
        <v>1253</v>
      </c>
      <c r="AR178" s="17" t="s">
        <v>1254</v>
      </c>
      <c r="AS178" s="16" t="s">
        <v>84</v>
      </c>
      <c r="AT178" s="16"/>
      <c r="AU178" s="33"/>
      <c r="AV178" s="17"/>
      <c r="AW178" s="16" t="s">
        <v>1255</v>
      </c>
      <c r="AX178" s="16">
        <v>3124263715</v>
      </c>
      <c r="AY178" s="16">
        <v>3212774339</v>
      </c>
      <c r="AZ178" s="16" t="str">
        <f t="shared" ca="1" si="19"/>
        <v xml:space="preserve"> </v>
      </c>
      <c r="BA178" s="16" t="s">
        <v>87</v>
      </c>
      <c r="BB178" s="16" t="s">
        <v>87</v>
      </c>
      <c r="BC178" s="16"/>
      <c r="BD178" s="18" t="s">
        <v>87</v>
      </c>
      <c r="BE178" s="16"/>
      <c r="BF178" s="16" t="s">
        <v>87</v>
      </c>
      <c r="BG178" s="17"/>
      <c r="BH178" s="16"/>
      <c r="BI178" s="19"/>
      <c r="BJ178" s="16"/>
      <c r="BK178" s="16"/>
      <c r="BL178" s="34"/>
    </row>
    <row r="179" spans="1:64">
      <c r="A179" s="15">
        <v>247</v>
      </c>
      <c r="B179" s="16">
        <v>4066</v>
      </c>
      <c r="C179" s="17" t="s">
        <v>64</v>
      </c>
      <c r="D179" s="18">
        <v>79467834</v>
      </c>
      <c r="E179" s="18">
        <v>79467834</v>
      </c>
      <c r="F179" s="18">
        <v>79467834</v>
      </c>
      <c r="G179" s="17" t="s">
        <v>1256</v>
      </c>
      <c r="H179" s="16" t="s">
        <v>89</v>
      </c>
      <c r="I179" s="19" t="s">
        <v>1257</v>
      </c>
      <c r="J179" s="16">
        <f t="shared" ca="1" si="18"/>
        <v>58</v>
      </c>
      <c r="K179" s="17" t="s">
        <v>453</v>
      </c>
      <c r="L179" s="16">
        <v>3137</v>
      </c>
      <c r="M179" s="16">
        <v>13</v>
      </c>
      <c r="N179" s="16" t="s">
        <v>525</v>
      </c>
      <c r="O179" s="35" t="s">
        <v>455</v>
      </c>
      <c r="P179" s="16" t="s">
        <v>249</v>
      </c>
      <c r="Q179" s="16" t="s">
        <v>117</v>
      </c>
      <c r="R179" s="17" t="s">
        <v>73</v>
      </c>
      <c r="S179" s="22"/>
      <c r="T179" s="22">
        <v>247</v>
      </c>
      <c r="U179" s="22" t="s">
        <v>525</v>
      </c>
      <c r="V179" s="22" t="s">
        <v>456</v>
      </c>
      <c r="W179" s="16">
        <v>3000</v>
      </c>
      <c r="X179" s="16" t="s">
        <v>170</v>
      </c>
      <c r="Y179" s="16" t="s">
        <v>293</v>
      </c>
      <c r="Z179" s="16" t="s">
        <v>293</v>
      </c>
      <c r="AA179" s="16" t="s">
        <v>76</v>
      </c>
      <c r="AB179" s="16" t="s">
        <v>76</v>
      </c>
      <c r="AC179" s="16" t="s">
        <v>76</v>
      </c>
      <c r="AD179" s="16"/>
      <c r="AE179" s="16" t="s">
        <v>77</v>
      </c>
      <c r="AF179" s="24">
        <v>2905284</v>
      </c>
      <c r="AG179" s="41">
        <v>827912</v>
      </c>
      <c r="AH179" s="24">
        <v>3733196</v>
      </c>
      <c r="AI179" s="26">
        <v>33637</v>
      </c>
      <c r="AJ179" s="27">
        <v>40909</v>
      </c>
      <c r="AK179" s="19" t="s">
        <v>92</v>
      </c>
      <c r="AL179" s="28">
        <f t="shared" ca="1" si="16"/>
        <v>13.25</v>
      </c>
      <c r="AM179" s="16" t="s">
        <v>93</v>
      </c>
      <c r="AN179" s="16" t="s">
        <v>94</v>
      </c>
      <c r="AO179" s="36" t="s">
        <v>82</v>
      </c>
      <c r="AP179" s="30">
        <v>6.9690000000000002E-2</v>
      </c>
      <c r="AQ179" s="31" t="s">
        <v>1258</v>
      </c>
      <c r="AR179" s="17" t="s">
        <v>1259</v>
      </c>
      <c r="AS179" s="16" t="s">
        <v>84</v>
      </c>
      <c r="AT179" s="16"/>
      <c r="AU179" s="33"/>
      <c r="AV179" s="17"/>
      <c r="AW179" s="16" t="s">
        <v>1260</v>
      </c>
      <c r="AX179" s="16">
        <v>3144280049</v>
      </c>
      <c r="AY179" s="16">
        <v>3175030596</v>
      </c>
      <c r="AZ179" s="16" t="str">
        <f t="shared" ca="1" si="19"/>
        <v xml:space="preserve"> </v>
      </c>
      <c r="BA179" s="16" t="s">
        <v>87</v>
      </c>
      <c r="BB179" s="16" t="s">
        <v>87</v>
      </c>
      <c r="BC179" s="16"/>
      <c r="BD179" s="18" t="s">
        <v>87</v>
      </c>
      <c r="BE179" s="16"/>
      <c r="BF179" s="16" t="s">
        <v>87</v>
      </c>
      <c r="BG179" s="31"/>
      <c r="BH179" s="16"/>
      <c r="BI179" s="19"/>
      <c r="BJ179" s="16"/>
      <c r="BK179" s="16"/>
      <c r="BL179" s="34"/>
    </row>
    <row r="180" spans="1:64">
      <c r="A180" s="15">
        <v>249</v>
      </c>
      <c r="B180" s="16">
        <v>4066</v>
      </c>
      <c r="C180" s="17" t="s">
        <v>64</v>
      </c>
      <c r="D180" s="18">
        <v>3274658</v>
      </c>
      <c r="E180" s="18">
        <v>3274658</v>
      </c>
      <c r="F180" s="18">
        <v>3274658</v>
      </c>
      <c r="G180" s="17" t="s">
        <v>1261</v>
      </c>
      <c r="H180" s="16" t="s">
        <v>229</v>
      </c>
      <c r="I180" s="19" t="s">
        <v>1262</v>
      </c>
      <c r="J180" s="16">
        <f t="shared" ca="1" si="18"/>
        <v>55</v>
      </c>
      <c r="K180" s="17" t="s">
        <v>453</v>
      </c>
      <c r="L180" s="16">
        <v>3137</v>
      </c>
      <c r="M180" s="16">
        <v>13</v>
      </c>
      <c r="N180" s="16" t="s">
        <v>525</v>
      </c>
      <c r="O180" s="35" t="s">
        <v>455</v>
      </c>
      <c r="P180" s="16" t="s">
        <v>249</v>
      </c>
      <c r="Q180" s="16" t="s">
        <v>117</v>
      </c>
      <c r="R180" s="17" t="s">
        <v>73</v>
      </c>
      <c r="S180" s="22"/>
      <c r="T180" s="22">
        <v>249</v>
      </c>
      <c r="U180" s="22" t="s">
        <v>525</v>
      </c>
      <c r="V180" s="22" t="s">
        <v>456</v>
      </c>
      <c r="W180" s="16">
        <v>3000</v>
      </c>
      <c r="X180" s="16" t="s">
        <v>170</v>
      </c>
      <c r="Y180" s="16" t="s">
        <v>293</v>
      </c>
      <c r="Z180" s="16" t="s">
        <v>293</v>
      </c>
      <c r="AA180" s="16" t="s">
        <v>76</v>
      </c>
      <c r="AB180" s="16" t="s">
        <v>76</v>
      </c>
      <c r="AC180" s="16" t="s">
        <v>76</v>
      </c>
      <c r="AD180" s="16"/>
      <c r="AE180" s="16" t="s">
        <v>77</v>
      </c>
      <c r="AF180" s="24">
        <v>2905284</v>
      </c>
      <c r="AG180" s="41">
        <v>827912</v>
      </c>
      <c r="AH180" s="24">
        <v>3733196</v>
      </c>
      <c r="AI180" s="26">
        <v>33921</v>
      </c>
      <c r="AJ180" s="27">
        <v>40909</v>
      </c>
      <c r="AK180" s="19" t="s">
        <v>92</v>
      </c>
      <c r="AL180" s="28">
        <f t="shared" ca="1" si="16"/>
        <v>13.25</v>
      </c>
      <c r="AM180" s="16" t="s">
        <v>93</v>
      </c>
      <c r="AN180" s="16" t="s">
        <v>94</v>
      </c>
      <c r="AO180" s="36" t="s">
        <v>82</v>
      </c>
      <c r="AP180" s="30">
        <v>6.9690000000000002E-2</v>
      </c>
      <c r="AQ180" s="31" t="s">
        <v>1263</v>
      </c>
      <c r="AR180" s="17" t="s">
        <v>1264</v>
      </c>
      <c r="AS180" s="16" t="s">
        <v>84</v>
      </c>
      <c r="AT180" s="16"/>
      <c r="AU180" s="33"/>
      <c r="AV180" s="17"/>
      <c r="AW180" s="16" t="s">
        <v>1265</v>
      </c>
      <c r="AX180" s="16">
        <v>3138484232</v>
      </c>
      <c r="AY180" s="16" t="s">
        <v>78</v>
      </c>
      <c r="AZ180" s="16" t="str">
        <f t="shared" ca="1" si="19"/>
        <v xml:space="preserve"> </v>
      </c>
      <c r="BA180" s="16" t="s">
        <v>87</v>
      </c>
      <c r="BB180" s="16" t="s">
        <v>87</v>
      </c>
      <c r="BC180" s="16"/>
      <c r="BD180" s="18" t="s">
        <v>87</v>
      </c>
      <c r="BE180" s="16"/>
      <c r="BF180" s="16" t="s">
        <v>87</v>
      </c>
      <c r="BG180" s="44"/>
      <c r="BH180" s="16"/>
      <c r="BI180" s="19"/>
      <c r="BJ180" s="16"/>
      <c r="BK180" s="16"/>
      <c r="BL180" s="34"/>
    </row>
    <row r="181" spans="1:64">
      <c r="A181" s="15">
        <v>250</v>
      </c>
      <c r="B181" s="16">
        <v>4066</v>
      </c>
      <c r="C181" s="17" t="s">
        <v>64</v>
      </c>
      <c r="D181" s="18">
        <v>79463869</v>
      </c>
      <c r="E181" s="18">
        <v>79463869</v>
      </c>
      <c r="F181" s="18">
        <v>79463869</v>
      </c>
      <c r="G181" s="17" t="s">
        <v>1266</v>
      </c>
      <c r="H181" s="16" t="s">
        <v>66</v>
      </c>
      <c r="I181" s="19">
        <v>24967</v>
      </c>
      <c r="J181" s="16">
        <f t="shared" ca="1" si="18"/>
        <v>56</v>
      </c>
      <c r="K181" s="17" t="s">
        <v>138</v>
      </c>
      <c r="L181" s="16">
        <v>3137</v>
      </c>
      <c r="M181" s="16">
        <v>13</v>
      </c>
      <c r="N181" s="16" t="s">
        <v>525</v>
      </c>
      <c r="O181" s="35" t="s">
        <v>455</v>
      </c>
      <c r="P181" s="16" t="s">
        <v>141</v>
      </c>
      <c r="Q181" s="16" t="s">
        <v>117</v>
      </c>
      <c r="R181" s="17" t="s">
        <v>73</v>
      </c>
      <c r="S181" s="22"/>
      <c r="T181" s="22">
        <v>250</v>
      </c>
      <c r="U181" s="22" t="s">
        <v>525</v>
      </c>
      <c r="V181" s="22" t="s">
        <v>456</v>
      </c>
      <c r="W181" s="16">
        <v>3000</v>
      </c>
      <c r="X181" s="16" t="s">
        <v>170</v>
      </c>
      <c r="Y181" s="16" t="s">
        <v>293</v>
      </c>
      <c r="Z181" s="16" t="s">
        <v>293</v>
      </c>
      <c r="AA181" s="16" t="s">
        <v>76</v>
      </c>
      <c r="AB181" s="16" t="s">
        <v>76</v>
      </c>
      <c r="AC181" s="16" t="s">
        <v>76</v>
      </c>
      <c r="AD181" s="16"/>
      <c r="AE181" s="16" t="s">
        <v>77</v>
      </c>
      <c r="AF181" s="24">
        <v>2905284</v>
      </c>
      <c r="AG181" s="25" t="s">
        <v>78</v>
      </c>
      <c r="AH181" s="24">
        <v>2905284</v>
      </c>
      <c r="AI181" s="26" t="s">
        <v>78</v>
      </c>
      <c r="AJ181" s="19">
        <v>44589</v>
      </c>
      <c r="AK181" s="19" t="s">
        <v>1267</v>
      </c>
      <c r="AL181" s="28">
        <f t="shared" ca="1" si="16"/>
        <v>3.1666666666666665</v>
      </c>
      <c r="AM181" s="16" t="s">
        <v>93</v>
      </c>
      <c r="AN181" s="16" t="s">
        <v>94</v>
      </c>
      <c r="AO181" s="36" t="s">
        <v>82</v>
      </c>
      <c r="AP181" s="30">
        <v>6.9690000000000002E-2</v>
      </c>
      <c r="AQ181" s="31" t="s">
        <v>1268</v>
      </c>
      <c r="AR181" s="62" t="s">
        <v>1269</v>
      </c>
      <c r="AS181" s="16" t="s">
        <v>84</v>
      </c>
      <c r="AT181" s="16"/>
      <c r="AU181" s="33"/>
      <c r="AV181" s="17"/>
      <c r="AW181" s="16" t="s">
        <v>1270</v>
      </c>
      <c r="AX181" s="16">
        <v>3108836826</v>
      </c>
      <c r="AY181" s="16" t="s">
        <v>78</v>
      </c>
      <c r="AZ181" s="16" t="str">
        <f t="shared" ca="1" si="19"/>
        <v xml:space="preserve"> </v>
      </c>
      <c r="BA181" s="16" t="s">
        <v>87</v>
      </c>
      <c r="BB181" s="16" t="s">
        <v>87</v>
      </c>
      <c r="BC181" s="16">
        <v>0</v>
      </c>
      <c r="BD181" s="18" t="s">
        <v>87</v>
      </c>
      <c r="BE181" s="16"/>
      <c r="BF181" s="16" t="s">
        <v>87</v>
      </c>
      <c r="BG181" s="31"/>
      <c r="BH181" s="16"/>
      <c r="BI181" s="19"/>
      <c r="BJ181" s="16"/>
      <c r="BK181" s="16"/>
      <c r="BL181" s="34"/>
    </row>
    <row r="182" spans="1:64">
      <c r="A182" s="15">
        <v>252</v>
      </c>
      <c r="B182" s="16">
        <v>4066</v>
      </c>
      <c r="C182" s="17" t="s">
        <v>64</v>
      </c>
      <c r="D182" s="18">
        <v>74752974</v>
      </c>
      <c r="E182" s="18">
        <v>74752974</v>
      </c>
      <c r="F182" s="18">
        <v>74752974</v>
      </c>
      <c r="G182" s="17" t="s">
        <v>1271</v>
      </c>
      <c r="H182" s="16" t="s">
        <v>229</v>
      </c>
      <c r="I182" s="19" t="s">
        <v>1272</v>
      </c>
      <c r="J182" s="16">
        <f t="shared" ca="1" si="18"/>
        <v>48</v>
      </c>
      <c r="K182" s="17" t="s">
        <v>453</v>
      </c>
      <c r="L182" s="16">
        <v>3137</v>
      </c>
      <c r="M182" s="16">
        <v>13</v>
      </c>
      <c r="N182" s="16" t="s">
        <v>525</v>
      </c>
      <c r="O182" s="35" t="s">
        <v>455</v>
      </c>
      <c r="P182" s="16" t="s">
        <v>249</v>
      </c>
      <c r="Q182" s="16" t="s">
        <v>117</v>
      </c>
      <c r="R182" s="22" t="s">
        <v>73</v>
      </c>
      <c r="S182" s="22"/>
      <c r="T182" s="22">
        <v>252</v>
      </c>
      <c r="U182" s="22" t="s">
        <v>525</v>
      </c>
      <c r="V182" s="22" t="s">
        <v>456</v>
      </c>
      <c r="W182" s="16">
        <v>3000</v>
      </c>
      <c r="X182" s="16" t="s">
        <v>170</v>
      </c>
      <c r="Y182" s="16" t="s">
        <v>538</v>
      </c>
      <c r="Z182" s="16" t="s">
        <v>538</v>
      </c>
      <c r="AA182" s="16" t="s">
        <v>76</v>
      </c>
      <c r="AB182" s="16" t="s">
        <v>76</v>
      </c>
      <c r="AC182" s="16" t="s">
        <v>76</v>
      </c>
      <c r="AD182" s="16"/>
      <c r="AE182" s="16" t="s">
        <v>77</v>
      </c>
      <c r="AF182" s="24">
        <v>2905284</v>
      </c>
      <c r="AG182" s="41">
        <v>827912</v>
      </c>
      <c r="AH182" s="24">
        <v>3733196</v>
      </c>
      <c r="AI182" s="26">
        <v>36228</v>
      </c>
      <c r="AJ182" s="27">
        <v>42347</v>
      </c>
      <c r="AK182" s="19" t="s">
        <v>92</v>
      </c>
      <c r="AL182" s="28">
        <f t="shared" ca="1" si="16"/>
        <v>9.25</v>
      </c>
      <c r="AM182" s="16" t="s">
        <v>93</v>
      </c>
      <c r="AN182" s="16" t="s">
        <v>94</v>
      </c>
      <c r="AO182" s="36" t="s">
        <v>82</v>
      </c>
      <c r="AP182" s="30">
        <v>6.9690000000000002E-2</v>
      </c>
      <c r="AQ182" s="31" t="s">
        <v>1273</v>
      </c>
      <c r="AR182" s="19" t="s">
        <v>1273</v>
      </c>
      <c r="AS182" s="16" t="s">
        <v>84</v>
      </c>
      <c r="AT182" s="19"/>
      <c r="AU182" s="26"/>
      <c r="AV182" s="19"/>
      <c r="AW182" s="16" t="s">
        <v>1274</v>
      </c>
      <c r="AX182" s="16">
        <v>3212626198</v>
      </c>
      <c r="AY182" s="16" t="s">
        <v>78</v>
      </c>
      <c r="AZ182" s="16" t="str">
        <f t="shared" ca="1" si="19"/>
        <v xml:space="preserve"> </v>
      </c>
      <c r="BA182" s="16" t="s">
        <v>87</v>
      </c>
      <c r="BB182" s="16" t="s">
        <v>87</v>
      </c>
      <c r="BC182" s="16"/>
      <c r="BD182" s="18" t="s">
        <v>87</v>
      </c>
      <c r="BE182" s="16"/>
      <c r="BF182" s="16" t="s">
        <v>87</v>
      </c>
      <c r="BG182" s="55"/>
      <c r="BH182" s="16"/>
      <c r="BI182" s="19"/>
      <c r="BJ182" s="16"/>
      <c r="BK182" s="16"/>
      <c r="BL182" s="34"/>
    </row>
    <row r="183" spans="1:64">
      <c r="A183" s="15">
        <v>253</v>
      </c>
      <c r="B183" s="16">
        <v>4066</v>
      </c>
      <c r="C183" s="17" t="s">
        <v>64</v>
      </c>
      <c r="D183" s="18">
        <v>80426703</v>
      </c>
      <c r="E183" s="18">
        <v>80426703</v>
      </c>
      <c r="F183" s="18">
        <v>80426703</v>
      </c>
      <c r="G183" s="17" t="s">
        <v>1275</v>
      </c>
      <c r="H183" s="16" t="s">
        <v>89</v>
      </c>
      <c r="I183" s="19" t="s">
        <v>1276</v>
      </c>
      <c r="J183" s="16">
        <f t="shared" ca="1" si="18"/>
        <v>52</v>
      </c>
      <c r="K183" s="17" t="s">
        <v>453</v>
      </c>
      <c r="L183" s="16">
        <v>3137</v>
      </c>
      <c r="M183" s="16">
        <v>13</v>
      </c>
      <c r="N183" s="16" t="s">
        <v>525</v>
      </c>
      <c r="O183" s="21" t="s">
        <v>455</v>
      </c>
      <c r="P183" s="16" t="s">
        <v>249</v>
      </c>
      <c r="Q183" s="16" t="s">
        <v>117</v>
      </c>
      <c r="R183" s="22" t="s">
        <v>73</v>
      </c>
      <c r="S183" s="22"/>
      <c r="T183" s="22">
        <v>253</v>
      </c>
      <c r="U183" s="22" t="s">
        <v>525</v>
      </c>
      <c r="V183" s="22" t="s">
        <v>456</v>
      </c>
      <c r="W183" s="16">
        <v>2000</v>
      </c>
      <c r="X183" s="16" t="s">
        <v>181</v>
      </c>
      <c r="Y183" s="16" t="s">
        <v>182</v>
      </c>
      <c r="Z183" s="16" t="s">
        <v>182</v>
      </c>
      <c r="AA183" s="16" t="s">
        <v>76</v>
      </c>
      <c r="AB183" s="16" t="s">
        <v>76</v>
      </c>
      <c r="AC183" s="16" t="s">
        <v>76</v>
      </c>
      <c r="AD183" s="16"/>
      <c r="AE183" s="16" t="s">
        <v>77</v>
      </c>
      <c r="AF183" s="24">
        <v>2905284</v>
      </c>
      <c r="AG183" s="41">
        <v>827912</v>
      </c>
      <c r="AH183" s="24">
        <v>3733196</v>
      </c>
      <c r="AI183" s="26">
        <v>34564</v>
      </c>
      <c r="AJ183" s="27">
        <v>40909</v>
      </c>
      <c r="AK183" s="19" t="s">
        <v>92</v>
      </c>
      <c r="AL183" s="28">
        <f t="shared" ca="1" si="16"/>
        <v>13.25</v>
      </c>
      <c r="AM183" s="16" t="s">
        <v>93</v>
      </c>
      <c r="AN183" s="16" t="s">
        <v>94</v>
      </c>
      <c r="AO183" s="36" t="s">
        <v>82</v>
      </c>
      <c r="AP183" s="30">
        <v>6.9690000000000002E-2</v>
      </c>
      <c r="AQ183" s="31" t="s">
        <v>1277</v>
      </c>
      <c r="AR183" s="17" t="s">
        <v>1278</v>
      </c>
      <c r="AS183" s="16" t="s">
        <v>84</v>
      </c>
      <c r="AT183" s="16" t="s">
        <v>1279</v>
      </c>
      <c r="AU183" s="33"/>
      <c r="AV183" s="17"/>
      <c r="AW183" s="16" t="s">
        <v>1280</v>
      </c>
      <c r="AX183" s="16">
        <v>3102649504</v>
      </c>
      <c r="AY183" s="16">
        <v>3232230709</v>
      </c>
      <c r="AZ183" s="16" t="str">
        <f t="shared" ca="1" si="19"/>
        <v xml:space="preserve"> </v>
      </c>
      <c r="BA183" s="16" t="s">
        <v>87</v>
      </c>
      <c r="BB183" s="16" t="s">
        <v>87</v>
      </c>
      <c r="BC183" s="16"/>
      <c r="BD183" s="18" t="s">
        <v>87</v>
      </c>
      <c r="BE183" s="16"/>
      <c r="BF183" s="16" t="s">
        <v>87</v>
      </c>
      <c r="BG183" s="44"/>
      <c r="BH183" s="16"/>
      <c r="BI183" s="19"/>
      <c r="BJ183" s="16"/>
      <c r="BK183" s="16"/>
      <c r="BL183" s="34"/>
    </row>
    <row r="184" spans="1:64">
      <c r="A184" s="15">
        <v>254</v>
      </c>
      <c r="B184" s="16">
        <v>4066</v>
      </c>
      <c r="C184" s="17" t="s">
        <v>64</v>
      </c>
      <c r="D184" s="18">
        <v>86044092</v>
      </c>
      <c r="E184" s="18">
        <v>86044092</v>
      </c>
      <c r="F184" s="18">
        <v>86044092</v>
      </c>
      <c r="G184" s="17" t="s">
        <v>1281</v>
      </c>
      <c r="H184" s="16" t="s">
        <v>229</v>
      </c>
      <c r="I184" s="19" t="s">
        <v>1282</v>
      </c>
      <c r="J184" s="16">
        <f t="shared" ca="1" si="18"/>
        <v>50</v>
      </c>
      <c r="K184" s="17" t="s">
        <v>247</v>
      </c>
      <c r="L184" s="16">
        <v>3137</v>
      </c>
      <c r="M184" s="16">
        <v>13</v>
      </c>
      <c r="N184" s="16" t="s">
        <v>525</v>
      </c>
      <c r="O184" s="35" t="s">
        <v>455</v>
      </c>
      <c r="P184" s="16" t="s">
        <v>249</v>
      </c>
      <c r="Q184" s="16" t="s">
        <v>117</v>
      </c>
      <c r="R184" s="17" t="s">
        <v>250</v>
      </c>
      <c r="S184" s="22"/>
      <c r="T184" s="22">
        <v>181</v>
      </c>
      <c r="U184" s="22" t="s">
        <v>454</v>
      </c>
      <c r="V184" s="22" t="s">
        <v>456</v>
      </c>
      <c r="W184" s="16">
        <v>3000</v>
      </c>
      <c r="X184" s="16" t="s">
        <v>170</v>
      </c>
      <c r="Y184" s="16" t="s">
        <v>293</v>
      </c>
      <c r="Z184" s="16" t="s">
        <v>293</v>
      </c>
      <c r="AA184" s="16" t="s">
        <v>76</v>
      </c>
      <c r="AB184" s="16" t="s">
        <v>76</v>
      </c>
      <c r="AC184" s="16" t="s">
        <v>76</v>
      </c>
      <c r="AD184" s="16"/>
      <c r="AE184" s="16" t="s">
        <v>77</v>
      </c>
      <c r="AF184" s="24">
        <v>2905284</v>
      </c>
      <c r="AG184" s="41">
        <v>827912</v>
      </c>
      <c r="AH184" s="24">
        <v>3733196</v>
      </c>
      <c r="AI184" s="26">
        <v>34564</v>
      </c>
      <c r="AJ184" s="27">
        <v>40909</v>
      </c>
      <c r="AK184" s="19" t="s">
        <v>92</v>
      </c>
      <c r="AL184" s="28">
        <f t="shared" ca="1" si="16"/>
        <v>13.25</v>
      </c>
      <c r="AM184" s="16" t="s">
        <v>1142</v>
      </c>
      <c r="AN184" s="16" t="s">
        <v>94</v>
      </c>
      <c r="AO184" s="36" t="s">
        <v>82</v>
      </c>
      <c r="AP184" s="30">
        <v>6.9690000000000002E-2</v>
      </c>
      <c r="AQ184" s="31" t="s">
        <v>1283</v>
      </c>
      <c r="AR184" s="17" t="s">
        <v>1284</v>
      </c>
      <c r="AS184" s="16" t="s">
        <v>84</v>
      </c>
      <c r="AT184" s="16"/>
      <c r="AU184" s="33" t="s">
        <v>186</v>
      </c>
      <c r="AV184" s="17"/>
      <c r="AW184" s="16" t="s">
        <v>1285</v>
      </c>
      <c r="AX184" s="16">
        <v>3102608904</v>
      </c>
      <c r="AY184" s="16">
        <v>3102608904</v>
      </c>
      <c r="AZ184" s="16" t="str">
        <f t="shared" ca="1" si="19"/>
        <v xml:space="preserve"> </v>
      </c>
      <c r="BA184" s="16" t="s">
        <v>87</v>
      </c>
      <c r="BB184" s="16" t="s">
        <v>87</v>
      </c>
      <c r="BC184" s="16"/>
      <c r="BD184" s="18" t="s">
        <v>87</v>
      </c>
      <c r="BE184" s="16"/>
      <c r="BF184" s="16" t="s">
        <v>87</v>
      </c>
      <c r="BG184" s="44"/>
      <c r="BH184" s="16"/>
      <c r="BI184" s="19"/>
      <c r="BJ184" s="16"/>
      <c r="BK184" s="16"/>
      <c r="BL184" s="34"/>
    </row>
    <row r="185" spans="1:64">
      <c r="A185" s="15">
        <v>255</v>
      </c>
      <c r="B185" s="16">
        <v>4066</v>
      </c>
      <c r="C185" s="17" t="s">
        <v>64</v>
      </c>
      <c r="D185" s="18">
        <v>79580628</v>
      </c>
      <c r="E185" s="18">
        <v>79580628</v>
      </c>
      <c r="F185" s="18">
        <v>79580628</v>
      </c>
      <c r="G185" s="17" t="s">
        <v>1286</v>
      </c>
      <c r="H185" s="16" t="s">
        <v>89</v>
      </c>
      <c r="I185" s="19" t="s">
        <v>1287</v>
      </c>
      <c r="J185" s="16">
        <f t="shared" ca="1" si="18"/>
        <v>53</v>
      </c>
      <c r="K185" s="17" t="s">
        <v>453</v>
      </c>
      <c r="L185" s="16">
        <v>3137</v>
      </c>
      <c r="M185" s="16">
        <v>13</v>
      </c>
      <c r="N185" s="16" t="s">
        <v>525</v>
      </c>
      <c r="O185" s="35" t="s">
        <v>455</v>
      </c>
      <c r="P185" s="16" t="s">
        <v>249</v>
      </c>
      <c r="Q185" s="16" t="s">
        <v>117</v>
      </c>
      <c r="R185" s="17" t="s">
        <v>73</v>
      </c>
      <c r="S185" s="22"/>
      <c r="T185" s="22">
        <v>255</v>
      </c>
      <c r="U185" s="22" t="s">
        <v>525</v>
      </c>
      <c r="V185" s="22" t="s">
        <v>456</v>
      </c>
      <c r="W185" s="16">
        <v>3000</v>
      </c>
      <c r="X185" s="16" t="s">
        <v>170</v>
      </c>
      <c r="Y185" s="16" t="s">
        <v>293</v>
      </c>
      <c r="Z185" s="16" t="s">
        <v>293</v>
      </c>
      <c r="AA185" s="16" t="s">
        <v>76</v>
      </c>
      <c r="AB185" s="16" t="s">
        <v>76</v>
      </c>
      <c r="AC185" s="16" t="s">
        <v>76</v>
      </c>
      <c r="AD185" s="16"/>
      <c r="AE185" s="16" t="s">
        <v>77</v>
      </c>
      <c r="AF185" s="24">
        <v>2905284</v>
      </c>
      <c r="AG185" s="41">
        <v>827912</v>
      </c>
      <c r="AH185" s="24">
        <v>3733196</v>
      </c>
      <c r="AI185" s="26">
        <v>34957</v>
      </c>
      <c r="AJ185" s="27">
        <v>40909</v>
      </c>
      <c r="AK185" s="19" t="s">
        <v>92</v>
      </c>
      <c r="AL185" s="28">
        <f t="shared" ca="1" si="16"/>
        <v>13.25</v>
      </c>
      <c r="AM185" s="16" t="s">
        <v>120</v>
      </c>
      <c r="AN185" s="16" t="s">
        <v>94</v>
      </c>
      <c r="AO185" s="36" t="s">
        <v>82</v>
      </c>
      <c r="AP185" s="30">
        <v>6.9690000000000002E-2</v>
      </c>
      <c r="AQ185" s="31" t="s">
        <v>1288</v>
      </c>
      <c r="AR185" s="17" t="s">
        <v>1289</v>
      </c>
      <c r="AS185" s="16" t="s">
        <v>84</v>
      </c>
      <c r="AT185" s="16"/>
      <c r="AU185" s="33"/>
      <c r="AV185" s="17"/>
      <c r="AW185" s="16" t="s">
        <v>1290</v>
      </c>
      <c r="AX185" s="16">
        <v>3168783908</v>
      </c>
      <c r="AY185" s="16" t="s">
        <v>78</v>
      </c>
      <c r="AZ185" s="16" t="str">
        <f t="shared" ca="1" si="19"/>
        <v xml:space="preserve"> </v>
      </c>
      <c r="BA185" s="16" t="s">
        <v>87</v>
      </c>
      <c r="BB185" s="16" t="s">
        <v>87</v>
      </c>
      <c r="BC185" s="16"/>
      <c r="BD185" s="18" t="s">
        <v>87</v>
      </c>
      <c r="BE185" s="16"/>
      <c r="BF185" s="16" t="s">
        <v>87</v>
      </c>
      <c r="BG185" s="44"/>
      <c r="BH185" s="16"/>
      <c r="BI185" s="19"/>
      <c r="BJ185" s="16"/>
      <c r="BK185" s="16"/>
      <c r="BL185" s="34"/>
    </row>
    <row r="186" spans="1:64">
      <c r="A186" s="15">
        <v>256</v>
      </c>
      <c r="B186" s="16">
        <v>4066</v>
      </c>
      <c r="C186" s="17" t="s">
        <v>64</v>
      </c>
      <c r="D186" s="18">
        <v>73155668</v>
      </c>
      <c r="E186" s="18">
        <v>73155668</v>
      </c>
      <c r="F186" s="18">
        <v>73155668</v>
      </c>
      <c r="G186" s="17" t="s">
        <v>1291</v>
      </c>
      <c r="H186" s="16" t="s">
        <v>89</v>
      </c>
      <c r="I186" s="19" t="s">
        <v>1292</v>
      </c>
      <c r="J186" s="16">
        <f t="shared" ca="1" si="18"/>
        <v>52</v>
      </c>
      <c r="K186" s="17" t="s">
        <v>453</v>
      </c>
      <c r="L186" s="16">
        <v>3137</v>
      </c>
      <c r="M186" s="16">
        <v>13</v>
      </c>
      <c r="N186" s="16" t="s">
        <v>525</v>
      </c>
      <c r="O186" s="35" t="s">
        <v>455</v>
      </c>
      <c r="P186" s="16" t="s">
        <v>249</v>
      </c>
      <c r="Q186" s="16" t="s">
        <v>117</v>
      </c>
      <c r="R186" s="17" t="s">
        <v>73</v>
      </c>
      <c r="S186" s="22"/>
      <c r="T186" s="22">
        <v>256</v>
      </c>
      <c r="U186" s="22" t="s">
        <v>525</v>
      </c>
      <c r="V186" s="22" t="s">
        <v>456</v>
      </c>
      <c r="W186" s="16">
        <v>3000</v>
      </c>
      <c r="X186" s="16" t="s">
        <v>170</v>
      </c>
      <c r="Y186" s="16" t="s">
        <v>293</v>
      </c>
      <c r="Z186" s="16" t="s">
        <v>293</v>
      </c>
      <c r="AA186" s="16" t="s">
        <v>76</v>
      </c>
      <c r="AB186" s="16" t="s">
        <v>76</v>
      </c>
      <c r="AC186" s="16" t="s">
        <v>76</v>
      </c>
      <c r="AD186" s="16"/>
      <c r="AE186" s="16" t="s">
        <v>77</v>
      </c>
      <c r="AF186" s="24">
        <v>2905284</v>
      </c>
      <c r="AG186" s="41">
        <v>827912</v>
      </c>
      <c r="AH186" s="24">
        <v>3733196</v>
      </c>
      <c r="AI186" s="26">
        <v>35471</v>
      </c>
      <c r="AJ186" s="27">
        <v>40909</v>
      </c>
      <c r="AK186" s="19" t="s">
        <v>92</v>
      </c>
      <c r="AL186" s="28">
        <f t="shared" ca="1" si="16"/>
        <v>13.25</v>
      </c>
      <c r="AM186" s="16" t="s">
        <v>120</v>
      </c>
      <c r="AN186" s="16" t="s">
        <v>94</v>
      </c>
      <c r="AO186" s="36" t="s">
        <v>82</v>
      </c>
      <c r="AP186" s="30">
        <v>6.9690000000000002E-2</v>
      </c>
      <c r="AQ186" s="31" t="s">
        <v>1293</v>
      </c>
      <c r="AR186" s="17" t="s">
        <v>1294</v>
      </c>
      <c r="AS186" s="16" t="s">
        <v>84</v>
      </c>
      <c r="AT186" s="16"/>
      <c r="AU186" s="33"/>
      <c r="AV186" s="17"/>
      <c r="AW186" s="16" t="s">
        <v>1295</v>
      </c>
      <c r="AX186" s="16">
        <v>3142871714</v>
      </c>
      <c r="AY186" s="16" t="s">
        <v>78</v>
      </c>
      <c r="AZ186" s="16" t="str">
        <f t="shared" ca="1" si="19"/>
        <v xml:space="preserve"> </v>
      </c>
      <c r="BA186" s="16" t="s">
        <v>87</v>
      </c>
      <c r="BB186" s="16" t="s">
        <v>87</v>
      </c>
      <c r="BC186" s="16"/>
      <c r="BD186" s="18" t="s">
        <v>87</v>
      </c>
      <c r="BE186" s="16"/>
      <c r="BF186" s="16" t="s">
        <v>87</v>
      </c>
      <c r="BG186" s="44"/>
      <c r="BH186" s="16"/>
      <c r="BI186" s="19"/>
      <c r="BJ186" s="16"/>
      <c r="BK186" s="16"/>
      <c r="BL186" s="34"/>
    </row>
    <row r="187" spans="1:64">
      <c r="A187" s="15">
        <v>257</v>
      </c>
      <c r="B187" s="16">
        <v>4066</v>
      </c>
      <c r="C187" s="17" t="s">
        <v>64</v>
      </c>
      <c r="D187" s="18">
        <v>11187810</v>
      </c>
      <c r="E187" s="18">
        <v>11187810</v>
      </c>
      <c r="F187" s="18">
        <v>11187810</v>
      </c>
      <c r="G187" s="17" t="s">
        <v>1296</v>
      </c>
      <c r="H187" s="16" t="s">
        <v>89</v>
      </c>
      <c r="I187" s="19" t="s">
        <v>1297</v>
      </c>
      <c r="J187" s="16">
        <f t="shared" ca="1" si="18"/>
        <v>52</v>
      </c>
      <c r="K187" s="17" t="s">
        <v>453</v>
      </c>
      <c r="L187" s="16">
        <v>3137</v>
      </c>
      <c r="M187" s="16">
        <v>13</v>
      </c>
      <c r="N187" s="16" t="s">
        <v>525</v>
      </c>
      <c r="O187" s="35" t="s">
        <v>455</v>
      </c>
      <c r="P187" s="16" t="s">
        <v>249</v>
      </c>
      <c r="Q187" s="16" t="s">
        <v>117</v>
      </c>
      <c r="R187" s="17" t="s">
        <v>73</v>
      </c>
      <c r="S187" s="22"/>
      <c r="T187" s="22">
        <v>257</v>
      </c>
      <c r="U187" s="22" t="s">
        <v>525</v>
      </c>
      <c r="V187" s="22" t="s">
        <v>456</v>
      </c>
      <c r="W187" s="16">
        <v>3000</v>
      </c>
      <c r="X187" s="16" t="s">
        <v>170</v>
      </c>
      <c r="Y187" s="16" t="s">
        <v>293</v>
      </c>
      <c r="Z187" s="16" t="s">
        <v>293</v>
      </c>
      <c r="AA187" s="16" t="s">
        <v>76</v>
      </c>
      <c r="AB187" s="16" t="s">
        <v>76</v>
      </c>
      <c r="AC187" s="16" t="s">
        <v>76</v>
      </c>
      <c r="AD187" s="16"/>
      <c r="AE187" s="16" t="s">
        <v>77</v>
      </c>
      <c r="AF187" s="24">
        <v>2905284</v>
      </c>
      <c r="AG187" s="41">
        <v>827912</v>
      </c>
      <c r="AH187" s="24">
        <v>3733196</v>
      </c>
      <c r="AI187" s="26">
        <v>35145</v>
      </c>
      <c r="AJ187" s="27">
        <v>40909</v>
      </c>
      <c r="AK187" s="19" t="s">
        <v>92</v>
      </c>
      <c r="AL187" s="28">
        <f t="shared" ref="AL187:AL245" ca="1" si="20">IFERROR(IF(AJ187=0," ",DATEDIF(AJ187,TODAY(),"M"))/12," ")</f>
        <v>13.25</v>
      </c>
      <c r="AM187" s="16" t="s">
        <v>93</v>
      </c>
      <c r="AN187" s="16" t="s">
        <v>94</v>
      </c>
      <c r="AO187" s="36" t="s">
        <v>82</v>
      </c>
      <c r="AP187" s="30">
        <v>6.9690000000000002E-2</v>
      </c>
      <c r="AQ187" s="31" t="s">
        <v>1298</v>
      </c>
      <c r="AR187" s="17" t="s">
        <v>1299</v>
      </c>
      <c r="AS187" s="16" t="s">
        <v>84</v>
      </c>
      <c r="AT187" s="16"/>
      <c r="AU187" s="33"/>
      <c r="AV187" s="17"/>
      <c r="AW187" s="16" t="s">
        <v>1300</v>
      </c>
      <c r="AX187" s="16">
        <v>3118227971</v>
      </c>
      <c r="AY187" s="16" t="s">
        <v>78</v>
      </c>
      <c r="AZ187" s="16" t="str">
        <f t="shared" ca="1" si="19"/>
        <v xml:space="preserve"> </v>
      </c>
      <c r="BA187" s="16" t="s">
        <v>87</v>
      </c>
      <c r="BB187" s="16" t="s">
        <v>87</v>
      </c>
      <c r="BC187" s="16"/>
      <c r="BD187" s="18" t="s">
        <v>87</v>
      </c>
      <c r="BE187" s="16"/>
      <c r="BF187" s="16" t="s">
        <v>87</v>
      </c>
      <c r="BG187" s="31"/>
      <c r="BH187" s="16"/>
      <c r="BI187" s="19"/>
      <c r="BJ187" s="16"/>
      <c r="BK187" s="16"/>
      <c r="BL187" s="34"/>
    </row>
    <row r="188" spans="1:64">
      <c r="A188" s="15">
        <v>259</v>
      </c>
      <c r="B188" s="16">
        <v>4066</v>
      </c>
      <c r="C188" s="17" t="s">
        <v>64</v>
      </c>
      <c r="D188" s="18">
        <v>79405652</v>
      </c>
      <c r="E188" s="18">
        <v>79405652</v>
      </c>
      <c r="F188" s="18">
        <v>79405652</v>
      </c>
      <c r="G188" s="17" t="s">
        <v>1301</v>
      </c>
      <c r="H188" s="16" t="s">
        <v>89</v>
      </c>
      <c r="I188" s="19" t="s">
        <v>1302</v>
      </c>
      <c r="J188" s="16">
        <f t="shared" ca="1" si="18"/>
        <v>59</v>
      </c>
      <c r="K188" s="17" t="s">
        <v>453</v>
      </c>
      <c r="L188" s="16">
        <v>3137</v>
      </c>
      <c r="M188" s="16">
        <v>13</v>
      </c>
      <c r="N188" s="16" t="s">
        <v>525</v>
      </c>
      <c r="O188" s="35" t="s">
        <v>455</v>
      </c>
      <c r="P188" s="16" t="s">
        <v>249</v>
      </c>
      <c r="Q188" s="16" t="s">
        <v>117</v>
      </c>
      <c r="R188" s="22" t="s">
        <v>73</v>
      </c>
      <c r="S188" s="22"/>
      <c r="T188" s="22">
        <v>259</v>
      </c>
      <c r="U188" s="22" t="s">
        <v>525</v>
      </c>
      <c r="V188" s="22" t="s">
        <v>456</v>
      </c>
      <c r="W188" s="16">
        <v>3000</v>
      </c>
      <c r="X188" s="16" t="s">
        <v>170</v>
      </c>
      <c r="Y188" s="16" t="s">
        <v>432</v>
      </c>
      <c r="Z188" s="16" t="s">
        <v>432</v>
      </c>
      <c r="AA188" s="16" t="s">
        <v>433</v>
      </c>
      <c r="AB188" s="16" t="s">
        <v>434</v>
      </c>
      <c r="AC188" s="16" t="s">
        <v>435</v>
      </c>
      <c r="AD188" s="52" t="s">
        <v>1303</v>
      </c>
      <c r="AE188" s="16" t="s">
        <v>77</v>
      </c>
      <c r="AF188" s="24">
        <v>2905284</v>
      </c>
      <c r="AG188" s="41">
        <v>827912</v>
      </c>
      <c r="AH188" s="24">
        <v>3733196</v>
      </c>
      <c r="AI188" s="26">
        <v>33637</v>
      </c>
      <c r="AJ188" s="27">
        <v>40909</v>
      </c>
      <c r="AK188" s="19" t="s">
        <v>92</v>
      </c>
      <c r="AL188" s="28">
        <f t="shared" ca="1" si="20"/>
        <v>13.25</v>
      </c>
      <c r="AM188" s="16" t="s">
        <v>183</v>
      </c>
      <c r="AN188" s="16" t="s">
        <v>94</v>
      </c>
      <c r="AO188" s="36" t="s">
        <v>436</v>
      </c>
      <c r="AP188" s="30">
        <v>6.9690000000000002E-2</v>
      </c>
      <c r="AQ188" s="31" t="s">
        <v>1304</v>
      </c>
      <c r="AR188" s="17" t="s">
        <v>1305</v>
      </c>
      <c r="AS188" s="16" t="s">
        <v>84</v>
      </c>
      <c r="AT188" s="16"/>
      <c r="AU188" s="33"/>
      <c r="AV188" s="17"/>
      <c r="AW188" s="16" t="s">
        <v>1306</v>
      </c>
      <c r="AX188" s="16">
        <v>3214460179</v>
      </c>
      <c r="AY188" s="16" t="s">
        <v>78</v>
      </c>
      <c r="AZ188" s="16" t="str">
        <f t="shared" ca="1" si="19"/>
        <v>Prepensionado</v>
      </c>
      <c r="BA188" s="16" t="s">
        <v>87</v>
      </c>
      <c r="BB188" s="16" t="s">
        <v>87</v>
      </c>
      <c r="BC188" s="16"/>
      <c r="BD188" s="18" t="s">
        <v>87</v>
      </c>
      <c r="BE188" s="16"/>
      <c r="BF188" s="16" t="s">
        <v>87</v>
      </c>
      <c r="BG188" s="44"/>
      <c r="BH188" s="16"/>
      <c r="BI188" s="19"/>
      <c r="BJ188" s="16"/>
      <c r="BK188" s="16"/>
      <c r="BL188" s="34"/>
    </row>
    <row r="189" spans="1:64">
      <c r="A189" s="15">
        <v>260</v>
      </c>
      <c r="B189" s="16">
        <v>4066</v>
      </c>
      <c r="C189" s="17" t="s">
        <v>64</v>
      </c>
      <c r="D189" s="18">
        <v>12997831</v>
      </c>
      <c r="E189" s="18" t="e">
        <v>#N/A</v>
      </c>
      <c r="F189" s="18" t="e">
        <v>#N/A</v>
      </c>
      <c r="G189" s="17" t="s">
        <v>1307</v>
      </c>
      <c r="H189" s="16" t="s">
        <v>89</v>
      </c>
      <c r="I189" s="19" t="s">
        <v>1308</v>
      </c>
      <c r="J189" s="16">
        <f t="shared" ca="1" si="18"/>
        <v>55</v>
      </c>
      <c r="K189" s="17" t="s">
        <v>453</v>
      </c>
      <c r="L189" s="16">
        <v>3137</v>
      </c>
      <c r="M189" s="16">
        <v>13</v>
      </c>
      <c r="N189" s="16" t="s">
        <v>525</v>
      </c>
      <c r="O189" s="35" t="s">
        <v>455</v>
      </c>
      <c r="P189" s="16" t="s">
        <v>249</v>
      </c>
      <c r="Q189" s="16" t="s">
        <v>117</v>
      </c>
      <c r="R189" s="17" t="s">
        <v>1309</v>
      </c>
      <c r="S189" s="22"/>
      <c r="T189" s="22">
        <v>260</v>
      </c>
      <c r="U189" s="22" t="s">
        <v>525</v>
      </c>
      <c r="V189" s="22" t="s">
        <v>456</v>
      </c>
      <c r="W189" s="16">
        <v>3000</v>
      </c>
      <c r="X189" s="16" t="s">
        <v>170</v>
      </c>
      <c r="Y189" s="16" t="s">
        <v>574</v>
      </c>
      <c r="Z189" s="16" t="s">
        <v>574</v>
      </c>
      <c r="AA189" s="16" t="s">
        <v>463</v>
      </c>
      <c r="AB189" s="16" t="s">
        <v>510</v>
      </c>
      <c r="AC189" s="16" t="s">
        <v>511</v>
      </c>
      <c r="AD189" s="16"/>
      <c r="AE189" s="16" t="s">
        <v>77</v>
      </c>
      <c r="AF189" s="24">
        <v>2905284</v>
      </c>
      <c r="AG189" s="41">
        <v>827912</v>
      </c>
      <c r="AH189" s="24">
        <v>3733196</v>
      </c>
      <c r="AI189" s="26">
        <v>34351</v>
      </c>
      <c r="AJ189" s="27">
        <v>41579</v>
      </c>
      <c r="AK189" s="19" t="s">
        <v>92</v>
      </c>
      <c r="AL189" s="28">
        <f t="shared" ca="1" si="20"/>
        <v>11.416666666666666</v>
      </c>
      <c r="AM189" s="16" t="s">
        <v>183</v>
      </c>
      <c r="AN189" s="16" t="s">
        <v>94</v>
      </c>
      <c r="AO189" s="36" t="s">
        <v>513</v>
      </c>
      <c r="AP189" s="30">
        <v>6.9690000000000002E-2</v>
      </c>
      <c r="AQ189" s="31" t="s">
        <v>1310</v>
      </c>
      <c r="AR189" s="17" t="s">
        <v>1310</v>
      </c>
      <c r="AS189" s="16" t="s">
        <v>84</v>
      </c>
      <c r="AT189" s="16"/>
      <c r="AU189" s="33"/>
      <c r="AV189" s="17"/>
      <c r="AW189" s="16" t="s">
        <v>1311</v>
      </c>
      <c r="AX189" s="16">
        <v>3128881834</v>
      </c>
      <c r="AY189" s="16">
        <v>3214474822</v>
      </c>
      <c r="AZ189" s="16" t="str">
        <f t="shared" ca="1" si="19"/>
        <v xml:space="preserve"> </v>
      </c>
      <c r="BA189" s="16" t="s">
        <v>87</v>
      </c>
      <c r="BB189" s="16" t="s">
        <v>87</v>
      </c>
      <c r="BC189" s="16"/>
      <c r="BD189" s="18" t="s">
        <v>87</v>
      </c>
      <c r="BE189" s="16"/>
      <c r="BF189" s="16" t="s">
        <v>87</v>
      </c>
      <c r="BG189" s="17"/>
      <c r="BH189" s="16"/>
      <c r="BI189" s="19"/>
      <c r="BJ189" s="16"/>
      <c r="BK189" s="16"/>
      <c r="BL189" s="34"/>
    </row>
    <row r="190" spans="1:64">
      <c r="A190" s="15">
        <v>261</v>
      </c>
      <c r="B190" s="16">
        <v>4066</v>
      </c>
      <c r="C190" s="17" t="s">
        <v>64</v>
      </c>
      <c r="D190" s="18">
        <v>91473937</v>
      </c>
      <c r="E190" s="18">
        <v>91473937</v>
      </c>
      <c r="F190" s="18">
        <v>91473937</v>
      </c>
      <c r="G190" s="17" t="s">
        <v>1312</v>
      </c>
      <c r="H190" s="16" t="s">
        <v>89</v>
      </c>
      <c r="I190" s="19" t="s">
        <v>1313</v>
      </c>
      <c r="J190" s="16">
        <f t="shared" ca="1" si="18"/>
        <v>50</v>
      </c>
      <c r="K190" s="17" t="s">
        <v>247</v>
      </c>
      <c r="L190" s="16">
        <v>3137</v>
      </c>
      <c r="M190" s="16">
        <v>13</v>
      </c>
      <c r="N190" s="16" t="s">
        <v>525</v>
      </c>
      <c r="O190" s="21" t="s">
        <v>455</v>
      </c>
      <c r="P190" s="16" t="s">
        <v>249</v>
      </c>
      <c r="Q190" s="16" t="s">
        <v>117</v>
      </c>
      <c r="R190" s="22" t="s">
        <v>250</v>
      </c>
      <c r="S190" s="22"/>
      <c r="T190" s="22">
        <v>183</v>
      </c>
      <c r="U190" s="22" t="s">
        <v>454</v>
      </c>
      <c r="V190" s="22" t="s">
        <v>456</v>
      </c>
      <c r="W190" s="16">
        <v>2000</v>
      </c>
      <c r="X190" s="16" t="s">
        <v>181</v>
      </c>
      <c r="Y190" s="16" t="s">
        <v>182</v>
      </c>
      <c r="Z190" s="16" t="s">
        <v>182</v>
      </c>
      <c r="AA190" s="16" t="s">
        <v>145</v>
      </c>
      <c r="AB190" s="16" t="s">
        <v>1314</v>
      </c>
      <c r="AC190" s="16" t="s">
        <v>559</v>
      </c>
      <c r="AD190" s="16"/>
      <c r="AE190" s="16" t="s">
        <v>77</v>
      </c>
      <c r="AF190" s="24">
        <v>2905284</v>
      </c>
      <c r="AG190" s="41">
        <v>827912</v>
      </c>
      <c r="AH190" s="24">
        <v>3733196</v>
      </c>
      <c r="AI190" s="26">
        <v>34564</v>
      </c>
      <c r="AJ190" s="27">
        <v>42352</v>
      </c>
      <c r="AK190" s="19" t="s">
        <v>92</v>
      </c>
      <c r="AL190" s="28">
        <f t="shared" ca="1" si="20"/>
        <v>9.25</v>
      </c>
      <c r="AM190" s="16" t="s">
        <v>120</v>
      </c>
      <c r="AN190" s="16" t="s">
        <v>94</v>
      </c>
      <c r="AO190" s="36" t="s">
        <v>562</v>
      </c>
      <c r="AP190" s="30">
        <v>6.9690000000000002E-2</v>
      </c>
      <c r="AQ190" s="31" t="s">
        <v>1315</v>
      </c>
      <c r="AR190" s="17" t="s">
        <v>1316</v>
      </c>
      <c r="AS190" s="16" t="s">
        <v>84</v>
      </c>
      <c r="AT190" s="16"/>
      <c r="AU190" s="33" t="s">
        <v>198</v>
      </c>
      <c r="AV190" s="17"/>
      <c r="AW190" s="16" t="s">
        <v>1317</v>
      </c>
      <c r="AX190" s="16">
        <v>3102551453</v>
      </c>
      <c r="AY190" s="16">
        <v>3108683940</v>
      </c>
      <c r="AZ190" s="16" t="str">
        <f t="shared" ca="1" si="19"/>
        <v xml:space="preserve"> </v>
      </c>
      <c r="BA190" s="16" t="s">
        <v>87</v>
      </c>
      <c r="BB190" s="16" t="s">
        <v>87</v>
      </c>
      <c r="BC190" s="16"/>
      <c r="BD190" s="18" t="s">
        <v>87</v>
      </c>
      <c r="BE190" s="16"/>
      <c r="BF190" s="16" t="s">
        <v>87</v>
      </c>
      <c r="BG190" s="44"/>
      <c r="BH190" s="16"/>
      <c r="BI190" s="19"/>
      <c r="BJ190" s="16"/>
      <c r="BK190" s="16"/>
      <c r="BL190" s="34"/>
    </row>
    <row r="191" spans="1:64">
      <c r="A191" s="15">
        <v>262</v>
      </c>
      <c r="B191" s="16">
        <v>4066</v>
      </c>
      <c r="C191" s="17" t="s">
        <v>64</v>
      </c>
      <c r="D191" s="18">
        <v>94279541</v>
      </c>
      <c r="E191" s="18">
        <v>94279541</v>
      </c>
      <c r="F191" s="18">
        <v>94279541</v>
      </c>
      <c r="G191" s="17" t="s">
        <v>1318</v>
      </c>
      <c r="H191" s="16" t="s">
        <v>89</v>
      </c>
      <c r="I191" s="19" t="s">
        <v>1319</v>
      </c>
      <c r="J191" s="16">
        <f t="shared" ca="1" si="18"/>
        <v>56</v>
      </c>
      <c r="K191" s="17" t="s">
        <v>453</v>
      </c>
      <c r="L191" s="16">
        <v>3137</v>
      </c>
      <c r="M191" s="16">
        <v>13</v>
      </c>
      <c r="N191" s="16" t="s">
        <v>525</v>
      </c>
      <c r="O191" s="35" t="s">
        <v>455</v>
      </c>
      <c r="P191" s="16" t="s">
        <v>249</v>
      </c>
      <c r="Q191" s="16" t="s">
        <v>117</v>
      </c>
      <c r="R191" s="22" t="s">
        <v>73</v>
      </c>
      <c r="S191" s="22"/>
      <c r="T191" s="22">
        <v>262</v>
      </c>
      <c r="U191" s="22" t="s">
        <v>525</v>
      </c>
      <c r="V191" s="22" t="s">
        <v>456</v>
      </c>
      <c r="W191" s="16">
        <v>3000</v>
      </c>
      <c r="X191" s="16" t="s">
        <v>170</v>
      </c>
      <c r="Y191" s="16" t="s">
        <v>432</v>
      </c>
      <c r="Z191" s="16" t="s">
        <v>432</v>
      </c>
      <c r="AA191" s="16" t="s">
        <v>433</v>
      </c>
      <c r="AB191" s="16" t="s">
        <v>496</v>
      </c>
      <c r="AC191" s="16" t="s">
        <v>497</v>
      </c>
      <c r="AD191" s="16"/>
      <c r="AE191" s="16" t="s">
        <v>77</v>
      </c>
      <c r="AF191" s="24">
        <v>2905284</v>
      </c>
      <c r="AG191" s="41">
        <v>827912</v>
      </c>
      <c r="AH191" s="24">
        <v>3733196</v>
      </c>
      <c r="AI191" s="26">
        <v>33637</v>
      </c>
      <c r="AJ191" s="27">
        <v>40909</v>
      </c>
      <c r="AK191" s="19" t="s">
        <v>92</v>
      </c>
      <c r="AL191" s="28">
        <f t="shared" ca="1" si="20"/>
        <v>13.25</v>
      </c>
      <c r="AM191" s="16" t="s">
        <v>120</v>
      </c>
      <c r="AN191" s="16" t="s">
        <v>94</v>
      </c>
      <c r="AO191" s="36" t="s">
        <v>498</v>
      </c>
      <c r="AP191" s="30">
        <v>6.9690000000000002E-2</v>
      </c>
      <c r="AQ191" s="31" t="s">
        <v>1320</v>
      </c>
      <c r="AR191" s="17" t="s">
        <v>1321</v>
      </c>
      <c r="AS191" s="16" t="s">
        <v>84</v>
      </c>
      <c r="AT191" s="16"/>
      <c r="AU191" s="33"/>
      <c r="AV191" s="17"/>
      <c r="AW191" s="16" t="s">
        <v>1322</v>
      </c>
      <c r="AX191" s="16">
        <v>3206794517</v>
      </c>
      <c r="AY191" s="16" t="s">
        <v>78</v>
      </c>
      <c r="AZ191" s="16" t="str">
        <f t="shared" ca="1" si="19"/>
        <v xml:space="preserve"> </v>
      </c>
      <c r="BA191" s="16" t="s">
        <v>87</v>
      </c>
      <c r="BB191" s="16" t="s">
        <v>87</v>
      </c>
      <c r="BC191" s="16"/>
      <c r="BD191" s="18" t="s">
        <v>87</v>
      </c>
      <c r="BE191" s="16"/>
      <c r="BF191" s="16" t="s">
        <v>87</v>
      </c>
      <c r="BG191" s="44"/>
      <c r="BH191" s="16"/>
      <c r="BI191" s="19"/>
      <c r="BJ191" s="16"/>
      <c r="BK191" s="16"/>
      <c r="BL191" s="34"/>
    </row>
    <row r="192" spans="1:64">
      <c r="A192" s="15">
        <v>263</v>
      </c>
      <c r="B192" s="16">
        <v>4066</v>
      </c>
      <c r="C192" s="17" t="s">
        <v>64</v>
      </c>
      <c r="D192" s="18">
        <v>19459563</v>
      </c>
      <c r="E192" s="18">
        <v>19459563</v>
      </c>
      <c r="F192" s="18">
        <v>19459563</v>
      </c>
      <c r="G192" s="17" t="s">
        <v>1323</v>
      </c>
      <c r="H192" s="16" t="s">
        <v>229</v>
      </c>
      <c r="I192" s="19">
        <v>22442</v>
      </c>
      <c r="J192" s="16">
        <f t="shared" ca="1" si="18"/>
        <v>63</v>
      </c>
      <c r="K192" s="17" t="s">
        <v>138</v>
      </c>
      <c r="L192" s="16">
        <v>3137</v>
      </c>
      <c r="M192" s="16">
        <v>13</v>
      </c>
      <c r="N192" s="16" t="s">
        <v>525</v>
      </c>
      <c r="O192" s="35" t="s">
        <v>455</v>
      </c>
      <c r="P192" s="16" t="s">
        <v>141</v>
      </c>
      <c r="Q192" s="16" t="s">
        <v>117</v>
      </c>
      <c r="R192" s="22" t="s">
        <v>1027</v>
      </c>
      <c r="S192" s="22"/>
      <c r="T192" s="22">
        <v>263</v>
      </c>
      <c r="U192" s="22" t="s">
        <v>525</v>
      </c>
      <c r="V192" s="22" t="s">
        <v>456</v>
      </c>
      <c r="W192" s="16">
        <v>3000</v>
      </c>
      <c r="X192" s="16" t="s">
        <v>170</v>
      </c>
      <c r="Y192" s="16" t="s">
        <v>293</v>
      </c>
      <c r="Z192" s="16" t="s">
        <v>293</v>
      </c>
      <c r="AA192" s="16" t="s">
        <v>76</v>
      </c>
      <c r="AB192" s="16" t="s">
        <v>76</v>
      </c>
      <c r="AC192" s="16" t="s">
        <v>76</v>
      </c>
      <c r="AD192" s="16"/>
      <c r="AE192" s="16" t="s">
        <v>1324</v>
      </c>
      <c r="AF192" s="24">
        <v>2905284</v>
      </c>
      <c r="AG192" s="25" t="s">
        <v>78</v>
      </c>
      <c r="AH192" s="24">
        <v>2905284</v>
      </c>
      <c r="AI192" s="26" t="s">
        <v>78</v>
      </c>
      <c r="AJ192" s="27">
        <v>44837</v>
      </c>
      <c r="AK192" s="19" t="s">
        <v>1325</v>
      </c>
      <c r="AL192" s="28">
        <f t="shared" ca="1" si="20"/>
        <v>2.5</v>
      </c>
      <c r="AM192" s="16" t="s">
        <v>93</v>
      </c>
      <c r="AN192" s="16" t="s">
        <v>94</v>
      </c>
      <c r="AO192" s="36" t="s">
        <v>82</v>
      </c>
      <c r="AP192" s="30">
        <v>6.9690000000000002E-2</v>
      </c>
      <c r="AQ192" s="31" t="s">
        <v>1326</v>
      </c>
      <c r="AR192" s="45" t="s">
        <v>1327</v>
      </c>
      <c r="AS192" s="16" t="s">
        <v>107</v>
      </c>
      <c r="AT192" s="16"/>
      <c r="AU192" s="33"/>
      <c r="AV192" s="17"/>
      <c r="AW192" s="16" t="s">
        <v>1328</v>
      </c>
      <c r="AX192" s="16">
        <v>3014939221</v>
      </c>
      <c r="AY192" s="16" t="s">
        <v>78</v>
      </c>
      <c r="AZ192" s="16" t="str">
        <f t="shared" ca="1" si="19"/>
        <v>Prepensionado</v>
      </c>
      <c r="BA192" s="16" t="s">
        <v>87</v>
      </c>
      <c r="BB192" s="16" t="s">
        <v>87</v>
      </c>
      <c r="BC192" s="16"/>
      <c r="BD192" s="18" t="s">
        <v>87</v>
      </c>
      <c r="BE192" s="16"/>
      <c r="BF192" s="16" t="s">
        <v>87</v>
      </c>
      <c r="BG192" s="44"/>
      <c r="BH192" s="16"/>
      <c r="BI192" s="19"/>
      <c r="BJ192" s="16"/>
      <c r="BK192" s="16"/>
      <c r="BL192" s="34"/>
    </row>
    <row r="193" spans="1:64">
      <c r="A193" s="15">
        <v>264</v>
      </c>
      <c r="B193" s="16">
        <v>4066</v>
      </c>
      <c r="C193" s="17" t="s">
        <v>64</v>
      </c>
      <c r="D193" s="18">
        <v>79597449</v>
      </c>
      <c r="E193" s="18">
        <v>79597449</v>
      </c>
      <c r="F193" s="18">
        <v>79597449</v>
      </c>
      <c r="G193" s="17" t="s">
        <v>1329</v>
      </c>
      <c r="H193" s="16" t="s">
        <v>89</v>
      </c>
      <c r="I193" s="19" t="s">
        <v>1330</v>
      </c>
      <c r="J193" s="16">
        <f t="shared" ca="1" si="18"/>
        <v>53</v>
      </c>
      <c r="K193" s="17" t="s">
        <v>453</v>
      </c>
      <c r="L193" s="16">
        <v>3137</v>
      </c>
      <c r="M193" s="16">
        <v>13</v>
      </c>
      <c r="N193" s="16" t="s">
        <v>525</v>
      </c>
      <c r="O193" s="35" t="s">
        <v>455</v>
      </c>
      <c r="P193" s="16" t="s">
        <v>249</v>
      </c>
      <c r="Q193" s="16" t="s">
        <v>117</v>
      </c>
      <c r="R193" s="22" t="s">
        <v>73</v>
      </c>
      <c r="S193" s="22"/>
      <c r="T193" s="22">
        <v>264</v>
      </c>
      <c r="U193" s="22" t="s">
        <v>525</v>
      </c>
      <c r="V193" s="22" t="s">
        <v>456</v>
      </c>
      <c r="W193" s="16">
        <v>4000</v>
      </c>
      <c r="X193" s="16" t="s">
        <v>259</v>
      </c>
      <c r="Y193" s="16" t="s">
        <v>1331</v>
      </c>
      <c r="Z193" s="16" t="s">
        <v>1331</v>
      </c>
      <c r="AA193" s="16" t="s">
        <v>76</v>
      </c>
      <c r="AB193" s="16" t="s">
        <v>76</v>
      </c>
      <c r="AC193" s="16" t="s">
        <v>76</v>
      </c>
      <c r="AD193" s="16" t="s">
        <v>261</v>
      </c>
      <c r="AE193" s="16" t="s">
        <v>77</v>
      </c>
      <c r="AF193" s="24">
        <v>2905284</v>
      </c>
      <c r="AG193" s="41">
        <v>827912</v>
      </c>
      <c r="AH193" s="24">
        <v>3733196</v>
      </c>
      <c r="AI193" s="26">
        <v>34136</v>
      </c>
      <c r="AJ193" s="27">
        <v>40909</v>
      </c>
      <c r="AK193" s="19" t="s">
        <v>92</v>
      </c>
      <c r="AL193" s="28">
        <f t="shared" ca="1" si="20"/>
        <v>13.25</v>
      </c>
      <c r="AM193" s="16" t="s">
        <v>120</v>
      </c>
      <c r="AN193" s="16" t="s">
        <v>94</v>
      </c>
      <c r="AO193" s="36" t="s">
        <v>82</v>
      </c>
      <c r="AP193" s="30">
        <v>6.9690000000000002E-2</v>
      </c>
      <c r="AQ193" s="31" t="s">
        <v>1332</v>
      </c>
      <c r="AR193" s="17" t="s">
        <v>1333</v>
      </c>
      <c r="AS193" s="16" t="s">
        <v>84</v>
      </c>
      <c r="AT193" s="16"/>
      <c r="AU193" s="33"/>
      <c r="AV193" s="17"/>
      <c r="AW193" s="16" t="s">
        <v>1334</v>
      </c>
      <c r="AX193" s="16">
        <v>3144396782</v>
      </c>
      <c r="AY193" s="16" t="s">
        <v>78</v>
      </c>
      <c r="AZ193" s="16" t="str">
        <f t="shared" ca="1" si="19"/>
        <v xml:space="preserve"> </v>
      </c>
      <c r="BA193" s="16" t="s">
        <v>87</v>
      </c>
      <c r="BB193" s="16" t="s">
        <v>87</v>
      </c>
      <c r="BC193" s="16"/>
      <c r="BD193" s="18" t="s">
        <v>87</v>
      </c>
      <c r="BE193" s="16"/>
      <c r="BF193" s="16" t="s">
        <v>87</v>
      </c>
      <c r="BG193" s="44"/>
      <c r="BH193" s="16"/>
      <c r="BI193" s="19"/>
      <c r="BJ193" s="16"/>
      <c r="BK193" s="16"/>
      <c r="BL193" s="34"/>
    </row>
    <row r="194" spans="1:64">
      <c r="A194" s="15">
        <v>266</v>
      </c>
      <c r="B194" s="16">
        <v>4066</v>
      </c>
      <c r="C194" s="17" t="s">
        <v>64</v>
      </c>
      <c r="D194" s="18">
        <v>11409637</v>
      </c>
      <c r="E194" s="18">
        <v>11409637</v>
      </c>
      <c r="F194" s="18">
        <v>11409637</v>
      </c>
      <c r="G194" s="17" t="s">
        <v>1335</v>
      </c>
      <c r="H194" s="16" t="s">
        <v>89</v>
      </c>
      <c r="I194" s="19" t="s">
        <v>1336</v>
      </c>
      <c r="J194" s="16">
        <f t="shared" ca="1" si="18"/>
        <v>55</v>
      </c>
      <c r="K194" s="17" t="s">
        <v>453</v>
      </c>
      <c r="L194" s="16">
        <v>3137</v>
      </c>
      <c r="M194" s="16">
        <v>13</v>
      </c>
      <c r="N194" s="16" t="s">
        <v>525</v>
      </c>
      <c r="O194" s="35" t="s">
        <v>455</v>
      </c>
      <c r="P194" s="16" t="s">
        <v>249</v>
      </c>
      <c r="Q194" s="16" t="s">
        <v>117</v>
      </c>
      <c r="R194" s="17" t="s">
        <v>73</v>
      </c>
      <c r="S194" s="22"/>
      <c r="T194" s="22">
        <v>266</v>
      </c>
      <c r="U194" s="22" t="s">
        <v>525</v>
      </c>
      <c r="V194" s="22" t="s">
        <v>456</v>
      </c>
      <c r="W194" s="16">
        <v>3000</v>
      </c>
      <c r="X194" s="16" t="s">
        <v>170</v>
      </c>
      <c r="Y194" s="16" t="s">
        <v>293</v>
      </c>
      <c r="Z194" s="16" t="s">
        <v>293</v>
      </c>
      <c r="AA194" s="16" t="s">
        <v>76</v>
      </c>
      <c r="AB194" s="16" t="s">
        <v>76</v>
      </c>
      <c r="AC194" s="16" t="s">
        <v>76</v>
      </c>
      <c r="AD194" s="16"/>
      <c r="AE194" s="16" t="s">
        <v>77</v>
      </c>
      <c r="AF194" s="24">
        <v>2905284</v>
      </c>
      <c r="AG194" s="41">
        <v>827912</v>
      </c>
      <c r="AH194" s="24">
        <v>3733196</v>
      </c>
      <c r="AI194" s="26">
        <v>34351</v>
      </c>
      <c r="AJ194" s="27">
        <v>40909</v>
      </c>
      <c r="AK194" s="19" t="s">
        <v>92</v>
      </c>
      <c r="AL194" s="28">
        <f t="shared" ca="1" si="20"/>
        <v>13.25</v>
      </c>
      <c r="AM194" s="16" t="s">
        <v>93</v>
      </c>
      <c r="AN194" s="16" t="s">
        <v>94</v>
      </c>
      <c r="AO194" s="36" t="s">
        <v>82</v>
      </c>
      <c r="AP194" s="30">
        <v>6.9690000000000002E-2</v>
      </c>
      <c r="AQ194" s="31" t="s">
        <v>1337</v>
      </c>
      <c r="AR194" s="17" t="s">
        <v>1338</v>
      </c>
      <c r="AS194" s="16" t="s">
        <v>84</v>
      </c>
      <c r="AT194" s="16"/>
      <c r="AU194" s="33"/>
      <c r="AV194" s="17"/>
      <c r="AW194" s="16" t="s">
        <v>1339</v>
      </c>
      <c r="AX194" s="16">
        <v>3112831445</v>
      </c>
      <c r="AY194" s="16" t="s">
        <v>78</v>
      </c>
      <c r="AZ194" s="16" t="str">
        <f t="shared" ca="1" si="19"/>
        <v xml:space="preserve"> </v>
      </c>
      <c r="BA194" s="16" t="s">
        <v>87</v>
      </c>
      <c r="BB194" s="16" t="s">
        <v>87</v>
      </c>
      <c r="BC194" s="16"/>
      <c r="BD194" s="18" t="s">
        <v>87</v>
      </c>
      <c r="BE194" s="16"/>
      <c r="BF194" s="16" t="s">
        <v>87</v>
      </c>
      <c r="BG194" s="44"/>
      <c r="BH194" s="16"/>
      <c r="BI194" s="19"/>
      <c r="BJ194" s="16"/>
      <c r="BK194" s="16"/>
      <c r="BL194" s="34"/>
    </row>
    <row r="195" spans="1:64">
      <c r="A195" s="15">
        <v>268</v>
      </c>
      <c r="B195" s="16">
        <v>4066</v>
      </c>
      <c r="C195" s="17" t="s">
        <v>64</v>
      </c>
      <c r="D195" s="18">
        <v>18493684</v>
      </c>
      <c r="E195" s="18">
        <v>18493684</v>
      </c>
      <c r="F195" s="18">
        <v>18493684</v>
      </c>
      <c r="G195" s="17" t="s">
        <v>1340</v>
      </c>
      <c r="H195" s="16" t="s">
        <v>89</v>
      </c>
      <c r="I195" s="19" t="s">
        <v>1341</v>
      </c>
      <c r="J195" s="16">
        <f t="shared" ca="1" si="18"/>
        <v>52</v>
      </c>
      <c r="K195" s="17" t="s">
        <v>453</v>
      </c>
      <c r="L195" s="16">
        <v>3137</v>
      </c>
      <c r="M195" s="16">
        <v>13</v>
      </c>
      <c r="N195" s="16" t="s">
        <v>525</v>
      </c>
      <c r="O195" s="35" t="s">
        <v>455</v>
      </c>
      <c r="P195" s="16" t="s">
        <v>249</v>
      </c>
      <c r="Q195" s="16" t="s">
        <v>117</v>
      </c>
      <c r="R195" s="22" t="s">
        <v>73</v>
      </c>
      <c r="S195" s="22"/>
      <c r="T195" s="22">
        <v>268</v>
      </c>
      <c r="U195" s="22" t="s">
        <v>525</v>
      </c>
      <c r="V195" s="22" t="s">
        <v>456</v>
      </c>
      <c r="W195" s="16">
        <v>3000</v>
      </c>
      <c r="X195" s="16" t="s">
        <v>170</v>
      </c>
      <c r="Y195" s="16" t="s">
        <v>432</v>
      </c>
      <c r="Z195" s="16" t="s">
        <v>432</v>
      </c>
      <c r="AA195" s="16" t="s">
        <v>433</v>
      </c>
      <c r="AB195" s="16" t="s">
        <v>662</v>
      </c>
      <c r="AC195" s="16" t="s">
        <v>663</v>
      </c>
      <c r="AD195" s="16"/>
      <c r="AE195" s="16" t="s">
        <v>77</v>
      </c>
      <c r="AF195" s="24">
        <v>2905284</v>
      </c>
      <c r="AG195" s="41">
        <v>827912</v>
      </c>
      <c r="AH195" s="24">
        <v>3733196</v>
      </c>
      <c r="AI195" s="26">
        <v>33921</v>
      </c>
      <c r="AJ195" s="27">
        <v>40909</v>
      </c>
      <c r="AK195" s="19" t="s">
        <v>92</v>
      </c>
      <c r="AL195" s="28">
        <f t="shared" ca="1" si="20"/>
        <v>13.25</v>
      </c>
      <c r="AM195" s="16" t="s">
        <v>269</v>
      </c>
      <c r="AN195" s="16" t="s">
        <v>94</v>
      </c>
      <c r="AO195" s="36" t="s">
        <v>664</v>
      </c>
      <c r="AP195" s="30">
        <v>6.9690000000000002E-2</v>
      </c>
      <c r="AQ195" s="31" t="s">
        <v>1342</v>
      </c>
      <c r="AR195" s="16" t="s">
        <v>1343</v>
      </c>
      <c r="AS195" s="16" t="s">
        <v>84</v>
      </c>
      <c r="AT195" s="16"/>
      <c r="AU195" s="33"/>
      <c r="AV195" s="16"/>
      <c r="AW195" s="16" t="s">
        <v>1344</v>
      </c>
      <c r="AX195" s="16">
        <v>3004542251</v>
      </c>
      <c r="AY195" s="16" t="s">
        <v>78</v>
      </c>
      <c r="AZ195" s="16" t="str">
        <f t="shared" ref="AZ195:AZ213" ca="1" si="21">IF(AND(C195="MASCULINO",J195&gt;=59),"Prepensionado",IF(AND(C195="FEMENINO",J195&gt;=54),"Prepensionado"," "))</f>
        <v xml:space="preserve"> </v>
      </c>
      <c r="BA195" s="16" t="s">
        <v>87</v>
      </c>
      <c r="BB195" s="16" t="s">
        <v>87</v>
      </c>
      <c r="BC195" s="16"/>
      <c r="BD195" s="18" t="s">
        <v>87</v>
      </c>
      <c r="BE195" s="16"/>
      <c r="BF195" s="16" t="s">
        <v>87</v>
      </c>
      <c r="BG195" s="31"/>
      <c r="BH195" s="16"/>
      <c r="BI195" s="19"/>
      <c r="BJ195" s="16"/>
      <c r="BK195" s="16"/>
      <c r="BL195" s="34"/>
    </row>
    <row r="196" spans="1:64">
      <c r="A196" s="15">
        <v>269</v>
      </c>
      <c r="B196" s="16">
        <v>4066</v>
      </c>
      <c r="C196" s="17" t="s">
        <v>64</v>
      </c>
      <c r="D196" s="18">
        <v>17417018</v>
      </c>
      <c r="E196" s="18">
        <v>17417018</v>
      </c>
      <c r="F196" s="18">
        <v>17417018</v>
      </c>
      <c r="G196" s="17" t="s">
        <v>1345</v>
      </c>
      <c r="H196" s="16" t="s">
        <v>89</v>
      </c>
      <c r="I196" s="63" t="s">
        <v>1346</v>
      </c>
      <c r="J196" s="16">
        <f t="shared" ca="1" si="18"/>
        <v>51</v>
      </c>
      <c r="K196" s="17" t="s">
        <v>247</v>
      </c>
      <c r="L196" s="16">
        <v>3137</v>
      </c>
      <c r="M196" s="16">
        <v>13</v>
      </c>
      <c r="N196" s="16" t="s">
        <v>525</v>
      </c>
      <c r="O196" s="35" t="s">
        <v>455</v>
      </c>
      <c r="P196" s="16" t="s">
        <v>249</v>
      </c>
      <c r="Q196" s="16" t="s">
        <v>117</v>
      </c>
      <c r="R196" s="22" t="s">
        <v>250</v>
      </c>
      <c r="S196" s="22"/>
      <c r="T196" s="22">
        <v>54</v>
      </c>
      <c r="U196" s="22" t="s">
        <v>454</v>
      </c>
      <c r="V196" s="22" t="s">
        <v>456</v>
      </c>
      <c r="W196" s="16">
        <v>3000</v>
      </c>
      <c r="X196" s="16" t="s">
        <v>170</v>
      </c>
      <c r="Y196" s="16" t="s">
        <v>293</v>
      </c>
      <c r="Z196" s="16" t="s">
        <v>293</v>
      </c>
      <c r="AA196" s="16" t="s">
        <v>76</v>
      </c>
      <c r="AB196" s="16" t="s">
        <v>76</v>
      </c>
      <c r="AC196" s="16" t="s">
        <v>76</v>
      </c>
      <c r="AD196" s="16"/>
      <c r="AE196" s="16" t="s">
        <v>77</v>
      </c>
      <c r="AF196" s="24">
        <v>2905284</v>
      </c>
      <c r="AG196" s="41">
        <v>827912</v>
      </c>
      <c r="AH196" s="24">
        <v>3733196</v>
      </c>
      <c r="AI196" s="26">
        <v>34564</v>
      </c>
      <c r="AJ196" s="27">
        <v>40909</v>
      </c>
      <c r="AK196" s="19" t="s">
        <v>92</v>
      </c>
      <c r="AL196" s="28">
        <f t="shared" ca="1" si="20"/>
        <v>13.25</v>
      </c>
      <c r="AM196" s="16" t="s">
        <v>93</v>
      </c>
      <c r="AN196" s="16" t="s">
        <v>94</v>
      </c>
      <c r="AO196" s="36" t="s">
        <v>82</v>
      </c>
      <c r="AP196" s="30">
        <v>6.9690000000000002E-2</v>
      </c>
      <c r="AQ196" s="31" t="s">
        <v>1347</v>
      </c>
      <c r="AR196" s="19" t="s">
        <v>1348</v>
      </c>
      <c r="AS196" s="19" t="s">
        <v>84</v>
      </c>
      <c r="AT196" s="19"/>
      <c r="AU196" s="26" t="s">
        <v>135</v>
      </c>
      <c r="AV196" s="19"/>
      <c r="AW196" s="16" t="s">
        <v>1349</v>
      </c>
      <c r="AX196" s="16">
        <v>3213110593</v>
      </c>
      <c r="AY196" s="16" t="s">
        <v>78</v>
      </c>
      <c r="AZ196" s="16" t="str">
        <f t="shared" ca="1" si="21"/>
        <v xml:space="preserve"> </v>
      </c>
      <c r="BA196" s="16" t="s">
        <v>87</v>
      </c>
      <c r="BB196" s="16" t="s">
        <v>87</v>
      </c>
      <c r="BC196" s="16"/>
      <c r="BD196" s="18" t="s">
        <v>87</v>
      </c>
      <c r="BE196" s="16"/>
      <c r="BF196" s="16" t="s">
        <v>87</v>
      </c>
      <c r="BG196" s="55"/>
      <c r="BH196" s="16"/>
      <c r="BI196" s="19"/>
      <c r="BJ196" s="16"/>
      <c r="BK196" s="16"/>
      <c r="BL196" s="34"/>
    </row>
    <row r="197" spans="1:64">
      <c r="A197" s="15">
        <v>270</v>
      </c>
      <c r="B197" s="16">
        <v>4066</v>
      </c>
      <c r="C197" s="17" t="s">
        <v>64</v>
      </c>
      <c r="D197" s="18">
        <v>80470899</v>
      </c>
      <c r="E197" s="18">
        <v>80470899</v>
      </c>
      <c r="F197" s="18">
        <v>80470899</v>
      </c>
      <c r="G197" s="17" t="s">
        <v>1350</v>
      </c>
      <c r="H197" s="16" t="s">
        <v>229</v>
      </c>
      <c r="I197" s="19" t="s">
        <v>1351</v>
      </c>
      <c r="J197" s="16">
        <f t="shared" ca="1" si="18"/>
        <v>52</v>
      </c>
      <c r="K197" s="17" t="s">
        <v>453</v>
      </c>
      <c r="L197" s="16">
        <v>3137</v>
      </c>
      <c r="M197" s="16">
        <v>11</v>
      </c>
      <c r="N197" s="16" t="s">
        <v>603</v>
      </c>
      <c r="O197" s="35" t="s">
        <v>455</v>
      </c>
      <c r="P197" s="16" t="s">
        <v>249</v>
      </c>
      <c r="Q197" s="16" t="s">
        <v>117</v>
      </c>
      <c r="R197" s="22" t="s">
        <v>73</v>
      </c>
      <c r="S197" s="22"/>
      <c r="T197" s="22">
        <v>270</v>
      </c>
      <c r="U197" s="22" t="s">
        <v>603</v>
      </c>
      <c r="V197" s="22" t="s">
        <v>456</v>
      </c>
      <c r="W197" s="16">
        <v>3000</v>
      </c>
      <c r="X197" s="16" t="s">
        <v>170</v>
      </c>
      <c r="Y197" s="16" t="s">
        <v>293</v>
      </c>
      <c r="Z197" s="16" t="s">
        <v>293</v>
      </c>
      <c r="AA197" s="16" t="s">
        <v>76</v>
      </c>
      <c r="AB197" s="16" t="s">
        <v>76</v>
      </c>
      <c r="AC197" s="16" t="s">
        <v>76</v>
      </c>
      <c r="AD197" s="16"/>
      <c r="AE197" s="16" t="s">
        <v>77</v>
      </c>
      <c r="AF197" s="24">
        <v>2569133</v>
      </c>
      <c r="AG197" s="41">
        <v>841439</v>
      </c>
      <c r="AH197" s="24">
        <v>3410572</v>
      </c>
      <c r="AI197" s="26">
        <v>35575</v>
      </c>
      <c r="AJ197" s="27">
        <v>40909</v>
      </c>
      <c r="AK197" s="19" t="s">
        <v>92</v>
      </c>
      <c r="AL197" s="28">
        <f t="shared" ca="1" si="20"/>
        <v>13.25</v>
      </c>
      <c r="AM197" s="16" t="s">
        <v>120</v>
      </c>
      <c r="AN197" s="16" t="s">
        <v>94</v>
      </c>
      <c r="AO197" s="36" t="s">
        <v>82</v>
      </c>
      <c r="AP197" s="30">
        <v>6.9690000000000002E-2</v>
      </c>
      <c r="AQ197" s="31" t="s">
        <v>1352</v>
      </c>
      <c r="AR197" s="17" t="s">
        <v>1353</v>
      </c>
      <c r="AS197" s="16" t="s">
        <v>84</v>
      </c>
      <c r="AT197" s="16" t="s">
        <v>1354</v>
      </c>
      <c r="AU197" s="33"/>
      <c r="AV197" s="17"/>
      <c r="AW197" s="16" t="s">
        <v>1355</v>
      </c>
      <c r="AX197" s="16">
        <v>3013150417</v>
      </c>
      <c r="AY197" s="16" t="s">
        <v>78</v>
      </c>
      <c r="AZ197" s="16" t="str">
        <f t="shared" ca="1" si="21"/>
        <v xml:space="preserve"> </v>
      </c>
      <c r="BA197" s="16" t="s">
        <v>87</v>
      </c>
      <c r="BB197" s="16" t="s">
        <v>87</v>
      </c>
      <c r="BC197" s="16"/>
      <c r="BD197" s="18" t="s">
        <v>87</v>
      </c>
      <c r="BE197" s="16"/>
      <c r="BF197" s="16" t="s">
        <v>87</v>
      </c>
      <c r="BG197" s="44"/>
      <c r="BH197" s="16"/>
      <c r="BI197" s="19"/>
      <c r="BJ197" s="16"/>
      <c r="BK197" s="16"/>
      <c r="BL197" s="34"/>
    </row>
    <row r="198" spans="1:64">
      <c r="A198" s="15">
        <v>271</v>
      </c>
      <c r="B198" s="16">
        <v>4066</v>
      </c>
      <c r="C198" s="17" t="s">
        <v>64</v>
      </c>
      <c r="D198" s="18">
        <v>18131040</v>
      </c>
      <c r="E198" s="18">
        <v>18131040</v>
      </c>
      <c r="F198" s="18">
        <v>18131040</v>
      </c>
      <c r="G198" s="17" t="s">
        <v>1356</v>
      </c>
      <c r="H198" s="16" t="s">
        <v>89</v>
      </c>
      <c r="I198" s="19" t="s">
        <v>1357</v>
      </c>
      <c r="J198" s="16">
        <f t="shared" ca="1" si="18"/>
        <v>40</v>
      </c>
      <c r="K198" s="17" t="s">
        <v>138</v>
      </c>
      <c r="L198" s="16">
        <v>3137</v>
      </c>
      <c r="M198" s="16">
        <v>11</v>
      </c>
      <c r="N198" s="16" t="s">
        <v>603</v>
      </c>
      <c r="O198" s="35" t="s">
        <v>455</v>
      </c>
      <c r="P198" s="16" t="s">
        <v>141</v>
      </c>
      <c r="Q198" s="16" t="s">
        <v>117</v>
      </c>
      <c r="R198" s="17" t="s">
        <v>73</v>
      </c>
      <c r="S198" s="22"/>
      <c r="T198" s="22">
        <v>271</v>
      </c>
      <c r="U198" s="22" t="s">
        <v>603</v>
      </c>
      <c r="V198" s="22" t="s">
        <v>456</v>
      </c>
      <c r="W198" s="16">
        <v>3000</v>
      </c>
      <c r="X198" s="16" t="s">
        <v>170</v>
      </c>
      <c r="Y198" s="16" t="s">
        <v>1358</v>
      </c>
      <c r="Z198" s="16" t="s">
        <v>1358</v>
      </c>
      <c r="AA198" s="16" t="s">
        <v>1359</v>
      </c>
      <c r="AB198" s="16" t="s">
        <v>1360</v>
      </c>
      <c r="AC198" s="16" t="s">
        <v>1361</v>
      </c>
      <c r="AD198" s="16"/>
      <c r="AE198" s="16" t="s">
        <v>77</v>
      </c>
      <c r="AF198" s="24">
        <v>2569133</v>
      </c>
      <c r="AG198" s="25" t="s">
        <v>78</v>
      </c>
      <c r="AH198" s="24">
        <v>2569133</v>
      </c>
      <c r="AI198" s="26" t="s">
        <v>78</v>
      </c>
      <c r="AJ198" s="19">
        <v>45302</v>
      </c>
      <c r="AK198" s="19" t="s">
        <v>1362</v>
      </c>
      <c r="AL198" s="28">
        <f t="shared" ca="1" si="20"/>
        <v>1.1666666666666667</v>
      </c>
      <c r="AM198" s="16" t="s">
        <v>183</v>
      </c>
      <c r="AN198" s="39" t="s">
        <v>94</v>
      </c>
      <c r="AO198" s="36" t="s">
        <v>1363</v>
      </c>
      <c r="AP198" s="30">
        <v>6.9690000000000002E-2</v>
      </c>
      <c r="AQ198" s="31" t="s">
        <v>1364</v>
      </c>
      <c r="AR198" s="16" t="s">
        <v>1364</v>
      </c>
      <c r="AS198" s="16" t="s">
        <v>1365</v>
      </c>
      <c r="AT198" s="16"/>
      <c r="AU198" s="33"/>
      <c r="AV198" s="17"/>
      <c r="AW198" s="16" t="s">
        <v>1366</v>
      </c>
      <c r="AX198" s="16">
        <v>3125766866</v>
      </c>
      <c r="AY198" s="16" t="s">
        <v>78</v>
      </c>
      <c r="AZ198" s="16" t="str">
        <f t="shared" ca="1" si="21"/>
        <v xml:space="preserve"> </v>
      </c>
      <c r="BA198" s="16" t="s">
        <v>87</v>
      </c>
      <c r="BB198" s="16" t="s">
        <v>87</v>
      </c>
      <c r="BC198" s="19" t="s">
        <v>1367</v>
      </c>
      <c r="BD198" s="18" t="s">
        <v>87</v>
      </c>
      <c r="BE198" s="16"/>
      <c r="BF198" s="16" t="s">
        <v>87</v>
      </c>
      <c r="BG198" s="44"/>
      <c r="BH198" s="16"/>
      <c r="BI198" s="19"/>
      <c r="BJ198" s="16"/>
      <c r="BK198" s="16"/>
      <c r="BL198" s="56"/>
    </row>
    <row r="199" spans="1:64">
      <c r="A199" s="15">
        <v>272</v>
      </c>
      <c r="B199" s="16">
        <v>4066</v>
      </c>
      <c r="C199" s="17" t="s">
        <v>64</v>
      </c>
      <c r="D199" s="18">
        <v>76330378</v>
      </c>
      <c r="E199" s="18">
        <v>76330378</v>
      </c>
      <c r="F199" s="18">
        <v>76330378</v>
      </c>
      <c r="G199" s="17" t="s">
        <v>1368</v>
      </c>
      <c r="H199" s="16" t="s">
        <v>66</v>
      </c>
      <c r="I199" s="19" t="s">
        <v>1369</v>
      </c>
      <c r="J199" s="16">
        <f t="shared" ca="1" si="18"/>
        <v>46</v>
      </c>
      <c r="K199" s="17" t="s">
        <v>247</v>
      </c>
      <c r="L199" s="16">
        <v>3137</v>
      </c>
      <c r="M199" s="16">
        <v>11</v>
      </c>
      <c r="N199" s="16" t="s">
        <v>603</v>
      </c>
      <c r="O199" s="21" t="s">
        <v>455</v>
      </c>
      <c r="P199" s="16" t="s">
        <v>249</v>
      </c>
      <c r="Q199" s="16" t="s">
        <v>117</v>
      </c>
      <c r="R199" s="22" t="s">
        <v>250</v>
      </c>
      <c r="S199" s="22"/>
      <c r="T199" s="22">
        <v>205</v>
      </c>
      <c r="U199" s="22" t="s">
        <v>487</v>
      </c>
      <c r="V199" s="22" t="s">
        <v>456</v>
      </c>
      <c r="W199" s="16">
        <v>2000</v>
      </c>
      <c r="X199" s="16" t="s">
        <v>181</v>
      </c>
      <c r="Y199" s="16" t="s">
        <v>182</v>
      </c>
      <c r="Z199" s="16" t="s">
        <v>182</v>
      </c>
      <c r="AA199" s="16" t="s">
        <v>478</v>
      </c>
      <c r="AB199" s="16" t="s">
        <v>479</v>
      </c>
      <c r="AC199" s="16" t="s">
        <v>480</v>
      </c>
      <c r="AD199" s="16"/>
      <c r="AE199" s="16" t="s">
        <v>77</v>
      </c>
      <c r="AF199" s="24">
        <v>2569133</v>
      </c>
      <c r="AG199" s="41">
        <v>841439</v>
      </c>
      <c r="AH199" s="24">
        <v>3410572</v>
      </c>
      <c r="AI199" s="26">
        <v>35916</v>
      </c>
      <c r="AJ199" s="27">
        <v>40909</v>
      </c>
      <c r="AK199" s="19" t="s">
        <v>92</v>
      </c>
      <c r="AL199" s="28">
        <f t="shared" ca="1" si="20"/>
        <v>13.25</v>
      </c>
      <c r="AM199" s="16" t="s">
        <v>120</v>
      </c>
      <c r="AN199" s="16" t="s">
        <v>94</v>
      </c>
      <c r="AO199" s="36" t="s">
        <v>481</v>
      </c>
      <c r="AP199" s="30">
        <v>6.9690000000000002E-2</v>
      </c>
      <c r="AQ199" s="31" t="s">
        <v>1370</v>
      </c>
      <c r="AR199" s="17" t="s">
        <v>1371</v>
      </c>
      <c r="AS199" s="16" t="s">
        <v>84</v>
      </c>
      <c r="AT199" s="16"/>
      <c r="AU199" s="33" t="s">
        <v>1121</v>
      </c>
      <c r="AV199" s="17"/>
      <c r="AW199" s="16" t="s">
        <v>1372</v>
      </c>
      <c r="AX199" s="16">
        <v>3133243878</v>
      </c>
      <c r="AY199" s="16">
        <v>3187114363</v>
      </c>
      <c r="AZ199" s="16" t="str">
        <f t="shared" ca="1" si="21"/>
        <v xml:space="preserve"> </v>
      </c>
      <c r="BA199" s="16" t="s">
        <v>87</v>
      </c>
      <c r="BB199" s="16" t="s">
        <v>87</v>
      </c>
      <c r="BC199" s="16"/>
      <c r="BD199" s="18" t="s">
        <v>153</v>
      </c>
      <c r="BE199" s="16"/>
      <c r="BF199" s="16" t="s">
        <v>87</v>
      </c>
      <c r="BG199" s="44"/>
      <c r="BH199" s="16"/>
      <c r="BI199" s="19"/>
      <c r="BJ199" s="16"/>
      <c r="BK199" s="16"/>
      <c r="BL199" s="34"/>
    </row>
    <row r="200" spans="1:64">
      <c r="A200" s="15">
        <v>273</v>
      </c>
      <c r="B200" s="16">
        <v>4066</v>
      </c>
      <c r="C200" s="17" t="s">
        <v>64</v>
      </c>
      <c r="D200" s="18">
        <v>79720047</v>
      </c>
      <c r="E200" s="18">
        <v>79720047</v>
      </c>
      <c r="F200" s="18">
        <v>79720047</v>
      </c>
      <c r="G200" s="17" t="s">
        <v>1373</v>
      </c>
      <c r="H200" s="16" t="s">
        <v>66</v>
      </c>
      <c r="I200" s="19" t="s">
        <v>1374</v>
      </c>
      <c r="J200" s="16">
        <f t="shared" ca="1" si="18"/>
        <v>49</v>
      </c>
      <c r="K200" s="17" t="s">
        <v>453</v>
      </c>
      <c r="L200" s="16">
        <v>3137</v>
      </c>
      <c r="M200" s="16">
        <v>11</v>
      </c>
      <c r="N200" s="16" t="s">
        <v>603</v>
      </c>
      <c r="O200" s="35" t="s">
        <v>455</v>
      </c>
      <c r="P200" s="19" t="s">
        <v>249</v>
      </c>
      <c r="Q200" s="16" t="s">
        <v>117</v>
      </c>
      <c r="R200" s="22" t="s">
        <v>73</v>
      </c>
      <c r="S200" s="22"/>
      <c r="T200" s="22">
        <v>273</v>
      </c>
      <c r="U200" s="22" t="s">
        <v>603</v>
      </c>
      <c r="V200" s="22" t="s">
        <v>456</v>
      </c>
      <c r="W200" s="16">
        <v>3000</v>
      </c>
      <c r="X200" s="16" t="s">
        <v>170</v>
      </c>
      <c r="Y200" s="16" t="s">
        <v>670</v>
      </c>
      <c r="Z200" s="16" t="s">
        <v>670</v>
      </c>
      <c r="AA200" s="16" t="s">
        <v>671</v>
      </c>
      <c r="AB200" s="16" t="s">
        <v>691</v>
      </c>
      <c r="AC200" s="16" t="s">
        <v>692</v>
      </c>
      <c r="AD200" s="16"/>
      <c r="AE200" s="16" t="s">
        <v>77</v>
      </c>
      <c r="AF200" s="24">
        <v>2569133</v>
      </c>
      <c r="AG200" s="41">
        <v>841439</v>
      </c>
      <c r="AH200" s="24">
        <v>3410572</v>
      </c>
      <c r="AI200" s="26">
        <v>37187</v>
      </c>
      <c r="AJ200" s="27">
        <v>40909</v>
      </c>
      <c r="AK200" s="19" t="s">
        <v>92</v>
      </c>
      <c r="AL200" s="28">
        <f t="shared" ca="1" si="20"/>
        <v>13.25</v>
      </c>
      <c r="AM200" s="16" t="s">
        <v>120</v>
      </c>
      <c r="AN200" s="16" t="s">
        <v>94</v>
      </c>
      <c r="AO200" s="36" t="s">
        <v>693</v>
      </c>
      <c r="AP200" s="30">
        <v>6.9690000000000002E-2</v>
      </c>
      <c r="AQ200" s="31" t="s">
        <v>1375</v>
      </c>
      <c r="AR200" s="16" t="s">
        <v>1375</v>
      </c>
      <c r="AS200" s="19" t="s">
        <v>84</v>
      </c>
      <c r="AT200" s="19"/>
      <c r="AU200" s="26"/>
      <c r="AV200" s="16"/>
      <c r="AW200" s="16" t="s">
        <v>1376</v>
      </c>
      <c r="AX200" s="16">
        <v>3002582565</v>
      </c>
      <c r="AY200" s="16" t="s">
        <v>78</v>
      </c>
      <c r="AZ200" s="16" t="str">
        <f t="shared" ca="1" si="21"/>
        <v xml:space="preserve"> </v>
      </c>
      <c r="BA200" s="16" t="s">
        <v>87</v>
      </c>
      <c r="BB200" s="16" t="s">
        <v>87</v>
      </c>
      <c r="BC200" s="16"/>
      <c r="BD200" s="18" t="s">
        <v>87</v>
      </c>
      <c r="BE200" s="16"/>
      <c r="BF200" s="16" t="s">
        <v>87</v>
      </c>
      <c r="BG200" s="31"/>
      <c r="BH200" s="16"/>
      <c r="BI200" s="19"/>
      <c r="BJ200" s="16"/>
      <c r="BK200" s="16"/>
      <c r="BL200" s="34"/>
    </row>
    <row r="201" spans="1:64">
      <c r="A201" s="15">
        <v>274</v>
      </c>
      <c r="B201" s="16">
        <v>4066</v>
      </c>
      <c r="C201" s="17" t="s">
        <v>64</v>
      </c>
      <c r="D201" s="18">
        <v>79972972</v>
      </c>
      <c r="E201" s="18">
        <v>79972972</v>
      </c>
      <c r="F201" s="18">
        <v>79972972</v>
      </c>
      <c r="G201" s="17" t="s">
        <v>1377</v>
      </c>
      <c r="H201" s="16" t="s">
        <v>89</v>
      </c>
      <c r="I201" s="19" t="s">
        <v>1378</v>
      </c>
      <c r="J201" s="16">
        <f t="shared" ca="1" si="18"/>
        <v>45</v>
      </c>
      <c r="K201" s="17" t="s">
        <v>247</v>
      </c>
      <c r="L201" s="16">
        <v>3137</v>
      </c>
      <c r="M201" s="16">
        <v>11</v>
      </c>
      <c r="N201" s="16" t="s">
        <v>603</v>
      </c>
      <c r="O201" s="35" t="s">
        <v>455</v>
      </c>
      <c r="P201" s="16" t="s">
        <v>249</v>
      </c>
      <c r="Q201" s="16" t="s">
        <v>117</v>
      </c>
      <c r="R201" s="22" t="s">
        <v>250</v>
      </c>
      <c r="S201" s="22"/>
      <c r="T201" s="22">
        <v>631</v>
      </c>
      <c r="U201" s="22" t="s">
        <v>525</v>
      </c>
      <c r="V201" s="22" t="s">
        <v>456</v>
      </c>
      <c r="W201" s="16">
        <v>3000</v>
      </c>
      <c r="X201" s="16" t="s">
        <v>170</v>
      </c>
      <c r="Y201" s="16" t="s">
        <v>293</v>
      </c>
      <c r="Z201" s="16" t="s">
        <v>293</v>
      </c>
      <c r="AA201" s="16" t="s">
        <v>76</v>
      </c>
      <c r="AB201" s="16" t="s">
        <v>76</v>
      </c>
      <c r="AC201" s="16" t="s">
        <v>76</v>
      </c>
      <c r="AD201" s="16"/>
      <c r="AE201" s="16" t="s">
        <v>77</v>
      </c>
      <c r="AF201" s="24">
        <v>2569133</v>
      </c>
      <c r="AG201" s="41">
        <v>841439</v>
      </c>
      <c r="AH201" s="24">
        <v>3410572</v>
      </c>
      <c r="AI201" s="26">
        <v>37187</v>
      </c>
      <c r="AJ201" s="27">
        <v>40909</v>
      </c>
      <c r="AK201" s="19" t="s">
        <v>92</v>
      </c>
      <c r="AL201" s="28">
        <f t="shared" ca="1" si="20"/>
        <v>13.25</v>
      </c>
      <c r="AM201" s="16" t="s">
        <v>93</v>
      </c>
      <c r="AN201" s="16" t="s">
        <v>94</v>
      </c>
      <c r="AO201" s="36" t="s">
        <v>82</v>
      </c>
      <c r="AP201" s="30">
        <v>6.9690000000000002E-2</v>
      </c>
      <c r="AQ201" s="31" t="s">
        <v>1379</v>
      </c>
      <c r="AR201" s="17" t="s">
        <v>1380</v>
      </c>
      <c r="AS201" s="16" t="s">
        <v>84</v>
      </c>
      <c r="AT201" s="16"/>
      <c r="AU201" s="33"/>
      <c r="AV201" s="17"/>
      <c r="AW201" s="16" t="s">
        <v>1381</v>
      </c>
      <c r="AX201" s="16">
        <v>3108583132</v>
      </c>
      <c r="AY201" s="16" t="s">
        <v>78</v>
      </c>
      <c r="AZ201" s="16" t="str">
        <f t="shared" ca="1" si="21"/>
        <v xml:space="preserve"> </v>
      </c>
      <c r="BA201" s="16" t="s">
        <v>87</v>
      </c>
      <c r="BB201" s="16" t="s">
        <v>87</v>
      </c>
      <c r="BC201" s="16"/>
      <c r="BD201" s="18" t="s">
        <v>87</v>
      </c>
      <c r="BE201" s="16"/>
      <c r="BF201" s="16" t="s">
        <v>87</v>
      </c>
      <c r="BG201" s="44"/>
      <c r="BH201" s="16"/>
      <c r="BI201" s="19"/>
      <c r="BJ201" s="16"/>
      <c r="BK201" s="16"/>
      <c r="BL201" s="34"/>
    </row>
    <row r="202" spans="1:64">
      <c r="A202" s="15">
        <v>275</v>
      </c>
      <c r="B202" s="16">
        <v>4066</v>
      </c>
      <c r="C202" s="17" t="s">
        <v>64</v>
      </c>
      <c r="D202" s="18">
        <v>17357222</v>
      </c>
      <c r="E202" s="18">
        <v>17357222</v>
      </c>
      <c r="F202" s="18">
        <v>17357222</v>
      </c>
      <c r="G202" s="17" t="s">
        <v>1382</v>
      </c>
      <c r="H202" s="16" t="s">
        <v>89</v>
      </c>
      <c r="I202" s="19" t="s">
        <v>1383</v>
      </c>
      <c r="J202" s="16">
        <f t="shared" ca="1" si="18"/>
        <v>46</v>
      </c>
      <c r="K202" s="17" t="s">
        <v>453</v>
      </c>
      <c r="L202" s="16">
        <v>3137</v>
      </c>
      <c r="M202" s="16">
        <v>11</v>
      </c>
      <c r="N202" s="16" t="s">
        <v>603</v>
      </c>
      <c r="O202" s="35" t="s">
        <v>455</v>
      </c>
      <c r="P202" s="19" t="s">
        <v>249</v>
      </c>
      <c r="Q202" s="16" t="s">
        <v>117</v>
      </c>
      <c r="R202" s="22" t="s">
        <v>73</v>
      </c>
      <c r="S202" s="22"/>
      <c r="T202" s="22">
        <v>275</v>
      </c>
      <c r="U202" s="22" t="s">
        <v>603</v>
      </c>
      <c r="V202" s="22" t="s">
        <v>456</v>
      </c>
      <c r="W202" s="16">
        <v>3000</v>
      </c>
      <c r="X202" s="16" t="s">
        <v>170</v>
      </c>
      <c r="Y202" s="16" t="s">
        <v>670</v>
      </c>
      <c r="Z202" s="16" t="s">
        <v>670</v>
      </c>
      <c r="AA202" s="16" t="s">
        <v>671</v>
      </c>
      <c r="AB202" s="16" t="s">
        <v>691</v>
      </c>
      <c r="AC202" s="16" t="s">
        <v>692</v>
      </c>
      <c r="AD202" s="16"/>
      <c r="AE202" s="16" t="s">
        <v>77</v>
      </c>
      <c r="AF202" s="24">
        <v>2569133</v>
      </c>
      <c r="AG202" s="41">
        <v>841439</v>
      </c>
      <c r="AH202" s="24">
        <v>3410572</v>
      </c>
      <c r="AI202" s="26">
        <v>35962</v>
      </c>
      <c r="AJ202" s="27">
        <v>40909</v>
      </c>
      <c r="AK202" s="19" t="s">
        <v>92</v>
      </c>
      <c r="AL202" s="28">
        <f t="shared" ca="1" si="20"/>
        <v>13.25</v>
      </c>
      <c r="AM202" s="16" t="s">
        <v>1384</v>
      </c>
      <c r="AN202" s="16" t="s">
        <v>94</v>
      </c>
      <c r="AO202" s="36" t="s">
        <v>693</v>
      </c>
      <c r="AP202" s="54">
        <v>6.9690000000000002E-2</v>
      </c>
      <c r="AQ202" s="31" t="s">
        <v>1385</v>
      </c>
      <c r="AR202" s="16" t="s">
        <v>1385</v>
      </c>
      <c r="AS202" s="19" t="s">
        <v>84</v>
      </c>
      <c r="AT202" s="16"/>
      <c r="AU202" s="33"/>
      <c r="AV202" s="16"/>
      <c r="AW202" s="16" t="s">
        <v>1386</v>
      </c>
      <c r="AX202" s="16">
        <v>3023897810</v>
      </c>
      <c r="AY202" s="16">
        <v>3103008414</v>
      </c>
      <c r="AZ202" s="16" t="str">
        <f t="shared" ca="1" si="21"/>
        <v xml:space="preserve"> </v>
      </c>
      <c r="BA202" s="16" t="s">
        <v>87</v>
      </c>
      <c r="BB202" s="16" t="s">
        <v>87</v>
      </c>
      <c r="BC202" s="16"/>
      <c r="BD202" s="18" t="s">
        <v>87</v>
      </c>
      <c r="BE202" s="16"/>
      <c r="BF202" s="16" t="s">
        <v>87</v>
      </c>
      <c r="BG202" s="19"/>
      <c r="BH202" s="16"/>
      <c r="BI202" s="19"/>
      <c r="BJ202" s="16"/>
      <c r="BK202" s="16"/>
      <c r="BL202" s="34"/>
    </row>
    <row r="203" spans="1:64">
      <c r="A203" s="15">
        <v>276</v>
      </c>
      <c r="B203" s="16">
        <v>4066</v>
      </c>
      <c r="C203" s="17" t="s">
        <v>64</v>
      </c>
      <c r="D203" s="18">
        <v>94301766</v>
      </c>
      <c r="E203" s="18">
        <v>94301766</v>
      </c>
      <c r="F203" s="18">
        <v>94301766</v>
      </c>
      <c r="G203" s="17" t="s">
        <v>1387</v>
      </c>
      <c r="H203" s="16" t="s">
        <v>229</v>
      </c>
      <c r="I203" s="19" t="s">
        <v>1388</v>
      </c>
      <c r="J203" s="16">
        <f t="shared" ca="1" si="18"/>
        <v>50</v>
      </c>
      <c r="K203" s="17" t="s">
        <v>257</v>
      </c>
      <c r="L203" s="16">
        <v>3137</v>
      </c>
      <c r="M203" s="16">
        <v>11</v>
      </c>
      <c r="N203" s="16" t="s">
        <v>603</v>
      </c>
      <c r="O203" s="35" t="s">
        <v>455</v>
      </c>
      <c r="P203" s="16" t="s">
        <v>249</v>
      </c>
      <c r="Q203" s="16" t="s">
        <v>117</v>
      </c>
      <c r="R203" s="22" t="s">
        <v>250</v>
      </c>
      <c r="S203" s="22"/>
      <c r="T203" s="22">
        <v>633</v>
      </c>
      <c r="U203" s="22" t="s">
        <v>525</v>
      </c>
      <c r="V203" s="22" t="s">
        <v>456</v>
      </c>
      <c r="W203" s="16">
        <v>3000</v>
      </c>
      <c r="X203" s="16" t="s">
        <v>170</v>
      </c>
      <c r="Y203" s="16" t="s">
        <v>432</v>
      </c>
      <c r="Z203" s="16" t="s">
        <v>432</v>
      </c>
      <c r="AA203" s="16" t="s">
        <v>433</v>
      </c>
      <c r="AB203" s="16" t="s">
        <v>1389</v>
      </c>
      <c r="AC203" s="16" t="s">
        <v>435</v>
      </c>
      <c r="AD203" s="16"/>
      <c r="AE203" s="16" t="s">
        <v>77</v>
      </c>
      <c r="AF203" s="24">
        <v>2569133</v>
      </c>
      <c r="AG203" s="41">
        <v>841439</v>
      </c>
      <c r="AH203" s="24">
        <v>3410572</v>
      </c>
      <c r="AI203" s="26">
        <v>36228</v>
      </c>
      <c r="AJ203" s="27">
        <v>40909</v>
      </c>
      <c r="AK203" s="19" t="s">
        <v>92</v>
      </c>
      <c r="AL203" s="28">
        <f t="shared" ca="1" si="20"/>
        <v>13.25</v>
      </c>
      <c r="AM203" s="16" t="s">
        <v>1390</v>
      </c>
      <c r="AN203" s="16" t="s">
        <v>94</v>
      </c>
      <c r="AO203" s="36" t="s">
        <v>436</v>
      </c>
      <c r="AP203" s="30">
        <v>6.9690000000000002E-2</v>
      </c>
      <c r="AQ203" s="31" t="s">
        <v>1391</v>
      </c>
      <c r="AR203" s="17" t="s">
        <v>1392</v>
      </c>
      <c r="AS203" s="16" t="s">
        <v>84</v>
      </c>
      <c r="AT203" s="16" t="s">
        <v>1393</v>
      </c>
      <c r="AU203" s="33"/>
      <c r="AV203" s="17"/>
      <c r="AW203" s="16" t="s">
        <v>1394</v>
      </c>
      <c r="AX203" s="16">
        <v>3114051969</v>
      </c>
      <c r="AY203" s="16">
        <v>3212772166</v>
      </c>
      <c r="AZ203" s="16" t="str">
        <f t="shared" ca="1" si="21"/>
        <v xml:space="preserve"> </v>
      </c>
      <c r="BA203" s="16" t="s">
        <v>87</v>
      </c>
      <c r="BB203" s="16" t="s">
        <v>87</v>
      </c>
      <c r="BC203" s="16"/>
      <c r="BD203" s="18" t="s">
        <v>87</v>
      </c>
      <c r="BE203" s="16"/>
      <c r="BF203" s="16" t="s">
        <v>87</v>
      </c>
      <c r="BG203" s="44"/>
      <c r="BH203" s="16"/>
      <c r="BI203" s="19"/>
      <c r="BJ203" s="16"/>
      <c r="BK203" s="16"/>
      <c r="BL203" s="34"/>
    </row>
    <row r="204" spans="1:64">
      <c r="A204" s="15">
        <v>277</v>
      </c>
      <c r="B204" s="16">
        <v>4066</v>
      </c>
      <c r="C204" s="17" t="s">
        <v>64</v>
      </c>
      <c r="D204" s="18">
        <v>79790737</v>
      </c>
      <c r="E204" s="18">
        <v>79790737</v>
      </c>
      <c r="F204" s="18">
        <v>79790737</v>
      </c>
      <c r="G204" s="17" t="s">
        <v>1395</v>
      </c>
      <c r="H204" s="16" t="s">
        <v>236</v>
      </c>
      <c r="I204" s="19" t="s">
        <v>1396</v>
      </c>
      <c r="J204" s="16">
        <f t="shared" ca="1" si="18"/>
        <v>48</v>
      </c>
      <c r="K204" s="17" t="s">
        <v>257</v>
      </c>
      <c r="L204" s="16">
        <v>3137</v>
      </c>
      <c r="M204" s="16">
        <v>11</v>
      </c>
      <c r="N204" s="16" t="s">
        <v>603</v>
      </c>
      <c r="O204" s="35" t="s">
        <v>455</v>
      </c>
      <c r="P204" s="16" t="s">
        <v>249</v>
      </c>
      <c r="Q204" s="16" t="s">
        <v>117</v>
      </c>
      <c r="R204" s="22" t="s">
        <v>250</v>
      </c>
      <c r="S204" s="22"/>
      <c r="T204" s="22">
        <v>591</v>
      </c>
      <c r="U204" s="22" t="s">
        <v>525</v>
      </c>
      <c r="V204" s="22" t="s">
        <v>456</v>
      </c>
      <c r="W204" s="16">
        <v>3000</v>
      </c>
      <c r="X204" s="16" t="s">
        <v>170</v>
      </c>
      <c r="Y204" s="16" t="s">
        <v>293</v>
      </c>
      <c r="Z204" s="16" t="s">
        <v>293</v>
      </c>
      <c r="AA204" s="16" t="s">
        <v>76</v>
      </c>
      <c r="AB204" s="16" t="s">
        <v>76</v>
      </c>
      <c r="AC204" s="16" t="s">
        <v>76</v>
      </c>
      <c r="AD204" s="16"/>
      <c r="AE204" s="16" t="s">
        <v>77</v>
      </c>
      <c r="AF204" s="24">
        <v>2569133</v>
      </c>
      <c r="AG204" s="41">
        <v>841439</v>
      </c>
      <c r="AH204" s="24">
        <v>3410572</v>
      </c>
      <c r="AI204" s="26">
        <v>37187</v>
      </c>
      <c r="AJ204" s="27">
        <v>40909</v>
      </c>
      <c r="AK204" s="19" t="s">
        <v>92</v>
      </c>
      <c r="AL204" s="28">
        <f t="shared" ca="1" si="20"/>
        <v>13.25</v>
      </c>
      <c r="AM204" s="16" t="s">
        <v>80</v>
      </c>
      <c r="AN204" s="16" t="s">
        <v>94</v>
      </c>
      <c r="AO204" s="36" t="s">
        <v>82</v>
      </c>
      <c r="AP204" s="30">
        <v>6.9690000000000002E-2</v>
      </c>
      <c r="AQ204" s="31" t="s">
        <v>1397</v>
      </c>
      <c r="AR204" s="17" t="s">
        <v>1398</v>
      </c>
      <c r="AS204" s="16" t="s">
        <v>84</v>
      </c>
      <c r="AT204" s="16"/>
      <c r="AU204" s="33"/>
      <c r="AV204" s="17"/>
      <c r="AW204" s="16" t="s">
        <v>1399</v>
      </c>
      <c r="AX204" s="16">
        <v>3112469107</v>
      </c>
      <c r="AY204" s="16" t="s">
        <v>78</v>
      </c>
      <c r="AZ204" s="16" t="str">
        <f t="shared" ca="1" si="21"/>
        <v xml:space="preserve"> </v>
      </c>
      <c r="BA204" s="16" t="s">
        <v>87</v>
      </c>
      <c r="BB204" s="16" t="s">
        <v>87</v>
      </c>
      <c r="BC204" s="16"/>
      <c r="BD204" s="18" t="s">
        <v>87</v>
      </c>
      <c r="BE204" s="16"/>
      <c r="BF204" s="16" t="s">
        <v>87</v>
      </c>
      <c r="BG204" s="44"/>
      <c r="BH204" s="16"/>
      <c r="BI204" s="19"/>
      <c r="BJ204" s="16"/>
      <c r="BK204" s="16"/>
      <c r="BL204" s="34"/>
    </row>
    <row r="205" spans="1:64">
      <c r="A205" s="15">
        <v>278</v>
      </c>
      <c r="B205" s="16">
        <v>4066</v>
      </c>
      <c r="C205" s="17" t="s">
        <v>64</v>
      </c>
      <c r="D205" s="18">
        <v>80070016</v>
      </c>
      <c r="E205" s="18">
        <v>80070016</v>
      </c>
      <c r="F205" s="18">
        <v>80070016</v>
      </c>
      <c r="G205" s="17" t="s">
        <v>1400</v>
      </c>
      <c r="H205" s="16" t="s">
        <v>89</v>
      </c>
      <c r="I205" s="19" t="s">
        <v>1401</v>
      </c>
      <c r="J205" s="16">
        <f t="shared" ca="1" si="18"/>
        <v>43</v>
      </c>
      <c r="K205" s="17" t="s">
        <v>453</v>
      </c>
      <c r="L205" s="16">
        <v>3137</v>
      </c>
      <c r="M205" s="16">
        <v>11</v>
      </c>
      <c r="N205" s="16" t="s">
        <v>603</v>
      </c>
      <c r="O205" s="21" t="s">
        <v>455</v>
      </c>
      <c r="P205" s="19" t="s">
        <v>249</v>
      </c>
      <c r="Q205" s="16" t="s">
        <v>117</v>
      </c>
      <c r="R205" s="22" t="s">
        <v>73</v>
      </c>
      <c r="S205" s="22"/>
      <c r="T205" s="22">
        <v>278</v>
      </c>
      <c r="U205" s="22" t="s">
        <v>603</v>
      </c>
      <c r="V205" s="22" t="s">
        <v>456</v>
      </c>
      <c r="W205" s="16">
        <v>2000</v>
      </c>
      <c r="X205" s="16" t="s">
        <v>181</v>
      </c>
      <c r="Y205" s="16" t="s">
        <v>182</v>
      </c>
      <c r="Z205" s="16" t="s">
        <v>182</v>
      </c>
      <c r="AA205" s="16" t="s">
        <v>76</v>
      </c>
      <c r="AB205" s="16" t="s">
        <v>76</v>
      </c>
      <c r="AC205" s="16" t="s">
        <v>76</v>
      </c>
      <c r="AD205" s="16"/>
      <c r="AE205" s="16" t="s">
        <v>77</v>
      </c>
      <c r="AF205" s="24">
        <v>2569133</v>
      </c>
      <c r="AG205" s="41">
        <v>841439</v>
      </c>
      <c r="AH205" s="24">
        <v>3410572</v>
      </c>
      <c r="AI205" s="26">
        <v>36839</v>
      </c>
      <c r="AJ205" s="27">
        <v>40909</v>
      </c>
      <c r="AK205" s="19" t="s">
        <v>92</v>
      </c>
      <c r="AL205" s="28">
        <f t="shared" ca="1" si="20"/>
        <v>13.25</v>
      </c>
      <c r="AM205" s="16" t="s">
        <v>173</v>
      </c>
      <c r="AN205" s="16" t="s">
        <v>94</v>
      </c>
      <c r="AO205" s="36" t="s">
        <v>82</v>
      </c>
      <c r="AP205" s="54">
        <v>6.9690000000000002E-2</v>
      </c>
      <c r="AQ205" s="31" t="s">
        <v>1402</v>
      </c>
      <c r="AR205" s="19" t="s">
        <v>1402</v>
      </c>
      <c r="AS205" s="16" t="s">
        <v>84</v>
      </c>
      <c r="AT205" s="16"/>
      <c r="AU205" s="33"/>
      <c r="AV205" s="19"/>
      <c r="AW205" s="16" t="s">
        <v>1403</v>
      </c>
      <c r="AX205" s="16">
        <v>3218370213</v>
      </c>
      <c r="AY205" s="16">
        <v>3219996004</v>
      </c>
      <c r="AZ205" s="16" t="str">
        <f t="shared" ca="1" si="21"/>
        <v xml:space="preserve"> </v>
      </c>
      <c r="BA205" s="16" t="s">
        <v>87</v>
      </c>
      <c r="BB205" s="16" t="s">
        <v>87</v>
      </c>
      <c r="BC205" s="16"/>
      <c r="BD205" s="18" t="s">
        <v>87</v>
      </c>
      <c r="BE205" s="16"/>
      <c r="BF205" s="16" t="s">
        <v>87</v>
      </c>
      <c r="BG205" s="19"/>
      <c r="BH205" s="16"/>
      <c r="BI205" s="19"/>
      <c r="BJ205" s="16"/>
      <c r="BK205" s="16"/>
      <c r="BL205" s="34"/>
    </row>
    <row r="206" spans="1:64">
      <c r="A206" s="15">
        <v>279</v>
      </c>
      <c r="B206" s="16">
        <v>4066</v>
      </c>
      <c r="C206" s="17" t="s">
        <v>64</v>
      </c>
      <c r="D206" s="18">
        <v>77103667</v>
      </c>
      <c r="E206" s="18">
        <v>77103667</v>
      </c>
      <c r="F206" s="18">
        <v>77103667</v>
      </c>
      <c r="G206" s="17" t="s">
        <v>1404</v>
      </c>
      <c r="H206" s="16" t="s">
        <v>89</v>
      </c>
      <c r="I206" s="19" t="s">
        <v>1405</v>
      </c>
      <c r="J206" s="16">
        <f t="shared" ca="1" si="18"/>
        <v>50</v>
      </c>
      <c r="K206" s="17" t="s">
        <v>247</v>
      </c>
      <c r="L206" s="16">
        <v>3137</v>
      </c>
      <c r="M206" s="16">
        <v>11</v>
      </c>
      <c r="N206" s="16" t="s">
        <v>603</v>
      </c>
      <c r="O206" s="35" t="s">
        <v>455</v>
      </c>
      <c r="P206" s="16" t="s">
        <v>249</v>
      </c>
      <c r="Q206" s="16" t="s">
        <v>117</v>
      </c>
      <c r="R206" s="22" t="s">
        <v>250</v>
      </c>
      <c r="S206" s="22"/>
      <c r="T206" s="22">
        <v>601</v>
      </c>
      <c r="U206" s="22" t="s">
        <v>454</v>
      </c>
      <c r="V206" s="22" t="s">
        <v>456</v>
      </c>
      <c r="W206" s="16">
        <v>3000</v>
      </c>
      <c r="X206" s="16" t="s">
        <v>170</v>
      </c>
      <c r="Y206" s="16" t="s">
        <v>293</v>
      </c>
      <c r="Z206" s="16" t="s">
        <v>293</v>
      </c>
      <c r="AA206" s="16" t="s">
        <v>76</v>
      </c>
      <c r="AB206" s="16" t="s">
        <v>76</v>
      </c>
      <c r="AC206" s="16" t="s">
        <v>76</v>
      </c>
      <c r="AD206" s="16" t="s">
        <v>1406</v>
      </c>
      <c r="AE206" s="16" t="s">
        <v>77</v>
      </c>
      <c r="AF206" s="24">
        <v>2569133</v>
      </c>
      <c r="AG206" s="41">
        <v>841439</v>
      </c>
      <c r="AH206" s="24">
        <v>3410572</v>
      </c>
      <c r="AI206" s="26">
        <v>35146</v>
      </c>
      <c r="AJ206" s="27">
        <v>40909</v>
      </c>
      <c r="AK206" s="19" t="s">
        <v>92</v>
      </c>
      <c r="AL206" s="28">
        <f t="shared" ca="1" si="20"/>
        <v>13.25</v>
      </c>
      <c r="AM206" s="16" t="s">
        <v>93</v>
      </c>
      <c r="AN206" s="16" t="s">
        <v>94</v>
      </c>
      <c r="AO206" s="36" t="s">
        <v>82</v>
      </c>
      <c r="AP206" s="30">
        <v>6.9690000000000002E-2</v>
      </c>
      <c r="AQ206" s="31" t="s">
        <v>1407</v>
      </c>
      <c r="AR206" s="17" t="s">
        <v>1408</v>
      </c>
      <c r="AS206" s="16" t="s">
        <v>84</v>
      </c>
      <c r="AT206" s="16"/>
      <c r="AU206" s="33" t="s">
        <v>135</v>
      </c>
      <c r="AV206" s="17"/>
      <c r="AW206" s="16" t="s">
        <v>1409</v>
      </c>
      <c r="AX206" s="16">
        <v>3132938815</v>
      </c>
      <c r="AY206" s="16" t="s">
        <v>78</v>
      </c>
      <c r="AZ206" s="16" t="str">
        <f t="shared" ca="1" si="21"/>
        <v xml:space="preserve"> </v>
      </c>
      <c r="BA206" s="16" t="s">
        <v>87</v>
      </c>
      <c r="BB206" s="16" t="s">
        <v>87</v>
      </c>
      <c r="BC206" s="16"/>
      <c r="BD206" s="18" t="s">
        <v>87</v>
      </c>
      <c r="BE206" s="16"/>
      <c r="BF206" s="16" t="s">
        <v>87</v>
      </c>
      <c r="BG206" s="44"/>
      <c r="BH206" s="16"/>
      <c r="BI206" s="19"/>
      <c r="BJ206" s="16"/>
      <c r="BK206" s="16"/>
      <c r="BL206" s="34"/>
    </row>
    <row r="207" spans="1:64">
      <c r="A207" s="15">
        <v>280</v>
      </c>
      <c r="B207" s="16">
        <v>4066</v>
      </c>
      <c r="C207" s="17" t="s">
        <v>64</v>
      </c>
      <c r="D207" s="18">
        <v>79864822</v>
      </c>
      <c r="E207" s="18">
        <v>79864822</v>
      </c>
      <c r="F207" s="18">
        <v>79864822</v>
      </c>
      <c r="G207" s="17" t="s">
        <v>1410</v>
      </c>
      <c r="H207" s="16" t="s">
        <v>89</v>
      </c>
      <c r="I207" s="19" t="s">
        <v>1411</v>
      </c>
      <c r="J207" s="16">
        <f t="shared" ca="1" si="18"/>
        <v>47</v>
      </c>
      <c r="K207" s="17" t="s">
        <v>453</v>
      </c>
      <c r="L207" s="16">
        <v>3137</v>
      </c>
      <c r="M207" s="16">
        <v>11</v>
      </c>
      <c r="N207" s="16" t="s">
        <v>603</v>
      </c>
      <c r="O207" s="35" t="s">
        <v>455</v>
      </c>
      <c r="P207" s="16" t="s">
        <v>249</v>
      </c>
      <c r="Q207" s="16" t="s">
        <v>117</v>
      </c>
      <c r="R207" s="17" t="s">
        <v>73</v>
      </c>
      <c r="S207" s="22"/>
      <c r="T207" s="22">
        <v>280</v>
      </c>
      <c r="U207" s="22" t="s">
        <v>603</v>
      </c>
      <c r="V207" s="22" t="s">
        <v>456</v>
      </c>
      <c r="W207" s="16">
        <v>3000</v>
      </c>
      <c r="X207" s="16" t="s">
        <v>170</v>
      </c>
      <c r="Y207" s="16" t="s">
        <v>293</v>
      </c>
      <c r="Z207" s="16" t="s">
        <v>293</v>
      </c>
      <c r="AA207" s="16" t="s">
        <v>76</v>
      </c>
      <c r="AB207" s="16" t="s">
        <v>294</v>
      </c>
      <c r="AC207" s="16" t="s">
        <v>295</v>
      </c>
      <c r="AD207" s="16"/>
      <c r="AE207" s="16" t="s">
        <v>77</v>
      </c>
      <c r="AF207" s="24">
        <v>2569133</v>
      </c>
      <c r="AG207" s="41">
        <v>841439</v>
      </c>
      <c r="AH207" s="24">
        <v>3410572</v>
      </c>
      <c r="AI207" s="26">
        <v>35916</v>
      </c>
      <c r="AJ207" s="27">
        <v>40909</v>
      </c>
      <c r="AK207" s="19" t="s">
        <v>92</v>
      </c>
      <c r="AL207" s="28">
        <f t="shared" ca="1" si="20"/>
        <v>13.25</v>
      </c>
      <c r="AM207" s="16" t="s">
        <v>93</v>
      </c>
      <c r="AN207" s="16" t="s">
        <v>94</v>
      </c>
      <c r="AO207" s="36" t="s">
        <v>297</v>
      </c>
      <c r="AP207" s="30">
        <v>6.9690000000000002E-2</v>
      </c>
      <c r="AQ207" s="31" t="s">
        <v>1412</v>
      </c>
      <c r="AR207" s="17" t="s">
        <v>1413</v>
      </c>
      <c r="AS207" s="16" t="s">
        <v>84</v>
      </c>
      <c r="AT207" s="16"/>
      <c r="AU207" s="33"/>
      <c r="AV207" s="17"/>
      <c r="AW207" s="16" t="s">
        <v>1414</v>
      </c>
      <c r="AX207" s="16">
        <v>3209017302</v>
      </c>
      <c r="AY207" s="16">
        <v>3209017302</v>
      </c>
      <c r="AZ207" s="16" t="str">
        <f t="shared" ca="1" si="21"/>
        <v xml:space="preserve"> </v>
      </c>
      <c r="BA207" s="16" t="s">
        <v>87</v>
      </c>
      <c r="BB207" s="16" t="s">
        <v>87</v>
      </c>
      <c r="BC207" s="16"/>
      <c r="BD207" s="18" t="s">
        <v>87</v>
      </c>
      <c r="BE207" s="16"/>
      <c r="BF207" s="16" t="s">
        <v>87</v>
      </c>
      <c r="BG207" s="44"/>
      <c r="BH207" s="16"/>
      <c r="BI207" s="19"/>
      <c r="BJ207" s="16"/>
      <c r="BK207" s="16"/>
      <c r="BL207" s="34"/>
    </row>
    <row r="208" spans="1:64">
      <c r="A208" s="15">
        <v>281</v>
      </c>
      <c r="B208" s="16">
        <v>4066</v>
      </c>
      <c r="C208" s="17" t="s">
        <v>64</v>
      </c>
      <c r="D208" s="18">
        <v>79897354</v>
      </c>
      <c r="E208" s="18">
        <v>79897354</v>
      </c>
      <c r="F208" s="18">
        <v>79897354</v>
      </c>
      <c r="G208" s="17" t="s">
        <v>1415</v>
      </c>
      <c r="H208" s="16" t="s">
        <v>229</v>
      </c>
      <c r="I208" s="19" t="s">
        <v>1416</v>
      </c>
      <c r="J208" s="16">
        <f t="shared" ca="1" si="18"/>
        <v>46</v>
      </c>
      <c r="K208" s="17" t="s">
        <v>453</v>
      </c>
      <c r="L208" s="16">
        <v>3137</v>
      </c>
      <c r="M208" s="16">
        <v>11</v>
      </c>
      <c r="N208" s="16" t="s">
        <v>603</v>
      </c>
      <c r="O208" s="35" t="s">
        <v>455</v>
      </c>
      <c r="P208" s="16" t="s">
        <v>249</v>
      </c>
      <c r="Q208" s="16" t="s">
        <v>117</v>
      </c>
      <c r="R208" s="22" t="s">
        <v>73</v>
      </c>
      <c r="S208" s="22"/>
      <c r="T208" s="22">
        <v>281</v>
      </c>
      <c r="U208" s="22" t="s">
        <v>603</v>
      </c>
      <c r="V208" s="22" t="s">
        <v>456</v>
      </c>
      <c r="W208" s="16">
        <v>3000</v>
      </c>
      <c r="X208" s="16" t="s">
        <v>170</v>
      </c>
      <c r="Y208" s="16" t="s">
        <v>293</v>
      </c>
      <c r="Z208" s="16" t="s">
        <v>293</v>
      </c>
      <c r="AA208" s="16" t="s">
        <v>76</v>
      </c>
      <c r="AB208" s="16" t="s">
        <v>76</v>
      </c>
      <c r="AC208" s="16" t="s">
        <v>76</v>
      </c>
      <c r="AD208" s="16"/>
      <c r="AE208" s="16" t="s">
        <v>77</v>
      </c>
      <c r="AF208" s="24">
        <v>2569133</v>
      </c>
      <c r="AG208" s="41">
        <v>841439</v>
      </c>
      <c r="AH208" s="24">
        <v>3410572</v>
      </c>
      <c r="AI208" s="26">
        <v>36238</v>
      </c>
      <c r="AJ208" s="27">
        <v>40909</v>
      </c>
      <c r="AK208" s="19" t="s">
        <v>92</v>
      </c>
      <c r="AL208" s="28">
        <f t="shared" ca="1" si="20"/>
        <v>13.25</v>
      </c>
      <c r="AM208" s="16" t="s">
        <v>120</v>
      </c>
      <c r="AN208" s="16" t="s">
        <v>94</v>
      </c>
      <c r="AO208" s="36" t="s">
        <v>82</v>
      </c>
      <c r="AP208" s="30">
        <v>6.9690000000000002E-2</v>
      </c>
      <c r="AQ208" s="31" t="s">
        <v>1417</v>
      </c>
      <c r="AR208" s="17" t="s">
        <v>1418</v>
      </c>
      <c r="AS208" s="16" t="s">
        <v>84</v>
      </c>
      <c r="AT208" s="16"/>
      <c r="AU208" s="33"/>
      <c r="AV208" s="17"/>
      <c r="AW208" s="16" t="s">
        <v>1419</v>
      </c>
      <c r="AX208" s="16">
        <v>3137655607</v>
      </c>
      <c r="AY208" s="16" t="s">
        <v>78</v>
      </c>
      <c r="AZ208" s="16" t="str">
        <f t="shared" ca="1" si="21"/>
        <v xml:space="preserve"> </v>
      </c>
      <c r="BA208" s="16" t="s">
        <v>87</v>
      </c>
      <c r="BB208" s="16" t="s">
        <v>87</v>
      </c>
      <c r="BC208" s="16"/>
      <c r="BD208" s="18" t="s">
        <v>87</v>
      </c>
      <c r="BE208" s="16"/>
      <c r="BF208" s="16" t="s">
        <v>87</v>
      </c>
      <c r="BG208" s="44"/>
      <c r="BH208" s="16"/>
      <c r="BI208" s="19"/>
      <c r="BJ208" s="16"/>
      <c r="BK208" s="16"/>
      <c r="BL208" s="34"/>
    </row>
    <row r="209" spans="1:64">
      <c r="A209" s="15">
        <v>282</v>
      </c>
      <c r="B209" s="16">
        <v>4066</v>
      </c>
      <c r="C209" s="17" t="s">
        <v>64</v>
      </c>
      <c r="D209" s="18">
        <v>79885058</v>
      </c>
      <c r="E209" s="18">
        <v>79885058</v>
      </c>
      <c r="F209" s="18">
        <v>79885058</v>
      </c>
      <c r="G209" s="17" t="s">
        <v>1420</v>
      </c>
      <c r="H209" s="16" t="s">
        <v>229</v>
      </c>
      <c r="I209" s="19" t="s">
        <v>1421</v>
      </c>
      <c r="J209" s="16">
        <f t="shared" ca="1" si="18"/>
        <v>47</v>
      </c>
      <c r="K209" s="17" t="s">
        <v>247</v>
      </c>
      <c r="L209" s="16">
        <v>3137</v>
      </c>
      <c r="M209" s="16">
        <v>11</v>
      </c>
      <c r="N209" s="16" t="s">
        <v>603</v>
      </c>
      <c r="O209" s="35" t="s">
        <v>455</v>
      </c>
      <c r="P209" s="19" t="s">
        <v>249</v>
      </c>
      <c r="Q209" s="16" t="s">
        <v>117</v>
      </c>
      <c r="R209" s="22" t="s">
        <v>250</v>
      </c>
      <c r="S209" s="22"/>
      <c r="T209" s="22">
        <v>258</v>
      </c>
      <c r="U209" s="22" t="s">
        <v>525</v>
      </c>
      <c r="V209" s="22" t="s">
        <v>456</v>
      </c>
      <c r="W209" s="16">
        <v>3000</v>
      </c>
      <c r="X209" s="16" t="s">
        <v>170</v>
      </c>
      <c r="Y209" s="16" t="s">
        <v>723</v>
      </c>
      <c r="Z209" s="16" t="s">
        <v>723</v>
      </c>
      <c r="AA209" s="16" t="s">
        <v>76</v>
      </c>
      <c r="AB209" s="16" t="s">
        <v>76</v>
      </c>
      <c r="AC209" s="16" t="s">
        <v>76</v>
      </c>
      <c r="AD209" s="16" t="s">
        <v>1422</v>
      </c>
      <c r="AE209" s="16" t="s">
        <v>77</v>
      </c>
      <c r="AF209" s="24">
        <v>2569133</v>
      </c>
      <c r="AG209" s="41">
        <v>841439</v>
      </c>
      <c r="AH209" s="24">
        <v>3410572</v>
      </c>
      <c r="AI209" s="26">
        <v>36839</v>
      </c>
      <c r="AJ209" s="27">
        <v>40909</v>
      </c>
      <c r="AK209" s="19" t="s">
        <v>92</v>
      </c>
      <c r="AL209" s="28">
        <f t="shared" ca="1" si="20"/>
        <v>13.25</v>
      </c>
      <c r="AM209" s="16" t="s">
        <v>120</v>
      </c>
      <c r="AN209" s="16" t="s">
        <v>94</v>
      </c>
      <c r="AO209" s="36" t="s">
        <v>82</v>
      </c>
      <c r="AP209" s="54">
        <v>6.9690000000000002E-2</v>
      </c>
      <c r="AQ209" s="31" t="s">
        <v>1423</v>
      </c>
      <c r="AR209" s="19" t="s">
        <v>1424</v>
      </c>
      <c r="AS209" s="16" t="s">
        <v>84</v>
      </c>
      <c r="AT209" s="19"/>
      <c r="AU209" s="26"/>
      <c r="AV209" s="19"/>
      <c r="AW209" s="16" t="s">
        <v>1425</v>
      </c>
      <c r="AX209" s="16">
        <v>3195652360</v>
      </c>
      <c r="AY209" s="16">
        <v>3102057210</v>
      </c>
      <c r="AZ209" s="16" t="str">
        <f t="shared" ca="1" si="21"/>
        <v xml:space="preserve"> </v>
      </c>
      <c r="BA209" s="16" t="s">
        <v>87</v>
      </c>
      <c r="BB209" s="16" t="s">
        <v>87</v>
      </c>
      <c r="BC209" s="16"/>
      <c r="BD209" s="18" t="s">
        <v>87</v>
      </c>
      <c r="BE209" s="16"/>
      <c r="BF209" s="16" t="s">
        <v>87</v>
      </c>
      <c r="BG209" s="19"/>
      <c r="BH209" s="16"/>
      <c r="BI209" s="19"/>
      <c r="BJ209" s="16"/>
      <c r="BK209" s="16"/>
      <c r="BL209" s="34"/>
    </row>
    <row r="210" spans="1:64">
      <c r="A210" s="15">
        <v>283</v>
      </c>
      <c r="B210" s="16">
        <v>4066</v>
      </c>
      <c r="C210" s="17" t="s">
        <v>64</v>
      </c>
      <c r="D210" s="18">
        <v>79756705</v>
      </c>
      <c r="E210" s="18">
        <v>79756705</v>
      </c>
      <c r="F210" s="18">
        <v>79756705</v>
      </c>
      <c r="G210" s="17" t="s">
        <v>1426</v>
      </c>
      <c r="H210" s="16" t="s">
        <v>89</v>
      </c>
      <c r="I210" s="19" t="s">
        <v>1427</v>
      </c>
      <c r="J210" s="16">
        <f t="shared" ca="1" si="18"/>
        <v>49</v>
      </c>
      <c r="K210" s="17" t="s">
        <v>247</v>
      </c>
      <c r="L210" s="16">
        <v>3137</v>
      </c>
      <c r="M210" s="16">
        <v>11</v>
      </c>
      <c r="N210" s="16" t="s">
        <v>603</v>
      </c>
      <c r="O210" s="35" t="s">
        <v>455</v>
      </c>
      <c r="P210" s="16" t="s">
        <v>249</v>
      </c>
      <c r="Q210" s="16" t="s">
        <v>117</v>
      </c>
      <c r="R210" s="22" t="s">
        <v>250</v>
      </c>
      <c r="S210" s="22"/>
      <c r="T210" s="22">
        <v>77</v>
      </c>
      <c r="U210" s="22" t="s">
        <v>525</v>
      </c>
      <c r="V210" s="22" t="s">
        <v>456</v>
      </c>
      <c r="W210" s="16">
        <v>3000</v>
      </c>
      <c r="X210" s="16" t="s">
        <v>170</v>
      </c>
      <c r="Y210" s="16" t="s">
        <v>293</v>
      </c>
      <c r="Z210" s="16" t="s">
        <v>293</v>
      </c>
      <c r="AA210" s="16" t="s">
        <v>76</v>
      </c>
      <c r="AB210" s="16" t="s">
        <v>76</v>
      </c>
      <c r="AC210" s="16" t="s">
        <v>76</v>
      </c>
      <c r="AD210" s="16"/>
      <c r="AE210" s="16" t="s">
        <v>77</v>
      </c>
      <c r="AF210" s="24">
        <v>2569133</v>
      </c>
      <c r="AG210" s="41">
        <v>841439</v>
      </c>
      <c r="AH210" s="24">
        <v>3410572</v>
      </c>
      <c r="AI210" s="26">
        <v>36238</v>
      </c>
      <c r="AJ210" s="27">
        <v>40909</v>
      </c>
      <c r="AK210" s="19" t="s">
        <v>92</v>
      </c>
      <c r="AL210" s="28">
        <f t="shared" ca="1" si="20"/>
        <v>13.25</v>
      </c>
      <c r="AM210" s="16" t="s">
        <v>93</v>
      </c>
      <c r="AN210" s="16" t="s">
        <v>94</v>
      </c>
      <c r="AO210" s="36" t="s">
        <v>82</v>
      </c>
      <c r="AP210" s="30">
        <v>6.9690000000000002E-2</v>
      </c>
      <c r="AQ210" s="31" t="s">
        <v>1428</v>
      </c>
      <c r="AR210" s="44" t="s">
        <v>1428</v>
      </c>
      <c r="AS210" s="16" t="s">
        <v>84</v>
      </c>
      <c r="AT210" s="16"/>
      <c r="AU210" s="33"/>
      <c r="AV210" s="44"/>
      <c r="AW210" s="16" t="s">
        <v>1429</v>
      </c>
      <c r="AX210" s="16">
        <v>3115834494</v>
      </c>
      <c r="AY210" s="16" t="s">
        <v>78</v>
      </c>
      <c r="AZ210" s="16" t="str">
        <f t="shared" ca="1" si="21"/>
        <v xml:space="preserve"> </v>
      </c>
      <c r="BA210" s="16" t="s">
        <v>87</v>
      </c>
      <c r="BB210" s="16" t="s">
        <v>87</v>
      </c>
      <c r="BC210" s="16"/>
      <c r="BD210" s="18" t="s">
        <v>87</v>
      </c>
      <c r="BE210" s="16"/>
      <c r="BF210" s="16" t="s">
        <v>87</v>
      </c>
      <c r="BG210" s="17"/>
      <c r="BH210" s="16"/>
      <c r="BI210" s="19"/>
      <c r="BJ210" s="16"/>
      <c r="BK210" s="16"/>
      <c r="BL210" s="34"/>
    </row>
    <row r="211" spans="1:64">
      <c r="A211" s="15">
        <v>284</v>
      </c>
      <c r="B211" s="16">
        <v>4066</v>
      </c>
      <c r="C211" s="17" t="s">
        <v>64</v>
      </c>
      <c r="D211" s="18">
        <v>79819561</v>
      </c>
      <c r="E211" s="18">
        <v>79819561</v>
      </c>
      <c r="F211" s="18">
        <v>79819561</v>
      </c>
      <c r="G211" s="17" t="s">
        <v>1430</v>
      </c>
      <c r="H211" s="16" t="s">
        <v>89</v>
      </c>
      <c r="I211" s="19" t="s">
        <v>1431</v>
      </c>
      <c r="J211" s="16">
        <f t="shared" ca="1" si="18"/>
        <v>50</v>
      </c>
      <c r="K211" s="17" t="s">
        <v>247</v>
      </c>
      <c r="L211" s="16">
        <v>3137</v>
      </c>
      <c r="M211" s="16">
        <v>11</v>
      </c>
      <c r="N211" s="16" t="s">
        <v>603</v>
      </c>
      <c r="O211" s="35" t="s">
        <v>455</v>
      </c>
      <c r="P211" s="16" t="s">
        <v>249</v>
      </c>
      <c r="Q211" s="16" t="s">
        <v>117</v>
      </c>
      <c r="R211" s="22" t="s">
        <v>250</v>
      </c>
      <c r="S211" s="22"/>
      <c r="T211" s="22">
        <v>73</v>
      </c>
      <c r="U211" s="22" t="s">
        <v>525</v>
      </c>
      <c r="V211" s="22" t="s">
        <v>456</v>
      </c>
      <c r="W211" s="16">
        <v>3000</v>
      </c>
      <c r="X211" s="16" t="s">
        <v>170</v>
      </c>
      <c r="Y211" s="16" t="s">
        <v>293</v>
      </c>
      <c r="Z211" s="16" t="s">
        <v>293</v>
      </c>
      <c r="AA211" s="16" t="s">
        <v>76</v>
      </c>
      <c r="AB211" s="16" t="s">
        <v>76</v>
      </c>
      <c r="AC211" s="16" t="s">
        <v>76</v>
      </c>
      <c r="AD211" s="16"/>
      <c r="AE211" s="16" t="s">
        <v>77</v>
      </c>
      <c r="AF211" s="24">
        <v>2569133</v>
      </c>
      <c r="AG211" s="41">
        <v>841439</v>
      </c>
      <c r="AH211" s="24">
        <v>3410572</v>
      </c>
      <c r="AI211" s="26">
        <v>35916</v>
      </c>
      <c r="AJ211" s="27">
        <v>40909</v>
      </c>
      <c r="AK211" s="19" t="s">
        <v>92</v>
      </c>
      <c r="AL211" s="28">
        <f t="shared" ca="1" si="20"/>
        <v>13.25</v>
      </c>
      <c r="AM211" s="16" t="s">
        <v>93</v>
      </c>
      <c r="AN211" s="16" t="s">
        <v>94</v>
      </c>
      <c r="AO211" s="36" t="s">
        <v>82</v>
      </c>
      <c r="AP211" s="54">
        <v>6.9690000000000002E-2</v>
      </c>
      <c r="AQ211" s="31" t="s">
        <v>1432</v>
      </c>
      <c r="AR211" s="19" t="s">
        <v>1433</v>
      </c>
      <c r="AS211" s="19" t="s">
        <v>84</v>
      </c>
      <c r="AT211" s="19"/>
      <c r="AU211" s="26"/>
      <c r="AV211" s="19"/>
      <c r="AW211" s="16" t="s">
        <v>1434</v>
      </c>
      <c r="AX211" s="16">
        <v>3112273237</v>
      </c>
      <c r="AY211" s="16" t="s">
        <v>78</v>
      </c>
      <c r="AZ211" s="16" t="str">
        <f t="shared" ca="1" si="21"/>
        <v xml:space="preserve"> </v>
      </c>
      <c r="BA211" s="16" t="s">
        <v>87</v>
      </c>
      <c r="BB211" s="16" t="s">
        <v>87</v>
      </c>
      <c r="BC211" s="16"/>
      <c r="BD211" s="18" t="s">
        <v>87</v>
      </c>
      <c r="BE211" s="16"/>
      <c r="BF211" s="16" t="s">
        <v>87</v>
      </c>
      <c r="BG211" s="55"/>
      <c r="BH211" s="16"/>
      <c r="BI211" s="19"/>
      <c r="BJ211" s="16"/>
      <c r="BK211" s="16"/>
      <c r="BL211" s="34"/>
    </row>
    <row r="212" spans="1:64">
      <c r="A212" s="15">
        <v>285</v>
      </c>
      <c r="B212" s="16">
        <v>4066</v>
      </c>
      <c r="C212" s="17" t="s">
        <v>64</v>
      </c>
      <c r="D212" s="18">
        <v>93402642</v>
      </c>
      <c r="E212" s="18">
        <v>93402642</v>
      </c>
      <c r="F212" s="18">
        <v>93402642</v>
      </c>
      <c r="G212" s="17" t="s">
        <v>1435</v>
      </c>
      <c r="H212" s="16"/>
      <c r="I212" s="26">
        <v>27579</v>
      </c>
      <c r="J212" s="16">
        <f t="shared" ca="1" si="18"/>
        <v>49</v>
      </c>
      <c r="K212" s="17" t="s">
        <v>138</v>
      </c>
      <c r="L212" s="16">
        <v>3137</v>
      </c>
      <c r="M212" s="16">
        <v>11</v>
      </c>
      <c r="N212" s="16" t="s">
        <v>603</v>
      </c>
      <c r="O212" s="35" t="s">
        <v>455</v>
      </c>
      <c r="P212" s="16" t="s">
        <v>141</v>
      </c>
      <c r="Q212" s="16" t="s">
        <v>117</v>
      </c>
      <c r="R212" s="22" t="s">
        <v>73</v>
      </c>
      <c r="S212" s="22"/>
      <c r="T212" s="22">
        <v>285</v>
      </c>
      <c r="U212" s="22" t="s">
        <v>603</v>
      </c>
      <c r="V212" s="22" t="s">
        <v>456</v>
      </c>
      <c r="W212" s="16">
        <v>3000</v>
      </c>
      <c r="X212" s="16" t="s">
        <v>170</v>
      </c>
      <c r="Y212" s="16" t="s">
        <v>293</v>
      </c>
      <c r="Z212" s="16" t="s">
        <v>293</v>
      </c>
      <c r="AA212" s="16" t="s">
        <v>76</v>
      </c>
      <c r="AB212" s="16" t="s">
        <v>76</v>
      </c>
      <c r="AC212" s="16" t="s">
        <v>76</v>
      </c>
      <c r="AD212" s="16"/>
      <c r="AE212" s="16" t="s">
        <v>77</v>
      </c>
      <c r="AF212" s="24">
        <v>2569133</v>
      </c>
      <c r="AG212" s="25" t="s">
        <v>78</v>
      </c>
      <c r="AH212" s="24">
        <v>2569133</v>
      </c>
      <c r="AI212" s="26" t="s">
        <v>78</v>
      </c>
      <c r="AJ212" s="26">
        <v>44770</v>
      </c>
      <c r="AK212" s="26" t="s">
        <v>1436</v>
      </c>
      <c r="AL212" s="28">
        <f t="shared" ca="1" si="20"/>
        <v>2.6666666666666665</v>
      </c>
      <c r="AM212" s="16" t="s">
        <v>93</v>
      </c>
      <c r="AN212" s="16" t="s">
        <v>121</v>
      </c>
      <c r="AO212" s="36" t="s">
        <v>82</v>
      </c>
      <c r="AP212" s="30">
        <v>6.9690000000000002E-2</v>
      </c>
      <c r="AQ212" s="31" t="s">
        <v>1437</v>
      </c>
      <c r="AR212" s="64" t="s">
        <v>1438</v>
      </c>
      <c r="AS212" s="19" t="s">
        <v>107</v>
      </c>
      <c r="AT212" s="19" t="s">
        <v>1439</v>
      </c>
      <c r="AU212" s="26"/>
      <c r="AV212" s="19"/>
      <c r="AW212" s="33" t="s">
        <v>1440</v>
      </c>
      <c r="AX212" s="16" t="s">
        <v>1441</v>
      </c>
      <c r="AY212" s="16" t="s">
        <v>78</v>
      </c>
      <c r="AZ212" s="16" t="str">
        <f t="shared" ca="1" si="21"/>
        <v xml:space="preserve"> </v>
      </c>
      <c r="BA212" s="16" t="s">
        <v>87</v>
      </c>
      <c r="BB212" s="16" t="s">
        <v>87</v>
      </c>
      <c r="BC212" s="16"/>
      <c r="BD212" s="18" t="s">
        <v>87</v>
      </c>
      <c r="BE212" s="16"/>
      <c r="BF212" s="16" t="s">
        <v>87</v>
      </c>
      <c r="BG212" s="31"/>
      <c r="BH212" s="16"/>
      <c r="BI212" s="19"/>
      <c r="BJ212" s="16"/>
      <c r="BK212" s="16"/>
      <c r="BL212" s="34"/>
    </row>
    <row r="213" spans="1:64">
      <c r="A213" s="15">
        <v>286</v>
      </c>
      <c r="B213" s="16">
        <v>4066</v>
      </c>
      <c r="C213" s="17" t="s">
        <v>64</v>
      </c>
      <c r="D213" s="18">
        <v>79830797</v>
      </c>
      <c r="E213" s="18">
        <v>79830797</v>
      </c>
      <c r="F213" s="18">
        <v>79830797</v>
      </c>
      <c r="G213" s="17" t="s">
        <v>1442</v>
      </c>
      <c r="H213" s="16" t="s">
        <v>66</v>
      </c>
      <c r="I213" s="19" t="s">
        <v>1443</v>
      </c>
      <c r="J213" s="16">
        <f t="shared" ca="1" si="18"/>
        <v>48</v>
      </c>
      <c r="K213" s="17" t="s">
        <v>247</v>
      </c>
      <c r="L213" s="16">
        <v>3137</v>
      </c>
      <c r="M213" s="16">
        <v>11</v>
      </c>
      <c r="N213" s="16" t="s">
        <v>603</v>
      </c>
      <c r="O213" s="35" t="s">
        <v>455</v>
      </c>
      <c r="P213" s="16" t="s">
        <v>249</v>
      </c>
      <c r="Q213" s="16" t="s">
        <v>117</v>
      </c>
      <c r="R213" s="22" t="s">
        <v>250</v>
      </c>
      <c r="S213" s="22"/>
      <c r="T213" s="22">
        <v>21</v>
      </c>
      <c r="U213" s="22" t="s">
        <v>525</v>
      </c>
      <c r="V213" s="22" t="s">
        <v>456</v>
      </c>
      <c r="W213" s="16">
        <v>3000</v>
      </c>
      <c r="X213" s="16" t="s">
        <v>170</v>
      </c>
      <c r="Y213" s="16" t="s">
        <v>723</v>
      </c>
      <c r="Z213" s="16" t="s">
        <v>723</v>
      </c>
      <c r="AA213" s="16" t="s">
        <v>76</v>
      </c>
      <c r="AB213" s="16" t="s">
        <v>76</v>
      </c>
      <c r="AC213" s="16" t="s">
        <v>76</v>
      </c>
      <c r="AD213" s="33" t="s">
        <v>1444</v>
      </c>
      <c r="AE213" s="16" t="s">
        <v>77</v>
      </c>
      <c r="AF213" s="24">
        <v>2569133</v>
      </c>
      <c r="AG213" s="41">
        <v>841439</v>
      </c>
      <c r="AH213" s="24">
        <v>3410572</v>
      </c>
      <c r="AI213" s="26">
        <v>35191</v>
      </c>
      <c r="AJ213" s="27">
        <v>40909</v>
      </c>
      <c r="AK213" s="19" t="s">
        <v>92</v>
      </c>
      <c r="AL213" s="28">
        <f t="shared" ca="1" si="20"/>
        <v>13.25</v>
      </c>
      <c r="AM213" s="16" t="s">
        <v>120</v>
      </c>
      <c r="AN213" s="16" t="s">
        <v>94</v>
      </c>
      <c r="AO213" s="36" t="s">
        <v>82</v>
      </c>
      <c r="AP213" s="30">
        <v>6.9690000000000002E-2</v>
      </c>
      <c r="AQ213" s="31" t="s">
        <v>1445</v>
      </c>
      <c r="AR213" s="17" t="s">
        <v>1445</v>
      </c>
      <c r="AS213" s="16" t="s">
        <v>84</v>
      </c>
      <c r="AT213" s="16"/>
      <c r="AU213" s="33"/>
      <c r="AV213" s="17"/>
      <c r="AW213" s="16" t="s">
        <v>1446</v>
      </c>
      <c r="AX213" s="16">
        <v>3504902258</v>
      </c>
      <c r="AY213" s="16" t="s">
        <v>78</v>
      </c>
      <c r="AZ213" s="16" t="str">
        <f t="shared" ca="1" si="21"/>
        <v xml:space="preserve"> </v>
      </c>
      <c r="BA213" s="16" t="s">
        <v>87</v>
      </c>
      <c r="BB213" s="16" t="s">
        <v>87</v>
      </c>
      <c r="BC213" s="16"/>
      <c r="BD213" s="18" t="s">
        <v>87</v>
      </c>
      <c r="BE213" s="16"/>
      <c r="BF213" s="16" t="s">
        <v>87</v>
      </c>
      <c r="BG213" s="17"/>
      <c r="BH213" s="16"/>
      <c r="BI213" s="19"/>
      <c r="BJ213" s="16"/>
      <c r="BK213" s="16"/>
      <c r="BL213" s="34"/>
    </row>
    <row r="214" spans="1:64">
      <c r="A214" s="15">
        <v>288</v>
      </c>
      <c r="B214" s="16">
        <v>4066</v>
      </c>
      <c r="C214" s="17" t="s">
        <v>64</v>
      </c>
      <c r="D214" s="18">
        <v>4134123</v>
      </c>
      <c r="E214" s="18">
        <v>4134123</v>
      </c>
      <c r="F214" s="18">
        <v>4134123</v>
      </c>
      <c r="G214" s="17" t="s">
        <v>1447</v>
      </c>
      <c r="H214" s="16" t="s">
        <v>89</v>
      </c>
      <c r="I214" s="19" t="s">
        <v>1448</v>
      </c>
      <c r="J214" s="16">
        <f t="shared" ca="1" si="18"/>
        <v>50</v>
      </c>
      <c r="K214" s="17" t="s">
        <v>247</v>
      </c>
      <c r="L214" s="16">
        <v>3137</v>
      </c>
      <c r="M214" s="16">
        <v>11</v>
      </c>
      <c r="N214" s="16" t="s">
        <v>603</v>
      </c>
      <c r="O214" s="35" t="s">
        <v>455</v>
      </c>
      <c r="P214" s="19" t="s">
        <v>249</v>
      </c>
      <c r="Q214" s="16" t="s">
        <v>117</v>
      </c>
      <c r="R214" s="22" t="s">
        <v>250</v>
      </c>
      <c r="S214" s="22"/>
      <c r="T214" s="22">
        <v>83</v>
      </c>
      <c r="U214" s="22" t="s">
        <v>525</v>
      </c>
      <c r="V214" s="22" t="s">
        <v>456</v>
      </c>
      <c r="W214" s="16">
        <v>3000</v>
      </c>
      <c r="X214" s="16" t="s">
        <v>170</v>
      </c>
      <c r="Y214" s="16" t="s">
        <v>293</v>
      </c>
      <c r="Z214" s="16" t="s">
        <v>293</v>
      </c>
      <c r="AA214" s="16" t="s">
        <v>76</v>
      </c>
      <c r="AB214" s="16" t="s">
        <v>76</v>
      </c>
      <c r="AC214" s="16" t="s">
        <v>76</v>
      </c>
      <c r="AD214" s="16"/>
      <c r="AE214" s="16" t="s">
        <v>77</v>
      </c>
      <c r="AF214" s="24">
        <v>2569133</v>
      </c>
      <c r="AG214" s="41">
        <v>841439</v>
      </c>
      <c r="AH214" s="24">
        <v>3410572</v>
      </c>
      <c r="AI214" s="26">
        <v>36238</v>
      </c>
      <c r="AJ214" s="27">
        <v>40909</v>
      </c>
      <c r="AK214" s="19" t="s">
        <v>92</v>
      </c>
      <c r="AL214" s="28">
        <f t="shared" ca="1" si="20"/>
        <v>13.25</v>
      </c>
      <c r="AM214" s="16" t="s">
        <v>120</v>
      </c>
      <c r="AN214" s="16" t="s">
        <v>94</v>
      </c>
      <c r="AO214" s="36" t="s">
        <v>82</v>
      </c>
      <c r="AP214" s="30">
        <v>6.9690000000000002E-2</v>
      </c>
      <c r="AQ214" s="31" t="s">
        <v>1449</v>
      </c>
      <c r="AR214" s="17" t="s">
        <v>1449</v>
      </c>
      <c r="AS214" s="19" t="s">
        <v>84</v>
      </c>
      <c r="AT214" s="19"/>
      <c r="AU214" s="26"/>
      <c r="AV214" s="17"/>
      <c r="AW214" s="16" t="s">
        <v>1450</v>
      </c>
      <c r="AX214" s="16">
        <v>3233959227</v>
      </c>
      <c r="AY214" s="16" t="s">
        <v>78</v>
      </c>
      <c r="AZ214" s="16" t="str">
        <f t="shared" ref="AZ214:AZ244" ca="1" si="22">IF(AND(C214="MASCULINO",J214&gt;=59),"Prepensionado",IF(AND(C214="FEMENINO",J214&gt;=54),"Prepensionado"," "))</f>
        <v xml:space="preserve"> </v>
      </c>
      <c r="BA214" s="16" t="s">
        <v>87</v>
      </c>
      <c r="BB214" s="16" t="s">
        <v>87</v>
      </c>
      <c r="BC214" s="16"/>
      <c r="BD214" s="18" t="s">
        <v>87</v>
      </c>
      <c r="BE214" s="16"/>
      <c r="BF214" s="16" t="s">
        <v>87</v>
      </c>
      <c r="BG214" s="31"/>
      <c r="BH214" s="16"/>
      <c r="BI214" s="19"/>
      <c r="BJ214" s="16"/>
      <c r="BK214" s="16"/>
      <c r="BL214" s="34"/>
    </row>
    <row r="215" spans="1:64">
      <c r="A215" s="15">
        <v>289</v>
      </c>
      <c r="B215" s="16">
        <v>4066</v>
      </c>
      <c r="C215" s="17" t="s">
        <v>64</v>
      </c>
      <c r="D215" s="18">
        <v>80008275</v>
      </c>
      <c r="E215" s="18">
        <v>80008275</v>
      </c>
      <c r="F215" s="18">
        <v>80008275</v>
      </c>
      <c r="G215" s="17" t="s">
        <v>1451</v>
      </c>
      <c r="H215" s="16" t="s">
        <v>229</v>
      </c>
      <c r="I215" s="19" t="s">
        <v>1452</v>
      </c>
      <c r="J215" s="16">
        <f t="shared" ca="1" si="18"/>
        <v>45</v>
      </c>
      <c r="K215" s="17" t="s">
        <v>257</v>
      </c>
      <c r="L215" s="16">
        <v>3137</v>
      </c>
      <c r="M215" s="16">
        <v>11</v>
      </c>
      <c r="N215" s="16" t="s">
        <v>603</v>
      </c>
      <c r="O215" s="35" t="s">
        <v>455</v>
      </c>
      <c r="P215" s="16" t="s">
        <v>249</v>
      </c>
      <c r="Q215" s="16" t="s">
        <v>117</v>
      </c>
      <c r="R215" s="22" t="s">
        <v>250</v>
      </c>
      <c r="S215" s="22"/>
      <c r="T215" s="22">
        <v>85</v>
      </c>
      <c r="U215" s="22" t="s">
        <v>525</v>
      </c>
      <c r="V215" s="22" t="s">
        <v>456</v>
      </c>
      <c r="W215" s="16">
        <v>3000</v>
      </c>
      <c r="X215" s="16" t="s">
        <v>170</v>
      </c>
      <c r="Y215" s="16" t="s">
        <v>171</v>
      </c>
      <c r="Z215" s="16" t="s">
        <v>171</v>
      </c>
      <c r="AA215" s="16" t="s">
        <v>76</v>
      </c>
      <c r="AB215" s="16" t="s">
        <v>76</v>
      </c>
      <c r="AC215" s="16" t="s">
        <v>76</v>
      </c>
      <c r="AD215" s="16"/>
      <c r="AE215" s="16" t="s">
        <v>77</v>
      </c>
      <c r="AF215" s="24">
        <v>2569133</v>
      </c>
      <c r="AG215" s="41">
        <v>841439</v>
      </c>
      <c r="AH215" s="24">
        <v>3410572</v>
      </c>
      <c r="AI215" s="26">
        <v>37448</v>
      </c>
      <c r="AJ215" s="27">
        <v>40909</v>
      </c>
      <c r="AK215" s="19" t="s">
        <v>92</v>
      </c>
      <c r="AL215" s="28">
        <f t="shared" ca="1" si="20"/>
        <v>13.25</v>
      </c>
      <c r="AM215" s="16" t="s">
        <v>173</v>
      </c>
      <c r="AN215" s="16" t="s">
        <v>94</v>
      </c>
      <c r="AO215" s="36" t="s">
        <v>82</v>
      </c>
      <c r="AP215" s="30">
        <v>6.9690000000000002E-2</v>
      </c>
      <c r="AQ215" s="31" t="s">
        <v>1453</v>
      </c>
      <c r="AR215" s="17" t="s">
        <v>1454</v>
      </c>
      <c r="AS215" s="16" t="s">
        <v>84</v>
      </c>
      <c r="AT215" s="16"/>
      <c r="AU215" s="33"/>
      <c r="AV215" s="17"/>
      <c r="AW215" s="16" t="s">
        <v>1455</v>
      </c>
      <c r="AX215" s="16">
        <v>3107577459</v>
      </c>
      <c r="AY215" s="16">
        <v>3208372372</v>
      </c>
      <c r="AZ215" s="16" t="str">
        <f t="shared" ca="1" si="22"/>
        <v xml:space="preserve"> </v>
      </c>
      <c r="BA215" s="16" t="s">
        <v>87</v>
      </c>
      <c r="BB215" s="16" t="s">
        <v>87</v>
      </c>
      <c r="BC215" s="16"/>
      <c r="BD215" s="18" t="s">
        <v>87</v>
      </c>
      <c r="BE215" s="16"/>
      <c r="BF215" s="16" t="s">
        <v>87</v>
      </c>
      <c r="BG215" s="44"/>
      <c r="BH215" s="16"/>
      <c r="BI215" s="19"/>
      <c r="BJ215" s="16"/>
      <c r="BK215" s="16"/>
      <c r="BL215" s="34"/>
    </row>
    <row r="216" spans="1:64">
      <c r="A216" s="15">
        <v>290</v>
      </c>
      <c r="B216" s="16">
        <v>4066</v>
      </c>
      <c r="C216" s="17" t="s">
        <v>64</v>
      </c>
      <c r="D216" s="18">
        <v>75035118</v>
      </c>
      <c r="E216" s="18">
        <v>75035118</v>
      </c>
      <c r="F216" s="18">
        <v>75035118</v>
      </c>
      <c r="G216" s="17" t="s">
        <v>1456</v>
      </c>
      <c r="H216" s="16" t="s">
        <v>89</v>
      </c>
      <c r="I216" s="19" t="s">
        <v>1457</v>
      </c>
      <c r="J216" s="16">
        <f t="shared" ca="1" si="18"/>
        <v>47</v>
      </c>
      <c r="K216" s="17" t="s">
        <v>453</v>
      </c>
      <c r="L216" s="16">
        <v>3137</v>
      </c>
      <c r="M216" s="16">
        <v>11</v>
      </c>
      <c r="N216" s="16" t="s">
        <v>603</v>
      </c>
      <c r="O216" s="35" t="s">
        <v>455</v>
      </c>
      <c r="P216" s="16" t="s">
        <v>249</v>
      </c>
      <c r="Q216" s="16" t="s">
        <v>117</v>
      </c>
      <c r="R216" s="22" t="s">
        <v>73</v>
      </c>
      <c r="S216" s="22"/>
      <c r="T216" s="22">
        <v>290</v>
      </c>
      <c r="U216" s="22" t="s">
        <v>603</v>
      </c>
      <c r="V216" s="22" t="s">
        <v>456</v>
      </c>
      <c r="W216" s="16">
        <v>3000</v>
      </c>
      <c r="X216" s="16" t="s">
        <v>170</v>
      </c>
      <c r="Y216" s="16" t="s">
        <v>723</v>
      </c>
      <c r="Z216" s="16" t="s">
        <v>723</v>
      </c>
      <c r="AA216" s="16" t="s">
        <v>76</v>
      </c>
      <c r="AB216" s="16" t="s">
        <v>76</v>
      </c>
      <c r="AC216" s="16" t="s">
        <v>76</v>
      </c>
      <c r="AD216" s="16"/>
      <c r="AE216" s="16" t="s">
        <v>77</v>
      </c>
      <c r="AF216" s="24">
        <v>2569133</v>
      </c>
      <c r="AG216" s="41">
        <v>841439</v>
      </c>
      <c r="AH216" s="24">
        <v>3410572</v>
      </c>
      <c r="AI216" s="26">
        <v>35870</v>
      </c>
      <c r="AJ216" s="27">
        <v>40909</v>
      </c>
      <c r="AK216" s="19" t="s">
        <v>92</v>
      </c>
      <c r="AL216" s="28">
        <f t="shared" ca="1" si="20"/>
        <v>13.25</v>
      </c>
      <c r="AM216" s="16" t="s">
        <v>183</v>
      </c>
      <c r="AN216" s="16" t="s">
        <v>94</v>
      </c>
      <c r="AO216" s="36" t="s">
        <v>82</v>
      </c>
      <c r="AP216" s="30">
        <v>6.9690000000000002E-2</v>
      </c>
      <c r="AQ216" s="31" t="s">
        <v>1458</v>
      </c>
      <c r="AR216" s="17" t="s">
        <v>1459</v>
      </c>
      <c r="AS216" s="16" t="s">
        <v>84</v>
      </c>
      <c r="AT216" s="16"/>
      <c r="AU216" s="33"/>
      <c r="AV216" s="17"/>
      <c r="AW216" s="16" t="s">
        <v>1460</v>
      </c>
      <c r="AX216" s="16">
        <v>3108549293</v>
      </c>
      <c r="AY216" s="16" t="s">
        <v>78</v>
      </c>
      <c r="AZ216" s="16" t="str">
        <f t="shared" ca="1" si="22"/>
        <v xml:space="preserve"> </v>
      </c>
      <c r="BA216" s="16" t="s">
        <v>87</v>
      </c>
      <c r="BB216" s="16" t="s">
        <v>87</v>
      </c>
      <c r="BC216" s="16"/>
      <c r="BD216" s="18" t="s">
        <v>87</v>
      </c>
      <c r="BE216" s="16"/>
      <c r="BF216" s="16" t="s">
        <v>87</v>
      </c>
      <c r="BG216" s="44"/>
      <c r="BH216" s="16"/>
      <c r="BI216" s="19"/>
      <c r="BJ216" s="16"/>
      <c r="BK216" s="16"/>
      <c r="BL216" s="34"/>
    </row>
    <row r="217" spans="1:64">
      <c r="A217" s="15">
        <v>291</v>
      </c>
      <c r="B217" s="16">
        <v>4066</v>
      </c>
      <c r="C217" s="17" t="s">
        <v>64</v>
      </c>
      <c r="D217" s="18">
        <v>93452882</v>
      </c>
      <c r="E217" s="18">
        <v>93452882</v>
      </c>
      <c r="F217" s="18">
        <v>93452882</v>
      </c>
      <c r="G217" s="17" t="s">
        <v>1461</v>
      </c>
      <c r="H217" s="16" t="s">
        <v>89</v>
      </c>
      <c r="I217" s="19" t="s">
        <v>1462</v>
      </c>
      <c r="J217" s="16">
        <f t="shared" ca="1" si="18"/>
        <v>46</v>
      </c>
      <c r="K217" s="17" t="s">
        <v>247</v>
      </c>
      <c r="L217" s="16">
        <v>3137</v>
      </c>
      <c r="M217" s="16">
        <v>11</v>
      </c>
      <c r="N217" s="16" t="s">
        <v>603</v>
      </c>
      <c r="O217" s="35" t="s">
        <v>455</v>
      </c>
      <c r="P217" s="19" t="s">
        <v>249</v>
      </c>
      <c r="Q217" s="16" t="s">
        <v>117</v>
      </c>
      <c r="R217" s="22" t="s">
        <v>250</v>
      </c>
      <c r="S217" s="22"/>
      <c r="T217" s="22">
        <v>265</v>
      </c>
      <c r="U217" s="22" t="s">
        <v>525</v>
      </c>
      <c r="V217" s="22" t="s">
        <v>456</v>
      </c>
      <c r="W217" s="16">
        <v>3000</v>
      </c>
      <c r="X217" s="16" t="s">
        <v>170</v>
      </c>
      <c r="Y217" s="16" t="s">
        <v>723</v>
      </c>
      <c r="Z217" s="16" t="s">
        <v>723</v>
      </c>
      <c r="AA217" s="16" t="s">
        <v>76</v>
      </c>
      <c r="AB217" s="16" t="s">
        <v>76</v>
      </c>
      <c r="AC217" s="16" t="s">
        <v>76</v>
      </c>
      <c r="AD217" s="16"/>
      <c r="AE217" s="16" t="s">
        <v>77</v>
      </c>
      <c r="AF217" s="24">
        <v>2569133</v>
      </c>
      <c r="AG217" s="41">
        <v>841439</v>
      </c>
      <c r="AH217" s="24">
        <v>3410572</v>
      </c>
      <c r="AI217" s="26">
        <v>36839</v>
      </c>
      <c r="AJ217" s="27">
        <v>40909</v>
      </c>
      <c r="AK217" s="19" t="s">
        <v>92</v>
      </c>
      <c r="AL217" s="28">
        <f t="shared" ca="1" si="20"/>
        <v>13.25</v>
      </c>
      <c r="AM217" s="16" t="s">
        <v>120</v>
      </c>
      <c r="AN217" s="16" t="s">
        <v>94</v>
      </c>
      <c r="AO217" s="36" t="s">
        <v>82</v>
      </c>
      <c r="AP217" s="54">
        <v>6.9690000000000002E-2</v>
      </c>
      <c r="AQ217" s="31" t="s">
        <v>1463</v>
      </c>
      <c r="AR217" s="16" t="s">
        <v>1464</v>
      </c>
      <c r="AS217" s="19" t="s">
        <v>84</v>
      </c>
      <c r="AT217" s="16" t="s">
        <v>1465</v>
      </c>
      <c r="AU217" s="33"/>
      <c r="AV217" s="16"/>
      <c r="AW217" s="16" t="s">
        <v>1466</v>
      </c>
      <c r="AX217" s="16">
        <v>3227006136</v>
      </c>
      <c r="AY217" s="16">
        <v>3194858639</v>
      </c>
      <c r="AZ217" s="16" t="str">
        <f t="shared" ca="1" si="22"/>
        <v xml:space="preserve"> </v>
      </c>
      <c r="BA217" s="16" t="s">
        <v>87</v>
      </c>
      <c r="BB217" s="16" t="s">
        <v>87</v>
      </c>
      <c r="BC217" s="16"/>
      <c r="BD217" s="18" t="s">
        <v>87</v>
      </c>
      <c r="BE217" s="16"/>
      <c r="BF217" s="16" t="s">
        <v>87</v>
      </c>
      <c r="BG217" s="31"/>
      <c r="BH217" s="16"/>
      <c r="BI217" s="19"/>
      <c r="BJ217" s="16"/>
      <c r="BK217" s="16"/>
      <c r="BL217" s="34"/>
    </row>
    <row r="218" spans="1:64">
      <c r="A218" s="15">
        <v>292</v>
      </c>
      <c r="B218" s="16">
        <v>4066</v>
      </c>
      <c r="C218" s="17" t="s">
        <v>64</v>
      </c>
      <c r="D218" s="18">
        <v>93399528</v>
      </c>
      <c r="E218" s="18">
        <v>93399528</v>
      </c>
      <c r="F218" s="18">
        <v>93399528</v>
      </c>
      <c r="G218" s="17" t="s">
        <v>1467</v>
      </c>
      <c r="H218" s="16" t="s">
        <v>89</v>
      </c>
      <c r="I218" s="19" t="s">
        <v>1468</v>
      </c>
      <c r="J218" s="16">
        <f t="shared" ca="1" si="18"/>
        <v>49</v>
      </c>
      <c r="K218" s="17" t="s">
        <v>453</v>
      </c>
      <c r="L218" s="16">
        <v>3137</v>
      </c>
      <c r="M218" s="16">
        <v>11</v>
      </c>
      <c r="N218" s="16" t="s">
        <v>603</v>
      </c>
      <c r="O218" s="35" t="s">
        <v>455</v>
      </c>
      <c r="P218" s="16" t="s">
        <v>249</v>
      </c>
      <c r="Q218" s="16" t="s">
        <v>117</v>
      </c>
      <c r="R218" s="22" t="s">
        <v>73</v>
      </c>
      <c r="S218" s="22"/>
      <c r="T218" s="22">
        <v>292</v>
      </c>
      <c r="U218" s="22" t="s">
        <v>603</v>
      </c>
      <c r="V218" s="22" t="s">
        <v>456</v>
      </c>
      <c r="W218" s="16">
        <v>3000</v>
      </c>
      <c r="X218" s="16" t="s">
        <v>170</v>
      </c>
      <c r="Y218" s="16" t="s">
        <v>293</v>
      </c>
      <c r="Z218" s="16" t="s">
        <v>293</v>
      </c>
      <c r="AA218" s="16" t="s">
        <v>76</v>
      </c>
      <c r="AB218" s="16" t="s">
        <v>76</v>
      </c>
      <c r="AC218" s="16" t="s">
        <v>76</v>
      </c>
      <c r="AD218" s="16"/>
      <c r="AE218" s="16" t="s">
        <v>77</v>
      </c>
      <c r="AF218" s="24">
        <v>2569133</v>
      </c>
      <c r="AG218" s="41">
        <v>841439</v>
      </c>
      <c r="AH218" s="24">
        <v>3410572</v>
      </c>
      <c r="AI218" s="26">
        <v>35591</v>
      </c>
      <c r="AJ218" s="27">
        <v>40909</v>
      </c>
      <c r="AK218" s="19" t="s">
        <v>92</v>
      </c>
      <c r="AL218" s="28">
        <f t="shared" ca="1" si="20"/>
        <v>13.25</v>
      </c>
      <c r="AM218" s="16" t="s">
        <v>1142</v>
      </c>
      <c r="AN218" s="16" t="s">
        <v>94</v>
      </c>
      <c r="AO218" s="36" t="s">
        <v>82</v>
      </c>
      <c r="AP218" s="30">
        <v>6.9690000000000002E-2</v>
      </c>
      <c r="AQ218" s="31" t="s">
        <v>1469</v>
      </c>
      <c r="AR218" s="17" t="s">
        <v>1470</v>
      </c>
      <c r="AS218" s="16" t="s">
        <v>84</v>
      </c>
      <c r="AT218" s="16" t="s">
        <v>1197</v>
      </c>
      <c r="AU218" s="33"/>
      <c r="AV218" s="17"/>
      <c r="AW218" s="16" t="s">
        <v>1471</v>
      </c>
      <c r="AX218" s="16">
        <v>3196862369</v>
      </c>
      <c r="AY218" s="16" t="s">
        <v>78</v>
      </c>
      <c r="AZ218" s="16" t="str">
        <f t="shared" ca="1" si="22"/>
        <v xml:space="preserve"> </v>
      </c>
      <c r="BA218" s="16" t="s">
        <v>87</v>
      </c>
      <c r="BB218" s="16" t="s">
        <v>87</v>
      </c>
      <c r="BC218" s="16"/>
      <c r="BD218" s="18" t="s">
        <v>87</v>
      </c>
      <c r="BE218" s="16"/>
      <c r="BF218" s="16" t="s">
        <v>87</v>
      </c>
      <c r="BG218" s="44"/>
      <c r="BH218" s="16"/>
      <c r="BI218" s="19"/>
      <c r="BJ218" s="16"/>
      <c r="BK218" s="16"/>
      <c r="BL218" s="34"/>
    </row>
    <row r="219" spans="1:64">
      <c r="A219" s="15">
        <v>293</v>
      </c>
      <c r="B219" s="16">
        <v>4066</v>
      </c>
      <c r="C219" s="17" t="s">
        <v>112</v>
      </c>
      <c r="D219" s="18">
        <v>37722333</v>
      </c>
      <c r="E219" s="18">
        <v>37722333</v>
      </c>
      <c r="F219" s="18">
        <v>37722333</v>
      </c>
      <c r="G219" s="17" t="s">
        <v>1472</v>
      </c>
      <c r="H219" s="16" t="s">
        <v>89</v>
      </c>
      <c r="I219" s="19" t="s">
        <v>1473</v>
      </c>
      <c r="J219" s="16">
        <f t="shared" ca="1" si="18"/>
        <v>46</v>
      </c>
      <c r="K219" s="17" t="s">
        <v>257</v>
      </c>
      <c r="L219" s="16">
        <v>3137</v>
      </c>
      <c r="M219" s="16">
        <v>11</v>
      </c>
      <c r="N219" s="16" t="s">
        <v>603</v>
      </c>
      <c r="O219" s="35" t="s">
        <v>455</v>
      </c>
      <c r="P219" s="16" t="s">
        <v>249</v>
      </c>
      <c r="Q219" s="16" t="s">
        <v>117</v>
      </c>
      <c r="R219" s="22" t="s">
        <v>250</v>
      </c>
      <c r="S219" s="22"/>
      <c r="T219" s="22">
        <v>254</v>
      </c>
      <c r="U219" s="22" t="s">
        <v>525</v>
      </c>
      <c r="V219" s="22" t="s">
        <v>456</v>
      </c>
      <c r="W219" s="16">
        <v>4000</v>
      </c>
      <c r="X219" s="16" t="s">
        <v>259</v>
      </c>
      <c r="Y219" s="16" t="s">
        <v>1474</v>
      </c>
      <c r="Z219" s="16" t="s">
        <v>1474</v>
      </c>
      <c r="AA219" s="16" t="s">
        <v>76</v>
      </c>
      <c r="AB219" s="16" t="s">
        <v>76</v>
      </c>
      <c r="AC219" s="16" t="s">
        <v>76</v>
      </c>
      <c r="AD219" s="16"/>
      <c r="AE219" s="16" t="s">
        <v>77</v>
      </c>
      <c r="AF219" s="24">
        <v>2569133</v>
      </c>
      <c r="AG219" s="41">
        <v>841439</v>
      </c>
      <c r="AH219" s="24">
        <v>3410572</v>
      </c>
      <c r="AI219" s="26">
        <v>37187</v>
      </c>
      <c r="AJ219" s="27">
        <v>40909</v>
      </c>
      <c r="AK219" s="19" t="s">
        <v>92</v>
      </c>
      <c r="AL219" s="28">
        <f t="shared" ca="1" si="20"/>
        <v>13.25</v>
      </c>
      <c r="AM219" s="16" t="s">
        <v>183</v>
      </c>
      <c r="AN219" s="16" t="s">
        <v>94</v>
      </c>
      <c r="AO219" s="36" t="s">
        <v>82</v>
      </c>
      <c r="AP219" s="30">
        <v>6.9690000000000002E-2</v>
      </c>
      <c r="AQ219" s="31" t="s">
        <v>1475</v>
      </c>
      <c r="AR219" s="44" t="s">
        <v>1476</v>
      </c>
      <c r="AS219" s="16" t="s">
        <v>84</v>
      </c>
      <c r="AT219" s="16"/>
      <c r="AU219" s="33"/>
      <c r="AV219" s="44"/>
      <c r="AW219" s="16" t="s">
        <v>1477</v>
      </c>
      <c r="AX219" s="16">
        <v>3105622243</v>
      </c>
      <c r="AY219" s="16" t="s">
        <v>78</v>
      </c>
      <c r="AZ219" s="16" t="str">
        <f t="shared" ca="1" si="22"/>
        <v xml:space="preserve"> </v>
      </c>
      <c r="BA219" s="16" t="s">
        <v>87</v>
      </c>
      <c r="BB219" s="16" t="s">
        <v>87</v>
      </c>
      <c r="BC219" s="16"/>
      <c r="BD219" s="18" t="s">
        <v>87</v>
      </c>
      <c r="BE219" s="16"/>
      <c r="BF219" s="16" t="s">
        <v>87</v>
      </c>
      <c r="BG219" s="44"/>
      <c r="BH219" s="16"/>
      <c r="BI219" s="19"/>
      <c r="BJ219" s="16"/>
      <c r="BK219" s="16"/>
      <c r="BL219" s="34"/>
    </row>
    <row r="220" spans="1:64">
      <c r="A220" s="15">
        <v>294</v>
      </c>
      <c r="B220" s="16">
        <v>4066</v>
      </c>
      <c r="C220" s="17" t="s">
        <v>64</v>
      </c>
      <c r="D220" s="18">
        <v>7175935</v>
      </c>
      <c r="E220" s="18">
        <v>7175935</v>
      </c>
      <c r="F220" s="18">
        <v>7175935</v>
      </c>
      <c r="G220" s="17" t="s">
        <v>1478</v>
      </c>
      <c r="H220" s="16" t="s">
        <v>229</v>
      </c>
      <c r="I220" s="19" t="s">
        <v>1479</v>
      </c>
      <c r="J220" s="16">
        <f t="shared" ca="1" si="18"/>
        <v>45</v>
      </c>
      <c r="K220" s="17" t="s">
        <v>247</v>
      </c>
      <c r="L220" s="16">
        <v>3137</v>
      </c>
      <c r="M220" s="16">
        <v>11</v>
      </c>
      <c r="N220" s="16" t="s">
        <v>603</v>
      </c>
      <c r="O220" s="35" t="s">
        <v>455</v>
      </c>
      <c r="P220" s="16" t="s">
        <v>249</v>
      </c>
      <c r="Q220" s="16" t="s">
        <v>117</v>
      </c>
      <c r="R220" s="22" t="s">
        <v>250</v>
      </c>
      <c r="S220" s="22"/>
      <c r="T220" s="22">
        <v>194</v>
      </c>
      <c r="U220" s="22" t="s">
        <v>487</v>
      </c>
      <c r="V220" s="22" t="s">
        <v>456</v>
      </c>
      <c r="W220" s="16">
        <v>3000</v>
      </c>
      <c r="X220" s="16" t="s">
        <v>170</v>
      </c>
      <c r="Y220" s="16" t="s">
        <v>723</v>
      </c>
      <c r="Z220" s="16" t="s">
        <v>723</v>
      </c>
      <c r="AA220" s="16" t="s">
        <v>76</v>
      </c>
      <c r="AB220" s="16" t="s">
        <v>76</v>
      </c>
      <c r="AC220" s="16" t="s">
        <v>76</v>
      </c>
      <c r="AD220" s="16"/>
      <c r="AE220" s="16" t="s">
        <v>77</v>
      </c>
      <c r="AF220" s="24">
        <v>2569133</v>
      </c>
      <c r="AG220" s="41">
        <v>841439</v>
      </c>
      <c r="AH220" s="24">
        <v>3410572</v>
      </c>
      <c r="AI220" s="26">
        <v>37187</v>
      </c>
      <c r="AJ220" s="27">
        <v>40909</v>
      </c>
      <c r="AK220" s="19" t="s">
        <v>92</v>
      </c>
      <c r="AL220" s="28">
        <f t="shared" ca="1" si="20"/>
        <v>13.25</v>
      </c>
      <c r="AM220" s="16" t="s">
        <v>80</v>
      </c>
      <c r="AN220" s="16" t="s">
        <v>94</v>
      </c>
      <c r="AO220" s="36" t="s">
        <v>82</v>
      </c>
      <c r="AP220" s="30">
        <v>6.9690000000000002E-2</v>
      </c>
      <c r="AQ220" s="31" t="s">
        <v>1480</v>
      </c>
      <c r="AR220" s="17" t="s">
        <v>1481</v>
      </c>
      <c r="AS220" s="16" t="s">
        <v>84</v>
      </c>
      <c r="AT220" s="16"/>
      <c r="AU220" s="33" t="s">
        <v>135</v>
      </c>
      <c r="AV220" s="17"/>
      <c r="AW220" s="16" t="s">
        <v>1482</v>
      </c>
      <c r="AX220" s="16">
        <v>3144472375</v>
      </c>
      <c r="AY220" s="16">
        <v>3153519979</v>
      </c>
      <c r="AZ220" s="16" t="str">
        <f t="shared" ca="1" si="22"/>
        <v xml:space="preserve"> </v>
      </c>
      <c r="BA220" s="16" t="s">
        <v>87</v>
      </c>
      <c r="BB220" s="16" t="s">
        <v>265</v>
      </c>
      <c r="BC220" s="16"/>
      <c r="BD220" s="18" t="s">
        <v>87</v>
      </c>
      <c r="BE220" s="16"/>
      <c r="BF220" s="16" t="s">
        <v>87</v>
      </c>
      <c r="BG220" s="44"/>
      <c r="BH220" s="16"/>
      <c r="BI220" s="19"/>
      <c r="BJ220" s="16"/>
      <c r="BK220" s="16"/>
      <c r="BL220" s="34"/>
    </row>
    <row r="221" spans="1:64">
      <c r="A221" s="15">
        <v>295</v>
      </c>
      <c r="B221" s="16">
        <v>4066</v>
      </c>
      <c r="C221" s="17" t="s">
        <v>64</v>
      </c>
      <c r="D221" s="18">
        <v>79648845</v>
      </c>
      <c r="E221" s="18">
        <v>79648845</v>
      </c>
      <c r="F221" s="18">
        <v>79648845</v>
      </c>
      <c r="G221" s="17" t="s">
        <v>1483</v>
      </c>
      <c r="H221" s="16" t="s">
        <v>229</v>
      </c>
      <c r="I221" s="19" t="s">
        <v>1484</v>
      </c>
      <c r="J221" s="16">
        <f t="shared" ref="J221:J281" ca="1" si="23">IF(I221=0," ",DATEDIF(I221,TODAY(),"Y"))</f>
        <v>49</v>
      </c>
      <c r="K221" s="17" t="s">
        <v>453</v>
      </c>
      <c r="L221" s="16">
        <v>3137</v>
      </c>
      <c r="M221" s="16">
        <v>11</v>
      </c>
      <c r="N221" s="16" t="s">
        <v>603</v>
      </c>
      <c r="O221" s="35" t="s">
        <v>455</v>
      </c>
      <c r="P221" s="16" t="s">
        <v>249</v>
      </c>
      <c r="Q221" s="16" t="s">
        <v>117</v>
      </c>
      <c r="R221" s="17" t="s">
        <v>73</v>
      </c>
      <c r="S221" s="22"/>
      <c r="T221" s="22">
        <v>295</v>
      </c>
      <c r="U221" s="22" t="s">
        <v>603</v>
      </c>
      <c r="V221" s="22" t="s">
        <v>456</v>
      </c>
      <c r="W221" s="16">
        <v>3000</v>
      </c>
      <c r="X221" s="16" t="s">
        <v>170</v>
      </c>
      <c r="Y221" s="16" t="s">
        <v>293</v>
      </c>
      <c r="Z221" s="16" t="s">
        <v>293</v>
      </c>
      <c r="AA221" s="16" t="s">
        <v>76</v>
      </c>
      <c r="AB221" s="16" t="s">
        <v>76</v>
      </c>
      <c r="AC221" s="16" t="s">
        <v>76</v>
      </c>
      <c r="AD221" s="16"/>
      <c r="AE221" s="16" t="s">
        <v>77</v>
      </c>
      <c r="AF221" s="24">
        <v>2569133</v>
      </c>
      <c r="AG221" s="41">
        <v>841439</v>
      </c>
      <c r="AH221" s="24">
        <v>3410572</v>
      </c>
      <c r="AI221" s="26">
        <v>35575</v>
      </c>
      <c r="AJ221" s="27">
        <v>40909</v>
      </c>
      <c r="AK221" s="19" t="s">
        <v>92</v>
      </c>
      <c r="AL221" s="28">
        <f t="shared" ca="1" si="20"/>
        <v>13.25</v>
      </c>
      <c r="AM221" s="16" t="s">
        <v>120</v>
      </c>
      <c r="AN221" s="16" t="s">
        <v>94</v>
      </c>
      <c r="AO221" s="36" t="s">
        <v>82</v>
      </c>
      <c r="AP221" s="30">
        <v>6.9690000000000002E-2</v>
      </c>
      <c r="AQ221" s="31" t="s">
        <v>1485</v>
      </c>
      <c r="AR221" s="17" t="s">
        <v>1486</v>
      </c>
      <c r="AS221" s="16" t="s">
        <v>84</v>
      </c>
      <c r="AT221" s="16"/>
      <c r="AU221" s="33"/>
      <c r="AV221" s="17"/>
      <c r="AW221" s="16" t="s">
        <v>1487</v>
      </c>
      <c r="AX221" s="16">
        <v>3108020444</v>
      </c>
      <c r="AY221" s="16" t="s">
        <v>78</v>
      </c>
      <c r="AZ221" s="16" t="str">
        <f t="shared" ca="1" si="22"/>
        <v xml:space="preserve"> </v>
      </c>
      <c r="BA221" s="16" t="s">
        <v>87</v>
      </c>
      <c r="BB221" s="16" t="s">
        <v>87</v>
      </c>
      <c r="BC221" s="16"/>
      <c r="BD221" s="18" t="s">
        <v>87</v>
      </c>
      <c r="BE221" s="16"/>
      <c r="BF221" s="16" t="s">
        <v>87</v>
      </c>
      <c r="BG221" s="44"/>
      <c r="BH221" s="16"/>
      <c r="BI221" s="19"/>
      <c r="BJ221" s="16"/>
      <c r="BK221" s="16"/>
      <c r="BL221" s="34"/>
    </row>
    <row r="222" spans="1:64">
      <c r="A222" s="15">
        <v>296</v>
      </c>
      <c r="B222" s="16">
        <v>4066</v>
      </c>
      <c r="C222" s="17" t="s">
        <v>64</v>
      </c>
      <c r="D222" s="18">
        <v>80056685</v>
      </c>
      <c r="E222" s="18">
        <v>80056685</v>
      </c>
      <c r="F222" s="18">
        <v>80056685</v>
      </c>
      <c r="G222" s="17" t="s">
        <v>1488</v>
      </c>
      <c r="H222" s="16" t="s">
        <v>89</v>
      </c>
      <c r="I222" s="19" t="s">
        <v>1489</v>
      </c>
      <c r="J222" s="16">
        <f t="shared" ca="1" si="23"/>
        <v>45</v>
      </c>
      <c r="K222" s="17" t="s">
        <v>453</v>
      </c>
      <c r="L222" s="16">
        <v>3137</v>
      </c>
      <c r="M222" s="16">
        <v>11</v>
      </c>
      <c r="N222" s="16" t="s">
        <v>603</v>
      </c>
      <c r="O222" s="35" t="s">
        <v>455</v>
      </c>
      <c r="P222" s="16" t="s">
        <v>249</v>
      </c>
      <c r="Q222" s="16" t="s">
        <v>117</v>
      </c>
      <c r="R222" s="17" t="s">
        <v>73</v>
      </c>
      <c r="S222" s="22"/>
      <c r="T222" s="22">
        <v>296</v>
      </c>
      <c r="U222" s="22" t="s">
        <v>603</v>
      </c>
      <c r="V222" s="22" t="s">
        <v>456</v>
      </c>
      <c r="W222" s="16">
        <v>3000</v>
      </c>
      <c r="X222" s="16" t="s">
        <v>170</v>
      </c>
      <c r="Y222" s="16" t="s">
        <v>293</v>
      </c>
      <c r="Z222" s="16" t="s">
        <v>293</v>
      </c>
      <c r="AA222" s="16" t="s">
        <v>76</v>
      </c>
      <c r="AB222" s="16" t="s">
        <v>76</v>
      </c>
      <c r="AC222" s="16" t="s">
        <v>76</v>
      </c>
      <c r="AD222" s="16"/>
      <c r="AE222" s="16" t="s">
        <v>77</v>
      </c>
      <c r="AF222" s="24">
        <v>2569133</v>
      </c>
      <c r="AG222" s="41">
        <v>841439</v>
      </c>
      <c r="AH222" s="24">
        <v>3410572</v>
      </c>
      <c r="AI222" s="26">
        <v>37187</v>
      </c>
      <c r="AJ222" s="27">
        <v>40909</v>
      </c>
      <c r="AK222" s="19" t="s">
        <v>92</v>
      </c>
      <c r="AL222" s="28">
        <f t="shared" ca="1" si="20"/>
        <v>13.25</v>
      </c>
      <c r="AM222" s="16" t="s">
        <v>269</v>
      </c>
      <c r="AN222" s="16" t="s">
        <v>94</v>
      </c>
      <c r="AO222" s="36" t="s">
        <v>82</v>
      </c>
      <c r="AP222" s="30">
        <v>6.9690000000000002E-2</v>
      </c>
      <c r="AQ222" s="31" t="s">
        <v>1490</v>
      </c>
      <c r="AR222" s="16" t="s">
        <v>1491</v>
      </c>
      <c r="AS222" s="16" t="s">
        <v>84</v>
      </c>
      <c r="AT222" s="16"/>
      <c r="AU222" s="33"/>
      <c r="AV222" s="16"/>
      <c r="AW222" s="16" t="s">
        <v>1492</v>
      </c>
      <c r="AX222" s="16">
        <v>3012149706</v>
      </c>
      <c r="AY222" s="16" t="s">
        <v>78</v>
      </c>
      <c r="AZ222" s="16" t="str">
        <f t="shared" ca="1" si="22"/>
        <v xml:space="preserve"> </v>
      </c>
      <c r="BA222" s="16" t="s">
        <v>87</v>
      </c>
      <c r="BB222" s="16" t="s">
        <v>87</v>
      </c>
      <c r="BC222" s="16"/>
      <c r="BD222" s="18" t="s">
        <v>87</v>
      </c>
      <c r="BE222" s="16"/>
      <c r="BF222" s="16" t="s">
        <v>87</v>
      </c>
      <c r="BG222" s="31"/>
      <c r="BH222" s="16"/>
      <c r="BI222" s="19"/>
      <c r="BJ222" s="16"/>
      <c r="BK222" s="16"/>
      <c r="BL222" s="34"/>
    </row>
    <row r="223" spans="1:64">
      <c r="A223" s="15">
        <v>297</v>
      </c>
      <c r="B223" s="16">
        <v>4066</v>
      </c>
      <c r="C223" s="17" t="s">
        <v>64</v>
      </c>
      <c r="D223" s="18">
        <v>79801982</v>
      </c>
      <c r="E223" s="18">
        <v>79801982</v>
      </c>
      <c r="F223" s="18">
        <v>79801982</v>
      </c>
      <c r="G223" s="17" t="s">
        <v>1493</v>
      </c>
      <c r="H223" s="16" t="s">
        <v>89</v>
      </c>
      <c r="I223" s="19" t="s">
        <v>1494</v>
      </c>
      <c r="J223" s="16">
        <f t="shared" ca="1" si="23"/>
        <v>49</v>
      </c>
      <c r="K223" s="17" t="s">
        <v>453</v>
      </c>
      <c r="L223" s="16">
        <v>3137</v>
      </c>
      <c r="M223" s="16">
        <v>11</v>
      </c>
      <c r="N223" s="16" t="s">
        <v>603</v>
      </c>
      <c r="O223" s="35" t="s">
        <v>455</v>
      </c>
      <c r="P223" s="16" t="s">
        <v>249</v>
      </c>
      <c r="Q223" s="16" t="s">
        <v>117</v>
      </c>
      <c r="R223" s="17" t="s">
        <v>73</v>
      </c>
      <c r="S223" s="22"/>
      <c r="T223" s="22">
        <v>297</v>
      </c>
      <c r="U223" s="22" t="s">
        <v>603</v>
      </c>
      <c r="V223" s="22" t="s">
        <v>456</v>
      </c>
      <c r="W223" s="16">
        <v>3000</v>
      </c>
      <c r="X223" s="16" t="s">
        <v>170</v>
      </c>
      <c r="Y223" s="16" t="s">
        <v>293</v>
      </c>
      <c r="Z223" s="16" t="s">
        <v>293</v>
      </c>
      <c r="AA223" s="16" t="s">
        <v>76</v>
      </c>
      <c r="AB223" s="16" t="s">
        <v>76</v>
      </c>
      <c r="AC223" s="16" t="s">
        <v>76</v>
      </c>
      <c r="AD223" s="16"/>
      <c r="AE223" s="16" t="s">
        <v>77</v>
      </c>
      <c r="AF223" s="24">
        <v>2569133</v>
      </c>
      <c r="AG223" s="41">
        <v>841439</v>
      </c>
      <c r="AH223" s="24">
        <v>3410572</v>
      </c>
      <c r="AI223" s="26">
        <v>36839</v>
      </c>
      <c r="AJ223" s="27">
        <v>40909</v>
      </c>
      <c r="AK223" s="19" t="s">
        <v>92</v>
      </c>
      <c r="AL223" s="28">
        <f t="shared" ca="1" si="20"/>
        <v>13.25</v>
      </c>
      <c r="AM223" s="16" t="s">
        <v>93</v>
      </c>
      <c r="AN223" s="16" t="s">
        <v>94</v>
      </c>
      <c r="AO223" s="36" t="s">
        <v>82</v>
      </c>
      <c r="AP223" s="30">
        <v>6.9690000000000002E-2</v>
      </c>
      <c r="AQ223" s="31" t="s">
        <v>1495</v>
      </c>
      <c r="AR223" s="17" t="s">
        <v>1496</v>
      </c>
      <c r="AS223" s="16" t="s">
        <v>84</v>
      </c>
      <c r="AT223" s="16"/>
      <c r="AU223" s="33"/>
      <c r="AV223" s="17"/>
      <c r="AW223" s="16" t="s">
        <v>1497</v>
      </c>
      <c r="AX223" s="16">
        <v>3134584362</v>
      </c>
      <c r="AY223" s="16" t="s">
        <v>78</v>
      </c>
      <c r="AZ223" s="16" t="str">
        <f t="shared" ca="1" si="22"/>
        <v xml:space="preserve"> </v>
      </c>
      <c r="BA223" s="16" t="s">
        <v>87</v>
      </c>
      <c r="BB223" s="16" t="s">
        <v>87</v>
      </c>
      <c r="BC223" s="16"/>
      <c r="BD223" s="18" t="s">
        <v>87</v>
      </c>
      <c r="BE223" s="16"/>
      <c r="BF223" s="16" t="s">
        <v>87</v>
      </c>
      <c r="BG223" s="44"/>
      <c r="BH223" s="16"/>
      <c r="BI223" s="19"/>
      <c r="BJ223" s="16"/>
      <c r="BK223" s="16"/>
      <c r="BL223" s="34"/>
    </row>
    <row r="224" spans="1:64">
      <c r="A224" s="15">
        <v>299</v>
      </c>
      <c r="B224" s="16">
        <v>4066</v>
      </c>
      <c r="C224" s="17" t="s">
        <v>64</v>
      </c>
      <c r="D224" s="18">
        <v>80231397</v>
      </c>
      <c r="E224" s="18">
        <v>80231397</v>
      </c>
      <c r="F224" s="18">
        <v>80231397</v>
      </c>
      <c r="G224" s="17" t="s">
        <v>1498</v>
      </c>
      <c r="H224" s="16" t="s">
        <v>89</v>
      </c>
      <c r="I224" s="19" t="s">
        <v>1499</v>
      </c>
      <c r="J224" s="16">
        <f t="shared" ca="1" si="23"/>
        <v>44</v>
      </c>
      <c r="K224" s="17" t="s">
        <v>247</v>
      </c>
      <c r="L224" s="16">
        <v>3137</v>
      </c>
      <c r="M224" s="16">
        <v>11</v>
      </c>
      <c r="N224" s="16" t="s">
        <v>603</v>
      </c>
      <c r="O224" s="35" t="s">
        <v>455</v>
      </c>
      <c r="P224" s="16" t="s">
        <v>249</v>
      </c>
      <c r="Q224" s="16" t="s">
        <v>117</v>
      </c>
      <c r="R224" s="22" t="s">
        <v>250</v>
      </c>
      <c r="S224" s="22"/>
      <c r="T224" s="22">
        <v>267</v>
      </c>
      <c r="U224" s="22" t="s">
        <v>525</v>
      </c>
      <c r="V224" s="22" t="s">
        <v>456</v>
      </c>
      <c r="W224" s="16">
        <v>3000</v>
      </c>
      <c r="X224" s="16" t="s">
        <v>170</v>
      </c>
      <c r="Y224" s="16" t="s">
        <v>723</v>
      </c>
      <c r="Z224" s="16" t="s">
        <v>723</v>
      </c>
      <c r="AA224" s="16" t="s">
        <v>76</v>
      </c>
      <c r="AB224" s="16" t="s">
        <v>76</v>
      </c>
      <c r="AC224" s="16" t="s">
        <v>76</v>
      </c>
      <c r="AD224" s="16" t="s">
        <v>1500</v>
      </c>
      <c r="AE224" s="16" t="s">
        <v>77</v>
      </c>
      <c r="AF224" s="24">
        <v>2569133</v>
      </c>
      <c r="AG224" s="41">
        <v>841439</v>
      </c>
      <c r="AH224" s="24">
        <v>3410572</v>
      </c>
      <c r="AI224" s="26">
        <v>36839</v>
      </c>
      <c r="AJ224" s="27">
        <v>40909</v>
      </c>
      <c r="AK224" s="19" t="s">
        <v>92</v>
      </c>
      <c r="AL224" s="28">
        <f t="shared" ca="1" si="20"/>
        <v>13.25</v>
      </c>
      <c r="AM224" s="16" t="s">
        <v>93</v>
      </c>
      <c r="AN224" s="16" t="s">
        <v>94</v>
      </c>
      <c r="AO224" s="36" t="s">
        <v>82</v>
      </c>
      <c r="AP224" s="30">
        <v>5.2199999999999998E-3</v>
      </c>
      <c r="AQ224" s="31" t="s">
        <v>1501</v>
      </c>
      <c r="AR224" s="17" t="s">
        <v>1502</v>
      </c>
      <c r="AS224" s="16" t="s">
        <v>84</v>
      </c>
      <c r="AT224" s="16"/>
      <c r="AU224" s="33"/>
      <c r="AV224" s="17"/>
      <c r="AW224" s="16" t="s">
        <v>1503</v>
      </c>
      <c r="AX224" s="16">
        <v>3125652271</v>
      </c>
      <c r="AY224" s="16">
        <v>3208372508</v>
      </c>
      <c r="AZ224" s="16" t="str">
        <f t="shared" ca="1" si="22"/>
        <v xml:space="preserve"> </v>
      </c>
      <c r="BA224" s="16" t="s">
        <v>87</v>
      </c>
      <c r="BB224" s="16" t="s">
        <v>87</v>
      </c>
      <c r="BC224" s="16"/>
      <c r="BD224" s="18" t="s">
        <v>87</v>
      </c>
      <c r="BE224" s="16"/>
      <c r="BF224" s="16" t="s">
        <v>87</v>
      </c>
      <c r="BG224" s="44"/>
      <c r="BH224" s="16"/>
      <c r="BI224" s="19"/>
      <c r="BJ224" s="16"/>
      <c r="BK224" s="16"/>
      <c r="BL224" s="34"/>
    </row>
    <row r="225" spans="1:64">
      <c r="A225" s="15">
        <v>300</v>
      </c>
      <c r="B225" s="16">
        <v>4066</v>
      </c>
      <c r="C225" s="17" t="s">
        <v>64</v>
      </c>
      <c r="D225" s="18">
        <v>13376986</v>
      </c>
      <c r="E225" s="18">
        <v>13376986</v>
      </c>
      <c r="F225" s="18">
        <v>13376986</v>
      </c>
      <c r="G225" s="17" t="s">
        <v>1504</v>
      </c>
      <c r="H225" s="16" t="s">
        <v>89</v>
      </c>
      <c r="I225" s="19" t="s">
        <v>1505</v>
      </c>
      <c r="J225" s="16">
        <f t="shared" ca="1" si="23"/>
        <v>54</v>
      </c>
      <c r="K225" s="17" t="s">
        <v>453</v>
      </c>
      <c r="L225" s="16">
        <v>3137</v>
      </c>
      <c r="M225" s="16">
        <v>11</v>
      </c>
      <c r="N225" s="16" t="s">
        <v>603</v>
      </c>
      <c r="O225" s="35" t="s">
        <v>455</v>
      </c>
      <c r="P225" s="16" t="s">
        <v>249</v>
      </c>
      <c r="Q225" s="16" t="s">
        <v>117</v>
      </c>
      <c r="R225" s="17" t="s">
        <v>73</v>
      </c>
      <c r="S225" s="22"/>
      <c r="T225" s="22">
        <v>300</v>
      </c>
      <c r="U225" s="22" t="s">
        <v>603</v>
      </c>
      <c r="V225" s="22" t="s">
        <v>456</v>
      </c>
      <c r="W225" s="16">
        <v>3000</v>
      </c>
      <c r="X225" s="16" t="s">
        <v>170</v>
      </c>
      <c r="Y225" s="16" t="s">
        <v>231</v>
      </c>
      <c r="Z225" s="16" t="s">
        <v>231</v>
      </c>
      <c r="AA225" s="16" t="s">
        <v>145</v>
      </c>
      <c r="AB225" s="16" t="s">
        <v>558</v>
      </c>
      <c r="AC225" s="16" t="s">
        <v>559</v>
      </c>
      <c r="AD225" s="16"/>
      <c r="AE225" s="16" t="s">
        <v>77</v>
      </c>
      <c r="AF225" s="24">
        <v>2569133</v>
      </c>
      <c r="AG225" s="41">
        <v>841439</v>
      </c>
      <c r="AH225" s="24">
        <v>3410572</v>
      </c>
      <c r="AI225" s="26">
        <v>34380</v>
      </c>
      <c r="AJ225" s="27">
        <v>40909</v>
      </c>
      <c r="AK225" s="19" t="s">
        <v>92</v>
      </c>
      <c r="AL225" s="28">
        <f t="shared" ca="1" si="20"/>
        <v>13.25</v>
      </c>
      <c r="AM225" s="16" t="s">
        <v>183</v>
      </c>
      <c r="AN225" s="16" t="s">
        <v>94</v>
      </c>
      <c r="AO225" s="36" t="s">
        <v>562</v>
      </c>
      <c r="AP225" s="30">
        <v>6.9690000000000002E-2</v>
      </c>
      <c r="AQ225" s="31" t="s">
        <v>1506</v>
      </c>
      <c r="AR225" s="44" t="s">
        <v>1507</v>
      </c>
      <c r="AS225" s="16" t="s">
        <v>263</v>
      </c>
      <c r="AT225" s="16"/>
      <c r="AU225" s="33"/>
      <c r="AV225" s="44"/>
      <c r="AW225" s="16" t="s">
        <v>1508</v>
      </c>
      <c r="AX225" s="16">
        <v>3114721226</v>
      </c>
      <c r="AY225" s="16" t="s">
        <v>78</v>
      </c>
      <c r="AZ225" s="16" t="str">
        <f t="shared" ca="1" si="22"/>
        <v xml:space="preserve"> </v>
      </c>
      <c r="BA225" s="16" t="s">
        <v>87</v>
      </c>
      <c r="BB225" s="16" t="s">
        <v>87</v>
      </c>
      <c r="BC225" s="16"/>
      <c r="BD225" s="18" t="s">
        <v>87</v>
      </c>
      <c r="BE225" s="16"/>
      <c r="BF225" s="16" t="s">
        <v>87</v>
      </c>
      <c r="BG225" s="44"/>
      <c r="BH225" s="16"/>
      <c r="BI225" s="19"/>
      <c r="BJ225" s="16"/>
      <c r="BK225" s="16"/>
      <c r="BL225" s="34"/>
    </row>
    <row r="226" spans="1:64">
      <c r="A226" s="15">
        <v>301</v>
      </c>
      <c r="B226" s="16">
        <v>4066</v>
      </c>
      <c r="C226" s="17" t="s">
        <v>64</v>
      </c>
      <c r="D226" s="18">
        <v>79132771</v>
      </c>
      <c r="E226" s="18">
        <v>79132771</v>
      </c>
      <c r="F226" s="18">
        <v>79132771</v>
      </c>
      <c r="G226" s="17" t="s">
        <v>1509</v>
      </c>
      <c r="H226" s="16" t="s">
        <v>89</v>
      </c>
      <c r="I226" s="19">
        <v>25174</v>
      </c>
      <c r="J226" s="16">
        <f t="shared" ca="1" si="23"/>
        <v>56</v>
      </c>
      <c r="K226" s="17" t="s">
        <v>138</v>
      </c>
      <c r="L226" s="16">
        <v>3137</v>
      </c>
      <c r="M226" s="16">
        <v>11</v>
      </c>
      <c r="N226" s="16" t="s">
        <v>603</v>
      </c>
      <c r="O226" s="35" t="s">
        <v>455</v>
      </c>
      <c r="P226" s="16" t="s">
        <v>141</v>
      </c>
      <c r="Q226" s="16" t="s">
        <v>117</v>
      </c>
      <c r="R226" s="22" t="s">
        <v>1027</v>
      </c>
      <c r="S226" s="22"/>
      <c r="T226" s="22">
        <v>301</v>
      </c>
      <c r="U226" s="22" t="s">
        <v>603</v>
      </c>
      <c r="V226" s="22" t="s">
        <v>456</v>
      </c>
      <c r="W226" s="16">
        <v>3000</v>
      </c>
      <c r="X226" s="16" t="s">
        <v>170</v>
      </c>
      <c r="Y226" s="16" t="s">
        <v>293</v>
      </c>
      <c r="Z226" s="16" t="s">
        <v>293</v>
      </c>
      <c r="AA226" s="16" t="s">
        <v>76</v>
      </c>
      <c r="AB226" s="16" t="s">
        <v>76</v>
      </c>
      <c r="AC226" s="16" t="s">
        <v>76</v>
      </c>
      <c r="AD226" s="16"/>
      <c r="AE226" s="16" t="s">
        <v>77</v>
      </c>
      <c r="AF226" s="24">
        <v>2569133</v>
      </c>
      <c r="AG226" s="25" t="s">
        <v>78</v>
      </c>
      <c r="AH226" s="24">
        <v>2569133</v>
      </c>
      <c r="AI226" s="26" t="s">
        <v>78</v>
      </c>
      <c r="AJ226" s="27">
        <v>44866</v>
      </c>
      <c r="AK226" s="19" t="s">
        <v>1510</v>
      </c>
      <c r="AL226" s="28">
        <f t="shared" ca="1" si="20"/>
        <v>2.4166666666666665</v>
      </c>
      <c r="AM226" s="16" t="s">
        <v>93</v>
      </c>
      <c r="AN226" s="16" t="s">
        <v>94</v>
      </c>
      <c r="AO226" s="36" t="s">
        <v>82</v>
      </c>
      <c r="AP226" s="30">
        <v>6.9690000000000002E-2</v>
      </c>
      <c r="AQ226" s="31" t="s">
        <v>1511</v>
      </c>
      <c r="AR226" s="45" t="s">
        <v>1512</v>
      </c>
      <c r="AS226" s="16" t="s">
        <v>107</v>
      </c>
      <c r="AT226" s="16"/>
      <c r="AU226" s="33"/>
      <c r="AV226" s="17"/>
      <c r="AW226" s="16" t="s">
        <v>1513</v>
      </c>
      <c r="AX226" s="16">
        <v>3012156654</v>
      </c>
      <c r="AY226" s="16" t="s">
        <v>78</v>
      </c>
      <c r="AZ226" s="16" t="str">
        <f t="shared" ca="1" si="22"/>
        <v xml:space="preserve"> </v>
      </c>
      <c r="BA226" s="16" t="s">
        <v>87</v>
      </c>
      <c r="BB226" s="16" t="s">
        <v>87</v>
      </c>
      <c r="BC226" s="16"/>
      <c r="BD226" s="18" t="s">
        <v>87</v>
      </c>
      <c r="BE226" s="16"/>
      <c r="BF226" s="16" t="s">
        <v>87</v>
      </c>
      <c r="BG226" s="44"/>
      <c r="BH226" s="16"/>
      <c r="BI226" s="19"/>
      <c r="BJ226" s="16"/>
      <c r="BK226" s="16"/>
      <c r="BL226" s="34"/>
    </row>
    <row r="227" spans="1:64">
      <c r="A227" s="15">
        <v>302</v>
      </c>
      <c r="B227" s="16">
        <v>4066</v>
      </c>
      <c r="C227" s="17" t="s">
        <v>64</v>
      </c>
      <c r="D227" s="18">
        <v>87710570</v>
      </c>
      <c r="E227" s="18" t="e">
        <v>#N/A</v>
      </c>
      <c r="F227" s="18" t="e">
        <v>#N/A</v>
      </c>
      <c r="G227" s="17" t="s">
        <v>1514</v>
      </c>
      <c r="H227" s="16" t="s">
        <v>89</v>
      </c>
      <c r="I227" s="19" t="s">
        <v>1515</v>
      </c>
      <c r="J227" s="16">
        <f t="shared" ca="1" si="23"/>
        <v>54</v>
      </c>
      <c r="K227" s="17" t="s">
        <v>257</v>
      </c>
      <c r="L227" s="16">
        <v>3137</v>
      </c>
      <c r="M227" s="16">
        <v>11</v>
      </c>
      <c r="N227" s="16" t="s">
        <v>603</v>
      </c>
      <c r="O227" s="35" t="s">
        <v>455</v>
      </c>
      <c r="P227" s="16" t="s">
        <v>249</v>
      </c>
      <c r="Q227" s="16" t="s">
        <v>117</v>
      </c>
      <c r="R227" s="22" t="s">
        <v>250</v>
      </c>
      <c r="S227" s="22"/>
      <c r="T227" s="22">
        <v>594</v>
      </c>
      <c r="U227" s="22" t="s">
        <v>525</v>
      </c>
      <c r="V227" s="22" t="s">
        <v>456</v>
      </c>
      <c r="W227" s="16">
        <v>3000</v>
      </c>
      <c r="X227" s="16" t="s">
        <v>170</v>
      </c>
      <c r="Y227" s="16" t="s">
        <v>432</v>
      </c>
      <c r="Z227" s="16" t="s">
        <v>432</v>
      </c>
      <c r="AA227" s="16" t="s">
        <v>433</v>
      </c>
      <c r="AB227" s="16" t="s">
        <v>434</v>
      </c>
      <c r="AC227" s="16" t="s">
        <v>435</v>
      </c>
      <c r="AD227" s="16"/>
      <c r="AE227" s="16" t="s">
        <v>77</v>
      </c>
      <c r="AF227" s="24">
        <v>2569133</v>
      </c>
      <c r="AG227" s="41">
        <v>841439</v>
      </c>
      <c r="AH227" s="24">
        <v>3410572</v>
      </c>
      <c r="AI227" s="26">
        <v>34369</v>
      </c>
      <c r="AJ227" s="27">
        <v>40909</v>
      </c>
      <c r="AK227" s="19" t="s">
        <v>92</v>
      </c>
      <c r="AL227" s="28">
        <f t="shared" ca="1" si="20"/>
        <v>13.25</v>
      </c>
      <c r="AM227" s="16" t="s">
        <v>120</v>
      </c>
      <c r="AN227" s="16" t="s">
        <v>94</v>
      </c>
      <c r="AO227" s="36" t="s">
        <v>436</v>
      </c>
      <c r="AP227" s="30">
        <v>6.9690000000000002E-2</v>
      </c>
      <c r="AQ227" s="31" t="s">
        <v>1516</v>
      </c>
      <c r="AR227" s="17" t="s">
        <v>1517</v>
      </c>
      <c r="AS227" s="16" t="s">
        <v>84</v>
      </c>
      <c r="AT227" s="16"/>
      <c r="AU227" s="33"/>
      <c r="AV227" s="17"/>
      <c r="AW227" s="16" t="s">
        <v>1518</v>
      </c>
      <c r="AX227" s="16">
        <v>3217382634</v>
      </c>
      <c r="AY227" s="16" t="s">
        <v>78</v>
      </c>
      <c r="AZ227" s="16" t="str">
        <f t="shared" ca="1" si="22"/>
        <v xml:space="preserve"> </v>
      </c>
      <c r="BA227" s="16" t="s">
        <v>87</v>
      </c>
      <c r="BB227" s="16" t="s">
        <v>211</v>
      </c>
      <c r="BC227" s="16"/>
      <c r="BD227" s="18" t="s">
        <v>87</v>
      </c>
      <c r="BE227" s="16"/>
      <c r="BF227" s="16" t="s">
        <v>87</v>
      </c>
      <c r="BG227" s="44"/>
      <c r="BH227" s="16"/>
      <c r="BI227" s="19"/>
      <c r="BJ227" s="16"/>
      <c r="BK227" s="16"/>
      <c r="BL227" s="34"/>
    </row>
    <row r="228" spans="1:64">
      <c r="A228" s="15">
        <v>303</v>
      </c>
      <c r="B228" s="16">
        <v>4066</v>
      </c>
      <c r="C228" s="17" t="s">
        <v>64</v>
      </c>
      <c r="D228" s="18">
        <v>79592886</v>
      </c>
      <c r="E228" s="18">
        <v>79592886</v>
      </c>
      <c r="F228" s="18">
        <v>79592886</v>
      </c>
      <c r="G228" s="17" t="s">
        <v>1519</v>
      </c>
      <c r="H228" s="16" t="s">
        <v>89</v>
      </c>
      <c r="I228" s="19" t="s">
        <v>1520</v>
      </c>
      <c r="J228" s="16">
        <f t="shared" ca="1" si="23"/>
        <v>52</v>
      </c>
      <c r="K228" s="17" t="s">
        <v>257</v>
      </c>
      <c r="L228" s="16">
        <v>3137</v>
      </c>
      <c r="M228" s="16">
        <v>11</v>
      </c>
      <c r="N228" s="16" t="s">
        <v>603</v>
      </c>
      <c r="O228" s="35" t="s">
        <v>455</v>
      </c>
      <c r="P228" s="16" t="s">
        <v>249</v>
      </c>
      <c r="Q228" s="16" t="s">
        <v>117</v>
      </c>
      <c r="R228" s="17" t="s">
        <v>250</v>
      </c>
      <c r="S228" s="22"/>
      <c r="T228" s="22">
        <v>635</v>
      </c>
      <c r="U228" s="22" t="s">
        <v>525</v>
      </c>
      <c r="V228" s="22" t="s">
        <v>456</v>
      </c>
      <c r="W228" s="16">
        <v>3000</v>
      </c>
      <c r="X228" s="16" t="s">
        <v>170</v>
      </c>
      <c r="Y228" s="16" t="s">
        <v>293</v>
      </c>
      <c r="Z228" s="16" t="s">
        <v>293</v>
      </c>
      <c r="AA228" s="16" t="s">
        <v>76</v>
      </c>
      <c r="AB228" s="16" t="s">
        <v>76</v>
      </c>
      <c r="AC228" s="16" t="s">
        <v>76</v>
      </c>
      <c r="AD228" s="16"/>
      <c r="AE228" s="16" t="s">
        <v>77</v>
      </c>
      <c r="AF228" s="24">
        <v>2569133</v>
      </c>
      <c r="AG228" s="41">
        <v>841439</v>
      </c>
      <c r="AH228" s="24">
        <v>3410572</v>
      </c>
      <c r="AI228" s="26">
        <v>35962</v>
      </c>
      <c r="AJ228" s="27">
        <v>40909</v>
      </c>
      <c r="AK228" s="19" t="s">
        <v>92</v>
      </c>
      <c r="AL228" s="28">
        <f t="shared" ca="1" si="20"/>
        <v>13.25</v>
      </c>
      <c r="AM228" s="16" t="s">
        <v>93</v>
      </c>
      <c r="AN228" s="16" t="s">
        <v>94</v>
      </c>
      <c r="AO228" s="36" t="s">
        <v>82</v>
      </c>
      <c r="AP228" s="30">
        <v>6.9690000000000002E-2</v>
      </c>
      <c r="AQ228" s="31" t="s">
        <v>1521</v>
      </c>
      <c r="AR228" s="17" t="s">
        <v>1522</v>
      </c>
      <c r="AS228" s="16" t="s">
        <v>84</v>
      </c>
      <c r="AT228" s="16"/>
      <c r="AU228" s="33"/>
      <c r="AV228" s="17"/>
      <c r="AW228" s="16" t="s">
        <v>1523</v>
      </c>
      <c r="AX228" s="16">
        <v>3112308116</v>
      </c>
      <c r="AY228" s="16" t="s">
        <v>78</v>
      </c>
      <c r="AZ228" s="16" t="str">
        <f t="shared" ca="1" si="22"/>
        <v xml:space="preserve"> </v>
      </c>
      <c r="BA228" s="16" t="s">
        <v>87</v>
      </c>
      <c r="BB228" s="16" t="s">
        <v>87</v>
      </c>
      <c r="BC228" s="16"/>
      <c r="BD228" s="18" t="s">
        <v>87</v>
      </c>
      <c r="BE228" s="16"/>
      <c r="BF228" s="16" t="s">
        <v>87</v>
      </c>
      <c r="BG228" s="44"/>
      <c r="BH228" s="16"/>
      <c r="BI228" s="19"/>
      <c r="BJ228" s="16"/>
      <c r="BK228" s="16"/>
      <c r="BL228" s="34"/>
    </row>
    <row r="229" spans="1:64">
      <c r="A229" s="15">
        <v>304</v>
      </c>
      <c r="B229" s="16">
        <v>4066</v>
      </c>
      <c r="C229" s="17" t="s">
        <v>64</v>
      </c>
      <c r="D229" s="18">
        <v>10021610</v>
      </c>
      <c r="E229" s="18">
        <v>10021610</v>
      </c>
      <c r="F229" s="18">
        <v>10021610</v>
      </c>
      <c r="G229" s="17" t="s">
        <v>1524</v>
      </c>
      <c r="H229" s="16" t="s">
        <v>89</v>
      </c>
      <c r="I229" s="19" t="s">
        <v>1525</v>
      </c>
      <c r="J229" s="16">
        <f t="shared" ca="1" si="23"/>
        <v>50</v>
      </c>
      <c r="K229" s="17" t="s">
        <v>257</v>
      </c>
      <c r="L229" s="16">
        <v>3137</v>
      </c>
      <c r="M229" s="16">
        <v>11</v>
      </c>
      <c r="N229" s="16" t="s">
        <v>603</v>
      </c>
      <c r="O229" s="35" t="s">
        <v>455</v>
      </c>
      <c r="P229" s="16" t="s">
        <v>249</v>
      </c>
      <c r="Q229" s="16" t="s">
        <v>117</v>
      </c>
      <c r="R229" s="22" t="s">
        <v>250</v>
      </c>
      <c r="S229" s="22"/>
      <c r="T229" s="22">
        <v>634</v>
      </c>
      <c r="U229" s="22" t="s">
        <v>525</v>
      </c>
      <c r="V229" s="22" t="s">
        <v>456</v>
      </c>
      <c r="W229" s="16">
        <v>3000</v>
      </c>
      <c r="X229" s="16" t="s">
        <v>170</v>
      </c>
      <c r="Y229" s="16" t="s">
        <v>432</v>
      </c>
      <c r="Z229" s="16" t="s">
        <v>432</v>
      </c>
      <c r="AA229" s="16" t="s">
        <v>433</v>
      </c>
      <c r="AB229" s="16" t="s">
        <v>496</v>
      </c>
      <c r="AC229" s="16" t="s">
        <v>497</v>
      </c>
      <c r="AD229" s="16"/>
      <c r="AE229" s="16" t="s">
        <v>77</v>
      </c>
      <c r="AF229" s="24">
        <v>2569133</v>
      </c>
      <c r="AG229" s="41">
        <v>841439</v>
      </c>
      <c r="AH229" s="24">
        <v>3410572</v>
      </c>
      <c r="AI229" s="26">
        <v>36839</v>
      </c>
      <c r="AJ229" s="27">
        <v>40909</v>
      </c>
      <c r="AK229" s="19" t="s">
        <v>92</v>
      </c>
      <c r="AL229" s="28">
        <f t="shared" ca="1" si="20"/>
        <v>13.25</v>
      </c>
      <c r="AM229" s="16" t="s">
        <v>120</v>
      </c>
      <c r="AN229" s="16" t="s">
        <v>94</v>
      </c>
      <c r="AO229" s="36" t="s">
        <v>498</v>
      </c>
      <c r="AP229" s="30">
        <v>6.9690000000000002E-2</v>
      </c>
      <c r="AQ229" s="31" t="s">
        <v>1526</v>
      </c>
      <c r="AR229" s="16" t="s">
        <v>1527</v>
      </c>
      <c r="AS229" s="16" t="s">
        <v>84</v>
      </c>
      <c r="AT229" s="16"/>
      <c r="AU229" s="33"/>
      <c r="AV229" s="16"/>
      <c r="AW229" s="16" t="s">
        <v>1528</v>
      </c>
      <c r="AX229" s="16">
        <v>3102040298</v>
      </c>
      <c r="AY229" s="16">
        <v>3102040298</v>
      </c>
      <c r="AZ229" s="16" t="str">
        <f t="shared" ca="1" si="22"/>
        <v xml:space="preserve"> </v>
      </c>
      <c r="BA229" s="16" t="s">
        <v>87</v>
      </c>
      <c r="BB229" s="16" t="s">
        <v>87</v>
      </c>
      <c r="BC229" s="16"/>
      <c r="BD229" s="18" t="s">
        <v>87</v>
      </c>
      <c r="BE229" s="16"/>
      <c r="BF229" s="16" t="s">
        <v>87</v>
      </c>
      <c r="BG229" s="31"/>
      <c r="BH229" s="16"/>
      <c r="BI229" s="19"/>
      <c r="BJ229" s="16"/>
      <c r="BK229" s="16"/>
      <c r="BL229" s="34"/>
    </row>
    <row r="230" spans="1:64">
      <c r="A230" s="15">
        <v>305</v>
      </c>
      <c r="B230" s="16">
        <v>4066</v>
      </c>
      <c r="C230" s="17" t="s">
        <v>64</v>
      </c>
      <c r="D230" s="18">
        <v>72259738</v>
      </c>
      <c r="E230" s="18">
        <v>72259738</v>
      </c>
      <c r="F230" s="18">
        <v>72259738</v>
      </c>
      <c r="G230" s="17" t="s">
        <v>1529</v>
      </c>
      <c r="H230" s="16" t="s">
        <v>66</v>
      </c>
      <c r="I230" s="19" t="s">
        <v>1530</v>
      </c>
      <c r="J230" s="16">
        <f t="shared" ca="1" si="23"/>
        <v>43</v>
      </c>
      <c r="K230" s="17" t="s">
        <v>453</v>
      </c>
      <c r="L230" s="16">
        <v>3137</v>
      </c>
      <c r="M230" s="16">
        <v>11</v>
      </c>
      <c r="N230" s="16" t="s">
        <v>603</v>
      </c>
      <c r="O230" s="35" t="s">
        <v>455</v>
      </c>
      <c r="P230" s="16" t="s">
        <v>249</v>
      </c>
      <c r="Q230" s="16" t="s">
        <v>117</v>
      </c>
      <c r="R230" s="17" t="s">
        <v>73</v>
      </c>
      <c r="S230" s="22"/>
      <c r="T230" s="22">
        <v>305</v>
      </c>
      <c r="U230" s="22" t="s">
        <v>603</v>
      </c>
      <c r="V230" s="22" t="s">
        <v>456</v>
      </c>
      <c r="W230" s="16">
        <v>3000</v>
      </c>
      <c r="X230" s="16" t="s">
        <v>170</v>
      </c>
      <c r="Y230" s="16" t="s">
        <v>293</v>
      </c>
      <c r="Z230" s="16" t="s">
        <v>293</v>
      </c>
      <c r="AA230" s="16" t="s">
        <v>76</v>
      </c>
      <c r="AB230" s="16" t="s">
        <v>76</v>
      </c>
      <c r="AC230" s="16" t="s">
        <v>76</v>
      </c>
      <c r="AD230" s="16"/>
      <c r="AE230" s="16" t="s">
        <v>77</v>
      </c>
      <c r="AF230" s="24">
        <v>2569133</v>
      </c>
      <c r="AG230" s="41">
        <v>841439</v>
      </c>
      <c r="AH230" s="24">
        <v>3410572</v>
      </c>
      <c r="AI230" s="26">
        <v>37187</v>
      </c>
      <c r="AJ230" s="27">
        <v>40909</v>
      </c>
      <c r="AK230" s="19" t="s">
        <v>92</v>
      </c>
      <c r="AL230" s="28">
        <f t="shared" ca="1" si="20"/>
        <v>13.25</v>
      </c>
      <c r="AM230" s="16" t="s">
        <v>120</v>
      </c>
      <c r="AN230" s="16" t="s">
        <v>94</v>
      </c>
      <c r="AO230" s="36" t="s">
        <v>82</v>
      </c>
      <c r="AP230" s="30">
        <v>6.9690000000000002E-2</v>
      </c>
      <c r="AQ230" s="31" t="s">
        <v>1531</v>
      </c>
      <c r="AR230" s="17" t="s">
        <v>1532</v>
      </c>
      <c r="AS230" s="16" t="s">
        <v>84</v>
      </c>
      <c r="AT230" s="16"/>
      <c r="AU230" s="33"/>
      <c r="AV230" s="17"/>
      <c r="AW230" s="16" t="s">
        <v>1533</v>
      </c>
      <c r="AX230" s="16">
        <v>3142787416</v>
      </c>
      <c r="AY230" s="16" t="s">
        <v>78</v>
      </c>
      <c r="AZ230" s="16" t="str">
        <f t="shared" ca="1" si="22"/>
        <v xml:space="preserve"> </v>
      </c>
      <c r="BA230" s="16" t="s">
        <v>87</v>
      </c>
      <c r="BB230" s="16" t="s">
        <v>87</v>
      </c>
      <c r="BC230" s="16"/>
      <c r="BD230" s="18" t="s">
        <v>87</v>
      </c>
      <c r="BE230" s="16"/>
      <c r="BF230" s="16" t="s">
        <v>87</v>
      </c>
      <c r="BG230" s="44"/>
      <c r="BH230" s="16"/>
      <c r="BI230" s="19"/>
      <c r="BJ230" s="16"/>
      <c r="BK230" s="16"/>
      <c r="BL230" s="34"/>
    </row>
    <row r="231" spans="1:64">
      <c r="A231" s="15">
        <v>306</v>
      </c>
      <c r="B231" s="16">
        <v>4066</v>
      </c>
      <c r="C231" s="17" t="s">
        <v>64</v>
      </c>
      <c r="D231" s="18">
        <v>79964740</v>
      </c>
      <c r="E231" s="18">
        <v>79964740</v>
      </c>
      <c r="F231" s="18">
        <v>79964740</v>
      </c>
      <c r="G231" s="17" t="s">
        <v>1534</v>
      </c>
      <c r="H231" s="16" t="s">
        <v>89</v>
      </c>
      <c r="I231" s="19" t="s">
        <v>1535</v>
      </c>
      <c r="J231" s="16">
        <f t="shared" ca="1" si="23"/>
        <v>47</v>
      </c>
      <c r="K231" s="17" t="s">
        <v>453</v>
      </c>
      <c r="L231" s="16">
        <v>3137</v>
      </c>
      <c r="M231" s="16">
        <v>11</v>
      </c>
      <c r="N231" s="16" t="s">
        <v>603</v>
      </c>
      <c r="O231" s="35" t="s">
        <v>455</v>
      </c>
      <c r="P231" s="16" t="s">
        <v>249</v>
      </c>
      <c r="Q231" s="16" t="s">
        <v>117</v>
      </c>
      <c r="R231" s="22" t="s">
        <v>73</v>
      </c>
      <c r="S231" s="22"/>
      <c r="T231" s="22">
        <v>306</v>
      </c>
      <c r="U231" s="22" t="s">
        <v>603</v>
      </c>
      <c r="V231" s="22" t="s">
        <v>456</v>
      </c>
      <c r="W231" s="16">
        <v>3000</v>
      </c>
      <c r="X231" s="16" t="s">
        <v>170</v>
      </c>
      <c r="Y231" s="16" t="s">
        <v>293</v>
      </c>
      <c r="Z231" s="16" t="s">
        <v>293</v>
      </c>
      <c r="AA231" s="16" t="s">
        <v>76</v>
      </c>
      <c r="AB231" s="16" t="s">
        <v>76</v>
      </c>
      <c r="AC231" s="16" t="s">
        <v>76</v>
      </c>
      <c r="AD231" s="16"/>
      <c r="AE231" s="16" t="s">
        <v>77</v>
      </c>
      <c r="AF231" s="24">
        <v>2569133</v>
      </c>
      <c r="AG231" s="41">
        <v>841439</v>
      </c>
      <c r="AH231" s="24">
        <v>3410572</v>
      </c>
      <c r="AI231" s="26">
        <v>36238</v>
      </c>
      <c r="AJ231" s="27">
        <v>40909</v>
      </c>
      <c r="AK231" s="19" t="s">
        <v>92</v>
      </c>
      <c r="AL231" s="28">
        <f t="shared" ca="1" si="20"/>
        <v>13.25</v>
      </c>
      <c r="AM231" s="16" t="s">
        <v>120</v>
      </c>
      <c r="AN231" s="16" t="s">
        <v>94</v>
      </c>
      <c r="AO231" s="36" t="s">
        <v>82</v>
      </c>
      <c r="AP231" s="30">
        <v>6.9690000000000002E-2</v>
      </c>
      <c r="AQ231" s="31" t="s">
        <v>1536</v>
      </c>
      <c r="AR231" s="17" t="s">
        <v>1536</v>
      </c>
      <c r="AS231" s="16" t="s">
        <v>84</v>
      </c>
      <c r="AT231" s="16"/>
      <c r="AU231" s="33"/>
      <c r="AV231" s="17"/>
      <c r="AW231" s="16" t="s">
        <v>1537</v>
      </c>
      <c r="AX231" s="16">
        <v>3118613248</v>
      </c>
      <c r="AY231" s="16" t="s">
        <v>78</v>
      </c>
      <c r="AZ231" s="16" t="str">
        <f t="shared" ca="1" si="22"/>
        <v xml:space="preserve"> </v>
      </c>
      <c r="BA231" s="16" t="s">
        <v>87</v>
      </c>
      <c r="BB231" s="16" t="s">
        <v>87</v>
      </c>
      <c r="BC231" s="16"/>
      <c r="BD231" s="18" t="s">
        <v>87</v>
      </c>
      <c r="BE231" s="16"/>
      <c r="BF231" s="16" t="s">
        <v>87</v>
      </c>
      <c r="BG231" s="17"/>
      <c r="BH231" s="16"/>
      <c r="BI231" s="19"/>
      <c r="BJ231" s="16"/>
      <c r="BK231" s="16"/>
      <c r="BL231" s="34"/>
    </row>
    <row r="232" spans="1:64">
      <c r="A232" s="15">
        <v>307</v>
      </c>
      <c r="B232" s="16">
        <v>4066</v>
      </c>
      <c r="C232" s="17" t="s">
        <v>64</v>
      </c>
      <c r="D232" s="18">
        <v>79736366</v>
      </c>
      <c r="E232" s="18">
        <v>79736366</v>
      </c>
      <c r="F232" s="18">
        <v>79736366</v>
      </c>
      <c r="G232" s="17" t="s">
        <v>1538</v>
      </c>
      <c r="H232" s="16" t="s">
        <v>89</v>
      </c>
      <c r="I232" s="19" t="s">
        <v>1539</v>
      </c>
      <c r="J232" s="16">
        <f t="shared" ca="1" si="23"/>
        <v>50</v>
      </c>
      <c r="K232" s="17" t="s">
        <v>247</v>
      </c>
      <c r="L232" s="16">
        <v>3137</v>
      </c>
      <c r="M232" s="16">
        <v>11</v>
      </c>
      <c r="N232" s="16" t="s">
        <v>603</v>
      </c>
      <c r="O232" s="35" t="s">
        <v>455</v>
      </c>
      <c r="P232" s="16" t="s">
        <v>249</v>
      </c>
      <c r="Q232" s="16" t="s">
        <v>117</v>
      </c>
      <c r="R232" s="22" t="s">
        <v>250</v>
      </c>
      <c r="S232" s="22"/>
      <c r="T232" s="22">
        <v>84</v>
      </c>
      <c r="U232" s="22" t="s">
        <v>525</v>
      </c>
      <c r="V232" s="22" t="s">
        <v>456</v>
      </c>
      <c r="W232" s="16">
        <v>3000</v>
      </c>
      <c r="X232" s="16" t="s">
        <v>170</v>
      </c>
      <c r="Y232" s="16" t="s">
        <v>293</v>
      </c>
      <c r="Z232" s="16" t="s">
        <v>293</v>
      </c>
      <c r="AA232" s="16" t="s">
        <v>76</v>
      </c>
      <c r="AB232" s="16" t="s">
        <v>76</v>
      </c>
      <c r="AC232" s="16" t="s">
        <v>76</v>
      </c>
      <c r="AD232" s="16"/>
      <c r="AE232" s="16" t="s">
        <v>77</v>
      </c>
      <c r="AF232" s="24">
        <v>2569133</v>
      </c>
      <c r="AG232" s="41">
        <v>841439</v>
      </c>
      <c r="AH232" s="24">
        <v>3410572</v>
      </c>
      <c r="AI232" s="26">
        <v>36238</v>
      </c>
      <c r="AJ232" s="27">
        <v>40909</v>
      </c>
      <c r="AK232" s="19" t="s">
        <v>92</v>
      </c>
      <c r="AL232" s="28">
        <f t="shared" ca="1" si="20"/>
        <v>13.25</v>
      </c>
      <c r="AM232" s="16" t="s">
        <v>93</v>
      </c>
      <c r="AN232" s="16" t="s">
        <v>94</v>
      </c>
      <c r="AO232" s="36" t="s">
        <v>82</v>
      </c>
      <c r="AP232" s="30">
        <v>6.9690000000000002E-2</v>
      </c>
      <c r="AQ232" s="31" t="s">
        <v>1540</v>
      </c>
      <c r="AR232" s="17" t="s">
        <v>1541</v>
      </c>
      <c r="AS232" s="16" t="s">
        <v>84</v>
      </c>
      <c r="AT232" s="16"/>
      <c r="AU232" s="33"/>
      <c r="AV232" s="17"/>
      <c r="AW232" s="16" t="s">
        <v>1542</v>
      </c>
      <c r="AX232" s="16">
        <v>3124527217</v>
      </c>
      <c r="AY232" s="16" t="s">
        <v>78</v>
      </c>
      <c r="AZ232" s="16" t="str">
        <f t="shared" ca="1" si="22"/>
        <v xml:space="preserve"> </v>
      </c>
      <c r="BA232" s="16" t="s">
        <v>87</v>
      </c>
      <c r="BB232" s="16" t="s">
        <v>87</v>
      </c>
      <c r="BC232" s="16"/>
      <c r="BD232" s="18" t="s">
        <v>87</v>
      </c>
      <c r="BE232" s="16"/>
      <c r="BF232" s="16" t="s">
        <v>87</v>
      </c>
      <c r="BG232" s="31"/>
      <c r="BH232" s="16"/>
      <c r="BI232" s="19"/>
      <c r="BJ232" s="16"/>
      <c r="BK232" s="16"/>
      <c r="BL232" s="34"/>
    </row>
    <row r="233" spans="1:64">
      <c r="A233" s="15">
        <v>308</v>
      </c>
      <c r="B233" s="16">
        <v>4066</v>
      </c>
      <c r="C233" s="17" t="s">
        <v>64</v>
      </c>
      <c r="D233" s="18">
        <v>91493608</v>
      </c>
      <c r="E233" s="18">
        <v>91493608</v>
      </c>
      <c r="F233" s="18">
        <v>91493608</v>
      </c>
      <c r="G233" s="17" t="s">
        <v>1543</v>
      </c>
      <c r="H233" s="16" t="s">
        <v>89</v>
      </c>
      <c r="I233" s="19" t="s">
        <v>1544</v>
      </c>
      <c r="J233" s="16">
        <f t="shared" ca="1" si="23"/>
        <v>48</v>
      </c>
      <c r="K233" s="17" t="s">
        <v>247</v>
      </c>
      <c r="L233" s="16">
        <v>3137</v>
      </c>
      <c r="M233" s="16">
        <v>11</v>
      </c>
      <c r="N233" s="16" t="s">
        <v>603</v>
      </c>
      <c r="O233" s="35" t="s">
        <v>455</v>
      </c>
      <c r="P233" s="19" t="s">
        <v>249</v>
      </c>
      <c r="Q233" s="16" t="s">
        <v>117</v>
      </c>
      <c r="R233" s="22" t="s">
        <v>250</v>
      </c>
      <c r="S233" s="22"/>
      <c r="T233" s="22">
        <v>60</v>
      </c>
      <c r="U233" s="22" t="s">
        <v>487</v>
      </c>
      <c r="V233" s="22" t="s">
        <v>456</v>
      </c>
      <c r="W233" s="16">
        <v>3000</v>
      </c>
      <c r="X233" s="16" t="s">
        <v>170</v>
      </c>
      <c r="Y233" s="16" t="s">
        <v>723</v>
      </c>
      <c r="Z233" s="16" t="s">
        <v>723</v>
      </c>
      <c r="AA233" s="16" t="s">
        <v>76</v>
      </c>
      <c r="AB233" s="16" t="s">
        <v>76</v>
      </c>
      <c r="AC233" s="16" t="s">
        <v>76</v>
      </c>
      <c r="AD233" s="16"/>
      <c r="AE233" s="16" t="s">
        <v>77</v>
      </c>
      <c r="AF233" s="24">
        <v>2569133</v>
      </c>
      <c r="AG233" s="41">
        <v>841439</v>
      </c>
      <c r="AH233" s="24">
        <v>3410572</v>
      </c>
      <c r="AI233" s="26">
        <v>36839</v>
      </c>
      <c r="AJ233" s="27">
        <v>40909</v>
      </c>
      <c r="AK233" s="19" t="s">
        <v>92</v>
      </c>
      <c r="AL233" s="28">
        <f t="shared" ca="1" si="20"/>
        <v>13.25</v>
      </c>
      <c r="AM233" s="16" t="s">
        <v>120</v>
      </c>
      <c r="AN233" s="16" t="s">
        <v>94</v>
      </c>
      <c r="AO233" s="36" t="s">
        <v>82</v>
      </c>
      <c r="AP233" s="54">
        <v>6.9690000000000002E-2</v>
      </c>
      <c r="AQ233" s="31" t="s">
        <v>1545</v>
      </c>
      <c r="AR233" s="16" t="s">
        <v>1546</v>
      </c>
      <c r="AS233" s="19" t="s">
        <v>84</v>
      </c>
      <c r="AT233" s="16"/>
      <c r="AU233" s="33" t="s">
        <v>135</v>
      </c>
      <c r="AV233" s="16"/>
      <c r="AW233" s="16" t="s">
        <v>1547</v>
      </c>
      <c r="AX233" s="16">
        <v>3138518319</v>
      </c>
      <c r="AY233" s="16" t="s">
        <v>78</v>
      </c>
      <c r="AZ233" s="16" t="str">
        <f t="shared" ca="1" si="22"/>
        <v xml:space="preserve"> </v>
      </c>
      <c r="BA233" s="16" t="s">
        <v>87</v>
      </c>
      <c r="BB233" s="16" t="s">
        <v>87</v>
      </c>
      <c r="BC233" s="16"/>
      <c r="BD233" s="18" t="s">
        <v>87</v>
      </c>
      <c r="BE233" s="16"/>
      <c r="BF233" s="16" t="s">
        <v>87</v>
      </c>
      <c r="BG233" s="55"/>
      <c r="BH233" s="16"/>
      <c r="BI233" s="19"/>
      <c r="BJ233" s="16"/>
      <c r="BK233" s="16"/>
      <c r="BL233" s="34"/>
    </row>
    <row r="234" spans="1:64">
      <c r="A234" s="15">
        <v>309</v>
      </c>
      <c r="B234" s="16">
        <v>4066</v>
      </c>
      <c r="C234" s="17" t="s">
        <v>64</v>
      </c>
      <c r="D234" s="18">
        <v>79556997</v>
      </c>
      <c r="E234" s="18">
        <v>79556997</v>
      </c>
      <c r="F234" s="18">
        <v>79556997</v>
      </c>
      <c r="G234" s="17" t="s">
        <v>1548</v>
      </c>
      <c r="H234" s="16" t="s">
        <v>89</v>
      </c>
      <c r="I234" s="19" t="s">
        <v>1549</v>
      </c>
      <c r="J234" s="16">
        <f t="shared" ca="1" si="23"/>
        <v>54</v>
      </c>
      <c r="K234" s="17" t="s">
        <v>453</v>
      </c>
      <c r="L234" s="16">
        <v>3137</v>
      </c>
      <c r="M234" s="16">
        <v>11</v>
      </c>
      <c r="N234" s="16" t="s">
        <v>603</v>
      </c>
      <c r="O234" s="35" t="s">
        <v>455</v>
      </c>
      <c r="P234" s="16" t="s">
        <v>249</v>
      </c>
      <c r="Q234" s="16" t="s">
        <v>117</v>
      </c>
      <c r="R234" s="22" t="s">
        <v>73</v>
      </c>
      <c r="S234" s="22"/>
      <c r="T234" s="22">
        <v>309</v>
      </c>
      <c r="U234" s="22" t="s">
        <v>603</v>
      </c>
      <c r="V234" s="22" t="s">
        <v>456</v>
      </c>
      <c r="W234" s="16">
        <v>3000</v>
      </c>
      <c r="X234" s="16" t="s">
        <v>170</v>
      </c>
      <c r="Y234" s="16" t="s">
        <v>723</v>
      </c>
      <c r="Z234" s="16" t="s">
        <v>723</v>
      </c>
      <c r="AA234" s="16" t="s">
        <v>76</v>
      </c>
      <c r="AB234" s="16" t="s">
        <v>76</v>
      </c>
      <c r="AC234" s="16" t="s">
        <v>76</v>
      </c>
      <c r="AD234" s="16"/>
      <c r="AE234" s="16" t="s">
        <v>77</v>
      </c>
      <c r="AF234" s="24">
        <v>2569133</v>
      </c>
      <c r="AG234" s="41">
        <v>841439</v>
      </c>
      <c r="AH234" s="24">
        <v>3410572</v>
      </c>
      <c r="AI234" s="26">
        <v>35575</v>
      </c>
      <c r="AJ234" s="27">
        <v>40909</v>
      </c>
      <c r="AK234" s="19" t="s">
        <v>1550</v>
      </c>
      <c r="AL234" s="28">
        <f t="shared" ca="1" si="20"/>
        <v>13.25</v>
      </c>
      <c r="AM234" s="16" t="s">
        <v>93</v>
      </c>
      <c r="AN234" s="16" t="s">
        <v>94</v>
      </c>
      <c r="AO234" s="36" t="s">
        <v>82</v>
      </c>
      <c r="AP234" s="30">
        <v>6.9690000000000002E-2</v>
      </c>
      <c r="AQ234" s="31" t="s">
        <v>1551</v>
      </c>
      <c r="AR234" s="17" t="s">
        <v>1552</v>
      </c>
      <c r="AS234" s="16" t="s">
        <v>84</v>
      </c>
      <c r="AT234" s="16"/>
      <c r="AU234" s="33"/>
      <c r="AV234" s="17"/>
      <c r="AW234" s="16" t="s">
        <v>1553</v>
      </c>
      <c r="AX234" s="16">
        <v>3124616699</v>
      </c>
      <c r="AY234" s="16">
        <v>3102001660</v>
      </c>
      <c r="AZ234" s="16" t="str">
        <f t="shared" ca="1" si="22"/>
        <v xml:space="preserve"> </v>
      </c>
      <c r="BA234" s="16" t="s">
        <v>87</v>
      </c>
      <c r="BB234" s="16" t="s">
        <v>87</v>
      </c>
      <c r="BC234" s="16"/>
      <c r="BD234" s="18" t="s">
        <v>87</v>
      </c>
      <c r="BE234" s="16"/>
      <c r="BF234" s="16" t="s">
        <v>87</v>
      </c>
      <c r="BG234" s="44"/>
      <c r="BH234" s="16"/>
      <c r="BI234" s="19"/>
      <c r="BJ234" s="16"/>
      <c r="BK234" s="16"/>
      <c r="BL234" s="34"/>
    </row>
    <row r="235" spans="1:64">
      <c r="A235" s="15">
        <v>310</v>
      </c>
      <c r="B235" s="16">
        <v>4066</v>
      </c>
      <c r="C235" s="17" t="s">
        <v>64</v>
      </c>
      <c r="D235" s="18">
        <v>82391717</v>
      </c>
      <c r="E235" s="18">
        <v>82391717</v>
      </c>
      <c r="F235" s="18">
        <v>82391717</v>
      </c>
      <c r="G235" s="17" t="s">
        <v>1554</v>
      </c>
      <c r="H235" s="16" t="s">
        <v>229</v>
      </c>
      <c r="I235" s="19" t="s">
        <v>1555</v>
      </c>
      <c r="J235" s="16">
        <f t="shared" ca="1" si="23"/>
        <v>48</v>
      </c>
      <c r="K235" s="17" t="s">
        <v>453</v>
      </c>
      <c r="L235" s="16">
        <v>3137</v>
      </c>
      <c r="M235" s="16">
        <v>11</v>
      </c>
      <c r="N235" s="16" t="s">
        <v>603</v>
      </c>
      <c r="O235" s="35" t="s">
        <v>455</v>
      </c>
      <c r="P235" s="16" t="s">
        <v>249</v>
      </c>
      <c r="Q235" s="16" t="s">
        <v>117</v>
      </c>
      <c r="R235" s="22" t="s">
        <v>73</v>
      </c>
      <c r="S235" s="22"/>
      <c r="T235" s="22">
        <v>310</v>
      </c>
      <c r="U235" s="22" t="s">
        <v>603</v>
      </c>
      <c r="V235" s="22" t="s">
        <v>456</v>
      </c>
      <c r="W235" s="16">
        <v>3000</v>
      </c>
      <c r="X235" s="16" t="s">
        <v>170</v>
      </c>
      <c r="Y235" s="16" t="s">
        <v>723</v>
      </c>
      <c r="Z235" s="16" t="s">
        <v>723</v>
      </c>
      <c r="AA235" s="16" t="s">
        <v>76</v>
      </c>
      <c r="AB235" s="16" t="s">
        <v>76</v>
      </c>
      <c r="AC235" s="16" t="s">
        <v>76</v>
      </c>
      <c r="AD235" s="16"/>
      <c r="AE235" s="16" t="s">
        <v>77</v>
      </c>
      <c r="AF235" s="24">
        <v>2569133</v>
      </c>
      <c r="AG235" s="41">
        <v>841439</v>
      </c>
      <c r="AH235" s="24">
        <v>3410572</v>
      </c>
      <c r="AI235" s="26">
        <v>35916</v>
      </c>
      <c r="AJ235" s="27">
        <v>40909</v>
      </c>
      <c r="AK235" s="19" t="s">
        <v>92</v>
      </c>
      <c r="AL235" s="28">
        <f t="shared" ca="1" si="20"/>
        <v>13.25</v>
      </c>
      <c r="AM235" s="16" t="s">
        <v>93</v>
      </c>
      <c r="AN235" s="16" t="s">
        <v>94</v>
      </c>
      <c r="AO235" s="36" t="s">
        <v>82</v>
      </c>
      <c r="AP235" s="30">
        <v>6.9690000000000002E-2</v>
      </c>
      <c r="AQ235" s="31" t="s">
        <v>1556</v>
      </c>
      <c r="AR235" s="16" t="s">
        <v>1557</v>
      </c>
      <c r="AS235" s="16" t="s">
        <v>84</v>
      </c>
      <c r="AT235" s="16"/>
      <c r="AU235" s="33"/>
      <c r="AV235" s="16"/>
      <c r="AW235" s="16" t="s">
        <v>1558</v>
      </c>
      <c r="AX235" s="16">
        <v>3228979292</v>
      </c>
      <c r="AY235" s="16" t="s">
        <v>78</v>
      </c>
      <c r="AZ235" s="16" t="str">
        <f t="shared" ca="1" si="22"/>
        <v xml:space="preserve"> </v>
      </c>
      <c r="BA235" s="16" t="s">
        <v>87</v>
      </c>
      <c r="BB235" s="16" t="s">
        <v>87</v>
      </c>
      <c r="BC235" s="16"/>
      <c r="BD235" s="18" t="s">
        <v>87</v>
      </c>
      <c r="BE235" s="16"/>
      <c r="BF235" s="16" t="s">
        <v>87</v>
      </c>
      <c r="BG235" s="31"/>
      <c r="BH235" s="16"/>
      <c r="BI235" s="19"/>
      <c r="BJ235" s="16"/>
      <c r="BK235" s="16"/>
      <c r="BL235" s="34"/>
    </row>
    <row r="236" spans="1:64">
      <c r="A236" s="15">
        <v>311</v>
      </c>
      <c r="B236" s="16">
        <v>4066</v>
      </c>
      <c r="C236" s="17" t="s">
        <v>64</v>
      </c>
      <c r="D236" s="18">
        <v>75084268</v>
      </c>
      <c r="E236" s="18">
        <v>75084268</v>
      </c>
      <c r="F236" s="18">
        <v>75084268</v>
      </c>
      <c r="G236" s="17" t="s">
        <v>1559</v>
      </c>
      <c r="H236" s="16" t="s">
        <v>89</v>
      </c>
      <c r="I236" s="19" t="s">
        <v>1560</v>
      </c>
      <c r="J236" s="16">
        <f t="shared" ca="1" si="23"/>
        <v>47</v>
      </c>
      <c r="K236" s="17" t="s">
        <v>257</v>
      </c>
      <c r="L236" s="16">
        <v>3137</v>
      </c>
      <c r="M236" s="16">
        <v>11</v>
      </c>
      <c r="N236" s="16" t="s">
        <v>603</v>
      </c>
      <c r="O236" s="35" t="s">
        <v>455</v>
      </c>
      <c r="P236" s="17" t="s">
        <v>249</v>
      </c>
      <c r="Q236" s="16" t="s">
        <v>117</v>
      </c>
      <c r="R236" s="22" t="s">
        <v>250</v>
      </c>
      <c r="S236" s="22"/>
      <c r="T236" s="22">
        <v>261</v>
      </c>
      <c r="U236" s="22" t="s">
        <v>525</v>
      </c>
      <c r="V236" s="22" t="s">
        <v>456</v>
      </c>
      <c r="W236" s="16">
        <v>3000</v>
      </c>
      <c r="X236" s="16" t="s">
        <v>170</v>
      </c>
      <c r="Y236" s="16" t="s">
        <v>432</v>
      </c>
      <c r="Z236" s="16" t="s">
        <v>432</v>
      </c>
      <c r="AA236" s="16" t="s">
        <v>433</v>
      </c>
      <c r="AB236" s="16" t="s">
        <v>496</v>
      </c>
      <c r="AC236" s="16" t="s">
        <v>497</v>
      </c>
      <c r="AD236" s="16"/>
      <c r="AE236" s="16" t="s">
        <v>77</v>
      </c>
      <c r="AF236" s="24">
        <v>2569133</v>
      </c>
      <c r="AG236" s="41">
        <v>841439</v>
      </c>
      <c r="AH236" s="24">
        <v>3410572</v>
      </c>
      <c r="AI236" s="26">
        <v>36228</v>
      </c>
      <c r="AJ236" s="27">
        <v>40909</v>
      </c>
      <c r="AK236" s="19" t="s">
        <v>92</v>
      </c>
      <c r="AL236" s="28">
        <f t="shared" ca="1" si="20"/>
        <v>13.25</v>
      </c>
      <c r="AM236" s="16" t="s">
        <v>183</v>
      </c>
      <c r="AN236" s="16" t="s">
        <v>94</v>
      </c>
      <c r="AO236" s="36" t="s">
        <v>498</v>
      </c>
      <c r="AP236" s="30">
        <v>6.9690000000000002E-2</v>
      </c>
      <c r="AQ236" s="31" t="s">
        <v>1561</v>
      </c>
      <c r="AR236" s="17" t="s">
        <v>1562</v>
      </c>
      <c r="AS236" s="16" t="s">
        <v>84</v>
      </c>
      <c r="AT236" s="17"/>
      <c r="AU236" s="51"/>
      <c r="AV236" s="17"/>
      <c r="AW236" s="16" t="s">
        <v>1563</v>
      </c>
      <c r="AX236" s="16">
        <v>3104508797</v>
      </c>
      <c r="AY236" s="16" t="s">
        <v>78</v>
      </c>
      <c r="AZ236" s="16" t="str">
        <f t="shared" ca="1" si="22"/>
        <v xml:space="preserve"> </v>
      </c>
      <c r="BA236" s="16" t="s">
        <v>87</v>
      </c>
      <c r="BB236" s="16" t="s">
        <v>87</v>
      </c>
      <c r="BC236" s="16"/>
      <c r="BD236" s="18" t="s">
        <v>87</v>
      </c>
      <c r="BE236" s="16"/>
      <c r="BF236" s="16" t="s">
        <v>87</v>
      </c>
      <c r="BG236" s="55"/>
      <c r="BH236" s="16"/>
      <c r="BI236" s="19"/>
      <c r="BJ236" s="16"/>
      <c r="BK236" s="16"/>
      <c r="BL236" s="34"/>
    </row>
    <row r="237" spans="1:64">
      <c r="A237" s="15">
        <v>312</v>
      </c>
      <c r="B237" s="16">
        <v>4066</v>
      </c>
      <c r="C237" s="17" t="s">
        <v>64</v>
      </c>
      <c r="D237" s="18">
        <v>15988344</v>
      </c>
      <c r="E237" s="18">
        <v>15988344</v>
      </c>
      <c r="F237" s="18">
        <v>15988344</v>
      </c>
      <c r="G237" s="17" t="s">
        <v>1564</v>
      </c>
      <c r="H237" s="16" t="s">
        <v>89</v>
      </c>
      <c r="I237" s="19" t="s">
        <v>1565</v>
      </c>
      <c r="J237" s="16">
        <f t="shared" ca="1" si="23"/>
        <v>54</v>
      </c>
      <c r="K237" s="17" t="s">
        <v>138</v>
      </c>
      <c r="L237" s="16">
        <v>4071</v>
      </c>
      <c r="M237" s="16">
        <v>23</v>
      </c>
      <c r="N237" s="16" t="s">
        <v>1566</v>
      </c>
      <c r="O237" s="35" t="s">
        <v>1567</v>
      </c>
      <c r="P237" s="16" t="s">
        <v>141</v>
      </c>
      <c r="Q237" s="16" t="s">
        <v>131</v>
      </c>
      <c r="R237" s="17" t="s">
        <v>73</v>
      </c>
      <c r="S237" s="22"/>
      <c r="T237" s="22">
        <v>312</v>
      </c>
      <c r="U237" s="22" t="s">
        <v>1566</v>
      </c>
      <c r="V237" s="37" t="s">
        <v>1567</v>
      </c>
      <c r="W237" s="16">
        <v>3000</v>
      </c>
      <c r="X237" s="16" t="s">
        <v>170</v>
      </c>
      <c r="Y237" s="16" t="s">
        <v>293</v>
      </c>
      <c r="Z237" s="16" t="s">
        <v>293</v>
      </c>
      <c r="AA237" s="16" t="s">
        <v>76</v>
      </c>
      <c r="AB237" s="16" t="s">
        <v>76</v>
      </c>
      <c r="AC237" s="16" t="s">
        <v>76</v>
      </c>
      <c r="AD237" s="16"/>
      <c r="AE237" s="16" t="s">
        <v>77</v>
      </c>
      <c r="AF237" s="24">
        <v>3147287</v>
      </c>
      <c r="AG237" s="41">
        <v>672054</v>
      </c>
      <c r="AH237" s="24">
        <v>3819341</v>
      </c>
      <c r="AI237" s="26">
        <v>38355</v>
      </c>
      <c r="AJ237" s="27">
        <v>40909</v>
      </c>
      <c r="AK237" s="19" t="s">
        <v>92</v>
      </c>
      <c r="AL237" s="28">
        <f t="shared" ca="1" si="20"/>
        <v>13.25</v>
      </c>
      <c r="AM237" s="16" t="s">
        <v>93</v>
      </c>
      <c r="AN237" s="16" t="s">
        <v>94</v>
      </c>
      <c r="AO237" s="36" t="s">
        <v>82</v>
      </c>
      <c r="AP237" s="30">
        <v>6.9690000000000002E-2</v>
      </c>
      <c r="AQ237" s="31" t="s">
        <v>1568</v>
      </c>
      <c r="AR237" s="17" t="s">
        <v>1569</v>
      </c>
      <c r="AS237" s="16" t="s">
        <v>84</v>
      </c>
      <c r="AT237" s="16"/>
      <c r="AU237" s="33"/>
      <c r="AV237" s="17"/>
      <c r="AW237" s="16" t="s">
        <v>1570</v>
      </c>
      <c r="AX237" s="16">
        <v>3142465698</v>
      </c>
      <c r="AY237" s="16" t="s">
        <v>78</v>
      </c>
      <c r="AZ237" s="16" t="str">
        <f t="shared" ca="1" si="22"/>
        <v xml:space="preserve"> </v>
      </c>
      <c r="BA237" s="16" t="s">
        <v>87</v>
      </c>
      <c r="BB237" s="16" t="s">
        <v>87</v>
      </c>
      <c r="BC237" s="16"/>
      <c r="BD237" s="18" t="s">
        <v>87</v>
      </c>
      <c r="BE237" s="16"/>
      <c r="BF237" s="16" t="s">
        <v>87</v>
      </c>
      <c r="BG237" s="44"/>
      <c r="BH237" s="16"/>
      <c r="BI237" s="19"/>
      <c r="BJ237" s="16"/>
      <c r="BK237" s="16"/>
      <c r="BL237" s="34"/>
    </row>
    <row r="238" spans="1:64">
      <c r="A238" s="15">
        <v>313</v>
      </c>
      <c r="B238" s="16">
        <v>4066</v>
      </c>
      <c r="C238" s="17" t="s">
        <v>64</v>
      </c>
      <c r="D238" s="18">
        <v>9175818</v>
      </c>
      <c r="E238" s="18" t="e">
        <v>#N/A</v>
      </c>
      <c r="F238" s="18" t="e">
        <v>#N/A</v>
      </c>
      <c r="G238" s="17" t="s">
        <v>1571</v>
      </c>
      <c r="H238" s="16" t="s">
        <v>89</v>
      </c>
      <c r="I238" s="19" t="s">
        <v>1572</v>
      </c>
      <c r="J238" s="16">
        <f t="shared" ca="1" si="23"/>
        <v>53</v>
      </c>
      <c r="K238" s="17" t="s">
        <v>138</v>
      </c>
      <c r="L238" s="16">
        <v>4071</v>
      </c>
      <c r="M238" s="16">
        <v>23</v>
      </c>
      <c r="N238" s="16" t="s">
        <v>1566</v>
      </c>
      <c r="O238" s="35" t="s">
        <v>1567</v>
      </c>
      <c r="P238" s="16" t="s">
        <v>141</v>
      </c>
      <c r="Q238" s="16" t="s">
        <v>131</v>
      </c>
      <c r="R238" s="17" t="s">
        <v>73</v>
      </c>
      <c r="S238" s="22"/>
      <c r="T238" s="22">
        <v>313</v>
      </c>
      <c r="U238" s="22" t="s">
        <v>1566</v>
      </c>
      <c r="V238" s="37" t="s">
        <v>1567</v>
      </c>
      <c r="W238" s="16">
        <v>3000</v>
      </c>
      <c r="X238" s="16" t="s">
        <v>170</v>
      </c>
      <c r="Y238" s="16" t="s">
        <v>531</v>
      </c>
      <c r="Z238" s="16" t="s">
        <v>531</v>
      </c>
      <c r="AA238" s="16" t="s">
        <v>421</v>
      </c>
      <c r="AB238" s="16" t="s">
        <v>581</v>
      </c>
      <c r="AC238" s="16" t="s">
        <v>582</v>
      </c>
      <c r="AD238" s="16"/>
      <c r="AE238" s="16" t="s">
        <v>77</v>
      </c>
      <c r="AF238" s="24">
        <v>3147287</v>
      </c>
      <c r="AG238" s="41">
        <v>672054</v>
      </c>
      <c r="AH238" s="24">
        <v>3819341</v>
      </c>
      <c r="AI238" s="26">
        <v>37357</v>
      </c>
      <c r="AJ238" s="27">
        <v>40909</v>
      </c>
      <c r="AK238" s="19" t="s">
        <v>92</v>
      </c>
      <c r="AL238" s="28">
        <f t="shared" ca="1" si="20"/>
        <v>13.25</v>
      </c>
      <c r="AM238" s="16" t="s">
        <v>120</v>
      </c>
      <c r="AN238" s="16" t="s">
        <v>94</v>
      </c>
      <c r="AO238" s="36" t="s">
        <v>583</v>
      </c>
      <c r="AP238" s="30">
        <v>6.9690000000000002E-2</v>
      </c>
      <c r="AQ238" s="31" t="s">
        <v>1573</v>
      </c>
      <c r="AR238" s="17" t="s">
        <v>1574</v>
      </c>
      <c r="AS238" s="16" t="s">
        <v>84</v>
      </c>
      <c r="AT238" s="16"/>
      <c r="AU238" s="33"/>
      <c r="AV238" s="17"/>
      <c r="AW238" s="16" t="s">
        <v>1575</v>
      </c>
      <c r="AX238" s="16">
        <v>3015906678</v>
      </c>
      <c r="AY238" s="16" t="s">
        <v>78</v>
      </c>
      <c r="AZ238" s="16" t="str">
        <f t="shared" ca="1" si="22"/>
        <v xml:space="preserve"> </v>
      </c>
      <c r="BA238" s="16" t="s">
        <v>87</v>
      </c>
      <c r="BB238" s="16" t="s">
        <v>87</v>
      </c>
      <c r="BC238" s="16"/>
      <c r="BD238" s="18" t="s">
        <v>87</v>
      </c>
      <c r="BE238" s="16"/>
      <c r="BF238" s="16" t="s">
        <v>87</v>
      </c>
      <c r="BG238" s="44"/>
      <c r="BH238" s="16"/>
      <c r="BI238" s="19"/>
      <c r="BJ238" s="16"/>
      <c r="BK238" s="16"/>
      <c r="BL238" s="34"/>
    </row>
    <row r="239" spans="1:64">
      <c r="A239" s="15">
        <v>314</v>
      </c>
      <c r="B239" s="16">
        <v>4066</v>
      </c>
      <c r="C239" s="17" t="s">
        <v>64</v>
      </c>
      <c r="D239" s="18">
        <v>79261638</v>
      </c>
      <c r="E239" s="18">
        <v>79261638</v>
      </c>
      <c r="F239" s="18">
        <v>79261638</v>
      </c>
      <c r="G239" s="17" t="s">
        <v>1576</v>
      </c>
      <c r="H239" s="16" t="s">
        <v>89</v>
      </c>
      <c r="I239" s="19" t="s">
        <v>1577</v>
      </c>
      <c r="J239" s="16">
        <f t="shared" ca="1" si="23"/>
        <v>62</v>
      </c>
      <c r="K239" s="17" t="s">
        <v>138</v>
      </c>
      <c r="L239" s="16">
        <v>4071</v>
      </c>
      <c r="M239" s="16">
        <v>23</v>
      </c>
      <c r="N239" s="16" t="s">
        <v>1566</v>
      </c>
      <c r="O239" s="35" t="s">
        <v>1567</v>
      </c>
      <c r="P239" s="16" t="s">
        <v>141</v>
      </c>
      <c r="Q239" s="16" t="s">
        <v>131</v>
      </c>
      <c r="R239" s="22" t="s">
        <v>1027</v>
      </c>
      <c r="S239" s="22"/>
      <c r="T239" s="22">
        <v>314</v>
      </c>
      <c r="U239" s="22" t="s">
        <v>1566</v>
      </c>
      <c r="V239" s="22" t="s">
        <v>1567</v>
      </c>
      <c r="W239" s="16">
        <v>3000</v>
      </c>
      <c r="X239" s="16" t="s">
        <v>170</v>
      </c>
      <c r="Y239" s="16" t="s">
        <v>293</v>
      </c>
      <c r="Z239" s="16" t="s">
        <v>293</v>
      </c>
      <c r="AA239" s="16" t="s">
        <v>76</v>
      </c>
      <c r="AB239" s="16" t="s">
        <v>76</v>
      </c>
      <c r="AC239" s="16" t="s">
        <v>76</v>
      </c>
      <c r="AD239" s="16"/>
      <c r="AE239" s="16" t="s">
        <v>77</v>
      </c>
      <c r="AF239" s="24">
        <v>3147287</v>
      </c>
      <c r="AG239" s="41">
        <v>672054</v>
      </c>
      <c r="AH239" s="24">
        <v>3819341</v>
      </c>
      <c r="AI239" s="26">
        <v>33669</v>
      </c>
      <c r="AJ239" s="27">
        <v>40909</v>
      </c>
      <c r="AK239" s="19" t="s">
        <v>92</v>
      </c>
      <c r="AL239" s="28">
        <f t="shared" ca="1" si="20"/>
        <v>13.25</v>
      </c>
      <c r="AM239" s="16" t="s">
        <v>93</v>
      </c>
      <c r="AN239" s="16" t="s">
        <v>94</v>
      </c>
      <c r="AO239" s="36" t="s">
        <v>82</v>
      </c>
      <c r="AP239" s="30">
        <v>6.9690000000000002E-2</v>
      </c>
      <c r="AQ239" s="31" t="s">
        <v>1578</v>
      </c>
      <c r="AR239" s="16" t="s">
        <v>1579</v>
      </c>
      <c r="AS239" s="16" t="s">
        <v>84</v>
      </c>
      <c r="AT239" s="16"/>
      <c r="AU239" s="33"/>
      <c r="AV239" s="16"/>
      <c r="AW239" s="16" t="s">
        <v>1580</v>
      </c>
      <c r="AX239" s="16">
        <v>3017584677</v>
      </c>
      <c r="AY239" s="16" t="s">
        <v>78</v>
      </c>
      <c r="AZ239" s="16" t="str">
        <f t="shared" ca="1" si="22"/>
        <v>Prepensionado</v>
      </c>
      <c r="BA239" s="16" t="s">
        <v>87</v>
      </c>
      <c r="BB239" s="16" t="s">
        <v>87</v>
      </c>
      <c r="BC239" s="16"/>
      <c r="BD239" s="18" t="s">
        <v>87</v>
      </c>
      <c r="BE239" s="16"/>
      <c r="BF239" s="16" t="s">
        <v>87</v>
      </c>
      <c r="BG239" s="31"/>
      <c r="BH239" s="16"/>
      <c r="BI239" s="19"/>
      <c r="BJ239" s="16"/>
      <c r="BK239" s="16"/>
      <c r="BL239" s="34"/>
    </row>
    <row r="240" spans="1:64">
      <c r="A240" s="15">
        <v>315</v>
      </c>
      <c r="B240" s="16">
        <v>4066</v>
      </c>
      <c r="C240" s="17" t="s">
        <v>64</v>
      </c>
      <c r="D240" s="18">
        <v>79482598</v>
      </c>
      <c r="E240" s="18">
        <v>79482598</v>
      </c>
      <c r="F240" s="18">
        <v>79482598</v>
      </c>
      <c r="G240" s="17" t="s">
        <v>1581</v>
      </c>
      <c r="H240" s="16" t="s">
        <v>89</v>
      </c>
      <c r="I240" s="19" t="s">
        <v>1582</v>
      </c>
      <c r="J240" s="16">
        <f t="shared" ca="1" si="23"/>
        <v>56</v>
      </c>
      <c r="K240" s="17" t="s">
        <v>138</v>
      </c>
      <c r="L240" s="16">
        <v>4071</v>
      </c>
      <c r="M240" s="16">
        <v>23</v>
      </c>
      <c r="N240" s="16" t="s">
        <v>1566</v>
      </c>
      <c r="O240" s="35" t="s">
        <v>1567</v>
      </c>
      <c r="P240" s="16" t="s">
        <v>141</v>
      </c>
      <c r="Q240" s="16" t="s">
        <v>131</v>
      </c>
      <c r="R240" s="17" t="s">
        <v>73</v>
      </c>
      <c r="S240" s="22"/>
      <c r="T240" s="22">
        <v>315</v>
      </c>
      <c r="U240" s="22" t="s">
        <v>1566</v>
      </c>
      <c r="V240" s="37" t="s">
        <v>1567</v>
      </c>
      <c r="W240" s="16">
        <v>4000</v>
      </c>
      <c r="X240" s="16" t="s">
        <v>259</v>
      </c>
      <c r="Y240" s="16" t="s">
        <v>1583</v>
      </c>
      <c r="Z240" s="16" t="s">
        <v>1583</v>
      </c>
      <c r="AA240" s="16" t="s">
        <v>76</v>
      </c>
      <c r="AB240" s="16" t="s">
        <v>76</v>
      </c>
      <c r="AC240" s="16" t="s">
        <v>76</v>
      </c>
      <c r="AD240" s="16" t="s">
        <v>919</v>
      </c>
      <c r="AE240" s="16" t="s">
        <v>77</v>
      </c>
      <c r="AF240" s="24">
        <v>3147287</v>
      </c>
      <c r="AG240" s="41">
        <v>672054</v>
      </c>
      <c r="AH240" s="24">
        <v>3819341</v>
      </c>
      <c r="AI240" s="26">
        <v>33883</v>
      </c>
      <c r="AJ240" s="27">
        <v>40909</v>
      </c>
      <c r="AK240" s="19" t="s">
        <v>92</v>
      </c>
      <c r="AL240" s="28">
        <f t="shared" ca="1" si="20"/>
        <v>13.25</v>
      </c>
      <c r="AM240" s="16" t="s">
        <v>80</v>
      </c>
      <c r="AN240" s="16" t="s">
        <v>94</v>
      </c>
      <c r="AO240" s="36" t="s">
        <v>82</v>
      </c>
      <c r="AP240" s="30">
        <v>6.9690000000000002E-2</v>
      </c>
      <c r="AQ240" s="31" t="s">
        <v>1584</v>
      </c>
      <c r="AR240" s="17" t="s">
        <v>1585</v>
      </c>
      <c r="AS240" s="16" t="s">
        <v>84</v>
      </c>
      <c r="AT240" s="16"/>
      <c r="AU240" s="33"/>
      <c r="AV240" s="17"/>
      <c r="AW240" s="16" t="s">
        <v>1586</v>
      </c>
      <c r="AX240" s="16">
        <v>3004893050</v>
      </c>
      <c r="AY240" s="16" t="s">
        <v>78</v>
      </c>
      <c r="AZ240" s="16" t="str">
        <f t="shared" ca="1" si="22"/>
        <v xml:space="preserve"> </v>
      </c>
      <c r="BA240" s="16" t="s">
        <v>87</v>
      </c>
      <c r="BB240" s="16" t="s">
        <v>87</v>
      </c>
      <c r="BC240" s="16"/>
      <c r="BD240" s="18" t="s">
        <v>87</v>
      </c>
      <c r="BE240" s="16"/>
      <c r="BF240" s="16" t="s">
        <v>87</v>
      </c>
      <c r="BG240" s="44"/>
      <c r="BH240" s="16"/>
      <c r="BI240" s="19"/>
      <c r="BJ240" s="16"/>
      <c r="BK240" s="16"/>
      <c r="BL240" s="34"/>
    </row>
    <row r="241" spans="1:64">
      <c r="A241" s="15">
        <v>316</v>
      </c>
      <c r="B241" s="16">
        <v>4066</v>
      </c>
      <c r="C241" s="17" t="s">
        <v>64</v>
      </c>
      <c r="D241" s="18">
        <v>4053421</v>
      </c>
      <c r="E241" s="18">
        <v>4053421</v>
      </c>
      <c r="F241" s="18">
        <v>4053421</v>
      </c>
      <c r="G241" s="17" t="s">
        <v>1587</v>
      </c>
      <c r="H241" s="16" t="s">
        <v>89</v>
      </c>
      <c r="I241" s="19" t="s">
        <v>1588</v>
      </c>
      <c r="J241" s="16">
        <f t="shared" ca="1" si="23"/>
        <v>57</v>
      </c>
      <c r="K241" s="17" t="s">
        <v>138</v>
      </c>
      <c r="L241" s="16">
        <v>4071</v>
      </c>
      <c r="M241" s="16">
        <v>23</v>
      </c>
      <c r="N241" s="16" t="s">
        <v>1566</v>
      </c>
      <c r="O241" s="35" t="s">
        <v>1567</v>
      </c>
      <c r="P241" s="16" t="s">
        <v>141</v>
      </c>
      <c r="Q241" s="16" t="s">
        <v>131</v>
      </c>
      <c r="R241" s="17" t="s">
        <v>73</v>
      </c>
      <c r="S241" s="22"/>
      <c r="T241" s="22">
        <v>316</v>
      </c>
      <c r="U241" s="22" t="s">
        <v>1566</v>
      </c>
      <c r="V241" s="37" t="s">
        <v>1567</v>
      </c>
      <c r="W241" s="16">
        <v>3000</v>
      </c>
      <c r="X241" s="16" t="s">
        <v>170</v>
      </c>
      <c r="Y241" s="16" t="s">
        <v>293</v>
      </c>
      <c r="Z241" s="16" t="s">
        <v>293</v>
      </c>
      <c r="AA241" s="16" t="s">
        <v>76</v>
      </c>
      <c r="AB241" s="16" t="s">
        <v>76</v>
      </c>
      <c r="AC241" s="16" t="s">
        <v>76</v>
      </c>
      <c r="AD241" s="16"/>
      <c r="AE241" s="16" t="s">
        <v>77</v>
      </c>
      <c r="AF241" s="24">
        <v>3147287</v>
      </c>
      <c r="AG241" s="41">
        <v>672054</v>
      </c>
      <c r="AH241" s="24">
        <v>3819341</v>
      </c>
      <c r="AI241" s="26">
        <v>34823</v>
      </c>
      <c r="AJ241" s="27">
        <v>40909</v>
      </c>
      <c r="AK241" s="19" t="s">
        <v>92</v>
      </c>
      <c r="AL241" s="28">
        <f t="shared" ca="1" si="20"/>
        <v>13.25</v>
      </c>
      <c r="AM241" s="16" t="s">
        <v>93</v>
      </c>
      <c r="AN241" s="16" t="s">
        <v>94</v>
      </c>
      <c r="AO241" s="36" t="s">
        <v>82</v>
      </c>
      <c r="AP241" s="30">
        <v>6.9690000000000002E-2</v>
      </c>
      <c r="AQ241" s="31" t="s">
        <v>1589</v>
      </c>
      <c r="AR241" s="17" t="s">
        <v>1590</v>
      </c>
      <c r="AS241" s="16" t="s">
        <v>84</v>
      </c>
      <c r="AT241" s="16"/>
      <c r="AU241" s="33"/>
      <c r="AV241" s="17"/>
      <c r="AW241" s="16" t="s">
        <v>1591</v>
      </c>
      <c r="AX241" s="16">
        <v>3115363972</v>
      </c>
      <c r="AY241" s="16">
        <v>3173703795</v>
      </c>
      <c r="AZ241" s="16" t="str">
        <f t="shared" ca="1" si="22"/>
        <v xml:space="preserve"> </v>
      </c>
      <c r="BA241" s="16" t="s">
        <v>87</v>
      </c>
      <c r="BB241" s="16" t="s">
        <v>87</v>
      </c>
      <c r="BC241" s="16"/>
      <c r="BD241" s="18" t="s">
        <v>87</v>
      </c>
      <c r="BE241" s="16"/>
      <c r="BF241" s="16" t="s">
        <v>87</v>
      </c>
      <c r="BG241" s="44"/>
      <c r="BH241" s="16"/>
      <c r="BI241" s="19"/>
      <c r="BJ241" s="16"/>
      <c r="BK241" s="16"/>
      <c r="BL241" s="34"/>
    </row>
    <row r="242" spans="1:64">
      <c r="A242" s="15">
        <v>317</v>
      </c>
      <c r="B242" s="16">
        <v>4066</v>
      </c>
      <c r="C242" s="17" t="s">
        <v>64</v>
      </c>
      <c r="D242" s="18">
        <v>12564662</v>
      </c>
      <c r="E242" s="18">
        <v>12564662</v>
      </c>
      <c r="F242" s="18">
        <v>12564662</v>
      </c>
      <c r="G242" s="17" t="s">
        <v>1592</v>
      </c>
      <c r="H242" s="16" t="s">
        <v>229</v>
      </c>
      <c r="I242" s="19" t="s">
        <v>1593</v>
      </c>
      <c r="J242" s="16">
        <f t="shared" ca="1" si="23"/>
        <v>59</v>
      </c>
      <c r="K242" s="17" t="s">
        <v>138</v>
      </c>
      <c r="L242" s="16">
        <v>4071</v>
      </c>
      <c r="M242" s="16">
        <v>23</v>
      </c>
      <c r="N242" s="16" t="s">
        <v>1566</v>
      </c>
      <c r="O242" s="35" t="s">
        <v>1567</v>
      </c>
      <c r="P242" s="16" t="s">
        <v>141</v>
      </c>
      <c r="Q242" s="16" t="s">
        <v>131</v>
      </c>
      <c r="R242" s="17" t="s">
        <v>73</v>
      </c>
      <c r="S242" s="22"/>
      <c r="T242" s="22">
        <v>317</v>
      </c>
      <c r="U242" s="22" t="s">
        <v>1566</v>
      </c>
      <c r="V242" s="37" t="s">
        <v>1567</v>
      </c>
      <c r="W242" s="16">
        <v>3000</v>
      </c>
      <c r="X242" s="16" t="s">
        <v>170</v>
      </c>
      <c r="Y242" s="16" t="s">
        <v>293</v>
      </c>
      <c r="Z242" s="16" t="s">
        <v>293</v>
      </c>
      <c r="AA242" s="16" t="s">
        <v>76</v>
      </c>
      <c r="AB242" s="16" t="s">
        <v>76</v>
      </c>
      <c r="AC242" s="16" t="s">
        <v>76</v>
      </c>
      <c r="AD242" s="16"/>
      <c r="AE242" s="16" t="s">
        <v>77</v>
      </c>
      <c r="AF242" s="24">
        <v>3147287</v>
      </c>
      <c r="AG242" s="41">
        <v>672054</v>
      </c>
      <c r="AH242" s="24">
        <v>3819341</v>
      </c>
      <c r="AI242" s="26">
        <v>33451</v>
      </c>
      <c r="AJ242" s="27">
        <v>40909</v>
      </c>
      <c r="AK242" s="19" t="s">
        <v>92</v>
      </c>
      <c r="AL242" s="28">
        <f t="shared" ca="1" si="20"/>
        <v>13.25</v>
      </c>
      <c r="AM242" s="16" t="s">
        <v>173</v>
      </c>
      <c r="AN242" s="16" t="s">
        <v>94</v>
      </c>
      <c r="AO242" s="36" t="s">
        <v>82</v>
      </c>
      <c r="AP242" s="30">
        <v>6.9690000000000002E-2</v>
      </c>
      <c r="AQ242" s="31" t="s">
        <v>1594</v>
      </c>
      <c r="AR242" s="16" t="s">
        <v>1595</v>
      </c>
      <c r="AS242" s="16" t="s">
        <v>84</v>
      </c>
      <c r="AT242" s="16"/>
      <c r="AU242" s="33"/>
      <c r="AV242" s="16"/>
      <c r="AW242" s="16" t="s">
        <v>1596</v>
      </c>
      <c r="AX242" s="16">
        <v>3166002421</v>
      </c>
      <c r="AY242" s="16" t="s">
        <v>78</v>
      </c>
      <c r="AZ242" s="16" t="str">
        <f t="shared" ca="1" si="22"/>
        <v>Prepensionado</v>
      </c>
      <c r="BA242" s="16" t="s">
        <v>87</v>
      </c>
      <c r="BB242" s="16" t="s">
        <v>87</v>
      </c>
      <c r="BC242" s="16"/>
      <c r="BD242" s="18" t="s">
        <v>87</v>
      </c>
      <c r="BE242" s="16"/>
      <c r="BF242" s="16" t="s">
        <v>87</v>
      </c>
      <c r="BG242" s="31"/>
      <c r="BH242" s="16"/>
      <c r="BI242" s="19"/>
      <c r="BJ242" s="16"/>
      <c r="BK242" s="16"/>
      <c r="BL242" s="34"/>
    </row>
    <row r="243" spans="1:64">
      <c r="A243" s="15">
        <v>318</v>
      </c>
      <c r="B243" s="16">
        <v>4066</v>
      </c>
      <c r="C243" s="17" t="s">
        <v>64</v>
      </c>
      <c r="D243" s="18">
        <v>86009438</v>
      </c>
      <c r="E243" s="18">
        <v>86009438</v>
      </c>
      <c r="F243" s="18">
        <v>86009438</v>
      </c>
      <c r="G243" s="17" t="s">
        <v>1597</v>
      </c>
      <c r="H243" s="16" t="s">
        <v>229</v>
      </c>
      <c r="I243" s="19">
        <v>27621</v>
      </c>
      <c r="J243" s="16">
        <f t="shared" ca="1" si="23"/>
        <v>49</v>
      </c>
      <c r="K243" s="17" t="s">
        <v>138</v>
      </c>
      <c r="L243" s="16">
        <v>4071</v>
      </c>
      <c r="M243" s="16">
        <v>20</v>
      </c>
      <c r="N243" s="16" t="s">
        <v>1598</v>
      </c>
      <c r="O243" s="35" t="s">
        <v>1567</v>
      </c>
      <c r="P243" s="16" t="s">
        <v>141</v>
      </c>
      <c r="Q243" s="16" t="s">
        <v>131</v>
      </c>
      <c r="R243" s="17" t="s">
        <v>73</v>
      </c>
      <c r="S243" s="22"/>
      <c r="T243" s="22">
        <v>318</v>
      </c>
      <c r="U243" s="22" t="s">
        <v>1598</v>
      </c>
      <c r="V243" s="37" t="s">
        <v>1567</v>
      </c>
      <c r="W243" s="16">
        <v>3000</v>
      </c>
      <c r="X243" s="16" t="s">
        <v>170</v>
      </c>
      <c r="Y243" s="16" t="s">
        <v>293</v>
      </c>
      <c r="Z243" s="16" t="s">
        <v>293</v>
      </c>
      <c r="AA243" s="16" t="s">
        <v>76</v>
      </c>
      <c r="AB243" s="16" t="s">
        <v>76</v>
      </c>
      <c r="AC243" s="16" t="s">
        <v>76</v>
      </c>
      <c r="AD243" s="16"/>
      <c r="AE243" s="16" t="s">
        <v>77</v>
      </c>
      <c r="AF243" s="24">
        <v>2577517</v>
      </c>
      <c r="AG243" s="25" t="s">
        <v>78</v>
      </c>
      <c r="AH243" s="24">
        <v>2577517</v>
      </c>
      <c r="AI243" s="26" t="s">
        <v>78</v>
      </c>
      <c r="AJ243" s="27">
        <v>43747</v>
      </c>
      <c r="AK243" s="19" t="s">
        <v>92</v>
      </c>
      <c r="AL243" s="28">
        <f t="shared" ca="1" si="20"/>
        <v>5.416666666666667</v>
      </c>
      <c r="AM243" s="16" t="s">
        <v>1161</v>
      </c>
      <c r="AN243" s="16" t="s">
        <v>94</v>
      </c>
      <c r="AO243" s="36" t="s">
        <v>82</v>
      </c>
      <c r="AP243" s="30">
        <v>6.9690000000000002E-2</v>
      </c>
      <c r="AQ243" s="31" t="s">
        <v>1599</v>
      </c>
      <c r="AR243" s="17" t="s">
        <v>1600</v>
      </c>
      <c r="AS243" s="16" t="s">
        <v>84</v>
      </c>
      <c r="AT243" s="16"/>
      <c r="AU243" s="33"/>
      <c r="AV243" s="17"/>
      <c r="AW243" s="16" t="s">
        <v>1601</v>
      </c>
      <c r="AX243" s="16">
        <v>3006600507</v>
      </c>
      <c r="AY243" s="16" t="s">
        <v>78</v>
      </c>
      <c r="AZ243" s="16" t="str">
        <f t="shared" ca="1" si="22"/>
        <v xml:space="preserve"> </v>
      </c>
      <c r="BA243" s="16" t="s">
        <v>87</v>
      </c>
      <c r="BB243" s="16" t="s">
        <v>1602</v>
      </c>
      <c r="BC243" s="16"/>
      <c r="BD243" s="18" t="s">
        <v>87</v>
      </c>
      <c r="BE243" s="16"/>
      <c r="BF243" s="16" t="s">
        <v>87</v>
      </c>
      <c r="BG243" s="44"/>
      <c r="BH243" s="16"/>
      <c r="BI243" s="19"/>
      <c r="BJ243" s="16"/>
      <c r="BK243" s="16"/>
      <c r="BL243" s="34"/>
    </row>
    <row r="244" spans="1:64">
      <c r="A244" s="15">
        <v>319</v>
      </c>
      <c r="B244" s="16">
        <v>4066</v>
      </c>
      <c r="C244" s="17" t="s">
        <v>112</v>
      </c>
      <c r="D244" s="18">
        <v>36666948</v>
      </c>
      <c r="E244" s="18">
        <v>36666948</v>
      </c>
      <c r="F244" s="18">
        <v>36666948</v>
      </c>
      <c r="G244" s="17" t="s">
        <v>1603</v>
      </c>
      <c r="H244" s="16" t="s">
        <v>291</v>
      </c>
      <c r="I244" s="19" t="s">
        <v>1604</v>
      </c>
      <c r="J244" s="16">
        <f t="shared" ca="1" si="23"/>
        <v>49</v>
      </c>
      <c r="K244" s="17" t="s">
        <v>138</v>
      </c>
      <c r="L244" s="16">
        <v>4071</v>
      </c>
      <c r="M244" s="16">
        <v>20</v>
      </c>
      <c r="N244" s="16" t="s">
        <v>1598</v>
      </c>
      <c r="O244" s="35" t="s">
        <v>1567</v>
      </c>
      <c r="P244" s="16" t="s">
        <v>141</v>
      </c>
      <c r="Q244" s="16" t="s">
        <v>131</v>
      </c>
      <c r="R244" s="17" t="s">
        <v>73</v>
      </c>
      <c r="S244" s="22"/>
      <c r="T244" s="22">
        <v>319</v>
      </c>
      <c r="U244" s="22" t="s">
        <v>1598</v>
      </c>
      <c r="V244" s="37" t="s">
        <v>1567</v>
      </c>
      <c r="W244" s="16">
        <v>3000</v>
      </c>
      <c r="X244" s="16" t="s">
        <v>170</v>
      </c>
      <c r="Y244" s="16" t="s">
        <v>293</v>
      </c>
      <c r="Z244" s="16" t="s">
        <v>293</v>
      </c>
      <c r="AA244" s="16" t="s">
        <v>76</v>
      </c>
      <c r="AB244" s="16" t="s">
        <v>76</v>
      </c>
      <c r="AC244" s="16" t="s">
        <v>76</v>
      </c>
      <c r="AD244" s="16"/>
      <c r="AE244" s="16" t="s">
        <v>77</v>
      </c>
      <c r="AF244" s="24">
        <v>2577517</v>
      </c>
      <c r="AG244" s="41">
        <v>706742</v>
      </c>
      <c r="AH244" s="24">
        <v>3284259</v>
      </c>
      <c r="AI244" s="26">
        <v>37298</v>
      </c>
      <c r="AJ244" s="27">
        <v>40909</v>
      </c>
      <c r="AK244" s="19" t="s">
        <v>92</v>
      </c>
      <c r="AL244" s="28">
        <f t="shared" ca="1" si="20"/>
        <v>13.25</v>
      </c>
      <c r="AM244" s="16" t="s">
        <v>80</v>
      </c>
      <c r="AN244" s="16" t="s">
        <v>94</v>
      </c>
      <c r="AO244" s="36" t="s">
        <v>82</v>
      </c>
      <c r="AP244" s="30">
        <v>6.9690000000000002E-2</v>
      </c>
      <c r="AQ244" s="31" t="s">
        <v>1605</v>
      </c>
      <c r="AR244" s="17" t="s">
        <v>1605</v>
      </c>
      <c r="AS244" s="16" t="s">
        <v>84</v>
      </c>
      <c r="AT244" s="16"/>
      <c r="AU244" s="33"/>
      <c r="AV244" s="17"/>
      <c r="AW244" s="16" t="s">
        <v>1606</v>
      </c>
      <c r="AX244" s="16">
        <v>3223995716</v>
      </c>
      <c r="AY244" s="16" t="s">
        <v>78</v>
      </c>
      <c r="AZ244" s="16" t="str">
        <f t="shared" ca="1" si="22"/>
        <v xml:space="preserve"> </v>
      </c>
      <c r="BA244" s="16" t="s">
        <v>87</v>
      </c>
      <c r="BB244" s="16" t="s">
        <v>87</v>
      </c>
      <c r="BC244" s="16"/>
      <c r="BD244" s="18" t="s">
        <v>87</v>
      </c>
      <c r="BE244" s="16"/>
      <c r="BF244" s="16" t="s">
        <v>87</v>
      </c>
      <c r="BG244" s="17"/>
      <c r="BH244" s="16"/>
      <c r="BI244" s="19"/>
      <c r="BJ244" s="16"/>
      <c r="BK244" s="16"/>
      <c r="BL244" s="34"/>
    </row>
    <row r="245" spans="1:64">
      <c r="A245" s="15">
        <v>320</v>
      </c>
      <c r="B245" s="16">
        <v>4066</v>
      </c>
      <c r="C245" s="17" t="s">
        <v>64</v>
      </c>
      <c r="D245" s="18">
        <v>4525589</v>
      </c>
      <c r="E245" s="18">
        <v>4525589</v>
      </c>
      <c r="F245" s="18">
        <v>4525589</v>
      </c>
      <c r="G245" s="17" t="s">
        <v>1607</v>
      </c>
      <c r="H245" s="16" t="s">
        <v>89</v>
      </c>
      <c r="I245" s="19" t="s">
        <v>1608</v>
      </c>
      <c r="J245" s="16">
        <f t="shared" ca="1" si="23"/>
        <v>61</v>
      </c>
      <c r="K245" s="17" t="s">
        <v>138</v>
      </c>
      <c r="L245" s="16">
        <v>4071</v>
      </c>
      <c r="M245" s="16">
        <v>20</v>
      </c>
      <c r="N245" s="16" t="s">
        <v>1598</v>
      </c>
      <c r="O245" s="35" t="s">
        <v>1567</v>
      </c>
      <c r="P245" s="16" t="s">
        <v>141</v>
      </c>
      <c r="Q245" s="16" t="s">
        <v>131</v>
      </c>
      <c r="R245" s="17" t="s">
        <v>73</v>
      </c>
      <c r="S245" s="22"/>
      <c r="T245" s="22">
        <v>320</v>
      </c>
      <c r="U245" s="22" t="s">
        <v>1598</v>
      </c>
      <c r="V245" s="37" t="s">
        <v>1567</v>
      </c>
      <c r="W245" s="16">
        <v>3000</v>
      </c>
      <c r="X245" s="16" t="s">
        <v>170</v>
      </c>
      <c r="Y245" s="16" t="s">
        <v>519</v>
      </c>
      <c r="Z245" s="16" t="s">
        <v>519</v>
      </c>
      <c r="AA245" s="16" t="s">
        <v>339</v>
      </c>
      <c r="AB245" s="16" t="s">
        <v>340</v>
      </c>
      <c r="AC245" s="16" t="s">
        <v>341</v>
      </c>
      <c r="AD245" s="16"/>
      <c r="AE245" s="16" t="s">
        <v>77</v>
      </c>
      <c r="AF245" s="24">
        <v>2577517</v>
      </c>
      <c r="AG245" s="41">
        <v>706742</v>
      </c>
      <c r="AH245" s="24">
        <v>3284259</v>
      </c>
      <c r="AI245" s="26">
        <v>36117</v>
      </c>
      <c r="AJ245" s="27">
        <v>40909</v>
      </c>
      <c r="AK245" s="19" t="s">
        <v>92</v>
      </c>
      <c r="AL245" s="28">
        <f t="shared" ca="1" si="20"/>
        <v>13.25</v>
      </c>
      <c r="AM245" s="16" t="s">
        <v>269</v>
      </c>
      <c r="AN245" s="16" t="s">
        <v>94</v>
      </c>
      <c r="AO245" s="36" t="s">
        <v>343</v>
      </c>
      <c r="AP245" s="30">
        <v>6.9690000000000002E-2</v>
      </c>
      <c r="AQ245" s="31" t="s">
        <v>1609</v>
      </c>
      <c r="AR245" s="17" t="s">
        <v>1610</v>
      </c>
      <c r="AS245" s="16" t="s">
        <v>84</v>
      </c>
      <c r="AT245" s="16"/>
      <c r="AU245" s="33"/>
      <c r="AV245" s="17"/>
      <c r="AW245" s="16" t="s">
        <v>1611</v>
      </c>
      <c r="AX245" s="16">
        <v>3508095660</v>
      </c>
      <c r="AY245" s="16" t="s">
        <v>78</v>
      </c>
      <c r="AZ245" s="16" t="str">
        <f t="shared" ref="AZ245:AZ276" ca="1" si="24">IF(AND(C245="MASCULINO",J245&gt;=59),"Prepensionado",IF(AND(C245="FEMENINO",J245&gt;=54),"Prepensionado"," "))</f>
        <v>Prepensionado</v>
      </c>
      <c r="BA245" s="16" t="s">
        <v>87</v>
      </c>
      <c r="BB245" s="16" t="s">
        <v>87</v>
      </c>
      <c r="BC245" s="16"/>
      <c r="BD245" s="18" t="s">
        <v>87</v>
      </c>
      <c r="BE245" s="16"/>
      <c r="BF245" s="16" t="s">
        <v>87</v>
      </c>
      <c r="BG245" s="44"/>
      <c r="BH245" s="16"/>
      <c r="BI245" s="19"/>
      <c r="BJ245" s="16"/>
      <c r="BK245" s="16"/>
      <c r="BL245" s="34"/>
    </row>
    <row r="246" spans="1:64">
      <c r="A246" s="15">
        <v>322</v>
      </c>
      <c r="B246" s="16">
        <v>4066</v>
      </c>
      <c r="C246" s="17" t="s">
        <v>64</v>
      </c>
      <c r="D246" s="18">
        <v>7572567</v>
      </c>
      <c r="E246" s="18">
        <v>7572567</v>
      </c>
      <c r="F246" s="18">
        <v>7572567</v>
      </c>
      <c r="G246" s="17" t="s">
        <v>1612</v>
      </c>
      <c r="H246" s="16" t="s">
        <v>89</v>
      </c>
      <c r="I246" s="19">
        <v>29827</v>
      </c>
      <c r="J246" s="16">
        <f t="shared" ca="1" si="23"/>
        <v>43</v>
      </c>
      <c r="K246" s="17" t="s">
        <v>138</v>
      </c>
      <c r="L246" s="16">
        <v>4071</v>
      </c>
      <c r="M246" s="16">
        <v>20</v>
      </c>
      <c r="N246" s="16" t="s">
        <v>1598</v>
      </c>
      <c r="O246" s="35" t="s">
        <v>1567</v>
      </c>
      <c r="P246" s="16" t="s">
        <v>141</v>
      </c>
      <c r="Q246" s="16" t="s">
        <v>131</v>
      </c>
      <c r="R246" s="17" t="s">
        <v>73</v>
      </c>
      <c r="S246" s="22"/>
      <c r="T246" s="22">
        <v>322</v>
      </c>
      <c r="U246" s="22" t="s">
        <v>1598</v>
      </c>
      <c r="V246" s="37" t="s">
        <v>1567</v>
      </c>
      <c r="W246" s="16">
        <v>3000</v>
      </c>
      <c r="X246" s="16" t="s">
        <v>170</v>
      </c>
      <c r="Y246" s="16" t="s">
        <v>531</v>
      </c>
      <c r="Z246" s="16" t="s">
        <v>531</v>
      </c>
      <c r="AA246" s="16" t="s">
        <v>421</v>
      </c>
      <c r="AB246" s="16" t="s">
        <v>422</v>
      </c>
      <c r="AC246" s="16" t="s">
        <v>423</v>
      </c>
      <c r="AD246" s="16" t="s">
        <v>551</v>
      </c>
      <c r="AE246" s="16" t="s">
        <v>77</v>
      </c>
      <c r="AF246" s="24">
        <v>2577517</v>
      </c>
      <c r="AG246" s="25" t="s">
        <v>78</v>
      </c>
      <c r="AH246" s="24">
        <v>2577517</v>
      </c>
      <c r="AI246" s="26" t="s">
        <v>78</v>
      </c>
      <c r="AJ246" s="27">
        <v>44123</v>
      </c>
      <c r="AK246" s="19" t="s">
        <v>1613</v>
      </c>
      <c r="AL246" s="28">
        <f t="shared" ref="AL246:AL307" ca="1" si="25">IFERROR(IF(AJ246=0," ",DATEDIF(AJ246,TODAY(),"M"))/12," ")</f>
        <v>4.416666666666667</v>
      </c>
      <c r="AM246" s="16" t="s">
        <v>183</v>
      </c>
      <c r="AN246" s="16" t="s">
        <v>94</v>
      </c>
      <c r="AO246" s="36" t="s">
        <v>425</v>
      </c>
      <c r="AP246" s="30">
        <v>6.9690000000000002E-2</v>
      </c>
      <c r="AQ246" s="31" t="s">
        <v>1614</v>
      </c>
      <c r="AR246" s="17" t="s">
        <v>1615</v>
      </c>
      <c r="AS246" s="16" t="s">
        <v>107</v>
      </c>
      <c r="AT246" s="16"/>
      <c r="AU246" s="33"/>
      <c r="AV246" s="17"/>
      <c r="AW246" s="16" t="s">
        <v>1616</v>
      </c>
      <c r="AX246" s="16">
        <v>3192076405</v>
      </c>
      <c r="AY246" s="16" t="s">
        <v>78</v>
      </c>
      <c r="AZ246" s="16" t="str">
        <f t="shared" ca="1" si="24"/>
        <v xml:space="preserve"> </v>
      </c>
      <c r="BA246" s="16" t="s">
        <v>87</v>
      </c>
      <c r="BB246" s="16" t="s">
        <v>1602</v>
      </c>
      <c r="BC246" s="16"/>
      <c r="BD246" s="18" t="s">
        <v>87</v>
      </c>
      <c r="BE246" s="16"/>
      <c r="BF246" s="16" t="s">
        <v>87</v>
      </c>
      <c r="BG246" s="17"/>
      <c r="BH246" s="16"/>
      <c r="BI246" s="19"/>
      <c r="BJ246" s="16"/>
      <c r="BK246" s="16"/>
      <c r="BL246" s="34"/>
    </row>
    <row r="247" spans="1:64">
      <c r="A247" s="15">
        <v>323</v>
      </c>
      <c r="B247" s="16">
        <v>4066</v>
      </c>
      <c r="C247" s="17" t="s">
        <v>64</v>
      </c>
      <c r="D247" s="18">
        <v>5993189</v>
      </c>
      <c r="E247" s="18">
        <v>5993189</v>
      </c>
      <c r="F247" s="18">
        <v>5993189</v>
      </c>
      <c r="G247" s="17" t="s">
        <v>1617</v>
      </c>
      <c r="H247" s="16" t="s">
        <v>89</v>
      </c>
      <c r="I247" s="19" t="s">
        <v>1618</v>
      </c>
      <c r="J247" s="16">
        <f t="shared" ca="1" si="23"/>
        <v>54</v>
      </c>
      <c r="K247" s="17" t="s">
        <v>138</v>
      </c>
      <c r="L247" s="16">
        <v>4071</v>
      </c>
      <c r="M247" s="16">
        <v>20</v>
      </c>
      <c r="N247" s="16" t="s">
        <v>1598</v>
      </c>
      <c r="O247" s="35" t="s">
        <v>1567</v>
      </c>
      <c r="P247" s="16" t="s">
        <v>141</v>
      </c>
      <c r="Q247" s="16" t="s">
        <v>131</v>
      </c>
      <c r="R247" s="17" t="s">
        <v>73</v>
      </c>
      <c r="S247" s="22"/>
      <c r="T247" s="22">
        <v>323</v>
      </c>
      <c r="U247" s="22" t="s">
        <v>1598</v>
      </c>
      <c r="V247" s="37" t="s">
        <v>1567</v>
      </c>
      <c r="W247" s="16">
        <v>3000</v>
      </c>
      <c r="X247" s="16" t="s">
        <v>170</v>
      </c>
      <c r="Y247" s="16" t="s">
        <v>293</v>
      </c>
      <c r="Z247" s="16" t="s">
        <v>293</v>
      </c>
      <c r="AA247" s="16" t="s">
        <v>76</v>
      </c>
      <c r="AB247" s="16" t="s">
        <v>76</v>
      </c>
      <c r="AC247" s="16" t="s">
        <v>76</v>
      </c>
      <c r="AD247" s="16"/>
      <c r="AE247" s="16" t="s">
        <v>77</v>
      </c>
      <c r="AF247" s="24">
        <v>2577517</v>
      </c>
      <c r="AG247" s="41">
        <v>706742</v>
      </c>
      <c r="AH247" s="24">
        <v>3284259</v>
      </c>
      <c r="AI247" s="26">
        <v>36497</v>
      </c>
      <c r="AJ247" s="27">
        <v>40909</v>
      </c>
      <c r="AK247" s="19" t="s">
        <v>92</v>
      </c>
      <c r="AL247" s="28">
        <f t="shared" ca="1" si="25"/>
        <v>13.25</v>
      </c>
      <c r="AM247" s="16" t="s">
        <v>93</v>
      </c>
      <c r="AN247" s="16" t="s">
        <v>94</v>
      </c>
      <c r="AO247" s="36" t="s">
        <v>82</v>
      </c>
      <c r="AP247" s="30">
        <v>6.9690000000000002E-2</v>
      </c>
      <c r="AQ247" s="31" t="s">
        <v>1619</v>
      </c>
      <c r="AR247" s="16" t="s">
        <v>1620</v>
      </c>
      <c r="AS247" s="16" t="s">
        <v>84</v>
      </c>
      <c r="AT247" s="16"/>
      <c r="AU247" s="33"/>
      <c r="AV247" s="16"/>
      <c r="AW247" s="16" t="s">
        <v>1621</v>
      </c>
      <c r="AX247" s="16">
        <v>3212319061</v>
      </c>
      <c r="AY247" s="16" t="s">
        <v>78</v>
      </c>
      <c r="AZ247" s="16" t="str">
        <f t="shared" ca="1" si="24"/>
        <v xml:space="preserve"> </v>
      </c>
      <c r="BA247" s="16" t="s">
        <v>87</v>
      </c>
      <c r="BB247" s="16" t="s">
        <v>87</v>
      </c>
      <c r="BC247" s="16"/>
      <c r="BD247" s="18" t="s">
        <v>87</v>
      </c>
      <c r="BE247" s="16"/>
      <c r="BF247" s="16" t="s">
        <v>87</v>
      </c>
      <c r="BG247" s="31"/>
      <c r="BH247" s="16"/>
      <c r="BI247" s="19"/>
      <c r="BJ247" s="16"/>
      <c r="BK247" s="16"/>
      <c r="BL247" s="34"/>
    </row>
    <row r="248" spans="1:64">
      <c r="A248" s="15">
        <v>324</v>
      </c>
      <c r="B248" s="16">
        <v>4066</v>
      </c>
      <c r="C248" s="17" t="s">
        <v>64</v>
      </c>
      <c r="D248" s="18">
        <v>79277527</v>
      </c>
      <c r="E248" s="18">
        <v>79277527</v>
      </c>
      <c r="F248" s="18">
        <v>79277527</v>
      </c>
      <c r="G248" s="17" t="s">
        <v>1622</v>
      </c>
      <c r="H248" s="16" t="s">
        <v>229</v>
      </c>
      <c r="I248" s="19" t="s">
        <v>1623</v>
      </c>
      <c r="J248" s="16">
        <f t="shared" ca="1" si="23"/>
        <v>62</v>
      </c>
      <c r="K248" s="17" t="s">
        <v>138</v>
      </c>
      <c r="L248" s="16">
        <v>4071</v>
      </c>
      <c r="M248" s="16">
        <v>20</v>
      </c>
      <c r="N248" s="16" t="s">
        <v>1598</v>
      </c>
      <c r="O248" s="35" t="s">
        <v>1567</v>
      </c>
      <c r="P248" s="16" t="s">
        <v>141</v>
      </c>
      <c r="Q248" s="16" t="s">
        <v>131</v>
      </c>
      <c r="R248" s="22" t="s">
        <v>73</v>
      </c>
      <c r="S248" s="22"/>
      <c r="T248" s="22">
        <v>324</v>
      </c>
      <c r="U248" s="22" t="s">
        <v>1598</v>
      </c>
      <c r="V248" s="22" t="s">
        <v>1567</v>
      </c>
      <c r="W248" s="16">
        <v>3000</v>
      </c>
      <c r="X248" s="16" t="s">
        <v>170</v>
      </c>
      <c r="Y248" s="16" t="s">
        <v>293</v>
      </c>
      <c r="Z248" s="16" t="s">
        <v>293</v>
      </c>
      <c r="AA248" s="16" t="s">
        <v>76</v>
      </c>
      <c r="AB248" s="16" t="s">
        <v>76</v>
      </c>
      <c r="AC248" s="16" t="s">
        <v>76</v>
      </c>
      <c r="AD248" s="16"/>
      <c r="AE248" s="16" t="s">
        <v>77</v>
      </c>
      <c r="AF248" s="24">
        <v>2577517</v>
      </c>
      <c r="AG248" s="41">
        <v>706742</v>
      </c>
      <c r="AH248" s="24">
        <v>3284259</v>
      </c>
      <c r="AI248" s="26">
        <v>34268</v>
      </c>
      <c r="AJ248" s="27">
        <v>40909</v>
      </c>
      <c r="AK248" s="19" t="s">
        <v>92</v>
      </c>
      <c r="AL248" s="28">
        <f t="shared" ca="1" si="25"/>
        <v>13.25</v>
      </c>
      <c r="AM248" s="16" t="s">
        <v>173</v>
      </c>
      <c r="AN248" s="16" t="s">
        <v>94</v>
      </c>
      <c r="AO248" s="36" t="s">
        <v>82</v>
      </c>
      <c r="AP248" s="30">
        <v>6.9690000000000002E-2</v>
      </c>
      <c r="AQ248" s="31" t="s">
        <v>1624</v>
      </c>
      <c r="AR248" s="16" t="s">
        <v>1625</v>
      </c>
      <c r="AS248" s="16" t="s">
        <v>84</v>
      </c>
      <c r="AT248" s="16"/>
      <c r="AU248" s="33"/>
      <c r="AV248" s="16"/>
      <c r="AW248" s="16" t="s">
        <v>1626</v>
      </c>
      <c r="AX248" s="16">
        <v>3118564823</v>
      </c>
      <c r="AY248" s="16" t="s">
        <v>78</v>
      </c>
      <c r="AZ248" s="16" t="str">
        <f t="shared" ca="1" si="24"/>
        <v>Prepensionado</v>
      </c>
      <c r="BA248" s="16" t="s">
        <v>87</v>
      </c>
      <c r="BB248" s="16" t="s">
        <v>87</v>
      </c>
      <c r="BC248" s="16"/>
      <c r="BD248" s="18" t="s">
        <v>87</v>
      </c>
      <c r="BE248" s="16"/>
      <c r="BF248" s="16" t="s">
        <v>87</v>
      </c>
      <c r="BG248" s="31"/>
      <c r="BH248" s="16"/>
      <c r="BI248" s="19"/>
      <c r="BJ248" s="16"/>
      <c r="BK248" s="16"/>
      <c r="BL248" s="34"/>
    </row>
    <row r="249" spans="1:64">
      <c r="A249" s="15">
        <v>326</v>
      </c>
      <c r="B249" s="16">
        <v>4066</v>
      </c>
      <c r="C249" s="17" t="s">
        <v>64</v>
      </c>
      <c r="D249" s="18">
        <v>98580393</v>
      </c>
      <c r="E249" s="18">
        <v>98580393</v>
      </c>
      <c r="F249" s="18">
        <v>98580393</v>
      </c>
      <c r="G249" s="17" t="s">
        <v>1627</v>
      </c>
      <c r="H249" s="16" t="s">
        <v>229</v>
      </c>
      <c r="I249" s="19" t="s">
        <v>1628</v>
      </c>
      <c r="J249" s="16">
        <f t="shared" ca="1" si="23"/>
        <v>54</v>
      </c>
      <c r="K249" s="17" t="s">
        <v>138</v>
      </c>
      <c r="L249" s="16">
        <v>4071</v>
      </c>
      <c r="M249" s="16">
        <v>16</v>
      </c>
      <c r="N249" s="16" t="s">
        <v>1629</v>
      </c>
      <c r="O249" s="35" t="s">
        <v>1567</v>
      </c>
      <c r="P249" s="16" t="s">
        <v>141</v>
      </c>
      <c r="Q249" s="16" t="s">
        <v>131</v>
      </c>
      <c r="R249" s="17" t="s">
        <v>73</v>
      </c>
      <c r="S249" s="22"/>
      <c r="T249" s="22">
        <v>326</v>
      </c>
      <c r="U249" s="22" t="s">
        <v>1629</v>
      </c>
      <c r="V249" s="37" t="s">
        <v>1567</v>
      </c>
      <c r="W249" s="16">
        <v>3000</v>
      </c>
      <c r="X249" s="16" t="s">
        <v>170</v>
      </c>
      <c r="Y249" s="16" t="s">
        <v>519</v>
      </c>
      <c r="Z249" s="16" t="s">
        <v>519</v>
      </c>
      <c r="AA249" s="16" t="s">
        <v>339</v>
      </c>
      <c r="AB249" s="16" t="s">
        <v>340</v>
      </c>
      <c r="AC249" s="16" t="s">
        <v>341</v>
      </c>
      <c r="AD249" s="16"/>
      <c r="AE249" s="16" t="s">
        <v>77</v>
      </c>
      <c r="AF249" s="24">
        <v>2328818</v>
      </c>
      <c r="AG249" s="41">
        <v>624700</v>
      </c>
      <c r="AH249" s="24">
        <v>2953518</v>
      </c>
      <c r="AI249" s="26">
        <v>36391</v>
      </c>
      <c r="AJ249" s="27">
        <v>40909</v>
      </c>
      <c r="AK249" s="19" t="s">
        <v>92</v>
      </c>
      <c r="AL249" s="28">
        <f t="shared" ca="1" si="25"/>
        <v>13.25</v>
      </c>
      <c r="AM249" s="16" t="s">
        <v>173</v>
      </c>
      <c r="AN249" s="16" t="s">
        <v>94</v>
      </c>
      <c r="AO249" s="36" t="s">
        <v>343</v>
      </c>
      <c r="AP249" s="30">
        <v>6.9690000000000002E-2</v>
      </c>
      <c r="AQ249" s="31" t="s">
        <v>1630</v>
      </c>
      <c r="AR249" s="16" t="s">
        <v>1631</v>
      </c>
      <c r="AS249" s="16" t="s">
        <v>263</v>
      </c>
      <c r="AT249" s="16"/>
      <c r="AU249" s="33"/>
      <c r="AV249" s="16"/>
      <c r="AW249" s="16" t="s">
        <v>1632</v>
      </c>
      <c r="AX249" s="16">
        <v>4657669</v>
      </c>
      <c r="AY249" s="16" t="s">
        <v>78</v>
      </c>
      <c r="AZ249" s="16" t="str">
        <f t="shared" ca="1" si="24"/>
        <v xml:space="preserve"> </v>
      </c>
      <c r="BA249" s="16" t="s">
        <v>87</v>
      </c>
      <c r="BB249" s="16" t="s">
        <v>87</v>
      </c>
      <c r="BC249" s="16"/>
      <c r="BD249" s="18" t="s">
        <v>87</v>
      </c>
      <c r="BE249" s="16"/>
      <c r="BF249" s="16" t="s">
        <v>87</v>
      </c>
      <c r="BG249" s="31"/>
      <c r="BH249" s="16"/>
      <c r="BI249" s="19"/>
      <c r="BJ249" s="16"/>
      <c r="BK249" s="16"/>
      <c r="BL249" s="34"/>
    </row>
    <row r="250" spans="1:64">
      <c r="A250" s="15">
        <v>327</v>
      </c>
      <c r="B250" s="16">
        <v>4066</v>
      </c>
      <c r="C250" s="17" t="s">
        <v>64</v>
      </c>
      <c r="D250" s="18">
        <v>70418751</v>
      </c>
      <c r="E250" s="18">
        <v>70418751</v>
      </c>
      <c r="F250" s="18">
        <v>70418751</v>
      </c>
      <c r="G250" s="17" t="s">
        <v>1633</v>
      </c>
      <c r="H250" s="16" t="s">
        <v>229</v>
      </c>
      <c r="I250" s="19" t="s">
        <v>1634</v>
      </c>
      <c r="J250" s="16">
        <f t="shared" ca="1" si="23"/>
        <v>50</v>
      </c>
      <c r="K250" s="17" t="s">
        <v>138</v>
      </c>
      <c r="L250" s="16">
        <v>4071</v>
      </c>
      <c r="M250" s="16">
        <v>16</v>
      </c>
      <c r="N250" s="16" t="s">
        <v>1629</v>
      </c>
      <c r="O250" s="35" t="s">
        <v>1567</v>
      </c>
      <c r="P250" s="16" t="s">
        <v>141</v>
      </c>
      <c r="Q250" s="16" t="s">
        <v>131</v>
      </c>
      <c r="R250" s="17" t="s">
        <v>73</v>
      </c>
      <c r="S250" s="22"/>
      <c r="T250" s="22">
        <v>327</v>
      </c>
      <c r="U250" s="22" t="s">
        <v>1629</v>
      </c>
      <c r="V250" s="37" t="s">
        <v>1567</v>
      </c>
      <c r="W250" s="16">
        <v>4000</v>
      </c>
      <c r="X250" s="16" t="s">
        <v>259</v>
      </c>
      <c r="Y250" s="16" t="s">
        <v>984</v>
      </c>
      <c r="Z250" s="16" t="s">
        <v>984</v>
      </c>
      <c r="AA250" s="16" t="s">
        <v>76</v>
      </c>
      <c r="AB250" s="16" t="s">
        <v>76</v>
      </c>
      <c r="AC250" s="16" t="s">
        <v>76</v>
      </c>
      <c r="AD250" s="16" t="s">
        <v>261</v>
      </c>
      <c r="AE250" s="16" t="s">
        <v>77</v>
      </c>
      <c r="AF250" s="24">
        <v>2328818</v>
      </c>
      <c r="AG250" s="25" t="s">
        <v>78</v>
      </c>
      <c r="AH250" s="24">
        <v>2328818</v>
      </c>
      <c r="AI250" s="26" t="s">
        <v>78</v>
      </c>
      <c r="AJ250" s="27">
        <v>42108</v>
      </c>
      <c r="AK250" s="19" t="s">
        <v>92</v>
      </c>
      <c r="AL250" s="28">
        <f t="shared" ca="1" si="25"/>
        <v>9.9166666666666661</v>
      </c>
      <c r="AM250" s="16" t="s">
        <v>1161</v>
      </c>
      <c r="AN250" s="16" t="s">
        <v>121</v>
      </c>
      <c r="AO250" s="36" t="s">
        <v>82</v>
      </c>
      <c r="AP250" s="30">
        <v>6.9690000000000002E-2</v>
      </c>
      <c r="AQ250" s="31" t="s">
        <v>1635</v>
      </c>
      <c r="AR250" s="17" t="s">
        <v>1636</v>
      </c>
      <c r="AS250" s="16" t="s">
        <v>84</v>
      </c>
      <c r="AT250" s="16" t="s">
        <v>1637</v>
      </c>
      <c r="AU250" s="33" t="s">
        <v>135</v>
      </c>
      <c r="AV250" s="17"/>
      <c r="AW250" s="16" t="s">
        <v>1638</v>
      </c>
      <c r="AX250" s="16">
        <v>3166051324</v>
      </c>
      <c r="AY250" s="16" t="s">
        <v>78</v>
      </c>
      <c r="AZ250" s="16" t="str">
        <f t="shared" ca="1" si="24"/>
        <v xml:space="preserve"> </v>
      </c>
      <c r="BA250" s="16" t="s">
        <v>87</v>
      </c>
      <c r="BB250" s="16" t="s">
        <v>87</v>
      </c>
      <c r="BC250" s="16"/>
      <c r="BD250" s="18" t="s">
        <v>87</v>
      </c>
      <c r="BE250" s="16"/>
      <c r="BF250" s="16" t="s">
        <v>87</v>
      </c>
      <c r="BG250" s="44"/>
      <c r="BH250" s="16"/>
      <c r="BI250" s="19"/>
      <c r="BJ250" s="16"/>
      <c r="BK250" s="16"/>
      <c r="BL250" s="34"/>
    </row>
    <row r="251" spans="1:64">
      <c r="A251" s="15">
        <v>328</v>
      </c>
      <c r="B251" s="16">
        <v>4066</v>
      </c>
      <c r="C251" s="17" t="s">
        <v>64</v>
      </c>
      <c r="D251" s="18">
        <v>15508795</v>
      </c>
      <c r="E251" s="18">
        <v>15508795</v>
      </c>
      <c r="F251" s="18">
        <v>15508795</v>
      </c>
      <c r="G251" s="17" t="s">
        <v>1639</v>
      </c>
      <c r="H251" s="16" t="s">
        <v>89</v>
      </c>
      <c r="I251" s="19" t="s">
        <v>1640</v>
      </c>
      <c r="J251" s="16">
        <f t="shared" ca="1" si="23"/>
        <v>55</v>
      </c>
      <c r="K251" s="17" t="s">
        <v>138</v>
      </c>
      <c r="L251" s="16">
        <v>4071</v>
      </c>
      <c r="M251" s="16">
        <v>16</v>
      </c>
      <c r="N251" s="16" t="s">
        <v>1629</v>
      </c>
      <c r="O251" s="35" t="s">
        <v>1567</v>
      </c>
      <c r="P251" s="16" t="s">
        <v>141</v>
      </c>
      <c r="Q251" s="16" t="s">
        <v>131</v>
      </c>
      <c r="R251" s="17" t="s">
        <v>73</v>
      </c>
      <c r="S251" s="22"/>
      <c r="T251" s="22">
        <v>328</v>
      </c>
      <c r="U251" s="22" t="s">
        <v>1629</v>
      </c>
      <c r="V251" s="37" t="s">
        <v>1567</v>
      </c>
      <c r="W251" s="16">
        <v>3000</v>
      </c>
      <c r="X251" s="16" t="s">
        <v>170</v>
      </c>
      <c r="Y251" s="16" t="s">
        <v>519</v>
      </c>
      <c r="Z251" s="16" t="s">
        <v>519</v>
      </c>
      <c r="AA251" s="16" t="s">
        <v>339</v>
      </c>
      <c r="AB251" s="16" t="s">
        <v>340</v>
      </c>
      <c r="AC251" s="16" t="s">
        <v>341</v>
      </c>
      <c r="AD251" s="16"/>
      <c r="AE251" s="16" t="s">
        <v>77</v>
      </c>
      <c r="AF251" s="24">
        <v>2328818</v>
      </c>
      <c r="AG251" s="41">
        <v>624700</v>
      </c>
      <c r="AH251" s="24">
        <v>2953518</v>
      </c>
      <c r="AI251" s="26">
        <v>34403</v>
      </c>
      <c r="AJ251" s="27">
        <v>40909</v>
      </c>
      <c r="AK251" s="19" t="s">
        <v>92</v>
      </c>
      <c r="AL251" s="28">
        <f t="shared" ca="1" si="25"/>
        <v>13.25</v>
      </c>
      <c r="AM251" s="16" t="s">
        <v>120</v>
      </c>
      <c r="AN251" s="16" t="s">
        <v>94</v>
      </c>
      <c r="AO251" s="36" t="s">
        <v>343</v>
      </c>
      <c r="AP251" s="30">
        <v>6.9690000000000002E-2</v>
      </c>
      <c r="AQ251" s="31" t="s">
        <v>1641</v>
      </c>
      <c r="AR251" s="17" t="s">
        <v>1642</v>
      </c>
      <c r="AS251" s="16" t="s">
        <v>84</v>
      </c>
      <c r="AT251" s="16"/>
      <c r="AU251" s="33" t="s">
        <v>492</v>
      </c>
      <c r="AV251" s="17"/>
      <c r="AW251" s="16" t="s">
        <v>1643</v>
      </c>
      <c r="AX251" s="16">
        <v>3052482454</v>
      </c>
      <c r="AY251" s="16" t="s">
        <v>78</v>
      </c>
      <c r="AZ251" s="16" t="str">
        <f t="shared" ca="1" si="24"/>
        <v xml:space="preserve"> </v>
      </c>
      <c r="BA251" s="16" t="s">
        <v>87</v>
      </c>
      <c r="BB251" s="16" t="s">
        <v>87</v>
      </c>
      <c r="BC251" s="16"/>
      <c r="BD251" s="18" t="s">
        <v>87</v>
      </c>
      <c r="BE251" s="16"/>
      <c r="BF251" s="16" t="s">
        <v>87</v>
      </c>
      <c r="BG251" s="44"/>
      <c r="BH251" s="16"/>
      <c r="BI251" s="19"/>
      <c r="BJ251" s="16"/>
      <c r="BK251" s="16"/>
      <c r="BL251" s="34"/>
    </row>
    <row r="252" spans="1:64">
      <c r="A252" s="15">
        <v>329</v>
      </c>
      <c r="B252" s="16">
        <v>4066</v>
      </c>
      <c r="C252" s="17" t="s">
        <v>64</v>
      </c>
      <c r="D252" s="18">
        <v>6442138</v>
      </c>
      <c r="E252" s="18">
        <v>6442138</v>
      </c>
      <c r="F252" s="18">
        <v>6442138</v>
      </c>
      <c r="G252" s="17" t="s">
        <v>1644</v>
      </c>
      <c r="H252" s="16" t="s">
        <v>89</v>
      </c>
      <c r="I252" s="19" t="s">
        <v>1645</v>
      </c>
      <c r="J252" s="16">
        <f t="shared" ca="1" si="23"/>
        <v>67</v>
      </c>
      <c r="K252" s="17" t="s">
        <v>138</v>
      </c>
      <c r="L252" s="16">
        <v>4071</v>
      </c>
      <c r="M252" s="16">
        <v>16</v>
      </c>
      <c r="N252" s="16" t="s">
        <v>1629</v>
      </c>
      <c r="O252" s="35" t="s">
        <v>1567</v>
      </c>
      <c r="P252" s="16" t="s">
        <v>141</v>
      </c>
      <c r="Q252" s="16" t="s">
        <v>131</v>
      </c>
      <c r="R252" s="17" t="s">
        <v>73</v>
      </c>
      <c r="S252" s="22" t="s">
        <v>1646</v>
      </c>
      <c r="T252" s="22">
        <v>329</v>
      </c>
      <c r="U252" s="22" t="s">
        <v>1629</v>
      </c>
      <c r="V252" s="37" t="s">
        <v>1567</v>
      </c>
      <c r="W252" s="16">
        <v>3000</v>
      </c>
      <c r="X252" s="16" t="s">
        <v>170</v>
      </c>
      <c r="Y252" s="16" t="s">
        <v>432</v>
      </c>
      <c r="Z252" s="16" t="s">
        <v>432</v>
      </c>
      <c r="AA252" s="16" t="s">
        <v>433</v>
      </c>
      <c r="AB252" s="16" t="s">
        <v>434</v>
      </c>
      <c r="AC252" s="16" t="s">
        <v>435</v>
      </c>
      <c r="AD252" s="16"/>
      <c r="AE252" s="16" t="s">
        <v>77</v>
      </c>
      <c r="AF252" s="24">
        <v>2328818</v>
      </c>
      <c r="AG252" s="41">
        <v>624700</v>
      </c>
      <c r="AH252" s="24">
        <v>2953518</v>
      </c>
      <c r="AI252" s="26">
        <v>34352</v>
      </c>
      <c r="AJ252" s="27">
        <v>40909</v>
      </c>
      <c r="AK252" s="19" t="s">
        <v>92</v>
      </c>
      <c r="AL252" s="28">
        <f t="shared" ca="1" si="25"/>
        <v>13.25</v>
      </c>
      <c r="AM252" s="16" t="s">
        <v>120</v>
      </c>
      <c r="AN252" s="16" t="s">
        <v>94</v>
      </c>
      <c r="AO252" s="36" t="s">
        <v>436</v>
      </c>
      <c r="AP252" s="30">
        <v>6.9690000000000002E-2</v>
      </c>
      <c r="AQ252" s="31" t="s">
        <v>1647</v>
      </c>
      <c r="AR252" s="31" t="s">
        <v>1648</v>
      </c>
      <c r="AS252" s="16" t="s">
        <v>84</v>
      </c>
      <c r="AT252" s="16"/>
      <c r="AU252" s="33"/>
      <c r="AV252" s="31"/>
      <c r="AW252" s="16" t="s">
        <v>1649</v>
      </c>
      <c r="AX252" s="16">
        <v>3168237188</v>
      </c>
      <c r="AY252" s="16" t="s">
        <v>78</v>
      </c>
      <c r="AZ252" s="16" t="str">
        <f t="shared" ca="1" si="24"/>
        <v>Prepensionado</v>
      </c>
      <c r="BA252" s="16" t="s">
        <v>87</v>
      </c>
      <c r="BB252" s="16" t="s">
        <v>87</v>
      </c>
      <c r="BC252" s="16"/>
      <c r="BD252" s="18" t="s">
        <v>87</v>
      </c>
      <c r="BE252" s="16"/>
      <c r="BF252" s="16" t="s">
        <v>87</v>
      </c>
      <c r="BG252" s="31"/>
      <c r="BH252" s="16"/>
      <c r="BI252" s="19"/>
      <c r="BJ252" s="16"/>
      <c r="BK252" s="16"/>
      <c r="BL252" s="34"/>
    </row>
    <row r="253" spans="1:64">
      <c r="A253" s="15">
        <v>330</v>
      </c>
      <c r="B253" s="16">
        <v>4066</v>
      </c>
      <c r="C253" s="17" t="s">
        <v>64</v>
      </c>
      <c r="D253" s="18">
        <v>6246903</v>
      </c>
      <c r="E253" s="18">
        <v>6246903</v>
      </c>
      <c r="F253" s="18">
        <v>6246903</v>
      </c>
      <c r="G253" s="17" t="s">
        <v>1650</v>
      </c>
      <c r="H253" s="16" t="s">
        <v>89</v>
      </c>
      <c r="I253" s="19" t="s">
        <v>1651</v>
      </c>
      <c r="J253" s="16">
        <f t="shared" ca="1" si="23"/>
        <v>62</v>
      </c>
      <c r="K253" s="17" t="s">
        <v>138</v>
      </c>
      <c r="L253" s="16">
        <v>4071</v>
      </c>
      <c r="M253" s="16">
        <v>16</v>
      </c>
      <c r="N253" s="16" t="s">
        <v>1629</v>
      </c>
      <c r="O253" s="35" t="s">
        <v>1567</v>
      </c>
      <c r="P253" s="16" t="s">
        <v>141</v>
      </c>
      <c r="Q253" s="16" t="s">
        <v>131</v>
      </c>
      <c r="R253" s="17" t="s">
        <v>1027</v>
      </c>
      <c r="S253" s="22"/>
      <c r="T253" s="22">
        <v>330</v>
      </c>
      <c r="U253" s="22" t="s">
        <v>1629</v>
      </c>
      <c r="V253" s="37" t="s">
        <v>1567</v>
      </c>
      <c r="W253" s="16">
        <v>3000</v>
      </c>
      <c r="X253" s="16" t="s">
        <v>170</v>
      </c>
      <c r="Y253" s="16" t="s">
        <v>293</v>
      </c>
      <c r="Z253" s="16" t="s">
        <v>293</v>
      </c>
      <c r="AA253" s="16" t="s">
        <v>76</v>
      </c>
      <c r="AB253" s="16" t="s">
        <v>76</v>
      </c>
      <c r="AC253" s="16" t="s">
        <v>76</v>
      </c>
      <c r="AD253" s="16"/>
      <c r="AE253" s="16" t="s">
        <v>77</v>
      </c>
      <c r="AF253" s="24">
        <v>2328818</v>
      </c>
      <c r="AG253" s="41">
        <v>624700</v>
      </c>
      <c r="AH253" s="24">
        <v>2953518</v>
      </c>
      <c r="AI253" s="26">
        <v>34362</v>
      </c>
      <c r="AJ253" s="27">
        <v>40909</v>
      </c>
      <c r="AK253" s="19" t="s">
        <v>92</v>
      </c>
      <c r="AL253" s="28">
        <f t="shared" ca="1" si="25"/>
        <v>13.25</v>
      </c>
      <c r="AM253" s="16" t="s">
        <v>173</v>
      </c>
      <c r="AN253" s="16" t="s">
        <v>94</v>
      </c>
      <c r="AO253" s="36" t="s">
        <v>82</v>
      </c>
      <c r="AP253" s="30">
        <v>6.9690000000000002E-2</v>
      </c>
      <c r="AQ253" s="31" t="s">
        <v>1652</v>
      </c>
      <c r="AR253" s="16" t="s">
        <v>1653</v>
      </c>
      <c r="AS253" s="16" t="s">
        <v>84</v>
      </c>
      <c r="AT253" s="16"/>
      <c r="AU253" s="33"/>
      <c r="AV253" s="16"/>
      <c r="AW253" s="16" t="s">
        <v>1654</v>
      </c>
      <c r="AX253" s="16">
        <v>3202660277</v>
      </c>
      <c r="AY253" s="16" t="s">
        <v>78</v>
      </c>
      <c r="AZ253" s="16" t="str">
        <f t="shared" ca="1" si="24"/>
        <v>Prepensionado</v>
      </c>
      <c r="BA253" s="16" t="s">
        <v>87</v>
      </c>
      <c r="BB253" s="16" t="s">
        <v>87</v>
      </c>
      <c r="BC253" s="16"/>
      <c r="BD253" s="18" t="s">
        <v>87</v>
      </c>
      <c r="BE253" s="16"/>
      <c r="BF253" s="16" t="s">
        <v>87</v>
      </c>
      <c r="BG253" s="31"/>
      <c r="BH253" s="16"/>
      <c r="BI253" s="19"/>
      <c r="BJ253" s="16"/>
      <c r="BK253" s="16"/>
      <c r="BL253" s="34"/>
    </row>
    <row r="254" spans="1:64">
      <c r="A254" s="15">
        <v>331</v>
      </c>
      <c r="B254" s="16">
        <v>4066</v>
      </c>
      <c r="C254" s="17" t="s">
        <v>64</v>
      </c>
      <c r="D254" s="18">
        <v>70877122</v>
      </c>
      <c r="E254" s="18">
        <v>70877122</v>
      </c>
      <c r="F254" s="18">
        <v>70877122</v>
      </c>
      <c r="G254" s="17" t="s">
        <v>1655</v>
      </c>
      <c r="H254" s="16" t="s">
        <v>229</v>
      </c>
      <c r="I254" s="19" t="s">
        <v>1656</v>
      </c>
      <c r="J254" s="16">
        <f t="shared" ca="1" si="23"/>
        <v>59</v>
      </c>
      <c r="K254" s="17" t="s">
        <v>138</v>
      </c>
      <c r="L254" s="16">
        <v>4071</v>
      </c>
      <c r="M254" s="16">
        <v>16</v>
      </c>
      <c r="N254" s="16" t="s">
        <v>1629</v>
      </c>
      <c r="O254" s="35" t="s">
        <v>1567</v>
      </c>
      <c r="P254" s="16" t="s">
        <v>141</v>
      </c>
      <c r="Q254" s="16" t="s">
        <v>131</v>
      </c>
      <c r="R254" s="17" t="s">
        <v>73</v>
      </c>
      <c r="S254" s="22"/>
      <c r="T254" s="22">
        <v>331</v>
      </c>
      <c r="U254" s="22" t="s">
        <v>1629</v>
      </c>
      <c r="V254" s="37" t="s">
        <v>1567</v>
      </c>
      <c r="W254" s="16">
        <v>3000</v>
      </c>
      <c r="X254" s="16" t="s">
        <v>170</v>
      </c>
      <c r="Y254" s="16" t="s">
        <v>519</v>
      </c>
      <c r="Z254" s="16" t="s">
        <v>519</v>
      </c>
      <c r="AA254" s="16" t="s">
        <v>339</v>
      </c>
      <c r="AB254" s="16" t="s">
        <v>340</v>
      </c>
      <c r="AC254" s="16" t="s">
        <v>341</v>
      </c>
      <c r="AD254" s="16"/>
      <c r="AE254" s="16" t="s">
        <v>77</v>
      </c>
      <c r="AF254" s="24">
        <v>2328818</v>
      </c>
      <c r="AG254" s="41">
        <v>624700</v>
      </c>
      <c r="AH254" s="24">
        <v>2953518</v>
      </c>
      <c r="AI254" s="26">
        <v>36147</v>
      </c>
      <c r="AJ254" s="27">
        <v>40909</v>
      </c>
      <c r="AK254" s="19" t="s">
        <v>92</v>
      </c>
      <c r="AL254" s="28">
        <f t="shared" ca="1" si="25"/>
        <v>13.25</v>
      </c>
      <c r="AM254" s="16" t="s">
        <v>269</v>
      </c>
      <c r="AN254" s="16" t="s">
        <v>94</v>
      </c>
      <c r="AO254" s="36" t="s">
        <v>343</v>
      </c>
      <c r="AP254" s="30">
        <v>6.9690000000000002E-2</v>
      </c>
      <c r="AQ254" s="31" t="s">
        <v>1657</v>
      </c>
      <c r="AR254" s="16" t="s">
        <v>1658</v>
      </c>
      <c r="AS254" s="16" t="s">
        <v>84</v>
      </c>
      <c r="AT254" s="16"/>
      <c r="AU254" s="33"/>
      <c r="AV254" s="16"/>
      <c r="AW254" s="16" t="s">
        <v>1659</v>
      </c>
      <c r="AX254" s="16">
        <v>3206813482</v>
      </c>
      <c r="AY254" s="16" t="s">
        <v>78</v>
      </c>
      <c r="AZ254" s="16" t="str">
        <f t="shared" ca="1" si="24"/>
        <v>Prepensionado</v>
      </c>
      <c r="BA254" s="16" t="s">
        <v>87</v>
      </c>
      <c r="BB254" s="16" t="s">
        <v>87</v>
      </c>
      <c r="BC254" s="16"/>
      <c r="BD254" s="18" t="s">
        <v>87</v>
      </c>
      <c r="BE254" s="16"/>
      <c r="BF254" s="16" t="s">
        <v>87</v>
      </c>
      <c r="BG254" s="31"/>
      <c r="BH254" s="16"/>
      <c r="BI254" s="19"/>
      <c r="BJ254" s="16"/>
      <c r="BK254" s="16"/>
      <c r="BL254" s="34"/>
    </row>
    <row r="255" spans="1:64">
      <c r="A255" s="15">
        <v>332</v>
      </c>
      <c r="B255" s="16">
        <v>4066</v>
      </c>
      <c r="C255" s="17" t="s">
        <v>64</v>
      </c>
      <c r="D255" s="18">
        <v>93451424</v>
      </c>
      <c r="E255" s="18">
        <v>93451424</v>
      </c>
      <c r="F255" s="18">
        <v>93451424</v>
      </c>
      <c r="G255" s="17" t="s">
        <v>1660</v>
      </c>
      <c r="H255" s="16" t="s">
        <v>89</v>
      </c>
      <c r="I255" s="19">
        <v>27970</v>
      </c>
      <c r="J255" s="16">
        <f t="shared" ca="1" si="23"/>
        <v>48</v>
      </c>
      <c r="K255" s="17" t="s">
        <v>138</v>
      </c>
      <c r="L255" s="16">
        <v>4071</v>
      </c>
      <c r="M255" s="16">
        <v>16</v>
      </c>
      <c r="N255" s="16" t="s">
        <v>1629</v>
      </c>
      <c r="O255" s="35" t="s">
        <v>1567</v>
      </c>
      <c r="P255" s="16" t="s">
        <v>141</v>
      </c>
      <c r="Q255" s="16" t="s">
        <v>131</v>
      </c>
      <c r="R255" s="17" t="s">
        <v>73</v>
      </c>
      <c r="S255" s="22"/>
      <c r="T255" s="22">
        <v>332</v>
      </c>
      <c r="U255" s="22" t="s">
        <v>1629</v>
      </c>
      <c r="V255" s="37" t="s">
        <v>1567</v>
      </c>
      <c r="W255" s="16">
        <v>3000</v>
      </c>
      <c r="X255" s="16" t="s">
        <v>170</v>
      </c>
      <c r="Y255" s="16" t="s">
        <v>477</v>
      </c>
      <c r="Z255" s="16" t="s">
        <v>477</v>
      </c>
      <c r="AA255" s="16" t="s">
        <v>478</v>
      </c>
      <c r="AB255" s="16" t="s">
        <v>479</v>
      </c>
      <c r="AC255" s="16" t="s">
        <v>480</v>
      </c>
      <c r="AD255" s="16"/>
      <c r="AE255" s="16" t="s">
        <v>77</v>
      </c>
      <c r="AF255" s="24">
        <v>2328818</v>
      </c>
      <c r="AG255" s="25" t="s">
        <v>78</v>
      </c>
      <c r="AH255" s="24">
        <v>2328818</v>
      </c>
      <c r="AI255" s="26" t="s">
        <v>78</v>
      </c>
      <c r="AJ255" s="27">
        <v>43502</v>
      </c>
      <c r="AK255" s="19" t="s">
        <v>92</v>
      </c>
      <c r="AL255" s="28">
        <f t="shared" ca="1" si="25"/>
        <v>6.083333333333333</v>
      </c>
      <c r="AM255" s="16" t="s">
        <v>120</v>
      </c>
      <c r="AN255" s="16" t="s">
        <v>94</v>
      </c>
      <c r="AO255" s="36" t="s">
        <v>481</v>
      </c>
      <c r="AP255" s="30">
        <v>6.9690000000000002E-2</v>
      </c>
      <c r="AQ255" s="31" t="s">
        <v>1661</v>
      </c>
      <c r="AR255" s="17" t="s">
        <v>1662</v>
      </c>
      <c r="AS255" s="16" t="s">
        <v>84</v>
      </c>
      <c r="AT255" s="16"/>
      <c r="AU255" s="33"/>
      <c r="AV255" s="17"/>
      <c r="AW255" s="16" t="s">
        <v>1663</v>
      </c>
      <c r="AX255" s="16">
        <v>3115342488</v>
      </c>
      <c r="AY255" s="16" t="s">
        <v>78</v>
      </c>
      <c r="AZ255" s="16" t="str">
        <f t="shared" ca="1" si="24"/>
        <v xml:space="preserve"> </v>
      </c>
      <c r="BA255" s="16" t="s">
        <v>87</v>
      </c>
      <c r="BB255" s="16" t="s">
        <v>87</v>
      </c>
      <c r="BC255" s="16"/>
      <c r="BD255" s="18" t="s">
        <v>87</v>
      </c>
      <c r="BE255" s="16"/>
      <c r="BF255" s="16" t="s">
        <v>87</v>
      </c>
      <c r="BG255" s="44"/>
      <c r="BH255" s="16"/>
      <c r="BI255" s="19"/>
      <c r="BJ255" s="16"/>
      <c r="BK255" s="16"/>
      <c r="BL255" s="34"/>
    </row>
    <row r="256" spans="1:64">
      <c r="A256" s="15">
        <v>333</v>
      </c>
      <c r="B256" s="16">
        <v>4066</v>
      </c>
      <c r="C256" s="17" t="s">
        <v>64</v>
      </c>
      <c r="D256" s="18">
        <v>1273835</v>
      </c>
      <c r="E256" s="18">
        <v>1273835</v>
      </c>
      <c r="F256" s="18">
        <v>1273835</v>
      </c>
      <c r="G256" s="17" t="s">
        <v>1664</v>
      </c>
      <c r="H256" s="16" t="s">
        <v>89</v>
      </c>
      <c r="I256" s="19" t="s">
        <v>1665</v>
      </c>
      <c r="J256" s="16">
        <f t="shared" ca="1" si="23"/>
        <v>65</v>
      </c>
      <c r="K256" s="17" t="s">
        <v>138</v>
      </c>
      <c r="L256" s="16">
        <v>4071</v>
      </c>
      <c r="M256" s="16">
        <v>16</v>
      </c>
      <c r="N256" s="16" t="s">
        <v>1629</v>
      </c>
      <c r="O256" s="35" t="s">
        <v>1567</v>
      </c>
      <c r="P256" s="16" t="s">
        <v>141</v>
      </c>
      <c r="Q256" s="16" t="s">
        <v>131</v>
      </c>
      <c r="R256" s="17" t="s">
        <v>73</v>
      </c>
      <c r="S256" s="22"/>
      <c r="T256" s="22">
        <v>333</v>
      </c>
      <c r="U256" s="22" t="s">
        <v>1629</v>
      </c>
      <c r="V256" s="37" t="s">
        <v>1567</v>
      </c>
      <c r="W256" s="16">
        <v>3000</v>
      </c>
      <c r="X256" s="16" t="s">
        <v>170</v>
      </c>
      <c r="Y256" s="16" t="s">
        <v>293</v>
      </c>
      <c r="Z256" s="16" t="s">
        <v>293</v>
      </c>
      <c r="AA256" s="16" t="s">
        <v>76</v>
      </c>
      <c r="AB256" s="16" t="s">
        <v>76</v>
      </c>
      <c r="AC256" s="16" t="s">
        <v>76</v>
      </c>
      <c r="AD256" s="16"/>
      <c r="AE256" s="16" t="s">
        <v>77</v>
      </c>
      <c r="AF256" s="24">
        <v>2328818</v>
      </c>
      <c r="AG256" s="41">
        <v>624700</v>
      </c>
      <c r="AH256" s="24">
        <v>2953518</v>
      </c>
      <c r="AI256" s="26">
        <v>36109</v>
      </c>
      <c r="AJ256" s="27">
        <v>40909</v>
      </c>
      <c r="AK256" s="19" t="s">
        <v>92</v>
      </c>
      <c r="AL256" s="28">
        <f t="shared" ca="1" si="25"/>
        <v>13.25</v>
      </c>
      <c r="AM256" s="16" t="s">
        <v>93</v>
      </c>
      <c r="AN256" s="16" t="s">
        <v>94</v>
      </c>
      <c r="AO256" s="36" t="s">
        <v>82</v>
      </c>
      <c r="AP256" s="30">
        <v>6.9690000000000002E-2</v>
      </c>
      <c r="AQ256" s="31" t="s">
        <v>1666</v>
      </c>
      <c r="AR256" s="17" t="s">
        <v>1667</v>
      </c>
      <c r="AS256" s="16" t="s">
        <v>84</v>
      </c>
      <c r="AT256" s="16"/>
      <c r="AU256" s="33"/>
      <c r="AV256" s="17"/>
      <c r="AW256" s="16" t="s">
        <v>1668</v>
      </c>
      <c r="AX256" s="16">
        <v>3118238637</v>
      </c>
      <c r="AY256" s="16" t="s">
        <v>78</v>
      </c>
      <c r="AZ256" s="16" t="str">
        <f t="shared" ca="1" si="24"/>
        <v>Prepensionado</v>
      </c>
      <c r="BA256" s="16" t="s">
        <v>87</v>
      </c>
      <c r="BB256" s="16" t="s">
        <v>87</v>
      </c>
      <c r="BC256" s="16"/>
      <c r="BD256" s="18" t="s">
        <v>87</v>
      </c>
      <c r="BE256" s="16"/>
      <c r="BF256" s="16" t="s">
        <v>87</v>
      </c>
      <c r="BG256" s="44"/>
      <c r="BH256" s="16"/>
      <c r="BI256" s="19"/>
      <c r="BJ256" s="16"/>
      <c r="BK256" s="16"/>
      <c r="BL256" s="34"/>
    </row>
    <row r="257" spans="1:64">
      <c r="A257" s="15">
        <v>334</v>
      </c>
      <c r="B257" s="16">
        <v>4066</v>
      </c>
      <c r="C257" s="17" t="s">
        <v>64</v>
      </c>
      <c r="D257" s="18">
        <v>98386459</v>
      </c>
      <c r="E257" s="18">
        <v>98386459</v>
      </c>
      <c r="F257" s="18">
        <v>98386459</v>
      </c>
      <c r="G257" s="17" t="s">
        <v>1669</v>
      </c>
      <c r="H257" s="16" t="s">
        <v>229</v>
      </c>
      <c r="I257" s="19" t="s">
        <v>1670</v>
      </c>
      <c r="J257" s="16">
        <f t="shared" ca="1" si="23"/>
        <v>51</v>
      </c>
      <c r="K257" s="17" t="s">
        <v>138</v>
      </c>
      <c r="L257" s="16">
        <v>4071</v>
      </c>
      <c r="M257" s="16">
        <v>16</v>
      </c>
      <c r="N257" s="16" t="s">
        <v>1629</v>
      </c>
      <c r="O257" s="35" t="s">
        <v>1567</v>
      </c>
      <c r="P257" s="16" t="s">
        <v>141</v>
      </c>
      <c r="Q257" s="16" t="s">
        <v>131</v>
      </c>
      <c r="R257" s="17" t="s">
        <v>73</v>
      </c>
      <c r="S257" s="22"/>
      <c r="T257" s="22">
        <v>334</v>
      </c>
      <c r="U257" s="22" t="s">
        <v>1629</v>
      </c>
      <c r="V257" s="37" t="s">
        <v>1567</v>
      </c>
      <c r="W257" s="16">
        <v>3000</v>
      </c>
      <c r="X257" s="16" t="s">
        <v>170</v>
      </c>
      <c r="Y257" s="16" t="s">
        <v>432</v>
      </c>
      <c r="Z257" s="16" t="s">
        <v>432</v>
      </c>
      <c r="AA257" s="16" t="s">
        <v>433</v>
      </c>
      <c r="AB257" s="16" t="s">
        <v>496</v>
      </c>
      <c r="AC257" s="16" t="s">
        <v>497</v>
      </c>
      <c r="AD257" s="16"/>
      <c r="AE257" s="16" t="s">
        <v>77</v>
      </c>
      <c r="AF257" s="24">
        <v>2328818</v>
      </c>
      <c r="AG257" s="41">
        <v>624700</v>
      </c>
      <c r="AH257" s="24">
        <v>2953518</v>
      </c>
      <c r="AI257" s="26">
        <v>37218</v>
      </c>
      <c r="AJ257" s="27">
        <v>40909</v>
      </c>
      <c r="AK257" s="19" t="s">
        <v>92</v>
      </c>
      <c r="AL257" s="28">
        <f t="shared" ca="1" si="25"/>
        <v>13.25</v>
      </c>
      <c r="AM257" s="16" t="s">
        <v>183</v>
      </c>
      <c r="AN257" s="16" t="s">
        <v>94</v>
      </c>
      <c r="AO257" s="36" t="s">
        <v>498</v>
      </c>
      <c r="AP257" s="30">
        <v>6.9690000000000002E-2</v>
      </c>
      <c r="AQ257" s="31" t="s">
        <v>1671</v>
      </c>
      <c r="AR257" s="17" t="s">
        <v>1672</v>
      </c>
      <c r="AS257" s="16" t="s">
        <v>1673</v>
      </c>
      <c r="AT257" s="16"/>
      <c r="AU257" s="33"/>
      <c r="AV257" s="17"/>
      <c r="AW257" s="16" t="s">
        <v>1674</v>
      </c>
      <c r="AX257" s="16" t="s">
        <v>1675</v>
      </c>
      <c r="AY257" s="16" t="s">
        <v>78</v>
      </c>
      <c r="AZ257" s="16" t="str">
        <f t="shared" ca="1" si="24"/>
        <v xml:space="preserve"> </v>
      </c>
      <c r="BA257" s="16" t="s">
        <v>87</v>
      </c>
      <c r="BB257" s="16" t="s">
        <v>87</v>
      </c>
      <c r="BC257" s="16"/>
      <c r="BD257" s="18" t="s">
        <v>87</v>
      </c>
      <c r="BE257" s="16"/>
      <c r="BF257" s="16" t="s">
        <v>87</v>
      </c>
      <c r="BG257" s="44"/>
      <c r="BH257" s="16"/>
      <c r="BI257" s="19"/>
      <c r="BJ257" s="16"/>
      <c r="BK257" s="16"/>
      <c r="BL257" s="34"/>
    </row>
    <row r="258" spans="1:64">
      <c r="A258" s="15">
        <v>335</v>
      </c>
      <c r="B258" s="16">
        <v>4066</v>
      </c>
      <c r="C258" s="17" t="s">
        <v>112</v>
      </c>
      <c r="D258" s="18">
        <v>66820072</v>
      </c>
      <c r="E258" s="18">
        <v>66820072</v>
      </c>
      <c r="F258" s="18">
        <v>66820072</v>
      </c>
      <c r="G258" s="17" t="s">
        <v>1676</v>
      </c>
      <c r="H258" s="16" t="s">
        <v>89</v>
      </c>
      <c r="I258" s="19" t="s">
        <v>1677</v>
      </c>
      <c r="J258" s="16">
        <f t="shared" ca="1" si="23"/>
        <v>56</v>
      </c>
      <c r="K258" s="17" t="s">
        <v>138</v>
      </c>
      <c r="L258" s="16">
        <v>4071</v>
      </c>
      <c r="M258" s="16">
        <v>16</v>
      </c>
      <c r="N258" s="16" t="s">
        <v>1629</v>
      </c>
      <c r="O258" s="35" t="s">
        <v>1567</v>
      </c>
      <c r="P258" s="16" t="s">
        <v>141</v>
      </c>
      <c r="Q258" s="16" t="s">
        <v>131</v>
      </c>
      <c r="R258" s="17" t="s">
        <v>73</v>
      </c>
      <c r="S258" s="22"/>
      <c r="T258" s="22">
        <v>335</v>
      </c>
      <c r="U258" s="22" t="s">
        <v>1629</v>
      </c>
      <c r="V258" s="37" t="s">
        <v>1567</v>
      </c>
      <c r="W258" s="16">
        <v>3000</v>
      </c>
      <c r="X258" s="16" t="s">
        <v>170</v>
      </c>
      <c r="Y258" s="16" t="s">
        <v>432</v>
      </c>
      <c r="Z258" s="16" t="s">
        <v>432</v>
      </c>
      <c r="AA258" s="16" t="s">
        <v>433</v>
      </c>
      <c r="AB258" s="16" t="s">
        <v>434</v>
      </c>
      <c r="AC258" s="16" t="s">
        <v>435</v>
      </c>
      <c r="AD258" s="16"/>
      <c r="AE258" s="16" t="s">
        <v>77</v>
      </c>
      <c r="AF258" s="24">
        <v>2328818</v>
      </c>
      <c r="AG258" s="41">
        <v>624700</v>
      </c>
      <c r="AH258" s="24">
        <v>2953518</v>
      </c>
      <c r="AI258" s="26">
        <v>35831</v>
      </c>
      <c r="AJ258" s="27">
        <v>40909</v>
      </c>
      <c r="AK258" s="19" t="s">
        <v>92</v>
      </c>
      <c r="AL258" s="28">
        <f t="shared" ca="1" si="25"/>
        <v>13.25</v>
      </c>
      <c r="AM258" s="16" t="s">
        <v>1678</v>
      </c>
      <c r="AN258" s="16" t="s">
        <v>94</v>
      </c>
      <c r="AO258" s="36" t="s">
        <v>436</v>
      </c>
      <c r="AP258" s="30">
        <v>6.9690000000000002E-2</v>
      </c>
      <c r="AQ258" s="31" t="s">
        <v>1679</v>
      </c>
      <c r="AR258" s="17" t="s">
        <v>1680</v>
      </c>
      <c r="AS258" s="16" t="s">
        <v>263</v>
      </c>
      <c r="AT258" s="16"/>
      <c r="AU258" s="33"/>
      <c r="AV258" s="17"/>
      <c r="AW258" s="16" t="s">
        <v>1681</v>
      </c>
      <c r="AX258" s="16">
        <v>3128053430</v>
      </c>
      <c r="AY258" s="16" t="s">
        <v>78</v>
      </c>
      <c r="AZ258" s="16" t="str">
        <f t="shared" ca="1" si="24"/>
        <v>Prepensionado</v>
      </c>
      <c r="BA258" s="16" t="s">
        <v>87</v>
      </c>
      <c r="BB258" s="16" t="s">
        <v>265</v>
      </c>
      <c r="BC258" s="16"/>
      <c r="BD258" s="18" t="s">
        <v>87</v>
      </c>
      <c r="BE258" s="16"/>
      <c r="BF258" s="16" t="s">
        <v>87</v>
      </c>
      <c r="BG258" s="44"/>
      <c r="BH258" s="16"/>
      <c r="BI258" s="19"/>
      <c r="BJ258" s="16"/>
      <c r="BK258" s="16"/>
      <c r="BL258" s="34"/>
    </row>
    <row r="259" spans="1:64">
      <c r="A259" s="15">
        <v>336</v>
      </c>
      <c r="B259" s="16">
        <v>4066</v>
      </c>
      <c r="C259" s="17" t="s">
        <v>64</v>
      </c>
      <c r="D259" s="18">
        <v>19366503</v>
      </c>
      <c r="E259" s="18">
        <v>19366503</v>
      </c>
      <c r="F259" s="18">
        <v>19366503</v>
      </c>
      <c r="G259" s="17" t="s">
        <v>1682</v>
      </c>
      <c r="H259" s="16" t="s">
        <v>89</v>
      </c>
      <c r="I259" s="19" t="s">
        <v>1683</v>
      </c>
      <c r="J259" s="16">
        <f t="shared" ca="1" si="23"/>
        <v>66</v>
      </c>
      <c r="K259" s="17" t="s">
        <v>138</v>
      </c>
      <c r="L259" s="16">
        <v>4071</v>
      </c>
      <c r="M259" s="16">
        <v>16</v>
      </c>
      <c r="N259" s="16" t="s">
        <v>1629</v>
      </c>
      <c r="O259" s="35" t="s">
        <v>1567</v>
      </c>
      <c r="P259" s="16" t="s">
        <v>141</v>
      </c>
      <c r="Q259" s="16" t="s">
        <v>131</v>
      </c>
      <c r="R259" s="17" t="s">
        <v>73</v>
      </c>
      <c r="S259" s="22"/>
      <c r="T259" s="22">
        <v>336</v>
      </c>
      <c r="U259" s="22" t="s">
        <v>1629</v>
      </c>
      <c r="V259" s="37" t="s">
        <v>1567</v>
      </c>
      <c r="W259" s="16">
        <v>3000</v>
      </c>
      <c r="X259" s="16" t="s">
        <v>170</v>
      </c>
      <c r="Y259" s="16" t="s">
        <v>231</v>
      </c>
      <c r="Z259" s="16" t="s">
        <v>231</v>
      </c>
      <c r="AA259" s="16" t="s">
        <v>145</v>
      </c>
      <c r="AB259" s="16" t="s">
        <v>558</v>
      </c>
      <c r="AC259" s="16" t="s">
        <v>559</v>
      </c>
      <c r="AD259" s="16"/>
      <c r="AE259" s="16" t="s">
        <v>77</v>
      </c>
      <c r="AF259" s="24">
        <v>2328818</v>
      </c>
      <c r="AG259" s="41">
        <v>624700</v>
      </c>
      <c r="AH259" s="24">
        <v>2953518</v>
      </c>
      <c r="AI259" s="26" t="s">
        <v>78</v>
      </c>
      <c r="AJ259" s="27">
        <v>42199</v>
      </c>
      <c r="AK259" s="19" t="s">
        <v>92</v>
      </c>
      <c r="AL259" s="28">
        <f t="shared" ca="1" si="25"/>
        <v>9.6666666666666661</v>
      </c>
      <c r="AM259" s="16" t="s">
        <v>173</v>
      </c>
      <c r="AN259" s="16" t="s">
        <v>94</v>
      </c>
      <c r="AO259" s="36" t="s">
        <v>562</v>
      </c>
      <c r="AP259" s="30">
        <v>6.9690000000000002E-2</v>
      </c>
      <c r="AQ259" s="31" t="s">
        <v>1684</v>
      </c>
      <c r="AR259" s="17" t="s">
        <v>1685</v>
      </c>
      <c r="AS259" s="16" t="s">
        <v>84</v>
      </c>
      <c r="AT259" s="16"/>
      <c r="AU259" s="33"/>
      <c r="AV259" s="17"/>
      <c r="AW259" s="16" t="s">
        <v>1686</v>
      </c>
      <c r="AX259" s="16">
        <v>3225422281</v>
      </c>
      <c r="AY259" s="16" t="s">
        <v>78</v>
      </c>
      <c r="AZ259" s="16" t="str">
        <f t="shared" ca="1" si="24"/>
        <v>Prepensionado</v>
      </c>
      <c r="BA259" s="16" t="s">
        <v>87</v>
      </c>
      <c r="BB259" s="16" t="s">
        <v>87</v>
      </c>
      <c r="BC259" s="16"/>
      <c r="BD259" s="18" t="s">
        <v>87</v>
      </c>
      <c r="BE259" s="16"/>
      <c r="BF259" s="16" t="s">
        <v>87</v>
      </c>
      <c r="BG259" s="44"/>
      <c r="BH259" s="16"/>
      <c r="BI259" s="19"/>
      <c r="BJ259" s="16"/>
      <c r="BK259" s="16"/>
      <c r="BL259" s="34"/>
    </row>
    <row r="260" spans="1:64">
      <c r="A260" s="15">
        <v>337</v>
      </c>
      <c r="B260" s="16">
        <v>4066</v>
      </c>
      <c r="C260" s="17" t="s">
        <v>64</v>
      </c>
      <c r="D260" s="18">
        <v>77176526</v>
      </c>
      <c r="E260" s="18" t="e">
        <v>#N/A</v>
      </c>
      <c r="F260" s="18" t="e">
        <v>#N/A</v>
      </c>
      <c r="G260" s="17" t="s">
        <v>1687</v>
      </c>
      <c r="H260" s="16" t="s">
        <v>89</v>
      </c>
      <c r="I260" s="19">
        <v>27178</v>
      </c>
      <c r="J260" s="16">
        <f t="shared" ca="1" si="23"/>
        <v>50</v>
      </c>
      <c r="K260" s="17" t="s">
        <v>138</v>
      </c>
      <c r="L260" s="16">
        <v>4071</v>
      </c>
      <c r="M260" s="16">
        <v>16</v>
      </c>
      <c r="N260" s="16" t="s">
        <v>1629</v>
      </c>
      <c r="O260" s="35" t="s">
        <v>1567</v>
      </c>
      <c r="P260" s="16" t="s">
        <v>141</v>
      </c>
      <c r="Q260" s="16" t="s">
        <v>131</v>
      </c>
      <c r="R260" s="17" t="s">
        <v>73</v>
      </c>
      <c r="S260" s="22"/>
      <c r="T260" s="22">
        <v>337</v>
      </c>
      <c r="U260" s="22" t="s">
        <v>1629</v>
      </c>
      <c r="V260" s="37" t="s">
        <v>1567</v>
      </c>
      <c r="W260" s="16">
        <v>3000</v>
      </c>
      <c r="X260" s="16" t="s">
        <v>170</v>
      </c>
      <c r="Y260" s="16" t="s">
        <v>531</v>
      </c>
      <c r="Z260" s="16" t="s">
        <v>531</v>
      </c>
      <c r="AA260" s="16" t="s">
        <v>421</v>
      </c>
      <c r="AB260" s="16" t="s">
        <v>581</v>
      </c>
      <c r="AC260" s="16" t="s">
        <v>582</v>
      </c>
      <c r="AD260" s="16"/>
      <c r="AE260" s="16" t="s">
        <v>77</v>
      </c>
      <c r="AF260" s="24">
        <v>2328818</v>
      </c>
      <c r="AG260" s="25" t="s">
        <v>78</v>
      </c>
      <c r="AH260" s="24">
        <v>2328818</v>
      </c>
      <c r="AI260" s="26" t="s">
        <v>78</v>
      </c>
      <c r="AJ260" s="27">
        <v>44047</v>
      </c>
      <c r="AK260" s="19" t="s">
        <v>1688</v>
      </c>
      <c r="AL260" s="28">
        <f t="shared" ca="1" si="25"/>
        <v>4.666666666666667</v>
      </c>
      <c r="AM260" s="16" t="s">
        <v>120</v>
      </c>
      <c r="AN260" s="16" t="s">
        <v>94</v>
      </c>
      <c r="AO260" s="36" t="s">
        <v>583</v>
      </c>
      <c r="AP260" s="30">
        <v>6.9690000000000002E-2</v>
      </c>
      <c r="AQ260" s="31" t="s">
        <v>1689</v>
      </c>
      <c r="AR260" s="17" t="s">
        <v>1690</v>
      </c>
      <c r="AS260" s="16" t="s">
        <v>107</v>
      </c>
      <c r="AT260" s="16"/>
      <c r="AU260" s="33"/>
      <c r="AV260" s="17"/>
      <c r="AW260" s="16" t="s">
        <v>1691</v>
      </c>
      <c r="AX260" s="16">
        <v>3052517081</v>
      </c>
      <c r="AY260" s="16" t="s">
        <v>78</v>
      </c>
      <c r="AZ260" s="16" t="str">
        <f t="shared" ca="1" si="24"/>
        <v xml:space="preserve"> </v>
      </c>
      <c r="BA260" s="16" t="s">
        <v>87</v>
      </c>
      <c r="BB260" s="16" t="s">
        <v>87</v>
      </c>
      <c r="BC260" s="16"/>
      <c r="BD260" s="18" t="s">
        <v>87</v>
      </c>
      <c r="BE260" s="16"/>
      <c r="BF260" s="16" t="s">
        <v>87</v>
      </c>
      <c r="BG260" s="44"/>
      <c r="BH260" s="16"/>
      <c r="BI260" s="19"/>
      <c r="BJ260" s="16"/>
      <c r="BK260" s="16"/>
      <c r="BL260" s="34"/>
    </row>
    <row r="261" spans="1:64">
      <c r="A261" s="15">
        <v>338</v>
      </c>
      <c r="B261" s="16">
        <v>4066</v>
      </c>
      <c r="C261" s="17" t="s">
        <v>64</v>
      </c>
      <c r="D261" s="18">
        <v>91287008</v>
      </c>
      <c r="E261" s="18">
        <v>91287008</v>
      </c>
      <c r="F261" s="18">
        <v>91287008</v>
      </c>
      <c r="G261" s="17" t="s">
        <v>1692</v>
      </c>
      <c r="H261" s="16" t="s">
        <v>89</v>
      </c>
      <c r="I261" s="19" t="s">
        <v>1693</v>
      </c>
      <c r="J261" s="16">
        <f t="shared" ca="1" si="23"/>
        <v>52</v>
      </c>
      <c r="K261" s="17" t="s">
        <v>138</v>
      </c>
      <c r="L261" s="16">
        <v>4071</v>
      </c>
      <c r="M261" s="16">
        <v>16</v>
      </c>
      <c r="N261" s="16" t="s">
        <v>1629</v>
      </c>
      <c r="O261" s="35" t="s">
        <v>1567</v>
      </c>
      <c r="P261" s="16" t="s">
        <v>141</v>
      </c>
      <c r="Q261" s="16" t="s">
        <v>131</v>
      </c>
      <c r="R261" s="17" t="s">
        <v>73</v>
      </c>
      <c r="S261" s="22"/>
      <c r="T261" s="22">
        <v>338</v>
      </c>
      <c r="U261" s="22" t="s">
        <v>1629</v>
      </c>
      <c r="V261" s="37" t="s">
        <v>1567</v>
      </c>
      <c r="W261" s="16">
        <v>3000</v>
      </c>
      <c r="X261" s="16" t="s">
        <v>170</v>
      </c>
      <c r="Y261" s="16" t="s">
        <v>231</v>
      </c>
      <c r="Z261" s="16" t="s">
        <v>231</v>
      </c>
      <c r="AA261" s="16" t="s">
        <v>145</v>
      </c>
      <c r="AB261" s="16" t="s">
        <v>1314</v>
      </c>
      <c r="AC261" s="16" t="s">
        <v>559</v>
      </c>
      <c r="AD261" s="16"/>
      <c r="AE261" s="16" t="s">
        <v>77</v>
      </c>
      <c r="AF261" s="24">
        <v>2328818</v>
      </c>
      <c r="AG261" s="41">
        <v>624700</v>
      </c>
      <c r="AH261" s="24">
        <v>2953518</v>
      </c>
      <c r="AI261" s="26">
        <v>36634</v>
      </c>
      <c r="AJ261" s="27">
        <v>40909</v>
      </c>
      <c r="AK261" s="19" t="s">
        <v>92</v>
      </c>
      <c r="AL261" s="28">
        <f t="shared" ca="1" si="25"/>
        <v>13.25</v>
      </c>
      <c r="AM261" s="16" t="s">
        <v>120</v>
      </c>
      <c r="AN261" s="16" t="s">
        <v>94</v>
      </c>
      <c r="AO261" s="36" t="s">
        <v>562</v>
      </c>
      <c r="AP261" s="30">
        <v>6.9690000000000002E-2</v>
      </c>
      <c r="AQ261" s="31" t="s">
        <v>1694</v>
      </c>
      <c r="AR261" s="17" t="s">
        <v>1694</v>
      </c>
      <c r="AS261" s="16" t="s">
        <v>84</v>
      </c>
      <c r="AT261" s="16"/>
      <c r="AU261" s="33"/>
      <c r="AV261" s="17"/>
      <c r="AW261" s="16" t="s">
        <v>1695</v>
      </c>
      <c r="AX261" s="16">
        <v>3004039436</v>
      </c>
      <c r="AY261" s="16">
        <v>3123765414</v>
      </c>
      <c r="AZ261" s="16" t="str">
        <f t="shared" ca="1" si="24"/>
        <v xml:space="preserve"> </v>
      </c>
      <c r="BA261" s="16" t="s">
        <v>87</v>
      </c>
      <c r="BB261" s="16" t="s">
        <v>87</v>
      </c>
      <c r="BC261" s="16"/>
      <c r="BD261" s="18" t="s">
        <v>87</v>
      </c>
      <c r="BE261" s="16"/>
      <c r="BF261" s="16" t="s">
        <v>87</v>
      </c>
      <c r="BG261" s="44"/>
      <c r="BH261" s="16"/>
      <c r="BI261" s="19"/>
      <c r="BJ261" s="16"/>
      <c r="BK261" s="16"/>
      <c r="BL261" s="34"/>
    </row>
    <row r="262" spans="1:64">
      <c r="A262" s="15">
        <v>339</v>
      </c>
      <c r="B262" s="16">
        <v>4066</v>
      </c>
      <c r="C262" s="17" t="s">
        <v>64</v>
      </c>
      <c r="D262" s="18">
        <v>79711538</v>
      </c>
      <c r="E262" s="18">
        <v>79711538</v>
      </c>
      <c r="F262" s="18">
        <v>79711538</v>
      </c>
      <c r="G262" s="17" t="s">
        <v>1696</v>
      </c>
      <c r="H262" s="16" t="s">
        <v>89</v>
      </c>
      <c r="I262" s="19" t="s">
        <v>1697</v>
      </c>
      <c r="J262" s="16">
        <f t="shared" ca="1" si="23"/>
        <v>51</v>
      </c>
      <c r="K262" s="17" t="s">
        <v>138</v>
      </c>
      <c r="L262" s="16">
        <v>4071</v>
      </c>
      <c r="M262" s="16">
        <v>16</v>
      </c>
      <c r="N262" s="16" t="s">
        <v>1629</v>
      </c>
      <c r="O262" s="35" t="s">
        <v>1567</v>
      </c>
      <c r="P262" s="16" t="s">
        <v>141</v>
      </c>
      <c r="Q262" s="16" t="s">
        <v>131</v>
      </c>
      <c r="R262" s="17" t="s">
        <v>73</v>
      </c>
      <c r="S262" s="22"/>
      <c r="T262" s="22">
        <v>339</v>
      </c>
      <c r="U262" s="22" t="s">
        <v>1629</v>
      </c>
      <c r="V262" s="37" t="s">
        <v>1567</v>
      </c>
      <c r="W262" s="16">
        <v>4000</v>
      </c>
      <c r="X262" s="16" t="s">
        <v>259</v>
      </c>
      <c r="Y262" s="16" t="s">
        <v>918</v>
      </c>
      <c r="Z262" s="16" t="s">
        <v>918</v>
      </c>
      <c r="AA262" s="16" t="s">
        <v>76</v>
      </c>
      <c r="AB262" s="16" t="s">
        <v>76</v>
      </c>
      <c r="AC262" s="16" t="s">
        <v>76</v>
      </c>
      <c r="AD262" s="16" t="s">
        <v>919</v>
      </c>
      <c r="AE262" s="16" t="s">
        <v>77</v>
      </c>
      <c r="AF262" s="24">
        <v>2328818</v>
      </c>
      <c r="AG262" s="41">
        <v>624700</v>
      </c>
      <c r="AH262" s="24">
        <v>2953518</v>
      </c>
      <c r="AI262" s="26">
        <v>36951</v>
      </c>
      <c r="AJ262" s="27">
        <v>40909</v>
      </c>
      <c r="AK262" s="19" t="s">
        <v>92</v>
      </c>
      <c r="AL262" s="28">
        <f t="shared" ca="1" si="25"/>
        <v>13.25</v>
      </c>
      <c r="AM262" s="16" t="s">
        <v>120</v>
      </c>
      <c r="AN262" s="16" t="s">
        <v>94</v>
      </c>
      <c r="AO262" s="36" t="s">
        <v>82</v>
      </c>
      <c r="AP262" s="30">
        <v>5.2199999999999998E-3</v>
      </c>
      <c r="AQ262" s="31" t="s">
        <v>1698</v>
      </c>
      <c r="AR262" s="17" t="s">
        <v>1699</v>
      </c>
      <c r="AS262" s="16" t="s">
        <v>84</v>
      </c>
      <c r="AT262" s="16"/>
      <c r="AU262" s="33"/>
      <c r="AV262" s="17"/>
      <c r="AW262" s="16" t="s">
        <v>1700</v>
      </c>
      <c r="AX262" s="16">
        <v>3197292696</v>
      </c>
      <c r="AY262" s="16">
        <v>3223988800</v>
      </c>
      <c r="AZ262" s="16" t="str">
        <f t="shared" ca="1" si="24"/>
        <v xml:space="preserve"> </v>
      </c>
      <c r="BA262" s="16" t="s">
        <v>87</v>
      </c>
      <c r="BB262" s="16" t="s">
        <v>87</v>
      </c>
      <c r="BC262" s="16"/>
      <c r="BD262" s="18" t="s">
        <v>153</v>
      </c>
      <c r="BE262" s="16"/>
      <c r="BF262" s="16" t="s">
        <v>87</v>
      </c>
      <c r="BG262" s="44"/>
      <c r="BH262" s="16"/>
      <c r="BI262" s="19"/>
      <c r="BJ262" s="16"/>
      <c r="BK262" s="16"/>
      <c r="BL262" s="34"/>
    </row>
    <row r="263" spans="1:64">
      <c r="A263" s="15">
        <v>340</v>
      </c>
      <c r="B263" s="16">
        <v>4066</v>
      </c>
      <c r="C263" s="17" t="s">
        <v>64</v>
      </c>
      <c r="D263" s="18">
        <v>72072470</v>
      </c>
      <c r="E263" s="18">
        <v>72072470</v>
      </c>
      <c r="F263" s="18">
        <v>72072470</v>
      </c>
      <c r="G263" s="17" t="s">
        <v>1701</v>
      </c>
      <c r="H263" s="16" t="s">
        <v>89</v>
      </c>
      <c r="I263" s="19" t="s">
        <v>1702</v>
      </c>
      <c r="J263" s="16">
        <f t="shared" ca="1" si="23"/>
        <v>57</v>
      </c>
      <c r="K263" s="17" t="s">
        <v>138</v>
      </c>
      <c r="L263" s="16">
        <v>4071</v>
      </c>
      <c r="M263" s="16">
        <v>16</v>
      </c>
      <c r="N263" s="16" t="s">
        <v>1629</v>
      </c>
      <c r="O263" s="35" t="s">
        <v>1567</v>
      </c>
      <c r="P263" s="16" t="s">
        <v>141</v>
      </c>
      <c r="Q263" s="16" t="s">
        <v>131</v>
      </c>
      <c r="R263" s="17" t="s">
        <v>73</v>
      </c>
      <c r="S263" s="22"/>
      <c r="T263" s="22">
        <v>340</v>
      </c>
      <c r="U263" s="22" t="s">
        <v>1629</v>
      </c>
      <c r="V263" s="37" t="s">
        <v>1567</v>
      </c>
      <c r="W263" s="16">
        <v>3000</v>
      </c>
      <c r="X263" s="16" t="s">
        <v>170</v>
      </c>
      <c r="Y263" s="35" t="s">
        <v>531</v>
      </c>
      <c r="Z263" s="35" t="s">
        <v>531</v>
      </c>
      <c r="AA263" s="16" t="s">
        <v>421</v>
      </c>
      <c r="AB263" s="16" t="s">
        <v>581</v>
      </c>
      <c r="AC263" s="16" t="s">
        <v>582</v>
      </c>
      <c r="AD263" s="16"/>
      <c r="AE263" s="16" t="s">
        <v>77</v>
      </c>
      <c r="AF263" s="24">
        <v>2328818</v>
      </c>
      <c r="AG263" s="41">
        <v>624700</v>
      </c>
      <c r="AH263" s="24">
        <v>2953518</v>
      </c>
      <c r="AI263" s="26">
        <v>34403</v>
      </c>
      <c r="AJ263" s="27">
        <v>40909</v>
      </c>
      <c r="AK263" s="19" t="s">
        <v>92</v>
      </c>
      <c r="AL263" s="28">
        <f t="shared" ca="1" si="25"/>
        <v>13.25</v>
      </c>
      <c r="AM263" s="16" t="s">
        <v>173</v>
      </c>
      <c r="AN263" s="16" t="s">
        <v>94</v>
      </c>
      <c r="AO263" s="36" t="s">
        <v>583</v>
      </c>
      <c r="AP263" s="30">
        <v>6.9690000000000002E-2</v>
      </c>
      <c r="AQ263" s="31" t="s">
        <v>1703</v>
      </c>
      <c r="AR263" s="17" t="s">
        <v>1703</v>
      </c>
      <c r="AS263" s="16" t="s">
        <v>84</v>
      </c>
      <c r="AT263" s="16" t="s">
        <v>1704</v>
      </c>
      <c r="AU263" s="33" t="s">
        <v>125</v>
      </c>
      <c r="AV263" s="17"/>
      <c r="AW263" s="16" t="s">
        <v>1705</v>
      </c>
      <c r="AX263" s="16">
        <v>3003607133</v>
      </c>
      <c r="AY263" s="16" t="s">
        <v>78</v>
      </c>
      <c r="AZ263" s="16" t="str">
        <f t="shared" ca="1" si="24"/>
        <v xml:space="preserve"> </v>
      </c>
      <c r="BA263" s="16" t="s">
        <v>87</v>
      </c>
      <c r="BB263" s="16" t="s">
        <v>87</v>
      </c>
      <c r="BC263" s="16"/>
      <c r="BD263" s="18" t="s">
        <v>87</v>
      </c>
      <c r="BE263" s="16"/>
      <c r="BF263" s="16" t="s">
        <v>87</v>
      </c>
      <c r="BG263" s="44"/>
      <c r="BH263" s="16"/>
      <c r="BI263" s="19"/>
      <c r="BJ263" s="16"/>
      <c r="BK263" s="16"/>
      <c r="BL263" s="34"/>
    </row>
    <row r="264" spans="1:64">
      <c r="A264" s="15">
        <v>341</v>
      </c>
      <c r="B264" s="16">
        <v>4066</v>
      </c>
      <c r="C264" s="17" t="s">
        <v>64</v>
      </c>
      <c r="D264" s="18">
        <v>98631868</v>
      </c>
      <c r="E264" s="18">
        <v>98631868</v>
      </c>
      <c r="F264" s="18">
        <v>98631868</v>
      </c>
      <c r="G264" s="17" t="s">
        <v>1706</v>
      </c>
      <c r="H264" s="16" t="s">
        <v>229</v>
      </c>
      <c r="I264" s="19" t="s">
        <v>1707</v>
      </c>
      <c r="J264" s="16">
        <f t="shared" ca="1" si="23"/>
        <v>47</v>
      </c>
      <c r="K264" s="17" t="s">
        <v>138</v>
      </c>
      <c r="L264" s="16">
        <v>4071</v>
      </c>
      <c r="M264" s="16">
        <v>16</v>
      </c>
      <c r="N264" s="16" t="s">
        <v>1629</v>
      </c>
      <c r="O264" s="35" t="s">
        <v>1567</v>
      </c>
      <c r="P264" s="16" t="s">
        <v>141</v>
      </c>
      <c r="Q264" s="16" t="s">
        <v>131</v>
      </c>
      <c r="R264" s="17" t="s">
        <v>73</v>
      </c>
      <c r="S264" s="22"/>
      <c r="T264" s="22">
        <v>341</v>
      </c>
      <c r="U264" s="22" t="s">
        <v>1629</v>
      </c>
      <c r="V264" s="37" t="s">
        <v>1567</v>
      </c>
      <c r="W264" s="16">
        <v>3000</v>
      </c>
      <c r="X264" s="16" t="s">
        <v>170</v>
      </c>
      <c r="Y264" s="16" t="s">
        <v>519</v>
      </c>
      <c r="Z264" s="16" t="s">
        <v>519</v>
      </c>
      <c r="AA264" s="16" t="s">
        <v>339</v>
      </c>
      <c r="AB264" s="16" t="s">
        <v>340</v>
      </c>
      <c r="AC264" s="16" t="s">
        <v>341</v>
      </c>
      <c r="AD264" s="16"/>
      <c r="AE264" s="16" t="s">
        <v>77</v>
      </c>
      <c r="AF264" s="24">
        <v>2328818</v>
      </c>
      <c r="AG264" s="41">
        <v>624700</v>
      </c>
      <c r="AH264" s="24">
        <v>2953518</v>
      </c>
      <c r="AI264" s="26">
        <v>36147</v>
      </c>
      <c r="AJ264" s="27">
        <v>40909</v>
      </c>
      <c r="AK264" s="19" t="s">
        <v>92</v>
      </c>
      <c r="AL264" s="28">
        <f t="shared" ca="1" si="25"/>
        <v>13.25</v>
      </c>
      <c r="AM264" s="16" t="s">
        <v>269</v>
      </c>
      <c r="AN264" s="16" t="s">
        <v>94</v>
      </c>
      <c r="AO264" s="36" t="s">
        <v>343</v>
      </c>
      <c r="AP264" s="30">
        <v>6.9690000000000002E-2</v>
      </c>
      <c r="AQ264" s="31" t="s">
        <v>1708</v>
      </c>
      <c r="AR264" s="16" t="s">
        <v>1709</v>
      </c>
      <c r="AS264" s="16" t="s">
        <v>84</v>
      </c>
      <c r="AT264" s="16"/>
      <c r="AU264" s="33"/>
      <c r="AV264" s="16"/>
      <c r="AW264" s="16" t="s">
        <v>1710</v>
      </c>
      <c r="AX264" s="16">
        <v>3117930467</v>
      </c>
      <c r="AY264" s="16" t="s">
        <v>78</v>
      </c>
      <c r="AZ264" s="16" t="str">
        <f t="shared" ca="1" si="24"/>
        <v xml:space="preserve"> </v>
      </c>
      <c r="BA264" s="16" t="s">
        <v>87</v>
      </c>
      <c r="BB264" s="16" t="s">
        <v>87</v>
      </c>
      <c r="BC264" s="16"/>
      <c r="BD264" s="18" t="s">
        <v>87</v>
      </c>
      <c r="BE264" s="16"/>
      <c r="BF264" s="16" t="s">
        <v>87</v>
      </c>
      <c r="BG264" s="31"/>
      <c r="BH264" s="16"/>
      <c r="BI264" s="19"/>
      <c r="BJ264" s="16"/>
      <c r="BK264" s="16"/>
      <c r="BL264" s="34"/>
    </row>
    <row r="265" spans="1:64">
      <c r="A265" s="15">
        <v>342</v>
      </c>
      <c r="B265" s="16">
        <v>4066</v>
      </c>
      <c r="C265" s="17" t="s">
        <v>64</v>
      </c>
      <c r="D265" s="18">
        <v>2518184</v>
      </c>
      <c r="E265" s="18">
        <v>2518184</v>
      </c>
      <c r="F265" s="18">
        <v>2518184</v>
      </c>
      <c r="G265" s="17" t="s">
        <v>1711</v>
      </c>
      <c r="H265" s="16" t="s">
        <v>89</v>
      </c>
      <c r="I265" s="19" t="s">
        <v>1712</v>
      </c>
      <c r="J265" s="16">
        <f t="shared" ca="1" si="23"/>
        <v>46</v>
      </c>
      <c r="K265" s="17" t="s">
        <v>138</v>
      </c>
      <c r="L265" s="16">
        <v>4071</v>
      </c>
      <c r="M265" s="16">
        <v>16</v>
      </c>
      <c r="N265" s="16" t="s">
        <v>1629</v>
      </c>
      <c r="O265" s="35" t="s">
        <v>1567</v>
      </c>
      <c r="P265" s="16" t="s">
        <v>141</v>
      </c>
      <c r="Q265" s="16" t="s">
        <v>131</v>
      </c>
      <c r="R265" s="17" t="s">
        <v>73</v>
      </c>
      <c r="S265" s="22"/>
      <c r="T265" s="22">
        <v>342</v>
      </c>
      <c r="U265" s="22" t="s">
        <v>1629</v>
      </c>
      <c r="V265" s="37" t="s">
        <v>1567</v>
      </c>
      <c r="W265" s="16">
        <v>2000</v>
      </c>
      <c r="X265" s="16" t="s">
        <v>170</v>
      </c>
      <c r="Y265" s="16" t="s">
        <v>432</v>
      </c>
      <c r="Z265" s="16" t="s">
        <v>432</v>
      </c>
      <c r="AA265" s="16" t="s">
        <v>433</v>
      </c>
      <c r="AB265" s="16" t="s">
        <v>434</v>
      </c>
      <c r="AC265" s="16" t="s">
        <v>435</v>
      </c>
      <c r="AD265" s="16" t="s">
        <v>1713</v>
      </c>
      <c r="AE265" s="16" t="s">
        <v>77</v>
      </c>
      <c r="AF265" s="24">
        <v>2328818</v>
      </c>
      <c r="AG265" s="25" t="s">
        <v>78</v>
      </c>
      <c r="AH265" s="24">
        <v>2328818</v>
      </c>
      <c r="AI265" s="26" t="s">
        <v>78</v>
      </c>
      <c r="AJ265" s="27">
        <v>42653</v>
      </c>
      <c r="AK265" s="19" t="s">
        <v>92</v>
      </c>
      <c r="AL265" s="28">
        <f t="shared" ca="1" si="25"/>
        <v>8.4166666666666661</v>
      </c>
      <c r="AM265" s="16" t="s">
        <v>183</v>
      </c>
      <c r="AN265" s="16" t="s">
        <v>94</v>
      </c>
      <c r="AO265" s="36" t="s">
        <v>436</v>
      </c>
      <c r="AP265" s="30">
        <v>6.9690000000000002E-2</v>
      </c>
      <c r="AQ265" s="31" t="s">
        <v>1714</v>
      </c>
      <c r="AR265" s="17" t="s">
        <v>1715</v>
      </c>
      <c r="AS265" s="16" t="s">
        <v>469</v>
      </c>
      <c r="AT265" s="16" t="s">
        <v>1716</v>
      </c>
      <c r="AU265" s="33"/>
      <c r="AV265" s="17"/>
      <c r="AW265" s="16" t="s">
        <v>1717</v>
      </c>
      <c r="AX265" s="16">
        <v>3173997717</v>
      </c>
      <c r="AY265" s="16">
        <v>3107515085</v>
      </c>
      <c r="AZ265" s="16" t="str">
        <f t="shared" ca="1" si="24"/>
        <v xml:space="preserve"> </v>
      </c>
      <c r="BA265" s="16" t="s">
        <v>87</v>
      </c>
      <c r="BB265" s="16" t="s">
        <v>87</v>
      </c>
      <c r="BC265" s="16"/>
      <c r="BD265" s="18" t="s">
        <v>87</v>
      </c>
      <c r="BE265" s="16"/>
      <c r="BF265" s="16" t="s">
        <v>87</v>
      </c>
      <c r="BG265" s="44"/>
      <c r="BH265" s="16"/>
      <c r="BI265" s="19"/>
      <c r="BJ265" s="16"/>
      <c r="BK265" s="16"/>
      <c r="BL265" s="34"/>
    </row>
    <row r="266" spans="1:64">
      <c r="A266" s="15">
        <v>343</v>
      </c>
      <c r="B266" s="16">
        <v>4066</v>
      </c>
      <c r="C266" s="17" t="s">
        <v>64</v>
      </c>
      <c r="D266" s="18">
        <v>19488218</v>
      </c>
      <c r="E266" s="18">
        <v>19488218</v>
      </c>
      <c r="F266" s="18">
        <v>19488218</v>
      </c>
      <c r="G266" s="17" t="s">
        <v>1718</v>
      </c>
      <c r="H266" s="16" t="s">
        <v>229</v>
      </c>
      <c r="I266" s="19" t="s">
        <v>1719</v>
      </c>
      <c r="J266" s="16">
        <f t="shared" ca="1" si="23"/>
        <v>62</v>
      </c>
      <c r="K266" s="17" t="s">
        <v>138</v>
      </c>
      <c r="L266" s="16">
        <v>4071</v>
      </c>
      <c r="M266" s="16">
        <v>16</v>
      </c>
      <c r="N266" s="16" t="s">
        <v>1629</v>
      </c>
      <c r="O266" s="35" t="s">
        <v>1567</v>
      </c>
      <c r="P266" s="16" t="s">
        <v>141</v>
      </c>
      <c r="Q266" s="16" t="s">
        <v>131</v>
      </c>
      <c r="R266" s="17" t="s">
        <v>1027</v>
      </c>
      <c r="S266" s="22"/>
      <c r="T266" s="22">
        <v>343</v>
      </c>
      <c r="U266" s="22" t="s">
        <v>1629</v>
      </c>
      <c r="V266" s="37" t="s">
        <v>1567</v>
      </c>
      <c r="W266" s="16">
        <v>3000</v>
      </c>
      <c r="X266" s="16" t="s">
        <v>170</v>
      </c>
      <c r="Y266" s="16" t="s">
        <v>293</v>
      </c>
      <c r="Z266" s="16" t="s">
        <v>293</v>
      </c>
      <c r="AA266" s="16" t="s">
        <v>76</v>
      </c>
      <c r="AB266" s="16" t="s">
        <v>76</v>
      </c>
      <c r="AC266" s="16" t="s">
        <v>76</v>
      </c>
      <c r="AD266" s="16"/>
      <c r="AE266" s="16" t="s">
        <v>77</v>
      </c>
      <c r="AF266" s="24">
        <v>2328818</v>
      </c>
      <c r="AG266" s="41">
        <v>624700</v>
      </c>
      <c r="AH266" s="24">
        <v>2953518</v>
      </c>
      <c r="AI266" s="26">
        <v>36417</v>
      </c>
      <c r="AJ266" s="27">
        <v>40909</v>
      </c>
      <c r="AK266" s="19" t="s">
        <v>92</v>
      </c>
      <c r="AL266" s="28">
        <f t="shared" ca="1" si="25"/>
        <v>13.25</v>
      </c>
      <c r="AM266" s="16" t="s">
        <v>93</v>
      </c>
      <c r="AN266" s="16" t="s">
        <v>94</v>
      </c>
      <c r="AO266" s="36" t="s">
        <v>82</v>
      </c>
      <c r="AP266" s="30">
        <v>6.9690000000000002E-2</v>
      </c>
      <c r="AQ266" s="31" t="s">
        <v>1720</v>
      </c>
      <c r="AR266" s="17" t="s">
        <v>1721</v>
      </c>
      <c r="AS266" s="16" t="s">
        <v>1722</v>
      </c>
      <c r="AT266" s="16"/>
      <c r="AU266" s="33"/>
      <c r="AV266" s="17"/>
      <c r="AW266" s="16" t="s">
        <v>1723</v>
      </c>
      <c r="AX266" s="16">
        <v>3304048899</v>
      </c>
      <c r="AY266" s="16">
        <v>3124342741</v>
      </c>
      <c r="AZ266" s="16" t="str">
        <f t="shared" ca="1" si="24"/>
        <v>Prepensionado</v>
      </c>
      <c r="BA266" s="16" t="s">
        <v>87</v>
      </c>
      <c r="BB266" s="16" t="s">
        <v>87</v>
      </c>
      <c r="BC266" s="16"/>
      <c r="BD266" s="18" t="s">
        <v>87</v>
      </c>
      <c r="BE266" s="16"/>
      <c r="BF266" s="16" t="s">
        <v>87</v>
      </c>
      <c r="BG266" s="44"/>
      <c r="BH266" s="16"/>
      <c r="BI266" s="19"/>
      <c r="BJ266" s="16"/>
      <c r="BK266" s="16"/>
      <c r="BL266" s="34"/>
    </row>
    <row r="267" spans="1:64">
      <c r="A267" s="15">
        <v>344</v>
      </c>
      <c r="B267" s="16">
        <v>4066</v>
      </c>
      <c r="C267" s="17" t="s">
        <v>64</v>
      </c>
      <c r="D267" s="18">
        <v>79535952</v>
      </c>
      <c r="E267" s="18">
        <v>79535952</v>
      </c>
      <c r="F267" s="18">
        <v>79535952</v>
      </c>
      <c r="G267" s="17" t="s">
        <v>1724</v>
      </c>
      <c r="H267" s="16" t="s">
        <v>66</v>
      </c>
      <c r="I267" s="19" t="s">
        <v>1725</v>
      </c>
      <c r="J267" s="16">
        <f t="shared" ca="1" si="23"/>
        <v>56</v>
      </c>
      <c r="K267" s="17" t="s">
        <v>138</v>
      </c>
      <c r="L267" s="16">
        <v>4071</v>
      </c>
      <c r="M267" s="16">
        <v>16</v>
      </c>
      <c r="N267" s="16" t="s">
        <v>1629</v>
      </c>
      <c r="O267" s="35" t="s">
        <v>1567</v>
      </c>
      <c r="P267" s="16" t="s">
        <v>141</v>
      </c>
      <c r="Q267" s="16" t="s">
        <v>131</v>
      </c>
      <c r="R267" s="17" t="s">
        <v>1726</v>
      </c>
      <c r="S267" s="22"/>
      <c r="T267" s="22">
        <v>344</v>
      </c>
      <c r="U267" s="22" t="s">
        <v>1629</v>
      </c>
      <c r="V267" s="37" t="s">
        <v>1567</v>
      </c>
      <c r="W267" s="16">
        <v>3000</v>
      </c>
      <c r="X267" s="16" t="s">
        <v>170</v>
      </c>
      <c r="Y267" s="16" t="s">
        <v>432</v>
      </c>
      <c r="Z267" s="16" t="s">
        <v>432</v>
      </c>
      <c r="AA267" s="16" t="s">
        <v>433</v>
      </c>
      <c r="AB267" s="16" t="s">
        <v>434</v>
      </c>
      <c r="AC267" s="16" t="s">
        <v>435</v>
      </c>
      <c r="AD267" s="16" t="s">
        <v>1727</v>
      </c>
      <c r="AE267" s="16" t="s">
        <v>77</v>
      </c>
      <c r="AF267" s="24">
        <v>2328818</v>
      </c>
      <c r="AG267" s="41">
        <v>624700</v>
      </c>
      <c r="AH267" s="24">
        <v>2953518</v>
      </c>
      <c r="AI267" s="26">
        <v>34362</v>
      </c>
      <c r="AJ267" s="27">
        <v>40909</v>
      </c>
      <c r="AK267" s="19" t="s">
        <v>92</v>
      </c>
      <c r="AL267" s="28">
        <f t="shared" ca="1" si="25"/>
        <v>13.25</v>
      </c>
      <c r="AM267" s="16" t="s">
        <v>120</v>
      </c>
      <c r="AN267" s="16" t="s">
        <v>94</v>
      </c>
      <c r="AO267" s="36" t="s">
        <v>436</v>
      </c>
      <c r="AP267" s="30">
        <v>6.9690000000000002E-2</v>
      </c>
      <c r="AQ267" s="31" t="s">
        <v>1728</v>
      </c>
      <c r="AR267" s="17" t="s">
        <v>1729</v>
      </c>
      <c r="AS267" s="16" t="s">
        <v>84</v>
      </c>
      <c r="AT267" s="16"/>
      <c r="AU267" s="33"/>
      <c r="AV267" s="17"/>
      <c r="AW267" s="16" t="s">
        <v>1730</v>
      </c>
      <c r="AX267" s="16">
        <v>3218253646</v>
      </c>
      <c r="AY267" s="16" t="s">
        <v>78</v>
      </c>
      <c r="AZ267" s="16" t="str">
        <f t="shared" ca="1" si="24"/>
        <v xml:space="preserve"> </v>
      </c>
      <c r="BA267" s="16" t="s">
        <v>87</v>
      </c>
      <c r="BB267" s="16" t="s">
        <v>265</v>
      </c>
      <c r="BC267" s="16"/>
      <c r="BD267" s="18" t="s">
        <v>87</v>
      </c>
      <c r="BE267" s="16"/>
      <c r="BF267" s="16" t="s">
        <v>87</v>
      </c>
      <c r="BG267" s="44"/>
      <c r="BH267" s="16"/>
      <c r="BI267" s="19"/>
      <c r="BJ267" s="16"/>
      <c r="BK267" s="16"/>
      <c r="BL267" s="34"/>
    </row>
    <row r="268" spans="1:64">
      <c r="A268" s="15">
        <v>345</v>
      </c>
      <c r="B268" s="16">
        <v>4066</v>
      </c>
      <c r="C268" s="17" t="s">
        <v>64</v>
      </c>
      <c r="D268" s="18">
        <v>18102450</v>
      </c>
      <c r="E268" s="18">
        <v>18102450</v>
      </c>
      <c r="F268" s="18">
        <v>18102450</v>
      </c>
      <c r="G268" s="17" t="s">
        <v>1731</v>
      </c>
      <c r="H268" s="16" t="s">
        <v>89</v>
      </c>
      <c r="I268" s="19" t="s">
        <v>1732</v>
      </c>
      <c r="J268" s="16">
        <f t="shared" ca="1" si="23"/>
        <v>56</v>
      </c>
      <c r="K268" s="17" t="s">
        <v>138</v>
      </c>
      <c r="L268" s="16">
        <v>4071</v>
      </c>
      <c r="M268" s="16">
        <v>16</v>
      </c>
      <c r="N268" s="16" t="s">
        <v>1629</v>
      </c>
      <c r="O268" s="35" t="s">
        <v>1567</v>
      </c>
      <c r="P268" s="16" t="s">
        <v>141</v>
      </c>
      <c r="Q268" s="16" t="s">
        <v>131</v>
      </c>
      <c r="R268" s="17" t="s">
        <v>73</v>
      </c>
      <c r="S268" s="22"/>
      <c r="T268" s="22">
        <v>345</v>
      </c>
      <c r="U268" s="22" t="s">
        <v>1629</v>
      </c>
      <c r="V268" s="37" t="s">
        <v>1567</v>
      </c>
      <c r="W268" s="16">
        <v>3000</v>
      </c>
      <c r="X268" s="16" t="s">
        <v>170</v>
      </c>
      <c r="Y268" s="16" t="s">
        <v>293</v>
      </c>
      <c r="Z268" s="16" t="s">
        <v>293</v>
      </c>
      <c r="AA268" s="16" t="s">
        <v>76</v>
      </c>
      <c r="AB268" s="16" t="s">
        <v>76</v>
      </c>
      <c r="AC268" s="16" t="s">
        <v>76</v>
      </c>
      <c r="AD268" s="16"/>
      <c r="AE268" s="16" t="s">
        <v>77</v>
      </c>
      <c r="AF268" s="24">
        <v>2328818</v>
      </c>
      <c r="AG268" s="41">
        <v>624700</v>
      </c>
      <c r="AH268" s="24">
        <v>2953518</v>
      </c>
      <c r="AI268" s="26">
        <v>34397</v>
      </c>
      <c r="AJ268" s="27">
        <v>40909</v>
      </c>
      <c r="AK268" s="19" t="s">
        <v>92</v>
      </c>
      <c r="AL268" s="28">
        <f t="shared" ca="1" si="25"/>
        <v>13.25</v>
      </c>
      <c r="AM268" s="16" t="s">
        <v>120</v>
      </c>
      <c r="AN268" s="16" t="s">
        <v>94</v>
      </c>
      <c r="AO268" s="36" t="s">
        <v>82</v>
      </c>
      <c r="AP268" s="30">
        <v>6.9690000000000002E-2</v>
      </c>
      <c r="AQ268" s="31" t="s">
        <v>1733</v>
      </c>
      <c r="AR268" s="17" t="s">
        <v>1734</v>
      </c>
      <c r="AS268" s="16" t="s">
        <v>84</v>
      </c>
      <c r="AT268" s="16"/>
      <c r="AU268" s="33"/>
      <c r="AV268" s="17"/>
      <c r="AW268" s="16" t="s">
        <v>1735</v>
      </c>
      <c r="AX268" s="16">
        <v>3125470504</v>
      </c>
      <c r="AY268" s="16">
        <v>3232792900</v>
      </c>
      <c r="AZ268" s="16" t="str">
        <f t="shared" ca="1" si="24"/>
        <v xml:space="preserve"> </v>
      </c>
      <c r="BA268" s="16" t="s">
        <v>87</v>
      </c>
      <c r="BB268" s="16" t="s">
        <v>265</v>
      </c>
      <c r="BC268" s="16"/>
      <c r="BD268" s="18" t="s">
        <v>87</v>
      </c>
      <c r="BE268" s="16"/>
      <c r="BF268" s="16" t="s">
        <v>87</v>
      </c>
      <c r="BG268" s="44"/>
      <c r="BH268" s="16"/>
      <c r="BI268" s="19"/>
      <c r="BJ268" s="16"/>
      <c r="BK268" s="16"/>
      <c r="BL268" s="34"/>
    </row>
    <row r="269" spans="1:64">
      <c r="A269" s="15">
        <v>346</v>
      </c>
      <c r="B269" s="16">
        <v>4066</v>
      </c>
      <c r="C269" s="17" t="s">
        <v>64</v>
      </c>
      <c r="D269" s="18">
        <v>93363901</v>
      </c>
      <c r="E269" s="18">
        <v>93363901</v>
      </c>
      <c r="F269" s="18">
        <v>93363901</v>
      </c>
      <c r="G269" s="17" t="s">
        <v>1736</v>
      </c>
      <c r="H269" s="16" t="s">
        <v>89</v>
      </c>
      <c r="I269" s="19" t="s">
        <v>1737</v>
      </c>
      <c r="J269" s="16">
        <f t="shared" ca="1" si="23"/>
        <v>59</v>
      </c>
      <c r="K269" s="17" t="s">
        <v>138</v>
      </c>
      <c r="L269" s="16">
        <v>4071</v>
      </c>
      <c r="M269" s="16">
        <v>16</v>
      </c>
      <c r="N269" s="16" t="s">
        <v>1629</v>
      </c>
      <c r="O269" s="35" t="s">
        <v>1567</v>
      </c>
      <c r="P269" s="16" t="s">
        <v>141</v>
      </c>
      <c r="Q269" s="16" t="s">
        <v>131</v>
      </c>
      <c r="R269" s="17" t="s">
        <v>73</v>
      </c>
      <c r="S269" s="22"/>
      <c r="T269" s="22">
        <v>346</v>
      </c>
      <c r="U269" s="22" t="s">
        <v>1629</v>
      </c>
      <c r="V269" s="37" t="s">
        <v>1567</v>
      </c>
      <c r="W269" s="16">
        <v>3000</v>
      </c>
      <c r="X269" s="16" t="s">
        <v>170</v>
      </c>
      <c r="Y269" s="16" t="s">
        <v>477</v>
      </c>
      <c r="Z269" s="16" t="s">
        <v>477</v>
      </c>
      <c r="AA269" s="16" t="s">
        <v>478</v>
      </c>
      <c r="AB269" s="16" t="s">
        <v>479</v>
      </c>
      <c r="AC269" s="16" t="s">
        <v>480</v>
      </c>
      <c r="AD269" s="16"/>
      <c r="AE269" s="16" t="s">
        <v>77</v>
      </c>
      <c r="AF269" s="24">
        <v>2328818</v>
      </c>
      <c r="AG269" s="41">
        <v>624700</v>
      </c>
      <c r="AH269" s="24">
        <v>2953518</v>
      </c>
      <c r="AI269" s="26">
        <v>37089</v>
      </c>
      <c r="AJ269" s="27">
        <v>40909</v>
      </c>
      <c r="AK269" s="19" t="s">
        <v>92</v>
      </c>
      <c r="AL269" s="28">
        <f t="shared" ca="1" si="25"/>
        <v>13.25</v>
      </c>
      <c r="AM269" s="16" t="s">
        <v>120</v>
      </c>
      <c r="AN269" s="16" t="s">
        <v>94</v>
      </c>
      <c r="AO269" s="36" t="s">
        <v>481</v>
      </c>
      <c r="AP269" s="30">
        <v>6.9690000000000002E-2</v>
      </c>
      <c r="AQ269" s="31" t="s">
        <v>1738</v>
      </c>
      <c r="AR269" s="17" t="s">
        <v>1738</v>
      </c>
      <c r="AS269" s="16" t="s">
        <v>84</v>
      </c>
      <c r="AT269" s="16"/>
      <c r="AU269" s="33"/>
      <c r="AV269" s="17"/>
      <c r="AW269" s="16" t="s">
        <v>1739</v>
      </c>
      <c r="AX269" s="16">
        <v>3144356811</v>
      </c>
      <c r="AY269" s="16" t="s">
        <v>78</v>
      </c>
      <c r="AZ269" s="16" t="str">
        <f t="shared" ca="1" si="24"/>
        <v>Prepensionado</v>
      </c>
      <c r="BA269" s="16" t="s">
        <v>87</v>
      </c>
      <c r="BB269" s="16" t="s">
        <v>87</v>
      </c>
      <c r="BC269" s="16"/>
      <c r="BD269" s="18" t="s">
        <v>87</v>
      </c>
      <c r="BE269" s="16"/>
      <c r="BF269" s="16" t="s">
        <v>87</v>
      </c>
      <c r="BG269" s="17"/>
      <c r="BH269" s="16"/>
      <c r="BI269" s="19"/>
      <c r="BJ269" s="16"/>
      <c r="BK269" s="16"/>
      <c r="BL269" s="34"/>
    </row>
    <row r="270" spans="1:64">
      <c r="A270" s="15">
        <v>347</v>
      </c>
      <c r="B270" s="16">
        <v>4066</v>
      </c>
      <c r="C270" s="17" t="s">
        <v>64</v>
      </c>
      <c r="D270" s="18">
        <v>79888090</v>
      </c>
      <c r="E270" s="18">
        <v>79888090</v>
      </c>
      <c r="F270" s="18">
        <v>79888090</v>
      </c>
      <c r="G270" s="17" t="s">
        <v>1740</v>
      </c>
      <c r="H270" s="16" t="s">
        <v>89</v>
      </c>
      <c r="I270" s="19" t="s">
        <v>1741</v>
      </c>
      <c r="J270" s="16">
        <f t="shared" ca="1" si="23"/>
        <v>46</v>
      </c>
      <c r="K270" s="17" t="s">
        <v>138</v>
      </c>
      <c r="L270" s="16">
        <v>4071</v>
      </c>
      <c r="M270" s="16">
        <v>16</v>
      </c>
      <c r="N270" s="16" t="s">
        <v>1629</v>
      </c>
      <c r="O270" s="35" t="s">
        <v>1567</v>
      </c>
      <c r="P270" s="16" t="s">
        <v>141</v>
      </c>
      <c r="Q270" s="16" t="s">
        <v>131</v>
      </c>
      <c r="R270" s="22" t="s">
        <v>73</v>
      </c>
      <c r="S270" s="22"/>
      <c r="T270" s="22">
        <v>347</v>
      </c>
      <c r="U270" s="22" t="s">
        <v>1629</v>
      </c>
      <c r="V270" s="37" t="s">
        <v>1567</v>
      </c>
      <c r="W270" s="16">
        <v>3000</v>
      </c>
      <c r="X270" s="16" t="s">
        <v>170</v>
      </c>
      <c r="Y270" s="16" t="s">
        <v>293</v>
      </c>
      <c r="Z270" s="16" t="s">
        <v>293</v>
      </c>
      <c r="AA270" s="16" t="s">
        <v>76</v>
      </c>
      <c r="AB270" s="16" t="s">
        <v>76</v>
      </c>
      <c r="AC270" s="16" t="s">
        <v>76</v>
      </c>
      <c r="AD270" s="16"/>
      <c r="AE270" s="16" t="s">
        <v>77</v>
      </c>
      <c r="AF270" s="24">
        <v>2328818</v>
      </c>
      <c r="AG270" s="41">
        <v>624700</v>
      </c>
      <c r="AH270" s="24">
        <v>2953518</v>
      </c>
      <c r="AI270" s="26">
        <v>38355</v>
      </c>
      <c r="AJ270" s="27">
        <v>40909</v>
      </c>
      <c r="AK270" s="19" t="s">
        <v>92</v>
      </c>
      <c r="AL270" s="28">
        <f t="shared" ca="1" si="25"/>
        <v>13.25</v>
      </c>
      <c r="AM270" s="16" t="s">
        <v>93</v>
      </c>
      <c r="AN270" s="16" t="s">
        <v>94</v>
      </c>
      <c r="AO270" s="36" t="s">
        <v>82</v>
      </c>
      <c r="AP270" s="30">
        <v>6.9690000000000002E-2</v>
      </c>
      <c r="AQ270" s="31" t="s">
        <v>1742</v>
      </c>
      <c r="AR270" s="17" t="s">
        <v>1743</v>
      </c>
      <c r="AS270" s="16" t="s">
        <v>84</v>
      </c>
      <c r="AT270" s="16"/>
      <c r="AU270" s="33"/>
      <c r="AV270" s="17"/>
      <c r="AW270" s="16" t="s">
        <v>1744</v>
      </c>
      <c r="AX270" s="16">
        <v>3104814964</v>
      </c>
      <c r="AY270" s="16" t="s">
        <v>78</v>
      </c>
      <c r="AZ270" s="16" t="str">
        <f t="shared" ca="1" si="24"/>
        <v xml:space="preserve"> </v>
      </c>
      <c r="BA270" s="16" t="s">
        <v>87</v>
      </c>
      <c r="BB270" s="16" t="s">
        <v>87</v>
      </c>
      <c r="BC270" s="16"/>
      <c r="BD270" s="18" t="s">
        <v>87</v>
      </c>
      <c r="BE270" s="16"/>
      <c r="BF270" s="16" t="s">
        <v>87</v>
      </c>
      <c r="BG270" s="17"/>
      <c r="BH270" s="16"/>
      <c r="BI270" s="19"/>
      <c r="BJ270" s="16"/>
      <c r="BK270" s="16"/>
      <c r="BL270" s="34"/>
    </row>
    <row r="271" spans="1:64">
      <c r="A271" s="15">
        <v>348</v>
      </c>
      <c r="B271" s="16">
        <v>4066</v>
      </c>
      <c r="C271" s="17" t="s">
        <v>64</v>
      </c>
      <c r="D271" s="18">
        <v>71676538</v>
      </c>
      <c r="E271" s="18">
        <v>71676538</v>
      </c>
      <c r="F271" s="18">
        <v>71676538</v>
      </c>
      <c r="G271" s="17" t="s">
        <v>1745</v>
      </c>
      <c r="H271" s="16" t="s">
        <v>229</v>
      </c>
      <c r="I271" s="19" t="s">
        <v>1746</v>
      </c>
      <c r="J271" s="16">
        <f t="shared" ca="1" si="23"/>
        <v>59</v>
      </c>
      <c r="K271" s="17" t="s">
        <v>138</v>
      </c>
      <c r="L271" s="16">
        <v>4071</v>
      </c>
      <c r="M271" s="16">
        <v>16</v>
      </c>
      <c r="N271" s="16" t="s">
        <v>1629</v>
      </c>
      <c r="O271" s="35" t="s">
        <v>1567</v>
      </c>
      <c r="P271" s="16" t="s">
        <v>141</v>
      </c>
      <c r="Q271" s="16" t="s">
        <v>131</v>
      </c>
      <c r="R271" s="17" t="s">
        <v>73</v>
      </c>
      <c r="S271" s="22"/>
      <c r="T271" s="22">
        <v>348</v>
      </c>
      <c r="U271" s="22" t="s">
        <v>1629</v>
      </c>
      <c r="V271" s="37" t="s">
        <v>1567</v>
      </c>
      <c r="W271" s="16">
        <v>3000</v>
      </c>
      <c r="X271" s="16" t="s">
        <v>170</v>
      </c>
      <c r="Y271" s="16" t="s">
        <v>519</v>
      </c>
      <c r="Z271" s="16" t="s">
        <v>519</v>
      </c>
      <c r="AA271" s="16" t="s">
        <v>339</v>
      </c>
      <c r="AB271" s="16" t="s">
        <v>340</v>
      </c>
      <c r="AC271" s="16" t="s">
        <v>341</v>
      </c>
      <c r="AD271" s="16"/>
      <c r="AE271" s="16" t="s">
        <v>77</v>
      </c>
      <c r="AF271" s="24">
        <v>2328818</v>
      </c>
      <c r="AG271" s="41">
        <v>624700</v>
      </c>
      <c r="AH271" s="24">
        <v>2953518</v>
      </c>
      <c r="AI271" s="26">
        <v>36320</v>
      </c>
      <c r="AJ271" s="27">
        <v>40909</v>
      </c>
      <c r="AK271" s="19" t="s">
        <v>92</v>
      </c>
      <c r="AL271" s="28">
        <f t="shared" ca="1" si="25"/>
        <v>13.25</v>
      </c>
      <c r="AM271" s="16" t="s">
        <v>183</v>
      </c>
      <c r="AN271" s="16" t="s">
        <v>94</v>
      </c>
      <c r="AO271" s="36" t="s">
        <v>343</v>
      </c>
      <c r="AP271" s="30">
        <v>6.9690000000000002E-2</v>
      </c>
      <c r="AQ271" s="31" t="s">
        <v>1747</v>
      </c>
      <c r="AR271" s="16" t="s">
        <v>1748</v>
      </c>
      <c r="AS271" s="16" t="s">
        <v>84</v>
      </c>
      <c r="AT271" s="16"/>
      <c r="AU271" s="33"/>
      <c r="AV271" s="16"/>
      <c r="AW271" s="16" t="s">
        <v>1749</v>
      </c>
      <c r="AX271" s="16">
        <v>3054394136</v>
      </c>
      <c r="AY271" s="16" t="s">
        <v>78</v>
      </c>
      <c r="AZ271" s="16" t="str">
        <f t="shared" ca="1" si="24"/>
        <v>Prepensionado</v>
      </c>
      <c r="BA271" s="16" t="s">
        <v>87</v>
      </c>
      <c r="BB271" s="16" t="s">
        <v>87</v>
      </c>
      <c r="BC271" s="16"/>
      <c r="BD271" s="18" t="s">
        <v>87</v>
      </c>
      <c r="BE271" s="16"/>
      <c r="BF271" s="16" t="s">
        <v>87</v>
      </c>
      <c r="BG271" s="31"/>
      <c r="BH271" s="16"/>
      <c r="BI271" s="19"/>
      <c r="BJ271" s="16"/>
      <c r="BK271" s="16"/>
      <c r="BL271" s="34"/>
    </row>
    <row r="272" spans="1:64">
      <c r="A272" s="15">
        <v>349</v>
      </c>
      <c r="B272" s="16">
        <v>4066</v>
      </c>
      <c r="C272" s="17" t="s">
        <v>64</v>
      </c>
      <c r="D272" s="18">
        <v>7716639</v>
      </c>
      <c r="E272" s="18">
        <v>7716639</v>
      </c>
      <c r="F272" s="18">
        <v>7716639</v>
      </c>
      <c r="G272" s="17" t="s">
        <v>1750</v>
      </c>
      <c r="H272" s="16" t="s">
        <v>66</v>
      </c>
      <c r="I272" s="19" t="s">
        <v>1751</v>
      </c>
      <c r="J272" s="16">
        <f t="shared" ca="1" si="23"/>
        <v>44</v>
      </c>
      <c r="K272" s="17" t="s">
        <v>138</v>
      </c>
      <c r="L272" s="16">
        <v>4071</v>
      </c>
      <c r="M272" s="16">
        <v>16</v>
      </c>
      <c r="N272" s="16" t="s">
        <v>1629</v>
      </c>
      <c r="O272" s="35" t="s">
        <v>1567</v>
      </c>
      <c r="P272" s="16" t="s">
        <v>141</v>
      </c>
      <c r="Q272" s="16" t="s">
        <v>131</v>
      </c>
      <c r="R272" s="17" t="s">
        <v>73</v>
      </c>
      <c r="S272" s="22"/>
      <c r="T272" s="22">
        <v>349</v>
      </c>
      <c r="U272" s="22" t="s">
        <v>1629</v>
      </c>
      <c r="V272" s="37" t="s">
        <v>1567</v>
      </c>
      <c r="W272" s="16">
        <v>3000</v>
      </c>
      <c r="X272" s="16" t="s">
        <v>170</v>
      </c>
      <c r="Y272" s="16" t="s">
        <v>293</v>
      </c>
      <c r="Z272" s="16" t="s">
        <v>293</v>
      </c>
      <c r="AA272" s="16" t="s">
        <v>76</v>
      </c>
      <c r="AB272" s="16" t="s">
        <v>76</v>
      </c>
      <c r="AC272" s="16" t="s">
        <v>76</v>
      </c>
      <c r="AD272" s="16"/>
      <c r="AE272" s="16" t="s">
        <v>77</v>
      </c>
      <c r="AF272" s="24">
        <v>2328818</v>
      </c>
      <c r="AG272" s="41">
        <v>624700</v>
      </c>
      <c r="AH272" s="24">
        <v>2953518</v>
      </c>
      <c r="AI272" s="26">
        <v>38369</v>
      </c>
      <c r="AJ272" s="27">
        <v>40909</v>
      </c>
      <c r="AK272" s="19" t="s">
        <v>92</v>
      </c>
      <c r="AL272" s="28">
        <f t="shared" ca="1" si="25"/>
        <v>13.25</v>
      </c>
      <c r="AM272" s="16" t="s">
        <v>120</v>
      </c>
      <c r="AN272" s="16" t="s">
        <v>94</v>
      </c>
      <c r="AO272" s="36" t="s">
        <v>82</v>
      </c>
      <c r="AP272" s="30">
        <v>6.9690000000000002E-2</v>
      </c>
      <c r="AQ272" s="31" t="s">
        <v>1752</v>
      </c>
      <c r="AR272" s="17" t="s">
        <v>1753</v>
      </c>
      <c r="AS272" s="16" t="s">
        <v>84</v>
      </c>
      <c r="AT272" s="16"/>
      <c r="AU272" s="33"/>
      <c r="AV272" s="17"/>
      <c r="AW272" s="16" t="s">
        <v>1754</v>
      </c>
      <c r="AX272" s="16">
        <v>3233233135</v>
      </c>
      <c r="AY272" s="16" t="s">
        <v>78</v>
      </c>
      <c r="AZ272" s="16" t="str">
        <f t="shared" ca="1" si="24"/>
        <v xml:space="preserve"> </v>
      </c>
      <c r="BA272" s="16" t="s">
        <v>87</v>
      </c>
      <c r="BB272" s="16" t="s">
        <v>87</v>
      </c>
      <c r="BC272" s="16"/>
      <c r="BD272" s="18" t="s">
        <v>87</v>
      </c>
      <c r="BE272" s="16"/>
      <c r="BF272" s="16" t="s">
        <v>87</v>
      </c>
      <c r="BG272" s="44"/>
      <c r="BH272" s="16"/>
      <c r="BI272" s="19"/>
      <c r="BJ272" s="16"/>
      <c r="BK272" s="16"/>
      <c r="BL272" s="34"/>
    </row>
    <row r="273" spans="1:64">
      <c r="A273" s="15">
        <v>350</v>
      </c>
      <c r="B273" s="16">
        <v>4066</v>
      </c>
      <c r="C273" s="17" t="s">
        <v>64</v>
      </c>
      <c r="D273" s="18">
        <v>1065634316</v>
      </c>
      <c r="E273" s="18">
        <v>1065634316</v>
      </c>
      <c r="F273" s="18">
        <v>1065634316</v>
      </c>
      <c r="G273" s="17" t="s">
        <v>1755</v>
      </c>
      <c r="H273" s="16" t="s">
        <v>89</v>
      </c>
      <c r="I273" s="19">
        <v>33549</v>
      </c>
      <c r="J273" s="16">
        <f t="shared" ca="1" si="23"/>
        <v>33</v>
      </c>
      <c r="K273" s="17" t="s">
        <v>138</v>
      </c>
      <c r="L273" s="16">
        <v>4071</v>
      </c>
      <c r="M273" s="16">
        <v>16</v>
      </c>
      <c r="N273" s="16" t="s">
        <v>1629</v>
      </c>
      <c r="O273" s="35" t="s">
        <v>1567</v>
      </c>
      <c r="P273" s="16" t="s">
        <v>141</v>
      </c>
      <c r="Q273" s="16" t="s">
        <v>131</v>
      </c>
      <c r="R273" s="17" t="s">
        <v>73</v>
      </c>
      <c r="S273" s="22"/>
      <c r="T273" s="22">
        <v>350</v>
      </c>
      <c r="U273" s="22" t="s">
        <v>1629</v>
      </c>
      <c r="V273" s="37" t="s">
        <v>1567</v>
      </c>
      <c r="W273" s="16">
        <v>3000</v>
      </c>
      <c r="X273" s="16" t="s">
        <v>170</v>
      </c>
      <c r="Y273" s="16" t="s">
        <v>531</v>
      </c>
      <c r="Z273" s="16" t="s">
        <v>531</v>
      </c>
      <c r="AA273" s="16" t="s">
        <v>421</v>
      </c>
      <c r="AB273" s="16" t="s">
        <v>422</v>
      </c>
      <c r="AC273" s="16" t="s">
        <v>423</v>
      </c>
      <c r="AD273" s="16" t="s">
        <v>1756</v>
      </c>
      <c r="AE273" s="16" t="s">
        <v>77</v>
      </c>
      <c r="AF273" s="24">
        <v>2328818</v>
      </c>
      <c r="AG273" s="25" t="s">
        <v>78</v>
      </c>
      <c r="AH273" s="24">
        <v>2328818</v>
      </c>
      <c r="AI273" s="26" t="s">
        <v>78</v>
      </c>
      <c r="AJ273" s="19">
        <v>44503</v>
      </c>
      <c r="AK273" s="19" t="s">
        <v>1757</v>
      </c>
      <c r="AL273" s="28">
        <f t="shared" ca="1" si="25"/>
        <v>3.4166666666666665</v>
      </c>
      <c r="AM273" s="16" t="s">
        <v>173</v>
      </c>
      <c r="AN273" s="16" t="s">
        <v>121</v>
      </c>
      <c r="AO273" s="36" t="s">
        <v>425</v>
      </c>
      <c r="AP273" s="65">
        <v>6.9690000000000002E-2</v>
      </c>
      <c r="AQ273" s="31" t="s">
        <v>1758</v>
      </c>
      <c r="AR273" s="32" t="s">
        <v>1759</v>
      </c>
      <c r="AS273" s="16" t="s">
        <v>84</v>
      </c>
      <c r="AT273" s="16"/>
      <c r="AU273" s="33"/>
      <c r="AV273" s="17"/>
      <c r="AW273" s="16" t="s">
        <v>1760</v>
      </c>
      <c r="AX273" s="16">
        <v>3108448974</v>
      </c>
      <c r="AY273" s="16" t="s">
        <v>78</v>
      </c>
      <c r="AZ273" s="16" t="str">
        <f t="shared" ca="1" si="24"/>
        <v xml:space="preserve"> </v>
      </c>
      <c r="BA273" s="16" t="s">
        <v>87</v>
      </c>
      <c r="BB273" s="16" t="s">
        <v>87</v>
      </c>
      <c r="BC273" s="16"/>
      <c r="BD273" s="18" t="s">
        <v>87</v>
      </c>
      <c r="BE273" s="16"/>
      <c r="BF273" s="16" t="s">
        <v>87</v>
      </c>
      <c r="BG273" s="44"/>
      <c r="BH273" s="16"/>
      <c r="BI273" s="19"/>
      <c r="BJ273" s="16"/>
      <c r="BK273" s="16"/>
      <c r="BL273" s="34"/>
    </row>
    <row r="274" spans="1:64">
      <c r="A274" s="15">
        <v>351</v>
      </c>
      <c r="B274" s="16">
        <v>4066</v>
      </c>
      <c r="C274" s="17" t="s">
        <v>64</v>
      </c>
      <c r="D274" s="18">
        <v>98581046</v>
      </c>
      <c r="E274" s="18">
        <v>98581046</v>
      </c>
      <c r="F274" s="18">
        <v>98581046</v>
      </c>
      <c r="G274" s="17" t="s">
        <v>1761</v>
      </c>
      <c r="H274" s="16" t="s">
        <v>236</v>
      </c>
      <c r="I274" s="19" t="s">
        <v>1262</v>
      </c>
      <c r="J274" s="16">
        <f t="shared" ca="1" si="23"/>
        <v>55</v>
      </c>
      <c r="K274" s="17" t="s">
        <v>138</v>
      </c>
      <c r="L274" s="16">
        <v>4071</v>
      </c>
      <c r="M274" s="16">
        <v>16</v>
      </c>
      <c r="N274" s="16" t="s">
        <v>1629</v>
      </c>
      <c r="O274" s="35" t="s">
        <v>1567</v>
      </c>
      <c r="P274" s="16" t="s">
        <v>141</v>
      </c>
      <c r="Q274" s="16" t="s">
        <v>131</v>
      </c>
      <c r="R274" s="17" t="s">
        <v>73</v>
      </c>
      <c r="S274" s="22"/>
      <c r="T274" s="22">
        <v>351</v>
      </c>
      <c r="U274" s="22" t="s">
        <v>1629</v>
      </c>
      <c r="V274" s="37" t="s">
        <v>1567</v>
      </c>
      <c r="W274" s="16">
        <v>3000</v>
      </c>
      <c r="X274" s="16" t="s">
        <v>170</v>
      </c>
      <c r="Y274" s="16" t="s">
        <v>519</v>
      </c>
      <c r="Z274" s="16" t="s">
        <v>519</v>
      </c>
      <c r="AA274" s="16" t="s">
        <v>339</v>
      </c>
      <c r="AB274" s="16" t="s">
        <v>340</v>
      </c>
      <c r="AC274" s="16" t="s">
        <v>341</v>
      </c>
      <c r="AD274" s="16"/>
      <c r="AE274" s="16" t="s">
        <v>77</v>
      </c>
      <c r="AF274" s="24">
        <v>2328818</v>
      </c>
      <c r="AG274" s="41">
        <v>624700</v>
      </c>
      <c r="AH274" s="24">
        <v>2953518</v>
      </c>
      <c r="AI274" s="26">
        <v>36314</v>
      </c>
      <c r="AJ274" s="27">
        <v>40909</v>
      </c>
      <c r="AK274" s="19" t="s">
        <v>92</v>
      </c>
      <c r="AL274" s="28">
        <f t="shared" ca="1" si="25"/>
        <v>13.25</v>
      </c>
      <c r="AM274" s="16" t="s">
        <v>269</v>
      </c>
      <c r="AN274" s="16" t="s">
        <v>94</v>
      </c>
      <c r="AO274" s="36" t="s">
        <v>343</v>
      </c>
      <c r="AP274" s="30">
        <v>6.9690000000000002E-2</v>
      </c>
      <c r="AQ274" s="31" t="s">
        <v>1762</v>
      </c>
      <c r="AR274" s="17" t="s">
        <v>1763</v>
      </c>
      <c r="AS274" s="16" t="s">
        <v>84</v>
      </c>
      <c r="AT274" s="16"/>
      <c r="AU274" s="33"/>
      <c r="AV274" s="17"/>
      <c r="AW274" s="16" t="s">
        <v>1764</v>
      </c>
      <c r="AX274" s="16">
        <v>3508564212</v>
      </c>
      <c r="AY274" s="16">
        <v>3508564212</v>
      </c>
      <c r="AZ274" s="16" t="str">
        <f t="shared" ca="1" si="24"/>
        <v xml:space="preserve"> </v>
      </c>
      <c r="BA274" s="16" t="s">
        <v>87</v>
      </c>
      <c r="BB274" s="16" t="s">
        <v>87</v>
      </c>
      <c r="BC274" s="16"/>
      <c r="BD274" s="18" t="s">
        <v>87</v>
      </c>
      <c r="BE274" s="16"/>
      <c r="BF274" s="16" t="s">
        <v>87</v>
      </c>
      <c r="BG274" s="44"/>
      <c r="BH274" s="16"/>
      <c r="BI274" s="19"/>
      <c r="BJ274" s="16"/>
      <c r="BK274" s="16"/>
      <c r="BL274" s="34"/>
    </row>
    <row r="275" spans="1:64">
      <c r="A275" s="15">
        <v>352</v>
      </c>
      <c r="B275" s="16">
        <v>4066</v>
      </c>
      <c r="C275" s="17" t="s">
        <v>64</v>
      </c>
      <c r="D275" s="18">
        <v>71251285</v>
      </c>
      <c r="E275" s="18">
        <v>71251285</v>
      </c>
      <c r="F275" s="18">
        <v>71251285</v>
      </c>
      <c r="G275" s="17" t="s">
        <v>1765</v>
      </c>
      <c r="H275" s="16" t="s">
        <v>89</v>
      </c>
      <c r="I275" s="19" t="s">
        <v>1766</v>
      </c>
      <c r="J275" s="16">
        <f t="shared" ca="1" si="23"/>
        <v>52</v>
      </c>
      <c r="K275" s="17" t="s">
        <v>138</v>
      </c>
      <c r="L275" s="16">
        <v>4071</v>
      </c>
      <c r="M275" s="16">
        <v>16</v>
      </c>
      <c r="N275" s="16" t="s">
        <v>1629</v>
      </c>
      <c r="O275" s="35" t="s">
        <v>1567</v>
      </c>
      <c r="P275" s="16" t="s">
        <v>141</v>
      </c>
      <c r="Q275" s="16" t="s">
        <v>131</v>
      </c>
      <c r="R275" s="17" t="s">
        <v>73</v>
      </c>
      <c r="S275" s="22"/>
      <c r="T275" s="22">
        <v>352</v>
      </c>
      <c r="U275" s="22" t="s">
        <v>1629</v>
      </c>
      <c r="V275" s="37" t="s">
        <v>1567</v>
      </c>
      <c r="W275" s="16">
        <v>3000</v>
      </c>
      <c r="X275" s="16" t="s">
        <v>170</v>
      </c>
      <c r="Y275" s="16" t="s">
        <v>293</v>
      </c>
      <c r="Z275" s="16" t="s">
        <v>293</v>
      </c>
      <c r="AA275" s="16" t="s">
        <v>76</v>
      </c>
      <c r="AB275" s="16" t="s">
        <v>76</v>
      </c>
      <c r="AC275" s="16" t="s">
        <v>76</v>
      </c>
      <c r="AD275" s="16"/>
      <c r="AE275" s="16" t="s">
        <v>77</v>
      </c>
      <c r="AF275" s="24">
        <v>2328818</v>
      </c>
      <c r="AG275" s="41">
        <v>624700</v>
      </c>
      <c r="AH275" s="24">
        <v>2953518</v>
      </c>
      <c r="AI275" s="26">
        <v>36549</v>
      </c>
      <c r="AJ275" s="27">
        <v>40909</v>
      </c>
      <c r="AK275" s="19" t="s">
        <v>92</v>
      </c>
      <c r="AL275" s="28">
        <f t="shared" ca="1" si="25"/>
        <v>13.25</v>
      </c>
      <c r="AM275" s="16" t="s">
        <v>173</v>
      </c>
      <c r="AN275" s="16" t="s">
        <v>94</v>
      </c>
      <c r="AO275" s="36" t="s">
        <v>82</v>
      </c>
      <c r="AP275" s="30">
        <v>6.9690000000000002E-2</v>
      </c>
      <c r="AQ275" s="31" t="s">
        <v>1767</v>
      </c>
      <c r="AR275" s="17" t="s">
        <v>1768</v>
      </c>
      <c r="AS275" s="16" t="s">
        <v>84</v>
      </c>
      <c r="AT275" s="16"/>
      <c r="AU275" s="33"/>
      <c r="AV275" s="17"/>
      <c r="AW275" s="16" t="s">
        <v>1769</v>
      </c>
      <c r="AX275" s="16">
        <v>3118226192</v>
      </c>
      <c r="AY275" s="16" t="s">
        <v>78</v>
      </c>
      <c r="AZ275" s="16" t="str">
        <f t="shared" ca="1" si="24"/>
        <v xml:space="preserve"> </v>
      </c>
      <c r="BA275" s="16" t="s">
        <v>87</v>
      </c>
      <c r="BB275" s="16" t="s">
        <v>87</v>
      </c>
      <c r="BC275" s="16"/>
      <c r="BD275" s="18" t="s">
        <v>87</v>
      </c>
      <c r="BE275" s="16"/>
      <c r="BF275" s="16" t="s">
        <v>87</v>
      </c>
      <c r="BG275" s="44"/>
      <c r="BH275" s="16"/>
      <c r="BI275" s="19"/>
      <c r="BJ275" s="16"/>
      <c r="BK275" s="16"/>
      <c r="BL275" s="34"/>
    </row>
    <row r="276" spans="1:64">
      <c r="A276" s="15">
        <v>353</v>
      </c>
      <c r="B276" s="16">
        <v>4066</v>
      </c>
      <c r="C276" s="17" t="s">
        <v>64</v>
      </c>
      <c r="D276" s="18">
        <v>91420064</v>
      </c>
      <c r="E276" s="18">
        <v>91420064</v>
      </c>
      <c r="F276" s="18">
        <v>91420064</v>
      </c>
      <c r="G276" s="17" t="s">
        <v>1770</v>
      </c>
      <c r="H276" s="16" t="s">
        <v>89</v>
      </c>
      <c r="I276" s="19" t="s">
        <v>1771</v>
      </c>
      <c r="J276" s="16">
        <f t="shared" ca="1" si="23"/>
        <v>62</v>
      </c>
      <c r="K276" s="17" t="s">
        <v>138</v>
      </c>
      <c r="L276" s="16">
        <v>4071</v>
      </c>
      <c r="M276" s="16">
        <v>16</v>
      </c>
      <c r="N276" s="16" t="s">
        <v>1629</v>
      </c>
      <c r="O276" s="35" t="s">
        <v>1567</v>
      </c>
      <c r="P276" s="16" t="s">
        <v>141</v>
      </c>
      <c r="Q276" s="16" t="s">
        <v>131</v>
      </c>
      <c r="R276" s="17" t="s">
        <v>1027</v>
      </c>
      <c r="S276" s="22"/>
      <c r="T276" s="22">
        <v>353</v>
      </c>
      <c r="U276" s="22" t="s">
        <v>1629</v>
      </c>
      <c r="V276" s="37" t="s">
        <v>1567</v>
      </c>
      <c r="W276" s="16">
        <v>3000</v>
      </c>
      <c r="X276" s="16" t="s">
        <v>170</v>
      </c>
      <c r="Y276" s="16" t="s">
        <v>293</v>
      </c>
      <c r="Z276" s="16" t="s">
        <v>293</v>
      </c>
      <c r="AA276" s="16" t="s">
        <v>76</v>
      </c>
      <c r="AB276" s="16" t="s">
        <v>76</v>
      </c>
      <c r="AC276" s="16" t="s">
        <v>76</v>
      </c>
      <c r="AD276" s="16" t="s">
        <v>1772</v>
      </c>
      <c r="AE276" s="16" t="s">
        <v>77</v>
      </c>
      <c r="AF276" s="24">
        <v>2328818</v>
      </c>
      <c r="AG276" s="41">
        <v>624700</v>
      </c>
      <c r="AH276" s="24">
        <v>2953518</v>
      </c>
      <c r="AI276" s="26">
        <v>34352</v>
      </c>
      <c r="AJ276" s="27">
        <v>40909</v>
      </c>
      <c r="AK276" s="19" t="s">
        <v>92</v>
      </c>
      <c r="AL276" s="28">
        <f t="shared" ca="1" si="25"/>
        <v>13.25</v>
      </c>
      <c r="AM276" s="16" t="s">
        <v>173</v>
      </c>
      <c r="AN276" s="16" t="s">
        <v>94</v>
      </c>
      <c r="AO276" s="36" t="s">
        <v>82</v>
      </c>
      <c r="AP276" s="30">
        <v>6.9690000000000002E-2</v>
      </c>
      <c r="AQ276" s="31" t="s">
        <v>1773</v>
      </c>
      <c r="AR276" s="17" t="s">
        <v>1774</v>
      </c>
      <c r="AS276" s="16" t="s">
        <v>84</v>
      </c>
      <c r="AT276" s="16"/>
      <c r="AU276" s="33"/>
      <c r="AV276" s="17"/>
      <c r="AW276" s="16" t="s">
        <v>1775</v>
      </c>
      <c r="AX276" s="16">
        <v>3167936677</v>
      </c>
      <c r="AY276" s="16" t="s">
        <v>78</v>
      </c>
      <c r="AZ276" s="16" t="str">
        <f t="shared" ca="1" si="24"/>
        <v>Prepensionado</v>
      </c>
      <c r="BA276" s="16" t="s">
        <v>87</v>
      </c>
      <c r="BB276" s="16" t="s">
        <v>87</v>
      </c>
      <c r="BC276" s="16"/>
      <c r="BD276" s="18" t="s">
        <v>87</v>
      </c>
      <c r="BE276" s="16"/>
      <c r="BF276" s="16" t="s">
        <v>87</v>
      </c>
      <c r="BG276" s="44"/>
      <c r="BH276" s="16"/>
      <c r="BI276" s="19"/>
      <c r="BJ276" s="16"/>
      <c r="BK276" s="16"/>
      <c r="BL276" s="34"/>
    </row>
    <row r="277" spans="1:64">
      <c r="A277" s="15">
        <v>354</v>
      </c>
      <c r="B277" s="16">
        <v>4066</v>
      </c>
      <c r="C277" s="17" t="s">
        <v>64</v>
      </c>
      <c r="D277" s="18">
        <v>79738084</v>
      </c>
      <c r="E277" s="18">
        <v>79738084</v>
      </c>
      <c r="F277" s="18" t="e">
        <v>#N/A</v>
      </c>
      <c r="G277" s="17" t="s">
        <v>1776</v>
      </c>
      <c r="H277" s="16" t="s">
        <v>89</v>
      </c>
      <c r="I277" s="19" t="s">
        <v>1777</v>
      </c>
      <c r="J277" s="16">
        <f t="shared" ca="1" si="23"/>
        <v>51</v>
      </c>
      <c r="K277" s="17" t="s">
        <v>138</v>
      </c>
      <c r="L277" s="16">
        <v>4071</v>
      </c>
      <c r="M277" s="16">
        <v>16</v>
      </c>
      <c r="N277" s="16" t="s">
        <v>1629</v>
      </c>
      <c r="O277" s="35" t="s">
        <v>1567</v>
      </c>
      <c r="P277" s="16" t="s">
        <v>141</v>
      </c>
      <c r="Q277" s="16" t="s">
        <v>131</v>
      </c>
      <c r="R277" s="22" t="s">
        <v>1027</v>
      </c>
      <c r="S277" s="22"/>
      <c r="T277" s="22">
        <v>354</v>
      </c>
      <c r="U277" s="22" t="s">
        <v>1629</v>
      </c>
      <c r="V277" s="22" t="s">
        <v>1567</v>
      </c>
      <c r="W277" s="16">
        <v>3000</v>
      </c>
      <c r="X277" s="16" t="s">
        <v>170</v>
      </c>
      <c r="Y277" s="16" t="s">
        <v>293</v>
      </c>
      <c r="Z277" s="16" t="s">
        <v>293</v>
      </c>
      <c r="AA277" s="16" t="s">
        <v>76</v>
      </c>
      <c r="AB277" s="16" t="s">
        <v>76</v>
      </c>
      <c r="AC277" s="16" t="s">
        <v>76</v>
      </c>
      <c r="AD277" s="16"/>
      <c r="AE277" s="16" t="s">
        <v>77</v>
      </c>
      <c r="AF277" s="24">
        <v>2328818</v>
      </c>
      <c r="AG277" s="41">
        <v>624700</v>
      </c>
      <c r="AH277" s="24">
        <v>2953518</v>
      </c>
      <c r="AI277" s="26">
        <v>36110</v>
      </c>
      <c r="AJ277" s="27">
        <v>40909</v>
      </c>
      <c r="AK277" s="19" t="s">
        <v>92</v>
      </c>
      <c r="AL277" s="28">
        <f t="shared" ca="1" si="25"/>
        <v>13.25</v>
      </c>
      <c r="AM277" s="16" t="s">
        <v>93</v>
      </c>
      <c r="AN277" s="16" t="s">
        <v>94</v>
      </c>
      <c r="AO277" s="36" t="s">
        <v>82</v>
      </c>
      <c r="AP277" s="30">
        <v>6.9690000000000002E-2</v>
      </c>
      <c r="AQ277" s="31" t="s">
        <v>1778</v>
      </c>
      <c r="AR277" s="17" t="s">
        <v>1779</v>
      </c>
      <c r="AS277" s="16" t="s">
        <v>84</v>
      </c>
      <c r="AT277" s="16"/>
      <c r="AU277" s="33"/>
      <c r="AV277" s="17"/>
      <c r="AW277" s="16" t="s">
        <v>1780</v>
      </c>
      <c r="AX277" s="16">
        <v>3103024580</v>
      </c>
      <c r="AY277" s="16">
        <v>3103013889</v>
      </c>
      <c r="AZ277" s="16" t="str">
        <f t="shared" ref="AZ277:AZ308" ca="1" si="26">IF(AND(C277="MASCULINO",J277&gt;=59),"Prepensionado",IF(AND(C277="FEMENINO",J277&gt;=54),"Prepensionado"," "))</f>
        <v xml:space="preserve"> </v>
      </c>
      <c r="BA277" s="16" t="s">
        <v>87</v>
      </c>
      <c r="BB277" s="16" t="s">
        <v>87</v>
      </c>
      <c r="BC277" s="16"/>
      <c r="BD277" s="18" t="s">
        <v>87</v>
      </c>
      <c r="BE277" s="16"/>
      <c r="BF277" s="16" t="s">
        <v>87</v>
      </c>
      <c r="BG277" s="44"/>
      <c r="BH277" s="16"/>
      <c r="BI277" s="19"/>
      <c r="BJ277" s="16"/>
      <c r="BK277" s="16"/>
      <c r="BL277" s="34"/>
    </row>
    <row r="278" spans="1:64">
      <c r="A278" s="15">
        <v>355</v>
      </c>
      <c r="B278" s="16">
        <v>4066</v>
      </c>
      <c r="C278" s="17" t="s">
        <v>64</v>
      </c>
      <c r="D278" s="18">
        <v>98631900</v>
      </c>
      <c r="E278" s="18">
        <v>98631900</v>
      </c>
      <c r="F278" s="18">
        <v>98631900</v>
      </c>
      <c r="G278" s="17" t="s">
        <v>1781</v>
      </c>
      <c r="H278" s="16" t="s">
        <v>89</v>
      </c>
      <c r="I278" s="19" t="s">
        <v>1782</v>
      </c>
      <c r="J278" s="16">
        <f t="shared" ca="1" si="23"/>
        <v>47</v>
      </c>
      <c r="K278" s="17" t="s">
        <v>138</v>
      </c>
      <c r="L278" s="16">
        <v>4071</v>
      </c>
      <c r="M278" s="16">
        <v>16</v>
      </c>
      <c r="N278" s="16" t="s">
        <v>1629</v>
      </c>
      <c r="O278" s="35" t="s">
        <v>1567</v>
      </c>
      <c r="P278" s="16" t="s">
        <v>141</v>
      </c>
      <c r="Q278" s="16" t="s">
        <v>131</v>
      </c>
      <c r="R278" s="17" t="s">
        <v>73</v>
      </c>
      <c r="S278" s="22"/>
      <c r="T278" s="22">
        <v>355</v>
      </c>
      <c r="U278" s="22" t="s">
        <v>1629</v>
      </c>
      <c r="V278" s="37" t="s">
        <v>1567</v>
      </c>
      <c r="W278" s="16">
        <v>3000</v>
      </c>
      <c r="X278" s="16" t="s">
        <v>170</v>
      </c>
      <c r="Y278" s="16" t="s">
        <v>519</v>
      </c>
      <c r="Z278" s="16" t="s">
        <v>519</v>
      </c>
      <c r="AA278" s="16" t="s">
        <v>339</v>
      </c>
      <c r="AB278" s="16" t="s">
        <v>340</v>
      </c>
      <c r="AC278" s="16" t="s">
        <v>341</v>
      </c>
      <c r="AD278" s="16"/>
      <c r="AE278" s="16" t="s">
        <v>77</v>
      </c>
      <c r="AF278" s="24">
        <v>2328818</v>
      </c>
      <c r="AG278" s="41">
        <v>624700</v>
      </c>
      <c r="AH278" s="24">
        <v>2953518</v>
      </c>
      <c r="AI278" s="26">
        <v>36147</v>
      </c>
      <c r="AJ278" s="27">
        <v>40909</v>
      </c>
      <c r="AK278" s="19" t="s">
        <v>92</v>
      </c>
      <c r="AL278" s="28">
        <f t="shared" ca="1" si="25"/>
        <v>13.25</v>
      </c>
      <c r="AM278" s="16" t="s">
        <v>269</v>
      </c>
      <c r="AN278" s="16" t="s">
        <v>94</v>
      </c>
      <c r="AO278" s="36" t="s">
        <v>343</v>
      </c>
      <c r="AP278" s="30">
        <v>6.9690000000000002E-2</v>
      </c>
      <c r="AQ278" s="31" t="s">
        <v>1783</v>
      </c>
      <c r="AR278" s="17" t="s">
        <v>1784</v>
      </c>
      <c r="AS278" s="16" t="s">
        <v>84</v>
      </c>
      <c r="AT278" s="16"/>
      <c r="AU278" s="33"/>
      <c r="AV278" s="17"/>
      <c r="AW278" s="16" t="s">
        <v>1785</v>
      </c>
      <c r="AX278" s="16">
        <v>3146398856</v>
      </c>
      <c r="AY278" s="16" t="s">
        <v>78</v>
      </c>
      <c r="AZ278" s="16" t="str">
        <f t="shared" ca="1" si="26"/>
        <v xml:space="preserve"> </v>
      </c>
      <c r="BA278" s="16" t="s">
        <v>87</v>
      </c>
      <c r="BB278" s="16" t="s">
        <v>87</v>
      </c>
      <c r="BC278" s="16"/>
      <c r="BD278" s="18" t="s">
        <v>87</v>
      </c>
      <c r="BE278" s="16"/>
      <c r="BF278" s="16" t="s">
        <v>87</v>
      </c>
      <c r="BG278" s="44"/>
      <c r="BH278" s="16"/>
      <c r="BI278" s="19"/>
      <c r="BJ278" s="16"/>
      <c r="BK278" s="16"/>
      <c r="BL278" s="34"/>
    </row>
    <row r="279" spans="1:64">
      <c r="A279" s="15">
        <v>356</v>
      </c>
      <c r="B279" s="16">
        <v>4066</v>
      </c>
      <c r="C279" s="17" t="s">
        <v>64</v>
      </c>
      <c r="D279" s="18">
        <v>91470626</v>
      </c>
      <c r="E279" s="18" t="e">
        <v>#N/A</v>
      </c>
      <c r="F279" s="18" t="e">
        <v>#N/A</v>
      </c>
      <c r="G279" s="17" t="s">
        <v>1786</v>
      </c>
      <c r="H279" s="16" t="s">
        <v>89</v>
      </c>
      <c r="I279" s="19" t="s">
        <v>1787</v>
      </c>
      <c r="J279" s="16">
        <f t="shared" ca="1" si="23"/>
        <v>55</v>
      </c>
      <c r="K279" s="17" t="s">
        <v>138</v>
      </c>
      <c r="L279" s="16">
        <v>4071</v>
      </c>
      <c r="M279" s="16">
        <v>16</v>
      </c>
      <c r="N279" s="16" t="s">
        <v>1629</v>
      </c>
      <c r="O279" s="35" t="s">
        <v>1567</v>
      </c>
      <c r="P279" s="16" t="s">
        <v>141</v>
      </c>
      <c r="Q279" s="16" t="s">
        <v>131</v>
      </c>
      <c r="R279" s="17" t="s">
        <v>73</v>
      </c>
      <c r="S279" s="22"/>
      <c r="T279" s="22">
        <v>356</v>
      </c>
      <c r="U279" s="22" t="s">
        <v>1629</v>
      </c>
      <c r="V279" s="37" t="s">
        <v>1567</v>
      </c>
      <c r="W279" s="16">
        <v>3000</v>
      </c>
      <c r="X279" s="16" t="s">
        <v>170</v>
      </c>
      <c r="Y279" s="16" t="s">
        <v>519</v>
      </c>
      <c r="Z279" s="16" t="s">
        <v>519</v>
      </c>
      <c r="AA279" s="16" t="s">
        <v>339</v>
      </c>
      <c r="AB279" s="16" t="s">
        <v>340</v>
      </c>
      <c r="AC279" s="16" t="s">
        <v>341</v>
      </c>
      <c r="AD279" s="16"/>
      <c r="AE279" s="16" t="s">
        <v>77</v>
      </c>
      <c r="AF279" s="24">
        <v>2328818</v>
      </c>
      <c r="AG279" s="41">
        <v>624700</v>
      </c>
      <c r="AH279" s="24">
        <v>2953518</v>
      </c>
      <c r="AI279" s="26">
        <v>37341</v>
      </c>
      <c r="AJ279" s="27">
        <v>40909</v>
      </c>
      <c r="AK279" s="19" t="s">
        <v>92</v>
      </c>
      <c r="AL279" s="28">
        <f t="shared" ca="1" si="25"/>
        <v>13.25</v>
      </c>
      <c r="AM279" s="16" t="s">
        <v>269</v>
      </c>
      <c r="AN279" s="16" t="s">
        <v>94</v>
      </c>
      <c r="AO279" s="36" t="s">
        <v>343</v>
      </c>
      <c r="AP279" s="30">
        <v>6.9690000000000002E-2</v>
      </c>
      <c r="AQ279" s="31" t="s">
        <v>1788</v>
      </c>
      <c r="AR279" s="17" t="s">
        <v>1789</v>
      </c>
      <c r="AS279" s="16" t="s">
        <v>263</v>
      </c>
      <c r="AT279" s="16"/>
      <c r="AU279" s="33"/>
      <c r="AV279" s="17"/>
      <c r="AW279" s="16" t="s">
        <v>1790</v>
      </c>
      <c r="AX279" s="16">
        <v>3045356359</v>
      </c>
      <c r="AY279" s="16" t="s">
        <v>78</v>
      </c>
      <c r="AZ279" s="16" t="str">
        <f t="shared" ca="1" si="26"/>
        <v xml:space="preserve"> </v>
      </c>
      <c r="BA279" s="16" t="s">
        <v>87</v>
      </c>
      <c r="BB279" s="16" t="s">
        <v>87</v>
      </c>
      <c r="BC279" s="16"/>
      <c r="BD279" s="18" t="s">
        <v>87</v>
      </c>
      <c r="BE279" s="16"/>
      <c r="BF279" s="16" t="s">
        <v>87</v>
      </c>
      <c r="BG279" s="44"/>
      <c r="BH279" s="16"/>
      <c r="BI279" s="19"/>
      <c r="BJ279" s="16"/>
      <c r="BK279" s="16"/>
      <c r="BL279" s="34"/>
    </row>
    <row r="280" spans="1:64">
      <c r="A280" s="15">
        <v>357</v>
      </c>
      <c r="B280" s="16">
        <v>4066</v>
      </c>
      <c r="C280" s="17" t="s">
        <v>64</v>
      </c>
      <c r="D280" s="18">
        <v>77181560</v>
      </c>
      <c r="E280" s="18">
        <v>77181560</v>
      </c>
      <c r="F280" s="18">
        <v>77181560</v>
      </c>
      <c r="G280" s="17" t="s">
        <v>1791</v>
      </c>
      <c r="H280" s="16" t="s">
        <v>89</v>
      </c>
      <c r="I280" s="19">
        <v>26931</v>
      </c>
      <c r="J280" s="16">
        <f t="shared" ca="1" si="23"/>
        <v>51</v>
      </c>
      <c r="K280" s="17" t="s">
        <v>138</v>
      </c>
      <c r="L280" s="16">
        <v>4071</v>
      </c>
      <c r="M280" s="16">
        <v>16</v>
      </c>
      <c r="N280" s="16" t="s">
        <v>1629</v>
      </c>
      <c r="O280" s="35" t="s">
        <v>1567</v>
      </c>
      <c r="P280" s="16" t="s">
        <v>141</v>
      </c>
      <c r="Q280" s="16" t="s">
        <v>131</v>
      </c>
      <c r="R280" s="17" t="s">
        <v>73</v>
      </c>
      <c r="S280" s="22"/>
      <c r="T280" s="22">
        <v>357</v>
      </c>
      <c r="U280" s="22" t="s">
        <v>1629</v>
      </c>
      <c r="V280" s="37" t="s">
        <v>1567</v>
      </c>
      <c r="W280" s="16">
        <v>3000</v>
      </c>
      <c r="X280" s="16" t="s">
        <v>170</v>
      </c>
      <c r="Y280" s="16" t="s">
        <v>531</v>
      </c>
      <c r="Z280" s="16" t="s">
        <v>531</v>
      </c>
      <c r="AA280" s="16" t="s">
        <v>421</v>
      </c>
      <c r="AB280" s="16" t="s">
        <v>422</v>
      </c>
      <c r="AC280" s="16" t="s">
        <v>423</v>
      </c>
      <c r="AD280" s="16"/>
      <c r="AE280" s="16" t="s">
        <v>77</v>
      </c>
      <c r="AF280" s="24">
        <v>2328818</v>
      </c>
      <c r="AG280" s="25" t="s">
        <v>78</v>
      </c>
      <c r="AH280" s="24">
        <v>2328818</v>
      </c>
      <c r="AI280" s="26" t="s">
        <v>78</v>
      </c>
      <c r="AJ280" s="27">
        <v>44069</v>
      </c>
      <c r="AK280" s="19" t="s">
        <v>1792</v>
      </c>
      <c r="AL280" s="28">
        <f t="shared" ca="1" si="25"/>
        <v>4.583333333333333</v>
      </c>
      <c r="AM280" s="16" t="s">
        <v>120</v>
      </c>
      <c r="AN280" s="39" t="s">
        <v>94</v>
      </c>
      <c r="AO280" s="36" t="s">
        <v>425</v>
      </c>
      <c r="AP280" s="30">
        <v>6.9690000000000002E-2</v>
      </c>
      <c r="AQ280" s="31" t="s">
        <v>1793</v>
      </c>
      <c r="AR280" s="17" t="s">
        <v>1794</v>
      </c>
      <c r="AS280" s="16" t="s">
        <v>107</v>
      </c>
      <c r="AT280" s="16"/>
      <c r="AU280" s="33"/>
      <c r="AV280" s="17"/>
      <c r="AW280" s="16" t="s">
        <v>1795</v>
      </c>
      <c r="AX280" s="16">
        <v>3046675399</v>
      </c>
      <c r="AY280" s="16" t="s">
        <v>78</v>
      </c>
      <c r="AZ280" s="16" t="str">
        <f t="shared" ca="1" si="26"/>
        <v xml:space="preserve"> </v>
      </c>
      <c r="BA280" s="16" t="s">
        <v>87</v>
      </c>
      <c r="BB280" s="16" t="s">
        <v>87</v>
      </c>
      <c r="BC280" s="16"/>
      <c r="BD280" s="18" t="s">
        <v>87</v>
      </c>
      <c r="BE280" s="16"/>
      <c r="BF280" s="16" t="s">
        <v>87</v>
      </c>
      <c r="BG280" s="44"/>
      <c r="BH280" s="16"/>
      <c r="BI280" s="19"/>
      <c r="BJ280" s="16"/>
      <c r="BK280" s="16"/>
      <c r="BL280" s="34"/>
    </row>
    <row r="281" spans="1:64">
      <c r="A281" s="15">
        <v>358</v>
      </c>
      <c r="B281" s="16">
        <v>4066</v>
      </c>
      <c r="C281" s="17" t="s">
        <v>64</v>
      </c>
      <c r="D281" s="18">
        <v>80097126</v>
      </c>
      <c r="E281" s="18">
        <v>80097126</v>
      </c>
      <c r="F281" s="18">
        <v>80097126</v>
      </c>
      <c r="G281" s="17" t="s">
        <v>1796</v>
      </c>
      <c r="H281" s="16" t="s">
        <v>229</v>
      </c>
      <c r="I281" s="19" t="s">
        <v>1797</v>
      </c>
      <c r="J281" s="16">
        <f t="shared" ca="1" si="23"/>
        <v>42</v>
      </c>
      <c r="K281" s="17" t="s">
        <v>138</v>
      </c>
      <c r="L281" s="16">
        <v>4071</v>
      </c>
      <c r="M281" s="16">
        <v>16</v>
      </c>
      <c r="N281" s="16" t="s">
        <v>1629</v>
      </c>
      <c r="O281" s="35" t="s">
        <v>1567</v>
      </c>
      <c r="P281" s="16" t="s">
        <v>141</v>
      </c>
      <c r="Q281" s="16" t="s">
        <v>131</v>
      </c>
      <c r="R281" s="17" t="s">
        <v>73</v>
      </c>
      <c r="S281" s="22"/>
      <c r="T281" s="22">
        <v>358</v>
      </c>
      <c r="U281" s="22" t="s">
        <v>1629</v>
      </c>
      <c r="V281" s="37" t="s">
        <v>1567</v>
      </c>
      <c r="W281" s="16">
        <v>3000</v>
      </c>
      <c r="X281" s="16" t="s">
        <v>170</v>
      </c>
      <c r="Y281" s="16" t="s">
        <v>293</v>
      </c>
      <c r="Z281" s="16" t="s">
        <v>293</v>
      </c>
      <c r="AA281" s="16" t="s">
        <v>76</v>
      </c>
      <c r="AB281" s="16" t="s">
        <v>76</v>
      </c>
      <c r="AC281" s="16" t="s">
        <v>76</v>
      </c>
      <c r="AD281" s="16"/>
      <c r="AE281" s="16" t="s">
        <v>77</v>
      </c>
      <c r="AF281" s="24">
        <v>2328818</v>
      </c>
      <c r="AG281" s="41">
        <v>624700</v>
      </c>
      <c r="AH281" s="24">
        <v>2953518</v>
      </c>
      <c r="AI281" s="26">
        <v>38355</v>
      </c>
      <c r="AJ281" s="27">
        <v>40909</v>
      </c>
      <c r="AK281" s="19" t="s">
        <v>92</v>
      </c>
      <c r="AL281" s="28">
        <f t="shared" ca="1" si="25"/>
        <v>13.25</v>
      </c>
      <c r="AM281" s="16" t="s">
        <v>93</v>
      </c>
      <c r="AN281" s="16" t="s">
        <v>94</v>
      </c>
      <c r="AO281" s="36" t="s">
        <v>82</v>
      </c>
      <c r="AP281" s="30">
        <v>6.9690000000000002E-2</v>
      </c>
      <c r="AQ281" s="31" t="s">
        <v>1798</v>
      </c>
      <c r="AR281" s="17" t="s">
        <v>1799</v>
      </c>
      <c r="AS281" s="16" t="s">
        <v>84</v>
      </c>
      <c r="AT281" s="16"/>
      <c r="AU281" s="33"/>
      <c r="AV281" s="17"/>
      <c r="AW281" s="16" t="s">
        <v>1800</v>
      </c>
      <c r="AX281" s="16">
        <v>3043486929</v>
      </c>
      <c r="AY281" s="16" t="s">
        <v>78</v>
      </c>
      <c r="AZ281" s="16" t="str">
        <f t="shared" ca="1" si="26"/>
        <v xml:space="preserve"> </v>
      </c>
      <c r="BA281" s="16" t="s">
        <v>87</v>
      </c>
      <c r="BB281" s="16" t="s">
        <v>87</v>
      </c>
      <c r="BC281" s="16"/>
      <c r="BD281" s="18" t="s">
        <v>87</v>
      </c>
      <c r="BE281" s="16"/>
      <c r="BF281" s="16" t="s">
        <v>87</v>
      </c>
      <c r="BG281" s="44"/>
      <c r="BH281" s="16"/>
      <c r="BI281" s="19"/>
      <c r="BJ281" s="16"/>
      <c r="BK281" s="16"/>
      <c r="BL281" s="34"/>
    </row>
    <row r="282" spans="1:64">
      <c r="A282" s="15">
        <v>359</v>
      </c>
      <c r="B282" s="16">
        <v>4066</v>
      </c>
      <c r="C282" s="59" t="s">
        <v>112</v>
      </c>
      <c r="D282" s="18">
        <v>66961168</v>
      </c>
      <c r="E282" s="18">
        <v>66961168</v>
      </c>
      <c r="F282" s="18">
        <v>66961168</v>
      </c>
      <c r="G282" s="17" t="s">
        <v>1801</v>
      </c>
      <c r="H282" s="16" t="s">
        <v>89</v>
      </c>
      <c r="I282" s="19" t="s">
        <v>1802</v>
      </c>
      <c r="J282" s="16">
        <f t="shared" ref="J282:J338" ca="1" si="27">IF(I282=0," ",DATEDIF(I282,TODAY(),"Y"))</f>
        <v>49</v>
      </c>
      <c r="K282" s="17" t="s">
        <v>138</v>
      </c>
      <c r="L282" s="16">
        <v>4071</v>
      </c>
      <c r="M282" s="16">
        <v>16</v>
      </c>
      <c r="N282" s="16" t="s">
        <v>1629</v>
      </c>
      <c r="O282" s="35" t="s">
        <v>1567</v>
      </c>
      <c r="P282" s="16" t="s">
        <v>141</v>
      </c>
      <c r="Q282" s="16" t="s">
        <v>131</v>
      </c>
      <c r="R282" s="17" t="s">
        <v>73</v>
      </c>
      <c r="S282" s="22"/>
      <c r="T282" s="22">
        <v>359</v>
      </c>
      <c r="U282" s="22" t="s">
        <v>1629</v>
      </c>
      <c r="V282" s="37" t="s">
        <v>1567</v>
      </c>
      <c r="W282" s="16">
        <v>3000</v>
      </c>
      <c r="X282" s="16" t="s">
        <v>170</v>
      </c>
      <c r="Y282" s="16" t="s">
        <v>432</v>
      </c>
      <c r="Z282" s="16" t="s">
        <v>432</v>
      </c>
      <c r="AA282" s="16" t="s">
        <v>433</v>
      </c>
      <c r="AB282" s="16" t="s">
        <v>662</v>
      </c>
      <c r="AC282" s="16" t="s">
        <v>663</v>
      </c>
      <c r="AD282" s="16"/>
      <c r="AE282" s="16" t="s">
        <v>77</v>
      </c>
      <c r="AF282" s="24">
        <v>2328818</v>
      </c>
      <c r="AG282" s="41">
        <v>624700</v>
      </c>
      <c r="AH282" s="24">
        <v>2953518</v>
      </c>
      <c r="AI282" s="26">
        <v>36612</v>
      </c>
      <c r="AJ282" s="27">
        <v>40909</v>
      </c>
      <c r="AK282" s="19" t="s">
        <v>92</v>
      </c>
      <c r="AL282" s="28">
        <f t="shared" ca="1" si="25"/>
        <v>13.25</v>
      </c>
      <c r="AM282" s="16" t="s">
        <v>120</v>
      </c>
      <c r="AN282" s="16" t="s">
        <v>94</v>
      </c>
      <c r="AO282" s="36" t="s">
        <v>664</v>
      </c>
      <c r="AP282" s="30">
        <v>6.9690000000000002E-2</v>
      </c>
      <c r="AQ282" s="31" t="s">
        <v>1803</v>
      </c>
      <c r="AR282" s="17" t="s">
        <v>1804</v>
      </c>
      <c r="AS282" s="16" t="s">
        <v>84</v>
      </c>
      <c r="AT282" s="16" t="s">
        <v>1805</v>
      </c>
      <c r="AU282" s="33"/>
      <c r="AV282" s="17"/>
      <c r="AW282" s="16" t="s">
        <v>1806</v>
      </c>
      <c r="AX282" s="16">
        <v>3127977948</v>
      </c>
      <c r="AY282" s="16" t="s">
        <v>78</v>
      </c>
      <c r="AZ282" s="16" t="str">
        <f t="shared" ca="1" si="26"/>
        <v xml:space="preserve"> </v>
      </c>
      <c r="BA282" s="16" t="s">
        <v>87</v>
      </c>
      <c r="BB282" s="16" t="s">
        <v>87</v>
      </c>
      <c r="BC282" s="16"/>
      <c r="BD282" s="18" t="s">
        <v>87</v>
      </c>
      <c r="BE282" s="16"/>
      <c r="BF282" s="16" t="s">
        <v>87</v>
      </c>
      <c r="BG282" s="44"/>
      <c r="BH282" s="16"/>
      <c r="BI282" s="19"/>
      <c r="BJ282" s="16"/>
      <c r="BK282" s="16"/>
      <c r="BL282" s="34"/>
    </row>
    <row r="283" spans="1:64">
      <c r="A283" s="15">
        <v>360</v>
      </c>
      <c r="B283" s="16">
        <v>4066</v>
      </c>
      <c r="C283" s="17" t="s">
        <v>64</v>
      </c>
      <c r="D283" s="18">
        <v>94385508</v>
      </c>
      <c r="E283" s="18">
        <v>94385508</v>
      </c>
      <c r="F283" s="18">
        <v>94385508</v>
      </c>
      <c r="G283" s="17" t="s">
        <v>1807</v>
      </c>
      <c r="H283" s="16" t="s">
        <v>89</v>
      </c>
      <c r="I283" s="19" t="s">
        <v>1808</v>
      </c>
      <c r="J283" s="16">
        <f t="shared" ca="1" si="27"/>
        <v>51</v>
      </c>
      <c r="K283" s="17" t="s">
        <v>138</v>
      </c>
      <c r="L283" s="16">
        <v>4071</v>
      </c>
      <c r="M283" s="16">
        <v>16</v>
      </c>
      <c r="N283" s="16" t="s">
        <v>1629</v>
      </c>
      <c r="O283" s="35" t="s">
        <v>1567</v>
      </c>
      <c r="P283" s="16" t="s">
        <v>141</v>
      </c>
      <c r="Q283" s="16" t="s">
        <v>131</v>
      </c>
      <c r="R283" s="17" t="s">
        <v>73</v>
      </c>
      <c r="S283" s="22"/>
      <c r="T283" s="22">
        <v>360</v>
      </c>
      <c r="U283" s="22" t="s">
        <v>1629</v>
      </c>
      <c r="V283" s="37" t="s">
        <v>1567</v>
      </c>
      <c r="W283" s="16">
        <v>3000</v>
      </c>
      <c r="X283" s="16" t="s">
        <v>170</v>
      </c>
      <c r="Y283" s="16" t="s">
        <v>432</v>
      </c>
      <c r="Z283" s="16" t="s">
        <v>432</v>
      </c>
      <c r="AA283" s="16" t="s">
        <v>433</v>
      </c>
      <c r="AB283" s="16" t="s">
        <v>434</v>
      </c>
      <c r="AC283" s="16" t="s">
        <v>435</v>
      </c>
      <c r="AD283" s="16"/>
      <c r="AE283" s="16" t="s">
        <v>77</v>
      </c>
      <c r="AF283" s="24">
        <v>2328818</v>
      </c>
      <c r="AG283" s="41">
        <v>624700</v>
      </c>
      <c r="AH283" s="24">
        <v>2953518</v>
      </c>
      <c r="AI283" s="26">
        <v>36977</v>
      </c>
      <c r="AJ283" s="27">
        <v>40909</v>
      </c>
      <c r="AK283" s="19" t="s">
        <v>92</v>
      </c>
      <c r="AL283" s="28">
        <f t="shared" ca="1" si="25"/>
        <v>13.25</v>
      </c>
      <c r="AM283" s="16" t="s">
        <v>183</v>
      </c>
      <c r="AN283" s="16" t="s">
        <v>94</v>
      </c>
      <c r="AO283" s="36" t="s">
        <v>436</v>
      </c>
      <c r="AP283" s="30">
        <v>6.9690000000000002E-2</v>
      </c>
      <c r="AQ283" s="31" t="s">
        <v>1809</v>
      </c>
      <c r="AR283" s="17" t="s">
        <v>1810</v>
      </c>
      <c r="AS283" s="16" t="s">
        <v>1811</v>
      </c>
      <c r="AT283" s="16"/>
      <c r="AU283" s="33"/>
      <c r="AV283" s="17"/>
      <c r="AW283" s="16" t="s">
        <v>1812</v>
      </c>
      <c r="AX283" s="16">
        <v>3057877395</v>
      </c>
      <c r="AY283" s="16" t="s">
        <v>78</v>
      </c>
      <c r="AZ283" s="16" t="str">
        <f t="shared" ca="1" si="26"/>
        <v xml:space="preserve"> </v>
      </c>
      <c r="BA283" s="16" t="s">
        <v>87</v>
      </c>
      <c r="BB283" s="16" t="s">
        <v>87</v>
      </c>
      <c r="BC283" s="16"/>
      <c r="BD283" s="18" t="s">
        <v>87</v>
      </c>
      <c r="BE283" s="16"/>
      <c r="BF283" s="16" t="s">
        <v>87</v>
      </c>
      <c r="BG283" s="44"/>
      <c r="BH283" s="16"/>
      <c r="BI283" s="19"/>
      <c r="BJ283" s="16"/>
      <c r="BK283" s="16"/>
      <c r="BL283" s="34"/>
    </row>
    <row r="284" spans="1:64">
      <c r="A284" s="15">
        <v>361</v>
      </c>
      <c r="B284" s="16">
        <v>4066</v>
      </c>
      <c r="C284" s="17" t="s">
        <v>64</v>
      </c>
      <c r="D284" s="18">
        <v>73128741</v>
      </c>
      <c r="E284" s="18">
        <v>73128741</v>
      </c>
      <c r="F284" s="18">
        <v>73128741</v>
      </c>
      <c r="G284" s="17" t="s">
        <v>1813</v>
      </c>
      <c r="H284" s="16" t="s">
        <v>229</v>
      </c>
      <c r="I284" s="19" t="s">
        <v>1814</v>
      </c>
      <c r="J284" s="16">
        <f t="shared" ca="1" si="27"/>
        <v>57</v>
      </c>
      <c r="K284" s="17" t="s">
        <v>138</v>
      </c>
      <c r="L284" s="16">
        <v>4071</v>
      </c>
      <c r="M284" s="16">
        <v>16</v>
      </c>
      <c r="N284" s="16" t="s">
        <v>1629</v>
      </c>
      <c r="O284" s="35" t="s">
        <v>1567</v>
      </c>
      <c r="P284" s="16" t="s">
        <v>141</v>
      </c>
      <c r="Q284" s="16" t="s">
        <v>131</v>
      </c>
      <c r="R284" s="17" t="s">
        <v>73</v>
      </c>
      <c r="S284" s="22"/>
      <c r="T284" s="22">
        <v>361</v>
      </c>
      <c r="U284" s="22" t="s">
        <v>1629</v>
      </c>
      <c r="V284" s="37" t="s">
        <v>1567</v>
      </c>
      <c r="W284" s="16">
        <v>3000</v>
      </c>
      <c r="X284" s="16" t="s">
        <v>170</v>
      </c>
      <c r="Y284" s="16" t="s">
        <v>293</v>
      </c>
      <c r="Z284" s="16" t="s">
        <v>293</v>
      </c>
      <c r="AA284" s="16" t="s">
        <v>76</v>
      </c>
      <c r="AB284" s="16" t="s">
        <v>76</v>
      </c>
      <c r="AC284" s="16" t="s">
        <v>76</v>
      </c>
      <c r="AD284" s="16"/>
      <c r="AE284" s="16" t="s">
        <v>77</v>
      </c>
      <c r="AF284" s="24">
        <v>2328818</v>
      </c>
      <c r="AG284" s="41">
        <v>624700</v>
      </c>
      <c r="AH284" s="24">
        <v>2953518</v>
      </c>
      <c r="AI284" s="26">
        <v>38356</v>
      </c>
      <c r="AJ284" s="27">
        <v>40909</v>
      </c>
      <c r="AK284" s="19" t="s">
        <v>92</v>
      </c>
      <c r="AL284" s="28">
        <f t="shared" ca="1" si="25"/>
        <v>13.25</v>
      </c>
      <c r="AM284" s="16" t="s">
        <v>173</v>
      </c>
      <c r="AN284" s="16" t="s">
        <v>94</v>
      </c>
      <c r="AO284" s="36" t="s">
        <v>82</v>
      </c>
      <c r="AP284" s="30">
        <v>6.9690000000000002E-2</v>
      </c>
      <c r="AQ284" s="31" t="s">
        <v>1815</v>
      </c>
      <c r="AR284" s="17" t="s">
        <v>1815</v>
      </c>
      <c r="AS284" s="16" t="s">
        <v>84</v>
      </c>
      <c r="AT284" s="16"/>
      <c r="AU284" s="33"/>
      <c r="AV284" s="17"/>
      <c r="AW284" s="16" t="s">
        <v>1816</v>
      </c>
      <c r="AX284" s="16">
        <v>3123310464</v>
      </c>
      <c r="AY284" s="16" t="s">
        <v>78</v>
      </c>
      <c r="AZ284" s="16" t="str">
        <f t="shared" ca="1" si="26"/>
        <v xml:space="preserve"> </v>
      </c>
      <c r="BA284" s="16" t="s">
        <v>87</v>
      </c>
      <c r="BB284" s="16" t="s">
        <v>87</v>
      </c>
      <c r="BC284" s="16"/>
      <c r="BD284" s="18" t="s">
        <v>87</v>
      </c>
      <c r="BE284" s="16"/>
      <c r="BF284" s="16" t="s">
        <v>87</v>
      </c>
      <c r="BG284" s="44"/>
      <c r="BH284" s="16"/>
      <c r="BI284" s="19"/>
      <c r="BJ284" s="16"/>
      <c r="BK284" s="16"/>
      <c r="BL284" s="34"/>
    </row>
    <row r="285" spans="1:64">
      <c r="A285" s="15">
        <v>362</v>
      </c>
      <c r="B285" s="16">
        <v>4066</v>
      </c>
      <c r="C285" s="17" t="s">
        <v>64</v>
      </c>
      <c r="D285" s="18">
        <v>91488652</v>
      </c>
      <c r="E285" s="18">
        <v>91488652</v>
      </c>
      <c r="F285" s="18">
        <v>91488652</v>
      </c>
      <c r="G285" s="17" t="s">
        <v>1817</v>
      </c>
      <c r="H285" s="16" t="s">
        <v>89</v>
      </c>
      <c r="I285" s="19" t="s">
        <v>1818</v>
      </c>
      <c r="J285" s="16">
        <f t="shared" ca="1" si="27"/>
        <v>48</v>
      </c>
      <c r="K285" s="17" t="s">
        <v>138</v>
      </c>
      <c r="L285" s="16">
        <v>4071</v>
      </c>
      <c r="M285" s="16">
        <v>16</v>
      </c>
      <c r="N285" s="16" t="s">
        <v>1629</v>
      </c>
      <c r="O285" s="35" t="s">
        <v>1567</v>
      </c>
      <c r="P285" s="16" t="s">
        <v>141</v>
      </c>
      <c r="Q285" s="16" t="s">
        <v>131</v>
      </c>
      <c r="R285" s="17" t="s">
        <v>73</v>
      </c>
      <c r="S285" s="22"/>
      <c r="T285" s="22">
        <v>362</v>
      </c>
      <c r="U285" s="22" t="s">
        <v>1629</v>
      </c>
      <c r="V285" s="37" t="s">
        <v>1567</v>
      </c>
      <c r="W285" s="16">
        <v>3000</v>
      </c>
      <c r="X285" s="16" t="s">
        <v>170</v>
      </c>
      <c r="Y285" s="16" t="s">
        <v>231</v>
      </c>
      <c r="Z285" s="16" t="s">
        <v>231</v>
      </c>
      <c r="AA285" s="16" t="s">
        <v>145</v>
      </c>
      <c r="AB285" s="16" t="s">
        <v>558</v>
      </c>
      <c r="AC285" s="16" t="s">
        <v>559</v>
      </c>
      <c r="AD285" s="52" t="s">
        <v>1819</v>
      </c>
      <c r="AE285" s="16" t="s">
        <v>77</v>
      </c>
      <c r="AF285" s="24">
        <v>2328818</v>
      </c>
      <c r="AG285" s="41">
        <v>624700</v>
      </c>
      <c r="AH285" s="24">
        <v>2953518</v>
      </c>
      <c r="AI285" s="26">
        <v>36756</v>
      </c>
      <c r="AJ285" s="27">
        <v>40909</v>
      </c>
      <c r="AK285" s="19" t="s">
        <v>92</v>
      </c>
      <c r="AL285" s="28">
        <f t="shared" ca="1" si="25"/>
        <v>13.25</v>
      </c>
      <c r="AM285" s="16" t="s">
        <v>173</v>
      </c>
      <c r="AN285" s="16" t="s">
        <v>94</v>
      </c>
      <c r="AO285" s="36" t="s">
        <v>562</v>
      </c>
      <c r="AP285" s="30">
        <v>6.9690000000000002E-2</v>
      </c>
      <c r="AQ285" s="31" t="s">
        <v>1820</v>
      </c>
      <c r="AR285" s="17" t="s">
        <v>1821</v>
      </c>
      <c r="AS285" s="16" t="s">
        <v>84</v>
      </c>
      <c r="AT285" s="16"/>
      <c r="AU285" s="33"/>
      <c r="AV285" s="17"/>
      <c r="AW285" s="16" t="s">
        <v>1822</v>
      </c>
      <c r="AX285" s="16">
        <v>3016548134</v>
      </c>
      <c r="AY285" s="16">
        <v>3107558525</v>
      </c>
      <c r="AZ285" s="16" t="str">
        <f t="shared" ca="1" si="26"/>
        <v xml:space="preserve"> </v>
      </c>
      <c r="BA285" s="16" t="s">
        <v>87</v>
      </c>
      <c r="BB285" s="16" t="s">
        <v>87</v>
      </c>
      <c r="BC285" s="16"/>
      <c r="BD285" s="18" t="s">
        <v>87</v>
      </c>
      <c r="BE285" s="16"/>
      <c r="BF285" s="16" t="s">
        <v>87</v>
      </c>
      <c r="BG285" s="44"/>
      <c r="BH285" s="16"/>
      <c r="BI285" s="19"/>
      <c r="BJ285" s="16"/>
      <c r="BK285" s="16"/>
      <c r="BL285" s="34"/>
    </row>
    <row r="286" spans="1:64">
      <c r="A286" s="15">
        <v>363</v>
      </c>
      <c r="B286" s="16">
        <v>4066</v>
      </c>
      <c r="C286" s="17" t="s">
        <v>64</v>
      </c>
      <c r="D286" s="18">
        <v>16748507</v>
      </c>
      <c r="E286" s="18">
        <v>16748507</v>
      </c>
      <c r="F286" s="18">
        <v>16748507</v>
      </c>
      <c r="G286" s="17" t="s">
        <v>1823</v>
      </c>
      <c r="H286" s="16" t="s">
        <v>220</v>
      </c>
      <c r="I286" s="19" t="s">
        <v>1824</v>
      </c>
      <c r="J286" s="16">
        <f t="shared" ca="1" si="27"/>
        <v>57</v>
      </c>
      <c r="K286" s="17" t="s">
        <v>138</v>
      </c>
      <c r="L286" s="16">
        <v>4071</v>
      </c>
      <c r="M286" s="16">
        <v>16</v>
      </c>
      <c r="N286" s="16" t="s">
        <v>1629</v>
      </c>
      <c r="O286" s="35" t="s">
        <v>1567</v>
      </c>
      <c r="P286" s="16" t="s">
        <v>141</v>
      </c>
      <c r="Q286" s="16" t="s">
        <v>131</v>
      </c>
      <c r="R286" s="17" t="s">
        <v>73</v>
      </c>
      <c r="S286" s="22"/>
      <c r="T286" s="22">
        <v>363</v>
      </c>
      <c r="U286" s="22" t="s">
        <v>1629</v>
      </c>
      <c r="V286" s="37" t="s">
        <v>1567</v>
      </c>
      <c r="W286" s="16">
        <v>3000</v>
      </c>
      <c r="X286" s="16" t="s">
        <v>170</v>
      </c>
      <c r="Y286" s="16" t="s">
        <v>574</v>
      </c>
      <c r="Z286" s="16" t="s">
        <v>574</v>
      </c>
      <c r="AA286" s="16" t="s">
        <v>463</v>
      </c>
      <c r="AB286" s="16" t="s">
        <v>510</v>
      </c>
      <c r="AC286" s="16" t="s">
        <v>511</v>
      </c>
      <c r="AD286" s="16"/>
      <c r="AE286" s="16" t="s">
        <v>77</v>
      </c>
      <c r="AF286" s="24">
        <v>2328818</v>
      </c>
      <c r="AG286" s="41">
        <v>624700</v>
      </c>
      <c r="AH286" s="24">
        <v>2953518</v>
      </c>
      <c r="AI286" s="26">
        <v>34352</v>
      </c>
      <c r="AJ286" s="27">
        <v>40909</v>
      </c>
      <c r="AK286" s="19" t="s">
        <v>92</v>
      </c>
      <c r="AL286" s="28">
        <f t="shared" ca="1" si="25"/>
        <v>13.25</v>
      </c>
      <c r="AM286" s="16" t="s">
        <v>183</v>
      </c>
      <c r="AN286" s="16" t="s">
        <v>94</v>
      </c>
      <c r="AO286" s="36" t="s">
        <v>513</v>
      </c>
      <c r="AP286" s="30">
        <v>6.9690000000000002E-2</v>
      </c>
      <c r="AQ286" s="31" t="s">
        <v>1825</v>
      </c>
      <c r="AR286" s="17" t="s">
        <v>1826</v>
      </c>
      <c r="AS286" s="16" t="s">
        <v>84</v>
      </c>
      <c r="AT286" s="16"/>
      <c r="AU286" s="33"/>
      <c r="AV286" s="17"/>
      <c r="AW286" s="16" t="s">
        <v>1827</v>
      </c>
      <c r="AX286" s="16">
        <v>3155783540</v>
      </c>
      <c r="AY286" s="16">
        <v>3102170419</v>
      </c>
      <c r="AZ286" s="16" t="str">
        <f t="shared" ca="1" si="26"/>
        <v xml:space="preserve"> </v>
      </c>
      <c r="BA286" s="16" t="s">
        <v>87</v>
      </c>
      <c r="BB286" s="16" t="s">
        <v>87</v>
      </c>
      <c r="BC286" s="16"/>
      <c r="BD286" s="18" t="s">
        <v>87</v>
      </c>
      <c r="BE286" s="16"/>
      <c r="BF286" s="16" t="s">
        <v>87</v>
      </c>
      <c r="BG286" s="44"/>
      <c r="BH286" s="16"/>
      <c r="BI286" s="19"/>
      <c r="BJ286" s="16"/>
      <c r="BK286" s="16"/>
      <c r="BL286" s="34"/>
    </row>
    <row r="287" spans="1:64">
      <c r="A287" s="15">
        <v>364</v>
      </c>
      <c r="B287" s="16">
        <v>4066</v>
      </c>
      <c r="C287" s="17" t="s">
        <v>64</v>
      </c>
      <c r="D287" s="18">
        <v>71526397</v>
      </c>
      <c r="E287" s="18">
        <v>71526397</v>
      </c>
      <c r="F287" s="18">
        <v>71526397</v>
      </c>
      <c r="G287" s="17" t="s">
        <v>1828</v>
      </c>
      <c r="H287" s="16" t="s">
        <v>220</v>
      </c>
      <c r="I287" s="19" t="s">
        <v>1829</v>
      </c>
      <c r="J287" s="16">
        <f t="shared" ca="1" si="27"/>
        <v>47</v>
      </c>
      <c r="K287" s="17" t="s">
        <v>138</v>
      </c>
      <c r="L287" s="16">
        <v>4071</v>
      </c>
      <c r="M287" s="16">
        <v>16</v>
      </c>
      <c r="N287" s="16" t="s">
        <v>1629</v>
      </c>
      <c r="O287" s="21" t="s">
        <v>1567</v>
      </c>
      <c r="P287" s="16" t="s">
        <v>141</v>
      </c>
      <c r="Q287" s="16" t="s">
        <v>131</v>
      </c>
      <c r="R287" s="17" t="s">
        <v>73</v>
      </c>
      <c r="S287" s="22"/>
      <c r="T287" s="22">
        <v>364</v>
      </c>
      <c r="U287" s="22" t="s">
        <v>1629</v>
      </c>
      <c r="V287" s="37" t="s">
        <v>1567</v>
      </c>
      <c r="W287" s="16">
        <v>2000</v>
      </c>
      <c r="X287" s="16" t="s">
        <v>181</v>
      </c>
      <c r="Y287" s="16" t="s">
        <v>182</v>
      </c>
      <c r="Z287" s="16" t="s">
        <v>182</v>
      </c>
      <c r="AA287" s="16" t="s">
        <v>339</v>
      </c>
      <c r="AB287" s="16" t="s">
        <v>340</v>
      </c>
      <c r="AC287" s="16" t="s">
        <v>341</v>
      </c>
      <c r="AD287" s="16"/>
      <c r="AE287" s="16" t="s">
        <v>77</v>
      </c>
      <c r="AF287" s="24">
        <v>2328818</v>
      </c>
      <c r="AG287" s="41">
        <v>624700</v>
      </c>
      <c r="AH287" s="24">
        <v>2953518</v>
      </c>
      <c r="AI287" s="26">
        <v>36147</v>
      </c>
      <c r="AJ287" s="27">
        <v>40909</v>
      </c>
      <c r="AK287" s="19" t="s">
        <v>92</v>
      </c>
      <c r="AL287" s="28">
        <f t="shared" ca="1" si="25"/>
        <v>13.25</v>
      </c>
      <c r="AM287" s="16" t="s">
        <v>183</v>
      </c>
      <c r="AN287" s="16" t="s">
        <v>94</v>
      </c>
      <c r="AO287" s="36" t="s">
        <v>343</v>
      </c>
      <c r="AP287" s="30">
        <v>6.9690000000000002E-2</v>
      </c>
      <c r="AQ287" s="31" t="s">
        <v>1830</v>
      </c>
      <c r="AR287" s="17" t="s">
        <v>1831</v>
      </c>
      <c r="AS287" s="16" t="s">
        <v>84</v>
      </c>
      <c r="AT287" s="16"/>
      <c r="AU287" s="33" t="s">
        <v>198</v>
      </c>
      <c r="AV287" s="17"/>
      <c r="AW287" s="16" t="s">
        <v>1832</v>
      </c>
      <c r="AX287" s="16">
        <v>3007368338</v>
      </c>
      <c r="AY287" s="16">
        <v>3212775290</v>
      </c>
      <c r="AZ287" s="16" t="str">
        <f t="shared" ca="1" si="26"/>
        <v xml:space="preserve"> </v>
      </c>
      <c r="BA287" s="16" t="s">
        <v>87</v>
      </c>
      <c r="BB287" s="16" t="s">
        <v>87</v>
      </c>
      <c r="BC287" s="16"/>
      <c r="BD287" s="18" t="s">
        <v>87</v>
      </c>
      <c r="BE287" s="16"/>
      <c r="BF287" s="16" t="s">
        <v>87</v>
      </c>
      <c r="BG287" s="44"/>
      <c r="BH287" s="16"/>
      <c r="BI287" s="19"/>
      <c r="BJ287" s="16"/>
      <c r="BK287" s="16"/>
      <c r="BL287" s="34"/>
    </row>
    <row r="288" spans="1:64">
      <c r="A288" s="15">
        <v>365</v>
      </c>
      <c r="B288" s="16">
        <v>4066</v>
      </c>
      <c r="C288" s="17" t="s">
        <v>64</v>
      </c>
      <c r="D288" s="18">
        <v>7381274</v>
      </c>
      <c r="E288" s="18">
        <v>7381274</v>
      </c>
      <c r="F288" s="18">
        <v>7381274</v>
      </c>
      <c r="G288" s="17" t="s">
        <v>1833</v>
      </c>
      <c r="H288" s="16" t="s">
        <v>89</v>
      </c>
      <c r="I288" s="19">
        <v>27610</v>
      </c>
      <c r="J288" s="16">
        <f t="shared" ca="1" si="27"/>
        <v>49</v>
      </c>
      <c r="K288" s="17" t="s">
        <v>138</v>
      </c>
      <c r="L288" s="16">
        <v>4071</v>
      </c>
      <c r="M288" s="16">
        <v>16</v>
      </c>
      <c r="N288" s="16" t="s">
        <v>1629</v>
      </c>
      <c r="O288" s="35" t="s">
        <v>1567</v>
      </c>
      <c r="P288" s="16" t="s">
        <v>141</v>
      </c>
      <c r="Q288" s="16" t="s">
        <v>131</v>
      </c>
      <c r="R288" s="17" t="s">
        <v>73</v>
      </c>
      <c r="S288" s="22"/>
      <c r="T288" s="22">
        <v>365</v>
      </c>
      <c r="U288" s="22" t="s">
        <v>1629</v>
      </c>
      <c r="V288" s="37" t="s">
        <v>1567</v>
      </c>
      <c r="W288" s="16">
        <v>3000</v>
      </c>
      <c r="X288" s="16" t="s">
        <v>170</v>
      </c>
      <c r="Y288" s="16" t="s">
        <v>189</v>
      </c>
      <c r="Z288" s="16" t="s">
        <v>189</v>
      </c>
      <c r="AA288" s="16" t="s">
        <v>190</v>
      </c>
      <c r="AB288" s="16" t="s">
        <v>1085</v>
      </c>
      <c r="AC288" s="16" t="s">
        <v>1086</v>
      </c>
      <c r="AD288" s="16"/>
      <c r="AE288" s="16" t="s">
        <v>77</v>
      </c>
      <c r="AF288" s="24">
        <v>2328818</v>
      </c>
      <c r="AG288" s="25" t="s">
        <v>78</v>
      </c>
      <c r="AH288" s="24">
        <v>2328818</v>
      </c>
      <c r="AI288" s="26" t="s">
        <v>78</v>
      </c>
      <c r="AJ288" s="27">
        <v>44510</v>
      </c>
      <c r="AK288" s="19" t="s">
        <v>1834</v>
      </c>
      <c r="AL288" s="28">
        <f t="shared" ca="1" si="25"/>
        <v>3.3333333333333335</v>
      </c>
      <c r="AM288" s="16" t="s">
        <v>1161</v>
      </c>
      <c r="AN288" s="16" t="s">
        <v>94</v>
      </c>
      <c r="AO288" s="36" t="s">
        <v>1087</v>
      </c>
      <c r="AP288" s="30">
        <v>6.9690000000000002E-2</v>
      </c>
      <c r="AQ288" s="31" t="s">
        <v>1835</v>
      </c>
      <c r="AR288" s="45" t="s">
        <v>1836</v>
      </c>
      <c r="AS288" s="16" t="s">
        <v>84</v>
      </c>
      <c r="AT288" s="16"/>
      <c r="AU288" s="33" t="s">
        <v>198</v>
      </c>
      <c r="AV288" s="17"/>
      <c r="AW288" s="16" t="s">
        <v>1837</v>
      </c>
      <c r="AX288" s="16">
        <v>3126362171</v>
      </c>
      <c r="AY288" s="16" t="s">
        <v>78</v>
      </c>
      <c r="AZ288" s="16" t="str">
        <f t="shared" ca="1" si="26"/>
        <v xml:space="preserve"> </v>
      </c>
      <c r="BA288" s="16" t="s">
        <v>87</v>
      </c>
      <c r="BB288" s="16" t="s">
        <v>265</v>
      </c>
      <c r="BC288" s="16">
        <f>21+11/12</f>
        <v>21.916666666666668</v>
      </c>
      <c r="BD288" s="18" t="s">
        <v>87</v>
      </c>
      <c r="BE288" s="16"/>
      <c r="BF288" s="16" t="s">
        <v>87</v>
      </c>
      <c r="BG288" s="44"/>
      <c r="BH288" s="16"/>
      <c r="BI288" s="19"/>
      <c r="BJ288" s="16"/>
      <c r="BK288" s="16"/>
      <c r="BL288" s="34"/>
    </row>
    <row r="289" spans="1:64">
      <c r="A289" s="15">
        <v>366</v>
      </c>
      <c r="B289" s="16">
        <v>4066</v>
      </c>
      <c r="C289" s="17" t="s">
        <v>64</v>
      </c>
      <c r="D289" s="18">
        <v>72134849</v>
      </c>
      <c r="E289" s="18">
        <v>72134849</v>
      </c>
      <c r="F289" s="18">
        <v>72134849</v>
      </c>
      <c r="G289" s="17" t="s">
        <v>1838</v>
      </c>
      <c r="H289" s="16" t="s">
        <v>89</v>
      </c>
      <c r="I289" s="19" t="s">
        <v>1839</v>
      </c>
      <c r="J289" s="16">
        <f t="shared" ca="1" si="27"/>
        <v>59</v>
      </c>
      <c r="K289" s="17" t="s">
        <v>138</v>
      </c>
      <c r="L289" s="16">
        <v>4071</v>
      </c>
      <c r="M289" s="16">
        <v>16</v>
      </c>
      <c r="N289" s="16" t="s">
        <v>1629</v>
      </c>
      <c r="O289" s="35" t="s">
        <v>1567</v>
      </c>
      <c r="P289" s="16" t="s">
        <v>141</v>
      </c>
      <c r="Q289" s="16" t="s">
        <v>131</v>
      </c>
      <c r="R289" s="17" t="s">
        <v>73</v>
      </c>
      <c r="S289" s="22"/>
      <c r="T289" s="22">
        <v>366</v>
      </c>
      <c r="U289" s="22" t="s">
        <v>1629</v>
      </c>
      <c r="V289" s="37" t="s">
        <v>1567</v>
      </c>
      <c r="W289" s="16">
        <v>3000</v>
      </c>
      <c r="X289" s="16" t="s">
        <v>170</v>
      </c>
      <c r="Y289" s="16" t="s">
        <v>231</v>
      </c>
      <c r="Z289" s="16" t="s">
        <v>231</v>
      </c>
      <c r="AA289" s="16" t="s">
        <v>145</v>
      </c>
      <c r="AB289" s="16" t="s">
        <v>146</v>
      </c>
      <c r="AC289" s="16" t="s">
        <v>147</v>
      </c>
      <c r="AD289" s="16" t="s">
        <v>1840</v>
      </c>
      <c r="AE289" s="16" t="s">
        <v>77</v>
      </c>
      <c r="AF289" s="24">
        <v>2328818</v>
      </c>
      <c r="AG289" s="41">
        <v>624700</v>
      </c>
      <c r="AH289" s="24">
        <v>2953518</v>
      </c>
      <c r="AI289" s="26">
        <v>34390</v>
      </c>
      <c r="AJ289" s="27">
        <v>40909</v>
      </c>
      <c r="AK289" s="19" t="s">
        <v>92</v>
      </c>
      <c r="AL289" s="28">
        <f t="shared" ca="1" si="25"/>
        <v>13.25</v>
      </c>
      <c r="AM289" s="16" t="s">
        <v>120</v>
      </c>
      <c r="AN289" s="16" t="s">
        <v>94</v>
      </c>
      <c r="AO289" s="36" t="s">
        <v>148</v>
      </c>
      <c r="AP289" s="30">
        <v>6.9690000000000002E-2</v>
      </c>
      <c r="AQ289" s="31" t="s">
        <v>1841</v>
      </c>
      <c r="AR289" s="17" t="s">
        <v>1842</v>
      </c>
      <c r="AS289" s="16" t="s">
        <v>84</v>
      </c>
      <c r="AT289" s="16"/>
      <c r="AU289" s="33"/>
      <c r="AV289" s="17"/>
      <c r="AW289" s="16" t="s">
        <v>1843</v>
      </c>
      <c r="AX289" s="16">
        <v>3153766393</v>
      </c>
      <c r="AY289" s="16">
        <v>3102976556</v>
      </c>
      <c r="AZ289" s="16" t="str">
        <f t="shared" ca="1" si="26"/>
        <v>Prepensionado</v>
      </c>
      <c r="BA289" s="16" t="s">
        <v>87</v>
      </c>
      <c r="BB289" s="16" t="s">
        <v>87</v>
      </c>
      <c r="BC289" s="16"/>
      <c r="BD289" s="18" t="s">
        <v>87</v>
      </c>
      <c r="BE289" s="16"/>
      <c r="BF289" s="16" t="s">
        <v>87</v>
      </c>
      <c r="BG289" s="44"/>
      <c r="BH289" s="16"/>
      <c r="BI289" s="19"/>
      <c r="BJ289" s="16"/>
      <c r="BK289" s="16"/>
      <c r="BL289" s="34"/>
    </row>
    <row r="290" spans="1:64">
      <c r="A290" s="15">
        <v>367</v>
      </c>
      <c r="B290" s="16">
        <v>4066</v>
      </c>
      <c r="C290" s="17" t="s">
        <v>64</v>
      </c>
      <c r="D290" s="18">
        <v>8533606</v>
      </c>
      <c r="E290" s="18">
        <v>8533606</v>
      </c>
      <c r="F290" s="18">
        <v>8533606</v>
      </c>
      <c r="G290" s="17" t="s">
        <v>1844</v>
      </c>
      <c r="H290" s="16" t="s">
        <v>229</v>
      </c>
      <c r="I290" s="19" t="s">
        <v>1845</v>
      </c>
      <c r="J290" s="16">
        <f t="shared" ca="1" si="27"/>
        <v>56</v>
      </c>
      <c r="K290" s="17" t="s">
        <v>138</v>
      </c>
      <c r="L290" s="16">
        <v>4071</v>
      </c>
      <c r="M290" s="16">
        <v>16</v>
      </c>
      <c r="N290" s="16" t="s">
        <v>1629</v>
      </c>
      <c r="O290" s="35" t="s">
        <v>1567</v>
      </c>
      <c r="P290" s="16" t="s">
        <v>141</v>
      </c>
      <c r="Q290" s="16" t="s">
        <v>131</v>
      </c>
      <c r="R290" s="17" t="s">
        <v>73</v>
      </c>
      <c r="S290" s="22"/>
      <c r="T290" s="22">
        <v>367</v>
      </c>
      <c r="U290" s="22" t="s">
        <v>1629</v>
      </c>
      <c r="V290" s="37" t="s">
        <v>1567</v>
      </c>
      <c r="W290" s="16">
        <v>3000</v>
      </c>
      <c r="X290" s="16" t="s">
        <v>170</v>
      </c>
      <c r="Y290" s="16" t="s">
        <v>293</v>
      </c>
      <c r="Z290" s="16" t="s">
        <v>293</v>
      </c>
      <c r="AA290" s="16" t="s">
        <v>76</v>
      </c>
      <c r="AB290" s="16" t="s">
        <v>76</v>
      </c>
      <c r="AC290" s="16" t="s">
        <v>76</v>
      </c>
      <c r="AD290" s="16"/>
      <c r="AE290" s="16" t="s">
        <v>77</v>
      </c>
      <c r="AF290" s="24">
        <v>2328818</v>
      </c>
      <c r="AG290" s="41">
        <v>624700</v>
      </c>
      <c r="AH290" s="24">
        <v>2953518</v>
      </c>
      <c r="AI290" s="26">
        <v>34341</v>
      </c>
      <c r="AJ290" s="27">
        <v>40909</v>
      </c>
      <c r="AK290" s="19" t="s">
        <v>92</v>
      </c>
      <c r="AL290" s="28">
        <f t="shared" ca="1" si="25"/>
        <v>13.25</v>
      </c>
      <c r="AM290" s="16" t="s">
        <v>120</v>
      </c>
      <c r="AN290" s="16" t="s">
        <v>94</v>
      </c>
      <c r="AO290" s="36" t="s">
        <v>82</v>
      </c>
      <c r="AP290" s="30">
        <v>6.9690000000000002E-2</v>
      </c>
      <c r="AQ290" s="31" t="s">
        <v>1846</v>
      </c>
      <c r="AR290" s="17" t="s">
        <v>1847</v>
      </c>
      <c r="AS290" s="16" t="s">
        <v>84</v>
      </c>
      <c r="AT290" s="16"/>
      <c r="AU290" s="33"/>
      <c r="AV290" s="17"/>
      <c r="AW290" s="16" t="s">
        <v>1848</v>
      </c>
      <c r="AX290" s="16">
        <v>3144824794</v>
      </c>
      <c r="AY290" s="16" t="s">
        <v>78</v>
      </c>
      <c r="AZ290" s="16" t="str">
        <f t="shared" ca="1" si="26"/>
        <v xml:space="preserve"> </v>
      </c>
      <c r="BA290" s="16" t="s">
        <v>87</v>
      </c>
      <c r="BB290" s="16" t="s">
        <v>87</v>
      </c>
      <c r="BC290" s="16"/>
      <c r="BD290" s="18" t="s">
        <v>87</v>
      </c>
      <c r="BE290" s="16"/>
      <c r="BF290" s="16" t="s">
        <v>87</v>
      </c>
      <c r="BG290" s="44"/>
      <c r="BH290" s="16"/>
      <c r="BI290" s="19"/>
      <c r="BJ290" s="16"/>
      <c r="BK290" s="16"/>
      <c r="BL290" s="34"/>
    </row>
    <row r="291" spans="1:64">
      <c r="A291" s="15">
        <v>368</v>
      </c>
      <c r="B291" s="16">
        <v>4066</v>
      </c>
      <c r="C291" s="17" t="s">
        <v>64</v>
      </c>
      <c r="D291" s="18">
        <v>19354879</v>
      </c>
      <c r="E291" s="18">
        <v>19354879</v>
      </c>
      <c r="F291" s="18">
        <v>19354879</v>
      </c>
      <c r="G291" s="17" t="s">
        <v>1849</v>
      </c>
      <c r="H291" s="16" t="s">
        <v>229</v>
      </c>
      <c r="I291" s="19" t="s">
        <v>1850</v>
      </c>
      <c r="J291" s="16">
        <f t="shared" ca="1" si="27"/>
        <v>68</v>
      </c>
      <c r="K291" s="17" t="s">
        <v>138</v>
      </c>
      <c r="L291" s="16">
        <v>4071</v>
      </c>
      <c r="M291" s="16">
        <v>16</v>
      </c>
      <c r="N291" s="16" t="s">
        <v>1629</v>
      </c>
      <c r="O291" s="35" t="s">
        <v>1567</v>
      </c>
      <c r="P291" s="16" t="s">
        <v>141</v>
      </c>
      <c r="Q291" s="16" t="s">
        <v>131</v>
      </c>
      <c r="R291" s="17" t="s">
        <v>73</v>
      </c>
      <c r="S291" s="22"/>
      <c r="T291" s="22">
        <v>368</v>
      </c>
      <c r="U291" s="22" t="s">
        <v>1629</v>
      </c>
      <c r="V291" s="37" t="s">
        <v>1567</v>
      </c>
      <c r="W291" s="16">
        <v>4000</v>
      </c>
      <c r="X291" s="16" t="s">
        <v>259</v>
      </c>
      <c r="Y291" s="16" t="s">
        <v>1851</v>
      </c>
      <c r="Z291" s="16" t="s">
        <v>1851</v>
      </c>
      <c r="AA291" s="16" t="s">
        <v>76</v>
      </c>
      <c r="AB291" s="16" t="s">
        <v>76</v>
      </c>
      <c r="AC291" s="16" t="s">
        <v>76</v>
      </c>
      <c r="AD291" s="16" t="s">
        <v>919</v>
      </c>
      <c r="AE291" s="16" t="s">
        <v>77</v>
      </c>
      <c r="AF291" s="24">
        <v>2328818</v>
      </c>
      <c r="AG291" s="41">
        <v>624700</v>
      </c>
      <c r="AH291" s="24">
        <v>2953518</v>
      </c>
      <c r="AI291" s="26">
        <v>37221</v>
      </c>
      <c r="AJ291" s="27">
        <v>40909</v>
      </c>
      <c r="AK291" s="19" t="s">
        <v>92</v>
      </c>
      <c r="AL291" s="28">
        <f t="shared" ca="1" si="25"/>
        <v>13.25</v>
      </c>
      <c r="AM291" s="16" t="s">
        <v>1161</v>
      </c>
      <c r="AN291" s="16" t="s">
        <v>240</v>
      </c>
      <c r="AO291" s="36" t="s">
        <v>82</v>
      </c>
      <c r="AP291" s="30">
        <v>5.2199999999999998E-3</v>
      </c>
      <c r="AQ291" s="31" t="s">
        <v>1852</v>
      </c>
      <c r="AR291" s="16" t="s">
        <v>1853</v>
      </c>
      <c r="AS291" s="16" t="s">
        <v>263</v>
      </c>
      <c r="AT291" s="16"/>
      <c r="AU291" s="33"/>
      <c r="AV291" s="16"/>
      <c r="AW291" s="16" t="s">
        <v>1854</v>
      </c>
      <c r="AX291" s="16">
        <v>3125848542</v>
      </c>
      <c r="AY291" s="16" t="s">
        <v>78</v>
      </c>
      <c r="AZ291" s="16" t="str">
        <f t="shared" ca="1" si="26"/>
        <v>Prepensionado</v>
      </c>
      <c r="BA291" s="16" t="s">
        <v>87</v>
      </c>
      <c r="BB291" s="16" t="s">
        <v>87</v>
      </c>
      <c r="BC291" s="16"/>
      <c r="BD291" s="18" t="s">
        <v>87</v>
      </c>
      <c r="BE291" s="16"/>
      <c r="BF291" s="16" t="s">
        <v>87</v>
      </c>
      <c r="BG291" s="31"/>
      <c r="BH291" s="16"/>
      <c r="BI291" s="19"/>
      <c r="BJ291" s="16"/>
      <c r="BK291" s="16"/>
      <c r="BL291" s="34"/>
    </row>
    <row r="292" spans="1:64">
      <c r="A292" s="15">
        <v>369</v>
      </c>
      <c r="B292" s="16">
        <v>4066</v>
      </c>
      <c r="C292" s="17" t="s">
        <v>64</v>
      </c>
      <c r="D292" s="18">
        <v>8635456</v>
      </c>
      <c r="E292" s="18">
        <v>8635456</v>
      </c>
      <c r="F292" s="18">
        <v>8635456</v>
      </c>
      <c r="G292" s="17" t="s">
        <v>1855</v>
      </c>
      <c r="H292" s="16" t="s">
        <v>229</v>
      </c>
      <c r="I292" s="19">
        <v>23321</v>
      </c>
      <c r="J292" s="16">
        <f t="shared" ca="1" si="27"/>
        <v>61</v>
      </c>
      <c r="K292" s="17" t="s">
        <v>138</v>
      </c>
      <c r="L292" s="16">
        <v>4071</v>
      </c>
      <c r="M292" s="16">
        <v>16</v>
      </c>
      <c r="N292" s="16" t="s">
        <v>1629</v>
      </c>
      <c r="O292" s="35" t="s">
        <v>1567</v>
      </c>
      <c r="P292" s="16" t="s">
        <v>141</v>
      </c>
      <c r="Q292" s="16" t="s">
        <v>131</v>
      </c>
      <c r="R292" s="17" t="s">
        <v>73</v>
      </c>
      <c r="S292" s="22"/>
      <c r="T292" s="22">
        <v>369</v>
      </c>
      <c r="U292" s="22" t="s">
        <v>1629</v>
      </c>
      <c r="V292" s="37" t="s">
        <v>1567</v>
      </c>
      <c r="W292" s="16">
        <v>3000</v>
      </c>
      <c r="X292" s="16" t="s">
        <v>170</v>
      </c>
      <c r="Y292" s="16" t="s">
        <v>531</v>
      </c>
      <c r="Z292" s="16" t="s">
        <v>531</v>
      </c>
      <c r="AA292" s="16" t="s">
        <v>421</v>
      </c>
      <c r="AB292" s="16" t="s">
        <v>581</v>
      </c>
      <c r="AC292" s="16" t="s">
        <v>582</v>
      </c>
      <c r="AD292" s="16"/>
      <c r="AE292" s="16" t="s">
        <v>77</v>
      </c>
      <c r="AF292" s="24">
        <v>2328818</v>
      </c>
      <c r="AG292" s="25" t="s">
        <v>78</v>
      </c>
      <c r="AH292" s="24">
        <v>2328818</v>
      </c>
      <c r="AI292" s="26" t="s">
        <v>78</v>
      </c>
      <c r="AJ292" s="27">
        <v>43350</v>
      </c>
      <c r="AK292" s="19" t="s">
        <v>92</v>
      </c>
      <c r="AL292" s="28">
        <f t="shared" ca="1" si="25"/>
        <v>6.5</v>
      </c>
      <c r="AM292" s="16" t="s">
        <v>269</v>
      </c>
      <c r="AN292" s="16" t="s">
        <v>94</v>
      </c>
      <c r="AO292" s="36" t="s">
        <v>583</v>
      </c>
      <c r="AP292" s="30">
        <v>6.9690000000000002E-2</v>
      </c>
      <c r="AQ292" s="31" t="s">
        <v>1856</v>
      </c>
      <c r="AR292" s="31" t="s">
        <v>1857</v>
      </c>
      <c r="AS292" s="16" t="s">
        <v>84</v>
      </c>
      <c r="AT292" s="16"/>
      <c r="AU292" s="33"/>
      <c r="AV292" s="31"/>
      <c r="AW292" s="16" t="s">
        <v>1858</v>
      </c>
      <c r="AX292" s="16">
        <v>3016579374</v>
      </c>
      <c r="AY292" s="16" t="s">
        <v>78</v>
      </c>
      <c r="AZ292" s="16" t="str">
        <f t="shared" ca="1" si="26"/>
        <v>Prepensionado</v>
      </c>
      <c r="BA292" s="16" t="s">
        <v>87</v>
      </c>
      <c r="BB292" s="16" t="s">
        <v>87</v>
      </c>
      <c r="BC292" s="16"/>
      <c r="BD292" s="18" t="s">
        <v>87</v>
      </c>
      <c r="BE292" s="16"/>
      <c r="BF292" s="16" t="s">
        <v>87</v>
      </c>
      <c r="BG292" s="31"/>
      <c r="BH292" s="16"/>
      <c r="BI292" s="19"/>
      <c r="BJ292" s="16"/>
      <c r="BK292" s="16"/>
      <c r="BL292" s="34"/>
    </row>
    <row r="293" spans="1:64">
      <c r="A293" s="15">
        <v>370</v>
      </c>
      <c r="B293" s="16">
        <v>4066</v>
      </c>
      <c r="C293" s="17" t="s">
        <v>64</v>
      </c>
      <c r="D293" s="18">
        <v>5823926</v>
      </c>
      <c r="E293" s="18">
        <v>5823926</v>
      </c>
      <c r="F293" s="18">
        <v>5823926</v>
      </c>
      <c r="G293" s="17" t="s">
        <v>1859</v>
      </c>
      <c r="H293" s="16" t="s">
        <v>89</v>
      </c>
      <c r="I293" s="19" t="s">
        <v>1860</v>
      </c>
      <c r="J293" s="16">
        <f t="shared" ca="1" si="27"/>
        <v>44</v>
      </c>
      <c r="K293" s="17" t="s">
        <v>138</v>
      </c>
      <c r="L293" s="16">
        <v>4071</v>
      </c>
      <c r="M293" s="16">
        <v>16</v>
      </c>
      <c r="N293" s="16" t="s">
        <v>1629</v>
      </c>
      <c r="O293" s="35" t="s">
        <v>1567</v>
      </c>
      <c r="P293" s="16" t="s">
        <v>141</v>
      </c>
      <c r="Q293" s="16" t="s">
        <v>131</v>
      </c>
      <c r="R293" s="17" t="s">
        <v>73</v>
      </c>
      <c r="S293" s="22"/>
      <c r="T293" s="22">
        <v>370</v>
      </c>
      <c r="U293" s="22" t="s">
        <v>1629</v>
      </c>
      <c r="V293" s="37" t="s">
        <v>1567</v>
      </c>
      <c r="W293" s="16">
        <v>3000</v>
      </c>
      <c r="X293" s="16" t="s">
        <v>170</v>
      </c>
      <c r="Y293" s="16" t="s">
        <v>538</v>
      </c>
      <c r="Z293" s="16" t="s">
        <v>538</v>
      </c>
      <c r="AA293" s="16" t="s">
        <v>76</v>
      </c>
      <c r="AB293" s="16" t="s">
        <v>76</v>
      </c>
      <c r="AC293" s="16" t="s">
        <v>76</v>
      </c>
      <c r="AD293" s="16" t="s">
        <v>1861</v>
      </c>
      <c r="AE293" s="16" t="s">
        <v>77</v>
      </c>
      <c r="AF293" s="24">
        <v>2328818</v>
      </c>
      <c r="AG293" s="41">
        <v>624700</v>
      </c>
      <c r="AH293" s="24">
        <v>2953518</v>
      </c>
      <c r="AI293" s="26">
        <v>36852</v>
      </c>
      <c r="AJ293" s="27">
        <v>40909</v>
      </c>
      <c r="AK293" s="19" t="s">
        <v>92</v>
      </c>
      <c r="AL293" s="28">
        <f t="shared" ca="1" si="25"/>
        <v>13.25</v>
      </c>
      <c r="AM293" s="16" t="s">
        <v>120</v>
      </c>
      <c r="AN293" s="16" t="s">
        <v>94</v>
      </c>
      <c r="AO293" s="36" t="s">
        <v>82</v>
      </c>
      <c r="AP293" s="30">
        <v>6.9690000000000002E-2</v>
      </c>
      <c r="AQ293" s="31" t="s">
        <v>1862</v>
      </c>
      <c r="AR293" s="16" t="s">
        <v>1863</v>
      </c>
      <c r="AS293" s="16" t="s">
        <v>84</v>
      </c>
      <c r="AT293" s="16"/>
      <c r="AU293" s="33"/>
      <c r="AV293" s="16"/>
      <c r="AW293" s="16" t="s">
        <v>1864</v>
      </c>
      <c r="AX293" s="16">
        <v>3152231611</v>
      </c>
      <c r="AY293" s="16">
        <v>3105504341</v>
      </c>
      <c r="AZ293" s="16" t="str">
        <f t="shared" ca="1" si="26"/>
        <v xml:space="preserve"> </v>
      </c>
      <c r="BA293" s="16" t="s">
        <v>87</v>
      </c>
      <c r="BB293" s="16" t="s">
        <v>211</v>
      </c>
      <c r="BC293" s="16"/>
      <c r="BD293" s="18" t="s">
        <v>87</v>
      </c>
      <c r="BE293" s="16"/>
      <c r="BF293" s="16" t="s">
        <v>87</v>
      </c>
      <c r="BG293" s="31"/>
      <c r="BH293" s="16"/>
      <c r="BI293" s="19"/>
      <c r="BJ293" s="16"/>
      <c r="BK293" s="16"/>
      <c r="BL293" s="34"/>
    </row>
    <row r="294" spans="1:64">
      <c r="A294" s="15">
        <v>371</v>
      </c>
      <c r="B294" s="16">
        <v>4066</v>
      </c>
      <c r="C294" s="17" t="s">
        <v>64</v>
      </c>
      <c r="D294" s="18">
        <v>73543991</v>
      </c>
      <c r="E294" s="18">
        <v>73543991</v>
      </c>
      <c r="F294" s="18">
        <v>73543991</v>
      </c>
      <c r="G294" s="17" t="s">
        <v>1865</v>
      </c>
      <c r="H294" s="16" t="s">
        <v>66</v>
      </c>
      <c r="I294" s="19" t="s">
        <v>1866</v>
      </c>
      <c r="J294" s="16">
        <f t="shared" ca="1" si="27"/>
        <v>61</v>
      </c>
      <c r="K294" s="17" t="s">
        <v>138</v>
      </c>
      <c r="L294" s="16">
        <v>4071</v>
      </c>
      <c r="M294" s="16">
        <v>16</v>
      </c>
      <c r="N294" s="16" t="s">
        <v>1629</v>
      </c>
      <c r="O294" s="35" t="s">
        <v>1567</v>
      </c>
      <c r="P294" s="16" t="s">
        <v>141</v>
      </c>
      <c r="Q294" s="16" t="s">
        <v>131</v>
      </c>
      <c r="R294" s="17" t="s">
        <v>73</v>
      </c>
      <c r="S294" s="22"/>
      <c r="T294" s="22">
        <v>371</v>
      </c>
      <c r="U294" s="22" t="s">
        <v>1629</v>
      </c>
      <c r="V294" s="37" t="s">
        <v>1567</v>
      </c>
      <c r="W294" s="16">
        <v>3000</v>
      </c>
      <c r="X294" s="16" t="s">
        <v>170</v>
      </c>
      <c r="Y294" s="16" t="s">
        <v>531</v>
      </c>
      <c r="Z294" s="16" t="s">
        <v>531</v>
      </c>
      <c r="AA294" s="16" t="s">
        <v>421</v>
      </c>
      <c r="AB294" s="16" t="s">
        <v>581</v>
      </c>
      <c r="AC294" s="16" t="s">
        <v>582</v>
      </c>
      <c r="AD294" s="16" t="s">
        <v>1867</v>
      </c>
      <c r="AE294" s="16" t="s">
        <v>77</v>
      </c>
      <c r="AF294" s="24">
        <v>2328818</v>
      </c>
      <c r="AG294" s="41">
        <v>624700</v>
      </c>
      <c r="AH294" s="24">
        <v>2953518</v>
      </c>
      <c r="AI294" s="26">
        <v>34635</v>
      </c>
      <c r="AJ294" s="27">
        <v>40909</v>
      </c>
      <c r="AK294" s="19" t="s">
        <v>92</v>
      </c>
      <c r="AL294" s="28">
        <f t="shared" ca="1" si="25"/>
        <v>13.25</v>
      </c>
      <c r="AM294" s="16" t="s">
        <v>183</v>
      </c>
      <c r="AN294" s="16" t="s">
        <v>94</v>
      </c>
      <c r="AO294" s="36" t="s">
        <v>583</v>
      </c>
      <c r="AP294" s="30">
        <v>6.9690000000000002E-2</v>
      </c>
      <c r="AQ294" s="31" t="s">
        <v>1868</v>
      </c>
      <c r="AR294" s="17" t="s">
        <v>1869</v>
      </c>
      <c r="AS294" s="16" t="s">
        <v>84</v>
      </c>
      <c r="AT294" s="16"/>
      <c r="AU294" s="33" t="s">
        <v>125</v>
      </c>
      <c r="AV294" s="17"/>
      <c r="AW294" s="16" t="s">
        <v>1870</v>
      </c>
      <c r="AX294" s="16">
        <v>3104566599</v>
      </c>
      <c r="AY294" s="16" t="s">
        <v>78</v>
      </c>
      <c r="AZ294" s="16" t="str">
        <f t="shared" ca="1" si="26"/>
        <v>Prepensionado</v>
      </c>
      <c r="BA294" s="16" t="s">
        <v>87</v>
      </c>
      <c r="BB294" s="16" t="s">
        <v>87</v>
      </c>
      <c r="BC294" s="16"/>
      <c r="BD294" s="18" t="s">
        <v>87</v>
      </c>
      <c r="BE294" s="16"/>
      <c r="BF294" s="16" t="s">
        <v>87</v>
      </c>
      <c r="BG294" s="44"/>
      <c r="BH294" s="16"/>
      <c r="BI294" s="19"/>
      <c r="BJ294" s="16"/>
      <c r="BK294" s="16"/>
      <c r="BL294" s="34"/>
    </row>
    <row r="295" spans="1:64">
      <c r="A295" s="15">
        <v>372</v>
      </c>
      <c r="B295" s="16">
        <v>4066</v>
      </c>
      <c r="C295" s="17" t="s">
        <v>64</v>
      </c>
      <c r="D295" s="18">
        <v>12723075</v>
      </c>
      <c r="E295" s="18">
        <v>12723075</v>
      </c>
      <c r="F295" s="18">
        <v>12723075</v>
      </c>
      <c r="G295" s="17" t="s">
        <v>1871</v>
      </c>
      <c r="H295" s="16" t="s">
        <v>66</v>
      </c>
      <c r="I295" s="19" t="s">
        <v>1872</v>
      </c>
      <c r="J295" s="16">
        <f t="shared" ca="1" si="27"/>
        <v>69</v>
      </c>
      <c r="K295" s="17" t="s">
        <v>138</v>
      </c>
      <c r="L295" s="16">
        <v>4071</v>
      </c>
      <c r="M295" s="16">
        <v>16</v>
      </c>
      <c r="N295" s="16" t="s">
        <v>1629</v>
      </c>
      <c r="O295" s="35" t="s">
        <v>1567</v>
      </c>
      <c r="P295" s="16" t="s">
        <v>141</v>
      </c>
      <c r="Q295" s="16" t="s">
        <v>131</v>
      </c>
      <c r="R295" s="17" t="s">
        <v>73</v>
      </c>
      <c r="S295" s="22"/>
      <c r="T295" s="22">
        <v>372</v>
      </c>
      <c r="U295" s="22" t="s">
        <v>1629</v>
      </c>
      <c r="V295" s="37" t="s">
        <v>1567</v>
      </c>
      <c r="W295" s="16">
        <v>3000</v>
      </c>
      <c r="X295" s="16" t="s">
        <v>170</v>
      </c>
      <c r="Y295" s="16" t="s">
        <v>531</v>
      </c>
      <c r="Z295" s="16" t="s">
        <v>531</v>
      </c>
      <c r="AA295" s="16" t="s">
        <v>421</v>
      </c>
      <c r="AB295" s="16" t="s">
        <v>422</v>
      </c>
      <c r="AC295" s="16" t="s">
        <v>423</v>
      </c>
      <c r="AD295" s="16"/>
      <c r="AE295" s="16" t="s">
        <v>77</v>
      </c>
      <c r="AF295" s="24">
        <v>2328818</v>
      </c>
      <c r="AG295" s="41">
        <v>624700</v>
      </c>
      <c r="AH295" s="24">
        <v>2953518</v>
      </c>
      <c r="AI295" s="26">
        <v>34389</v>
      </c>
      <c r="AJ295" s="27">
        <v>40909</v>
      </c>
      <c r="AK295" s="19" t="s">
        <v>92</v>
      </c>
      <c r="AL295" s="28">
        <f t="shared" ca="1" si="25"/>
        <v>13.25</v>
      </c>
      <c r="AM295" s="16" t="s">
        <v>173</v>
      </c>
      <c r="AN295" s="16" t="s">
        <v>94</v>
      </c>
      <c r="AO295" s="36" t="s">
        <v>425</v>
      </c>
      <c r="AP295" s="30">
        <v>6.9690000000000002E-2</v>
      </c>
      <c r="AQ295" s="31" t="s">
        <v>1873</v>
      </c>
      <c r="AR295" s="17" t="s">
        <v>1874</v>
      </c>
      <c r="AS295" s="16" t="s">
        <v>263</v>
      </c>
      <c r="AT295" s="16"/>
      <c r="AU295" s="33"/>
      <c r="AV295" s="17"/>
      <c r="AW295" s="16" t="s">
        <v>1875</v>
      </c>
      <c r="AX295" s="16">
        <v>3045485386</v>
      </c>
      <c r="AY295" s="16" t="s">
        <v>78</v>
      </c>
      <c r="AZ295" s="16" t="str">
        <f t="shared" ca="1" si="26"/>
        <v>Prepensionado</v>
      </c>
      <c r="BA295" s="16" t="s">
        <v>87</v>
      </c>
      <c r="BB295" s="16" t="s">
        <v>87</v>
      </c>
      <c r="BC295" s="16"/>
      <c r="BD295" s="18" t="s">
        <v>87</v>
      </c>
      <c r="BE295" s="16"/>
      <c r="BF295" s="16" t="s">
        <v>87</v>
      </c>
      <c r="BG295" s="44"/>
      <c r="BH295" s="16"/>
      <c r="BI295" s="19"/>
      <c r="BJ295" s="16"/>
      <c r="BK295" s="16"/>
      <c r="BL295" s="34"/>
    </row>
    <row r="296" spans="1:64">
      <c r="A296" s="15">
        <v>373</v>
      </c>
      <c r="B296" s="16">
        <v>4066</v>
      </c>
      <c r="C296" s="17" t="s">
        <v>64</v>
      </c>
      <c r="D296" s="18">
        <v>15614029</v>
      </c>
      <c r="E296" s="18">
        <v>15614029</v>
      </c>
      <c r="F296" s="18">
        <v>15614029</v>
      </c>
      <c r="G296" s="17" t="s">
        <v>1876</v>
      </c>
      <c r="H296" s="16" t="s">
        <v>89</v>
      </c>
      <c r="I296" s="19" t="s">
        <v>1877</v>
      </c>
      <c r="J296" s="16">
        <f t="shared" ca="1" si="27"/>
        <v>55</v>
      </c>
      <c r="K296" s="17" t="s">
        <v>138</v>
      </c>
      <c r="L296" s="16">
        <v>4071</v>
      </c>
      <c r="M296" s="16">
        <v>16</v>
      </c>
      <c r="N296" s="16" t="s">
        <v>1629</v>
      </c>
      <c r="O296" s="35" t="s">
        <v>1567</v>
      </c>
      <c r="P296" s="16" t="s">
        <v>141</v>
      </c>
      <c r="Q296" s="16" t="s">
        <v>131</v>
      </c>
      <c r="R296" s="17" t="s">
        <v>73</v>
      </c>
      <c r="S296" s="22"/>
      <c r="T296" s="22">
        <v>373</v>
      </c>
      <c r="U296" s="22" t="s">
        <v>1629</v>
      </c>
      <c r="V296" s="37" t="s">
        <v>1567</v>
      </c>
      <c r="W296" s="16">
        <v>3000</v>
      </c>
      <c r="X296" s="16" t="s">
        <v>170</v>
      </c>
      <c r="Y296" s="16" t="s">
        <v>519</v>
      </c>
      <c r="Z296" s="16" t="s">
        <v>519</v>
      </c>
      <c r="AA296" s="16" t="s">
        <v>339</v>
      </c>
      <c r="AB296" s="16" t="s">
        <v>630</v>
      </c>
      <c r="AC296" s="16" t="s">
        <v>341</v>
      </c>
      <c r="AD296" s="16"/>
      <c r="AE296" s="16" t="s">
        <v>77</v>
      </c>
      <c r="AF296" s="24">
        <v>2328818</v>
      </c>
      <c r="AG296" s="41">
        <v>624700</v>
      </c>
      <c r="AH296" s="24">
        <v>2953518</v>
      </c>
      <c r="AI296" s="26">
        <v>36553</v>
      </c>
      <c r="AJ296" s="27">
        <v>40909</v>
      </c>
      <c r="AK296" s="19" t="s">
        <v>92</v>
      </c>
      <c r="AL296" s="28">
        <f t="shared" ca="1" si="25"/>
        <v>13.25</v>
      </c>
      <c r="AM296" s="16" t="s">
        <v>183</v>
      </c>
      <c r="AN296" s="16" t="s">
        <v>94</v>
      </c>
      <c r="AO296" s="36" t="s">
        <v>343</v>
      </c>
      <c r="AP296" s="30">
        <v>6.9690000000000002E-2</v>
      </c>
      <c r="AQ296" s="31" t="s">
        <v>1878</v>
      </c>
      <c r="AR296" s="16" t="s">
        <v>1879</v>
      </c>
      <c r="AS296" s="16" t="s">
        <v>84</v>
      </c>
      <c r="AT296" s="16"/>
      <c r="AU296" s="33"/>
      <c r="AV296" s="16"/>
      <c r="AW296" s="16" t="s">
        <v>1880</v>
      </c>
      <c r="AX296" s="16">
        <v>3217064321</v>
      </c>
      <c r="AY296" s="16">
        <v>3212774235</v>
      </c>
      <c r="AZ296" s="16" t="str">
        <f t="shared" ca="1" si="26"/>
        <v xml:space="preserve"> </v>
      </c>
      <c r="BA296" s="16" t="s">
        <v>87</v>
      </c>
      <c r="BB296" s="16" t="s">
        <v>87</v>
      </c>
      <c r="BC296" s="16"/>
      <c r="BD296" s="18" t="s">
        <v>87</v>
      </c>
      <c r="BE296" s="16"/>
      <c r="BF296" s="16" t="s">
        <v>87</v>
      </c>
      <c r="BG296" s="31"/>
      <c r="BH296" s="16"/>
      <c r="BI296" s="19"/>
      <c r="BJ296" s="16"/>
      <c r="BK296" s="16"/>
      <c r="BL296" s="34"/>
    </row>
    <row r="297" spans="1:64">
      <c r="A297" s="15">
        <v>374</v>
      </c>
      <c r="B297" s="16">
        <v>4066</v>
      </c>
      <c r="C297" s="17" t="s">
        <v>64</v>
      </c>
      <c r="D297" s="18">
        <v>74378331</v>
      </c>
      <c r="E297" s="18">
        <v>74378331</v>
      </c>
      <c r="F297" s="18">
        <v>74378331</v>
      </c>
      <c r="G297" s="17" t="s">
        <v>1881</v>
      </c>
      <c r="H297" s="16" t="s">
        <v>229</v>
      </c>
      <c r="I297" s="19">
        <v>30202</v>
      </c>
      <c r="J297" s="16">
        <f t="shared" ca="1" si="27"/>
        <v>42</v>
      </c>
      <c r="K297" s="17" t="s">
        <v>138</v>
      </c>
      <c r="L297" s="16">
        <v>4071</v>
      </c>
      <c r="M297" s="16">
        <v>16</v>
      </c>
      <c r="N297" s="16" t="s">
        <v>1629</v>
      </c>
      <c r="O297" s="35" t="s">
        <v>1567</v>
      </c>
      <c r="P297" s="16" t="s">
        <v>141</v>
      </c>
      <c r="Q297" s="16" t="s">
        <v>131</v>
      </c>
      <c r="R297" s="17" t="s">
        <v>73</v>
      </c>
      <c r="S297" s="22"/>
      <c r="T297" s="22">
        <v>374</v>
      </c>
      <c r="U297" s="22" t="s">
        <v>1629</v>
      </c>
      <c r="V297" s="37" t="s">
        <v>1567</v>
      </c>
      <c r="W297" s="16">
        <v>3000</v>
      </c>
      <c r="X297" s="16" t="s">
        <v>170</v>
      </c>
      <c r="Y297" s="16" t="s">
        <v>293</v>
      </c>
      <c r="Z297" s="16" t="s">
        <v>293</v>
      </c>
      <c r="AA297" s="16" t="s">
        <v>76</v>
      </c>
      <c r="AB297" s="16" t="s">
        <v>76</v>
      </c>
      <c r="AC297" s="16" t="s">
        <v>76</v>
      </c>
      <c r="AD297" s="16"/>
      <c r="AE297" s="16" t="s">
        <v>77</v>
      </c>
      <c r="AF297" s="24">
        <v>2328818</v>
      </c>
      <c r="AG297" s="25" t="s">
        <v>78</v>
      </c>
      <c r="AH297" s="24">
        <v>2328818</v>
      </c>
      <c r="AI297" s="26" t="s">
        <v>78</v>
      </c>
      <c r="AJ297" s="27">
        <v>43868</v>
      </c>
      <c r="AK297" s="19" t="s">
        <v>1882</v>
      </c>
      <c r="AL297" s="28">
        <f t="shared" ca="1" si="25"/>
        <v>5.083333333333333</v>
      </c>
      <c r="AM297" s="16" t="s">
        <v>1161</v>
      </c>
      <c r="AN297" s="16" t="s">
        <v>121</v>
      </c>
      <c r="AO297" s="36" t="s">
        <v>82</v>
      </c>
      <c r="AP297" s="30">
        <v>6.9690000000000002E-2</v>
      </c>
      <c r="AQ297" s="31" t="s">
        <v>1883</v>
      </c>
      <c r="AR297" s="17" t="s">
        <v>1883</v>
      </c>
      <c r="AS297" s="16" t="s">
        <v>84</v>
      </c>
      <c r="AT297" s="16"/>
      <c r="AU297" s="33"/>
      <c r="AV297" s="17"/>
      <c r="AW297" s="16" t="s">
        <v>1884</v>
      </c>
      <c r="AX297" s="16">
        <v>3138266109</v>
      </c>
      <c r="AY297" s="16" t="s">
        <v>78</v>
      </c>
      <c r="AZ297" s="16" t="str">
        <f t="shared" ca="1" si="26"/>
        <v xml:space="preserve"> </v>
      </c>
      <c r="BA297" s="16" t="s">
        <v>87</v>
      </c>
      <c r="BB297" s="16" t="s">
        <v>87</v>
      </c>
      <c r="BC297" s="16"/>
      <c r="BD297" s="18" t="s">
        <v>87</v>
      </c>
      <c r="BE297" s="16"/>
      <c r="BF297" s="16" t="s">
        <v>87</v>
      </c>
      <c r="BG297" s="44"/>
      <c r="BH297" s="16"/>
      <c r="BI297" s="19"/>
      <c r="BJ297" s="16"/>
      <c r="BK297" s="16"/>
      <c r="BL297" s="34"/>
    </row>
    <row r="298" spans="1:64">
      <c r="A298" s="15">
        <v>375</v>
      </c>
      <c r="B298" s="16">
        <v>4066</v>
      </c>
      <c r="C298" s="17" t="s">
        <v>64</v>
      </c>
      <c r="D298" s="18">
        <v>88212041</v>
      </c>
      <c r="E298" s="18">
        <v>88212041</v>
      </c>
      <c r="F298" s="18">
        <v>88212041</v>
      </c>
      <c r="G298" s="17" t="s">
        <v>1885</v>
      </c>
      <c r="H298" s="16" t="s">
        <v>89</v>
      </c>
      <c r="I298" s="19" t="s">
        <v>1886</v>
      </c>
      <c r="J298" s="16">
        <f t="shared" ca="1" si="27"/>
        <v>50</v>
      </c>
      <c r="K298" s="17" t="s">
        <v>138</v>
      </c>
      <c r="L298" s="16">
        <v>4071</v>
      </c>
      <c r="M298" s="16">
        <v>16</v>
      </c>
      <c r="N298" s="16" t="s">
        <v>1629</v>
      </c>
      <c r="O298" s="35" t="s">
        <v>1567</v>
      </c>
      <c r="P298" s="16" t="s">
        <v>141</v>
      </c>
      <c r="Q298" s="16" t="s">
        <v>131</v>
      </c>
      <c r="R298" s="17" t="s">
        <v>73</v>
      </c>
      <c r="S298" s="22"/>
      <c r="T298" s="22">
        <v>375</v>
      </c>
      <c r="U298" s="22" t="s">
        <v>1629</v>
      </c>
      <c r="V298" s="37" t="s">
        <v>1567</v>
      </c>
      <c r="W298" s="16">
        <v>3000</v>
      </c>
      <c r="X298" s="16" t="s">
        <v>170</v>
      </c>
      <c r="Y298" s="16" t="s">
        <v>531</v>
      </c>
      <c r="Z298" s="16" t="s">
        <v>531</v>
      </c>
      <c r="AA298" s="16" t="s">
        <v>421</v>
      </c>
      <c r="AB298" s="16" t="s">
        <v>422</v>
      </c>
      <c r="AC298" s="16" t="s">
        <v>423</v>
      </c>
      <c r="AD298" s="16"/>
      <c r="AE298" s="16" t="s">
        <v>77</v>
      </c>
      <c r="AF298" s="24">
        <v>2328818</v>
      </c>
      <c r="AG298" s="41">
        <v>624700</v>
      </c>
      <c r="AH298" s="24">
        <v>2953518</v>
      </c>
      <c r="AI298" s="26">
        <v>36705</v>
      </c>
      <c r="AJ298" s="27">
        <v>40909</v>
      </c>
      <c r="AK298" s="19" t="s">
        <v>92</v>
      </c>
      <c r="AL298" s="28">
        <f t="shared" ca="1" si="25"/>
        <v>13.25</v>
      </c>
      <c r="AM298" s="16" t="s">
        <v>120</v>
      </c>
      <c r="AN298" s="16" t="s">
        <v>94</v>
      </c>
      <c r="AO298" s="36" t="s">
        <v>425</v>
      </c>
      <c r="AP298" s="30">
        <v>6.9690000000000002E-2</v>
      </c>
      <c r="AQ298" s="31" t="s">
        <v>1887</v>
      </c>
      <c r="AR298" s="17" t="s">
        <v>1888</v>
      </c>
      <c r="AS298" s="16" t="s">
        <v>84</v>
      </c>
      <c r="AT298" s="16"/>
      <c r="AU298" s="33"/>
      <c r="AV298" s="17"/>
      <c r="AW298" s="16" t="s">
        <v>1889</v>
      </c>
      <c r="AX298" s="16">
        <v>3153926763</v>
      </c>
      <c r="AY298" s="16" t="s">
        <v>78</v>
      </c>
      <c r="AZ298" s="16" t="str">
        <f t="shared" ca="1" si="26"/>
        <v xml:space="preserve"> </v>
      </c>
      <c r="BA298" s="16" t="s">
        <v>87</v>
      </c>
      <c r="BB298" s="16" t="s">
        <v>87</v>
      </c>
      <c r="BC298" s="16"/>
      <c r="BD298" s="18" t="s">
        <v>87</v>
      </c>
      <c r="BE298" s="16"/>
      <c r="BF298" s="16" t="s">
        <v>87</v>
      </c>
      <c r="BG298" s="44"/>
      <c r="BH298" s="16"/>
      <c r="BI298" s="19"/>
      <c r="BJ298" s="16"/>
      <c r="BK298" s="16"/>
      <c r="BL298" s="34"/>
    </row>
    <row r="299" spans="1:64">
      <c r="A299" s="15">
        <v>376</v>
      </c>
      <c r="B299" s="16">
        <v>4066</v>
      </c>
      <c r="C299" s="17" t="s">
        <v>64</v>
      </c>
      <c r="D299" s="18">
        <v>9175202</v>
      </c>
      <c r="E299" s="18" t="e">
        <v>#N/A</v>
      </c>
      <c r="F299" s="18" t="e">
        <v>#N/A</v>
      </c>
      <c r="G299" s="17" t="s">
        <v>1890</v>
      </c>
      <c r="H299" s="16" t="s">
        <v>89</v>
      </c>
      <c r="I299" s="19" t="s">
        <v>1891</v>
      </c>
      <c r="J299" s="16">
        <f t="shared" ca="1" si="27"/>
        <v>55</v>
      </c>
      <c r="K299" s="17" t="s">
        <v>138</v>
      </c>
      <c r="L299" s="16">
        <v>4071</v>
      </c>
      <c r="M299" s="16">
        <v>16</v>
      </c>
      <c r="N299" s="16" t="s">
        <v>1629</v>
      </c>
      <c r="O299" s="35" t="s">
        <v>1567</v>
      </c>
      <c r="P299" s="16" t="s">
        <v>141</v>
      </c>
      <c r="Q299" s="16" t="s">
        <v>131</v>
      </c>
      <c r="R299" s="17" t="s">
        <v>73</v>
      </c>
      <c r="S299" s="22"/>
      <c r="T299" s="22">
        <v>376</v>
      </c>
      <c r="U299" s="22" t="s">
        <v>1629</v>
      </c>
      <c r="V299" s="37" t="s">
        <v>1567</v>
      </c>
      <c r="W299" s="16">
        <v>3000</v>
      </c>
      <c r="X299" s="16" t="s">
        <v>170</v>
      </c>
      <c r="Y299" s="16" t="s">
        <v>531</v>
      </c>
      <c r="Z299" s="16" t="s">
        <v>531</v>
      </c>
      <c r="AA299" s="16" t="s">
        <v>421</v>
      </c>
      <c r="AB299" s="16" t="s">
        <v>581</v>
      </c>
      <c r="AC299" s="16" t="s">
        <v>582</v>
      </c>
      <c r="AD299" s="16"/>
      <c r="AE299" s="16" t="s">
        <v>77</v>
      </c>
      <c r="AF299" s="24">
        <v>2328818</v>
      </c>
      <c r="AG299" s="41">
        <v>624700</v>
      </c>
      <c r="AH299" s="24">
        <v>2953518</v>
      </c>
      <c r="AI299" s="26">
        <v>35191</v>
      </c>
      <c r="AJ299" s="27">
        <v>40909</v>
      </c>
      <c r="AK299" s="19" t="s">
        <v>92</v>
      </c>
      <c r="AL299" s="28">
        <f t="shared" ca="1" si="25"/>
        <v>13.25</v>
      </c>
      <c r="AM299" s="16" t="s">
        <v>1892</v>
      </c>
      <c r="AN299" s="16" t="s">
        <v>94</v>
      </c>
      <c r="AO299" s="36" t="s">
        <v>583</v>
      </c>
      <c r="AP299" s="30">
        <v>6.9690000000000002E-2</v>
      </c>
      <c r="AQ299" s="31" t="s">
        <v>1893</v>
      </c>
      <c r="AR299" s="17" t="s">
        <v>1894</v>
      </c>
      <c r="AS299" s="16" t="s">
        <v>84</v>
      </c>
      <c r="AT299" s="16"/>
      <c r="AU299" s="33"/>
      <c r="AV299" s="17"/>
      <c r="AW299" s="16" t="s">
        <v>1895</v>
      </c>
      <c r="AX299" s="16">
        <v>3106501872</v>
      </c>
      <c r="AY299" s="16" t="s">
        <v>78</v>
      </c>
      <c r="AZ299" s="16" t="str">
        <f t="shared" ca="1" si="26"/>
        <v xml:space="preserve"> </v>
      </c>
      <c r="BA299" s="16" t="s">
        <v>87</v>
      </c>
      <c r="BB299" s="16" t="s">
        <v>87</v>
      </c>
      <c r="BC299" s="16"/>
      <c r="BD299" s="18" t="s">
        <v>87</v>
      </c>
      <c r="BE299" s="16"/>
      <c r="BF299" s="16" t="s">
        <v>87</v>
      </c>
      <c r="BG299" s="44"/>
      <c r="BH299" s="16"/>
      <c r="BI299" s="19"/>
      <c r="BJ299" s="16"/>
      <c r="BK299" s="16"/>
      <c r="BL299" s="34"/>
    </row>
    <row r="300" spans="1:64">
      <c r="A300" s="15">
        <v>377</v>
      </c>
      <c r="B300" s="16">
        <v>4066</v>
      </c>
      <c r="C300" s="17" t="s">
        <v>64</v>
      </c>
      <c r="D300" s="18">
        <v>71666066</v>
      </c>
      <c r="E300" s="18">
        <v>71666066</v>
      </c>
      <c r="F300" s="18">
        <v>71666066</v>
      </c>
      <c r="G300" s="17" t="s">
        <v>1896</v>
      </c>
      <c r="H300" s="16" t="s">
        <v>236</v>
      </c>
      <c r="I300" s="19" t="s">
        <v>1897</v>
      </c>
      <c r="J300" s="16">
        <f t="shared" ca="1" si="27"/>
        <v>59</v>
      </c>
      <c r="K300" s="17" t="s">
        <v>138</v>
      </c>
      <c r="L300" s="16">
        <v>4071</v>
      </c>
      <c r="M300" s="16">
        <v>16</v>
      </c>
      <c r="N300" s="16" t="s">
        <v>1629</v>
      </c>
      <c r="O300" s="35" t="s">
        <v>1567</v>
      </c>
      <c r="P300" s="16" t="s">
        <v>141</v>
      </c>
      <c r="Q300" s="16" t="s">
        <v>131</v>
      </c>
      <c r="R300" s="17" t="s">
        <v>1027</v>
      </c>
      <c r="S300" s="22"/>
      <c r="T300" s="22">
        <v>377</v>
      </c>
      <c r="U300" s="22" t="s">
        <v>1629</v>
      </c>
      <c r="V300" s="37" t="s">
        <v>1567</v>
      </c>
      <c r="W300" s="16">
        <v>3000</v>
      </c>
      <c r="X300" s="16" t="s">
        <v>170</v>
      </c>
      <c r="Y300" s="16" t="s">
        <v>293</v>
      </c>
      <c r="Z300" s="16" t="s">
        <v>293</v>
      </c>
      <c r="AA300" s="16" t="s">
        <v>76</v>
      </c>
      <c r="AB300" s="16" t="s">
        <v>76</v>
      </c>
      <c r="AC300" s="16" t="s">
        <v>76</v>
      </c>
      <c r="AD300" s="16" t="s">
        <v>1898</v>
      </c>
      <c r="AE300" s="16" t="s">
        <v>77</v>
      </c>
      <c r="AF300" s="24">
        <v>2328818</v>
      </c>
      <c r="AG300" s="41">
        <v>624700</v>
      </c>
      <c r="AH300" s="24">
        <v>2953518</v>
      </c>
      <c r="AI300" s="26">
        <v>34352</v>
      </c>
      <c r="AJ300" s="27">
        <v>40909</v>
      </c>
      <c r="AK300" s="19" t="s">
        <v>92</v>
      </c>
      <c r="AL300" s="28">
        <f t="shared" ca="1" si="25"/>
        <v>13.25</v>
      </c>
      <c r="AM300" s="16" t="s">
        <v>183</v>
      </c>
      <c r="AN300" s="16" t="s">
        <v>94</v>
      </c>
      <c r="AO300" s="36" t="s">
        <v>82</v>
      </c>
      <c r="AP300" s="30">
        <v>6.9690000000000002E-2</v>
      </c>
      <c r="AQ300" s="31" t="s">
        <v>1899</v>
      </c>
      <c r="AR300" s="17" t="s">
        <v>1900</v>
      </c>
      <c r="AS300" s="16" t="s">
        <v>1673</v>
      </c>
      <c r="AT300" s="16"/>
      <c r="AU300" s="33"/>
      <c r="AV300" s="17"/>
      <c r="AW300" s="16" t="s">
        <v>1901</v>
      </c>
      <c r="AX300" s="16">
        <v>3134439128</v>
      </c>
      <c r="AY300" s="16" t="s">
        <v>78</v>
      </c>
      <c r="AZ300" s="16" t="str">
        <f t="shared" ca="1" si="26"/>
        <v>Prepensionado</v>
      </c>
      <c r="BA300" s="16" t="s">
        <v>87</v>
      </c>
      <c r="BB300" s="16" t="s">
        <v>87</v>
      </c>
      <c r="BC300" s="16"/>
      <c r="BD300" s="18" t="s">
        <v>87</v>
      </c>
      <c r="BE300" s="16"/>
      <c r="BF300" s="16" t="s">
        <v>87</v>
      </c>
      <c r="BG300" s="44"/>
      <c r="BH300" s="16"/>
      <c r="BI300" s="19"/>
      <c r="BJ300" s="16"/>
      <c r="BK300" s="16"/>
      <c r="BL300" s="34"/>
    </row>
    <row r="301" spans="1:64">
      <c r="A301" s="15">
        <v>378</v>
      </c>
      <c r="B301" s="16">
        <v>4066</v>
      </c>
      <c r="C301" s="17" t="s">
        <v>64</v>
      </c>
      <c r="D301" s="18">
        <v>73117318</v>
      </c>
      <c r="E301" s="18">
        <v>73117318</v>
      </c>
      <c r="F301" s="18">
        <v>73117318</v>
      </c>
      <c r="G301" s="17" t="s">
        <v>1902</v>
      </c>
      <c r="H301" s="16" t="s">
        <v>220</v>
      </c>
      <c r="I301" s="19" t="s">
        <v>1903</v>
      </c>
      <c r="J301" s="16">
        <f t="shared" ca="1" si="27"/>
        <v>61</v>
      </c>
      <c r="K301" s="17" t="s">
        <v>138</v>
      </c>
      <c r="L301" s="16">
        <v>4071</v>
      </c>
      <c r="M301" s="16">
        <v>16</v>
      </c>
      <c r="N301" s="16" t="s">
        <v>1629</v>
      </c>
      <c r="O301" s="35" t="s">
        <v>1567</v>
      </c>
      <c r="P301" s="16" t="s">
        <v>141</v>
      </c>
      <c r="Q301" s="16" t="s">
        <v>131</v>
      </c>
      <c r="R301" s="17" t="s">
        <v>73</v>
      </c>
      <c r="S301" s="22"/>
      <c r="T301" s="22">
        <v>378</v>
      </c>
      <c r="U301" s="22" t="s">
        <v>1629</v>
      </c>
      <c r="V301" s="37" t="s">
        <v>1567</v>
      </c>
      <c r="W301" s="16">
        <v>3000</v>
      </c>
      <c r="X301" s="16" t="s">
        <v>170</v>
      </c>
      <c r="Y301" s="16" t="s">
        <v>531</v>
      </c>
      <c r="Z301" s="16" t="s">
        <v>531</v>
      </c>
      <c r="AA301" s="16" t="s">
        <v>190</v>
      </c>
      <c r="AB301" s="16" t="s">
        <v>191</v>
      </c>
      <c r="AC301" s="16" t="s">
        <v>192</v>
      </c>
      <c r="AD301" s="16" t="s">
        <v>1904</v>
      </c>
      <c r="AE301" s="16" t="s">
        <v>77</v>
      </c>
      <c r="AF301" s="24">
        <v>2328818</v>
      </c>
      <c r="AG301" s="41">
        <v>624700</v>
      </c>
      <c r="AH301" s="24">
        <v>2953518</v>
      </c>
      <c r="AI301" s="26">
        <v>35303</v>
      </c>
      <c r="AJ301" s="27">
        <v>40909</v>
      </c>
      <c r="AK301" s="19" t="s">
        <v>92</v>
      </c>
      <c r="AL301" s="28">
        <f t="shared" ca="1" si="25"/>
        <v>13.25</v>
      </c>
      <c r="AM301" s="16" t="s">
        <v>183</v>
      </c>
      <c r="AN301" s="16" t="s">
        <v>94</v>
      </c>
      <c r="AO301" s="36" t="s">
        <v>195</v>
      </c>
      <c r="AP301" s="30">
        <v>6.9690000000000002E-2</v>
      </c>
      <c r="AQ301" s="31" t="s">
        <v>1905</v>
      </c>
      <c r="AR301" s="17" t="s">
        <v>1906</v>
      </c>
      <c r="AS301" s="16" t="s">
        <v>84</v>
      </c>
      <c r="AT301" s="16"/>
      <c r="AU301" s="33"/>
      <c r="AV301" s="17"/>
      <c r="AW301" s="16" t="s">
        <v>1907</v>
      </c>
      <c r="AX301" s="16">
        <v>3136245050</v>
      </c>
      <c r="AY301" s="16" t="s">
        <v>78</v>
      </c>
      <c r="AZ301" s="16" t="str">
        <f t="shared" ca="1" si="26"/>
        <v>Prepensionado</v>
      </c>
      <c r="BA301" s="16" t="s">
        <v>87</v>
      </c>
      <c r="BB301" s="16" t="s">
        <v>87</v>
      </c>
      <c r="BC301" s="16"/>
      <c r="BD301" s="18" t="s">
        <v>87</v>
      </c>
      <c r="BE301" s="16"/>
      <c r="BF301" s="16" t="s">
        <v>87</v>
      </c>
      <c r="BG301" s="44"/>
      <c r="BH301" s="16"/>
      <c r="BI301" s="19"/>
      <c r="BJ301" s="16"/>
      <c r="BK301" s="16"/>
      <c r="BL301" s="34"/>
    </row>
    <row r="302" spans="1:64">
      <c r="A302" s="15">
        <v>379</v>
      </c>
      <c r="B302" s="16">
        <v>4066</v>
      </c>
      <c r="C302" s="17" t="s">
        <v>64</v>
      </c>
      <c r="D302" s="18">
        <v>1098603900</v>
      </c>
      <c r="E302" s="18">
        <v>1098603900</v>
      </c>
      <c r="F302" s="18">
        <v>1098603900</v>
      </c>
      <c r="G302" s="17" t="s">
        <v>1908</v>
      </c>
      <c r="H302" s="16" t="s">
        <v>89</v>
      </c>
      <c r="I302" s="19">
        <v>30817</v>
      </c>
      <c r="J302" s="16">
        <f t="shared" ca="1" si="27"/>
        <v>40</v>
      </c>
      <c r="K302" s="17" t="s">
        <v>138</v>
      </c>
      <c r="L302" s="16">
        <v>4071</v>
      </c>
      <c r="M302" s="16">
        <v>16</v>
      </c>
      <c r="N302" s="16" t="s">
        <v>1629</v>
      </c>
      <c r="O302" s="35" t="s">
        <v>1567</v>
      </c>
      <c r="P302" s="16" t="s">
        <v>141</v>
      </c>
      <c r="Q302" s="16" t="s">
        <v>131</v>
      </c>
      <c r="R302" s="17" t="s">
        <v>73</v>
      </c>
      <c r="S302" s="22"/>
      <c r="T302" s="22">
        <v>379</v>
      </c>
      <c r="U302" s="22" t="s">
        <v>1629</v>
      </c>
      <c r="V302" s="37" t="s">
        <v>1567</v>
      </c>
      <c r="W302" s="16">
        <v>3000</v>
      </c>
      <c r="X302" s="16" t="s">
        <v>170</v>
      </c>
      <c r="Y302" s="16" t="s">
        <v>231</v>
      </c>
      <c r="Z302" s="16" t="s">
        <v>231</v>
      </c>
      <c r="AA302" s="16" t="s">
        <v>145</v>
      </c>
      <c r="AB302" s="16" t="s">
        <v>558</v>
      </c>
      <c r="AC302" s="16" t="s">
        <v>559</v>
      </c>
      <c r="AD302" s="16" t="s">
        <v>1909</v>
      </c>
      <c r="AE302" s="16" t="s">
        <v>77</v>
      </c>
      <c r="AF302" s="24">
        <v>2328818</v>
      </c>
      <c r="AG302" s="25" t="s">
        <v>78</v>
      </c>
      <c r="AH302" s="24">
        <v>2328818</v>
      </c>
      <c r="AI302" s="26" t="s">
        <v>78</v>
      </c>
      <c r="AJ302" s="27">
        <v>44257</v>
      </c>
      <c r="AK302" s="19" t="s">
        <v>1910</v>
      </c>
      <c r="AL302" s="28">
        <f t="shared" ca="1" si="25"/>
        <v>4.083333333333333</v>
      </c>
      <c r="AM302" s="16" t="s">
        <v>269</v>
      </c>
      <c r="AN302" s="16" t="s">
        <v>121</v>
      </c>
      <c r="AO302" s="36" t="s">
        <v>562</v>
      </c>
      <c r="AP302" s="30">
        <v>6.9690000000000002E-2</v>
      </c>
      <c r="AQ302" s="31" t="s">
        <v>1911</v>
      </c>
      <c r="AR302" s="45" t="s">
        <v>1912</v>
      </c>
      <c r="AS302" s="16" t="s">
        <v>84</v>
      </c>
      <c r="AT302" s="16"/>
      <c r="AU302" s="33"/>
      <c r="AV302" s="17"/>
      <c r="AW302" s="16" t="s">
        <v>1913</v>
      </c>
      <c r="AX302" s="16">
        <v>3152833337</v>
      </c>
      <c r="AY302" s="16" t="s">
        <v>78</v>
      </c>
      <c r="AZ302" s="16" t="str">
        <f t="shared" ca="1" si="26"/>
        <v xml:space="preserve"> </v>
      </c>
      <c r="BA302" s="16" t="s">
        <v>87</v>
      </c>
      <c r="BB302" s="16" t="s">
        <v>87</v>
      </c>
      <c r="BC302" s="16">
        <v>0</v>
      </c>
      <c r="BD302" s="18" t="s">
        <v>87</v>
      </c>
      <c r="BE302" s="16"/>
      <c r="BF302" s="16" t="s">
        <v>87</v>
      </c>
      <c r="BG302" s="44"/>
      <c r="BH302" s="16"/>
      <c r="BI302" s="19"/>
      <c r="BJ302" s="16"/>
      <c r="BK302" s="16"/>
      <c r="BL302" s="34"/>
    </row>
    <row r="303" spans="1:64">
      <c r="A303" s="15">
        <v>380</v>
      </c>
      <c r="B303" s="16">
        <v>4066</v>
      </c>
      <c r="C303" s="17" t="s">
        <v>64</v>
      </c>
      <c r="D303" s="18">
        <v>9175820</v>
      </c>
      <c r="E303" s="18">
        <v>9175820</v>
      </c>
      <c r="F303" s="18">
        <v>9175820</v>
      </c>
      <c r="G303" s="17" t="s">
        <v>1914</v>
      </c>
      <c r="H303" s="16" t="s">
        <v>89</v>
      </c>
      <c r="I303" s="19" t="s">
        <v>1915</v>
      </c>
      <c r="J303" s="16">
        <f t="shared" ca="1" si="27"/>
        <v>54</v>
      </c>
      <c r="K303" s="17" t="s">
        <v>138</v>
      </c>
      <c r="L303" s="16">
        <v>4071</v>
      </c>
      <c r="M303" s="16">
        <v>16</v>
      </c>
      <c r="N303" s="16" t="s">
        <v>1629</v>
      </c>
      <c r="O303" s="35" t="s">
        <v>1567</v>
      </c>
      <c r="P303" s="16" t="s">
        <v>141</v>
      </c>
      <c r="Q303" s="16" t="s">
        <v>131</v>
      </c>
      <c r="R303" s="17" t="s">
        <v>73</v>
      </c>
      <c r="S303" s="22"/>
      <c r="T303" s="22">
        <v>380</v>
      </c>
      <c r="U303" s="22" t="s">
        <v>1629</v>
      </c>
      <c r="V303" s="37" t="s">
        <v>1567</v>
      </c>
      <c r="W303" s="16">
        <v>3000</v>
      </c>
      <c r="X303" s="16" t="s">
        <v>170</v>
      </c>
      <c r="Y303" s="16" t="s">
        <v>531</v>
      </c>
      <c r="Z303" s="16" t="s">
        <v>531</v>
      </c>
      <c r="AA303" s="16" t="s">
        <v>421</v>
      </c>
      <c r="AB303" s="16" t="s">
        <v>581</v>
      </c>
      <c r="AC303" s="16" t="s">
        <v>582</v>
      </c>
      <c r="AD303" s="16"/>
      <c r="AE303" s="16" t="s">
        <v>77</v>
      </c>
      <c r="AF303" s="24">
        <v>2328818</v>
      </c>
      <c r="AG303" s="41">
        <v>624700</v>
      </c>
      <c r="AH303" s="24">
        <v>2953518</v>
      </c>
      <c r="AI303" s="26">
        <v>37347</v>
      </c>
      <c r="AJ303" s="27">
        <v>40909</v>
      </c>
      <c r="AK303" s="19" t="s">
        <v>92</v>
      </c>
      <c r="AL303" s="28">
        <f t="shared" ca="1" si="25"/>
        <v>13.25</v>
      </c>
      <c r="AM303" s="16" t="s">
        <v>269</v>
      </c>
      <c r="AN303" s="16" t="s">
        <v>94</v>
      </c>
      <c r="AO303" s="36" t="s">
        <v>583</v>
      </c>
      <c r="AP303" s="30">
        <v>6.9690000000000002E-2</v>
      </c>
      <c r="AQ303" s="31" t="s">
        <v>1916</v>
      </c>
      <c r="AR303" s="17" t="s">
        <v>1917</v>
      </c>
      <c r="AS303" s="16" t="s">
        <v>84</v>
      </c>
      <c r="AT303" s="16"/>
      <c r="AU303" s="33"/>
      <c r="AV303" s="17"/>
      <c r="AW303" s="16" t="s">
        <v>1918</v>
      </c>
      <c r="AX303" s="16">
        <v>3214886590</v>
      </c>
      <c r="AY303" s="16" t="s">
        <v>78</v>
      </c>
      <c r="AZ303" s="16" t="str">
        <f t="shared" ca="1" si="26"/>
        <v xml:space="preserve"> </v>
      </c>
      <c r="BA303" s="16" t="s">
        <v>87</v>
      </c>
      <c r="BB303" s="16" t="s">
        <v>87</v>
      </c>
      <c r="BC303" s="16"/>
      <c r="BD303" s="18" t="s">
        <v>87</v>
      </c>
      <c r="BE303" s="16"/>
      <c r="BF303" s="16" t="s">
        <v>87</v>
      </c>
      <c r="BG303" s="44"/>
      <c r="BH303" s="16"/>
      <c r="BI303" s="19"/>
      <c r="BJ303" s="16"/>
      <c r="BK303" s="16"/>
      <c r="BL303" s="34"/>
    </row>
    <row r="304" spans="1:64">
      <c r="A304" s="15">
        <v>381</v>
      </c>
      <c r="B304" s="16">
        <v>4066</v>
      </c>
      <c r="C304" s="17" t="s">
        <v>64</v>
      </c>
      <c r="D304" s="18">
        <v>77171252</v>
      </c>
      <c r="E304" s="18">
        <v>77171252</v>
      </c>
      <c r="F304" s="18">
        <v>77171252</v>
      </c>
      <c r="G304" s="17" t="s">
        <v>1919</v>
      </c>
      <c r="H304" s="16" t="s">
        <v>974</v>
      </c>
      <c r="I304" s="19">
        <v>26286</v>
      </c>
      <c r="J304" s="16">
        <f t="shared" ca="1" si="27"/>
        <v>53</v>
      </c>
      <c r="K304" s="17" t="s">
        <v>138</v>
      </c>
      <c r="L304" s="16">
        <v>4071</v>
      </c>
      <c r="M304" s="16">
        <v>16</v>
      </c>
      <c r="N304" s="16" t="s">
        <v>1629</v>
      </c>
      <c r="O304" s="35" t="s">
        <v>1567</v>
      </c>
      <c r="P304" s="16" t="s">
        <v>141</v>
      </c>
      <c r="Q304" s="16" t="s">
        <v>131</v>
      </c>
      <c r="R304" s="17" t="s">
        <v>73</v>
      </c>
      <c r="S304" s="22"/>
      <c r="T304" s="22">
        <v>381</v>
      </c>
      <c r="U304" s="22" t="s">
        <v>1629</v>
      </c>
      <c r="V304" s="37" t="s">
        <v>1567</v>
      </c>
      <c r="W304" s="16">
        <v>3000</v>
      </c>
      <c r="X304" s="16" t="s">
        <v>170</v>
      </c>
      <c r="Y304" s="16" t="s">
        <v>531</v>
      </c>
      <c r="Z304" s="16" t="s">
        <v>531</v>
      </c>
      <c r="AA304" s="16" t="s">
        <v>421</v>
      </c>
      <c r="AB304" s="16" t="s">
        <v>422</v>
      </c>
      <c r="AC304" s="16" t="s">
        <v>423</v>
      </c>
      <c r="AD304" s="16" t="s">
        <v>551</v>
      </c>
      <c r="AE304" s="16" t="s">
        <v>77</v>
      </c>
      <c r="AF304" s="24">
        <v>2328818</v>
      </c>
      <c r="AG304" s="25" t="s">
        <v>78</v>
      </c>
      <c r="AH304" s="24">
        <v>2328818</v>
      </c>
      <c r="AI304" s="26" t="s">
        <v>78</v>
      </c>
      <c r="AJ304" s="27">
        <v>44047</v>
      </c>
      <c r="AK304" s="19" t="s">
        <v>1920</v>
      </c>
      <c r="AL304" s="28">
        <f t="shared" ca="1" si="25"/>
        <v>4.666666666666667</v>
      </c>
      <c r="AM304" s="16" t="s">
        <v>1892</v>
      </c>
      <c r="AN304" s="16" t="s">
        <v>94</v>
      </c>
      <c r="AO304" s="36" t="s">
        <v>425</v>
      </c>
      <c r="AP304" s="54">
        <v>6.9690000000000002E-2</v>
      </c>
      <c r="AQ304" s="31" t="s">
        <v>1921</v>
      </c>
      <c r="AR304" s="17" t="s">
        <v>1921</v>
      </c>
      <c r="AS304" s="16" t="s">
        <v>107</v>
      </c>
      <c r="AT304" s="16"/>
      <c r="AU304" s="33"/>
      <c r="AV304" s="17"/>
      <c r="AW304" s="16" t="s">
        <v>1922</v>
      </c>
      <c r="AX304" s="16">
        <v>3167646682</v>
      </c>
      <c r="AY304" s="16" t="s">
        <v>78</v>
      </c>
      <c r="AZ304" s="16" t="str">
        <f t="shared" ca="1" si="26"/>
        <v xml:space="preserve"> </v>
      </c>
      <c r="BA304" s="16" t="s">
        <v>87</v>
      </c>
      <c r="BB304" s="16" t="s">
        <v>87</v>
      </c>
      <c r="BC304" s="16"/>
      <c r="BD304" s="18" t="s">
        <v>87</v>
      </c>
      <c r="BE304" s="16"/>
      <c r="BF304" s="16" t="s">
        <v>87</v>
      </c>
      <c r="BG304" s="17"/>
      <c r="BH304" s="16"/>
      <c r="BI304" s="19"/>
      <c r="BJ304" s="16"/>
      <c r="BK304" s="16"/>
      <c r="BL304" s="34"/>
    </row>
    <row r="305" spans="1:64">
      <c r="A305" s="15">
        <v>382</v>
      </c>
      <c r="B305" s="16">
        <v>4066</v>
      </c>
      <c r="C305" s="17" t="s">
        <v>64</v>
      </c>
      <c r="D305" s="18">
        <v>80450156</v>
      </c>
      <c r="E305" s="18" t="e">
        <v>#N/A</v>
      </c>
      <c r="F305" s="18" t="e">
        <v>#N/A</v>
      </c>
      <c r="G305" s="17" t="s">
        <v>1923</v>
      </c>
      <c r="H305" s="16" t="s">
        <v>229</v>
      </c>
      <c r="I305" s="19" t="s">
        <v>1924</v>
      </c>
      <c r="J305" s="16">
        <f t="shared" ca="1" si="27"/>
        <v>56</v>
      </c>
      <c r="K305" s="17" t="s">
        <v>138</v>
      </c>
      <c r="L305" s="16">
        <v>4071</v>
      </c>
      <c r="M305" s="16">
        <v>16</v>
      </c>
      <c r="N305" s="16" t="s">
        <v>1629</v>
      </c>
      <c r="O305" s="35" t="s">
        <v>1567</v>
      </c>
      <c r="P305" s="16" t="s">
        <v>141</v>
      </c>
      <c r="Q305" s="16" t="s">
        <v>131</v>
      </c>
      <c r="R305" s="17" t="s">
        <v>73</v>
      </c>
      <c r="S305" s="22"/>
      <c r="T305" s="22">
        <v>382</v>
      </c>
      <c r="U305" s="22" t="s">
        <v>1629</v>
      </c>
      <c r="V305" s="37" t="s">
        <v>1567</v>
      </c>
      <c r="W305" s="16">
        <v>3000</v>
      </c>
      <c r="X305" s="16" t="s">
        <v>170</v>
      </c>
      <c r="Y305" s="16" t="s">
        <v>293</v>
      </c>
      <c r="Z305" s="16" t="s">
        <v>293</v>
      </c>
      <c r="AA305" s="16" t="s">
        <v>76</v>
      </c>
      <c r="AB305" s="16" t="s">
        <v>76</v>
      </c>
      <c r="AC305" s="16" t="s">
        <v>76</v>
      </c>
      <c r="AD305" s="16"/>
      <c r="AE305" s="16" t="s">
        <v>77</v>
      </c>
      <c r="AF305" s="24">
        <v>2328818</v>
      </c>
      <c r="AG305" s="41">
        <v>624700</v>
      </c>
      <c r="AH305" s="24">
        <v>2953518</v>
      </c>
      <c r="AI305" s="26">
        <v>38355</v>
      </c>
      <c r="AJ305" s="27">
        <v>40909</v>
      </c>
      <c r="AK305" s="19" t="s">
        <v>92</v>
      </c>
      <c r="AL305" s="28">
        <f t="shared" ca="1" si="25"/>
        <v>13.25</v>
      </c>
      <c r="AM305" s="16" t="s">
        <v>183</v>
      </c>
      <c r="AN305" s="16" t="s">
        <v>94</v>
      </c>
      <c r="AO305" s="36" t="s">
        <v>82</v>
      </c>
      <c r="AP305" s="30">
        <v>6.9690000000000002E-2</v>
      </c>
      <c r="AQ305" s="31" t="s">
        <v>1925</v>
      </c>
      <c r="AR305" s="17" t="s">
        <v>1926</v>
      </c>
      <c r="AS305" s="16" t="s">
        <v>84</v>
      </c>
      <c r="AT305" s="16"/>
      <c r="AU305" s="33"/>
      <c r="AV305" s="17"/>
      <c r="AW305" s="16" t="s">
        <v>1927</v>
      </c>
      <c r="AX305" s="16">
        <v>3102009579</v>
      </c>
      <c r="AY305" s="16">
        <v>3233966698</v>
      </c>
      <c r="AZ305" s="16" t="str">
        <f t="shared" ca="1" si="26"/>
        <v xml:space="preserve"> </v>
      </c>
      <c r="BA305" s="16" t="s">
        <v>87</v>
      </c>
      <c r="BB305" s="16" t="s">
        <v>87</v>
      </c>
      <c r="BC305" s="16"/>
      <c r="BD305" s="18" t="s">
        <v>87</v>
      </c>
      <c r="BE305" s="16"/>
      <c r="BF305" s="16" t="s">
        <v>87</v>
      </c>
      <c r="BG305" s="44"/>
      <c r="BH305" s="16"/>
      <c r="BI305" s="19"/>
      <c r="BJ305" s="16"/>
      <c r="BK305" s="16"/>
      <c r="BL305" s="34"/>
    </row>
    <row r="306" spans="1:64">
      <c r="A306" s="15">
        <v>383</v>
      </c>
      <c r="B306" s="16">
        <v>4066</v>
      </c>
      <c r="C306" s="17" t="s">
        <v>64</v>
      </c>
      <c r="D306" s="18">
        <v>17343242</v>
      </c>
      <c r="E306" s="18">
        <v>17343242</v>
      </c>
      <c r="F306" s="18">
        <v>17343242</v>
      </c>
      <c r="G306" s="17" t="s">
        <v>1928</v>
      </c>
      <c r="H306" s="16" t="s">
        <v>89</v>
      </c>
      <c r="I306" s="19" t="s">
        <v>1929</v>
      </c>
      <c r="J306" s="16">
        <f t="shared" ca="1" si="27"/>
        <v>56</v>
      </c>
      <c r="K306" s="17" t="s">
        <v>138</v>
      </c>
      <c r="L306" s="16">
        <v>4071</v>
      </c>
      <c r="M306" s="16">
        <v>16</v>
      </c>
      <c r="N306" s="16" t="s">
        <v>1629</v>
      </c>
      <c r="O306" s="35" t="s">
        <v>1567</v>
      </c>
      <c r="P306" s="16" t="s">
        <v>141</v>
      </c>
      <c r="Q306" s="16" t="s">
        <v>131</v>
      </c>
      <c r="R306" s="17" t="s">
        <v>73</v>
      </c>
      <c r="S306" s="22"/>
      <c r="T306" s="22">
        <v>383</v>
      </c>
      <c r="U306" s="22" t="s">
        <v>1629</v>
      </c>
      <c r="V306" s="37" t="s">
        <v>1567</v>
      </c>
      <c r="W306" s="16">
        <v>3000</v>
      </c>
      <c r="X306" s="16" t="s">
        <v>170</v>
      </c>
      <c r="Y306" s="16" t="s">
        <v>293</v>
      </c>
      <c r="Z306" s="16" t="s">
        <v>293</v>
      </c>
      <c r="AA306" s="16" t="s">
        <v>76</v>
      </c>
      <c r="AB306" s="16" t="s">
        <v>76</v>
      </c>
      <c r="AC306" s="16" t="s">
        <v>76</v>
      </c>
      <c r="AD306" s="16"/>
      <c r="AE306" s="16" t="s">
        <v>77</v>
      </c>
      <c r="AF306" s="24">
        <v>2328818</v>
      </c>
      <c r="AG306" s="41">
        <v>624700</v>
      </c>
      <c r="AH306" s="24">
        <v>2953518</v>
      </c>
      <c r="AI306" s="26">
        <v>36368</v>
      </c>
      <c r="AJ306" s="27">
        <v>40909</v>
      </c>
      <c r="AK306" s="19" t="s">
        <v>92</v>
      </c>
      <c r="AL306" s="28">
        <f t="shared" ca="1" si="25"/>
        <v>13.25</v>
      </c>
      <c r="AM306" s="16" t="s">
        <v>173</v>
      </c>
      <c r="AN306" s="16" t="s">
        <v>94</v>
      </c>
      <c r="AO306" s="36" t="s">
        <v>82</v>
      </c>
      <c r="AP306" s="30">
        <v>6.9690000000000002E-2</v>
      </c>
      <c r="AQ306" s="31" t="s">
        <v>1930</v>
      </c>
      <c r="AR306" s="17" t="s">
        <v>1931</v>
      </c>
      <c r="AS306" s="16" t="s">
        <v>84</v>
      </c>
      <c r="AT306" s="16"/>
      <c r="AU306" s="33"/>
      <c r="AV306" s="17"/>
      <c r="AW306" s="16" t="s">
        <v>1932</v>
      </c>
      <c r="AX306" s="16">
        <v>3012024008</v>
      </c>
      <c r="AY306" s="16" t="s">
        <v>78</v>
      </c>
      <c r="AZ306" s="16" t="str">
        <f t="shared" ca="1" si="26"/>
        <v xml:space="preserve"> </v>
      </c>
      <c r="BA306" s="16" t="s">
        <v>87</v>
      </c>
      <c r="BB306" s="16" t="s">
        <v>87</v>
      </c>
      <c r="BC306" s="16"/>
      <c r="BD306" s="18" t="s">
        <v>87</v>
      </c>
      <c r="BE306" s="16"/>
      <c r="BF306" s="16" t="s">
        <v>87</v>
      </c>
      <c r="BG306" s="44"/>
      <c r="BH306" s="16"/>
      <c r="BI306" s="19"/>
      <c r="BJ306" s="16"/>
      <c r="BK306" s="16"/>
      <c r="BL306" s="34"/>
    </row>
    <row r="307" spans="1:64">
      <c r="A307" s="15">
        <v>384</v>
      </c>
      <c r="B307" s="16">
        <v>4066</v>
      </c>
      <c r="C307" s="17" t="s">
        <v>64</v>
      </c>
      <c r="D307" s="18">
        <v>71670008</v>
      </c>
      <c r="E307" s="18">
        <v>71670008</v>
      </c>
      <c r="F307" s="18">
        <v>71670008</v>
      </c>
      <c r="G307" s="17" t="s">
        <v>1933</v>
      </c>
      <c r="H307" s="16" t="s">
        <v>89</v>
      </c>
      <c r="I307" s="19" t="s">
        <v>1934</v>
      </c>
      <c r="J307" s="16">
        <f t="shared" ca="1" si="27"/>
        <v>59</v>
      </c>
      <c r="K307" s="17" t="s">
        <v>138</v>
      </c>
      <c r="L307" s="16">
        <v>4071</v>
      </c>
      <c r="M307" s="16">
        <v>16</v>
      </c>
      <c r="N307" s="16" t="s">
        <v>1629</v>
      </c>
      <c r="O307" s="35" t="s">
        <v>1567</v>
      </c>
      <c r="P307" s="16" t="s">
        <v>141</v>
      </c>
      <c r="Q307" s="16" t="s">
        <v>131</v>
      </c>
      <c r="R307" s="17" t="s">
        <v>73</v>
      </c>
      <c r="S307" s="22"/>
      <c r="T307" s="22">
        <v>384</v>
      </c>
      <c r="U307" s="22" t="s">
        <v>1629</v>
      </c>
      <c r="V307" s="37" t="s">
        <v>1567</v>
      </c>
      <c r="W307" s="16">
        <v>3000</v>
      </c>
      <c r="X307" s="16" t="s">
        <v>170</v>
      </c>
      <c r="Y307" s="16" t="s">
        <v>519</v>
      </c>
      <c r="Z307" s="16" t="s">
        <v>519</v>
      </c>
      <c r="AA307" s="16" t="s">
        <v>339</v>
      </c>
      <c r="AB307" s="16" t="s">
        <v>340</v>
      </c>
      <c r="AC307" s="16" t="s">
        <v>341</v>
      </c>
      <c r="AD307" s="16"/>
      <c r="AE307" s="16" t="s">
        <v>77</v>
      </c>
      <c r="AF307" s="24">
        <v>2328818</v>
      </c>
      <c r="AG307" s="41">
        <v>624700</v>
      </c>
      <c r="AH307" s="24">
        <v>2953518</v>
      </c>
      <c r="AI307" s="26">
        <v>36552</v>
      </c>
      <c r="AJ307" s="27">
        <v>40909</v>
      </c>
      <c r="AK307" s="19" t="s">
        <v>92</v>
      </c>
      <c r="AL307" s="28">
        <f t="shared" ca="1" si="25"/>
        <v>13.25</v>
      </c>
      <c r="AM307" s="16" t="s">
        <v>120</v>
      </c>
      <c r="AN307" s="16" t="s">
        <v>94</v>
      </c>
      <c r="AO307" s="36" t="s">
        <v>343</v>
      </c>
      <c r="AP307" s="30">
        <v>6.9690000000000002E-2</v>
      </c>
      <c r="AQ307" s="31" t="s">
        <v>1935</v>
      </c>
      <c r="AR307" s="17" t="s">
        <v>1936</v>
      </c>
      <c r="AS307" s="16" t="s">
        <v>1811</v>
      </c>
      <c r="AT307" s="16"/>
      <c r="AU307" s="33"/>
      <c r="AV307" s="17"/>
      <c r="AW307" s="16" t="s">
        <v>1937</v>
      </c>
      <c r="AX307" s="16">
        <v>3507886038</v>
      </c>
      <c r="AY307" s="16" t="s">
        <v>78</v>
      </c>
      <c r="AZ307" s="16" t="str">
        <f t="shared" ca="1" si="26"/>
        <v>Prepensionado</v>
      </c>
      <c r="BA307" s="16" t="s">
        <v>87</v>
      </c>
      <c r="BB307" s="16" t="s">
        <v>87</v>
      </c>
      <c r="BC307" s="16"/>
      <c r="BD307" s="18" t="s">
        <v>87</v>
      </c>
      <c r="BE307" s="16"/>
      <c r="BF307" s="16" t="s">
        <v>87</v>
      </c>
      <c r="BG307" s="44"/>
      <c r="BH307" s="16"/>
      <c r="BI307" s="19"/>
      <c r="BJ307" s="16"/>
      <c r="BK307" s="16"/>
      <c r="BL307" s="34"/>
    </row>
    <row r="308" spans="1:64">
      <c r="A308" s="15">
        <v>385</v>
      </c>
      <c r="B308" s="16">
        <v>4066</v>
      </c>
      <c r="C308" s="17" t="s">
        <v>64</v>
      </c>
      <c r="D308" s="18">
        <v>98612040</v>
      </c>
      <c r="E308" s="18">
        <v>98612040</v>
      </c>
      <c r="F308" s="18">
        <v>98612040</v>
      </c>
      <c r="G308" s="17" t="s">
        <v>1938</v>
      </c>
      <c r="H308" s="16" t="s">
        <v>89</v>
      </c>
      <c r="I308" s="19" t="s">
        <v>1939</v>
      </c>
      <c r="J308" s="16">
        <f t="shared" ca="1" si="27"/>
        <v>57</v>
      </c>
      <c r="K308" s="17" t="s">
        <v>138</v>
      </c>
      <c r="L308" s="16">
        <v>4071</v>
      </c>
      <c r="M308" s="16">
        <v>16</v>
      </c>
      <c r="N308" s="16" t="s">
        <v>1629</v>
      </c>
      <c r="O308" s="35" t="s">
        <v>1567</v>
      </c>
      <c r="P308" s="16" t="s">
        <v>141</v>
      </c>
      <c r="Q308" s="16" t="s">
        <v>131</v>
      </c>
      <c r="R308" s="17" t="s">
        <v>73</v>
      </c>
      <c r="S308" s="22"/>
      <c r="T308" s="22">
        <v>385</v>
      </c>
      <c r="U308" s="22" t="s">
        <v>1629</v>
      </c>
      <c r="V308" s="37" t="s">
        <v>1567</v>
      </c>
      <c r="W308" s="16">
        <v>3000</v>
      </c>
      <c r="X308" s="16" t="s">
        <v>170</v>
      </c>
      <c r="Y308" s="16" t="s">
        <v>519</v>
      </c>
      <c r="Z308" s="16" t="s">
        <v>519</v>
      </c>
      <c r="AA308" s="16" t="s">
        <v>339</v>
      </c>
      <c r="AB308" s="16" t="s">
        <v>630</v>
      </c>
      <c r="AC308" s="16" t="s">
        <v>341</v>
      </c>
      <c r="AD308" s="16"/>
      <c r="AE308" s="16" t="s">
        <v>77</v>
      </c>
      <c r="AF308" s="24">
        <v>2328818</v>
      </c>
      <c r="AG308" s="41">
        <v>624700</v>
      </c>
      <c r="AH308" s="24">
        <v>2953518</v>
      </c>
      <c r="AI308" s="26">
        <v>34394</v>
      </c>
      <c r="AJ308" s="27">
        <v>40909</v>
      </c>
      <c r="AK308" s="19" t="s">
        <v>92</v>
      </c>
      <c r="AL308" s="28">
        <f t="shared" ref="AL308:AL338" ca="1" si="28">IFERROR(IF(AJ308=0," ",DATEDIF(AJ308,TODAY(),"M"))/12," ")</f>
        <v>13.25</v>
      </c>
      <c r="AM308" s="16" t="s">
        <v>269</v>
      </c>
      <c r="AN308" s="16" t="s">
        <v>194</v>
      </c>
      <c r="AO308" s="36" t="s">
        <v>343</v>
      </c>
      <c r="AP308" s="30">
        <v>6.9690000000000002E-2</v>
      </c>
      <c r="AQ308" s="31" t="s">
        <v>1940</v>
      </c>
      <c r="AR308" s="17" t="s">
        <v>1941</v>
      </c>
      <c r="AS308" s="16" t="s">
        <v>84</v>
      </c>
      <c r="AT308" s="16"/>
      <c r="AU308" s="33"/>
      <c r="AV308" s="17"/>
      <c r="AW308" s="16" t="s">
        <v>1942</v>
      </c>
      <c r="AX308" s="16">
        <v>3146789612</v>
      </c>
      <c r="AY308" s="16" t="s">
        <v>78</v>
      </c>
      <c r="AZ308" s="16" t="str">
        <f t="shared" ca="1" si="26"/>
        <v xml:space="preserve"> </v>
      </c>
      <c r="BA308" s="16" t="s">
        <v>87</v>
      </c>
      <c r="BB308" s="16" t="s">
        <v>87</v>
      </c>
      <c r="BC308" s="16"/>
      <c r="BD308" s="18" t="s">
        <v>87</v>
      </c>
      <c r="BE308" s="16"/>
      <c r="BF308" s="16" t="s">
        <v>87</v>
      </c>
      <c r="BG308" s="44"/>
      <c r="BH308" s="16"/>
      <c r="BI308" s="19"/>
      <c r="BJ308" s="16"/>
      <c r="BK308" s="16"/>
      <c r="BL308" s="34"/>
    </row>
    <row r="309" spans="1:64">
      <c r="A309" s="15">
        <v>386</v>
      </c>
      <c r="B309" s="16">
        <v>4066</v>
      </c>
      <c r="C309" s="17" t="s">
        <v>64</v>
      </c>
      <c r="D309" s="18">
        <v>18878563</v>
      </c>
      <c r="E309" s="18">
        <v>18878563</v>
      </c>
      <c r="F309" s="18">
        <v>18878563</v>
      </c>
      <c r="G309" s="17" t="s">
        <v>1943</v>
      </c>
      <c r="H309" s="16" t="s">
        <v>89</v>
      </c>
      <c r="I309" s="19" t="s">
        <v>1944</v>
      </c>
      <c r="J309" s="16">
        <f t="shared" ca="1" si="27"/>
        <v>54</v>
      </c>
      <c r="K309" s="17" t="s">
        <v>138</v>
      </c>
      <c r="L309" s="16">
        <v>4071</v>
      </c>
      <c r="M309" s="16">
        <v>16</v>
      </c>
      <c r="N309" s="16" t="s">
        <v>1629</v>
      </c>
      <c r="O309" s="35" t="s">
        <v>1567</v>
      </c>
      <c r="P309" s="16" t="s">
        <v>141</v>
      </c>
      <c r="Q309" s="16" t="s">
        <v>131</v>
      </c>
      <c r="R309" s="17" t="s">
        <v>73</v>
      </c>
      <c r="S309" s="22"/>
      <c r="T309" s="22">
        <v>386</v>
      </c>
      <c r="U309" s="22" t="s">
        <v>1629</v>
      </c>
      <c r="V309" s="37" t="s">
        <v>1567</v>
      </c>
      <c r="W309" s="16">
        <v>3000</v>
      </c>
      <c r="X309" s="16" t="s">
        <v>170</v>
      </c>
      <c r="Y309" s="16" t="s">
        <v>189</v>
      </c>
      <c r="Z309" s="16" t="s">
        <v>189</v>
      </c>
      <c r="AA309" s="16" t="s">
        <v>190</v>
      </c>
      <c r="AB309" s="16" t="s">
        <v>645</v>
      </c>
      <c r="AC309" s="16" t="s">
        <v>646</v>
      </c>
      <c r="AD309" s="16"/>
      <c r="AE309" s="16" t="s">
        <v>77</v>
      </c>
      <c r="AF309" s="24">
        <v>2328818</v>
      </c>
      <c r="AG309" s="41">
        <v>624700</v>
      </c>
      <c r="AH309" s="24">
        <v>2953518</v>
      </c>
      <c r="AI309" s="26">
        <v>34389</v>
      </c>
      <c r="AJ309" s="27">
        <v>40909</v>
      </c>
      <c r="AK309" s="19" t="s">
        <v>92</v>
      </c>
      <c r="AL309" s="28">
        <f t="shared" ca="1" si="28"/>
        <v>13.25</v>
      </c>
      <c r="AM309" s="16" t="s">
        <v>1892</v>
      </c>
      <c r="AN309" s="16" t="s">
        <v>94</v>
      </c>
      <c r="AO309" s="36" t="s">
        <v>647</v>
      </c>
      <c r="AP309" s="30">
        <v>6.9690000000000002E-2</v>
      </c>
      <c r="AQ309" s="31" t="s">
        <v>1945</v>
      </c>
      <c r="AR309" s="17" t="s">
        <v>1946</v>
      </c>
      <c r="AS309" s="16" t="s">
        <v>84</v>
      </c>
      <c r="AT309" s="16"/>
      <c r="AU309" s="33"/>
      <c r="AV309" s="17"/>
      <c r="AW309" s="16" t="s">
        <v>1947</v>
      </c>
      <c r="AX309" s="16">
        <v>3042917342</v>
      </c>
      <c r="AY309" s="16" t="s">
        <v>78</v>
      </c>
      <c r="AZ309" s="16" t="str">
        <f t="shared" ref="AZ309:AZ337" ca="1" si="29">IF(AND(C309="MASCULINO",J309&gt;=59),"Prepensionado",IF(AND(C309="FEMENINO",J309&gt;=54),"Prepensionado"," "))</f>
        <v xml:space="preserve"> </v>
      </c>
      <c r="BA309" s="16" t="s">
        <v>87</v>
      </c>
      <c r="BB309" s="16" t="s">
        <v>87</v>
      </c>
      <c r="BC309" s="16"/>
      <c r="BD309" s="18" t="s">
        <v>87</v>
      </c>
      <c r="BE309" s="16"/>
      <c r="BF309" s="16" t="s">
        <v>87</v>
      </c>
      <c r="BG309" s="44"/>
      <c r="BH309" s="16"/>
      <c r="BI309" s="19"/>
      <c r="BJ309" s="16"/>
      <c r="BK309" s="16"/>
      <c r="BL309" s="34"/>
    </row>
    <row r="310" spans="1:64">
      <c r="A310" s="15">
        <v>387</v>
      </c>
      <c r="B310" s="16">
        <v>4066</v>
      </c>
      <c r="C310" s="17" t="s">
        <v>64</v>
      </c>
      <c r="D310" s="18">
        <v>16190793</v>
      </c>
      <c r="E310" s="18">
        <v>16190793</v>
      </c>
      <c r="F310" s="18">
        <v>16190793</v>
      </c>
      <c r="G310" s="17" t="s">
        <v>1948</v>
      </c>
      <c r="H310" s="16" t="s">
        <v>89</v>
      </c>
      <c r="I310" s="19" t="s">
        <v>1949</v>
      </c>
      <c r="J310" s="16">
        <f t="shared" ca="1" si="27"/>
        <v>56</v>
      </c>
      <c r="K310" s="17" t="s">
        <v>138</v>
      </c>
      <c r="L310" s="16">
        <v>4071</v>
      </c>
      <c r="M310" s="16">
        <v>16</v>
      </c>
      <c r="N310" s="16" t="s">
        <v>1629</v>
      </c>
      <c r="O310" s="35" t="s">
        <v>1567</v>
      </c>
      <c r="P310" s="16" t="s">
        <v>141</v>
      </c>
      <c r="Q310" s="16" t="s">
        <v>131</v>
      </c>
      <c r="R310" s="17" t="s">
        <v>73</v>
      </c>
      <c r="S310" s="22"/>
      <c r="T310" s="22">
        <v>387</v>
      </c>
      <c r="U310" s="22" t="s">
        <v>1629</v>
      </c>
      <c r="V310" s="37" t="s">
        <v>1567</v>
      </c>
      <c r="W310" s="16">
        <v>5000</v>
      </c>
      <c r="X310" s="16" t="s">
        <v>170</v>
      </c>
      <c r="Y310" s="16" t="s">
        <v>1358</v>
      </c>
      <c r="Z310" s="16" t="s">
        <v>1358</v>
      </c>
      <c r="AA310" s="16" t="s">
        <v>1359</v>
      </c>
      <c r="AB310" s="16" t="s">
        <v>1950</v>
      </c>
      <c r="AC310" s="16" t="s">
        <v>1951</v>
      </c>
      <c r="AD310" s="16" t="s">
        <v>1952</v>
      </c>
      <c r="AE310" s="16" t="s">
        <v>77</v>
      </c>
      <c r="AF310" s="24">
        <v>2328818</v>
      </c>
      <c r="AG310" s="41">
        <v>624700</v>
      </c>
      <c r="AH310" s="24">
        <v>2953518</v>
      </c>
      <c r="AI310" s="26">
        <v>34331</v>
      </c>
      <c r="AJ310" s="27">
        <v>40909</v>
      </c>
      <c r="AK310" s="19" t="s">
        <v>92</v>
      </c>
      <c r="AL310" s="28">
        <f t="shared" ca="1" si="28"/>
        <v>13.25</v>
      </c>
      <c r="AM310" s="16" t="s">
        <v>120</v>
      </c>
      <c r="AN310" s="16" t="s">
        <v>94</v>
      </c>
      <c r="AO310" s="36" t="s">
        <v>1953</v>
      </c>
      <c r="AP310" s="30">
        <v>6.9690000000000002E-2</v>
      </c>
      <c r="AQ310" s="31" t="s">
        <v>1954</v>
      </c>
      <c r="AR310" s="17" t="s">
        <v>1955</v>
      </c>
      <c r="AS310" s="16" t="s">
        <v>84</v>
      </c>
      <c r="AT310" s="16"/>
      <c r="AU310" s="33"/>
      <c r="AV310" s="17"/>
      <c r="AW310" s="16" t="s">
        <v>1956</v>
      </c>
      <c r="AX310" s="16">
        <v>3112763890</v>
      </c>
      <c r="AY310" s="16" t="s">
        <v>78</v>
      </c>
      <c r="AZ310" s="16" t="str">
        <f t="shared" ca="1" si="29"/>
        <v xml:space="preserve"> </v>
      </c>
      <c r="BA310" s="16" t="s">
        <v>87</v>
      </c>
      <c r="BB310" s="16" t="s">
        <v>87</v>
      </c>
      <c r="BC310" s="16"/>
      <c r="BD310" s="18" t="s">
        <v>87</v>
      </c>
      <c r="BE310" s="16"/>
      <c r="BF310" s="16" t="s">
        <v>87</v>
      </c>
      <c r="BG310" s="44"/>
      <c r="BH310" s="16"/>
      <c r="BI310" s="19"/>
      <c r="BJ310" s="16"/>
      <c r="BK310" s="16"/>
      <c r="BL310" s="34"/>
    </row>
    <row r="311" spans="1:64">
      <c r="A311" s="15">
        <v>388</v>
      </c>
      <c r="B311" s="16">
        <v>4066</v>
      </c>
      <c r="C311" s="17" t="s">
        <v>64</v>
      </c>
      <c r="D311" s="18">
        <v>79153298</v>
      </c>
      <c r="E311" s="18">
        <v>79153298</v>
      </c>
      <c r="F311" s="18">
        <v>79153298</v>
      </c>
      <c r="G311" s="17" t="s">
        <v>1957</v>
      </c>
      <c r="H311" s="16" t="s">
        <v>89</v>
      </c>
      <c r="I311" s="19" t="s">
        <v>1958</v>
      </c>
      <c r="J311" s="16">
        <f t="shared" ca="1" si="27"/>
        <v>64</v>
      </c>
      <c r="K311" s="17" t="s">
        <v>138</v>
      </c>
      <c r="L311" s="16">
        <v>4071</v>
      </c>
      <c r="M311" s="16">
        <v>16</v>
      </c>
      <c r="N311" s="16" t="s">
        <v>1629</v>
      </c>
      <c r="O311" s="35" t="s">
        <v>1567</v>
      </c>
      <c r="P311" s="16" t="s">
        <v>141</v>
      </c>
      <c r="Q311" s="16" t="s">
        <v>131</v>
      </c>
      <c r="R311" s="17" t="s">
        <v>73</v>
      </c>
      <c r="S311" s="22"/>
      <c r="T311" s="22">
        <v>388</v>
      </c>
      <c r="U311" s="22" t="s">
        <v>1629</v>
      </c>
      <c r="V311" s="37" t="s">
        <v>1567</v>
      </c>
      <c r="W311" s="16">
        <v>3000</v>
      </c>
      <c r="X311" s="16" t="s">
        <v>170</v>
      </c>
      <c r="Y311" s="16" t="s">
        <v>293</v>
      </c>
      <c r="Z311" s="16" t="s">
        <v>293</v>
      </c>
      <c r="AA311" s="16" t="s">
        <v>76</v>
      </c>
      <c r="AB311" s="16" t="s">
        <v>76</v>
      </c>
      <c r="AC311" s="16" t="s">
        <v>76</v>
      </c>
      <c r="AD311" s="16"/>
      <c r="AE311" s="16" t="s">
        <v>77</v>
      </c>
      <c r="AF311" s="24">
        <v>2328818</v>
      </c>
      <c r="AG311" s="41">
        <v>624700</v>
      </c>
      <c r="AH311" s="24">
        <v>2953518</v>
      </c>
      <c r="AI311" s="26">
        <v>34397</v>
      </c>
      <c r="AJ311" s="27">
        <v>40909</v>
      </c>
      <c r="AK311" s="19" t="s">
        <v>92</v>
      </c>
      <c r="AL311" s="28">
        <f t="shared" ca="1" si="28"/>
        <v>13.25</v>
      </c>
      <c r="AM311" s="16" t="s">
        <v>93</v>
      </c>
      <c r="AN311" s="16" t="s">
        <v>94</v>
      </c>
      <c r="AO311" s="36" t="s">
        <v>82</v>
      </c>
      <c r="AP311" s="30">
        <v>6.9690000000000002E-2</v>
      </c>
      <c r="AQ311" s="31" t="s">
        <v>1959</v>
      </c>
      <c r="AR311" s="17" t="s">
        <v>1959</v>
      </c>
      <c r="AS311" s="16" t="s">
        <v>84</v>
      </c>
      <c r="AT311" s="16"/>
      <c r="AU311" s="33"/>
      <c r="AV311" s="17"/>
      <c r="AW311" s="16" t="s">
        <v>1960</v>
      </c>
      <c r="AX311" s="16">
        <v>3204941951</v>
      </c>
      <c r="AY311" s="16">
        <v>3232764593</v>
      </c>
      <c r="AZ311" s="16" t="str">
        <f t="shared" ca="1" si="29"/>
        <v>Prepensionado</v>
      </c>
      <c r="BA311" s="16" t="s">
        <v>87</v>
      </c>
      <c r="BB311" s="16" t="s">
        <v>87</v>
      </c>
      <c r="BC311" s="16"/>
      <c r="BD311" s="18" t="s">
        <v>87</v>
      </c>
      <c r="BE311" s="16"/>
      <c r="BF311" s="16" t="s">
        <v>87</v>
      </c>
      <c r="BG311" s="44"/>
      <c r="BH311" s="16"/>
      <c r="BI311" s="19"/>
      <c r="BJ311" s="16"/>
      <c r="BK311" s="16"/>
      <c r="BL311" s="34"/>
    </row>
    <row r="312" spans="1:64">
      <c r="A312" s="15">
        <v>389</v>
      </c>
      <c r="B312" s="16">
        <v>4066</v>
      </c>
      <c r="C312" s="17" t="s">
        <v>64</v>
      </c>
      <c r="D312" s="18">
        <v>71984263</v>
      </c>
      <c r="E312" s="18">
        <v>71984263</v>
      </c>
      <c r="F312" s="18">
        <v>71984263</v>
      </c>
      <c r="G312" s="17" t="s">
        <v>1961</v>
      </c>
      <c r="H312" s="16" t="s">
        <v>229</v>
      </c>
      <c r="I312" s="19" t="s">
        <v>1962</v>
      </c>
      <c r="J312" s="16">
        <f t="shared" ca="1" si="27"/>
        <v>51</v>
      </c>
      <c r="K312" s="17" t="s">
        <v>138</v>
      </c>
      <c r="L312" s="16">
        <v>4071</v>
      </c>
      <c r="M312" s="16">
        <v>16</v>
      </c>
      <c r="N312" s="16" t="s">
        <v>1629</v>
      </c>
      <c r="O312" s="35" t="s">
        <v>1567</v>
      </c>
      <c r="P312" s="16" t="s">
        <v>141</v>
      </c>
      <c r="Q312" s="16" t="s">
        <v>131</v>
      </c>
      <c r="R312" s="17" t="s">
        <v>1027</v>
      </c>
      <c r="S312" s="22"/>
      <c r="T312" s="22">
        <v>389</v>
      </c>
      <c r="U312" s="22" t="s">
        <v>1629</v>
      </c>
      <c r="V312" s="37" t="s">
        <v>1567</v>
      </c>
      <c r="W312" s="16">
        <v>3000</v>
      </c>
      <c r="X312" s="16" t="s">
        <v>170</v>
      </c>
      <c r="Y312" s="16" t="s">
        <v>293</v>
      </c>
      <c r="Z312" s="16" t="s">
        <v>293</v>
      </c>
      <c r="AA312" s="16" t="s">
        <v>76</v>
      </c>
      <c r="AB312" s="16" t="s">
        <v>76</v>
      </c>
      <c r="AC312" s="16" t="s">
        <v>76</v>
      </c>
      <c r="AD312" s="16" t="s">
        <v>1963</v>
      </c>
      <c r="AE312" s="16" t="s">
        <v>77</v>
      </c>
      <c r="AF312" s="24">
        <v>2328818</v>
      </c>
      <c r="AG312" s="41">
        <v>624700</v>
      </c>
      <c r="AH312" s="24">
        <v>2953518</v>
      </c>
      <c r="AI312" s="26">
        <v>34921</v>
      </c>
      <c r="AJ312" s="27">
        <v>40909</v>
      </c>
      <c r="AK312" s="19" t="s">
        <v>92</v>
      </c>
      <c r="AL312" s="28">
        <f t="shared" ca="1" si="28"/>
        <v>13.25</v>
      </c>
      <c r="AM312" s="16" t="s">
        <v>120</v>
      </c>
      <c r="AN312" s="16" t="s">
        <v>94</v>
      </c>
      <c r="AO312" s="36" t="s">
        <v>82</v>
      </c>
      <c r="AP312" s="30">
        <v>6.9690000000000002E-2</v>
      </c>
      <c r="AQ312" s="31" t="s">
        <v>1964</v>
      </c>
      <c r="AR312" s="17" t="s">
        <v>1965</v>
      </c>
      <c r="AS312" s="16" t="s">
        <v>84</v>
      </c>
      <c r="AT312" s="16"/>
      <c r="AU312" s="33"/>
      <c r="AV312" s="17"/>
      <c r="AW312" s="16" t="s">
        <v>1966</v>
      </c>
      <c r="AX312" s="16" t="s">
        <v>1967</v>
      </c>
      <c r="AY312" s="16" t="s">
        <v>78</v>
      </c>
      <c r="AZ312" s="16" t="str">
        <f t="shared" ca="1" si="29"/>
        <v xml:space="preserve"> </v>
      </c>
      <c r="BA312" s="16" t="s">
        <v>87</v>
      </c>
      <c r="BB312" s="16" t="s">
        <v>87</v>
      </c>
      <c r="BC312" s="16"/>
      <c r="BD312" s="18" t="s">
        <v>87</v>
      </c>
      <c r="BE312" s="16"/>
      <c r="BF312" s="16" t="s">
        <v>87</v>
      </c>
      <c r="BG312" s="44"/>
      <c r="BH312" s="16"/>
      <c r="BI312" s="19"/>
      <c r="BJ312" s="16"/>
      <c r="BK312" s="16"/>
      <c r="BL312" s="34"/>
    </row>
    <row r="313" spans="1:64">
      <c r="A313" s="15">
        <v>390</v>
      </c>
      <c r="B313" s="16">
        <v>4066</v>
      </c>
      <c r="C313" s="17" t="s">
        <v>64</v>
      </c>
      <c r="D313" s="18">
        <v>17642684</v>
      </c>
      <c r="E313" s="18">
        <v>17642684</v>
      </c>
      <c r="F313" s="18">
        <v>17642684</v>
      </c>
      <c r="G313" s="17" t="s">
        <v>1968</v>
      </c>
      <c r="H313" s="16" t="s">
        <v>291</v>
      </c>
      <c r="I313" s="19" t="s">
        <v>1969</v>
      </c>
      <c r="J313" s="16">
        <f t="shared" ca="1" si="27"/>
        <v>56</v>
      </c>
      <c r="K313" s="17" t="s">
        <v>138</v>
      </c>
      <c r="L313" s="16">
        <v>4071</v>
      </c>
      <c r="M313" s="16">
        <v>16</v>
      </c>
      <c r="N313" s="16" t="s">
        <v>1629</v>
      </c>
      <c r="O313" s="35" t="s">
        <v>1567</v>
      </c>
      <c r="P313" s="16" t="s">
        <v>141</v>
      </c>
      <c r="Q313" s="16" t="s">
        <v>131</v>
      </c>
      <c r="R313" s="17" t="s">
        <v>73</v>
      </c>
      <c r="S313" s="22"/>
      <c r="T313" s="22">
        <v>390</v>
      </c>
      <c r="U313" s="22" t="s">
        <v>1629</v>
      </c>
      <c r="V313" s="37" t="s">
        <v>1567</v>
      </c>
      <c r="W313" s="16">
        <v>3000</v>
      </c>
      <c r="X313" s="16" t="s">
        <v>170</v>
      </c>
      <c r="Y313" s="16" t="s">
        <v>1358</v>
      </c>
      <c r="Z313" s="16" t="s">
        <v>1358</v>
      </c>
      <c r="AA313" s="16" t="s">
        <v>1359</v>
      </c>
      <c r="AB313" s="16" t="s">
        <v>1950</v>
      </c>
      <c r="AC313" s="16" t="s">
        <v>1951</v>
      </c>
      <c r="AD313" s="16"/>
      <c r="AE313" s="16" t="s">
        <v>77</v>
      </c>
      <c r="AF313" s="24">
        <v>2328818</v>
      </c>
      <c r="AG313" s="41">
        <v>624700</v>
      </c>
      <c r="AH313" s="24">
        <v>2953518</v>
      </c>
      <c r="AI313" s="26">
        <v>35942</v>
      </c>
      <c r="AJ313" s="27">
        <v>40909</v>
      </c>
      <c r="AK313" s="19" t="s">
        <v>92</v>
      </c>
      <c r="AL313" s="28">
        <f t="shared" ca="1" si="28"/>
        <v>13.25</v>
      </c>
      <c r="AM313" s="16" t="s">
        <v>120</v>
      </c>
      <c r="AN313" s="16" t="s">
        <v>94</v>
      </c>
      <c r="AO313" s="36" t="s">
        <v>1953</v>
      </c>
      <c r="AP313" s="30">
        <v>6.9690000000000002E-2</v>
      </c>
      <c r="AQ313" s="31" t="s">
        <v>1970</v>
      </c>
      <c r="AR313" s="17" t="s">
        <v>1971</v>
      </c>
      <c r="AS313" s="16" t="s">
        <v>84</v>
      </c>
      <c r="AT313" s="16"/>
      <c r="AU313" s="33"/>
      <c r="AV313" s="17"/>
      <c r="AW313" s="16" t="s">
        <v>1972</v>
      </c>
      <c r="AX313" s="16">
        <v>3202335081</v>
      </c>
      <c r="AY313" s="16">
        <v>3214888054</v>
      </c>
      <c r="AZ313" s="16" t="str">
        <f t="shared" ca="1" si="29"/>
        <v xml:space="preserve"> </v>
      </c>
      <c r="BA313" s="16" t="s">
        <v>87</v>
      </c>
      <c r="BB313" s="16" t="s">
        <v>87</v>
      </c>
      <c r="BC313" s="16"/>
      <c r="BD313" s="18" t="s">
        <v>87</v>
      </c>
      <c r="BE313" s="16"/>
      <c r="BF313" s="16" t="s">
        <v>87</v>
      </c>
      <c r="BG313" s="17"/>
      <c r="BH313" s="16"/>
      <c r="BI313" s="19"/>
      <c r="BJ313" s="16"/>
      <c r="BK313" s="16"/>
      <c r="BL313" s="34"/>
    </row>
    <row r="314" spans="1:64">
      <c r="A314" s="15">
        <v>391</v>
      </c>
      <c r="B314" s="16">
        <v>4066</v>
      </c>
      <c r="C314" s="17" t="s">
        <v>64</v>
      </c>
      <c r="D314" s="18">
        <v>71613289</v>
      </c>
      <c r="E314" s="18">
        <v>71613289</v>
      </c>
      <c r="F314" s="18">
        <v>71613289</v>
      </c>
      <c r="G314" s="17" t="s">
        <v>1973</v>
      </c>
      <c r="H314" s="16" t="s">
        <v>89</v>
      </c>
      <c r="I314" s="19" t="s">
        <v>1974</v>
      </c>
      <c r="J314" s="16">
        <f t="shared" ca="1" si="27"/>
        <v>62</v>
      </c>
      <c r="K314" s="17" t="s">
        <v>138</v>
      </c>
      <c r="L314" s="16">
        <v>4071</v>
      </c>
      <c r="M314" s="16">
        <v>16</v>
      </c>
      <c r="N314" s="16" t="s">
        <v>1629</v>
      </c>
      <c r="O314" s="35" t="s">
        <v>1567</v>
      </c>
      <c r="P314" s="16" t="s">
        <v>141</v>
      </c>
      <c r="Q314" s="16" t="s">
        <v>131</v>
      </c>
      <c r="R314" s="17" t="s">
        <v>73</v>
      </c>
      <c r="S314" s="22"/>
      <c r="T314" s="22">
        <v>391</v>
      </c>
      <c r="U314" s="22" t="s">
        <v>1629</v>
      </c>
      <c r="V314" s="37" t="s">
        <v>1567</v>
      </c>
      <c r="W314" s="16">
        <v>3000</v>
      </c>
      <c r="X314" s="16" t="s">
        <v>170</v>
      </c>
      <c r="Y314" s="16" t="s">
        <v>519</v>
      </c>
      <c r="Z314" s="16" t="s">
        <v>519</v>
      </c>
      <c r="AA314" s="16" t="s">
        <v>339</v>
      </c>
      <c r="AB314" s="16" t="s">
        <v>340</v>
      </c>
      <c r="AC314" s="16" t="s">
        <v>341</v>
      </c>
      <c r="AD314" s="16"/>
      <c r="AE314" s="16" t="s">
        <v>77</v>
      </c>
      <c r="AF314" s="24">
        <v>2328818</v>
      </c>
      <c r="AG314" s="41">
        <v>624700</v>
      </c>
      <c r="AH314" s="24">
        <v>2953518</v>
      </c>
      <c r="AI314" s="26">
        <v>34855</v>
      </c>
      <c r="AJ314" s="27">
        <v>40909</v>
      </c>
      <c r="AK314" s="19" t="s">
        <v>92</v>
      </c>
      <c r="AL314" s="28">
        <f t="shared" ca="1" si="28"/>
        <v>13.25</v>
      </c>
      <c r="AM314" s="16" t="s">
        <v>183</v>
      </c>
      <c r="AN314" s="16" t="s">
        <v>94</v>
      </c>
      <c r="AO314" s="36" t="s">
        <v>343</v>
      </c>
      <c r="AP314" s="30">
        <v>6.9690000000000002E-2</v>
      </c>
      <c r="AQ314" s="31" t="s">
        <v>1975</v>
      </c>
      <c r="AR314" s="16" t="s">
        <v>1976</v>
      </c>
      <c r="AS314" s="16" t="s">
        <v>84</v>
      </c>
      <c r="AT314" s="16"/>
      <c r="AU314" s="33"/>
      <c r="AV314" s="16"/>
      <c r="AW314" s="16" t="s">
        <v>1977</v>
      </c>
      <c r="AX314" s="16">
        <v>3117212709</v>
      </c>
      <c r="AY314" s="16" t="s">
        <v>78</v>
      </c>
      <c r="AZ314" s="16" t="str">
        <f t="shared" ca="1" si="29"/>
        <v>Prepensionado</v>
      </c>
      <c r="BA314" s="16" t="s">
        <v>87</v>
      </c>
      <c r="BB314" s="16" t="s">
        <v>87</v>
      </c>
      <c r="BC314" s="16"/>
      <c r="BD314" s="18" t="s">
        <v>87</v>
      </c>
      <c r="BE314" s="16"/>
      <c r="BF314" s="16" t="s">
        <v>87</v>
      </c>
      <c r="BG314" s="31"/>
      <c r="BH314" s="16"/>
      <c r="BI314" s="19"/>
      <c r="BJ314" s="16"/>
      <c r="BK314" s="16"/>
      <c r="BL314" s="34"/>
    </row>
    <row r="315" spans="1:64">
      <c r="A315" s="15">
        <v>392</v>
      </c>
      <c r="B315" s="16">
        <v>4066</v>
      </c>
      <c r="C315" s="17" t="s">
        <v>64</v>
      </c>
      <c r="D315" s="18">
        <v>98642973</v>
      </c>
      <c r="E315" s="18">
        <v>98642973</v>
      </c>
      <c r="F315" s="18">
        <v>98642973</v>
      </c>
      <c r="G315" s="17" t="s">
        <v>1978</v>
      </c>
      <c r="H315" s="16" t="s">
        <v>229</v>
      </c>
      <c r="I315" s="19" t="s">
        <v>1979</v>
      </c>
      <c r="J315" s="16">
        <f t="shared" ca="1" si="27"/>
        <v>49</v>
      </c>
      <c r="K315" s="17" t="s">
        <v>138</v>
      </c>
      <c r="L315" s="16">
        <v>4071</v>
      </c>
      <c r="M315" s="16">
        <v>16</v>
      </c>
      <c r="N315" s="16" t="s">
        <v>1629</v>
      </c>
      <c r="O315" s="35" t="s">
        <v>1567</v>
      </c>
      <c r="P315" s="16" t="s">
        <v>141</v>
      </c>
      <c r="Q315" s="16" t="s">
        <v>131</v>
      </c>
      <c r="R315" s="17" t="s">
        <v>73</v>
      </c>
      <c r="S315" s="22"/>
      <c r="T315" s="22">
        <v>392</v>
      </c>
      <c r="U315" s="22" t="s">
        <v>1629</v>
      </c>
      <c r="V315" s="37" t="s">
        <v>1567</v>
      </c>
      <c r="W315" s="16">
        <v>3000</v>
      </c>
      <c r="X315" s="16" t="s">
        <v>170</v>
      </c>
      <c r="Y315" s="16" t="s">
        <v>519</v>
      </c>
      <c r="Z315" s="16" t="s">
        <v>519</v>
      </c>
      <c r="AA315" s="16" t="s">
        <v>339</v>
      </c>
      <c r="AB315" s="16" t="s">
        <v>340</v>
      </c>
      <c r="AC315" s="16" t="s">
        <v>341</v>
      </c>
      <c r="AD315" s="16"/>
      <c r="AE315" s="16" t="s">
        <v>77</v>
      </c>
      <c r="AF315" s="24">
        <v>2328818</v>
      </c>
      <c r="AG315" s="41">
        <v>624700</v>
      </c>
      <c r="AH315" s="24">
        <v>2953518</v>
      </c>
      <c r="AI315" s="26">
        <v>36678</v>
      </c>
      <c r="AJ315" s="27">
        <v>40909</v>
      </c>
      <c r="AK315" s="19" t="s">
        <v>92</v>
      </c>
      <c r="AL315" s="28">
        <f t="shared" ca="1" si="28"/>
        <v>13.25</v>
      </c>
      <c r="AM315" s="16" t="s">
        <v>269</v>
      </c>
      <c r="AN315" s="16" t="s">
        <v>94</v>
      </c>
      <c r="AO315" s="36" t="s">
        <v>343</v>
      </c>
      <c r="AP315" s="30">
        <v>6.9690000000000002E-2</v>
      </c>
      <c r="AQ315" s="31" t="s">
        <v>1980</v>
      </c>
      <c r="AR315" s="17" t="s">
        <v>1981</v>
      </c>
      <c r="AS315" s="16" t="s">
        <v>84</v>
      </c>
      <c r="AT315" s="16"/>
      <c r="AU315" s="33"/>
      <c r="AV315" s="17"/>
      <c r="AW315" s="16" t="s">
        <v>1982</v>
      </c>
      <c r="AX315" s="16">
        <v>3046126415</v>
      </c>
      <c r="AY315" s="16" t="s">
        <v>78</v>
      </c>
      <c r="AZ315" s="16" t="str">
        <f t="shared" ca="1" si="29"/>
        <v xml:space="preserve"> </v>
      </c>
      <c r="BA315" s="16" t="s">
        <v>87</v>
      </c>
      <c r="BB315" s="16" t="s">
        <v>87</v>
      </c>
      <c r="BC315" s="16"/>
      <c r="BD315" s="18" t="s">
        <v>87</v>
      </c>
      <c r="BE315" s="16"/>
      <c r="BF315" s="16" t="s">
        <v>87</v>
      </c>
      <c r="BG315" s="44"/>
      <c r="BH315" s="16"/>
      <c r="BI315" s="19"/>
      <c r="BJ315" s="16"/>
      <c r="BK315" s="16"/>
      <c r="BL315" s="34"/>
    </row>
    <row r="316" spans="1:64">
      <c r="A316" s="15">
        <v>393</v>
      </c>
      <c r="B316" s="16">
        <v>4066</v>
      </c>
      <c r="C316" s="17" t="s">
        <v>64</v>
      </c>
      <c r="D316" s="18">
        <v>79539242</v>
      </c>
      <c r="E316" s="18">
        <v>79539242</v>
      </c>
      <c r="F316" s="18">
        <v>79539242</v>
      </c>
      <c r="G316" s="17" t="s">
        <v>1983</v>
      </c>
      <c r="H316" s="16" t="s">
        <v>89</v>
      </c>
      <c r="I316" s="19" t="s">
        <v>486</v>
      </c>
      <c r="J316" s="16">
        <f t="shared" ca="1" si="27"/>
        <v>54</v>
      </c>
      <c r="K316" s="17" t="s">
        <v>138</v>
      </c>
      <c r="L316" s="16">
        <v>4071</v>
      </c>
      <c r="M316" s="16">
        <v>16</v>
      </c>
      <c r="N316" s="16" t="s">
        <v>1629</v>
      </c>
      <c r="O316" s="35" t="s">
        <v>1567</v>
      </c>
      <c r="P316" s="16" t="s">
        <v>141</v>
      </c>
      <c r="Q316" s="16" t="s">
        <v>131</v>
      </c>
      <c r="R316" s="17" t="s">
        <v>73</v>
      </c>
      <c r="S316" s="22"/>
      <c r="T316" s="22">
        <v>393</v>
      </c>
      <c r="U316" s="22" t="s">
        <v>1629</v>
      </c>
      <c r="V316" s="37" t="s">
        <v>1567</v>
      </c>
      <c r="W316" s="16">
        <v>3000</v>
      </c>
      <c r="X316" s="16" t="s">
        <v>170</v>
      </c>
      <c r="Y316" s="16" t="s">
        <v>293</v>
      </c>
      <c r="Z316" s="16" t="s">
        <v>293</v>
      </c>
      <c r="AA316" s="16" t="s">
        <v>76</v>
      </c>
      <c r="AB316" s="16" t="s">
        <v>76</v>
      </c>
      <c r="AC316" s="16" t="s">
        <v>76</v>
      </c>
      <c r="AD316" s="16"/>
      <c r="AE316" s="16" t="s">
        <v>77</v>
      </c>
      <c r="AF316" s="24">
        <v>2328818</v>
      </c>
      <c r="AG316" s="41">
        <v>624700</v>
      </c>
      <c r="AH316" s="24">
        <v>2953518</v>
      </c>
      <c r="AI316" s="26">
        <v>38355</v>
      </c>
      <c r="AJ316" s="27">
        <v>40909</v>
      </c>
      <c r="AK316" s="19" t="s">
        <v>92</v>
      </c>
      <c r="AL316" s="28">
        <f t="shared" ca="1" si="28"/>
        <v>13.25</v>
      </c>
      <c r="AM316" s="16" t="s">
        <v>80</v>
      </c>
      <c r="AN316" s="16" t="s">
        <v>94</v>
      </c>
      <c r="AO316" s="36" t="s">
        <v>82</v>
      </c>
      <c r="AP316" s="30">
        <v>6.9690000000000002E-2</v>
      </c>
      <c r="AQ316" s="31" t="s">
        <v>1984</v>
      </c>
      <c r="AR316" s="17" t="s">
        <v>1985</v>
      </c>
      <c r="AS316" s="16" t="s">
        <v>84</v>
      </c>
      <c r="AT316" s="16"/>
      <c r="AU316" s="33" t="s">
        <v>1121</v>
      </c>
      <c r="AV316" s="17"/>
      <c r="AW316" s="16" t="s">
        <v>1986</v>
      </c>
      <c r="AX316" s="16">
        <v>3125024208</v>
      </c>
      <c r="AY316" s="16" t="s">
        <v>78</v>
      </c>
      <c r="AZ316" s="16" t="str">
        <f t="shared" ca="1" si="29"/>
        <v xml:space="preserve"> </v>
      </c>
      <c r="BA316" s="16" t="s">
        <v>87</v>
      </c>
      <c r="BB316" s="16" t="s">
        <v>87</v>
      </c>
      <c r="BC316" s="16"/>
      <c r="BD316" s="18" t="s">
        <v>87</v>
      </c>
      <c r="BE316" s="16"/>
      <c r="BF316" s="16" t="s">
        <v>87</v>
      </c>
      <c r="BG316" s="44"/>
      <c r="BH316" s="16"/>
      <c r="BI316" s="19"/>
      <c r="BJ316" s="16"/>
      <c r="BK316" s="16"/>
      <c r="BL316" s="34"/>
    </row>
    <row r="317" spans="1:64">
      <c r="A317" s="15">
        <v>395</v>
      </c>
      <c r="B317" s="16">
        <v>4066</v>
      </c>
      <c r="C317" s="17" t="s">
        <v>112</v>
      </c>
      <c r="D317" s="18">
        <v>52239884</v>
      </c>
      <c r="E317" s="18">
        <v>52239884</v>
      </c>
      <c r="F317" s="18">
        <v>52239884</v>
      </c>
      <c r="G317" s="17" t="s">
        <v>1987</v>
      </c>
      <c r="H317" s="16" t="s">
        <v>89</v>
      </c>
      <c r="I317" s="19" t="s">
        <v>1988</v>
      </c>
      <c r="J317" s="16">
        <f t="shared" ca="1" si="27"/>
        <v>48</v>
      </c>
      <c r="K317" s="17" t="s">
        <v>138</v>
      </c>
      <c r="L317" s="16">
        <v>4071</v>
      </c>
      <c r="M317" s="16">
        <v>16</v>
      </c>
      <c r="N317" s="16" t="s">
        <v>1629</v>
      </c>
      <c r="O317" s="35" t="s">
        <v>1567</v>
      </c>
      <c r="P317" s="16" t="s">
        <v>141</v>
      </c>
      <c r="Q317" s="16" t="s">
        <v>131</v>
      </c>
      <c r="R317" s="17" t="s">
        <v>73</v>
      </c>
      <c r="S317" s="22"/>
      <c r="T317" s="22">
        <v>395</v>
      </c>
      <c r="U317" s="22" t="s">
        <v>1629</v>
      </c>
      <c r="V317" s="37" t="s">
        <v>1567</v>
      </c>
      <c r="W317" s="16">
        <v>3000</v>
      </c>
      <c r="X317" s="16" t="s">
        <v>170</v>
      </c>
      <c r="Y317" s="16" t="s">
        <v>293</v>
      </c>
      <c r="Z317" s="16" t="s">
        <v>293</v>
      </c>
      <c r="AA317" s="16" t="s">
        <v>76</v>
      </c>
      <c r="AB317" s="16" t="s">
        <v>76</v>
      </c>
      <c r="AC317" s="16" t="s">
        <v>76</v>
      </c>
      <c r="AD317" s="16"/>
      <c r="AE317" s="16" t="s">
        <v>77</v>
      </c>
      <c r="AF317" s="24">
        <v>2328818</v>
      </c>
      <c r="AG317" s="41">
        <v>624700</v>
      </c>
      <c r="AH317" s="24">
        <v>2953518</v>
      </c>
      <c r="AI317" s="26">
        <v>38379</v>
      </c>
      <c r="AJ317" s="27">
        <v>40909</v>
      </c>
      <c r="AK317" s="19" t="s">
        <v>92</v>
      </c>
      <c r="AL317" s="28">
        <f t="shared" ca="1" si="28"/>
        <v>13.25</v>
      </c>
      <c r="AM317" s="16" t="s">
        <v>173</v>
      </c>
      <c r="AN317" s="16" t="s">
        <v>94</v>
      </c>
      <c r="AO317" s="36" t="s">
        <v>82</v>
      </c>
      <c r="AP317" s="30">
        <v>6.9690000000000002E-2</v>
      </c>
      <c r="AQ317" s="31" t="s">
        <v>1989</v>
      </c>
      <c r="AR317" s="17" t="s">
        <v>1990</v>
      </c>
      <c r="AS317" s="16" t="s">
        <v>84</v>
      </c>
      <c r="AT317" s="16" t="s">
        <v>1991</v>
      </c>
      <c r="AU317" s="33"/>
      <c r="AV317" s="17"/>
      <c r="AW317" s="16" t="s">
        <v>1992</v>
      </c>
      <c r="AX317" s="16">
        <v>3143850149</v>
      </c>
      <c r="AY317" s="16" t="s">
        <v>78</v>
      </c>
      <c r="AZ317" s="16" t="str">
        <f t="shared" ca="1" si="29"/>
        <v xml:space="preserve"> </v>
      </c>
      <c r="BA317" s="16" t="s">
        <v>87</v>
      </c>
      <c r="BB317" s="16" t="s">
        <v>87</v>
      </c>
      <c r="BC317" s="16"/>
      <c r="BD317" s="18" t="s">
        <v>87</v>
      </c>
      <c r="BE317" s="16"/>
      <c r="BF317" s="16" t="s">
        <v>87</v>
      </c>
      <c r="BG317" s="44"/>
      <c r="BH317" s="16"/>
      <c r="BI317" s="19"/>
      <c r="BJ317" s="16"/>
      <c r="BK317" s="16"/>
      <c r="BL317" s="34"/>
    </row>
    <row r="318" spans="1:64">
      <c r="A318" s="15">
        <v>396</v>
      </c>
      <c r="B318" s="16">
        <v>4066</v>
      </c>
      <c r="C318" s="17" t="s">
        <v>64</v>
      </c>
      <c r="D318" s="18">
        <v>78250116</v>
      </c>
      <c r="E318" s="18">
        <v>78250116</v>
      </c>
      <c r="F318" s="18">
        <v>78250116</v>
      </c>
      <c r="G318" s="17" t="s">
        <v>1993</v>
      </c>
      <c r="H318" s="16" t="s">
        <v>229</v>
      </c>
      <c r="I318" s="19" t="s">
        <v>1994</v>
      </c>
      <c r="J318" s="16">
        <f t="shared" ca="1" si="27"/>
        <v>62</v>
      </c>
      <c r="K318" s="17" t="s">
        <v>138</v>
      </c>
      <c r="L318" s="16">
        <v>4071</v>
      </c>
      <c r="M318" s="16">
        <v>16</v>
      </c>
      <c r="N318" s="16" t="s">
        <v>1629</v>
      </c>
      <c r="O318" s="35" t="s">
        <v>1567</v>
      </c>
      <c r="P318" s="16" t="s">
        <v>141</v>
      </c>
      <c r="Q318" s="16" t="s">
        <v>131</v>
      </c>
      <c r="R318" s="17" t="s">
        <v>73</v>
      </c>
      <c r="S318" s="22"/>
      <c r="T318" s="22">
        <v>396</v>
      </c>
      <c r="U318" s="22" t="s">
        <v>1629</v>
      </c>
      <c r="V318" s="37" t="s">
        <v>1567</v>
      </c>
      <c r="W318" s="16">
        <v>3000</v>
      </c>
      <c r="X318" s="16" t="s">
        <v>170</v>
      </c>
      <c r="Y318" s="16" t="s">
        <v>519</v>
      </c>
      <c r="Z318" s="16" t="s">
        <v>519</v>
      </c>
      <c r="AA318" s="16" t="s">
        <v>339</v>
      </c>
      <c r="AB318" s="16" t="s">
        <v>630</v>
      </c>
      <c r="AC318" s="16" t="s">
        <v>341</v>
      </c>
      <c r="AD318" s="16"/>
      <c r="AE318" s="16" t="s">
        <v>77</v>
      </c>
      <c r="AF318" s="24">
        <v>2328818</v>
      </c>
      <c r="AG318" s="41">
        <v>624700</v>
      </c>
      <c r="AH318" s="24">
        <v>2953518</v>
      </c>
      <c r="AI318" s="26">
        <v>34394</v>
      </c>
      <c r="AJ318" s="27">
        <v>40909</v>
      </c>
      <c r="AK318" s="19" t="s">
        <v>92</v>
      </c>
      <c r="AL318" s="28">
        <f t="shared" ca="1" si="28"/>
        <v>13.25</v>
      </c>
      <c r="AM318" s="16" t="s">
        <v>183</v>
      </c>
      <c r="AN318" s="16" t="s">
        <v>94</v>
      </c>
      <c r="AO318" s="36" t="s">
        <v>343</v>
      </c>
      <c r="AP318" s="30">
        <v>6.9690000000000002E-2</v>
      </c>
      <c r="AQ318" s="31" t="s">
        <v>1995</v>
      </c>
      <c r="AR318" s="17" t="s">
        <v>1996</v>
      </c>
      <c r="AS318" s="16" t="s">
        <v>84</v>
      </c>
      <c r="AT318" s="16"/>
      <c r="AU318" s="33"/>
      <c r="AV318" s="17"/>
      <c r="AW318" s="16" t="s">
        <v>1997</v>
      </c>
      <c r="AX318" s="16">
        <v>3136427180</v>
      </c>
      <c r="AY318" s="16" t="s">
        <v>78</v>
      </c>
      <c r="AZ318" s="16" t="str">
        <f t="shared" ca="1" si="29"/>
        <v>Prepensionado</v>
      </c>
      <c r="BA318" s="16" t="s">
        <v>87</v>
      </c>
      <c r="BB318" s="16" t="s">
        <v>87</v>
      </c>
      <c r="BC318" s="16"/>
      <c r="BD318" s="18" t="s">
        <v>87</v>
      </c>
      <c r="BE318" s="16"/>
      <c r="BF318" s="16" t="s">
        <v>87</v>
      </c>
      <c r="BG318" s="44"/>
      <c r="BH318" s="16"/>
      <c r="BI318" s="19"/>
      <c r="BJ318" s="16"/>
      <c r="BK318" s="16"/>
      <c r="BL318" s="34"/>
    </row>
    <row r="319" spans="1:64">
      <c r="A319" s="15">
        <v>397</v>
      </c>
      <c r="B319" s="16">
        <v>4066</v>
      </c>
      <c r="C319" s="17" t="s">
        <v>64</v>
      </c>
      <c r="D319" s="18">
        <v>79737793</v>
      </c>
      <c r="E319" s="18">
        <v>79737793</v>
      </c>
      <c r="F319" s="18">
        <v>79737793</v>
      </c>
      <c r="G319" s="17" t="s">
        <v>1998</v>
      </c>
      <c r="H319" s="16" t="s">
        <v>229</v>
      </c>
      <c r="I319" s="19" t="s">
        <v>1999</v>
      </c>
      <c r="J319" s="16">
        <f t="shared" ca="1" si="27"/>
        <v>49</v>
      </c>
      <c r="K319" s="17" t="s">
        <v>138</v>
      </c>
      <c r="L319" s="16">
        <v>4071</v>
      </c>
      <c r="M319" s="16">
        <v>16</v>
      </c>
      <c r="N319" s="16" t="s">
        <v>1629</v>
      </c>
      <c r="O319" s="35" t="s">
        <v>1567</v>
      </c>
      <c r="P319" s="16" t="s">
        <v>141</v>
      </c>
      <c r="Q319" s="16" t="s">
        <v>131</v>
      </c>
      <c r="R319" s="17" t="s">
        <v>1027</v>
      </c>
      <c r="S319" s="22"/>
      <c r="T319" s="22">
        <v>397</v>
      </c>
      <c r="U319" s="22" t="s">
        <v>1629</v>
      </c>
      <c r="V319" s="37" t="s">
        <v>1567</v>
      </c>
      <c r="W319" s="16">
        <v>3000</v>
      </c>
      <c r="X319" s="16" t="s">
        <v>170</v>
      </c>
      <c r="Y319" s="16" t="s">
        <v>293</v>
      </c>
      <c r="Z319" s="16" t="s">
        <v>293</v>
      </c>
      <c r="AA319" s="16" t="s">
        <v>76</v>
      </c>
      <c r="AB319" s="16" t="s">
        <v>76</v>
      </c>
      <c r="AC319" s="16" t="s">
        <v>76</v>
      </c>
      <c r="AD319" s="16"/>
      <c r="AE319" s="16" t="s">
        <v>77</v>
      </c>
      <c r="AF319" s="24">
        <v>2328818</v>
      </c>
      <c r="AG319" s="41">
        <v>624700</v>
      </c>
      <c r="AH319" s="24">
        <v>2953518</v>
      </c>
      <c r="AI319" s="26">
        <v>36348</v>
      </c>
      <c r="AJ319" s="27">
        <v>40909</v>
      </c>
      <c r="AK319" s="19" t="s">
        <v>92</v>
      </c>
      <c r="AL319" s="28">
        <f t="shared" ca="1" si="28"/>
        <v>13.25</v>
      </c>
      <c r="AM319" s="16" t="s">
        <v>93</v>
      </c>
      <c r="AN319" s="16" t="s">
        <v>94</v>
      </c>
      <c r="AO319" s="36" t="s">
        <v>82</v>
      </c>
      <c r="AP319" s="30">
        <v>6.9690000000000002E-2</v>
      </c>
      <c r="AQ319" s="31" t="s">
        <v>2000</v>
      </c>
      <c r="AR319" s="17" t="s">
        <v>2001</v>
      </c>
      <c r="AS319" s="16" t="s">
        <v>84</v>
      </c>
      <c r="AT319" s="16"/>
      <c r="AU319" s="33"/>
      <c r="AV319" s="17"/>
      <c r="AW319" s="16" t="s">
        <v>2002</v>
      </c>
      <c r="AX319" s="16">
        <v>3143523218</v>
      </c>
      <c r="AY319" s="16" t="s">
        <v>78</v>
      </c>
      <c r="AZ319" s="16" t="str">
        <f t="shared" ca="1" si="29"/>
        <v xml:space="preserve"> </v>
      </c>
      <c r="BA319" s="16" t="s">
        <v>87</v>
      </c>
      <c r="BB319" s="16" t="s">
        <v>87</v>
      </c>
      <c r="BC319" s="16"/>
      <c r="BD319" s="18" t="s">
        <v>87</v>
      </c>
      <c r="BE319" s="16"/>
      <c r="BF319" s="16" t="s">
        <v>87</v>
      </c>
      <c r="BG319" s="44"/>
      <c r="BH319" s="16"/>
      <c r="BI319" s="19"/>
      <c r="BJ319" s="16"/>
      <c r="BK319" s="16"/>
      <c r="BL319" s="34"/>
    </row>
    <row r="320" spans="1:64">
      <c r="A320" s="15">
        <v>398</v>
      </c>
      <c r="B320" s="16">
        <v>4066</v>
      </c>
      <c r="C320" s="17" t="s">
        <v>64</v>
      </c>
      <c r="D320" s="18">
        <v>80657200</v>
      </c>
      <c r="E320" s="18">
        <v>80657200</v>
      </c>
      <c r="F320" s="18">
        <v>80657200</v>
      </c>
      <c r="G320" s="17" t="s">
        <v>2003</v>
      </c>
      <c r="H320" s="16" t="s">
        <v>229</v>
      </c>
      <c r="I320" s="19" t="s">
        <v>2004</v>
      </c>
      <c r="J320" s="16">
        <f t="shared" ca="1" si="27"/>
        <v>41</v>
      </c>
      <c r="K320" s="17" t="s">
        <v>138</v>
      </c>
      <c r="L320" s="16">
        <v>4071</v>
      </c>
      <c r="M320" s="16">
        <v>16</v>
      </c>
      <c r="N320" s="16" t="s">
        <v>1629</v>
      </c>
      <c r="O320" s="21" t="s">
        <v>1567</v>
      </c>
      <c r="P320" s="16" t="s">
        <v>141</v>
      </c>
      <c r="Q320" s="16" t="s">
        <v>131</v>
      </c>
      <c r="R320" s="17" t="s">
        <v>73</v>
      </c>
      <c r="S320" s="22"/>
      <c r="T320" s="22">
        <v>398</v>
      </c>
      <c r="U320" s="22" t="s">
        <v>1629</v>
      </c>
      <c r="V320" s="37" t="s">
        <v>1567</v>
      </c>
      <c r="W320" s="16">
        <v>2000</v>
      </c>
      <c r="X320" s="16" t="s">
        <v>181</v>
      </c>
      <c r="Y320" s="16" t="s">
        <v>182</v>
      </c>
      <c r="Z320" s="16" t="s">
        <v>182</v>
      </c>
      <c r="AA320" s="16" t="s">
        <v>478</v>
      </c>
      <c r="AB320" s="16" t="s">
        <v>479</v>
      </c>
      <c r="AC320" s="16" t="s">
        <v>480</v>
      </c>
      <c r="AD320" s="16"/>
      <c r="AE320" s="16" t="s">
        <v>77</v>
      </c>
      <c r="AF320" s="24">
        <v>2328818</v>
      </c>
      <c r="AG320" s="41">
        <v>624700</v>
      </c>
      <c r="AH320" s="24">
        <v>2953518</v>
      </c>
      <c r="AI320" s="26">
        <v>37433</v>
      </c>
      <c r="AJ320" s="27">
        <v>40909</v>
      </c>
      <c r="AK320" s="19" t="s">
        <v>92</v>
      </c>
      <c r="AL320" s="28">
        <f t="shared" ca="1" si="28"/>
        <v>13.25</v>
      </c>
      <c r="AM320" s="16" t="s">
        <v>93</v>
      </c>
      <c r="AN320" s="16" t="s">
        <v>94</v>
      </c>
      <c r="AO320" s="36" t="s">
        <v>481</v>
      </c>
      <c r="AP320" s="30">
        <v>6.9690000000000002E-2</v>
      </c>
      <c r="AQ320" s="31" t="s">
        <v>2005</v>
      </c>
      <c r="AR320" s="17" t="s">
        <v>2006</v>
      </c>
      <c r="AS320" s="16" t="s">
        <v>84</v>
      </c>
      <c r="AT320" s="16"/>
      <c r="AU320" s="33"/>
      <c r="AV320" s="17"/>
      <c r="AW320" s="16" t="s">
        <v>2007</v>
      </c>
      <c r="AX320" s="16">
        <v>3125423534</v>
      </c>
      <c r="AY320" s="16">
        <v>3223120613</v>
      </c>
      <c r="AZ320" s="16" t="str">
        <f t="shared" ca="1" si="29"/>
        <v xml:space="preserve"> </v>
      </c>
      <c r="BA320" s="16" t="s">
        <v>87</v>
      </c>
      <c r="BB320" s="16" t="s">
        <v>87</v>
      </c>
      <c r="BC320" s="16"/>
      <c r="BD320" s="18" t="s">
        <v>87</v>
      </c>
      <c r="BE320" s="16"/>
      <c r="BF320" s="16" t="s">
        <v>87</v>
      </c>
      <c r="BG320" s="44"/>
      <c r="BH320" s="16"/>
      <c r="BI320" s="19"/>
      <c r="BJ320" s="16"/>
      <c r="BK320" s="16"/>
      <c r="BL320" s="34"/>
    </row>
    <row r="321" spans="1:64">
      <c r="A321" s="15">
        <v>399</v>
      </c>
      <c r="B321" s="16">
        <v>4066</v>
      </c>
      <c r="C321" s="17" t="s">
        <v>64</v>
      </c>
      <c r="D321" s="18">
        <v>12190238</v>
      </c>
      <c r="E321" s="18" t="e">
        <v>#N/A</v>
      </c>
      <c r="F321" s="18" t="e">
        <v>#N/A</v>
      </c>
      <c r="G321" s="17" t="s">
        <v>2008</v>
      </c>
      <c r="H321" s="16" t="s">
        <v>89</v>
      </c>
      <c r="I321" s="19" t="s">
        <v>2009</v>
      </c>
      <c r="J321" s="16">
        <f t="shared" ca="1" si="27"/>
        <v>61</v>
      </c>
      <c r="K321" s="17" t="s">
        <v>138</v>
      </c>
      <c r="L321" s="16">
        <v>4071</v>
      </c>
      <c r="M321" s="16">
        <v>16</v>
      </c>
      <c r="N321" s="16" t="s">
        <v>1629</v>
      </c>
      <c r="O321" s="35" t="s">
        <v>1567</v>
      </c>
      <c r="P321" s="16" t="s">
        <v>141</v>
      </c>
      <c r="Q321" s="16" t="s">
        <v>131</v>
      </c>
      <c r="R321" s="17" t="s">
        <v>1027</v>
      </c>
      <c r="S321" s="22"/>
      <c r="T321" s="22">
        <v>399</v>
      </c>
      <c r="U321" s="22" t="s">
        <v>1629</v>
      </c>
      <c r="V321" s="37" t="s">
        <v>1567</v>
      </c>
      <c r="W321" s="16">
        <v>3000</v>
      </c>
      <c r="X321" s="16" t="s">
        <v>170</v>
      </c>
      <c r="Y321" s="16" t="s">
        <v>293</v>
      </c>
      <c r="Z321" s="16" t="s">
        <v>293</v>
      </c>
      <c r="AA321" s="16" t="s">
        <v>76</v>
      </c>
      <c r="AB321" s="16" t="s">
        <v>76</v>
      </c>
      <c r="AC321" s="16" t="s">
        <v>76</v>
      </c>
      <c r="AD321" s="16"/>
      <c r="AE321" s="16" t="s">
        <v>77</v>
      </c>
      <c r="AF321" s="24">
        <v>2328818</v>
      </c>
      <c r="AG321" s="41">
        <v>624700</v>
      </c>
      <c r="AH321" s="24">
        <v>2953518</v>
      </c>
      <c r="AI321" s="26">
        <v>37347</v>
      </c>
      <c r="AJ321" s="27">
        <v>40909</v>
      </c>
      <c r="AK321" s="19" t="s">
        <v>92</v>
      </c>
      <c r="AL321" s="28">
        <f t="shared" ca="1" si="28"/>
        <v>13.25</v>
      </c>
      <c r="AM321" s="16" t="s">
        <v>120</v>
      </c>
      <c r="AN321" s="16" t="s">
        <v>94</v>
      </c>
      <c r="AO321" s="36" t="s">
        <v>82</v>
      </c>
      <c r="AP321" s="30">
        <v>6.9690000000000002E-2</v>
      </c>
      <c r="AQ321" s="31" t="s">
        <v>2010</v>
      </c>
      <c r="AR321" s="17" t="s">
        <v>2011</v>
      </c>
      <c r="AS321" s="16" t="s">
        <v>84</v>
      </c>
      <c r="AT321" s="16"/>
      <c r="AU321" s="33" t="s">
        <v>866</v>
      </c>
      <c r="AV321" s="17"/>
      <c r="AW321" s="16" t="s">
        <v>2012</v>
      </c>
      <c r="AX321" s="16">
        <v>3103254081</v>
      </c>
      <c r="AY321" s="16" t="s">
        <v>78</v>
      </c>
      <c r="AZ321" s="16" t="str">
        <f t="shared" ca="1" si="29"/>
        <v>Prepensionado</v>
      </c>
      <c r="BA321" s="16" t="s">
        <v>87</v>
      </c>
      <c r="BB321" s="16" t="s">
        <v>87</v>
      </c>
      <c r="BC321" s="16"/>
      <c r="BD321" s="18" t="s">
        <v>87</v>
      </c>
      <c r="BE321" s="16"/>
      <c r="BF321" s="16" t="s">
        <v>87</v>
      </c>
      <c r="BG321" s="44"/>
      <c r="BH321" s="16"/>
      <c r="BI321" s="19"/>
      <c r="BJ321" s="16"/>
      <c r="BK321" s="16"/>
      <c r="BL321" s="34"/>
    </row>
    <row r="322" spans="1:64">
      <c r="A322" s="15">
        <v>400</v>
      </c>
      <c r="B322" s="16">
        <v>4066</v>
      </c>
      <c r="C322" s="17" t="s">
        <v>112</v>
      </c>
      <c r="D322" s="18">
        <v>43799047</v>
      </c>
      <c r="E322" s="18">
        <v>43799047</v>
      </c>
      <c r="F322" s="18">
        <v>43799047</v>
      </c>
      <c r="G322" s="17" t="s">
        <v>2013</v>
      </c>
      <c r="H322" s="16" t="s">
        <v>89</v>
      </c>
      <c r="I322" s="19" t="s">
        <v>2014</v>
      </c>
      <c r="J322" s="16">
        <f t="shared" ca="1" si="27"/>
        <v>54</v>
      </c>
      <c r="K322" s="17" t="s">
        <v>138</v>
      </c>
      <c r="L322" s="16">
        <v>4071</v>
      </c>
      <c r="M322" s="16">
        <v>16</v>
      </c>
      <c r="N322" s="16" t="s">
        <v>1629</v>
      </c>
      <c r="O322" s="35" t="s">
        <v>1567</v>
      </c>
      <c r="P322" s="16" t="s">
        <v>141</v>
      </c>
      <c r="Q322" s="16" t="s">
        <v>131</v>
      </c>
      <c r="R322" s="17" t="s">
        <v>73</v>
      </c>
      <c r="S322" s="22"/>
      <c r="T322" s="22">
        <v>400</v>
      </c>
      <c r="U322" s="22" t="s">
        <v>1629</v>
      </c>
      <c r="V322" s="37" t="s">
        <v>1567</v>
      </c>
      <c r="W322" s="16">
        <v>3000</v>
      </c>
      <c r="X322" s="16" t="s">
        <v>170</v>
      </c>
      <c r="Y322" s="16" t="s">
        <v>519</v>
      </c>
      <c r="Z322" s="16" t="s">
        <v>519</v>
      </c>
      <c r="AA322" s="16" t="s">
        <v>339</v>
      </c>
      <c r="AB322" s="16" t="s">
        <v>340</v>
      </c>
      <c r="AC322" s="16" t="s">
        <v>341</v>
      </c>
      <c r="AD322" s="16"/>
      <c r="AE322" s="16" t="s">
        <v>77</v>
      </c>
      <c r="AF322" s="24">
        <v>2328818</v>
      </c>
      <c r="AG322" s="41">
        <v>624700</v>
      </c>
      <c r="AH322" s="24">
        <v>2953518</v>
      </c>
      <c r="AI322" s="26">
        <v>34449</v>
      </c>
      <c r="AJ322" s="27">
        <v>40909</v>
      </c>
      <c r="AK322" s="19" t="s">
        <v>92</v>
      </c>
      <c r="AL322" s="28">
        <f t="shared" ca="1" si="28"/>
        <v>13.25</v>
      </c>
      <c r="AM322" s="16" t="s">
        <v>93</v>
      </c>
      <c r="AN322" s="16" t="s">
        <v>94</v>
      </c>
      <c r="AO322" s="36" t="s">
        <v>343</v>
      </c>
      <c r="AP322" s="30">
        <v>6.9690000000000002E-2</v>
      </c>
      <c r="AQ322" s="31" t="s">
        <v>2015</v>
      </c>
      <c r="AR322" s="17" t="s">
        <v>2016</v>
      </c>
      <c r="AS322" s="16" t="s">
        <v>84</v>
      </c>
      <c r="AT322" s="16"/>
      <c r="AU322" s="33"/>
      <c r="AV322" s="17"/>
      <c r="AW322" s="16" t="s">
        <v>2017</v>
      </c>
      <c r="AX322" s="16">
        <v>3003306430</v>
      </c>
      <c r="AY322" s="16" t="s">
        <v>78</v>
      </c>
      <c r="AZ322" s="16" t="str">
        <f t="shared" ca="1" si="29"/>
        <v>Prepensionado</v>
      </c>
      <c r="BA322" s="16" t="s">
        <v>87</v>
      </c>
      <c r="BB322" s="16" t="s">
        <v>87</v>
      </c>
      <c r="BC322" s="16"/>
      <c r="BD322" s="18" t="s">
        <v>153</v>
      </c>
      <c r="BE322" s="16"/>
      <c r="BF322" s="16" t="s">
        <v>87</v>
      </c>
      <c r="BG322" s="17"/>
      <c r="BH322" s="16"/>
      <c r="BI322" s="19"/>
      <c r="BJ322" s="16"/>
      <c r="BK322" s="16"/>
      <c r="BL322" s="34"/>
    </row>
    <row r="323" spans="1:64">
      <c r="A323" s="15">
        <v>401</v>
      </c>
      <c r="B323" s="16">
        <v>4066</v>
      </c>
      <c r="C323" s="17" t="s">
        <v>64</v>
      </c>
      <c r="D323" s="18">
        <v>4269940</v>
      </c>
      <c r="E323" s="18">
        <v>4269940</v>
      </c>
      <c r="F323" s="18">
        <v>4269940</v>
      </c>
      <c r="G323" s="17" t="s">
        <v>2018</v>
      </c>
      <c r="H323" s="16" t="s">
        <v>89</v>
      </c>
      <c r="I323" s="19">
        <v>26291</v>
      </c>
      <c r="J323" s="16">
        <f t="shared" ca="1" si="27"/>
        <v>53</v>
      </c>
      <c r="K323" s="17" t="s">
        <v>138</v>
      </c>
      <c r="L323" s="16">
        <v>4071</v>
      </c>
      <c r="M323" s="16">
        <v>16</v>
      </c>
      <c r="N323" s="16" t="s">
        <v>1629</v>
      </c>
      <c r="O323" s="35" t="s">
        <v>1567</v>
      </c>
      <c r="P323" s="16" t="s">
        <v>141</v>
      </c>
      <c r="Q323" s="16" t="s">
        <v>131</v>
      </c>
      <c r="R323" s="17" t="s">
        <v>1027</v>
      </c>
      <c r="S323" s="22"/>
      <c r="T323" s="22">
        <v>401</v>
      </c>
      <c r="U323" s="22" t="s">
        <v>1629</v>
      </c>
      <c r="V323" s="37" t="s">
        <v>1567</v>
      </c>
      <c r="W323" s="16">
        <v>3000</v>
      </c>
      <c r="X323" s="16" t="s">
        <v>170</v>
      </c>
      <c r="Y323" s="16" t="s">
        <v>293</v>
      </c>
      <c r="Z323" s="16" t="s">
        <v>293</v>
      </c>
      <c r="AA323" s="16" t="s">
        <v>76</v>
      </c>
      <c r="AB323" s="16" t="s">
        <v>76</v>
      </c>
      <c r="AC323" s="16" t="s">
        <v>76</v>
      </c>
      <c r="AD323" s="16"/>
      <c r="AE323" s="16" t="s">
        <v>77</v>
      </c>
      <c r="AF323" s="24">
        <v>2328818</v>
      </c>
      <c r="AG323" s="25" t="s">
        <v>78</v>
      </c>
      <c r="AH323" s="24">
        <v>2328818</v>
      </c>
      <c r="AI323" s="26" t="s">
        <v>78</v>
      </c>
      <c r="AJ323" s="27">
        <v>44474</v>
      </c>
      <c r="AK323" s="19" t="s">
        <v>2019</v>
      </c>
      <c r="AL323" s="28">
        <f t="shared" ca="1" si="28"/>
        <v>3.4166666666666665</v>
      </c>
      <c r="AM323" s="16" t="s">
        <v>80</v>
      </c>
      <c r="AN323" s="16" t="s">
        <v>94</v>
      </c>
      <c r="AO323" s="36" t="s">
        <v>82</v>
      </c>
      <c r="AP323" s="30">
        <v>6.9690000000000002E-2</v>
      </c>
      <c r="AQ323" s="31" t="s">
        <v>2020</v>
      </c>
      <c r="AR323" s="17" t="s">
        <v>2021</v>
      </c>
      <c r="AS323" s="16" t="s">
        <v>84</v>
      </c>
      <c r="AT323" s="16"/>
      <c r="AU323" s="33"/>
      <c r="AV323" s="17"/>
      <c r="AW323" s="16" t="s">
        <v>2022</v>
      </c>
      <c r="AX323" s="16">
        <v>3192284824</v>
      </c>
      <c r="AY323" s="16" t="s">
        <v>78</v>
      </c>
      <c r="AZ323" s="16" t="str">
        <f t="shared" ca="1" si="29"/>
        <v xml:space="preserve"> </v>
      </c>
      <c r="BA323" s="16" t="s">
        <v>87</v>
      </c>
      <c r="BB323" s="16" t="s">
        <v>87</v>
      </c>
      <c r="BC323" s="16"/>
      <c r="BD323" s="18" t="s">
        <v>87</v>
      </c>
      <c r="BE323" s="16"/>
      <c r="BF323" s="16" t="s">
        <v>87</v>
      </c>
      <c r="BG323" s="44"/>
      <c r="BH323" s="16"/>
      <c r="BI323" s="19"/>
      <c r="BJ323" s="16"/>
      <c r="BK323" s="16"/>
      <c r="BL323" s="34"/>
    </row>
    <row r="324" spans="1:64">
      <c r="A324" s="15">
        <v>402</v>
      </c>
      <c r="B324" s="16">
        <v>4066</v>
      </c>
      <c r="C324" s="17" t="s">
        <v>64</v>
      </c>
      <c r="D324" s="18">
        <v>79963249</v>
      </c>
      <c r="E324" s="18">
        <v>79963249</v>
      </c>
      <c r="F324" s="18">
        <v>79963249</v>
      </c>
      <c r="G324" s="17" t="s">
        <v>2023</v>
      </c>
      <c r="H324" s="16" t="s">
        <v>89</v>
      </c>
      <c r="I324" s="19" t="s">
        <v>2024</v>
      </c>
      <c r="J324" s="16">
        <f t="shared" ca="1" si="27"/>
        <v>47</v>
      </c>
      <c r="K324" s="17" t="s">
        <v>138</v>
      </c>
      <c r="L324" s="16">
        <v>4071</v>
      </c>
      <c r="M324" s="16">
        <v>16</v>
      </c>
      <c r="N324" s="16" t="s">
        <v>1629</v>
      </c>
      <c r="O324" s="35" t="s">
        <v>1567</v>
      </c>
      <c r="P324" s="16" t="s">
        <v>141</v>
      </c>
      <c r="Q324" s="16" t="s">
        <v>131</v>
      </c>
      <c r="R324" s="17" t="s">
        <v>1027</v>
      </c>
      <c r="S324" s="22"/>
      <c r="T324" s="22">
        <v>402</v>
      </c>
      <c r="U324" s="22" t="s">
        <v>1629</v>
      </c>
      <c r="V324" s="37" t="s">
        <v>1567</v>
      </c>
      <c r="W324" s="16">
        <v>3000</v>
      </c>
      <c r="X324" s="16" t="s">
        <v>170</v>
      </c>
      <c r="Y324" s="16" t="s">
        <v>293</v>
      </c>
      <c r="Z324" s="16" t="s">
        <v>293</v>
      </c>
      <c r="AA324" s="16" t="s">
        <v>76</v>
      </c>
      <c r="AB324" s="16" t="s">
        <v>76</v>
      </c>
      <c r="AC324" s="16" t="s">
        <v>76</v>
      </c>
      <c r="AD324" s="16"/>
      <c r="AE324" s="16" t="s">
        <v>77</v>
      </c>
      <c r="AF324" s="24">
        <v>2328818</v>
      </c>
      <c r="AG324" s="41">
        <v>624700</v>
      </c>
      <c r="AH324" s="24">
        <v>2953518</v>
      </c>
      <c r="AI324" s="26">
        <v>36244</v>
      </c>
      <c r="AJ324" s="27">
        <v>40909</v>
      </c>
      <c r="AK324" s="19" t="s">
        <v>92</v>
      </c>
      <c r="AL324" s="28">
        <f t="shared" ca="1" si="28"/>
        <v>13.25</v>
      </c>
      <c r="AM324" s="16" t="s">
        <v>80</v>
      </c>
      <c r="AN324" s="16" t="s">
        <v>94</v>
      </c>
      <c r="AO324" s="36" t="s">
        <v>82</v>
      </c>
      <c r="AP324" s="30">
        <v>6.9690000000000002E-2</v>
      </c>
      <c r="AQ324" s="31" t="s">
        <v>2025</v>
      </c>
      <c r="AR324" s="16" t="s">
        <v>2026</v>
      </c>
      <c r="AS324" s="16" t="s">
        <v>84</v>
      </c>
      <c r="AT324" s="16"/>
      <c r="AU324" s="33"/>
      <c r="AV324" s="16"/>
      <c r="AW324" s="16" t="s">
        <v>2027</v>
      </c>
      <c r="AX324" s="16">
        <v>3134084513</v>
      </c>
      <c r="AY324" s="16" t="s">
        <v>78</v>
      </c>
      <c r="AZ324" s="16" t="str">
        <f t="shared" ca="1" si="29"/>
        <v xml:space="preserve"> </v>
      </c>
      <c r="BA324" s="16" t="s">
        <v>87</v>
      </c>
      <c r="BB324" s="16" t="s">
        <v>87</v>
      </c>
      <c r="BC324" s="16"/>
      <c r="BD324" s="18" t="s">
        <v>87</v>
      </c>
      <c r="BE324" s="16"/>
      <c r="BF324" s="16" t="s">
        <v>87</v>
      </c>
      <c r="BG324" s="31"/>
      <c r="BH324" s="16"/>
      <c r="BI324" s="19"/>
      <c r="BJ324" s="16"/>
      <c r="BK324" s="16"/>
      <c r="BL324" s="34"/>
    </row>
    <row r="325" spans="1:64">
      <c r="A325" s="15">
        <v>403</v>
      </c>
      <c r="B325" s="16">
        <v>4066</v>
      </c>
      <c r="C325" s="17" t="s">
        <v>64</v>
      </c>
      <c r="D325" s="18">
        <v>71730474</v>
      </c>
      <c r="E325" s="18">
        <v>71730474</v>
      </c>
      <c r="F325" s="18">
        <v>71730474</v>
      </c>
      <c r="G325" s="17" t="s">
        <v>2028</v>
      </c>
      <c r="H325" s="16" t="s">
        <v>229</v>
      </c>
      <c r="I325" s="19" t="s">
        <v>2029</v>
      </c>
      <c r="J325" s="16">
        <f t="shared" ca="1" si="27"/>
        <v>52</v>
      </c>
      <c r="K325" s="17" t="s">
        <v>138</v>
      </c>
      <c r="L325" s="16">
        <v>4071</v>
      </c>
      <c r="M325" s="16">
        <v>16</v>
      </c>
      <c r="N325" s="16" t="s">
        <v>1629</v>
      </c>
      <c r="O325" s="35" t="s">
        <v>1567</v>
      </c>
      <c r="P325" s="16" t="s">
        <v>141</v>
      </c>
      <c r="Q325" s="16" t="s">
        <v>131</v>
      </c>
      <c r="R325" s="17" t="s">
        <v>73</v>
      </c>
      <c r="S325" s="22"/>
      <c r="T325" s="22">
        <v>403</v>
      </c>
      <c r="U325" s="22" t="s">
        <v>1629</v>
      </c>
      <c r="V325" s="37" t="s">
        <v>1567</v>
      </c>
      <c r="W325" s="16">
        <v>3000</v>
      </c>
      <c r="X325" s="16" t="s">
        <v>170</v>
      </c>
      <c r="Y325" s="16" t="s">
        <v>519</v>
      </c>
      <c r="Z325" s="16" t="s">
        <v>519</v>
      </c>
      <c r="AA325" s="16" t="s">
        <v>339</v>
      </c>
      <c r="AB325" s="16" t="s">
        <v>340</v>
      </c>
      <c r="AC325" s="16" t="s">
        <v>341</v>
      </c>
      <c r="AD325" s="16"/>
      <c r="AE325" s="16" t="s">
        <v>77</v>
      </c>
      <c r="AF325" s="24">
        <v>2328818</v>
      </c>
      <c r="AG325" s="41">
        <v>624700</v>
      </c>
      <c r="AH325" s="24">
        <v>2953518</v>
      </c>
      <c r="AI325" s="26">
        <v>34348</v>
      </c>
      <c r="AJ325" s="27">
        <v>40909</v>
      </c>
      <c r="AK325" s="19" t="s">
        <v>92</v>
      </c>
      <c r="AL325" s="28">
        <f t="shared" ca="1" si="28"/>
        <v>13.25</v>
      </c>
      <c r="AM325" s="16" t="s">
        <v>269</v>
      </c>
      <c r="AN325" s="16" t="s">
        <v>94</v>
      </c>
      <c r="AO325" s="36" t="s">
        <v>343</v>
      </c>
      <c r="AP325" s="30">
        <v>6.9690000000000002E-2</v>
      </c>
      <c r="AQ325" s="31" t="s">
        <v>2030</v>
      </c>
      <c r="AR325" s="17" t="s">
        <v>2031</v>
      </c>
      <c r="AS325" s="16" t="s">
        <v>84</v>
      </c>
      <c r="AT325" s="16"/>
      <c r="AU325" s="33"/>
      <c r="AV325" s="17"/>
      <c r="AW325" s="16" t="s">
        <v>2032</v>
      </c>
      <c r="AX325" s="16">
        <v>3136850477</v>
      </c>
      <c r="AY325" s="16" t="s">
        <v>78</v>
      </c>
      <c r="AZ325" s="16" t="str">
        <f t="shared" ca="1" si="29"/>
        <v xml:space="preserve"> </v>
      </c>
      <c r="BA325" s="16" t="s">
        <v>87</v>
      </c>
      <c r="BB325" s="16" t="s">
        <v>87</v>
      </c>
      <c r="BC325" s="16"/>
      <c r="BD325" s="18" t="s">
        <v>87</v>
      </c>
      <c r="BE325" s="16"/>
      <c r="BF325" s="16" t="s">
        <v>87</v>
      </c>
      <c r="BG325" s="44"/>
      <c r="BH325" s="16"/>
      <c r="BI325" s="19"/>
      <c r="BJ325" s="16"/>
      <c r="BK325" s="16"/>
      <c r="BL325" s="34"/>
    </row>
    <row r="326" spans="1:64">
      <c r="A326" s="15">
        <v>404</v>
      </c>
      <c r="B326" s="16">
        <v>4066</v>
      </c>
      <c r="C326" s="17" t="s">
        <v>64</v>
      </c>
      <c r="D326" s="18">
        <v>1017168235</v>
      </c>
      <c r="E326" s="18">
        <v>1017168235</v>
      </c>
      <c r="F326" s="18">
        <v>1017168235</v>
      </c>
      <c r="G326" s="17" t="s">
        <v>2033</v>
      </c>
      <c r="H326" s="16" t="s">
        <v>89</v>
      </c>
      <c r="I326" s="19">
        <v>32484</v>
      </c>
      <c r="J326" s="16">
        <f t="shared" ca="1" si="27"/>
        <v>36</v>
      </c>
      <c r="K326" s="17" t="s">
        <v>138</v>
      </c>
      <c r="L326" s="16">
        <v>4071</v>
      </c>
      <c r="M326" s="16">
        <v>16</v>
      </c>
      <c r="N326" s="16" t="s">
        <v>1629</v>
      </c>
      <c r="O326" s="35" t="s">
        <v>1567</v>
      </c>
      <c r="P326" s="16" t="s">
        <v>141</v>
      </c>
      <c r="Q326" s="16" t="s">
        <v>131</v>
      </c>
      <c r="R326" s="17" t="s">
        <v>73</v>
      </c>
      <c r="S326" s="22"/>
      <c r="T326" s="22">
        <v>404</v>
      </c>
      <c r="U326" s="22" t="s">
        <v>1629</v>
      </c>
      <c r="V326" s="37" t="s">
        <v>1567</v>
      </c>
      <c r="W326" s="16">
        <v>3000</v>
      </c>
      <c r="X326" s="16" t="s">
        <v>170</v>
      </c>
      <c r="Y326" s="16" t="s">
        <v>519</v>
      </c>
      <c r="Z326" s="16" t="s">
        <v>519</v>
      </c>
      <c r="AA326" s="16" t="s">
        <v>339</v>
      </c>
      <c r="AB326" s="16" t="s">
        <v>340</v>
      </c>
      <c r="AC326" s="16" t="s">
        <v>341</v>
      </c>
      <c r="AD326" s="16"/>
      <c r="AE326" s="16" t="s">
        <v>77</v>
      </c>
      <c r="AF326" s="24">
        <v>2328818</v>
      </c>
      <c r="AG326" s="25" t="s">
        <v>78</v>
      </c>
      <c r="AH326" s="24">
        <v>2328818</v>
      </c>
      <c r="AI326" s="26" t="s">
        <v>78</v>
      </c>
      <c r="AJ326" s="27">
        <v>44166</v>
      </c>
      <c r="AK326" s="19" t="s">
        <v>2034</v>
      </c>
      <c r="AL326" s="28">
        <f t="shared" ca="1" si="28"/>
        <v>4.333333333333333</v>
      </c>
      <c r="AM326" s="16" t="s">
        <v>269</v>
      </c>
      <c r="AN326" s="16" t="s">
        <v>194</v>
      </c>
      <c r="AO326" s="36" t="s">
        <v>343</v>
      </c>
      <c r="AP326" s="30">
        <v>6.9690000000000002E-2</v>
      </c>
      <c r="AQ326" s="31" t="s">
        <v>2035</v>
      </c>
      <c r="AR326" s="17" t="s">
        <v>2036</v>
      </c>
      <c r="AS326" s="16" t="s">
        <v>428</v>
      </c>
      <c r="AT326" s="16"/>
      <c r="AU326" s="33" t="s">
        <v>198</v>
      </c>
      <c r="AV326" s="17"/>
      <c r="AW326" s="16" t="s">
        <v>2037</v>
      </c>
      <c r="AX326" s="16">
        <v>3217708101</v>
      </c>
      <c r="AY326" s="16" t="s">
        <v>78</v>
      </c>
      <c r="AZ326" s="16" t="str">
        <f t="shared" ca="1" si="29"/>
        <v xml:space="preserve"> </v>
      </c>
      <c r="BA326" s="16" t="s">
        <v>87</v>
      </c>
      <c r="BB326" s="16" t="s">
        <v>87</v>
      </c>
      <c r="BC326" s="16"/>
      <c r="BD326" s="18" t="s">
        <v>87</v>
      </c>
      <c r="BE326" s="16"/>
      <c r="BF326" s="16" t="s">
        <v>87</v>
      </c>
      <c r="BG326" s="44"/>
      <c r="BH326" s="16"/>
      <c r="BI326" s="19"/>
      <c r="BJ326" s="16"/>
      <c r="BK326" s="16"/>
      <c r="BL326" s="34"/>
    </row>
    <row r="327" spans="1:64">
      <c r="A327" s="15">
        <v>405</v>
      </c>
      <c r="B327" s="16">
        <v>4066</v>
      </c>
      <c r="C327" s="17" t="s">
        <v>64</v>
      </c>
      <c r="D327" s="18">
        <v>7691235</v>
      </c>
      <c r="E327" s="18">
        <v>7691235</v>
      </c>
      <c r="F327" s="18">
        <v>7691235</v>
      </c>
      <c r="G327" s="17" t="s">
        <v>2038</v>
      </c>
      <c r="H327" s="16" t="s">
        <v>89</v>
      </c>
      <c r="I327" s="19" t="s">
        <v>2039</v>
      </c>
      <c r="J327" s="16">
        <f t="shared" ca="1" si="27"/>
        <v>54</v>
      </c>
      <c r="K327" s="17" t="s">
        <v>138</v>
      </c>
      <c r="L327" s="16">
        <v>4071</v>
      </c>
      <c r="M327" s="16">
        <v>16</v>
      </c>
      <c r="N327" s="16" t="s">
        <v>1629</v>
      </c>
      <c r="O327" s="35" t="s">
        <v>1567</v>
      </c>
      <c r="P327" s="16" t="s">
        <v>141</v>
      </c>
      <c r="Q327" s="16" t="s">
        <v>131</v>
      </c>
      <c r="R327" s="17" t="s">
        <v>1027</v>
      </c>
      <c r="S327" s="22"/>
      <c r="T327" s="22">
        <v>405</v>
      </c>
      <c r="U327" s="22" t="s">
        <v>1629</v>
      </c>
      <c r="V327" s="37" t="s">
        <v>1567</v>
      </c>
      <c r="W327" s="16">
        <v>3000</v>
      </c>
      <c r="X327" s="16" t="s">
        <v>170</v>
      </c>
      <c r="Y327" s="16" t="s">
        <v>293</v>
      </c>
      <c r="Z327" s="16" t="s">
        <v>293</v>
      </c>
      <c r="AA327" s="16" t="s">
        <v>76</v>
      </c>
      <c r="AB327" s="16" t="s">
        <v>76</v>
      </c>
      <c r="AC327" s="16" t="s">
        <v>76</v>
      </c>
      <c r="AD327" s="16" t="s">
        <v>1963</v>
      </c>
      <c r="AE327" s="16" t="s">
        <v>77</v>
      </c>
      <c r="AF327" s="24">
        <v>2328818</v>
      </c>
      <c r="AG327" s="41">
        <v>624700</v>
      </c>
      <c r="AH327" s="24">
        <v>2953518</v>
      </c>
      <c r="AI327" s="26">
        <v>35783</v>
      </c>
      <c r="AJ327" s="27">
        <v>40909</v>
      </c>
      <c r="AK327" s="19" t="s">
        <v>92</v>
      </c>
      <c r="AL327" s="28">
        <f t="shared" ca="1" si="28"/>
        <v>13.25</v>
      </c>
      <c r="AM327" s="16" t="s">
        <v>269</v>
      </c>
      <c r="AN327" s="16" t="s">
        <v>94</v>
      </c>
      <c r="AO327" s="36" t="s">
        <v>82</v>
      </c>
      <c r="AP327" s="30">
        <v>6.9690000000000002E-2</v>
      </c>
      <c r="AQ327" s="31" t="s">
        <v>2040</v>
      </c>
      <c r="AR327" s="17" t="s">
        <v>2041</v>
      </c>
      <c r="AS327" s="16" t="s">
        <v>84</v>
      </c>
      <c r="AT327" s="16"/>
      <c r="AU327" s="33"/>
      <c r="AV327" s="17"/>
      <c r="AW327" s="16" t="s">
        <v>2042</v>
      </c>
      <c r="AX327" s="16">
        <v>3108203014</v>
      </c>
      <c r="AY327" s="16" t="s">
        <v>78</v>
      </c>
      <c r="AZ327" s="16" t="str">
        <f t="shared" ca="1" si="29"/>
        <v xml:space="preserve"> </v>
      </c>
      <c r="BA327" s="16" t="s">
        <v>87</v>
      </c>
      <c r="BB327" s="16" t="s">
        <v>211</v>
      </c>
      <c r="BC327" s="16"/>
      <c r="BD327" s="18" t="s">
        <v>87</v>
      </c>
      <c r="BE327" s="16"/>
      <c r="BF327" s="16" t="s">
        <v>87</v>
      </c>
      <c r="BG327" s="44"/>
      <c r="BH327" s="16"/>
      <c r="BI327" s="19"/>
      <c r="BJ327" s="16"/>
      <c r="BK327" s="16"/>
      <c r="BL327" s="34"/>
    </row>
    <row r="328" spans="1:64">
      <c r="A328" s="15">
        <v>406</v>
      </c>
      <c r="B328" s="16">
        <v>4066</v>
      </c>
      <c r="C328" s="17" t="s">
        <v>64</v>
      </c>
      <c r="D328" s="18">
        <v>70523565</v>
      </c>
      <c r="E328" s="18">
        <v>70523565</v>
      </c>
      <c r="F328" s="18">
        <v>70523565</v>
      </c>
      <c r="G328" s="17" t="s">
        <v>2043</v>
      </c>
      <c r="H328" s="16" t="s">
        <v>229</v>
      </c>
      <c r="I328" s="19" t="s">
        <v>2044</v>
      </c>
      <c r="J328" s="16">
        <f t="shared" ca="1" si="27"/>
        <v>59</v>
      </c>
      <c r="K328" s="17" t="s">
        <v>138</v>
      </c>
      <c r="L328" s="16">
        <v>4071</v>
      </c>
      <c r="M328" s="16">
        <v>16</v>
      </c>
      <c r="N328" s="16" t="s">
        <v>1629</v>
      </c>
      <c r="O328" s="35" t="s">
        <v>1567</v>
      </c>
      <c r="P328" s="16" t="s">
        <v>141</v>
      </c>
      <c r="Q328" s="16" t="s">
        <v>131</v>
      </c>
      <c r="R328" s="17" t="s">
        <v>73</v>
      </c>
      <c r="S328" s="22"/>
      <c r="T328" s="22">
        <v>406</v>
      </c>
      <c r="U328" s="22" t="s">
        <v>1629</v>
      </c>
      <c r="V328" s="37" t="s">
        <v>1567</v>
      </c>
      <c r="W328" s="16">
        <v>3000</v>
      </c>
      <c r="X328" s="16" t="s">
        <v>170</v>
      </c>
      <c r="Y328" s="16" t="s">
        <v>189</v>
      </c>
      <c r="Z328" s="16" t="s">
        <v>189</v>
      </c>
      <c r="AA328" s="16" t="s">
        <v>190</v>
      </c>
      <c r="AB328" s="16" t="s">
        <v>191</v>
      </c>
      <c r="AC328" s="16" t="s">
        <v>192</v>
      </c>
      <c r="AD328" s="16"/>
      <c r="AE328" s="16" t="s">
        <v>77</v>
      </c>
      <c r="AF328" s="24">
        <v>2328818</v>
      </c>
      <c r="AG328" s="41">
        <v>624700</v>
      </c>
      <c r="AH328" s="24">
        <v>2953518</v>
      </c>
      <c r="AI328" s="26">
        <v>34394</v>
      </c>
      <c r="AJ328" s="27">
        <v>40909</v>
      </c>
      <c r="AK328" s="19" t="s">
        <v>92</v>
      </c>
      <c r="AL328" s="28">
        <f t="shared" ca="1" si="28"/>
        <v>13.25</v>
      </c>
      <c r="AM328" s="16" t="s">
        <v>173</v>
      </c>
      <c r="AN328" s="16" t="s">
        <v>194</v>
      </c>
      <c r="AO328" s="36" t="s">
        <v>195</v>
      </c>
      <c r="AP328" s="30">
        <v>6.9690000000000002E-2</v>
      </c>
      <c r="AQ328" s="31" t="s">
        <v>2045</v>
      </c>
      <c r="AR328" s="17" t="s">
        <v>2046</v>
      </c>
      <c r="AS328" s="16" t="s">
        <v>84</v>
      </c>
      <c r="AT328" s="16"/>
      <c r="AU328" s="33"/>
      <c r="AV328" s="17"/>
      <c r="AW328" s="16" t="s">
        <v>2047</v>
      </c>
      <c r="AX328" s="16">
        <v>3205150177</v>
      </c>
      <c r="AY328" s="16">
        <v>3102061430</v>
      </c>
      <c r="AZ328" s="16" t="str">
        <f t="shared" ca="1" si="29"/>
        <v>Prepensionado</v>
      </c>
      <c r="BA328" s="16" t="s">
        <v>87</v>
      </c>
      <c r="BB328" s="16" t="s">
        <v>87</v>
      </c>
      <c r="BC328" s="16"/>
      <c r="BD328" s="18" t="s">
        <v>87</v>
      </c>
      <c r="BE328" s="16"/>
      <c r="BF328" s="16" t="s">
        <v>87</v>
      </c>
      <c r="BG328" s="44"/>
      <c r="BH328" s="16"/>
      <c r="BI328" s="19"/>
      <c r="BJ328" s="16"/>
      <c r="BK328" s="16"/>
      <c r="BL328" s="34"/>
    </row>
    <row r="329" spans="1:64">
      <c r="A329" s="15">
        <v>407</v>
      </c>
      <c r="B329" s="16">
        <v>4066</v>
      </c>
      <c r="C329" s="17" t="s">
        <v>64</v>
      </c>
      <c r="D329" s="18">
        <v>71637704</v>
      </c>
      <c r="E329" s="18">
        <v>71637704</v>
      </c>
      <c r="F329" s="18">
        <v>71637704</v>
      </c>
      <c r="G329" s="66" t="s">
        <v>2048</v>
      </c>
      <c r="H329" s="16" t="s">
        <v>229</v>
      </c>
      <c r="I329" s="19" t="s">
        <v>2049</v>
      </c>
      <c r="J329" s="16">
        <f t="shared" ca="1" si="27"/>
        <v>62</v>
      </c>
      <c r="K329" s="17" t="s">
        <v>138</v>
      </c>
      <c r="L329" s="16">
        <v>4071</v>
      </c>
      <c r="M329" s="16">
        <v>16</v>
      </c>
      <c r="N329" s="16" t="s">
        <v>1629</v>
      </c>
      <c r="O329" s="35" t="s">
        <v>1567</v>
      </c>
      <c r="P329" s="16" t="s">
        <v>141</v>
      </c>
      <c r="Q329" s="16" t="s">
        <v>131</v>
      </c>
      <c r="R329" s="22" t="s">
        <v>73</v>
      </c>
      <c r="S329" s="22"/>
      <c r="T329" s="22">
        <v>407</v>
      </c>
      <c r="U329" s="22" t="s">
        <v>1629</v>
      </c>
      <c r="V329" s="22" t="s">
        <v>1567</v>
      </c>
      <c r="W329" s="16">
        <v>3000</v>
      </c>
      <c r="X329" s="16" t="s">
        <v>170</v>
      </c>
      <c r="Y329" s="16" t="s">
        <v>293</v>
      </c>
      <c r="Z329" s="16" t="s">
        <v>293</v>
      </c>
      <c r="AA329" s="16" t="s">
        <v>76</v>
      </c>
      <c r="AB329" s="16" t="s">
        <v>76</v>
      </c>
      <c r="AC329" s="16" t="s">
        <v>76</v>
      </c>
      <c r="AD329" s="16"/>
      <c r="AE329" s="16" t="s">
        <v>77</v>
      </c>
      <c r="AF329" s="24">
        <v>2328818</v>
      </c>
      <c r="AG329" s="41">
        <v>624700</v>
      </c>
      <c r="AH329" s="24">
        <v>2953518</v>
      </c>
      <c r="AI329" s="26">
        <v>36417</v>
      </c>
      <c r="AJ329" s="27">
        <v>40909</v>
      </c>
      <c r="AK329" s="19" t="s">
        <v>92</v>
      </c>
      <c r="AL329" s="28">
        <f t="shared" ca="1" si="28"/>
        <v>13.25</v>
      </c>
      <c r="AM329" s="16" t="s">
        <v>120</v>
      </c>
      <c r="AN329" s="16" t="s">
        <v>94</v>
      </c>
      <c r="AO329" s="36" t="s">
        <v>82</v>
      </c>
      <c r="AP329" s="30">
        <v>6.9690000000000002E-2</v>
      </c>
      <c r="AQ329" s="31" t="s">
        <v>2050</v>
      </c>
      <c r="AR329" s="16" t="s">
        <v>2050</v>
      </c>
      <c r="AS329" s="16" t="s">
        <v>84</v>
      </c>
      <c r="AT329" s="16"/>
      <c r="AU329" s="33"/>
      <c r="AV329" s="16"/>
      <c r="AW329" s="16" t="s">
        <v>2051</v>
      </c>
      <c r="AX329" s="16">
        <v>3172199090</v>
      </c>
      <c r="AY329" s="16" t="s">
        <v>78</v>
      </c>
      <c r="AZ329" s="16" t="str">
        <f t="shared" ca="1" si="29"/>
        <v>Prepensionado</v>
      </c>
      <c r="BA329" s="16" t="s">
        <v>87</v>
      </c>
      <c r="BB329" s="16" t="s">
        <v>87</v>
      </c>
      <c r="BC329" s="16"/>
      <c r="BD329" s="18" t="s">
        <v>87</v>
      </c>
      <c r="BE329" s="16"/>
      <c r="BF329" s="16" t="s">
        <v>87</v>
      </c>
      <c r="BG329" s="17"/>
      <c r="BH329" s="16"/>
      <c r="BI329" s="19"/>
      <c r="BJ329" s="16"/>
      <c r="BK329" s="16"/>
      <c r="BL329" s="34"/>
    </row>
    <row r="330" spans="1:64">
      <c r="A330" s="15">
        <v>408</v>
      </c>
      <c r="B330" s="16">
        <v>4066</v>
      </c>
      <c r="C330" s="17" t="s">
        <v>64</v>
      </c>
      <c r="D330" s="18">
        <v>98612011</v>
      </c>
      <c r="E330" s="18">
        <v>98612011</v>
      </c>
      <c r="F330" s="18">
        <v>98612011</v>
      </c>
      <c r="G330" s="17" t="s">
        <v>2052</v>
      </c>
      <c r="H330" s="16" t="s">
        <v>89</v>
      </c>
      <c r="I330" s="19" t="s">
        <v>2053</v>
      </c>
      <c r="J330" s="16">
        <f t="shared" ca="1" si="27"/>
        <v>54</v>
      </c>
      <c r="K330" s="17" t="s">
        <v>138</v>
      </c>
      <c r="L330" s="16">
        <v>4071</v>
      </c>
      <c r="M330" s="16">
        <v>16</v>
      </c>
      <c r="N330" s="16" t="s">
        <v>1629</v>
      </c>
      <c r="O330" s="35" t="s">
        <v>1567</v>
      </c>
      <c r="P330" s="16" t="s">
        <v>141</v>
      </c>
      <c r="Q330" s="16" t="s">
        <v>131</v>
      </c>
      <c r="R330" s="17" t="s">
        <v>73</v>
      </c>
      <c r="S330" s="22"/>
      <c r="T330" s="22">
        <v>408</v>
      </c>
      <c r="U330" s="22" t="s">
        <v>1629</v>
      </c>
      <c r="V330" s="37" t="s">
        <v>1567</v>
      </c>
      <c r="W330" s="16">
        <v>3000</v>
      </c>
      <c r="X330" s="16" t="s">
        <v>170</v>
      </c>
      <c r="Y330" s="16" t="s">
        <v>519</v>
      </c>
      <c r="Z330" s="16" t="s">
        <v>519</v>
      </c>
      <c r="AA330" s="16" t="s">
        <v>339</v>
      </c>
      <c r="AB330" s="16" t="s">
        <v>630</v>
      </c>
      <c r="AC330" s="16" t="s">
        <v>341</v>
      </c>
      <c r="AD330" s="16"/>
      <c r="AE330" s="16" t="s">
        <v>77</v>
      </c>
      <c r="AF330" s="24">
        <v>2328818</v>
      </c>
      <c r="AG330" s="41">
        <v>624700</v>
      </c>
      <c r="AH330" s="24">
        <v>2953518</v>
      </c>
      <c r="AI330" s="26">
        <v>36553</v>
      </c>
      <c r="AJ330" s="27">
        <v>40909</v>
      </c>
      <c r="AK330" s="19" t="s">
        <v>92</v>
      </c>
      <c r="AL330" s="28">
        <f t="shared" ca="1" si="28"/>
        <v>13.25</v>
      </c>
      <c r="AM330" s="16" t="s">
        <v>183</v>
      </c>
      <c r="AN330" s="16" t="s">
        <v>94</v>
      </c>
      <c r="AO330" s="36" t="s">
        <v>343</v>
      </c>
      <c r="AP330" s="30">
        <v>6.9690000000000002E-2</v>
      </c>
      <c r="AQ330" s="31" t="s">
        <v>2054</v>
      </c>
      <c r="AR330" s="16" t="s">
        <v>2055</v>
      </c>
      <c r="AS330" s="16" t="s">
        <v>84</v>
      </c>
      <c r="AT330" s="16" t="s">
        <v>2056</v>
      </c>
      <c r="AU330" s="33" t="s">
        <v>198</v>
      </c>
      <c r="AV330" s="16"/>
      <c r="AW330" s="16" t="s">
        <v>2057</v>
      </c>
      <c r="AX330" s="16">
        <v>3143628784</v>
      </c>
      <c r="AY330" s="16" t="s">
        <v>78</v>
      </c>
      <c r="AZ330" s="16" t="str">
        <f t="shared" ca="1" si="29"/>
        <v xml:space="preserve"> </v>
      </c>
      <c r="BA330" s="16" t="s">
        <v>87</v>
      </c>
      <c r="BB330" s="16" t="s">
        <v>87</v>
      </c>
      <c r="BC330" s="16"/>
      <c r="BD330" s="18" t="s">
        <v>87</v>
      </c>
      <c r="BE330" s="16"/>
      <c r="BF330" s="16" t="s">
        <v>87</v>
      </c>
      <c r="BG330" s="31"/>
      <c r="BH330" s="16"/>
      <c r="BI330" s="19"/>
      <c r="BJ330" s="16"/>
      <c r="BK330" s="16"/>
      <c r="BL330" s="34"/>
    </row>
    <row r="331" spans="1:64">
      <c r="A331" s="15">
        <v>409</v>
      </c>
      <c r="B331" s="16">
        <v>4066</v>
      </c>
      <c r="C331" s="17" t="s">
        <v>64</v>
      </c>
      <c r="D331" s="18">
        <v>73071050</v>
      </c>
      <c r="E331" s="18" t="e">
        <v>#N/A</v>
      </c>
      <c r="F331" s="18" t="e">
        <v>#N/A</v>
      </c>
      <c r="G331" s="17" t="s">
        <v>2058</v>
      </c>
      <c r="H331" s="16" t="s">
        <v>89</v>
      </c>
      <c r="I331" s="19" t="s">
        <v>2059</v>
      </c>
      <c r="J331" s="16">
        <f t="shared" ca="1" si="27"/>
        <v>67</v>
      </c>
      <c r="K331" s="17" t="s">
        <v>138</v>
      </c>
      <c r="L331" s="16">
        <v>4071</v>
      </c>
      <c r="M331" s="16">
        <v>16</v>
      </c>
      <c r="N331" s="16" t="s">
        <v>1629</v>
      </c>
      <c r="O331" s="35" t="s">
        <v>1567</v>
      </c>
      <c r="P331" s="16" t="s">
        <v>141</v>
      </c>
      <c r="Q331" s="16" t="s">
        <v>131</v>
      </c>
      <c r="R331" s="17" t="s">
        <v>73</v>
      </c>
      <c r="S331" s="22"/>
      <c r="T331" s="22">
        <v>409</v>
      </c>
      <c r="U331" s="22" t="s">
        <v>1629</v>
      </c>
      <c r="V331" s="37" t="s">
        <v>1567</v>
      </c>
      <c r="W331" s="16">
        <v>3000</v>
      </c>
      <c r="X331" s="16" t="s">
        <v>170</v>
      </c>
      <c r="Y331" s="16" t="s">
        <v>189</v>
      </c>
      <c r="Z331" s="16" t="s">
        <v>189</v>
      </c>
      <c r="AA331" s="16" t="s">
        <v>190</v>
      </c>
      <c r="AB331" s="16" t="s">
        <v>191</v>
      </c>
      <c r="AC331" s="16" t="s">
        <v>192</v>
      </c>
      <c r="AD331" s="16"/>
      <c r="AE331" s="16" t="s">
        <v>77</v>
      </c>
      <c r="AF331" s="24">
        <v>2328818</v>
      </c>
      <c r="AG331" s="41">
        <v>624700</v>
      </c>
      <c r="AH331" s="24">
        <v>2953518</v>
      </c>
      <c r="AI331" s="26">
        <v>35040</v>
      </c>
      <c r="AJ331" s="27">
        <v>40909</v>
      </c>
      <c r="AK331" s="19" t="s">
        <v>92</v>
      </c>
      <c r="AL331" s="28">
        <f t="shared" ca="1" si="28"/>
        <v>13.25</v>
      </c>
      <c r="AM331" s="16" t="s">
        <v>173</v>
      </c>
      <c r="AN331" s="16" t="s">
        <v>94</v>
      </c>
      <c r="AO331" s="36" t="s">
        <v>195</v>
      </c>
      <c r="AP331" s="30">
        <v>6.9690000000000002E-2</v>
      </c>
      <c r="AQ331" s="31" t="s">
        <v>2060</v>
      </c>
      <c r="AR331" s="17" t="s">
        <v>2061</v>
      </c>
      <c r="AS331" s="16" t="s">
        <v>84</v>
      </c>
      <c r="AT331" s="16"/>
      <c r="AU331" s="33"/>
      <c r="AV331" s="17"/>
      <c r="AW331" s="16" t="s">
        <v>2062</v>
      </c>
      <c r="AX331" s="16">
        <v>3117026701</v>
      </c>
      <c r="AY331" s="16" t="s">
        <v>78</v>
      </c>
      <c r="AZ331" s="16" t="str">
        <f t="shared" ca="1" si="29"/>
        <v>Prepensionado</v>
      </c>
      <c r="BA331" s="16" t="s">
        <v>87</v>
      </c>
      <c r="BB331" s="16" t="s">
        <v>87</v>
      </c>
      <c r="BC331" s="16"/>
      <c r="BD331" s="18" t="s">
        <v>87</v>
      </c>
      <c r="BE331" s="16"/>
      <c r="BF331" s="16" t="s">
        <v>87</v>
      </c>
      <c r="BG331" s="44"/>
      <c r="BH331" s="16"/>
      <c r="BI331" s="19"/>
      <c r="BJ331" s="16"/>
      <c r="BK331" s="16"/>
      <c r="BL331" s="34"/>
    </row>
    <row r="332" spans="1:64">
      <c r="A332" s="15">
        <v>410</v>
      </c>
      <c r="B332" s="16">
        <v>4066</v>
      </c>
      <c r="C332" s="17" t="s">
        <v>64</v>
      </c>
      <c r="D332" s="18">
        <v>13893213</v>
      </c>
      <c r="E332" s="18">
        <v>13893213</v>
      </c>
      <c r="F332" s="18">
        <v>13893213</v>
      </c>
      <c r="G332" s="17" t="s">
        <v>2063</v>
      </c>
      <c r="H332" s="16" t="s">
        <v>89</v>
      </c>
      <c r="I332" s="19" t="s">
        <v>2064</v>
      </c>
      <c r="J332" s="16">
        <f t="shared" ca="1" si="27"/>
        <v>63</v>
      </c>
      <c r="K332" s="17" t="s">
        <v>138</v>
      </c>
      <c r="L332" s="16">
        <v>4071</v>
      </c>
      <c r="M332" s="16">
        <v>16</v>
      </c>
      <c r="N332" s="16" t="s">
        <v>1629</v>
      </c>
      <c r="O332" s="35" t="s">
        <v>1567</v>
      </c>
      <c r="P332" s="16" t="s">
        <v>141</v>
      </c>
      <c r="Q332" s="16" t="s">
        <v>131</v>
      </c>
      <c r="R332" s="17" t="s">
        <v>73</v>
      </c>
      <c r="S332" s="22"/>
      <c r="T332" s="22">
        <v>410</v>
      </c>
      <c r="U332" s="22" t="s">
        <v>1629</v>
      </c>
      <c r="V332" s="37" t="s">
        <v>1567</v>
      </c>
      <c r="W332" s="16">
        <v>3000</v>
      </c>
      <c r="X332" s="16" t="s">
        <v>170</v>
      </c>
      <c r="Y332" s="16" t="s">
        <v>293</v>
      </c>
      <c r="Z332" s="16" t="s">
        <v>293</v>
      </c>
      <c r="AA332" s="16" t="s">
        <v>76</v>
      </c>
      <c r="AB332" s="16" t="s">
        <v>76</v>
      </c>
      <c r="AC332" s="16" t="s">
        <v>76</v>
      </c>
      <c r="AD332" s="16"/>
      <c r="AE332" s="16" t="s">
        <v>77</v>
      </c>
      <c r="AF332" s="24">
        <v>2328818</v>
      </c>
      <c r="AG332" s="41">
        <v>624700</v>
      </c>
      <c r="AH332" s="24">
        <v>2953518</v>
      </c>
      <c r="AI332" s="26">
        <v>37068</v>
      </c>
      <c r="AJ332" s="27">
        <v>40909</v>
      </c>
      <c r="AK332" s="19" t="s">
        <v>92</v>
      </c>
      <c r="AL332" s="28">
        <f t="shared" ca="1" si="28"/>
        <v>13.25</v>
      </c>
      <c r="AM332" s="16" t="s">
        <v>93</v>
      </c>
      <c r="AN332" s="16" t="s">
        <v>121</v>
      </c>
      <c r="AO332" s="36" t="s">
        <v>82</v>
      </c>
      <c r="AP332" s="30">
        <v>6.9690000000000002E-2</v>
      </c>
      <c r="AQ332" s="31" t="s">
        <v>2065</v>
      </c>
      <c r="AR332" s="16" t="s">
        <v>2066</v>
      </c>
      <c r="AS332" s="16" t="s">
        <v>1673</v>
      </c>
      <c r="AT332" s="16"/>
      <c r="AU332" s="33"/>
      <c r="AV332" s="16"/>
      <c r="AW332" s="16" t="s">
        <v>2067</v>
      </c>
      <c r="AX332" s="16">
        <v>3103057407</v>
      </c>
      <c r="AY332" s="16">
        <v>3152592003</v>
      </c>
      <c r="AZ332" s="16" t="str">
        <f t="shared" ca="1" si="29"/>
        <v>Prepensionado</v>
      </c>
      <c r="BA332" s="16" t="s">
        <v>87</v>
      </c>
      <c r="BB332" s="16" t="s">
        <v>87</v>
      </c>
      <c r="BC332" s="16"/>
      <c r="BD332" s="18" t="s">
        <v>87</v>
      </c>
      <c r="BE332" s="16"/>
      <c r="BF332" s="16" t="s">
        <v>87</v>
      </c>
      <c r="BG332" s="31"/>
      <c r="BH332" s="16"/>
      <c r="BI332" s="19"/>
      <c r="BJ332" s="16"/>
      <c r="BK332" s="16"/>
      <c r="BL332" s="34"/>
    </row>
    <row r="333" spans="1:64">
      <c r="A333" s="15">
        <v>411</v>
      </c>
      <c r="B333" s="16">
        <v>4066</v>
      </c>
      <c r="C333" s="17" t="s">
        <v>64</v>
      </c>
      <c r="D333" s="18">
        <v>70524136</v>
      </c>
      <c r="E333" s="18" t="e">
        <v>#N/A</v>
      </c>
      <c r="F333" s="18" t="e">
        <v>#N/A</v>
      </c>
      <c r="G333" s="17" t="s">
        <v>2068</v>
      </c>
      <c r="H333" s="16" t="s">
        <v>89</v>
      </c>
      <c r="I333" s="19" t="s">
        <v>1588</v>
      </c>
      <c r="J333" s="16">
        <f t="shared" ca="1" si="27"/>
        <v>57</v>
      </c>
      <c r="K333" s="17" t="s">
        <v>138</v>
      </c>
      <c r="L333" s="16">
        <v>4071</v>
      </c>
      <c r="M333" s="16">
        <v>16</v>
      </c>
      <c r="N333" s="16" t="s">
        <v>1629</v>
      </c>
      <c r="O333" s="35" t="s">
        <v>1567</v>
      </c>
      <c r="P333" s="16" t="s">
        <v>141</v>
      </c>
      <c r="Q333" s="16" t="s">
        <v>131</v>
      </c>
      <c r="R333" s="17" t="s">
        <v>73</v>
      </c>
      <c r="S333" s="22"/>
      <c r="T333" s="22">
        <v>411</v>
      </c>
      <c r="U333" s="22" t="s">
        <v>1629</v>
      </c>
      <c r="V333" s="37" t="s">
        <v>1567</v>
      </c>
      <c r="W333" s="16">
        <v>3000</v>
      </c>
      <c r="X333" s="16" t="s">
        <v>170</v>
      </c>
      <c r="Y333" s="16" t="s">
        <v>531</v>
      </c>
      <c r="Z333" s="16" t="s">
        <v>531</v>
      </c>
      <c r="AA333" s="16" t="s">
        <v>421</v>
      </c>
      <c r="AB333" s="16" t="s">
        <v>2069</v>
      </c>
      <c r="AC333" s="16" t="s">
        <v>2070</v>
      </c>
      <c r="AD333" s="52" t="s">
        <v>2071</v>
      </c>
      <c r="AE333" s="16" t="s">
        <v>77</v>
      </c>
      <c r="AF333" s="24">
        <v>2328818</v>
      </c>
      <c r="AG333" s="41">
        <v>624700</v>
      </c>
      <c r="AH333" s="24">
        <v>2953518</v>
      </c>
      <c r="AI333" s="26">
        <v>36599</v>
      </c>
      <c r="AJ333" s="27">
        <v>40909</v>
      </c>
      <c r="AK333" s="19" t="s">
        <v>92</v>
      </c>
      <c r="AL333" s="28">
        <f t="shared" ca="1" si="28"/>
        <v>13.25</v>
      </c>
      <c r="AM333" s="16" t="s">
        <v>120</v>
      </c>
      <c r="AN333" s="16" t="s">
        <v>94</v>
      </c>
      <c r="AO333" s="36" t="s">
        <v>2072</v>
      </c>
      <c r="AP333" s="30">
        <v>6.9690000000000002E-2</v>
      </c>
      <c r="AQ333" s="31" t="s">
        <v>2073</v>
      </c>
      <c r="AR333" s="17" t="s">
        <v>2074</v>
      </c>
      <c r="AS333" s="16" t="s">
        <v>84</v>
      </c>
      <c r="AT333" s="16"/>
      <c r="AU333" s="33"/>
      <c r="AV333" s="17"/>
      <c r="AW333" s="16" t="s">
        <v>2075</v>
      </c>
      <c r="AX333" s="16">
        <v>3116683619</v>
      </c>
      <c r="AY333" s="16" t="s">
        <v>78</v>
      </c>
      <c r="AZ333" s="16" t="str">
        <f t="shared" ca="1" si="29"/>
        <v xml:space="preserve"> </v>
      </c>
      <c r="BA333" s="16" t="s">
        <v>87</v>
      </c>
      <c r="BB333" s="16" t="s">
        <v>87</v>
      </c>
      <c r="BC333" s="16"/>
      <c r="BD333" s="18" t="s">
        <v>87</v>
      </c>
      <c r="BE333" s="16"/>
      <c r="BF333" s="16" t="s">
        <v>87</v>
      </c>
      <c r="BG333" s="44"/>
      <c r="BH333" s="16"/>
      <c r="BI333" s="19"/>
      <c r="BJ333" s="16"/>
      <c r="BK333" s="16"/>
      <c r="BL333" s="34"/>
    </row>
    <row r="334" spans="1:64">
      <c r="A334" s="15">
        <v>412</v>
      </c>
      <c r="B334" s="16">
        <v>4066</v>
      </c>
      <c r="C334" s="17" t="s">
        <v>64</v>
      </c>
      <c r="D334" s="18">
        <v>12195741</v>
      </c>
      <c r="E334" s="18">
        <v>12195741</v>
      </c>
      <c r="F334" s="18">
        <v>12195741</v>
      </c>
      <c r="G334" s="17" t="s">
        <v>2076</v>
      </c>
      <c r="H334" s="16" t="s">
        <v>89</v>
      </c>
      <c r="I334" s="19" t="s">
        <v>2077</v>
      </c>
      <c r="J334" s="16">
        <f t="shared" ca="1" si="27"/>
        <v>53</v>
      </c>
      <c r="K334" s="17" t="s">
        <v>138</v>
      </c>
      <c r="L334" s="16">
        <v>4071</v>
      </c>
      <c r="M334" s="16">
        <v>16</v>
      </c>
      <c r="N334" s="16" t="s">
        <v>1629</v>
      </c>
      <c r="O334" s="35" t="s">
        <v>1567</v>
      </c>
      <c r="P334" s="16" t="s">
        <v>141</v>
      </c>
      <c r="Q334" s="16" t="s">
        <v>131</v>
      </c>
      <c r="R334" s="17" t="s">
        <v>73</v>
      </c>
      <c r="S334" s="22"/>
      <c r="T334" s="22">
        <v>412</v>
      </c>
      <c r="U334" s="22" t="s">
        <v>1629</v>
      </c>
      <c r="V334" s="37" t="s">
        <v>1567</v>
      </c>
      <c r="W334" s="16">
        <v>3000</v>
      </c>
      <c r="X334" s="16" t="s">
        <v>170</v>
      </c>
      <c r="Y334" s="16" t="s">
        <v>293</v>
      </c>
      <c r="Z334" s="16" t="s">
        <v>293</v>
      </c>
      <c r="AA334" s="16" t="s">
        <v>76</v>
      </c>
      <c r="AB334" s="16" t="s">
        <v>76</v>
      </c>
      <c r="AC334" s="16" t="s">
        <v>76</v>
      </c>
      <c r="AD334" s="16"/>
      <c r="AE334" s="16" t="s">
        <v>77</v>
      </c>
      <c r="AF334" s="24">
        <v>2328818</v>
      </c>
      <c r="AG334" s="41">
        <v>624700</v>
      </c>
      <c r="AH334" s="24">
        <v>2953518</v>
      </c>
      <c r="AI334" s="26">
        <v>35732</v>
      </c>
      <c r="AJ334" s="27">
        <v>40909</v>
      </c>
      <c r="AK334" s="19" t="s">
        <v>92</v>
      </c>
      <c r="AL334" s="28">
        <f t="shared" ca="1" si="28"/>
        <v>13.25</v>
      </c>
      <c r="AM334" s="16" t="s">
        <v>120</v>
      </c>
      <c r="AN334" s="16" t="s">
        <v>94</v>
      </c>
      <c r="AO334" s="36" t="s">
        <v>82</v>
      </c>
      <c r="AP334" s="30">
        <v>6.9690000000000002E-2</v>
      </c>
      <c r="AQ334" s="31" t="s">
        <v>2078</v>
      </c>
      <c r="AR334" s="17" t="s">
        <v>2079</v>
      </c>
      <c r="AS334" s="16" t="s">
        <v>84</v>
      </c>
      <c r="AT334" s="16"/>
      <c r="AU334" s="33"/>
      <c r="AV334" s="17"/>
      <c r="AW334" s="16" t="s">
        <v>2080</v>
      </c>
      <c r="AX334" s="16">
        <v>3115424945</v>
      </c>
      <c r="AY334" s="16" t="s">
        <v>78</v>
      </c>
      <c r="AZ334" s="16" t="str">
        <f t="shared" ca="1" si="29"/>
        <v xml:space="preserve"> </v>
      </c>
      <c r="BA334" s="16" t="s">
        <v>87</v>
      </c>
      <c r="BB334" s="16" t="s">
        <v>87</v>
      </c>
      <c r="BC334" s="16"/>
      <c r="BD334" s="18" t="s">
        <v>87</v>
      </c>
      <c r="BE334" s="16"/>
      <c r="BF334" s="16" t="s">
        <v>87</v>
      </c>
      <c r="BG334" s="44"/>
      <c r="BH334" s="16"/>
      <c r="BI334" s="19"/>
      <c r="BJ334" s="16"/>
      <c r="BK334" s="16"/>
      <c r="BL334" s="34"/>
    </row>
    <row r="335" spans="1:64">
      <c r="A335" s="15">
        <v>413</v>
      </c>
      <c r="B335" s="16">
        <v>4066</v>
      </c>
      <c r="C335" s="17" t="s">
        <v>64</v>
      </c>
      <c r="D335" s="18">
        <v>18879035</v>
      </c>
      <c r="E335" s="18">
        <v>18879035</v>
      </c>
      <c r="F335" s="18">
        <v>18879035</v>
      </c>
      <c r="G335" s="17" t="s">
        <v>2081</v>
      </c>
      <c r="H335" s="16" t="s">
        <v>89</v>
      </c>
      <c r="I335" s="19" t="s">
        <v>2082</v>
      </c>
      <c r="J335" s="16">
        <f t="shared" ca="1" si="27"/>
        <v>56</v>
      </c>
      <c r="K335" s="17" t="s">
        <v>138</v>
      </c>
      <c r="L335" s="16">
        <v>4071</v>
      </c>
      <c r="M335" s="16">
        <v>16</v>
      </c>
      <c r="N335" s="16" t="s">
        <v>1629</v>
      </c>
      <c r="O335" s="35" t="s">
        <v>1567</v>
      </c>
      <c r="P335" s="16" t="s">
        <v>141</v>
      </c>
      <c r="Q335" s="16" t="s">
        <v>131</v>
      </c>
      <c r="R335" s="17" t="s">
        <v>1027</v>
      </c>
      <c r="S335" s="22"/>
      <c r="T335" s="22">
        <v>413</v>
      </c>
      <c r="U335" s="22" t="s">
        <v>1629</v>
      </c>
      <c r="V335" s="37" t="s">
        <v>1567</v>
      </c>
      <c r="W335" s="16">
        <v>3000</v>
      </c>
      <c r="X335" s="16" t="s">
        <v>170</v>
      </c>
      <c r="Y335" s="16" t="s">
        <v>293</v>
      </c>
      <c r="Z335" s="16" t="s">
        <v>293</v>
      </c>
      <c r="AA335" s="16" t="s">
        <v>76</v>
      </c>
      <c r="AB335" s="16" t="s">
        <v>76</v>
      </c>
      <c r="AC335" s="16" t="s">
        <v>76</v>
      </c>
      <c r="AD335" s="16"/>
      <c r="AE335" s="16" t="s">
        <v>77</v>
      </c>
      <c r="AF335" s="24">
        <v>2328818</v>
      </c>
      <c r="AG335" s="41">
        <v>624700</v>
      </c>
      <c r="AH335" s="24">
        <v>2953518</v>
      </c>
      <c r="AI335" s="26">
        <v>35376</v>
      </c>
      <c r="AJ335" s="27">
        <v>40909</v>
      </c>
      <c r="AK335" s="19" t="s">
        <v>92</v>
      </c>
      <c r="AL335" s="28">
        <f t="shared" ca="1" si="28"/>
        <v>13.25</v>
      </c>
      <c r="AM335" s="16" t="s">
        <v>120</v>
      </c>
      <c r="AN335" s="16" t="s">
        <v>94</v>
      </c>
      <c r="AO335" s="36" t="s">
        <v>82</v>
      </c>
      <c r="AP335" s="30">
        <v>6.9690000000000002E-2</v>
      </c>
      <c r="AQ335" s="31" t="s">
        <v>2083</v>
      </c>
      <c r="AR335" s="17" t="s">
        <v>2084</v>
      </c>
      <c r="AS335" s="16" t="s">
        <v>84</v>
      </c>
      <c r="AT335" s="16"/>
      <c r="AU335" s="33"/>
      <c r="AV335" s="17"/>
      <c r="AW335" s="16" t="s">
        <v>2085</v>
      </c>
      <c r="AX335" s="16">
        <v>3123201022</v>
      </c>
      <c r="AY335" s="16">
        <v>3219239466</v>
      </c>
      <c r="AZ335" s="16" t="str">
        <f t="shared" ca="1" si="29"/>
        <v xml:space="preserve"> </v>
      </c>
      <c r="BA335" s="16" t="s">
        <v>87</v>
      </c>
      <c r="BB335" s="16" t="s">
        <v>211</v>
      </c>
      <c r="BC335" s="16"/>
      <c r="BD335" s="18" t="s">
        <v>87</v>
      </c>
      <c r="BE335" s="16"/>
      <c r="BF335" s="16" t="s">
        <v>87</v>
      </c>
      <c r="BG335" s="44"/>
      <c r="BH335" s="16"/>
      <c r="BI335" s="19"/>
      <c r="BJ335" s="16"/>
      <c r="BK335" s="16"/>
      <c r="BL335" s="34"/>
    </row>
    <row r="336" spans="1:64">
      <c r="A336" s="15">
        <v>414</v>
      </c>
      <c r="B336" s="16">
        <v>4066</v>
      </c>
      <c r="C336" s="17" t="s">
        <v>64</v>
      </c>
      <c r="D336" s="18">
        <v>19396785</v>
      </c>
      <c r="E336" s="18">
        <v>19396785</v>
      </c>
      <c r="F336" s="18">
        <v>19396785</v>
      </c>
      <c r="G336" s="17" t="s">
        <v>2086</v>
      </c>
      <c r="H336" s="16" t="s">
        <v>89</v>
      </c>
      <c r="I336" s="19" t="s">
        <v>2087</v>
      </c>
      <c r="J336" s="16">
        <f t="shared" ca="1" si="27"/>
        <v>67</v>
      </c>
      <c r="K336" s="17" t="s">
        <v>138</v>
      </c>
      <c r="L336" s="16">
        <v>4071</v>
      </c>
      <c r="M336" s="16">
        <v>16</v>
      </c>
      <c r="N336" s="16" t="s">
        <v>1629</v>
      </c>
      <c r="O336" s="35" t="s">
        <v>1567</v>
      </c>
      <c r="P336" s="16" t="s">
        <v>141</v>
      </c>
      <c r="Q336" s="16" t="s">
        <v>131</v>
      </c>
      <c r="R336" s="17" t="s">
        <v>73</v>
      </c>
      <c r="S336" s="22"/>
      <c r="T336" s="22">
        <v>414</v>
      </c>
      <c r="U336" s="22" t="s">
        <v>1629</v>
      </c>
      <c r="V336" s="37" t="s">
        <v>1567</v>
      </c>
      <c r="W336" s="16">
        <v>3000</v>
      </c>
      <c r="X336" s="16" t="s">
        <v>170</v>
      </c>
      <c r="Y336" s="16" t="s">
        <v>293</v>
      </c>
      <c r="Z336" s="16" t="s">
        <v>293</v>
      </c>
      <c r="AA336" s="16" t="s">
        <v>76</v>
      </c>
      <c r="AB336" s="16" t="s">
        <v>76</v>
      </c>
      <c r="AC336" s="16" t="s">
        <v>76</v>
      </c>
      <c r="AD336" s="16"/>
      <c r="AE336" s="16" t="s">
        <v>77</v>
      </c>
      <c r="AF336" s="24">
        <v>2328818</v>
      </c>
      <c r="AG336" s="41">
        <v>624700</v>
      </c>
      <c r="AH336" s="24">
        <v>2953518</v>
      </c>
      <c r="AI336" s="26">
        <v>36871</v>
      </c>
      <c r="AJ336" s="27">
        <v>40909</v>
      </c>
      <c r="AK336" s="19" t="s">
        <v>92</v>
      </c>
      <c r="AL336" s="28">
        <f t="shared" ca="1" si="28"/>
        <v>13.25</v>
      </c>
      <c r="AM336" s="16" t="s">
        <v>120</v>
      </c>
      <c r="AN336" s="16" t="s">
        <v>94</v>
      </c>
      <c r="AO336" s="36" t="s">
        <v>82</v>
      </c>
      <c r="AP336" s="30">
        <v>6.9690000000000002E-2</v>
      </c>
      <c r="AQ336" s="31" t="s">
        <v>2088</v>
      </c>
      <c r="AR336" s="17" t="s">
        <v>2089</v>
      </c>
      <c r="AS336" s="16" t="s">
        <v>1673</v>
      </c>
      <c r="AT336" s="16"/>
      <c r="AU336" s="33"/>
      <c r="AV336" s="17"/>
      <c r="AW336" s="16" t="s">
        <v>2090</v>
      </c>
      <c r="AX336" s="16">
        <v>3104786227</v>
      </c>
      <c r="AY336" s="16" t="s">
        <v>78</v>
      </c>
      <c r="AZ336" s="16" t="str">
        <f t="shared" ca="1" si="29"/>
        <v>Prepensionado</v>
      </c>
      <c r="BA336" s="16" t="s">
        <v>87</v>
      </c>
      <c r="BB336" s="16" t="s">
        <v>87</v>
      </c>
      <c r="BC336" s="16"/>
      <c r="BD336" s="18" t="s">
        <v>87</v>
      </c>
      <c r="BE336" s="16"/>
      <c r="BF336" s="16" t="s">
        <v>87</v>
      </c>
      <c r="BG336" s="44"/>
      <c r="BH336" s="16"/>
      <c r="BI336" s="19"/>
      <c r="BJ336" s="16"/>
      <c r="BK336" s="16"/>
      <c r="BL336" s="34"/>
    </row>
    <row r="337" spans="1:64">
      <c r="A337" s="15">
        <v>415</v>
      </c>
      <c r="B337" s="16">
        <v>4066</v>
      </c>
      <c r="C337" s="17" t="s">
        <v>64</v>
      </c>
      <c r="D337" s="18">
        <v>15285841</v>
      </c>
      <c r="E337" s="18">
        <v>15285841</v>
      </c>
      <c r="F337" s="18">
        <v>15285841</v>
      </c>
      <c r="G337" s="17" t="s">
        <v>2091</v>
      </c>
      <c r="H337" s="16" t="s">
        <v>89</v>
      </c>
      <c r="I337" s="19" t="s">
        <v>2092</v>
      </c>
      <c r="J337" s="16">
        <f t="shared" ca="1" si="27"/>
        <v>61</v>
      </c>
      <c r="K337" s="17" t="s">
        <v>138</v>
      </c>
      <c r="L337" s="16">
        <v>4071</v>
      </c>
      <c r="M337" s="16">
        <v>16</v>
      </c>
      <c r="N337" s="16" t="s">
        <v>1629</v>
      </c>
      <c r="O337" s="35" t="s">
        <v>1567</v>
      </c>
      <c r="P337" s="16" t="s">
        <v>141</v>
      </c>
      <c r="Q337" s="16" t="s">
        <v>131</v>
      </c>
      <c r="R337" s="17" t="s">
        <v>73</v>
      </c>
      <c r="S337" s="22"/>
      <c r="T337" s="22">
        <v>415</v>
      </c>
      <c r="U337" s="22" t="s">
        <v>1629</v>
      </c>
      <c r="V337" s="37" t="s">
        <v>1567</v>
      </c>
      <c r="W337" s="16">
        <v>3000</v>
      </c>
      <c r="X337" s="16" t="s">
        <v>170</v>
      </c>
      <c r="Y337" s="16" t="s">
        <v>519</v>
      </c>
      <c r="Z337" s="16" t="s">
        <v>519</v>
      </c>
      <c r="AA337" s="16" t="s">
        <v>339</v>
      </c>
      <c r="AB337" s="16" t="s">
        <v>340</v>
      </c>
      <c r="AC337" s="16" t="s">
        <v>341</v>
      </c>
      <c r="AD337" s="16"/>
      <c r="AE337" s="16" t="s">
        <v>77</v>
      </c>
      <c r="AF337" s="24">
        <v>2328818</v>
      </c>
      <c r="AG337" s="41">
        <v>624700</v>
      </c>
      <c r="AH337" s="24">
        <v>2953518</v>
      </c>
      <c r="AI337" s="26">
        <v>34400</v>
      </c>
      <c r="AJ337" s="27">
        <v>40909</v>
      </c>
      <c r="AK337" s="19" t="s">
        <v>92</v>
      </c>
      <c r="AL337" s="28">
        <f t="shared" ca="1" si="28"/>
        <v>13.25</v>
      </c>
      <c r="AM337" s="16" t="s">
        <v>269</v>
      </c>
      <c r="AN337" s="16" t="s">
        <v>94</v>
      </c>
      <c r="AO337" s="36" t="s">
        <v>343</v>
      </c>
      <c r="AP337" s="30">
        <v>6.9690000000000002E-2</v>
      </c>
      <c r="AQ337" s="31" t="s">
        <v>2093</v>
      </c>
      <c r="AR337" s="16" t="s">
        <v>2094</v>
      </c>
      <c r="AS337" s="16" t="s">
        <v>84</v>
      </c>
      <c r="AT337" s="16"/>
      <c r="AU337" s="33"/>
      <c r="AV337" s="16"/>
      <c r="AW337" s="16" t="s">
        <v>2095</v>
      </c>
      <c r="AX337" s="16">
        <v>3102593505</v>
      </c>
      <c r="AY337" s="16" t="s">
        <v>78</v>
      </c>
      <c r="AZ337" s="16" t="str">
        <f t="shared" ca="1" si="29"/>
        <v>Prepensionado</v>
      </c>
      <c r="BA337" s="16" t="s">
        <v>87</v>
      </c>
      <c r="BB337" s="16" t="s">
        <v>87</v>
      </c>
      <c r="BC337" s="16"/>
      <c r="BD337" s="18" t="s">
        <v>87</v>
      </c>
      <c r="BE337" s="16"/>
      <c r="BF337" s="16" t="s">
        <v>87</v>
      </c>
      <c r="BG337" s="31"/>
      <c r="BH337" s="16"/>
      <c r="BI337" s="19"/>
      <c r="BJ337" s="16"/>
      <c r="BK337" s="16"/>
      <c r="BL337" s="34"/>
    </row>
    <row r="338" spans="1:64">
      <c r="A338" s="15">
        <v>416</v>
      </c>
      <c r="B338" s="16">
        <v>4066</v>
      </c>
      <c r="C338" s="17" t="s">
        <v>64</v>
      </c>
      <c r="D338" s="18">
        <v>3921703</v>
      </c>
      <c r="E338" s="18">
        <v>3921703</v>
      </c>
      <c r="F338" s="18" t="e">
        <v>#N/A</v>
      </c>
      <c r="G338" s="17" t="s">
        <v>2096</v>
      </c>
      <c r="H338" s="16" t="s">
        <v>229</v>
      </c>
      <c r="I338" s="19" t="s">
        <v>2097</v>
      </c>
      <c r="J338" s="16">
        <f t="shared" ca="1" si="27"/>
        <v>60</v>
      </c>
      <c r="K338" s="17" t="s">
        <v>138</v>
      </c>
      <c r="L338" s="16">
        <v>4071</v>
      </c>
      <c r="M338" s="16">
        <v>16</v>
      </c>
      <c r="N338" s="16" t="s">
        <v>1629</v>
      </c>
      <c r="O338" s="35" t="s">
        <v>1567</v>
      </c>
      <c r="P338" s="16" t="s">
        <v>141</v>
      </c>
      <c r="Q338" s="16" t="s">
        <v>131</v>
      </c>
      <c r="R338" s="22" t="s">
        <v>1027</v>
      </c>
      <c r="S338" s="22"/>
      <c r="T338" s="22">
        <v>416</v>
      </c>
      <c r="U338" s="22" t="s">
        <v>1629</v>
      </c>
      <c r="V338" s="22" t="s">
        <v>1567</v>
      </c>
      <c r="W338" s="16">
        <v>3000</v>
      </c>
      <c r="X338" s="16" t="s">
        <v>170</v>
      </c>
      <c r="Y338" s="16" t="s">
        <v>293</v>
      </c>
      <c r="Z338" s="16" t="s">
        <v>293</v>
      </c>
      <c r="AA338" s="16" t="s">
        <v>76</v>
      </c>
      <c r="AB338" s="16" t="s">
        <v>76</v>
      </c>
      <c r="AC338" s="16" t="s">
        <v>76</v>
      </c>
      <c r="AD338" s="16"/>
      <c r="AE338" s="16" t="s">
        <v>77</v>
      </c>
      <c r="AF338" s="24">
        <v>2328818</v>
      </c>
      <c r="AG338" s="41">
        <v>624700</v>
      </c>
      <c r="AH338" s="24">
        <v>2953518</v>
      </c>
      <c r="AI338" s="26">
        <v>34919</v>
      </c>
      <c r="AJ338" s="27">
        <v>40909</v>
      </c>
      <c r="AK338" s="19" t="s">
        <v>92</v>
      </c>
      <c r="AL338" s="28">
        <f t="shared" ca="1" si="28"/>
        <v>13.25</v>
      </c>
      <c r="AM338" s="16" t="s">
        <v>1142</v>
      </c>
      <c r="AN338" s="16" t="s">
        <v>94</v>
      </c>
      <c r="AO338" s="36" t="s">
        <v>82</v>
      </c>
      <c r="AP338" s="30">
        <v>6.9690000000000002E-2</v>
      </c>
      <c r="AQ338" s="31" t="s">
        <v>2098</v>
      </c>
      <c r="AR338" s="17" t="s">
        <v>2099</v>
      </c>
      <c r="AS338" s="16" t="s">
        <v>84</v>
      </c>
      <c r="AT338" s="16"/>
      <c r="AU338" s="33"/>
      <c r="AV338" s="17"/>
      <c r="AW338" s="16" t="s">
        <v>2100</v>
      </c>
      <c r="AX338" s="16">
        <v>3125582575</v>
      </c>
      <c r="AY338" s="16" t="s">
        <v>78</v>
      </c>
      <c r="AZ338" s="16" t="str">
        <f t="shared" ref="AZ338" ca="1" si="30">IF(AND(C338="MASCULINO",J338&gt;=59),"Prepensionado",IF(AND(C338="FEMENINO",J338&gt;=54),"Prepensionado"," "))</f>
        <v>Prepensionado</v>
      </c>
      <c r="BA338" s="16" t="s">
        <v>87</v>
      </c>
      <c r="BB338" s="16" t="s">
        <v>211</v>
      </c>
      <c r="BC338" s="16"/>
      <c r="BD338" s="18" t="s">
        <v>87</v>
      </c>
      <c r="BE338" s="16"/>
      <c r="BF338" s="16" t="s">
        <v>87</v>
      </c>
      <c r="BG338" s="44"/>
      <c r="BH338" s="16"/>
      <c r="BI338" s="19"/>
      <c r="BJ338" s="16"/>
      <c r="BK338" s="16"/>
      <c r="BL338" s="34"/>
    </row>
    <row r="339" spans="1:64">
      <c r="A339" s="15">
        <v>418</v>
      </c>
      <c r="B339" s="16">
        <v>4066</v>
      </c>
      <c r="C339" s="17" t="s">
        <v>64</v>
      </c>
      <c r="D339" s="18">
        <v>80047035</v>
      </c>
      <c r="E339" s="18" t="e">
        <v>#N/A</v>
      </c>
      <c r="F339" s="18" t="e">
        <v>#N/A</v>
      </c>
      <c r="G339" s="17" t="s">
        <v>2101</v>
      </c>
      <c r="H339" s="16" t="s">
        <v>66</v>
      </c>
      <c r="I339" s="19" t="s">
        <v>2102</v>
      </c>
      <c r="J339" s="16">
        <f ca="1">IF(I339=0," ",DATEDIF(I339,TODAY(),"Y"))</f>
        <v>45</v>
      </c>
      <c r="K339" s="17" t="s">
        <v>138</v>
      </c>
      <c r="L339" s="16">
        <v>4071</v>
      </c>
      <c r="M339" s="16">
        <v>16</v>
      </c>
      <c r="N339" s="16" t="s">
        <v>1629</v>
      </c>
      <c r="O339" s="35" t="s">
        <v>1567</v>
      </c>
      <c r="P339" s="16" t="s">
        <v>141</v>
      </c>
      <c r="Q339" s="16" t="s">
        <v>131</v>
      </c>
      <c r="R339" s="22" t="s">
        <v>73</v>
      </c>
      <c r="S339" s="22"/>
      <c r="T339" s="22">
        <v>418</v>
      </c>
      <c r="U339" s="22" t="s">
        <v>1629</v>
      </c>
      <c r="V339" s="22" t="s">
        <v>1567</v>
      </c>
      <c r="W339" s="16">
        <v>3000</v>
      </c>
      <c r="X339" s="16" t="s">
        <v>170</v>
      </c>
      <c r="Y339" s="16" t="s">
        <v>189</v>
      </c>
      <c r="Z339" s="16" t="s">
        <v>189</v>
      </c>
      <c r="AA339" s="16" t="s">
        <v>190</v>
      </c>
      <c r="AB339" s="16" t="s">
        <v>1085</v>
      </c>
      <c r="AC339" s="16" t="s">
        <v>1086</v>
      </c>
      <c r="AD339" s="16" t="s">
        <v>2103</v>
      </c>
      <c r="AE339" s="16" t="s">
        <v>77</v>
      </c>
      <c r="AF339" s="24">
        <v>2328818</v>
      </c>
      <c r="AG339" s="41">
        <v>624700</v>
      </c>
      <c r="AH339" s="24">
        <v>2953518</v>
      </c>
      <c r="AI339" s="26">
        <v>37375</v>
      </c>
      <c r="AJ339" s="27">
        <v>40909</v>
      </c>
      <c r="AK339" s="19" t="s">
        <v>92</v>
      </c>
      <c r="AL339" s="28">
        <f t="shared" ref="AL339:AL377" ca="1" si="31">IFERROR(IF(AJ339=0," ",DATEDIF(AJ339,TODAY(),"M"))/12," ")</f>
        <v>13.25</v>
      </c>
      <c r="AM339" s="16" t="s">
        <v>120</v>
      </c>
      <c r="AN339" s="16" t="s">
        <v>94</v>
      </c>
      <c r="AO339" s="36" t="s">
        <v>1087</v>
      </c>
      <c r="AP339" s="30">
        <v>6.9690000000000002E-2</v>
      </c>
      <c r="AQ339" s="31" t="s">
        <v>2104</v>
      </c>
      <c r="AR339" s="17" t="s">
        <v>2105</v>
      </c>
      <c r="AS339" s="16" t="s">
        <v>84</v>
      </c>
      <c r="AT339" s="16"/>
      <c r="AU339" s="33"/>
      <c r="AV339" s="17"/>
      <c r="AW339" s="16" t="s">
        <v>2106</v>
      </c>
      <c r="AX339" s="16">
        <v>3232321669</v>
      </c>
      <c r="AY339" s="16">
        <v>3213238939</v>
      </c>
      <c r="AZ339" s="16" t="str">
        <f t="shared" ref="AZ339:AZ381" ca="1" si="32">IF(AND(C339="MASCULINO",J339&gt;=59),"Prepensionado",IF(AND(C339="FEMENINO",J339&gt;=54),"Prepensionado"," "))</f>
        <v xml:space="preserve"> </v>
      </c>
      <c r="BA339" s="16" t="s">
        <v>87</v>
      </c>
      <c r="BB339" s="16" t="s">
        <v>87</v>
      </c>
      <c r="BC339" s="16"/>
      <c r="BD339" s="18" t="s">
        <v>87</v>
      </c>
      <c r="BE339" s="16"/>
      <c r="BF339" s="16" t="s">
        <v>87</v>
      </c>
      <c r="BG339" s="44"/>
      <c r="BH339" s="16"/>
      <c r="BI339" s="19"/>
      <c r="BJ339" s="16"/>
      <c r="BK339" s="16"/>
      <c r="BL339" s="34"/>
    </row>
    <row r="340" spans="1:64">
      <c r="A340" s="15">
        <v>419</v>
      </c>
      <c r="B340" s="16">
        <v>4066</v>
      </c>
      <c r="C340" s="17" t="s">
        <v>64</v>
      </c>
      <c r="D340" s="18">
        <v>79568942</v>
      </c>
      <c r="E340" s="18">
        <v>79568942</v>
      </c>
      <c r="F340" s="18">
        <v>79568942</v>
      </c>
      <c r="G340" s="17" t="s">
        <v>2107</v>
      </c>
      <c r="H340" s="16" t="s">
        <v>291</v>
      </c>
      <c r="I340" s="19" t="s">
        <v>2108</v>
      </c>
      <c r="J340" s="16">
        <f ca="1">IF(I340=0," ",DATEDIF(I340,TODAY(),"Y"))</f>
        <v>56</v>
      </c>
      <c r="K340" s="17" t="s">
        <v>138</v>
      </c>
      <c r="L340" s="16">
        <v>4071</v>
      </c>
      <c r="M340" s="16">
        <v>16</v>
      </c>
      <c r="N340" s="16" t="s">
        <v>1629</v>
      </c>
      <c r="O340" s="35" t="s">
        <v>1567</v>
      </c>
      <c r="P340" s="16" t="s">
        <v>141</v>
      </c>
      <c r="Q340" s="16" t="s">
        <v>131</v>
      </c>
      <c r="R340" s="17" t="s">
        <v>73</v>
      </c>
      <c r="S340" s="22"/>
      <c r="T340" s="22">
        <v>419</v>
      </c>
      <c r="U340" s="22" t="s">
        <v>1629</v>
      </c>
      <c r="V340" s="37" t="s">
        <v>1567</v>
      </c>
      <c r="W340" s="16">
        <v>3000</v>
      </c>
      <c r="X340" s="16" t="s">
        <v>170</v>
      </c>
      <c r="Y340" s="16" t="s">
        <v>538</v>
      </c>
      <c r="Z340" s="16" t="s">
        <v>538</v>
      </c>
      <c r="AA340" s="16" t="s">
        <v>76</v>
      </c>
      <c r="AB340" s="16" t="s">
        <v>76</v>
      </c>
      <c r="AC340" s="16" t="s">
        <v>76</v>
      </c>
      <c r="AD340" s="16"/>
      <c r="AE340" s="16" t="s">
        <v>77</v>
      </c>
      <c r="AF340" s="24">
        <v>2328818</v>
      </c>
      <c r="AG340" s="41">
        <v>624700</v>
      </c>
      <c r="AH340" s="24">
        <v>2953518</v>
      </c>
      <c r="AI340" s="26">
        <v>34458</v>
      </c>
      <c r="AJ340" s="27">
        <v>40909</v>
      </c>
      <c r="AK340" s="19" t="s">
        <v>92</v>
      </c>
      <c r="AL340" s="28">
        <f t="shared" ca="1" si="31"/>
        <v>13.25</v>
      </c>
      <c r="AM340" s="16" t="s">
        <v>120</v>
      </c>
      <c r="AN340" s="16" t="s">
        <v>94</v>
      </c>
      <c r="AO340" s="36" t="s">
        <v>82</v>
      </c>
      <c r="AP340" s="30">
        <v>6.9690000000000002E-2</v>
      </c>
      <c r="AQ340" s="31" t="s">
        <v>2109</v>
      </c>
      <c r="AR340" s="17" t="s">
        <v>2110</v>
      </c>
      <c r="AS340" s="16" t="s">
        <v>84</v>
      </c>
      <c r="AT340" s="16"/>
      <c r="AU340" s="33"/>
      <c r="AV340" s="17"/>
      <c r="AW340" s="16" t="s">
        <v>2111</v>
      </c>
      <c r="AX340" s="16">
        <v>3172839879</v>
      </c>
      <c r="AY340" s="16" t="s">
        <v>78</v>
      </c>
      <c r="AZ340" s="16" t="str">
        <f t="shared" ca="1" si="32"/>
        <v xml:space="preserve"> </v>
      </c>
      <c r="BA340" s="16" t="s">
        <v>87</v>
      </c>
      <c r="BB340" s="16" t="s">
        <v>87</v>
      </c>
      <c r="BC340" s="16"/>
      <c r="BD340" s="18" t="s">
        <v>87</v>
      </c>
      <c r="BE340" s="16"/>
      <c r="BF340" s="16" t="s">
        <v>87</v>
      </c>
      <c r="BG340" s="44"/>
      <c r="BH340" s="16"/>
      <c r="BI340" s="19"/>
      <c r="BJ340" s="16"/>
      <c r="BK340" s="16"/>
      <c r="BL340" s="34"/>
    </row>
    <row r="341" spans="1:64">
      <c r="A341" s="15">
        <v>421</v>
      </c>
      <c r="B341" s="16">
        <v>4066</v>
      </c>
      <c r="C341" s="17" t="s">
        <v>64</v>
      </c>
      <c r="D341" s="18">
        <v>84028356</v>
      </c>
      <c r="E341" s="18">
        <v>84028356</v>
      </c>
      <c r="F341" s="18">
        <v>84028356</v>
      </c>
      <c r="G341" s="17" t="s">
        <v>2112</v>
      </c>
      <c r="H341" s="16" t="s">
        <v>229</v>
      </c>
      <c r="I341" s="19" t="s">
        <v>2113</v>
      </c>
      <c r="J341" s="16">
        <f t="shared" ref="J341:J381" ca="1" si="33">IF(I341=0," ",DATEDIF(I341,TODAY(),"Y"))</f>
        <v>62</v>
      </c>
      <c r="K341" s="17" t="s">
        <v>138</v>
      </c>
      <c r="L341" s="16">
        <v>4071</v>
      </c>
      <c r="M341" s="16">
        <v>16</v>
      </c>
      <c r="N341" s="16" t="s">
        <v>1629</v>
      </c>
      <c r="O341" s="35" t="s">
        <v>1567</v>
      </c>
      <c r="P341" s="16" t="s">
        <v>141</v>
      </c>
      <c r="Q341" s="16" t="s">
        <v>131</v>
      </c>
      <c r="R341" s="17" t="s">
        <v>73</v>
      </c>
      <c r="S341" s="22"/>
      <c r="T341" s="22">
        <v>421</v>
      </c>
      <c r="U341" s="22" t="s">
        <v>1629</v>
      </c>
      <c r="V341" s="37" t="s">
        <v>1567</v>
      </c>
      <c r="W341" s="16">
        <v>3000</v>
      </c>
      <c r="X341" s="16" t="s">
        <v>170</v>
      </c>
      <c r="Y341" s="16" t="s">
        <v>519</v>
      </c>
      <c r="Z341" s="16" t="s">
        <v>519</v>
      </c>
      <c r="AA341" s="16" t="s">
        <v>339</v>
      </c>
      <c r="AB341" s="16" t="s">
        <v>340</v>
      </c>
      <c r="AC341" s="16" t="s">
        <v>341</v>
      </c>
      <c r="AD341" s="16"/>
      <c r="AE341" s="16" t="s">
        <v>77</v>
      </c>
      <c r="AF341" s="24">
        <v>2328818</v>
      </c>
      <c r="AG341" s="41">
        <v>624700</v>
      </c>
      <c r="AH341" s="24">
        <v>2953518</v>
      </c>
      <c r="AI341" s="26">
        <v>34485</v>
      </c>
      <c r="AJ341" s="27">
        <v>40909</v>
      </c>
      <c r="AK341" s="19" t="s">
        <v>92</v>
      </c>
      <c r="AL341" s="28">
        <f t="shared" ca="1" si="31"/>
        <v>13.25</v>
      </c>
      <c r="AM341" s="16" t="s">
        <v>173</v>
      </c>
      <c r="AN341" s="16" t="s">
        <v>94</v>
      </c>
      <c r="AO341" s="36" t="s">
        <v>343</v>
      </c>
      <c r="AP341" s="30">
        <v>6.9690000000000002E-2</v>
      </c>
      <c r="AQ341" s="31" t="s">
        <v>2114</v>
      </c>
      <c r="AR341" s="17" t="s">
        <v>2115</v>
      </c>
      <c r="AS341" s="16" t="s">
        <v>1811</v>
      </c>
      <c r="AT341" s="16"/>
      <c r="AU341" s="33"/>
      <c r="AV341" s="17"/>
      <c r="AW341" s="16" t="s">
        <v>2116</v>
      </c>
      <c r="AX341" s="16">
        <v>3126311806</v>
      </c>
      <c r="AY341" s="16" t="s">
        <v>78</v>
      </c>
      <c r="AZ341" s="16" t="str">
        <f t="shared" ca="1" si="32"/>
        <v>Prepensionado</v>
      </c>
      <c r="BA341" s="16" t="s">
        <v>87</v>
      </c>
      <c r="BB341" s="16" t="s">
        <v>87</v>
      </c>
      <c r="BC341" s="16"/>
      <c r="BD341" s="18" t="s">
        <v>87</v>
      </c>
      <c r="BE341" s="16"/>
      <c r="BF341" s="16" t="s">
        <v>87</v>
      </c>
      <c r="BG341" s="44"/>
      <c r="BH341" s="16"/>
      <c r="BI341" s="19"/>
      <c r="BJ341" s="16"/>
      <c r="BK341" s="16"/>
      <c r="BL341" s="34"/>
    </row>
    <row r="342" spans="1:64">
      <c r="A342" s="15">
        <v>422</v>
      </c>
      <c r="B342" s="16">
        <v>4066</v>
      </c>
      <c r="C342" s="17" t="s">
        <v>64</v>
      </c>
      <c r="D342" s="18">
        <v>79544874</v>
      </c>
      <c r="E342" s="18">
        <v>79544874</v>
      </c>
      <c r="F342" s="18">
        <v>79544874</v>
      </c>
      <c r="G342" s="17" t="s">
        <v>2117</v>
      </c>
      <c r="H342" s="16" t="s">
        <v>236</v>
      </c>
      <c r="I342" s="19" t="s">
        <v>2118</v>
      </c>
      <c r="J342" s="16">
        <f t="shared" ca="1" si="33"/>
        <v>54</v>
      </c>
      <c r="K342" s="17" t="s">
        <v>138</v>
      </c>
      <c r="L342" s="16">
        <v>4071</v>
      </c>
      <c r="M342" s="16">
        <v>16</v>
      </c>
      <c r="N342" s="16" t="s">
        <v>1629</v>
      </c>
      <c r="O342" s="35" t="s">
        <v>1567</v>
      </c>
      <c r="P342" s="16" t="s">
        <v>141</v>
      </c>
      <c r="Q342" s="16" t="s">
        <v>131</v>
      </c>
      <c r="R342" s="17" t="s">
        <v>73</v>
      </c>
      <c r="S342" s="22"/>
      <c r="T342" s="22">
        <v>422</v>
      </c>
      <c r="U342" s="22" t="s">
        <v>1629</v>
      </c>
      <c r="V342" s="37" t="s">
        <v>1567</v>
      </c>
      <c r="W342" s="16">
        <v>3000</v>
      </c>
      <c r="X342" s="16" t="s">
        <v>170</v>
      </c>
      <c r="Y342" s="16" t="s">
        <v>477</v>
      </c>
      <c r="Z342" s="16" t="s">
        <v>477</v>
      </c>
      <c r="AA342" s="16" t="s">
        <v>478</v>
      </c>
      <c r="AB342" s="16" t="s">
        <v>479</v>
      </c>
      <c r="AC342" s="16" t="s">
        <v>480</v>
      </c>
      <c r="AD342" s="16"/>
      <c r="AE342" s="16" t="s">
        <v>77</v>
      </c>
      <c r="AF342" s="24">
        <v>2328818</v>
      </c>
      <c r="AG342" s="41">
        <v>624700</v>
      </c>
      <c r="AH342" s="24">
        <v>2953518</v>
      </c>
      <c r="AI342" s="26">
        <v>36312</v>
      </c>
      <c r="AJ342" s="27">
        <v>40909</v>
      </c>
      <c r="AK342" s="19" t="s">
        <v>92</v>
      </c>
      <c r="AL342" s="28">
        <f t="shared" ca="1" si="31"/>
        <v>13.25</v>
      </c>
      <c r="AM342" s="16" t="s">
        <v>183</v>
      </c>
      <c r="AN342" s="16" t="s">
        <v>94</v>
      </c>
      <c r="AO342" s="36" t="s">
        <v>481</v>
      </c>
      <c r="AP342" s="30">
        <v>6.9690000000000002E-2</v>
      </c>
      <c r="AQ342" s="31" t="s">
        <v>2119</v>
      </c>
      <c r="AR342" s="17" t="s">
        <v>2120</v>
      </c>
      <c r="AS342" s="16" t="s">
        <v>84</v>
      </c>
      <c r="AT342" s="16"/>
      <c r="AU342" s="33"/>
      <c r="AV342" s="17"/>
      <c r="AW342" s="16" t="s">
        <v>2121</v>
      </c>
      <c r="AX342" s="16">
        <v>3157618899</v>
      </c>
      <c r="AY342" s="16">
        <v>3214892481</v>
      </c>
      <c r="AZ342" s="16" t="str">
        <f t="shared" ca="1" si="32"/>
        <v xml:space="preserve"> </v>
      </c>
      <c r="BA342" s="16" t="s">
        <v>87</v>
      </c>
      <c r="BB342" s="16" t="s">
        <v>87</v>
      </c>
      <c r="BC342" s="16"/>
      <c r="BD342" s="18" t="s">
        <v>87</v>
      </c>
      <c r="BE342" s="16"/>
      <c r="BF342" s="16" t="s">
        <v>87</v>
      </c>
      <c r="BG342" s="44"/>
      <c r="BH342" s="16"/>
      <c r="BI342" s="19"/>
      <c r="BJ342" s="16"/>
      <c r="BK342" s="16"/>
      <c r="BL342" s="34"/>
    </row>
    <row r="343" spans="1:64">
      <c r="A343" s="15">
        <v>423</v>
      </c>
      <c r="B343" s="16">
        <v>4066</v>
      </c>
      <c r="C343" s="17" t="s">
        <v>64</v>
      </c>
      <c r="D343" s="18">
        <v>79420980</v>
      </c>
      <c r="E343" s="18">
        <v>79420980</v>
      </c>
      <c r="F343" s="18">
        <v>79420980</v>
      </c>
      <c r="G343" s="17" t="s">
        <v>2122</v>
      </c>
      <c r="H343" s="16" t="s">
        <v>229</v>
      </c>
      <c r="I343" s="19" t="s">
        <v>2123</v>
      </c>
      <c r="J343" s="16">
        <f t="shared" ca="1" si="33"/>
        <v>58</v>
      </c>
      <c r="K343" s="17" t="s">
        <v>138</v>
      </c>
      <c r="L343" s="16">
        <v>4071</v>
      </c>
      <c r="M343" s="16">
        <v>16</v>
      </c>
      <c r="N343" s="16" t="s">
        <v>1629</v>
      </c>
      <c r="O343" s="35" t="s">
        <v>1567</v>
      </c>
      <c r="P343" s="16" t="s">
        <v>141</v>
      </c>
      <c r="Q343" s="16" t="s">
        <v>131</v>
      </c>
      <c r="R343" s="17" t="s">
        <v>73</v>
      </c>
      <c r="S343" s="22"/>
      <c r="T343" s="22">
        <v>423</v>
      </c>
      <c r="U343" s="22" t="s">
        <v>1629</v>
      </c>
      <c r="V343" s="37" t="s">
        <v>1567</v>
      </c>
      <c r="W343" s="16">
        <v>3000</v>
      </c>
      <c r="X343" s="16" t="s">
        <v>170</v>
      </c>
      <c r="Y343" s="16" t="s">
        <v>293</v>
      </c>
      <c r="Z343" s="16" t="s">
        <v>293</v>
      </c>
      <c r="AA343" s="16" t="s">
        <v>76</v>
      </c>
      <c r="AB343" s="16" t="s">
        <v>76</v>
      </c>
      <c r="AC343" s="16" t="s">
        <v>76</v>
      </c>
      <c r="AD343" s="16"/>
      <c r="AE343" s="16" t="s">
        <v>77</v>
      </c>
      <c r="AF343" s="24">
        <v>2328818</v>
      </c>
      <c r="AG343" s="41">
        <v>624700</v>
      </c>
      <c r="AH343" s="24">
        <v>2953518</v>
      </c>
      <c r="AI343" s="26">
        <v>38355</v>
      </c>
      <c r="AJ343" s="27">
        <v>40909</v>
      </c>
      <c r="AK343" s="19" t="s">
        <v>92</v>
      </c>
      <c r="AL343" s="28">
        <f t="shared" ca="1" si="31"/>
        <v>13.25</v>
      </c>
      <c r="AM343" s="16" t="s">
        <v>93</v>
      </c>
      <c r="AN343" s="16" t="s">
        <v>94</v>
      </c>
      <c r="AO343" s="36" t="s">
        <v>82</v>
      </c>
      <c r="AP343" s="30">
        <v>6.9690000000000002E-2</v>
      </c>
      <c r="AQ343" s="31" t="s">
        <v>2124</v>
      </c>
      <c r="AR343" s="17" t="s">
        <v>2125</v>
      </c>
      <c r="AS343" s="16" t="s">
        <v>84</v>
      </c>
      <c r="AT343" s="16"/>
      <c r="AU343" s="33"/>
      <c r="AV343" s="17"/>
      <c r="AW343" s="16" t="s">
        <v>2126</v>
      </c>
      <c r="AX343" s="16">
        <v>3052552001</v>
      </c>
      <c r="AY343" s="16" t="s">
        <v>78</v>
      </c>
      <c r="AZ343" s="16" t="str">
        <f t="shared" ca="1" si="32"/>
        <v xml:space="preserve"> </v>
      </c>
      <c r="BA343" s="16" t="s">
        <v>87</v>
      </c>
      <c r="BB343" s="16" t="s">
        <v>87</v>
      </c>
      <c r="BC343" s="16"/>
      <c r="BD343" s="18" t="s">
        <v>87</v>
      </c>
      <c r="BE343" s="16"/>
      <c r="BF343" s="16" t="s">
        <v>87</v>
      </c>
      <c r="BG343" s="44"/>
      <c r="BH343" s="16"/>
      <c r="BI343" s="19"/>
      <c r="BJ343" s="16"/>
      <c r="BK343" s="16"/>
      <c r="BL343" s="34"/>
    </row>
    <row r="344" spans="1:64">
      <c r="A344" s="15">
        <v>424</v>
      </c>
      <c r="B344" s="16">
        <v>4066</v>
      </c>
      <c r="C344" s="17" t="s">
        <v>64</v>
      </c>
      <c r="D344" s="18">
        <v>16778932</v>
      </c>
      <c r="E344" s="18" t="e">
        <v>#N/A</v>
      </c>
      <c r="F344" s="18" t="e">
        <v>#N/A</v>
      </c>
      <c r="G344" s="17" t="s">
        <v>2127</v>
      </c>
      <c r="H344" s="16" t="s">
        <v>89</v>
      </c>
      <c r="I344" s="19" t="s">
        <v>2128</v>
      </c>
      <c r="J344" s="16">
        <f t="shared" ca="1" si="33"/>
        <v>55</v>
      </c>
      <c r="K344" s="17" t="s">
        <v>138</v>
      </c>
      <c r="L344" s="16">
        <v>4071</v>
      </c>
      <c r="M344" s="16">
        <v>16</v>
      </c>
      <c r="N344" s="16" t="s">
        <v>1629</v>
      </c>
      <c r="O344" s="35" t="s">
        <v>1567</v>
      </c>
      <c r="P344" s="16" t="s">
        <v>141</v>
      </c>
      <c r="Q344" s="16" t="s">
        <v>131</v>
      </c>
      <c r="R344" s="17" t="s">
        <v>73</v>
      </c>
      <c r="S344" s="22"/>
      <c r="T344" s="22">
        <v>424</v>
      </c>
      <c r="U344" s="22" t="s">
        <v>1629</v>
      </c>
      <c r="V344" s="37" t="s">
        <v>1567</v>
      </c>
      <c r="W344" s="16">
        <v>3000</v>
      </c>
      <c r="X344" s="16" t="s">
        <v>170</v>
      </c>
      <c r="Y344" s="16" t="s">
        <v>432</v>
      </c>
      <c r="Z344" s="16" t="s">
        <v>432</v>
      </c>
      <c r="AA344" s="16" t="s">
        <v>433</v>
      </c>
      <c r="AB344" s="16" t="s">
        <v>434</v>
      </c>
      <c r="AC344" s="16" t="s">
        <v>435</v>
      </c>
      <c r="AD344" s="16"/>
      <c r="AE344" s="16" t="s">
        <v>77</v>
      </c>
      <c r="AF344" s="24">
        <v>2328818</v>
      </c>
      <c r="AG344" s="41">
        <v>624700</v>
      </c>
      <c r="AH344" s="24">
        <v>2953518</v>
      </c>
      <c r="AI344" s="26">
        <v>36411</v>
      </c>
      <c r="AJ344" s="27">
        <v>40909</v>
      </c>
      <c r="AK344" s="19" t="s">
        <v>92</v>
      </c>
      <c r="AL344" s="28">
        <f t="shared" ca="1" si="31"/>
        <v>13.25</v>
      </c>
      <c r="AM344" s="16" t="s">
        <v>120</v>
      </c>
      <c r="AN344" s="16" t="s">
        <v>94</v>
      </c>
      <c r="AO344" s="36" t="s">
        <v>436</v>
      </c>
      <c r="AP344" s="30">
        <v>6.9690000000000002E-2</v>
      </c>
      <c r="AQ344" s="31" t="s">
        <v>2129</v>
      </c>
      <c r="AR344" s="17" t="s">
        <v>2130</v>
      </c>
      <c r="AS344" s="16" t="s">
        <v>84</v>
      </c>
      <c r="AT344" s="16"/>
      <c r="AU344" s="33"/>
      <c r="AV344" s="17"/>
      <c r="AW344" s="16" t="s">
        <v>2131</v>
      </c>
      <c r="AX344" s="16">
        <v>3134157730</v>
      </c>
      <c r="AY344" s="16" t="s">
        <v>78</v>
      </c>
      <c r="AZ344" s="16" t="str">
        <f t="shared" ca="1" si="32"/>
        <v xml:space="preserve"> </v>
      </c>
      <c r="BA344" s="16" t="s">
        <v>87</v>
      </c>
      <c r="BB344" s="16" t="s">
        <v>87</v>
      </c>
      <c r="BC344" s="16"/>
      <c r="BD344" s="18" t="s">
        <v>87</v>
      </c>
      <c r="BE344" s="16"/>
      <c r="BF344" s="16" t="s">
        <v>87</v>
      </c>
      <c r="BG344" s="44"/>
      <c r="BH344" s="16"/>
      <c r="BI344" s="19"/>
      <c r="BJ344" s="16"/>
      <c r="BK344" s="16"/>
      <c r="BL344" s="34"/>
    </row>
    <row r="345" spans="1:64">
      <c r="A345" s="15">
        <v>425</v>
      </c>
      <c r="B345" s="16">
        <v>4066</v>
      </c>
      <c r="C345" s="17" t="s">
        <v>64</v>
      </c>
      <c r="D345" s="18">
        <v>15295238</v>
      </c>
      <c r="E345" s="18">
        <v>15295238</v>
      </c>
      <c r="F345" s="18">
        <v>15295238</v>
      </c>
      <c r="G345" s="17" t="s">
        <v>2132</v>
      </c>
      <c r="H345" s="16" t="s">
        <v>229</v>
      </c>
      <c r="I345" s="19" t="s">
        <v>2133</v>
      </c>
      <c r="J345" s="16">
        <f t="shared" ca="1" si="33"/>
        <v>55</v>
      </c>
      <c r="K345" s="17" t="s">
        <v>138</v>
      </c>
      <c r="L345" s="16">
        <v>4071</v>
      </c>
      <c r="M345" s="16">
        <v>16</v>
      </c>
      <c r="N345" s="16" t="s">
        <v>1629</v>
      </c>
      <c r="O345" s="35" t="s">
        <v>1567</v>
      </c>
      <c r="P345" s="16" t="s">
        <v>141</v>
      </c>
      <c r="Q345" s="16" t="s">
        <v>131</v>
      </c>
      <c r="R345" s="17" t="s">
        <v>73</v>
      </c>
      <c r="S345" s="22"/>
      <c r="T345" s="22">
        <v>425</v>
      </c>
      <c r="U345" s="22" t="s">
        <v>1629</v>
      </c>
      <c r="V345" s="37" t="s">
        <v>1567</v>
      </c>
      <c r="W345" s="16">
        <v>3000</v>
      </c>
      <c r="X345" s="16" t="s">
        <v>170</v>
      </c>
      <c r="Y345" s="16" t="s">
        <v>519</v>
      </c>
      <c r="Z345" s="16" t="s">
        <v>519</v>
      </c>
      <c r="AA345" s="16" t="s">
        <v>339</v>
      </c>
      <c r="AB345" s="16" t="s">
        <v>340</v>
      </c>
      <c r="AC345" s="16" t="s">
        <v>341</v>
      </c>
      <c r="AD345" s="16"/>
      <c r="AE345" s="16" t="s">
        <v>77</v>
      </c>
      <c r="AF345" s="24">
        <v>2328818</v>
      </c>
      <c r="AG345" s="41">
        <v>624700</v>
      </c>
      <c r="AH345" s="24">
        <v>2953518</v>
      </c>
      <c r="AI345" s="26">
        <v>34369</v>
      </c>
      <c r="AJ345" s="27">
        <v>40909</v>
      </c>
      <c r="AK345" s="19" t="s">
        <v>92</v>
      </c>
      <c r="AL345" s="28">
        <f t="shared" ca="1" si="31"/>
        <v>13.25</v>
      </c>
      <c r="AM345" s="16" t="s">
        <v>173</v>
      </c>
      <c r="AN345" s="16" t="s">
        <v>94</v>
      </c>
      <c r="AO345" s="36" t="s">
        <v>343</v>
      </c>
      <c r="AP345" s="30">
        <v>6.9690000000000002E-2</v>
      </c>
      <c r="AQ345" s="31" t="s">
        <v>2134</v>
      </c>
      <c r="AR345" s="16" t="s">
        <v>2135</v>
      </c>
      <c r="AS345" s="16" t="s">
        <v>84</v>
      </c>
      <c r="AT345" s="16"/>
      <c r="AU345" s="33"/>
      <c r="AV345" s="16"/>
      <c r="AW345" s="16" t="s">
        <v>2136</v>
      </c>
      <c r="AX345" s="16">
        <v>3003128945</v>
      </c>
      <c r="AY345" s="16" t="s">
        <v>78</v>
      </c>
      <c r="AZ345" s="16" t="str">
        <f t="shared" ca="1" si="32"/>
        <v xml:space="preserve"> </v>
      </c>
      <c r="BA345" s="16" t="s">
        <v>87</v>
      </c>
      <c r="BB345" s="16" t="s">
        <v>211</v>
      </c>
      <c r="BC345" s="16"/>
      <c r="BD345" s="18" t="s">
        <v>87</v>
      </c>
      <c r="BE345" s="16"/>
      <c r="BF345" s="16" t="s">
        <v>87</v>
      </c>
      <c r="BG345" s="31"/>
      <c r="BH345" s="16"/>
      <c r="BI345" s="19"/>
      <c r="BJ345" s="16"/>
      <c r="BK345" s="16"/>
      <c r="BL345" s="34"/>
    </row>
    <row r="346" spans="1:64">
      <c r="A346" s="15">
        <v>426</v>
      </c>
      <c r="B346" s="16">
        <v>4066</v>
      </c>
      <c r="C346" s="17" t="s">
        <v>64</v>
      </c>
      <c r="D346" s="18">
        <v>10632262</v>
      </c>
      <c r="E346" s="18">
        <v>10632262</v>
      </c>
      <c r="F346" s="18">
        <v>10632262</v>
      </c>
      <c r="G346" s="17" t="s">
        <v>2137</v>
      </c>
      <c r="H346" s="16" t="s">
        <v>89</v>
      </c>
      <c r="I346" s="19" t="s">
        <v>2138</v>
      </c>
      <c r="J346" s="16">
        <f t="shared" ca="1" si="33"/>
        <v>58</v>
      </c>
      <c r="K346" s="17" t="s">
        <v>138</v>
      </c>
      <c r="L346" s="16">
        <v>4071</v>
      </c>
      <c r="M346" s="16">
        <v>16</v>
      </c>
      <c r="N346" s="16" t="s">
        <v>1629</v>
      </c>
      <c r="O346" s="35" t="s">
        <v>1567</v>
      </c>
      <c r="P346" s="16" t="s">
        <v>141</v>
      </c>
      <c r="Q346" s="16" t="s">
        <v>131</v>
      </c>
      <c r="R346" s="17" t="s">
        <v>1027</v>
      </c>
      <c r="S346" s="22"/>
      <c r="T346" s="22">
        <v>426</v>
      </c>
      <c r="U346" s="22" t="s">
        <v>1629</v>
      </c>
      <c r="V346" s="37" t="s">
        <v>1567</v>
      </c>
      <c r="W346" s="16">
        <v>3000</v>
      </c>
      <c r="X346" s="16" t="s">
        <v>170</v>
      </c>
      <c r="Y346" s="16" t="s">
        <v>293</v>
      </c>
      <c r="Z346" s="16" t="s">
        <v>293</v>
      </c>
      <c r="AA346" s="16" t="s">
        <v>76</v>
      </c>
      <c r="AB346" s="16" t="s">
        <v>76</v>
      </c>
      <c r="AC346" s="16" t="s">
        <v>76</v>
      </c>
      <c r="AD346" s="16" t="s">
        <v>2139</v>
      </c>
      <c r="AE346" s="16" t="s">
        <v>77</v>
      </c>
      <c r="AF346" s="24">
        <v>2328818</v>
      </c>
      <c r="AG346" s="41">
        <v>624700</v>
      </c>
      <c r="AH346" s="24">
        <v>2953518</v>
      </c>
      <c r="AI346" s="26">
        <v>34358</v>
      </c>
      <c r="AJ346" s="27">
        <v>40909</v>
      </c>
      <c r="AK346" s="19" t="s">
        <v>92</v>
      </c>
      <c r="AL346" s="28">
        <f t="shared" ca="1" si="31"/>
        <v>13.25</v>
      </c>
      <c r="AM346" s="16" t="s">
        <v>183</v>
      </c>
      <c r="AN346" s="16" t="s">
        <v>94</v>
      </c>
      <c r="AO346" s="36" t="s">
        <v>82</v>
      </c>
      <c r="AP346" s="30">
        <v>6.9690000000000002E-2</v>
      </c>
      <c r="AQ346" s="31" t="s">
        <v>2140</v>
      </c>
      <c r="AR346" s="17" t="s">
        <v>2141</v>
      </c>
      <c r="AS346" s="16" t="s">
        <v>84</v>
      </c>
      <c r="AT346" s="16"/>
      <c r="AU346" s="33"/>
      <c r="AV346" s="17"/>
      <c r="AW346" s="16" t="s">
        <v>2142</v>
      </c>
      <c r="AX346" s="16">
        <v>3137835294</v>
      </c>
      <c r="AY346" s="16" t="s">
        <v>78</v>
      </c>
      <c r="AZ346" s="16" t="str">
        <f t="shared" ca="1" si="32"/>
        <v xml:space="preserve"> </v>
      </c>
      <c r="BA346" s="16" t="s">
        <v>87</v>
      </c>
      <c r="BB346" s="16" t="s">
        <v>87</v>
      </c>
      <c r="BC346" s="16"/>
      <c r="BD346" s="18" t="s">
        <v>87</v>
      </c>
      <c r="BE346" s="16"/>
      <c r="BF346" s="16" t="s">
        <v>87</v>
      </c>
      <c r="BG346" s="44"/>
      <c r="BH346" s="16"/>
      <c r="BI346" s="19"/>
      <c r="BJ346" s="16"/>
      <c r="BK346" s="16"/>
      <c r="BL346" s="34"/>
    </row>
    <row r="347" spans="1:64">
      <c r="A347" s="15">
        <v>427</v>
      </c>
      <c r="B347" s="16">
        <v>4066</v>
      </c>
      <c r="C347" s="17" t="s">
        <v>64</v>
      </c>
      <c r="D347" s="18">
        <v>70557187</v>
      </c>
      <c r="E347" s="18">
        <v>70557187</v>
      </c>
      <c r="F347" s="18">
        <v>70557187</v>
      </c>
      <c r="G347" s="17" t="s">
        <v>2143</v>
      </c>
      <c r="H347" s="16"/>
      <c r="I347" s="19" t="s">
        <v>2144</v>
      </c>
      <c r="J347" s="16">
        <f t="shared" ca="1" si="33"/>
        <v>62</v>
      </c>
      <c r="K347" s="17" t="s">
        <v>138</v>
      </c>
      <c r="L347" s="16">
        <v>4071</v>
      </c>
      <c r="M347" s="16">
        <v>16</v>
      </c>
      <c r="N347" s="16" t="s">
        <v>1629</v>
      </c>
      <c r="O347" s="35" t="s">
        <v>1567</v>
      </c>
      <c r="P347" s="16" t="s">
        <v>141</v>
      </c>
      <c r="Q347" s="16" t="s">
        <v>131</v>
      </c>
      <c r="R347" s="17" t="s">
        <v>73</v>
      </c>
      <c r="S347" s="22"/>
      <c r="T347" s="22">
        <v>427</v>
      </c>
      <c r="U347" s="22" t="s">
        <v>1629</v>
      </c>
      <c r="V347" s="37" t="s">
        <v>1567</v>
      </c>
      <c r="W347" s="16">
        <v>3000</v>
      </c>
      <c r="X347" s="16" t="s">
        <v>170</v>
      </c>
      <c r="Y347" s="16" t="s">
        <v>432</v>
      </c>
      <c r="Z347" s="16" t="s">
        <v>432</v>
      </c>
      <c r="AA347" s="16" t="s">
        <v>433</v>
      </c>
      <c r="AB347" s="16" t="s">
        <v>434</v>
      </c>
      <c r="AC347" s="16" t="s">
        <v>435</v>
      </c>
      <c r="AD347" s="16"/>
      <c r="AE347" s="16" t="s">
        <v>77</v>
      </c>
      <c r="AF347" s="24">
        <v>2328818</v>
      </c>
      <c r="AG347" s="41">
        <v>624700</v>
      </c>
      <c r="AH347" s="24">
        <v>2953518</v>
      </c>
      <c r="AI347" s="26">
        <v>36348</v>
      </c>
      <c r="AJ347" s="27">
        <v>40909</v>
      </c>
      <c r="AK347" s="19" t="s">
        <v>92</v>
      </c>
      <c r="AL347" s="28">
        <f t="shared" ca="1" si="31"/>
        <v>13.25</v>
      </c>
      <c r="AM347" s="16" t="s">
        <v>1104</v>
      </c>
      <c r="AN347" s="16" t="s">
        <v>94</v>
      </c>
      <c r="AO347" s="36" t="s">
        <v>436</v>
      </c>
      <c r="AP347" s="30">
        <v>6.9690000000000002E-2</v>
      </c>
      <c r="AQ347" s="31" t="s">
        <v>2145</v>
      </c>
      <c r="AR347" s="17" t="s">
        <v>2146</v>
      </c>
      <c r="AS347" s="16" t="s">
        <v>84</v>
      </c>
      <c r="AT347" s="16"/>
      <c r="AU347" s="33"/>
      <c r="AV347" s="17"/>
      <c r="AW347" s="16" t="s">
        <v>2147</v>
      </c>
      <c r="AX347" s="16" t="s">
        <v>78</v>
      </c>
      <c r="AY347" s="16" t="s">
        <v>78</v>
      </c>
      <c r="AZ347" s="16" t="str">
        <f t="shared" ca="1" si="32"/>
        <v>Prepensionado</v>
      </c>
      <c r="BA347" s="16" t="s">
        <v>87</v>
      </c>
      <c r="BB347" s="16" t="s">
        <v>87</v>
      </c>
      <c r="BC347" s="16"/>
      <c r="BD347" s="18" t="s">
        <v>87</v>
      </c>
      <c r="BE347" s="16"/>
      <c r="BF347" s="16" t="s">
        <v>87</v>
      </c>
      <c r="BG347" s="44"/>
      <c r="BH347" s="16"/>
      <c r="BI347" s="19"/>
      <c r="BJ347" s="16"/>
      <c r="BK347" s="16"/>
      <c r="BL347" s="34"/>
    </row>
    <row r="348" spans="1:64">
      <c r="A348" s="15">
        <v>428</v>
      </c>
      <c r="B348" s="16">
        <v>4066</v>
      </c>
      <c r="C348" s="17" t="s">
        <v>64</v>
      </c>
      <c r="D348" s="18">
        <v>5292122</v>
      </c>
      <c r="E348" s="18">
        <v>5292122</v>
      </c>
      <c r="F348" s="18">
        <v>5292122</v>
      </c>
      <c r="G348" s="17" t="s">
        <v>2148</v>
      </c>
      <c r="H348" s="16" t="s">
        <v>229</v>
      </c>
      <c r="I348" s="19" t="s">
        <v>2149</v>
      </c>
      <c r="J348" s="16">
        <f t="shared" ca="1" si="33"/>
        <v>55</v>
      </c>
      <c r="K348" s="17" t="s">
        <v>138</v>
      </c>
      <c r="L348" s="16">
        <v>4071</v>
      </c>
      <c r="M348" s="16">
        <v>16</v>
      </c>
      <c r="N348" s="16" t="s">
        <v>1629</v>
      </c>
      <c r="O348" s="35" t="s">
        <v>1567</v>
      </c>
      <c r="P348" s="16" t="s">
        <v>141</v>
      </c>
      <c r="Q348" s="16" t="s">
        <v>131</v>
      </c>
      <c r="R348" s="17" t="s">
        <v>73</v>
      </c>
      <c r="S348" s="22"/>
      <c r="T348" s="22">
        <v>428</v>
      </c>
      <c r="U348" s="22" t="s">
        <v>1629</v>
      </c>
      <c r="V348" s="37" t="s">
        <v>1567</v>
      </c>
      <c r="W348" s="16">
        <v>3000</v>
      </c>
      <c r="X348" s="16" t="s">
        <v>170</v>
      </c>
      <c r="Y348" s="16" t="s">
        <v>432</v>
      </c>
      <c r="Z348" s="16" t="s">
        <v>432</v>
      </c>
      <c r="AA348" s="16" t="s">
        <v>433</v>
      </c>
      <c r="AB348" s="16" t="s">
        <v>496</v>
      </c>
      <c r="AC348" s="16" t="s">
        <v>497</v>
      </c>
      <c r="AD348" s="16"/>
      <c r="AE348" s="16" t="s">
        <v>77</v>
      </c>
      <c r="AF348" s="24">
        <v>2328818</v>
      </c>
      <c r="AG348" s="25" t="s">
        <v>78</v>
      </c>
      <c r="AH348" s="24">
        <v>2328818</v>
      </c>
      <c r="AI348" s="26" t="s">
        <v>78</v>
      </c>
      <c r="AJ348" s="27">
        <v>42646</v>
      </c>
      <c r="AK348" s="19" t="s">
        <v>92</v>
      </c>
      <c r="AL348" s="28">
        <f t="shared" ca="1" si="31"/>
        <v>8.5</v>
      </c>
      <c r="AM348" s="16" t="s">
        <v>173</v>
      </c>
      <c r="AN348" s="16" t="s">
        <v>94</v>
      </c>
      <c r="AO348" s="36" t="s">
        <v>498</v>
      </c>
      <c r="AP348" s="30">
        <v>6.9690000000000002E-2</v>
      </c>
      <c r="AQ348" s="31" t="s">
        <v>2150</v>
      </c>
      <c r="AR348" s="17" t="s">
        <v>2151</v>
      </c>
      <c r="AS348" s="16" t="s">
        <v>84</v>
      </c>
      <c r="AT348" s="16"/>
      <c r="AU348" s="33"/>
      <c r="AV348" s="17"/>
      <c r="AW348" s="16" t="s">
        <v>2152</v>
      </c>
      <c r="AX348" s="16">
        <v>3113505177</v>
      </c>
      <c r="AY348" s="16" t="s">
        <v>78</v>
      </c>
      <c r="AZ348" s="16" t="str">
        <f t="shared" ca="1" si="32"/>
        <v xml:space="preserve"> </v>
      </c>
      <c r="BA348" s="16" t="s">
        <v>87</v>
      </c>
      <c r="BB348" s="16" t="s">
        <v>211</v>
      </c>
      <c r="BC348" s="16"/>
      <c r="BD348" s="18" t="s">
        <v>87</v>
      </c>
      <c r="BE348" s="16"/>
      <c r="BF348" s="16" t="s">
        <v>87</v>
      </c>
      <c r="BG348" s="44"/>
      <c r="BH348" s="16"/>
      <c r="BI348" s="19"/>
      <c r="BJ348" s="16"/>
      <c r="BK348" s="16"/>
      <c r="BL348" s="34"/>
    </row>
    <row r="349" spans="1:64">
      <c r="A349" s="15">
        <v>429</v>
      </c>
      <c r="B349" s="16">
        <v>4066</v>
      </c>
      <c r="C349" s="17" t="s">
        <v>64</v>
      </c>
      <c r="D349" s="18">
        <v>7306558</v>
      </c>
      <c r="E349" s="18">
        <v>7306558</v>
      </c>
      <c r="F349" s="18">
        <v>7306558</v>
      </c>
      <c r="G349" s="17" t="s">
        <v>2153</v>
      </c>
      <c r="H349" s="16" t="s">
        <v>89</v>
      </c>
      <c r="I349" s="19" t="s">
        <v>2154</v>
      </c>
      <c r="J349" s="16">
        <f t="shared" ca="1" si="33"/>
        <v>59</v>
      </c>
      <c r="K349" s="17" t="s">
        <v>138</v>
      </c>
      <c r="L349" s="16">
        <v>4071</v>
      </c>
      <c r="M349" s="16">
        <v>16</v>
      </c>
      <c r="N349" s="16" t="s">
        <v>1629</v>
      </c>
      <c r="O349" s="35" t="s">
        <v>1567</v>
      </c>
      <c r="P349" s="16" t="s">
        <v>141</v>
      </c>
      <c r="Q349" s="16" t="s">
        <v>131</v>
      </c>
      <c r="R349" s="22" t="s">
        <v>73</v>
      </c>
      <c r="S349" s="22"/>
      <c r="T349" s="22">
        <v>429</v>
      </c>
      <c r="U349" s="22" t="s">
        <v>1629</v>
      </c>
      <c r="V349" s="22" t="s">
        <v>1567</v>
      </c>
      <c r="W349" s="16">
        <v>3000</v>
      </c>
      <c r="X349" s="16" t="s">
        <v>170</v>
      </c>
      <c r="Y349" s="16" t="s">
        <v>293</v>
      </c>
      <c r="Z349" s="16" t="s">
        <v>293</v>
      </c>
      <c r="AA349" s="16" t="s">
        <v>76</v>
      </c>
      <c r="AB349" s="16" t="s">
        <v>76</v>
      </c>
      <c r="AC349" s="16" t="s">
        <v>76</v>
      </c>
      <c r="AD349" s="16"/>
      <c r="AE349" s="16" t="s">
        <v>77</v>
      </c>
      <c r="AF349" s="24">
        <v>2328818</v>
      </c>
      <c r="AG349" s="41">
        <v>624700</v>
      </c>
      <c r="AH349" s="24">
        <v>2953518</v>
      </c>
      <c r="AI349" s="26">
        <v>38355</v>
      </c>
      <c r="AJ349" s="27">
        <v>40909</v>
      </c>
      <c r="AK349" s="19" t="s">
        <v>92</v>
      </c>
      <c r="AL349" s="28">
        <f t="shared" ca="1" si="31"/>
        <v>13.25</v>
      </c>
      <c r="AM349" s="16" t="s">
        <v>93</v>
      </c>
      <c r="AN349" s="16" t="s">
        <v>94</v>
      </c>
      <c r="AO349" s="36" t="s">
        <v>82</v>
      </c>
      <c r="AP349" s="30">
        <v>6.9690000000000002E-2</v>
      </c>
      <c r="AQ349" s="31" t="s">
        <v>2155</v>
      </c>
      <c r="AR349" s="17" t="s">
        <v>2156</v>
      </c>
      <c r="AS349" s="16" t="s">
        <v>84</v>
      </c>
      <c r="AT349" s="16"/>
      <c r="AU349" s="33"/>
      <c r="AV349" s="17"/>
      <c r="AW349" s="16" t="s">
        <v>2157</v>
      </c>
      <c r="AX349" s="16">
        <v>3112178203</v>
      </c>
      <c r="AY349" s="16" t="s">
        <v>78</v>
      </c>
      <c r="AZ349" s="16" t="str">
        <f t="shared" ca="1" si="32"/>
        <v>Prepensionado</v>
      </c>
      <c r="BA349" s="16" t="s">
        <v>87</v>
      </c>
      <c r="BB349" s="16" t="s">
        <v>87</v>
      </c>
      <c r="BC349" s="16"/>
      <c r="BD349" s="18" t="s">
        <v>87</v>
      </c>
      <c r="BE349" s="16"/>
      <c r="BF349" s="16" t="s">
        <v>87</v>
      </c>
      <c r="BG349" s="44"/>
      <c r="BH349" s="16"/>
      <c r="BI349" s="19"/>
      <c r="BJ349" s="16"/>
      <c r="BK349" s="16"/>
      <c r="BL349" s="34"/>
    </row>
    <row r="350" spans="1:64">
      <c r="A350" s="15">
        <v>430</v>
      </c>
      <c r="B350" s="16">
        <v>4066</v>
      </c>
      <c r="C350" s="17" t="s">
        <v>112</v>
      </c>
      <c r="D350" s="18">
        <v>1077422680</v>
      </c>
      <c r="E350" s="18" t="e">
        <v>#N/A</v>
      </c>
      <c r="F350" s="18" t="e">
        <v>#N/A</v>
      </c>
      <c r="G350" s="17" t="s">
        <v>2158</v>
      </c>
      <c r="H350" s="16" t="s">
        <v>89</v>
      </c>
      <c r="I350" s="26">
        <v>31179</v>
      </c>
      <c r="J350" s="16">
        <f t="shared" ca="1" si="33"/>
        <v>39</v>
      </c>
      <c r="K350" s="17" t="s">
        <v>138</v>
      </c>
      <c r="L350" s="16">
        <v>4071</v>
      </c>
      <c r="M350" s="16">
        <v>16</v>
      </c>
      <c r="N350" s="16" t="s">
        <v>1629</v>
      </c>
      <c r="O350" s="35" t="s">
        <v>1567</v>
      </c>
      <c r="P350" s="16" t="s">
        <v>141</v>
      </c>
      <c r="Q350" s="16" t="s">
        <v>131</v>
      </c>
      <c r="R350" s="17" t="s">
        <v>73</v>
      </c>
      <c r="S350" s="22"/>
      <c r="T350" s="22">
        <v>430</v>
      </c>
      <c r="U350" s="22" t="s">
        <v>1629</v>
      </c>
      <c r="V350" s="37" t="s">
        <v>1567</v>
      </c>
      <c r="W350" s="16">
        <v>3000</v>
      </c>
      <c r="X350" s="16" t="s">
        <v>170</v>
      </c>
      <c r="Y350" s="16" t="s">
        <v>293</v>
      </c>
      <c r="Z350" s="16" t="s">
        <v>293</v>
      </c>
      <c r="AA350" s="16" t="s">
        <v>76</v>
      </c>
      <c r="AB350" s="16" t="s">
        <v>76</v>
      </c>
      <c r="AC350" s="16" t="s">
        <v>76</v>
      </c>
      <c r="AD350" s="16"/>
      <c r="AE350" s="16" t="s">
        <v>77</v>
      </c>
      <c r="AF350" s="24">
        <v>2328818</v>
      </c>
      <c r="AG350" s="25" t="s">
        <v>78</v>
      </c>
      <c r="AH350" s="24">
        <v>2328818</v>
      </c>
      <c r="AI350" s="26" t="s">
        <v>78</v>
      </c>
      <c r="AJ350" s="26">
        <v>44768</v>
      </c>
      <c r="AK350" s="26" t="s">
        <v>2159</v>
      </c>
      <c r="AL350" s="28">
        <f t="shared" ca="1" si="31"/>
        <v>2.6666666666666665</v>
      </c>
      <c r="AM350" s="16" t="s">
        <v>120</v>
      </c>
      <c r="AN350" s="16" t="s">
        <v>94</v>
      </c>
      <c r="AO350" s="36" t="s">
        <v>82</v>
      </c>
      <c r="AP350" s="30">
        <v>6.9690000000000002E-2</v>
      </c>
      <c r="AQ350" s="31" t="s">
        <v>2160</v>
      </c>
      <c r="AR350" s="17" t="s">
        <v>2161</v>
      </c>
      <c r="AS350" s="16" t="s">
        <v>107</v>
      </c>
      <c r="AT350" s="16"/>
      <c r="AU350" s="33"/>
      <c r="AV350" s="17"/>
      <c r="AW350" s="16" t="s">
        <v>2162</v>
      </c>
      <c r="AX350" s="16">
        <v>3212965499</v>
      </c>
      <c r="AY350" s="16" t="s">
        <v>78</v>
      </c>
      <c r="AZ350" s="16" t="str">
        <f t="shared" ca="1" si="32"/>
        <v xml:space="preserve"> </v>
      </c>
      <c r="BA350" s="16" t="s">
        <v>87</v>
      </c>
      <c r="BB350" s="16" t="s">
        <v>87</v>
      </c>
      <c r="BC350" s="16"/>
      <c r="BD350" s="18" t="s">
        <v>87</v>
      </c>
      <c r="BE350" s="16"/>
      <c r="BF350" s="16" t="s">
        <v>87</v>
      </c>
      <c r="BG350" s="17"/>
      <c r="BH350" s="16"/>
      <c r="BI350" s="19"/>
      <c r="BJ350" s="16"/>
      <c r="BK350" s="16"/>
      <c r="BL350" s="34"/>
    </row>
    <row r="351" spans="1:64">
      <c r="A351" s="15">
        <v>431</v>
      </c>
      <c r="B351" s="16">
        <v>4066</v>
      </c>
      <c r="C351" s="17" t="s">
        <v>64</v>
      </c>
      <c r="D351" s="18">
        <v>1116236042</v>
      </c>
      <c r="E351" s="18">
        <v>1116236042</v>
      </c>
      <c r="F351" s="18">
        <v>1116236042</v>
      </c>
      <c r="G351" s="17" t="s">
        <v>2163</v>
      </c>
      <c r="H351" s="16" t="s">
        <v>89</v>
      </c>
      <c r="I351" s="19" t="s">
        <v>2164</v>
      </c>
      <c r="J351" s="16">
        <f t="shared" ca="1" si="33"/>
        <v>38</v>
      </c>
      <c r="K351" s="17" t="s">
        <v>138</v>
      </c>
      <c r="L351" s="16">
        <v>4071</v>
      </c>
      <c r="M351" s="16">
        <v>16</v>
      </c>
      <c r="N351" s="16" t="s">
        <v>1629</v>
      </c>
      <c r="O351" s="35" t="s">
        <v>1567</v>
      </c>
      <c r="P351" s="16" t="s">
        <v>141</v>
      </c>
      <c r="Q351" s="16" t="s">
        <v>131</v>
      </c>
      <c r="R351" s="17" t="s">
        <v>73</v>
      </c>
      <c r="S351" s="22"/>
      <c r="T351" s="22">
        <v>431</v>
      </c>
      <c r="U351" s="22" t="s">
        <v>1629</v>
      </c>
      <c r="V351" s="37" t="s">
        <v>1567</v>
      </c>
      <c r="W351" s="16">
        <v>3000</v>
      </c>
      <c r="X351" s="16" t="s">
        <v>170</v>
      </c>
      <c r="Y351" s="16" t="s">
        <v>574</v>
      </c>
      <c r="Z351" s="16" t="s">
        <v>574</v>
      </c>
      <c r="AA351" s="16" t="s">
        <v>463</v>
      </c>
      <c r="AB351" s="16" t="s">
        <v>510</v>
      </c>
      <c r="AC351" s="16" t="s">
        <v>511</v>
      </c>
      <c r="AD351" s="16"/>
      <c r="AE351" s="16" t="s">
        <v>77</v>
      </c>
      <c r="AF351" s="24">
        <v>2328818</v>
      </c>
      <c r="AG351" s="25" t="s">
        <v>78</v>
      </c>
      <c r="AH351" s="24">
        <v>2328818</v>
      </c>
      <c r="AI351" s="26" t="s">
        <v>78</v>
      </c>
      <c r="AJ351" s="27">
        <v>42646</v>
      </c>
      <c r="AK351" s="19" t="s">
        <v>92</v>
      </c>
      <c r="AL351" s="28">
        <f t="shared" ca="1" si="31"/>
        <v>8.5</v>
      </c>
      <c r="AM351" s="16" t="s">
        <v>80</v>
      </c>
      <c r="AN351" s="16" t="s">
        <v>121</v>
      </c>
      <c r="AO351" s="36" t="s">
        <v>513</v>
      </c>
      <c r="AP351" s="30">
        <v>6.9690000000000002E-2</v>
      </c>
      <c r="AQ351" s="31" t="s">
        <v>2165</v>
      </c>
      <c r="AR351" s="17" t="s">
        <v>2166</v>
      </c>
      <c r="AS351" s="16" t="s">
        <v>84</v>
      </c>
      <c r="AT351" s="16"/>
      <c r="AU351" s="33"/>
      <c r="AV351" s="17"/>
      <c r="AW351" s="16" t="s">
        <v>2167</v>
      </c>
      <c r="AX351" s="16">
        <v>3128730738</v>
      </c>
      <c r="AY351" s="16">
        <v>3213305448</v>
      </c>
      <c r="AZ351" s="16" t="str">
        <f t="shared" ca="1" si="32"/>
        <v xml:space="preserve"> </v>
      </c>
      <c r="BA351" s="16" t="s">
        <v>87</v>
      </c>
      <c r="BB351" s="16" t="s">
        <v>87</v>
      </c>
      <c r="BC351" s="16"/>
      <c r="BD351" s="18" t="s">
        <v>87</v>
      </c>
      <c r="BE351" s="16"/>
      <c r="BF351" s="16" t="s">
        <v>87</v>
      </c>
      <c r="BG351" s="44"/>
      <c r="BH351" s="16"/>
      <c r="BI351" s="19"/>
      <c r="BJ351" s="16"/>
      <c r="BK351" s="16"/>
      <c r="BL351" s="34"/>
    </row>
    <row r="352" spans="1:64">
      <c r="A352" s="15">
        <v>432</v>
      </c>
      <c r="B352" s="16">
        <v>4066</v>
      </c>
      <c r="C352" s="17" t="s">
        <v>64</v>
      </c>
      <c r="D352" s="18">
        <v>14248309</v>
      </c>
      <c r="E352" s="18">
        <v>14248309</v>
      </c>
      <c r="F352" s="18">
        <v>14248309</v>
      </c>
      <c r="G352" s="17" t="s">
        <v>2168</v>
      </c>
      <c r="H352" s="16" t="s">
        <v>89</v>
      </c>
      <c r="I352" s="19" t="s">
        <v>2169</v>
      </c>
      <c r="J352" s="16">
        <f t="shared" ca="1" si="33"/>
        <v>63</v>
      </c>
      <c r="K352" s="17" t="s">
        <v>138</v>
      </c>
      <c r="L352" s="16">
        <v>4071</v>
      </c>
      <c r="M352" s="16">
        <v>16</v>
      </c>
      <c r="N352" s="16" t="s">
        <v>1629</v>
      </c>
      <c r="O352" s="35" t="s">
        <v>1567</v>
      </c>
      <c r="P352" s="16" t="s">
        <v>141</v>
      </c>
      <c r="Q352" s="16" t="s">
        <v>131</v>
      </c>
      <c r="R352" s="17" t="s">
        <v>73</v>
      </c>
      <c r="S352" s="22"/>
      <c r="T352" s="22">
        <v>432</v>
      </c>
      <c r="U352" s="22" t="s">
        <v>1629</v>
      </c>
      <c r="V352" s="37" t="s">
        <v>1567</v>
      </c>
      <c r="W352" s="16">
        <v>3000</v>
      </c>
      <c r="X352" s="16" t="s">
        <v>170</v>
      </c>
      <c r="Y352" s="16" t="s">
        <v>477</v>
      </c>
      <c r="Z352" s="16" t="s">
        <v>477</v>
      </c>
      <c r="AA352" s="16" t="s">
        <v>478</v>
      </c>
      <c r="AB352" s="16" t="s">
        <v>479</v>
      </c>
      <c r="AC352" s="16" t="s">
        <v>480</v>
      </c>
      <c r="AD352" s="16"/>
      <c r="AE352" s="16" t="s">
        <v>77</v>
      </c>
      <c r="AF352" s="24">
        <v>2328818</v>
      </c>
      <c r="AG352" s="41">
        <v>624700</v>
      </c>
      <c r="AH352" s="24">
        <v>2953518</v>
      </c>
      <c r="AI352" s="26">
        <v>36565</v>
      </c>
      <c r="AJ352" s="27">
        <v>40909</v>
      </c>
      <c r="AK352" s="19" t="s">
        <v>92</v>
      </c>
      <c r="AL352" s="28">
        <f t="shared" ca="1" si="31"/>
        <v>13.25</v>
      </c>
      <c r="AM352" s="16" t="s">
        <v>120</v>
      </c>
      <c r="AN352" s="16" t="s">
        <v>94</v>
      </c>
      <c r="AO352" s="36" t="s">
        <v>481</v>
      </c>
      <c r="AP352" s="30">
        <v>6.9690000000000002E-2</v>
      </c>
      <c r="AQ352" s="31" t="s">
        <v>2170</v>
      </c>
      <c r="AR352" s="17" t="s">
        <v>2171</v>
      </c>
      <c r="AS352" s="16" t="s">
        <v>84</v>
      </c>
      <c r="AT352" s="16"/>
      <c r="AU352" s="33"/>
      <c r="AV352" s="17"/>
      <c r="AW352" s="16" t="s">
        <v>2172</v>
      </c>
      <c r="AX352" s="16">
        <v>3203009438</v>
      </c>
      <c r="AY352" s="16">
        <v>3214894065</v>
      </c>
      <c r="AZ352" s="16" t="str">
        <f t="shared" ca="1" si="32"/>
        <v>Prepensionado</v>
      </c>
      <c r="BA352" s="16" t="s">
        <v>87</v>
      </c>
      <c r="BB352" s="16" t="s">
        <v>87</v>
      </c>
      <c r="BC352" s="16"/>
      <c r="BD352" s="18" t="s">
        <v>87</v>
      </c>
      <c r="BE352" s="16"/>
      <c r="BF352" s="16" t="s">
        <v>87</v>
      </c>
      <c r="BG352" s="44"/>
      <c r="BH352" s="16"/>
      <c r="BI352" s="19"/>
      <c r="BJ352" s="16"/>
      <c r="BK352" s="16"/>
      <c r="BL352" s="34"/>
    </row>
    <row r="353" spans="1:64">
      <c r="A353" s="15">
        <v>433</v>
      </c>
      <c r="B353" s="16">
        <v>4066</v>
      </c>
      <c r="C353" s="17" t="s">
        <v>64</v>
      </c>
      <c r="D353" s="18">
        <v>10120300</v>
      </c>
      <c r="E353" s="18">
        <v>10120300</v>
      </c>
      <c r="F353" s="18">
        <v>10120300</v>
      </c>
      <c r="G353" s="17" t="s">
        <v>2173</v>
      </c>
      <c r="H353" s="16" t="s">
        <v>89</v>
      </c>
      <c r="I353" s="19" t="s">
        <v>2174</v>
      </c>
      <c r="J353" s="16">
        <f t="shared" ca="1" si="33"/>
        <v>60</v>
      </c>
      <c r="K353" s="17" t="s">
        <v>138</v>
      </c>
      <c r="L353" s="16">
        <v>4071</v>
      </c>
      <c r="M353" s="16">
        <v>16</v>
      </c>
      <c r="N353" s="16" t="s">
        <v>1629</v>
      </c>
      <c r="O353" s="35" t="s">
        <v>1567</v>
      </c>
      <c r="P353" s="16" t="s">
        <v>141</v>
      </c>
      <c r="Q353" s="16" t="s">
        <v>131</v>
      </c>
      <c r="R353" s="17" t="s">
        <v>73</v>
      </c>
      <c r="S353" s="22"/>
      <c r="T353" s="22">
        <v>433</v>
      </c>
      <c r="U353" s="22" t="s">
        <v>1629</v>
      </c>
      <c r="V353" s="37" t="s">
        <v>1567</v>
      </c>
      <c r="W353" s="16">
        <v>3000</v>
      </c>
      <c r="X353" s="16" t="s">
        <v>170</v>
      </c>
      <c r="Y353" s="16" t="s">
        <v>519</v>
      </c>
      <c r="Z353" s="16" t="s">
        <v>519</v>
      </c>
      <c r="AA353" s="16" t="s">
        <v>339</v>
      </c>
      <c r="AB353" s="16" t="s">
        <v>340</v>
      </c>
      <c r="AC353" s="16" t="s">
        <v>341</v>
      </c>
      <c r="AD353" s="16"/>
      <c r="AE353" s="16" t="s">
        <v>77</v>
      </c>
      <c r="AF353" s="24">
        <v>2328818</v>
      </c>
      <c r="AG353" s="41">
        <v>624700</v>
      </c>
      <c r="AH353" s="24">
        <v>2953518</v>
      </c>
      <c r="AI353" s="26">
        <v>34352</v>
      </c>
      <c r="AJ353" s="27">
        <v>40909</v>
      </c>
      <c r="AK353" s="19" t="s">
        <v>92</v>
      </c>
      <c r="AL353" s="28">
        <f t="shared" ca="1" si="31"/>
        <v>13.25</v>
      </c>
      <c r="AM353" s="16" t="s">
        <v>183</v>
      </c>
      <c r="AN353" s="16" t="s">
        <v>94</v>
      </c>
      <c r="AO353" s="36" t="s">
        <v>343</v>
      </c>
      <c r="AP353" s="30">
        <v>6.9690000000000002E-2</v>
      </c>
      <c r="AQ353" s="31" t="s">
        <v>2175</v>
      </c>
      <c r="AR353" s="16" t="s">
        <v>2175</v>
      </c>
      <c r="AS353" s="16" t="s">
        <v>84</v>
      </c>
      <c r="AT353" s="16"/>
      <c r="AU353" s="33"/>
      <c r="AV353" s="16"/>
      <c r="AW353" s="16" t="s">
        <v>2176</v>
      </c>
      <c r="AX353" s="16">
        <v>3172279161</v>
      </c>
      <c r="AY353" s="16" t="s">
        <v>78</v>
      </c>
      <c r="AZ353" s="16" t="str">
        <f t="shared" ca="1" si="32"/>
        <v>Prepensionado</v>
      </c>
      <c r="BA353" s="16" t="s">
        <v>87</v>
      </c>
      <c r="BB353" s="16" t="s">
        <v>87</v>
      </c>
      <c r="BC353" s="16"/>
      <c r="BD353" s="18" t="s">
        <v>87</v>
      </c>
      <c r="BE353" s="16"/>
      <c r="BF353" s="16" t="s">
        <v>87</v>
      </c>
      <c r="BG353" s="17"/>
      <c r="BH353" s="16"/>
      <c r="BI353" s="19"/>
      <c r="BJ353" s="16"/>
      <c r="BK353" s="16"/>
      <c r="BL353" s="34"/>
    </row>
    <row r="354" spans="1:64">
      <c r="A354" s="15">
        <v>434</v>
      </c>
      <c r="B354" s="16">
        <v>4066</v>
      </c>
      <c r="C354" s="17" t="s">
        <v>64</v>
      </c>
      <c r="D354" s="18">
        <v>91444773</v>
      </c>
      <c r="E354" s="18">
        <v>91444773</v>
      </c>
      <c r="F354" s="18">
        <v>91444773</v>
      </c>
      <c r="G354" s="17" t="s">
        <v>2177</v>
      </c>
      <c r="H354" s="16" t="s">
        <v>89</v>
      </c>
      <c r="I354" s="19" t="s">
        <v>2178</v>
      </c>
      <c r="J354" s="16">
        <f t="shared" ca="1" si="33"/>
        <v>51</v>
      </c>
      <c r="K354" s="17" t="s">
        <v>138</v>
      </c>
      <c r="L354" s="16">
        <v>4071</v>
      </c>
      <c r="M354" s="16">
        <v>16</v>
      </c>
      <c r="N354" s="16" t="s">
        <v>1629</v>
      </c>
      <c r="O354" s="35" t="s">
        <v>1567</v>
      </c>
      <c r="P354" s="16" t="s">
        <v>141</v>
      </c>
      <c r="Q354" s="16" t="s">
        <v>131</v>
      </c>
      <c r="R354" s="17" t="s">
        <v>73</v>
      </c>
      <c r="S354" s="22"/>
      <c r="T354" s="22">
        <v>434</v>
      </c>
      <c r="U354" s="22" t="s">
        <v>1629</v>
      </c>
      <c r="V354" s="37" t="s">
        <v>1567</v>
      </c>
      <c r="W354" s="16">
        <v>3000</v>
      </c>
      <c r="X354" s="16" t="s">
        <v>170</v>
      </c>
      <c r="Y354" s="16" t="s">
        <v>231</v>
      </c>
      <c r="Z354" s="16" t="s">
        <v>231</v>
      </c>
      <c r="AA354" s="16" t="s">
        <v>145</v>
      </c>
      <c r="AB354" s="16" t="s">
        <v>558</v>
      </c>
      <c r="AC354" s="16" t="s">
        <v>559</v>
      </c>
      <c r="AD354" s="16"/>
      <c r="AE354" s="16" t="s">
        <v>77</v>
      </c>
      <c r="AF354" s="24">
        <v>2328818</v>
      </c>
      <c r="AG354" s="41">
        <v>624700</v>
      </c>
      <c r="AH354" s="24">
        <v>2953518</v>
      </c>
      <c r="AI354" s="26">
        <v>37124</v>
      </c>
      <c r="AJ354" s="27">
        <v>40909</v>
      </c>
      <c r="AK354" s="19" t="s">
        <v>92</v>
      </c>
      <c r="AL354" s="28">
        <f t="shared" ca="1" si="31"/>
        <v>13.25</v>
      </c>
      <c r="AM354" s="16" t="s">
        <v>80</v>
      </c>
      <c r="AN354" s="16" t="s">
        <v>121</v>
      </c>
      <c r="AO354" s="36" t="s">
        <v>562</v>
      </c>
      <c r="AP354" s="30">
        <v>6.9690000000000002E-2</v>
      </c>
      <c r="AQ354" s="31" t="s">
        <v>2179</v>
      </c>
      <c r="AR354" s="16" t="s">
        <v>2180</v>
      </c>
      <c r="AS354" s="16" t="s">
        <v>84</v>
      </c>
      <c r="AT354" s="16"/>
      <c r="AU354" s="33"/>
      <c r="AV354" s="16"/>
      <c r="AW354" s="16" t="s">
        <v>2181</v>
      </c>
      <c r="AX354" s="16">
        <v>3118389783</v>
      </c>
      <c r="AY354" s="16">
        <v>3123789348</v>
      </c>
      <c r="AZ354" s="16" t="str">
        <f t="shared" ca="1" si="32"/>
        <v xml:space="preserve"> </v>
      </c>
      <c r="BA354" s="16" t="s">
        <v>87</v>
      </c>
      <c r="BB354" s="16" t="s">
        <v>87</v>
      </c>
      <c r="BC354" s="16"/>
      <c r="BD354" s="18" t="s">
        <v>87</v>
      </c>
      <c r="BE354" s="16"/>
      <c r="BF354" s="16" t="s">
        <v>87</v>
      </c>
      <c r="BG354" s="31"/>
      <c r="BH354" s="16"/>
      <c r="BI354" s="19"/>
      <c r="BJ354" s="16"/>
      <c r="BK354" s="16"/>
      <c r="BL354" s="34"/>
    </row>
    <row r="355" spans="1:64">
      <c r="A355" s="15">
        <v>435</v>
      </c>
      <c r="B355" s="16">
        <v>4066</v>
      </c>
      <c r="C355" s="17" t="s">
        <v>64</v>
      </c>
      <c r="D355" s="18">
        <v>14254349</v>
      </c>
      <c r="E355" s="18">
        <v>14254349</v>
      </c>
      <c r="F355" s="18">
        <v>14254349</v>
      </c>
      <c r="G355" s="17" t="s">
        <v>2182</v>
      </c>
      <c r="H355" s="16" t="s">
        <v>229</v>
      </c>
      <c r="I355" s="19">
        <v>30493</v>
      </c>
      <c r="J355" s="16">
        <f t="shared" ca="1" si="33"/>
        <v>41</v>
      </c>
      <c r="K355" s="17" t="s">
        <v>138</v>
      </c>
      <c r="L355" s="16">
        <v>4071</v>
      </c>
      <c r="M355" s="16">
        <v>16</v>
      </c>
      <c r="N355" s="16" t="s">
        <v>1629</v>
      </c>
      <c r="O355" s="35" t="s">
        <v>1567</v>
      </c>
      <c r="P355" s="16" t="s">
        <v>141</v>
      </c>
      <c r="Q355" s="16" t="s">
        <v>131</v>
      </c>
      <c r="R355" s="17" t="s">
        <v>73</v>
      </c>
      <c r="S355" s="22"/>
      <c r="T355" s="22">
        <v>435</v>
      </c>
      <c r="U355" s="22" t="s">
        <v>1629</v>
      </c>
      <c r="V355" s="37" t="s">
        <v>1567</v>
      </c>
      <c r="W355" s="16">
        <v>3000</v>
      </c>
      <c r="X355" s="16" t="s">
        <v>170</v>
      </c>
      <c r="Y355" s="16" t="s">
        <v>293</v>
      </c>
      <c r="Z355" s="16" t="s">
        <v>293</v>
      </c>
      <c r="AA355" s="16" t="s">
        <v>76</v>
      </c>
      <c r="AB355" s="16" t="s">
        <v>76</v>
      </c>
      <c r="AC355" s="16" t="s">
        <v>76</v>
      </c>
      <c r="AD355" s="16"/>
      <c r="AE355" s="16" t="s">
        <v>77</v>
      </c>
      <c r="AF355" s="24">
        <v>2328818</v>
      </c>
      <c r="AG355" s="25" t="s">
        <v>78</v>
      </c>
      <c r="AH355" s="24">
        <v>2328818</v>
      </c>
      <c r="AI355" s="26" t="s">
        <v>78</v>
      </c>
      <c r="AJ355" s="19">
        <v>44503</v>
      </c>
      <c r="AK355" s="19" t="s">
        <v>2183</v>
      </c>
      <c r="AL355" s="28">
        <f t="shared" ca="1" si="31"/>
        <v>3.4166666666666665</v>
      </c>
      <c r="AM355" s="16" t="s">
        <v>183</v>
      </c>
      <c r="AN355" s="16" t="s">
        <v>121</v>
      </c>
      <c r="AO355" s="36" t="s">
        <v>82</v>
      </c>
      <c r="AP355" s="65">
        <v>6.9690000000000002E-2</v>
      </c>
      <c r="AQ355" s="31" t="s">
        <v>2184</v>
      </c>
      <c r="AR355" s="45" t="s">
        <v>2185</v>
      </c>
      <c r="AS355" s="16" t="s">
        <v>84</v>
      </c>
      <c r="AT355" s="16"/>
      <c r="AU355" s="33"/>
      <c r="AV355" s="16"/>
      <c r="AW355" s="16" t="s">
        <v>2186</v>
      </c>
      <c r="AX355" s="16">
        <v>3202698413</v>
      </c>
      <c r="AY355" s="16" t="s">
        <v>78</v>
      </c>
      <c r="AZ355" s="16" t="str">
        <f t="shared" ca="1" si="32"/>
        <v xml:space="preserve"> </v>
      </c>
      <c r="BA355" s="16" t="s">
        <v>87</v>
      </c>
      <c r="BB355" s="16" t="s">
        <v>87</v>
      </c>
      <c r="BC355" s="16"/>
      <c r="BD355" s="18" t="s">
        <v>87</v>
      </c>
      <c r="BE355" s="16"/>
      <c r="BF355" s="16" t="s">
        <v>87</v>
      </c>
      <c r="BG355" s="31"/>
      <c r="BH355" s="16"/>
      <c r="BI355" s="19"/>
      <c r="BJ355" s="16"/>
      <c r="BK355" s="16"/>
      <c r="BL355" s="34"/>
    </row>
    <row r="356" spans="1:64">
      <c r="A356" s="15">
        <v>436</v>
      </c>
      <c r="B356" s="16">
        <v>4066</v>
      </c>
      <c r="C356" s="17" t="s">
        <v>64</v>
      </c>
      <c r="D356" s="18">
        <v>80165606</v>
      </c>
      <c r="E356" s="18">
        <v>80165606</v>
      </c>
      <c r="F356" s="18">
        <v>80165606</v>
      </c>
      <c r="G356" s="17" t="s">
        <v>2187</v>
      </c>
      <c r="H356" s="16" t="s">
        <v>89</v>
      </c>
      <c r="I356" s="19" t="s">
        <v>2188</v>
      </c>
      <c r="J356" s="16">
        <f t="shared" ca="1" si="33"/>
        <v>43</v>
      </c>
      <c r="K356" s="17" t="s">
        <v>138</v>
      </c>
      <c r="L356" s="16">
        <v>4071</v>
      </c>
      <c r="M356" s="16">
        <v>16</v>
      </c>
      <c r="N356" s="16" t="s">
        <v>1629</v>
      </c>
      <c r="O356" s="35" t="s">
        <v>1567</v>
      </c>
      <c r="P356" s="16" t="s">
        <v>141</v>
      </c>
      <c r="Q356" s="16" t="s">
        <v>131</v>
      </c>
      <c r="R356" s="17" t="s">
        <v>73</v>
      </c>
      <c r="S356" s="22"/>
      <c r="T356" s="22">
        <v>436</v>
      </c>
      <c r="U356" s="22" t="s">
        <v>1629</v>
      </c>
      <c r="V356" s="37" t="s">
        <v>1567</v>
      </c>
      <c r="W356" s="16">
        <v>4000</v>
      </c>
      <c r="X356" s="16" t="s">
        <v>259</v>
      </c>
      <c r="Y356" s="16" t="s">
        <v>1474</v>
      </c>
      <c r="Z356" s="16" t="s">
        <v>1474</v>
      </c>
      <c r="AA356" s="16" t="s">
        <v>76</v>
      </c>
      <c r="AB356" s="16" t="s">
        <v>76</v>
      </c>
      <c r="AC356" s="16" t="s">
        <v>76</v>
      </c>
      <c r="AD356" s="16" t="s">
        <v>2189</v>
      </c>
      <c r="AE356" s="16" t="s">
        <v>77</v>
      </c>
      <c r="AF356" s="24">
        <v>2328818</v>
      </c>
      <c r="AG356" s="41">
        <v>624700</v>
      </c>
      <c r="AH356" s="24">
        <v>2953518</v>
      </c>
      <c r="AI356" s="26">
        <v>37327</v>
      </c>
      <c r="AJ356" s="27">
        <v>40909</v>
      </c>
      <c r="AK356" s="19" t="s">
        <v>92</v>
      </c>
      <c r="AL356" s="28">
        <f t="shared" ca="1" si="31"/>
        <v>13.25</v>
      </c>
      <c r="AM356" s="16" t="s">
        <v>93</v>
      </c>
      <c r="AN356" s="16" t="s">
        <v>94</v>
      </c>
      <c r="AO356" s="36" t="s">
        <v>82</v>
      </c>
      <c r="AP356" s="30">
        <v>6.9690000000000002E-2</v>
      </c>
      <c r="AQ356" s="31" t="s">
        <v>2190</v>
      </c>
      <c r="AR356" s="16" t="s">
        <v>2191</v>
      </c>
      <c r="AS356" s="16" t="s">
        <v>84</v>
      </c>
      <c r="AT356" s="16"/>
      <c r="AU356" s="33"/>
      <c r="AV356" s="16"/>
      <c r="AW356" s="16" t="s">
        <v>2192</v>
      </c>
      <c r="AX356" s="16">
        <v>3133902909</v>
      </c>
      <c r="AY356" s="16" t="s">
        <v>78</v>
      </c>
      <c r="AZ356" s="16" t="str">
        <f t="shared" ca="1" si="32"/>
        <v xml:space="preserve"> </v>
      </c>
      <c r="BA356" s="16" t="s">
        <v>87</v>
      </c>
      <c r="BB356" s="16" t="s">
        <v>87</v>
      </c>
      <c r="BC356" s="16"/>
      <c r="BD356" s="18" t="s">
        <v>87</v>
      </c>
      <c r="BE356" s="16"/>
      <c r="BF356" s="16" t="s">
        <v>87</v>
      </c>
      <c r="BG356" s="31"/>
      <c r="BH356" s="16"/>
      <c r="BI356" s="19"/>
      <c r="BJ356" s="16"/>
      <c r="BK356" s="16"/>
      <c r="BL356" s="34"/>
    </row>
    <row r="357" spans="1:64">
      <c r="A357" s="15">
        <v>437</v>
      </c>
      <c r="B357" s="16">
        <v>4066</v>
      </c>
      <c r="C357" s="17" t="s">
        <v>64</v>
      </c>
      <c r="D357" s="18">
        <v>71250072</v>
      </c>
      <c r="E357" s="18">
        <v>71250072</v>
      </c>
      <c r="F357" s="18">
        <v>71250072</v>
      </c>
      <c r="G357" s="17" t="s">
        <v>2193</v>
      </c>
      <c r="H357" s="16" t="s">
        <v>66</v>
      </c>
      <c r="I357" s="19" t="s">
        <v>1866</v>
      </c>
      <c r="J357" s="16">
        <f t="shared" ca="1" si="33"/>
        <v>61</v>
      </c>
      <c r="K357" s="17" t="s">
        <v>138</v>
      </c>
      <c r="L357" s="16">
        <v>4071</v>
      </c>
      <c r="M357" s="16">
        <v>16</v>
      </c>
      <c r="N357" s="16" t="s">
        <v>1629</v>
      </c>
      <c r="O357" s="35" t="s">
        <v>1567</v>
      </c>
      <c r="P357" s="16" t="s">
        <v>141</v>
      </c>
      <c r="Q357" s="16" t="s">
        <v>131</v>
      </c>
      <c r="R357" s="17" t="s">
        <v>73</v>
      </c>
      <c r="S357" s="22"/>
      <c r="T357" s="22">
        <v>437</v>
      </c>
      <c r="U357" s="22" t="s">
        <v>1629</v>
      </c>
      <c r="V357" s="37" t="s">
        <v>1567</v>
      </c>
      <c r="W357" s="16">
        <v>3000</v>
      </c>
      <c r="X357" s="16" t="s">
        <v>170</v>
      </c>
      <c r="Y357" s="16" t="s">
        <v>477</v>
      </c>
      <c r="Z357" s="16" t="s">
        <v>477</v>
      </c>
      <c r="AA357" s="16" t="s">
        <v>478</v>
      </c>
      <c r="AB357" s="16" t="s">
        <v>479</v>
      </c>
      <c r="AC357" s="16" t="s">
        <v>480</v>
      </c>
      <c r="AD357" s="16"/>
      <c r="AE357" s="16" t="s">
        <v>77</v>
      </c>
      <c r="AF357" s="24">
        <v>2328818</v>
      </c>
      <c r="AG357" s="41">
        <v>624700</v>
      </c>
      <c r="AH357" s="24">
        <v>2953518</v>
      </c>
      <c r="AI357" s="26">
        <v>34394</v>
      </c>
      <c r="AJ357" s="27">
        <v>40909</v>
      </c>
      <c r="AK357" s="19" t="s">
        <v>92</v>
      </c>
      <c r="AL357" s="28">
        <f t="shared" ca="1" si="31"/>
        <v>13.25</v>
      </c>
      <c r="AM357" s="16" t="s">
        <v>173</v>
      </c>
      <c r="AN357" s="16" t="s">
        <v>94</v>
      </c>
      <c r="AO357" s="36" t="s">
        <v>481</v>
      </c>
      <c r="AP357" s="30">
        <v>6.9690000000000002E-2</v>
      </c>
      <c r="AQ357" s="31" t="s">
        <v>2194</v>
      </c>
      <c r="AR357" s="16" t="s">
        <v>2195</v>
      </c>
      <c r="AS357" s="16" t="s">
        <v>1811</v>
      </c>
      <c r="AT357" s="16"/>
      <c r="AU357" s="33"/>
      <c r="AV357" s="16"/>
      <c r="AW357" s="16" t="s">
        <v>2196</v>
      </c>
      <c r="AX357" s="16">
        <v>3123858708</v>
      </c>
      <c r="AY357" s="16">
        <v>3123858708</v>
      </c>
      <c r="AZ357" s="16" t="str">
        <f t="shared" ca="1" si="32"/>
        <v>Prepensionado</v>
      </c>
      <c r="BA357" s="16" t="s">
        <v>87</v>
      </c>
      <c r="BB357" s="16" t="s">
        <v>265</v>
      </c>
      <c r="BC357" s="16"/>
      <c r="BD357" s="18" t="s">
        <v>87</v>
      </c>
      <c r="BE357" s="16"/>
      <c r="BF357" s="16" t="s">
        <v>87</v>
      </c>
      <c r="BG357" s="31"/>
      <c r="BH357" s="16"/>
      <c r="BI357" s="19"/>
      <c r="BJ357" s="16"/>
      <c r="BK357" s="16"/>
      <c r="BL357" s="34"/>
    </row>
    <row r="358" spans="1:64">
      <c r="A358" s="15">
        <v>439</v>
      </c>
      <c r="B358" s="16">
        <v>4066</v>
      </c>
      <c r="C358" s="17" t="s">
        <v>64</v>
      </c>
      <c r="D358" s="18">
        <v>96303080</v>
      </c>
      <c r="E358" s="18">
        <v>96303080</v>
      </c>
      <c r="F358" s="18">
        <v>96303080</v>
      </c>
      <c r="G358" s="17" t="s">
        <v>2197</v>
      </c>
      <c r="H358" s="16" t="s">
        <v>89</v>
      </c>
      <c r="I358" s="19" t="s">
        <v>2198</v>
      </c>
      <c r="J358" s="16">
        <f t="shared" ca="1" si="33"/>
        <v>66</v>
      </c>
      <c r="K358" s="17" t="s">
        <v>138</v>
      </c>
      <c r="L358" s="16">
        <v>4071</v>
      </c>
      <c r="M358" s="16">
        <v>16</v>
      </c>
      <c r="N358" s="16" t="s">
        <v>1629</v>
      </c>
      <c r="O358" s="35" t="s">
        <v>1567</v>
      </c>
      <c r="P358" s="16" t="s">
        <v>141</v>
      </c>
      <c r="Q358" s="16" t="s">
        <v>131</v>
      </c>
      <c r="R358" s="17" t="s">
        <v>73</v>
      </c>
      <c r="S358" s="22"/>
      <c r="T358" s="22">
        <v>439</v>
      </c>
      <c r="U358" s="22" t="s">
        <v>1629</v>
      </c>
      <c r="V358" s="37" t="s">
        <v>1567</v>
      </c>
      <c r="W358" s="16">
        <v>3000</v>
      </c>
      <c r="X358" s="16" t="s">
        <v>170</v>
      </c>
      <c r="Y358" s="16" t="s">
        <v>477</v>
      </c>
      <c r="Z358" s="16" t="s">
        <v>477</v>
      </c>
      <c r="AA358" s="16" t="s">
        <v>478</v>
      </c>
      <c r="AB358" s="16" t="s">
        <v>2199</v>
      </c>
      <c r="AC358" s="16" t="s">
        <v>772</v>
      </c>
      <c r="AD358" s="16" t="s">
        <v>2200</v>
      </c>
      <c r="AE358" s="16" t="s">
        <v>77</v>
      </c>
      <c r="AF358" s="24">
        <v>2328818</v>
      </c>
      <c r="AG358" s="41">
        <v>624700</v>
      </c>
      <c r="AH358" s="24">
        <v>2953518</v>
      </c>
      <c r="AI358" s="26">
        <v>34331</v>
      </c>
      <c r="AJ358" s="27">
        <v>40909</v>
      </c>
      <c r="AK358" s="19" t="s">
        <v>92</v>
      </c>
      <c r="AL358" s="28">
        <f t="shared" ca="1" si="31"/>
        <v>13.25</v>
      </c>
      <c r="AM358" s="16" t="s">
        <v>183</v>
      </c>
      <c r="AN358" s="16" t="s">
        <v>94</v>
      </c>
      <c r="AO358" s="36" t="s">
        <v>773</v>
      </c>
      <c r="AP358" s="30">
        <v>6.9690000000000002E-2</v>
      </c>
      <c r="AQ358" s="31" t="s">
        <v>2201</v>
      </c>
      <c r="AR358" s="16" t="s">
        <v>2201</v>
      </c>
      <c r="AS358" s="16" t="s">
        <v>84</v>
      </c>
      <c r="AT358" s="16"/>
      <c r="AU358" s="33"/>
      <c r="AV358" s="16"/>
      <c r="AW358" s="16" t="s">
        <v>2202</v>
      </c>
      <c r="AX358" s="16">
        <v>3112243275</v>
      </c>
      <c r="AY358" s="16" t="s">
        <v>78</v>
      </c>
      <c r="AZ358" s="16" t="str">
        <f t="shared" ca="1" si="32"/>
        <v>Prepensionado</v>
      </c>
      <c r="BA358" s="16" t="s">
        <v>87</v>
      </c>
      <c r="BB358" s="16" t="s">
        <v>87</v>
      </c>
      <c r="BC358" s="16"/>
      <c r="BD358" s="18" t="s">
        <v>87</v>
      </c>
      <c r="BE358" s="16"/>
      <c r="BF358" s="16" t="s">
        <v>87</v>
      </c>
      <c r="BG358" s="17"/>
      <c r="BH358" s="16"/>
      <c r="BI358" s="19"/>
      <c r="BJ358" s="16"/>
      <c r="BK358" s="16"/>
      <c r="BL358" s="34"/>
    </row>
    <row r="359" spans="1:64">
      <c r="A359" s="15">
        <v>440</v>
      </c>
      <c r="B359" s="16">
        <v>4066</v>
      </c>
      <c r="C359" s="17" t="s">
        <v>64</v>
      </c>
      <c r="D359" s="18">
        <v>1082935012</v>
      </c>
      <c r="E359" s="18">
        <v>1082935012</v>
      </c>
      <c r="F359" s="18">
        <v>1082935012</v>
      </c>
      <c r="G359" s="17" t="s">
        <v>2203</v>
      </c>
      <c r="H359" s="16" t="s">
        <v>89</v>
      </c>
      <c r="I359" s="19">
        <v>33424</v>
      </c>
      <c r="J359" s="16">
        <f t="shared" ca="1" si="33"/>
        <v>33</v>
      </c>
      <c r="K359" s="17" t="s">
        <v>138</v>
      </c>
      <c r="L359" s="16">
        <v>4071</v>
      </c>
      <c r="M359" s="16">
        <v>16</v>
      </c>
      <c r="N359" s="16" t="s">
        <v>1629</v>
      </c>
      <c r="O359" s="35" t="s">
        <v>1567</v>
      </c>
      <c r="P359" s="16" t="s">
        <v>141</v>
      </c>
      <c r="Q359" s="16" t="s">
        <v>131</v>
      </c>
      <c r="R359" s="17" t="s">
        <v>73</v>
      </c>
      <c r="S359" s="22"/>
      <c r="T359" s="22">
        <v>440</v>
      </c>
      <c r="U359" s="22" t="s">
        <v>1629</v>
      </c>
      <c r="V359" s="37" t="s">
        <v>1567</v>
      </c>
      <c r="W359" s="16">
        <v>3000</v>
      </c>
      <c r="X359" s="16" t="s">
        <v>170</v>
      </c>
      <c r="Y359" s="16" t="s">
        <v>531</v>
      </c>
      <c r="Z359" s="16" t="s">
        <v>531</v>
      </c>
      <c r="AA359" s="16" t="s">
        <v>421</v>
      </c>
      <c r="AB359" s="16" t="s">
        <v>2069</v>
      </c>
      <c r="AC359" s="16" t="s">
        <v>2070</v>
      </c>
      <c r="AD359" s="16"/>
      <c r="AE359" s="16" t="s">
        <v>77</v>
      </c>
      <c r="AF359" s="24">
        <v>2328818</v>
      </c>
      <c r="AG359" s="25" t="s">
        <v>78</v>
      </c>
      <c r="AH359" s="24">
        <v>2328818</v>
      </c>
      <c r="AI359" s="26" t="s">
        <v>78</v>
      </c>
      <c r="AJ359" s="27">
        <v>44305</v>
      </c>
      <c r="AK359" s="19" t="s">
        <v>2204</v>
      </c>
      <c r="AL359" s="28">
        <f t="shared" ca="1" si="31"/>
        <v>3.9166666666666665</v>
      </c>
      <c r="AM359" s="16" t="s">
        <v>80</v>
      </c>
      <c r="AN359" s="16" t="s">
        <v>121</v>
      </c>
      <c r="AO359" s="36" t="s">
        <v>2072</v>
      </c>
      <c r="AP359" s="30">
        <v>6.9690000000000002E-2</v>
      </c>
      <c r="AQ359" s="31" t="s">
        <v>2205</v>
      </c>
      <c r="AR359" s="45" t="s">
        <v>2206</v>
      </c>
      <c r="AS359" s="16" t="s">
        <v>225</v>
      </c>
      <c r="AT359" s="16"/>
      <c r="AU359" s="33"/>
      <c r="AV359" s="17"/>
      <c r="AW359" s="16" t="s">
        <v>2207</v>
      </c>
      <c r="AX359" s="16">
        <v>3135755274</v>
      </c>
      <c r="AY359" s="16" t="s">
        <v>78</v>
      </c>
      <c r="AZ359" s="16" t="str">
        <f t="shared" ca="1" si="32"/>
        <v xml:space="preserve"> </v>
      </c>
      <c r="BA359" s="16"/>
      <c r="BB359" s="16" t="s">
        <v>87</v>
      </c>
      <c r="BC359" s="16">
        <v>0</v>
      </c>
      <c r="BD359" s="18" t="s">
        <v>87</v>
      </c>
      <c r="BE359" s="16"/>
      <c r="BF359" s="16" t="s">
        <v>87</v>
      </c>
      <c r="BG359" s="44"/>
      <c r="BH359" s="16"/>
      <c r="BI359" s="19"/>
      <c r="BJ359" s="16"/>
      <c r="BK359" s="16"/>
      <c r="BL359" s="34"/>
    </row>
    <row r="360" spans="1:64">
      <c r="A360" s="15">
        <v>441</v>
      </c>
      <c r="B360" s="16">
        <v>4066</v>
      </c>
      <c r="C360" s="17" t="s">
        <v>64</v>
      </c>
      <c r="D360" s="18">
        <v>91425113</v>
      </c>
      <c r="E360" s="18">
        <v>91425113</v>
      </c>
      <c r="F360" s="18">
        <v>91425113</v>
      </c>
      <c r="G360" s="17" t="s">
        <v>2208</v>
      </c>
      <c r="H360" s="16" t="s">
        <v>89</v>
      </c>
      <c r="I360" s="19" t="s">
        <v>2209</v>
      </c>
      <c r="J360" s="16">
        <f t="shared" ca="1" si="33"/>
        <v>60</v>
      </c>
      <c r="K360" s="17" t="s">
        <v>138</v>
      </c>
      <c r="L360" s="16">
        <v>4071</v>
      </c>
      <c r="M360" s="16">
        <v>16</v>
      </c>
      <c r="N360" s="16" t="s">
        <v>1629</v>
      </c>
      <c r="O360" s="35" t="s">
        <v>1567</v>
      </c>
      <c r="P360" s="16" t="s">
        <v>141</v>
      </c>
      <c r="Q360" s="16" t="s">
        <v>131</v>
      </c>
      <c r="R360" s="17" t="s">
        <v>73</v>
      </c>
      <c r="S360" s="22"/>
      <c r="T360" s="22">
        <v>441</v>
      </c>
      <c r="U360" s="22" t="s">
        <v>1629</v>
      </c>
      <c r="V360" s="37" t="s">
        <v>1567</v>
      </c>
      <c r="W360" s="16">
        <v>3000</v>
      </c>
      <c r="X360" s="16" t="s">
        <v>170</v>
      </c>
      <c r="Y360" s="16" t="s">
        <v>231</v>
      </c>
      <c r="Z360" s="16" t="s">
        <v>231</v>
      </c>
      <c r="AA360" s="16" t="s">
        <v>145</v>
      </c>
      <c r="AB360" s="16" t="s">
        <v>1314</v>
      </c>
      <c r="AC360" s="16" t="s">
        <v>559</v>
      </c>
      <c r="AD360" s="16"/>
      <c r="AE360" s="16" t="s">
        <v>77</v>
      </c>
      <c r="AF360" s="24">
        <v>2328818</v>
      </c>
      <c r="AG360" s="41">
        <v>624700</v>
      </c>
      <c r="AH360" s="24">
        <v>2953518</v>
      </c>
      <c r="AI360" s="26">
        <v>36634</v>
      </c>
      <c r="AJ360" s="27">
        <v>40909</v>
      </c>
      <c r="AK360" s="19" t="s">
        <v>92</v>
      </c>
      <c r="AL360" s="28">
        <f t="shared" ca="1" si="31"/>
        <v>13.25</v>
      </c>
      <c r="AM360" s="16" t="s">
        <v>120</v>
      </c>
      <c r="AN360" s="16" t="s">
        <v>94</v>
      </c>
      <c r="AO360" s="36" t="s">
        <v>562</v>
      </c>
      <c r="AP360" s="30">
        <v>6.9690000000000002E-2</v>
      </c>
      <c r="AQ360" s="31" t="s">
        <v>2210</v>
      </c>
      <c r="AR360" s="17" t="s">
        <v>2211</v>
      </c>
      <c r="AS360" s="16" t="s">
        <v>84</v>
      </c>
      <c r="AT360" s="16"/>
      <c r="AU360" s="33"/>
      <c r="AV360" s="17"/>
      <c r="AW360" s="16" t="s">
        <v>2212</v>
      </c>
      <c r="AX360" s="16">
        <v>3214499262</v>
      </c>
      <c r="AY360" s="16">
        <v>3112897199</v>
      </c>
      <c r="AZ360" s="16" t="str">
        <f t="shared" ca="1" si="32"/>
        <v>Prepensionado</v>
      </c>
      <c r="BA360" s="16" t="s">
        <v>87</v>
      </c>
      <c r="BB360" s="16" t="s">
        <v>87</v>
      </c>
      <c r="BC360" s="16"/>
      <c r="BD360" s="18" t="s">
        <v>87</v>
      </c>
      <c r="BE360" s="16"/>
      <c r="BF360" s="16" t="s">
        <v>87</v>
      </c>
      <c r="BG360" s="44"/>
      <c r="BH360" s="16"/>
      <c r="BI360" s="19"/>
      <c r="BJ360" s="16"/>
      <c r="BK360" s="16"/>
      <c r="BL360" s="34"/>
    </row>
    <row r="361" spans="1:64">
      <c r="A361" s="15">
        <v>442</v>
      </c>
      <c r="B361" s="16">
        <v>4066</v>
      </c>
      <c r="C361" s="17" t="s">
        <v>64</v>
      </c>
      <c r="D361" s="18">
        <v>16451028</v>
      </c>
      <c r="E361" s="18">
        <v>16451028</v>
      </c>
      <c r="F361" s="18">
        <v>16451028</v>
      </c>
      <c r="G361" s="17" t="s">
        <v>2213</v>
      </c>
      <c r="H361" s="16" t="s">
        <v>89</v>
      </c>
      <c r="I361" s="19" t="s">
        <v>2214</v>
      </c>
      <c r="J361" s="16">
        <f t="shared" ca="1" si="33"/>
        <v>60</v>
      </c>
      <c r="K361" s="17" t="s">
        <v>138</v>
      </c>
      <c r="L361" s="16">
        <v>4071</v>
      </c>
      <c r="M361" s="16">
        <v>16</v>
      </c>
      <c r="N361" s="16" t="s">
        <v>1629</v>
      </c>
      <c r="O361" s="35" t="s">
        <v>1567</v>
      </c>
      <c r="P361" s="16" t="s">
        <v>141</v>
      </c>
      <c r="Q361" s="16" t="s">
        <v>131</v>
      </c>
      <c r="R361" s="17" t="s">
        <v>73</v>
      </c>
      <c r="S361" s="22"/>
      <c r="T361" s="22">
        <v>442</v>
      </c>
      <c r="U361" s="22" t="s">
        <v>1629</v>
      </c>
      <c r="V361" s="37" t="s">
        <v>1567</v>
      </c>
      <c r="W361" s="16">
        <v>3000</v>
      </c>
      <c r="X361" s="16" t="s">
        <v>170</v>
      </c>
      <c r="Y361" s="16" t="s">
        <v>432</v>
      </c>
      <c r="Z361" s="16" t="s">
        <v>432</v>
      </c>
      <c r="AA361" s="16" t="s">
        <v>433</v>
      </c>
      <c r="AB361" s="16" t="s">
        <v>434</v>
      </c>
      <c r="AC361" s="16" t="s">
        <v>435</v>
      </c>
      <c r="AD361" s="16"/>
      <c r="AE361" s="16" t="s">
        <v>77</v>
      </c>
      <c r="AF361" s="24">
        <v>2328818</v>
      </c>
      <c r="AG361" s="41">
        <v>624700</v>
      </c>
      <c r="AH361" s="24">
        <v>2953518</v>
      </c>
      <c r="AI361" s="26">
        <v>37242</v>
      </c>
      <c r="AJ361" s="27">
        <v>40909</v>
      </c>
      <c r="AK361" s="19" t="s">
        <v>92</v>
      </c>
      <c r="AL361" s="28">
        <f t="shared" ca="1" si="31"/>
        <v>13.25</v>
      </c>
      <c r="AM361" s="16" t="s">
        <v>1390</v>
      </c>
      <c r="AN361" s="16" t="s">
        <v>94</v>
      </c>
      <c r="AO361" s="36" t="s">
        <v>436</v>
      </c>
      <c r="AP361" s="30">
        <v>6.9690000000000002E-2</v>
      </c>
      <c r="AQ361" s="31" t="s">
        <v>2215</v>
      </c>
      <c r="AR361" s="17" t="s">
        <v>2216</v>
      </c>
      <c r="AS361" s="16" t="s">
        <v>84</v>
      </c>
      <c r="AT361" s="16"/>
      <c r="AU361" s="33"/>
      <c r="AV361" s="17"/>
      <c r="AW361" s="16" t="s">
        <v>2217</v>
      </c>
      <c r="AX361" s="16">
        <v>3152396433</v>
      </c>
      <c r="AY361" s="16" t="s">
        <v>78</v>
      </c>
      <c r="AZ361" s="16" t="str">
        <f t="shared" ca="1" si="32"/>
        <v>Prepensionado</v>
      </c>
      <c r="BA361" s="16" t="s">
        <v>87</v>
      </c>
      <c r="BB361" s="16" t="s">
        <v>87</v>
      </c>
      <c r="BC361" s="16"/>
      <c r="BD361" s="18" t="s">
        <v>87</v>
      </c>
      <c r="BE361" s="16"/>
      <c r="BF361" s="16" t="s">
        <v>87</v>
      </c>
      <c r="BG361" s="44"/>
      <c r="BH361" s="16"/>
      <c r="BI361" s="19"/>
      <c r="BJ361" s="16"/>
      <c r="BK361" s="16"/>
      <c r="BL361" s="34"/>
    </row>
    <row r="362" spans="1:64">
      <c r="A362" s="15">
        <v>443</v>
      </c>
      <c r="B362" s="16">
        <v>4066</v>
      </c>
      <c r="C362" s="17" t="s">
        <v>64</v>
      </c>
      <c r="D362" s="18">
        <v>78691770</v>
      </c>
      <c r="E362" s="18">
        <v>78691770</v>
      </c>
      <c r="F362" s="18">
        <v>78691770</v>
      </c>
      <c r="G362" s="17" t="s">
        <v>2218</v>
      </c>
      <c r="H362" s="16" t="s">
        <v>229</v>
      </c>
      <c r="I362" s="19" t="s">
        <v>2219</v>
      </c>
      <c r="J362" s="16">
        <f t="shared" ca="1" si="33"/>
        <v>59</v>
      </c>
      <c r="K362" s="17" t="s">
        <v>138</v>
      </c>
      <c r="L362" s="16">
        <v>4071</v>
      </c>
      <c r="M362" s="16">
        <v>16</v>
      </c>
      <c r="N362" s="16" t="s">
        <v>1629</v>
      </c>
      <c r="O362" s="35" t="s">
        <v>1567</v>
      </c>
      <c r="P362" s="16" t="s">
        <v>141</v>
      </c>
      <c r="Q362" s="16" t="s">
        <v>131</v>
      </c>
      <c r="R362" s="17" t="s">
        <v>73</v>
      </c>
      <c r="S362" s="22"/>
      <c r="T362" s="22">
        <v>443</v>
      </c>
      <c r="U362" s="22" t="s">
        <v>1629</v>
      </c>
      <c r="V362" s="37" t="s">
        <v>1567</v>
      </c>
      <c r="W362" s="16">
        <v>3000</v>
      </c>
      <c r="X362" s="16" t="s">
        <v>170</v>
      </c>
      <c r="Y362" s="16" t="s">
        <v>189</v>
      </c>
      <c r="Z362" s="16" t="s">
        <v>189</v>
      </c>
      <c r="AA362" s="16" t="s">
        <v>190</v>
      </c>
      <c r="AB362" s="16" t="s">
        <v>1085</v>
      </c>
      <c r="AC362" s="16" t="s">
        <v>1086</v>
      </c>
      <c r="AD362" s="16"/>
      <c r="AE362" s="16" t="s">
        <v>77</v>
      </c>
      <c r="AF362" s="24">
        <v>2328818</v>
      </c>
      <c r="AG362" s="41">
        <v>624700</v>
      </c>
      <c r="AH362" s="24">
        <v>2953518</v>
      </c>
      <c r="AI362" s="26">
        <v>34418</v>
      </c>
      <c r="AJ362" s="27">
        <v>40909</v>
      </c>
      <c r="AK362" s="19" t="s">
        <v>92</v>
      </c>
      <c r="AL362" s="28">
        <f t="shared" ca="1" si="31"/>
        <v>13.25</v>
      </c>
      <c r="AM362" s="16" t="s">
        <v>183</v>
      </c>
      <c r="AN362" s="16" t="s">
        <v>94</v>
      </c>
      <c r="AO362" s="36" t="s">
        <v>1087</v>
      </c>
      <c r="AP362" s="30">
        <v>6.9690000000000002E-2</v>
      </c>
      <c r="AQ362" s="31" t="s">
        <v>2220</v>
      </c>
      <c r="AR362" s="17" t="s">
        <v>2221</v>
      </c>
      <c r="AS362" s="16" t="s">
        <v>84</v>
      </c>
      <c r="AT362" s="16"/>
      <c r="AU362" s="33"/>
      <c r="AV362" s="17"/>
      <c r="AW362" s="16" t="s">
        <v>2222</v>
      </c>
      <c r="AX362" s="16">
        <v>3005374594</v>
      </c>
      <c r="AY362" s="16" t="s">
        <v>78</v>
      </c>
      <c r="AZ362" s="16" t="str">
        <f t="shared" ca="1" si="32"/>
        <v>Prepensionado</v>
      </c>
      <c r="BA362" s="16" t="s">
        <v>87</v>
      </c>
      <c r="BB362" s="16" t="s">
        <v>211</v>
      </c>
      <c r="BC362" s="16"/>
      <c r="BD362" s="18" t="s">
        <v>87</v>
      </c>
      <c r="BE362" s="16"/>
      <c r="BF362" s="16" t="s">
        <v>87</v>
      </c>
      <c r="BG362" s="44"/>
      <c r="BH362" s="16"/>
      <c r="BI362" s="19"/>
      <c r="BJ362" s="16"/>
      <c r="BK362" s="16"/>
      <c r="BL362" s="34"/>
    </row>
    <row r="363" spans="1:64">
      <c r="A363" s="15">
        <v>444</v>
      </c>
      <c r="B363" s="16">
        <v>4066</v>
      </c>
      <c r="C363" s="17" t="s">
        <v>64</v>
      </c>
      <c r="D363" s="18">
        <v>7687645</v>
      </c>
      <c r="E363" s="18">
        <v>7687645</v>
      </c>
      <c r="F363" s="18">
        <v>7687645</v>
      </c>
      <c r="G363" s="17" t="s">
        <v>2223</v>
      </c>
      <c r="H363" s="16" t="s">
        <v>89</v>
      </c>
      <c r="I363" s="19" t="s">
        <v>2224</v>
      </c>
      <c r="J363" s="16">
        <f t="shared" ca="1" si="33"/>
        <v>54</v>
      </c>
      <c r="K363" s="17" t="s">
        <v>138</v>
      </c>
      <c r="L363" s="16">
        <v>4071</v>
      </c>
      <c r="M363" s="16">
        <v>16</v>
      </c>
      <c r="N363" s="16" t="s">
        <v>1629</v>
      </c>
      <c r="O363" s="35" t="s">
        <v>1567</v>
      </c>
      <c r="P363" s="16" t="s">
        <v>141</v>
      </c>
      <c r="Q363" s="16" t="s">
        <v>131</v>
      </c>
      <c r="R363" s="17" t="s">
        <v>73</v>
      </c>
      <c r="S363" s="22"/>
      <c r="T363" s="22">
        <v>444</v>
      </c>
      <c r="U363" s="22" t="s">
        <v>1629</v>
      </c>
      <c r="V363" s="37" t="s">
        <v>1567</v>
      </c>
      <c r="W363" s="16">
        <v>3000</v>
      </c>
      <c r="X363" s="16" t="s">
        <v>170</v>
      </c>
      <c r="Y363" s="16" t="s">
        <v>519</v>
      </c>
      <c r="Z363" s="16" t="s">
        <v>519</v>
      </c>
      <c r="AA363" s="16" t="s">
        <v>339</v>
      </c>
      <c r="AB363" s="16" t="s">
        <v>340</v>
      </c>
      <c r="AC363" s="16" t="s">
        <v>341</v>
      </c>
      <c r="AD363" s="16"/>
      <c r="AE363" s="16" t="s">
        <v>77</v>
      </c>
      <c r="AF363" s="24">
        <v>2328818</v>
      </c>
      <c r="AG363" s="41">
        <v>624700</v>
      </c>
      <c r="AH363" s="24">
        <v>2953518</v>
      </c>
      <c r="AI363" s="26">
        <v>35725</v>
      </c>
      <c r="AJ363" s="27">
        <v>40909</v>
      </c>
      <c r="AK363" s="19" t="s">
        <v>92</v>
      </c>
      <c r="AL363" s="28">
        <f t="shared" ca="1" si="31"/>
        <v>13.25</v>
      </c>
      <c r="AM363" s="16" t="s">
        <v>269</v>
      </c>
      <c r="AN363" s="16" t="s">
        <v>94</v>
      </c>
      <c r="AO363" s="36" t="s">
        <v>343</v>
      </c>
      <c r="AP363" s="30">
        <v>6.9690000000000002E-2</v>
      </c>
      <c r="AQ363" s="31" t="s">
        <v>2225</v>
      </c>
      <c r="AR363" s="16" t="s">
        <v>2226</v>
      </c>
      <c r="AS363" s="16" t="s">
        <v>84</v>
      </c>
      <c r="AT363" s="16"/>
      <c r="AU363" s="33"/>
      <c r="AV363" s="16"/>
      <c r="AW363" s="16" t="s">
        <v>2227</v>
      </c>
      <c r="AX363" s="16">
        <v>3146496685</v>
      </c>
      <c r="AY363" s="16" t="s">
        <v>78</v>
      </c>
      <c r="AZ363" s="16" t="str">
        <f t="shared" ca="1" si="32"/>
        <v xml:space="preserve"> </v>
      </c>
      <c r="BA363" s="16" t="s">
        <v>87</v>
      </c>
      <c r="BB363" s="16" t="s">
        <v>87</v>
      </c>
      <c r="BC363" s="16"/>
      <c r="BD363" s="18" t="s">
        <v>87</v>
      </c>
      <c r="BE363" s="16"/>
      <c r="BF363" s="16" t="s">
        <v>87</v>
      </c>
      <c r="BG363" s="31"/>
      <c r="BH363" s="16"/>
      <c r="BI363" s="19"/>
      <c r="BJ363" s="16"/>
      <c r="BK363" s="16"/>
      <c r="BL363" s="34"/>
    </row>
    <row r="364" spans="1:64">
      <c r="A364" s="15">
        <v>445</v>
      </c>
      <c r="B364" s="16">
        <v>4066</v>
      </c>
      <c r="C364" s="17" t="s">
        <v>64</v>
      </c>
      <c r="D364" s="18">
        <v>18917778</v>
      </c>
      <c r="E364" s="18" t="e">
        <v>#N/A</v>
      </c>
      <c r="F364" s="18" t="e">
        <v>#N/A</v>
      </c>
      <c r="G364" s="17" t="s">
        <v>2228</v>
      </c>
      <c r="H364" s="16" t="s">
        <v>89</v>
      </c>
      <c r="I364" s="19" t="s">
        <v>2229</v>
      </c>
      <c r="J364" s="16">
        <f t="shared" ca="1" si="33"/>
        <v>61</v>
      </c>
      <c r="K364" s="17" t="s">
        <v>138</v>
      </c>
      <c r="L364" s="16">
        <v>4071</v>
      </c>
      <c r="M364" s="16">
        <v>16</v>
      </c>
      <c r="N364" s="16" t="s">
        <v>1629</v>
      </c>
      <c r="O364" s="35" t="s">
        <v>1567</v>
      </c>
      <c r="P364" s="16" t="s">
        <v>141</v>
      </c>
      <c r="Q364" s="16" t="s">
        <v>131</v>
      </c>
      <c r="R364" s="17" t="s">
        <v>73</v>
      </c>
      <c r="S364" s="22"/>
      <c r="T364" s="22">
        <v>445</v>
      </c>
      <c r="U364" s="22" t="s">
        <v>1629</v>
      </c>
      <c r="V364" s="37" t="s">
        <v>1567</v>
      </c>
      <c r="W364" s="16">
        <v>3000</v>
      </c>
      <c r="X364" s="16" t="s">
        <v>170</v>
      </c>
      <c r="Y364" s="16" t="s">
        <v>531</v>
      </c>
      <c r="Z364" s="16" t="s">
        <v>531</v>
      </c>
      <c r="AA364" s="16" t="s">
        <v>421</v>
      </c>
      <c r="AB364" s="16" t="s">
        <v>2230</v>
      </c>
      <c r="AC364" s="16" t="s">
        <v>423</v>
      </c>
      <c r="AD364" s="16"/>
      <c r="AE364" s="16" t="s">
        <v>77</v>
      </c>
      <c r="AF364" s="24">
        <v>2328818</v>
      </c>
      <c r="AG364" s="41">
        <v>624700</v>
      </c>
      <c r="AH364" s="24">
        <v>2953518</v>
      </c>
      <c r="AI364" s="26">
        <v>36831</v>
      </c>
      <c r="AJ364" s="27">
        <v>40909</v>
      </c>
      <c r="AK364" s="19" t="s">
        <v>92</v>
      </c>
      <c r="AL364" s="28">
        <f t="shared" ca="1" si="31"/>
        <v>13.25</v>
      </c>
      <c r="AM364" s="16" t="s">
        <v>120</v>
      </c>
      <c r="AN364" s="16" t="s">
        <v>240</v>
      </c>
      <c r="AO364" s="36" t="s">
        <v>425</v>
      </c>
      <c r="AP364" s="30">
        <v>6.9690000000000002E-2</v>
      </c>
      <c r="AQ364" s="31" t="s">
        <v>2231</v>
      </c>
      <c r="AR364" s="17" t="s">
        <v>2232</v>
      </c>
      <c r="AS364" s="16" t="s">
        <v>84</v>
      </c>
      <c r="AT364" s="16"/>
      <c r="AU364" s="33"/>
      <c r="AV364" s="17"/>
      <c r="AW364" s="16" t="s">
        <v>2233</v>
      </c>
      <c r="AX364" s="16">
        <v>3163592301</v>
      </c>
      <c r="AY364" s="16" t="s">
        <v>78</v>
      </c>
      <c r="AZ364" s="16" t="str">
        <f t="shared" ca="1" si="32"/>
        <v>Prepensionado</v>
      </c>
      <c r="BA364" s="16" t="s">
        <v>87</v>
      </c>
      <c r="BB364" s="16" t="s">
        <v>87</v>
      </c>
      <c r="BC364" s="16"/>
      <c r="BD364" s="18" t="s">
        <v>87</v>
      </c>
      <c r="BE364" s="16"/>
      <c r="BF364" s="16" t="s">
        <v>87</v>
      </c>
      <c r="BG364" s="44"/>
      <c r="BH364" s="16"/>
      <c r="BI364" s="19"/>
      <c r="BJ364" s="16"/>
      <c r="BK364" s="16"/>
      <c r="BL364" s="34"/>
    </row>
    <row r="365" spans="1:64">
      <c r="A365" s="15">
        <v>446</v>
      </c>
      <c r="B365" s="16">
        <v>4066</v>
      </c>
      <c r="C365" s="17" t="s">
        <v>64</v>
      </c>
      <c r="D365" s="18">
        <v>71611738</v>
      </c>
      <c r="E365" s="18">
        <v>71611738</v>
      </c>
      <c r="F365" s="18">
        <v>71611738</v>
      </c>
      <c r="G365" s="17" t="s">
        <v>2234</v>
      </c>
      <c r="H365" s="16" t="s">
        <v>89</v>
      </c>
      <c r="I365" s="19" t="s">
        <v>2235</v>
      </c>
      <c r="J365" s="16">
        <f t="shared" ca="1" si="33"/>
        <v>65</v>
      </c>
      <c r="K365" s="17" t="s">
        <v>138</v>
      </c>
      <c r="L365" s="16">
        <v>4071</v>
      </c>
      <c r="M365" s="16">
        <v>16</v>
      </c>
      <c r="N365" s="16" t="s">
        <v>1629</v>
      </c>
      <c r="O365" s="35" t="s">
        <v>1567</v>
      </c>
      <c r="P365" s="16" t="s">
        <v>141</v>
      </c>
      <c r="Q365" s="16" t="s">
        <v>131</v>
      </c>
      <c r="R365" s="17" t="s">
        <v>73</v>
      </c>
      <c r="S365" s="22"/>
      <c r="T365" s="22">
        <v>446</v>
      </c>
      <c r="U365" s="22" t="s">
        <v>1629</v>
      </c>
      <c r="V365" s="37" t="s">
        <v>1567</v>
      </c>
      <c r="W365" s="16">
        <v>3000</v>
      </c>
      <c r="X365" s="16" t="s">
        <v>170</v>
      </c>
      <c r="Y365" s="16" t="s">
        <v>519</v>
      </c>
      <c r="Z365" s="16" t="s">
        <v>519</v>
      </c>
      <c r="AA365" s="16" t="s">
        <v>339</v>
      </c>
      <c r="AB365" s="16" t="s">
        <v>340</v>
      </c>
      <c r="AC365" s="16" t="s">
        <v>341</v>
      </c>
      <c r="AD365" s="16"/>
      <c r="AE365" s="16" t="s">
        <v>77</v>
      </c>
      <c r="AF365" s="24">
        <v>2328818</v>
      </c>
      <c r="AG365" s="41">
        <v>624700</v>
      </c>
      <c r="AH365" s="24">
        <v>2953518</v>
      </c>
      <c r="AI365" s="26">
        <v>38194</v>
      </c>
      <c r="AJ365" s="27">
        <v>40909</v>
      </c>
      <c r="AK365" s="19" t="s">
        <v>92</v>
      </c>
      <c r="AL365" s="28">
        <f t="shared" ca="1" si="31"/>
        <v>13.25</v>
      </c>
      <c r="AM365" s="16" t="s">
        <v>269</v>
      </c>
      <c r="AN365" s="16" t="s">
        <v>94</v>
      </c>
      <c r="AO365" s="36" t="s">
        <v>343</v>
      </c>
      <c r="AP365" s="30">
        <v>6.9690000000000002E-2</v>
      </c>
      <c r="AQ365" s="31" t="s">
        <v>2236</v>
      </c>
      <c r="AR365" s="16" t="s">
        <v>2237</v>
      </c>
      <c r="AS365" s="16" t="s">
        <v>84</v>
      </c>
      <c r="AT365" s="16"/>
      <c r="AU365" s="33"/>
      <c r="AV365" s="16"/>
      <c r="AW365" s="16" t="s">
        <v>2238</v>
      </c>
      <c r="AX365" s="16">
        <v>3135260199</v>
      </c>
      <c r="AY365" s="16" t="s">
        <v>78</v>
      </c>
      <c r="AZ365" s="16" t="str">
        <f t="shared" ca="1" si="32"/>
        <v>Prepensionado</v>
      </c>
      <c r="BA365" s="16" t="s">
        <v>87</v>
      </c>
      <c r="BB365" s="16" t="s">
        <v>87</v>
      </c>
      <c r="BC365" s="16"/>
      <c r="BD365" s="18" t="s">
        <v>87</v>
      </c>
      <c r="BE365" s="16"/>
      <c r="BF365" s="16" t="s">
        <v>87</v>
      </c>
      <c r="BG365" s="31"/>
      <c r="BH365" s="16"/>
      <c r="BI365" s="19"/>
      <c r="BJ365" s="16"/>
      <c r="BK365" s="16"/>
      <c r="BL365" s="34"/>
    </row>
    <row r="366" spans="1:64">
      <c r="A366" s="15">
        <v>447</v>
      </c>
      <c r="B366" s="16">
        <v>4066</v>
      </c>
      <c r="C366" s="17" t="s">
        <v>64</v>
      </c>
      <c r="D366" s="18">
        <v>98499232</v>
      </c>
      <c r="E366" s="18">
        <v>98499232</v>
      </c>
      <c r="F366" s="18">
        <v>98499232</v>
      </c>
      <c r="G366" s="17" t="s">
        <v>2239</v>
      </c>
      <c r="H366" s="16" t="s">
        <v>89</v>
      </c>
      <c r="I366" s="19" t="s">
        <v>2240</v>
      </c>
      <c r="J366" s="16">
        <f t="shared" ca="1" si="33"/>
        <v>57</v>
      </c>
      <c r="K366" s="17" t="s">
        <v>138</v>
      </c>
      <c r="L366" s="16">
        <v>4071</v>
      </c>
      <c r="M366" s="16">
        <v>16</v>
      </c>
      <c r="N366" s="16" t="s">
        <v>1629</v>
      </c>
      <c r="O366" s="35" t="s">
        <v>1567</v>
      </c>
      <c r="P366" s="16" t="s">
        <v>141</v>
      </c>
      <c r="Q366" s="16" t="s">
        <v>131</v>
      </c>
      <c r="R366" s="17" t="s">
        <v>73</v>
      </c>
      <c r="S366" s="22"/>
      <c r="T366" s="22">
        <v>447</v>
      </c>
      <c r="U366" s="22" t="s">
        <v>1629</v>
      </c>
      <c r="V366" s="37" t="s">
        <v>1567</v>
      </c>
      <c r="W366" s="16">
        <v>3000</v>
      </c>
      <c r="X366" s="16" t="s">
        <v>170</v>
      </c>
      <c r="Y366" s="16" t="s">
        <v>519</v>
      </c>
      <c r="Z366" s="16" t="s">
        <v>519</v>
      </c>
      <c r="AA366" s="16" t="s">
        <v>339</v>
      </c>
      <c r="AB366" s="16" t="s">
        <v>340</v>
      </c>
      <c r="AC366" s="16" t="s">
        <v>341</v>
      </c>
      <c r="AD366" s="16"/>
      <c r="AE366" s="16" t="s">
        <v>77</v>
      </c>
      <c r="AF366" s="24">
        <v>2328818</v>
      </c>
      <c r="AG366" s="41">
        <v>624700</v>
      </c>
      <c r="AH366" s="24">
        <v>2953518</v>
      </c>
      <c r="AI366" s="26">
        <v>37329</v>
      </c>
      <c r="AJ366" s="27">
        <v>40909</v>
      </c>
      <c r="AK366" s="19" t="s">
        <v>92</v>
      </c>
      <c r="AL366" s="28">
        <f t="shared" ca="1" si="31"/>
        <v>13.25</v>
      </c>
      <c r="AM366" s="16" t="s">
        <v>269</v>
      </c>
      <c r="AN366" s="16" t="s">
        <v>94</v>
      </c>
      <c r="AO366" s="36" t="s">
        <v>343</v>
      </c>
      <c r="AP366" s="30">
        <v>6.9690000000000002E-2</v>
      </c>
      <c r="AQ366" s="31" t="s">
        <v>2241</v>
      </c>
      <c r="AR366" s="16" t="s">
        <v>2242</v>
      </c>
      <c r="AS366" s="16" t="s">
        <v>84</v>
      </c>
      <c r="AT366" s="16"/>
      <c r="AU366" s="33"/>
      <c r="AV366" s="16"/>
      <c r="AW366" s="16" t="s">
        <v>2243</v>
      </c>
      <c r="AX366" s="16">
        <v>3145508409</v>
      </c>
      <c r="AY366" s="16" t="s">
        <v>78</v>
      </c>
      <c r="AZ366" s="16" t="str">
        <f t="shared" ca="1" si="32"/>
        <v xml:space="preserve"> </v>
      </c>
      <c r="BA366" s="16" t="s">
        <v>87</v>
      </c>
      <c r="BB366" s="16" t="s">
        <v>87</v>
      </c>
      <c r="BC366" s="16"/>
      <c r="BD366" s="18" t="s">
        <v>87</v>
      </c>
      <c r="BE366" s="16"/>
      <c r="BF366" s="16" t="s">
        <v>87</v>
      </c>
      <c r="BG366" s="31"/>
      <c r="BH366" s="16"/>
      <c r="BI366" s="19"/>
      <c r="BJ366" s="16"/>
      <c r="BK366" s="16"/>
      <c r="BL366" s="34"/>
    </row>
    <row r="367" spans="1:64">
      <c r="A367" s="15">
        <v>448</v>
      </c>
      <c r="B367" s="16">
        <v>4066</v>
      </c>
      <c r="C367" s="17" t="s">
        <v>64</v>
      </c>
      <c r="D367" s="18">
        <v>79332856</v>
      </c>
      <c r="E367" s="18">
        <v>79332856</v>
      </c>
      <c r="F367" s="18">
        <v>79332856</v>
      </c>
      <c r="G367" s="17" t="s">
        <v>2244</v>
      </c>
      <c r="H367" s="16" t="s">
        <v>220</v>
      </c>
      <c r="I367" s="19" t="s">
        <v>2245</v>
      </c>
      <c r="J367" s="16">
        <f t="shared" ca="1" si="33"/>
        <v>60</v>
      </c>
      <c r="K367" s="17" t="s">
        <v>138</v>
      </c>
      <c r="L367" s="16">
        <v>4071</v>
      </c>
      <c r="M367" s="16">
        <v>16</v>
      </c>
      <c r="N367" s="16" t="s">
        <v>1629</v>
      </c>
      <c r="O367" s="35" t="s">
        <v>1567</v>
      </c>
      <c r="P367" s="16" t="s">
        <v>141</v>
      </c>
      <c r="Q367" s="16" t="s">
        <v>131</v>
      </c>
      <c r="R367" s="17" t="s">
        <v>73</v>
      </c>
      <c r="S367" s="22"/>
      <c r="T367" s="22">
        <v>448</v>
      </c>
      <c r="U367" s="22" t="s">
        <v>1629</v>
      </c>
      <c r="V367" s="37" t="s">
        <v>1567</v>
      </c>
      <c r="W367" s="16">
        <v>3000</v>
      </c>
      <c r="X367" s="16" t="s">
        <v>170</v>
      </c>
      <c r="Y367" s="16" t="s">
        <v>432</v>
      </c>
      <c r="Z367" s="16" t="s">
        <v>432</v>
      </c>
      <c r="AA367" s="16" t="s">
        <v>433</v>
      </c>
      <c r="AB367" s="16" t="s">
        <v>434</v>
      </c>
      <c r="AC367" s="16" t="s">
        <v>435</v>
      </c>
      <c r="AD367" s="16"/>
      <c r="AE367" s="16" t="s">
        <v>77</v>
      </c>
      <c r="AF367" s="24">
        <v>2328818</v>
      </c>
      <c r="AG367" s="41">
        <v>624700</v>
      </c>
      <c r="AH367" s="24">
        <v>2953518</v>
      </c>
      <c r="AI367" s="26">
        <v>36287</v>
      </c>
      <c r="AJ367" s="27">
        <v>41583</v>
      </c>
      <c r="AK367" s="19" t="s">
        <v>92</v>
      </c>
      <c r="AL367" s="28">
        <f t="shared" ca="1" si="31"/>
        <v>11.333333333333334</v>
      </c>
      <c r="AM367" s="16" t="s">
        <v>1678</v>
      </c>
      <c r="AN367" s="16" t="s">
        <v>94</v>
      </c>
      <c r="AO367" s="36" t="s">
        <v>436</v>
      </c>
      <c r="AP367" s="30">
        <v>6.9690000000000002E-2</v>
      </c>
      <c r="AQ367" s="31" t="s">
        <v>2246</v>
      </c>
      <c r="AR367" s="16" t="s">
        <v>2246</v>
      </c>
      <c r="AS367" s="16" t="s">
        <v>84</v>
      </c>
      <c r="AT367" s="16"/>
      <c r="AU367" s="33"/>
      <c r="AV367" s="16"/>
      <c r="AW367" s="16" t="s">
        <v>2247</v>
      </c>
      <c r="AX367" s="16">
        <v>3118173424</v>
      </c>
      <c r="AY367" s="16" t="s">
        <v>78</v>
      </c>
      <c r="AZ367" s="16" t="str">
        <f t="shared" ca="1" si="32"/>
        <v>Prepensionado</v>
      </c>
      <c r="BA367" s="16" t="s">
        <v>87</v>
      </c>
      <c r="BB367" s="16" t="s">
        <v>87</v>
      </c>
      <c r="BC367" s="16"/>
      <c r="BD367" s="18" t="s">
        <v>87</v>
      </c>
      <c r="BE367" s="16"/>
      <c r="BF367" s="16" t="s">
        <v>87</v>
      </c>
      <c r="BG367" s="17"/>
      <c r="BH367" s="16"/>
      <c r="BI367" s="19"/>
      <c r="BJ367" s="16"/>
      <c r="BK367" s="16"/>
      <c r="BL367" s="34"/>
    </row>
    <row r="368" spans="1:64">
      <c r="A368" s="15">
        <v>449</v>
      </c>
      <c r="B368" s="16">
        <v>4066</v>
      </c>
      <c r="C368" s="17" t="s">
        <v>64</v>
      </c>
      <c r="D368" s="18">
        <v>70951681</v>
      </c>
      <c r="E368" s="18">
        <v>70951681</v>
      </c>
      <c r="F368" s="18">
        <v>70951681</v>
      </c>
      <c r="G368" s="17" t="s">
        <v>2248</v>
      </c>
      <c r="H368" s="16" t="s">
        <v>229</v>
      </c>
      <c r="I368" s="19" t="s">
        <v>2249</v>
      </c>
      <c r="J368" s="16">
        <f t="shared" ca="1" si="33"/>
        <v>58</v>
      </c>
      <c r="K368" s="17" t="s">
        <v>138</v>
      </c>
      <c r="L368" s="16">
        <v>4071</v>
      </c>
      <c r="M368" s="16">
        <v>16</v>
      </c>
      <c r="N368" s="16" t="s">
        <v>1629</v>
      </c>
      <c r="O368" s="35" t="s">
        <v>1567</v>
      </c>
      <c r="P368" s="16" t="s">
        <v>141</v>
      </c>
      <c r="Q368" s="16" t="s">
        <v>131</v>
      </c>
      <c r="R368" s="17" t="s">
        <v>73</v>
      </c>
      <c r="S368" s="22"/>
      <c r="T368" s="22">
        <v>449</v>
      </c>
      <c r="U368" s="22" t="s">
        <v>1629</v>
      </c>
      <c r="V368" s="37" t="s">
        <v>1567</v>
      </c>
      <c r="W368" s="16">
        <v>3000</v>
      </c>
      <c r="X368" s="16" t="s">
        <v>170</v>
      </c>
      <c r="Y368" s="16" t="s">
        <v>519</v>
      </c>
      <c r="Z368" s="16" t="s">
        <v>519</v>
      </c>
      <c r="AA368" s="16" t="s">
        <v>339</v>
      </c>
      <c r="AB368" s="16" t="s">
        <v>340</v>
      </c>
      <c r="AC368" s="16" t="s">
        <v>341</v>
      </c>
      <c r="AD368" s="16"/>
      <c r="AE368" s="16" t="s">
        <v>77</v>
      </c>
      <c r="AF368" s="24">
        <v>2328818</v>
      </c>
      <c r="AG368" s="41">
        <v>624700</v>
      </c>
      <c r="AH368" s="24">
        <v>2953518</v>
      </c>
      <c r="AI368" s="26">
        <v>36528</v>
      </c>
      <c r="AJ368" s="27">
        <v>40909</v>
      </c>
      <c r="AK368" s="19" t="s">
        <v>92</v>
      </c>
      <c r="AL368" s="28">
        <f t="shared" ca="1" si="31"/>
        <v>13.25</v>
      </c>
      <c r="AM368" s="16" t="s">
        <v>183</v>
      </c>
      <c r="AN368" s="16" t="s">
        <v>94</v>
      </c>
      <c r="AO368" s="36" t="s">
        <v>343</v>
      </c>
      <c r="AP368" s="30">
        <v>6.9690000000000002E-2</v>
      </c>
      <c r="AQ368" s="31" t="s">
        <v>2250</v>
      </c>
      <c r="AR368" s="16" t="s">
        <v>2251</v>
      </c>
      <c r="AS368" s="16" t="s">
        <v>84</v>
      </c>
      <c r="AT368" s="16"/>
      <c r="AU368" s="33"/>
      <c r="AV368" s="16"/>
      <c r="AW368" s="16" t="s">
        <v>2252</v>
      </c>
      <c r="AX368" s="16" t="s">
        <v>2253</v>
      </c>
      <c r="AY368" s="16" t="s">
        <v>78</v>
      </c>
      <c r="AZ368" s="16" t="str">
        <f t="shared" ca="1" si="32"/>
        <v xml:space="preserve"> </v>
      </c>
      <c r="BA368" s="16" t="s">
        <v>87</v>
      </c>
      <c r="BB368" s="16" t="s">
        <v>87</v>
      </c>
      <c r="BC368" s="16"/>
      <c r="BD368" s="18" t="s">
        <v>87</v>
      </c>
      <c r="BE368" s="16"/>
      <c r="BF368" s="16" t="s">
        <v>87</v>
      </c>
      <c r="BG368" s="31"/>
      <c r="BH368" s="16"/>
      <c r="BI368" s="19"/>
      <c r="BJ368" s="16"/>
      <c r="BK368" s="16"/>
      <c r="BL368" s="34"/>
    </row>
    <row r="369" spans="1:64">
      <c r="A369" s="15">
        <v>450</v>
      </c>
      <c r="B369" s="16">
        <v>4066</v>
      </c>
      <c r="C369" s="17" t="s">
        <v>64</v>
      </c>
      <c r="D369" s="18">
        <v>98648437</v>
      </c>
      <c r="E369" s="18">
        <v>98648437</v>
      </c>
      <c r="F369" s="18">
        <v>98648437</v>
      </c>
      <c r="G369" s="17" t="s">
        <v>2254</v>
      </c>
      <c r="H369" s="16" t="s">
        <v>236</v>
      </c>
      <c r="I369" s="19" t="s">
        <v>2255</v>
      </c>
      <c r="J369" s="16">
        <f t="shared" ca="1" si="33"/>
        <v>48</v>
      </c>
      <c r="K369" s="17" t="s">
        <v>138</v>
      </c>
      <c r="L369" s="16">
        <v>4071</v>
      </c>
      <c r="M369" s="16">
        <v>16</v>
      </c>
      <c r="N369" s="16" t="s">
        <v>1629</v>
      </c>
      <c r="O369" s="35" t="s">
        <v>1567</v>
      </c>
      <c r="P369" s="16" t="s">
        <v>141</v>
      </c>
      <c r="Q369" s="16" t="s">
        <v>131</v>
      </c>
      <c r="R369" s="17" t="s">
        <v>73</v>
      </c>
      <c r="S369" s="22"/>
      <c r="T369" s="22">
        <v>450</v>
      </c>
      <c r="U369" s="22" t="s">
        <v>1629</v>
      </c>
      <c r="V369" s="37" t="s">
        <v>1567</v>
      </c>
      <c r="W369" s="16">
        <v>3000</v>
      </c>
      <c r="X369" s="16" t="s">
        <v>170</v>
      </c>
      <c r="Y369" s="16" t="s">
        <v>519</v>
      </c>
      <c r="Z369" s="16" t="s">
        <v>519</v>
      </c>
      <c r="AA369" s="16" t="s">
        <v>339</v>
      </c>
      <c r="AB369" s="16" t="s">
        <v>340</v>
      </c>
      <c r="AC369" s="16" t="s">
        <v>341</v>
      </c>
      <c r="AD369" s="16"/>
      <c r="AE369" s="16" t="s">
        <v>77</v>
      </c>
      <c r="AF369" s="24">
        <v>2328818</v>
      </c>
      <c r="AG369" s="41">
        <v>624700</v>
      </c>
      <c r="AH369" s="24">
        <v>2953518</v>
      </c>
      <c r="AI369" s="26">
        <v>35732</v>
      </c>
      <c r="AJ369" s="27">
        <v>40909</v>
      </c>
      <c r="AK369" s="19" t="s">
        <v>92</v>
      </c>
      <c r="AL369" s="28">
        <f t="shared" ca="1" si="31"/>
        <v>13.25</v>
      </c>
      <c r="AM369" s="16" t="s">
        <v>173</v>
      </c>
      <c r="AN369" s="16" t="s">
        <v>94</v>
      </c>
      <c r="AO369" s="36" t="s">
        <v>343</v>
      </c>
      <c r="AP369" s="30">
        <v>6.9690000000000002E-2</v>
      </c>
      <c r="AQ369" s="31" t="s">
        <v>2256</v>
      </c>
      <c r="AR369" s="17" t="s">
        <v>2257</v>
      </c>
      <c r="AS369" s="16" t="s">
        <v>84</v>
      </c>
      <c r="AT369" s="16"/>
      <c r="AU369" s="33"/>
      <c r="AV369" s="17"/>
      <c r="AW369" s="16" t="s">
        <v>2258</v>
      </c>
      <c r="AX369" s="16">
        <v>3103589008</v>
      </c>
      <c r="AY369" s="16" t="s">
        <v>78</v>
      </c>
      <c r="AZ369" s="16" t="str">
        <f t="shared" ca="1" si="32"/>
        <v xml:space="preserve"> </v>
      </c>
      <c r="BA369" s="16" t="s">
        <v>87</v>
      </c>
      <c r="BB369" s="16" t="s">
        <v>87</v>
      </c>
      <c r="BC369" s="16"/>
      <c r="BD369" s="18" t="s">
        <v>87</v>
      </c>
      <c r="BE369" s="16"/>
      <c r="BF369" s="16" t="s">
        <v>87</v>
      </c>
      <c r="BG369" s="44"/>
      <c r="BH369" s="16"/>
      <c r="BI369" s="19"/>
      <c r="BJ369" s="16"/>
      <c r="BK369" s="16"/>
      <c r="BL369" s="34"/>
    </row>
    <row r="370" spans="1:64">
      <c r="A370" s="15">
        <v>451</v>
      </c>
      <c r="B370" s="16">
        <v>4066</v>
      </c>
      <c r="C370" s="17" t="s">
        <v>64</v>
      </c>
      <c r="D370" s="18">
        <v>8797002</v>
      </c>
      <c r="E370" s="18">
        <v>8797002</v>
      </c>
      <c r="F370" s="18">
        <v>8797002</v>
      </c>
      <c r="G370" s="17" t="s">
        <v>2259</v>
      </c>
      <c r="H370" s="16" t="s">
        <v>89</v>
      </c>
      <c r="I370" s="19" t="s">
        <v>2260</v>
      </c>
      <c r="J370" s="16">
        <f t="shared" ca="1" si="33"/>
        <v>46</v>
      </c>
      <c r="K370" s="17" t="s">
        <v>138</v>
      </c>
      <c r="L370" s="16">
        <v>4071</v>
      </c>
      <c r="M370" s="16">
        <v>16</v>
      </c>
      <c r="N370" s="16" t="s">
        <v>1629</v>
      </c>
      <c r="O370" s="35" t="s">
        <v>1567</v>
      </c>
      <c r="P370" s="16" t="s">
        <v>141</v>
      </c>
      <c r="Q370" s="16" t="s">
        <v>131</v>
      </c>
      <c r="R370" s="17" t="s">
        <v>73</v>
      </c>
      <c r="S370" s="22"/>
      <c r="T370" s="22">
        <v>451</v>
      </c>
      <c r="U370" s="22" t="s">
        <v>1629</v>
      </c>
      <c r="V370" s="37" t="s">
        <v>1567</v>
      </c>
      <c r="W370" s="16">
        <v>3000</v>
      </c>
      <c r="X370" s="16" t="s">
        <v>170</v>
      </c>
      <c r="Y370" s="16" t="s">
        <v>531</v>
      </c>
      <c r="Z370" s="16" t="s">
        <v>531</v>
      </c>
      <c r="AA370" s="16" t="s">
        <v>421</v>
      </c>
      <c r="AB370" s="16" t="s">
        <v>581</v>
      </c>
      <c r="AC370" s="16" t="s">
        <v>582</v>
      </c>
      <c r="AD370" s="16"/>
      <c r="AE370" s="16" t="s">
        <v>77</v>
      </c>
      <c r="AF370" s="24">
        <v>2328818</v>
      </c>
      <c r="AG370" s="41">
        <v>624700</v>
      </c>
      <c r="AH370" s="24">
        <v>2953518</v>
      </c>
      <c r="AI370" s="26">
        <v>36315</v>
      </c>
      <c r="AJ370" s="27">
        <v>40909</v>
      </c>
      <c r="AK370" s="19" t="s">
        <v>92</v>
      </c>
      <c r="AL370" s="28">
        <f t="shared" ca="1" si="31"/>
        <v>13.25</v>
      </c>
      <c r="AM370" s="16" t="s">
        <v>173</v>
      </c>
      <c r="AN370" s="16" t="s">
        <v>94</v>
      </c>
      <c r="AO370" s="36" t="s">
        <v>583</v>
      </c>
      <c r="AP370" s="30">
        <v>6.9690000000000002E-2</v>
      </c>
      <c r="AQ370" s="31" t="s">
        <v>2261</v>
      </c>
      <c r="AR370" s="16" t="s">
        <v>2262</v>
      </c>
      <c r="AS370" s="16" t="s">
        <v>84</v>
      </c>
      <c r="AT370" s="16"/>
      <c r="AU370" s="33"/>
      <c r="AV370" s="16"/>
      <c r="AW370" s="16" t="s">
        <v>2263</v>
      </c>
      <c r="AX370" s="16">
        <v>3023743772</v>
      </c>
      <c r="AY370" s="16" t="s">
        <v>78</v>
      </c>
      <c r="AZ370" s="16" t="str">
        <f t="shared" ca="1" si="32"/>
        <v xml:space="preserve"> </v>
      </c>
      <c r="BA370" s="16" t="s">
        <v>87</v>
      </c>
      <c r="BB370" s="16" t="s">
        <v>201</v>
      </c>
      <c r="BC370" s="16"/>
      <c r="BD370" s="18" t="s">
        <v>87</v>
      </c>
      <c r="BE370" s="16"/>
      <c r="BF370" s="16" t="s">
        <v>87</v>
      </c>
      <c r="BG370" s="31"/>
      <c r="BH370" s="16"/>
      <c r="BI370" s="19"/>
      <c r="BJ370" s="16"/>
      <c r="BK370" s="16"/>
      <c r="BL370" s="34"/>
    </row>
    <row r="371" spans="1:64">
      <c r="A371" s="15">
        <v>452</v>
      </c>
      <c r="B371" s="16">
        <v>4066</v>
      </c>
      <c r="C371" s="17" t="s">
        <v>64</v>
      </c>
      <c r="D371" s="18">
        <v>71971982</v>
      </c>
      <c r="E371" s="18">
        <v>71971982</v>
      </c>
      <c r="F371" s="18">
        <v>71971982</v>
      </c>
      <c r="G371" s="17" t="s">
        <v>2264</v>
      </c>
      <c r="H371" s="16" t="s">
        <v>66</v>
      </c>
      <c r="I371" s="19" t="s">
        <v>2265</v>
      </c>
      <c r="J371" s="16">
        <f t="shared" ca="1" si="33"/>
        <v>63</v>
      </c>
      <c r="K371" s="17" t="s">
        <v>138</v>
      </c>
      <c r="L371" s="16">
        <v>4071</v>
      </c>
      <c r="M371" s="16">
        <v>16</v>
      </c>
      <c r="N371" s="16" t="s">
        <v>1629</v>
      </c>
      <c r="O371" s="35" t="s">
        <v>1567</v>
      </c>
      <c r="P371" s="16" t="s">
        <v>141</v>
      </c>
      <c r="Q371" s="16" t="s">
        <v>131</v>
      </c>
      <c r="R371" s="17" t="s">
        <v>73</v>
      </c>
      <c r="S371" s="22"/>
      <c r="T371" s="22">
        <v>452</v>
      </c>
      <c r="U371" s="22" t="s">
        <v>1629</v>
      </c>
      <c r="V371" s="37" t="s">
        <v>1567</v>
      </c>
      <c r="W371" s="16">
        <v>3000</v>
      </c>
      <c r="X371" s="16" t="s">
        <v>170</v>
      </c>
      <c r="Y371" s="16" t="s">
        <v>189</v>
      </c>
      <c r="Z371" s="16" t="s">
        <v>189</v>
      </c>
      <c r="AA371" s="16" t="s">
        <v>190</v>
      </c>
      <c r="AB371" s="16" t="s">
        <v>1085</v>
      </c>
      <c r="AC371" s="16" t="s">
        <v>1086</v>
      </c>
      <c r="AD371" s="16" t="s">
        <v>2266</v>
      </c>
      <c r="AE371" s="16" t="s">
        <v>77</v>
      </c>
      <c r="AF371" s="24">
        <v>2328818</v>
      </c>
      <c r="AG371" s="41">
        <v>624700</v>
      </c>
      <c r="AH371" s="24">
        <v>2953518</v>
      </c>
      <c r="AI371" s="26">
        <v>35248</v>
      </c>
      <c r="AJ371" s="27">
        <v>40909</v>
      </c>
      <c r="AK371" s="19" t="s">
        <v>92</v>
      </c>
      <c r="AL371" s="28">
        <f t="shared" ca="1" si="31"/>
        <v>13.25</v>
      </c>
      <c r="AM371" s="16" t="s">
        <v>183</v>
      </c>
      <c r="AN371" s="16" t="s">
        <v>94</v>
      </c>
      <c r="AO371" s="36" t="s">
        <v>1087</v>
      </c>
      <c r="AP371" s="30">
        <v>6.9690000000000002E-2</v>
      </c>
      <c r="AQ371" s="31" t="s">
        <v>2267</v>
      </c>
      <c r="AR371" s="16" t="s">
        <v>2268</v>
      </c>
      <c r="AS371" s="16" t="s">
        <v>84</v>
      </c>
      <c r="AT371" s="16"/>
      <c r="AU371" s="33"/>
      <c r="AV371" s="16"/>
      <c r="AW371" s="16" t="s">
        <v>2269</v>
      </c>
      <c r="AX371" s="16">
        <v>3102734322</v>
      </c>
      <c r="AY371" s="16" t="s">
        <v>78</v>
      </c>
      <c r="AZ371" s="16" t="str">
        <f t="shared" ca="1" si="32"/>
        <v>Prepensionado</v>
      </c>
      <c r="BA371" s="16" t="s">
        <v>87</v>
      </c>
      <c r="BB371" s="16" t="s">
        <v>87</v>
      </c>
      <c r="BC371" s="16"/>
      <c r="BD371" s="18" t="s">
        <v>87</v>
      </c>
      <c r="BE371" s="16"/>
      <c r="BF371" s="16" t="s">
        <v>87</v>
      </c>
      <c r="BG371" s="31"/>
      <c r="BH371" s="16"/>
      <c r="BI371" s="19"/>
      <c r="BJ371" s="16"/>
      <c r="BK371" s="16"/>
      <c r="BL371" s="34"/>
    </row>
    <row r="372" spans="1:64">
      <c r="A372" s="15">
        <v>453</v>
      </c>
      <c r="B372" s="16">
        <v>4066</v>
      </c>
      <c r="C372" s="17" t="s">
        <v>64</v>
      </c>
      <c r="D372" s="18">
        <v>19673974</v>
      </c>
      <c r="E372" s="18" t="e">
        <v>#N/A</v>
      </c>
      <c r="F372" s="18" t="e">
        <v>#N/A</v>
      </c>
      <c r="G372" s="17" t="s">
        <v>2270</v>
      </c>
      <c r="H372" s="16" t="s">
        <v>229</v>
      </c>
      <c r="I372" s="19" t="s">
        <v>2271</v>
      </c>
      <c r="J372" s="16">
        <f t="shared" ca="1" si="33"/>
        <v>54</v>
      </c>
      <c r="K372" s="17" t="s">
        <v>138</v>
      </c>
      <c r="L372" s="16">
        <v>4071</v>
      </c>
      <c r="M372" s="16">
        <v>16</v>
      </c>
      <c r="N372" s="16" t="s">
        <v>1629</v>
      </c>
      <c r="O372" s="35" t="s">
        <v>1567</v>
      </c>
      <c r="P372" s="16" t="s">
        <v>141</v>
      </c>
      <c r="Q372" s="16" t="s">
        <v>131</v>
      </c>
      <c r="R372" s="17" t="s">
        <v>73</v>
      </c>
      <c r="S372" s="22"/>
      <c r="T372" s="22">
        <v>453</v>
      </c>
      <c r="U372" s="22" t="s">
        <v>1629</v>
      </c>
      <c r="V372" s="37" t="s">
        <v>1567</v>
      </c>
      <c r="W372" s="16">
        <v>3000</v>
      </c>
      <c r="X372" s="16" t="s">
        <v>170</v>
      </c>
      <c r="Y372" s="16" t="s">
        <v>231</v>
      </c>
      <c r="Z372" s="16" t="s">
        <v>231</v>
      </c>
      <c r="AA372" s="16" t="s">
        <v>145</v>
      </c>
      <c r="AB372" s="16" t="s">
        <v>558</v>
      </c>
      <c r="AC372" s="16" t="s">
        <v>559</v>
      </c>
      <c r="AD372" s="16"/>
      <c r="AE372" s="16" t="s">
        <v>77</v>
      </c>
      <c r="AF372" s="24">
        <v>2328818</v>
      </c>
      <c r="AG372" s="41">
        <v>624700</v>
      </c>
      <c r="AH372" s="24">
        <v>2953518</v>
      </c>
      <c r="AI372" s="26">
        <v>34375</v>
      </c>
      <c r="AJ372" s="27">
        <v>40909</v>
      </c>
      <c r="AK372" s="19" t="s">
        <v>92</v>
      </c>
      <c r="AL372" s="28">
        <f t="shared" ca="1" si="31"/>
        <v>13.25</v>
      </c>
      <c r="AM372" s="16" t="s">
        <v>120</v>
      </c>
      <c r="AN372" s="16" t="s">
        <v>94</v>
      </c>
      <c r="AO372" s="36" t="s">
        <v>562</v>
      </c>
      <c r="AP372" s="30">
        <v>6.9690000000000002E-2</v>
      </c>
      <c r="AQ372" s="31" t="s">
        <v>2272</v>
      </c>
      <c r="AR372" s="16" t="s">
        <v>2273</v>
      </c>
      <c r="AS372" s="16" t="s">
        <v>84</v>
      </c>
      <c r="AT372" s="16"/>
      <c r="AU372" s="33"/>
      <c r="AV372" s="16"/>
      <c r="AW372" s="16" t="s">
        <v>2274</v>
      </c>
      <c r="AX372" s="16">
        <v>3103241707</v>
      </c>
      <c r="AY372" s="16" t="s">
        <v>78</v>
      </c>
      <c r="AZ372" s="16" t="str">
        <f t="shared" ca="1" si="32"/>
        <v xml:space="preserve"> </v>
      </c>
      <c r="BA372" s="16" t="s">
        <v>87</v>
      </c>
      <c r="BB372" s="16" t="s">
        <v>87</v>
      </c>
      <c r="BC372" s="16"/>
      <c r="BD372" s="18" t="s">
        <v>87</v>
      </c>
      <c r="BE372" s="16"/>
      <c r="BF372" s="16" t="s">
        <v>87</v>
      </c>
      <c r="BG372" s="31"/>
      <c r="BH372" s="16"/>
      <c r="BI372" s="19"/>
      <c r="BJ372" s="16"/>
      <c r="BK372" s="16"/>
      <c r="BL372" s="34"/>
    </row>
    <row r="373" spans="1:64">
      <c r="A373" s="15">
        <v>454</v>
      </c>
      <c r="B373" s="16">
        <v>4066</v>
      </c>
      <c r="C373" s="17" t="s">
        <v>64</v>
      </c>
      <c r="D373" s="18">
        <v>78702991</v>
      </c>
      <c r="E373" s="18" t="e">
        <v>#N/A</v>
      </c>
      <c r="F373" s="18" t="e">
        <v>#N/A</v>
      </c>
      <c r="G373" s="17" t="s">
        <v>2275</v>
      </c>
      <c r="H373" s="16" t="s">
        <v>229</v>
      </c>
      <c r="I373" s="19" t="s">
        <v>2276</v>
      </c>
      <c r="J373" s="16">
        <f t="shared" ca="1" si="33"/>
        <v>55</v>
      </c>
      <c r="K373" s="17" t="s">
        <v>138</v>
      </c>
      <c r="L373" s="16">
        <v>4071</v>
      </c>
      <c r="M373" s="16">
        <v>16</v>
      </c>
      <c r="N373" s="16" t="s">
        <v>1629</v>
      </c>
      <c r="O373" s="35" t="s">
        <v>1567</v>
      </c>
      <c r="P373" s="16" t="s">
        <v>141</v>
      </c>
      <c r="Q373" s="16" t="s">
        <v>131</v>
      </c>
      <c r="R373" s="17" t="s">
        <v>73</v>
      </c>
      <c r="S373" s="22"/>
      <c r="T373" s="22">
        <v>454</v>
      </c>
      <c r="U373" s="22" t="s">
        <v>1629</v>
      </c>
      <c r="V373" s="37" t="s">
        <v>1567</v>
      </c>
      <c r="W373" s="16">
        <v>3000</v>
      </c>
      <c r="X373" s="16" t="s">
        <v>170</v>
      </c>
      <c r="Y373" s="16" t="s">
        <v>189</v>
      </c>
      <c r="Z373" s="16" t="s">
        <v>189</v>
      </c>
      <c r="AA373" s="16" t="s">
        <v>190</v>
      </c>
      <c r="AB373" s="16" t="s">
        <v>1085</v>
      </c>
      <c r="AC373" s="16" t="s">
        <v>1086</v>
      </c>
      <c r="AD373" s="16"/>
      <c r="AE373" s="16" t="s">
        <v>77</v>
      </c>
      <c r="AF373" s="24">
        <v>2328818</v>
      </c>
      <c r="AG373" s="41">
        <v>624700</v>
      </c>
      <c r="AH373" s="24">
        <v>2953518</v>
      </c>
      <c r="AI373" s="26">
        <v>34341</v>
      </c>
      <c r="AJ373" s="27">
        <v>42347</v>
      </c>
      <c r="AK373" s="19" t="s">
        <v>92</v>
      </c>
      <c r="AL373" s="28">
        <f t="shared" ca="1" si="31"/>
        <v>9.25</v>
      </c>
      <c r="AM373" s="16" t="s">
        <v>173</v>
      </c>
      <c r="AN373" s="16" t="s">
        <v>94</v>
      </c>
      <c r="AO373" s="36" t="s">
        <v>1087</v>
      </c>
      <c r="AP373" s="30">
        <v>6.9690000000000002E-2</v>
      </c>
      <c r="AQ373" s="31" t="s">
        <v>2277</v>
      </c>
      <c r="AR373" s="16" t="s">
        <v>2278</v>
      </c>
      <c r="AS373" s="16" t="s">
        <v>84</v>
      </c>
      <c r="AT373" s="16"/>
      <c r="AU373" s="33"/>
      <c r="AV373" s="16"/>
      <c r="AW373" s="16" t="s">
        <v>2279</v>
      </c>
      <c r="AX373" s="16">
        <v>3043474476</v>
      </c>
      <c r="AY373" s="16" t="s">
        <v>78</v>
      </c>
      <c r="AZ373" s="16" t="str">
        <f t="shared" ca="1" si="32"/>
        <v xml:space="preserve"> </v>
      </c>
      <c r="BA373" s="16" t="s">
        <v>87</v>
      </c>
      <c r="BB373" s="16" t="s">
        <v>87</v>
      </c>
      <c r="BC373" s="16"/>
      <c r="BD373" s="18" t="s">
        <v>87</v>
      </c>
      <c r="BE373" s="16"/>
      <c r="BF373" s="16" t="s">
        <v>87</v>
      </c>
      <c r="BG373" s="31"/>
      <c r="BH373" s="16"/>
      <c r="BI373" s="19"/>
      <c r="BJ373" s="16"/>
      <c r="BK373" s="16"/>
      <c r="BL373" s="34"/>
    </row>
    <row r="374" spans="1:64">
      <c r="A374" s="15">
        <v>455</v>
      </c>
      <c r="B374" s="16">
        <v>4066</v>
      </c>
      <c r="C374" s="17" t="s">
        <v>64</v>
      </c>
      <c r="D374" s="18">
        <v>3928787</v>
      </c>
      <c r="E374" s="18">
        <v>3928787</v>
      </c>
      <c r="F374" s="18">
        <v>3928787</v>
      </c>
      <c r="G374" s="17" t="s">
        <v>2280</v>
      </c>
      <c r="H374" s="16" t="s">
        <v>229</v>
      </c>
      <c r="I374" s="19" t="s">
        <v>2281</v>
      </c>
      <c r="J374" s="16">
        <f t="shared" ca="1" si="33"/>
        <v>46</v>
      </c>
      <c r="K374" s="17" t="s">
        <v>138</v>
      </c>
      <c r="L374" s="16">
        <v>4071</v>
      </c>
      <c r="M374" s="16">
        <v>16</v>
      </c>
      <c r="N374" s="16" t="s">
        <v>1629</v>
      </c>
      <c r="O374" s="35" t="s">
        <v>1567</v>
      </c>
      <c r="P374" s="16" t="s">
        <v>141</v>
      </c>
      <c r="Q374" s="16" t="s">
        <v>131</v>
      </c>
      <c r="R374" s="17" t="s">
        <v>73</v>
      </c>
      <c r="S374" s="22"/>
      <c r="T374" s="22">
        <v>455</v>
      </c>
      <c r="U374" s="22" t="s">
        <v>1629</v>
      </c>
      <c r="V374" s="37" t="s">
        <v>1567</v>
      </c>
      <c r="W374" s="16">
        <v>3000</v>
      </c>
      <c r="X374" s="16" t="s">
        <v>170</v>
      </c>
      <c r="Y374" s="16" t="s">
        <v>189</v>
      </c>
      <c r="Z374" s="16" t="s">
        <v>189</v>
      </c>
      <c r="AA374" s="16" t="s">
        <v>190</v>
      </c>
      <c r="AB374" s="16" t="s">
        <v>191</v>
      </c>
      <c r="AC374" s="16" t="s">
        <v>192</v>
      </c>
      <c r="AD374" s="16"/>
      <c r="AE374" s="16" t="s">
        <v>77</v>
      </c>
      <c r="AF374" s="24">
        <v>2328818</v>
      </c>
      <c r="AG374" s="25" t="s">
        <v>78</v>
      </c>
      <c r="AH374" s="24">
        <v>2328818</v>
      </c>
      <c r="AI374" s="26" t="s">
        <v>78</v>
      </c>
      <c r="AJ374" s="27">
        <v>42118</v>
      </c>
      <c r="AK374" s="19" t="s">
        <v>92</v>
      </c>
      <c r="AL374" s="28">
        <f t="shared" ca="1" si="31"/>
        <v>9.9166666666666661</v>
      </c>
      <c r="AM374" s="16" t="s">
        <v>173</v>
      </c>
      <c r="AN374" s="16" t="s">
        <v>121</v>
      </c>
      <c r="AO374" s="36" t="s">
        <v>195</v>
      </c>
      <c r="AP374" s="30">
        <v>6.9690000000000002E-2</v>
      </c>
      <c r="AQ374" s="67" t="s">
        <v>2282</v>
      </c>
      <c r="AR374" s="16" t="s">
        <v>2283</v>
      </c>
      <c r="AS374" s="16" t="s">
        <v>84</v>
      </c>
      <c r="AT374" s="16"/>
      <c r="AU374" s="33"/>
      <c r="AV374" s="16"/>
      <c r="AW374" s="16" t="s">
        <v>2284</v>
      </c>
      <c r="AX374" s="16">
        <v>3005065978</v>
      </c>
      <c r="AY374" s="16" t="s">
        <v>78</v>
      </c>
      <c r="AZ374" s="16" t="str">
        <f t="shared" ca="1" si="32"/>
        <v xml:space="preserve"> </v>
      </c>
      <c r="BA374" s="16" t="s">
        <v>87</v>
      </c>
      <c r="BB374" s="16" t="s">
        <v>87</v>
      </c>
      <c r="BC374" s="16"/>
      <c r="BD374" s="18" t="s">
        <v>87</v>
      </c>
      <c r="BE374" s="16"/>
      <c r="BF374" s="16" t="s">
        <v>87</v>
      </c>
      <c r="BG374" s="31"/>
      <c r="BH374" s="16"/>
      <c r="BI374" s="19"/>
      <c r="BJ374" s="16"/>
      <c r="BK374" s="16"/>
      <c r="BL374" s="34"/>
    </row>
    <row r="375" spans="1:64">
      <c r="A375" s="15">
        <v>456</v>
      </c>
      <c r="B375" s="16">
        <v>4066</v>
      </c>
      <c r="C375" s="17" t="s">
        <v>64</v>
      </c>
      <c r="D375" s="18">
        <v>3103062</v>
      </c>
      <c r="E375" s="18">
        <v>3103062</v>
      </c>
      <c r="F375" s="18">
        <v>3103062</v>
      </c>
      <c r="G375" s="17" t="s">
        <v>2285</v>
      </c>
      <c r="H375" s="16" t="s">
        <v>236</v>
      </c>
      <c r="I375" s="19" t="s">
        <v>557</v>
      </c>
      <c r="J375" s="16">
        <f t="shared" ca="1" si="33"/>
        <v>55</v>
      </c>
      <c r="K375" s="17" t="s">
        <v>138</v>
      </c>
      <c r="L375" s="16">
        <v>4071</v>
      </c>
      <c r="M375" s="16">
        <v>16</v>
      </c>
      <c r="N375" s="16" t="s">
        <v>1629</v>
      </c>
      <c r="O375" s="35" t="s">
        <v>1567</v>
      </c>
      <c r="P375" s="16" t="s">
        <v>141</v>
      </c>
      <c r="Q375" s="16" t="s">
        <v>131</v>
      </c>
      <c r="R375" s="17" t="s">
        <v>73</v>
      </c>
      <c r="S375" s="22"/>
      <c r="T375" s="22">
        <v>456</v>
      </c>
      <c r="U375" s="22" t="s">
        <v>1629</v>
      </c>
      <c r="V375" s="37" t="s">
        <v>1567</v>
      </c>
      <c r="W375" s="16">
        <v>3000</v>
      </c>
      <c r="X375" s="16" t="s">
        <v>170</v>
      </c>
      <c r="Y375" s="16" t="s">
        <v>293</v>
      </c>
      <c r="Z375" s="16" t="s">
        <v>293</v>
      </c>
      <c r="AA375" s="16" t="s">
        <v>76</v>
      </c>
      <c r="AB375" s="16" t="s">
        <v>76</v>
      </c>
      <c r="AC375" s="16" t="s">
        <v>76</v>
      </c>
      <c r="AD375" s="16"/>
      <c r="AE375" s="16" t="s">
        <v>77</v>
      </c>
      <c r="AF375" s="24">
        <v>2328818</v>
      </c>
      <c r="AG375" s="41">
        <v>624700</v>
      </c>
      <c r="AH375" s="24">
        <v>2953518</v>
      </c>
      <c r="AI375" s="26">
        <v>36584</v>
      </c>
      <c r="AJ375" s="27">
        <v>40909</v>
      </c>
      <c r="AK375" s="19" t="s">
        <v>92</v>
      </c>
      <c r="AL375" s="28">
        <f t="shared" ca="1" si="31"/>
        <v>13.25</v>
      </c>
      <c r="AM375" s="16" t="s">
        <v>93</v>
      </c>
      <c r="AN375" s="16" t="s">
        <v>94</v>
      </c>
      <c r="AO375" s="36" t="s">
        <v>82</v>
      </c>
      <c r="AP375" s="30">
        <v>6.9690000000000002E-2</v>
      </c>
      <c r="AQ375" s="31" t="s">
        <v>2286</v>
      </c>
      <c r="AR375" s="16" t="s">
        <v>2287</v>
      </c>
      <c r="AS375" s="16" t="s">
        <v>84</v>
      </c>
      <c r="AT375" s="16"/>
      <c r="AU375" s="33"/>
      <c r="AV375" s="16"/>
      <c r="AW375" s="16" t="s">
        <v>2288</v>
      </c>
      <c r="AX375" s="16">
        <v>3134993755</v>
      </c>
      <c r="AY375" s="16" t="s">
        <v>78</v>
      </c>
      <c r="AZ375" s="16" t="str">
        <f t="shared" ca="1" si="32"/>
        <v xml:space="preserve"> </v>
      </c>
      <c r="BA375" s="16" t="s">
        <v>87</v>
      </c>
      <c r="BB375" s="16" t="s">
        <v>87</v>
      </c>
      <c r="BC375" s="16"/>
      <c r="BD375" s="18" t="s">
        <v>87</v>
      </c>
      <c r="BE375" s="16"/>
      <c r="BF375" s="16" t="s">
        <v>87</v>
      </c>
      <c r="BG375" s="31"/>
      <c r="BH375" s="16"/>
      <c r="BI375" s="19"/>
      <c r="BJ375" s="16"/>
      <c r="BK375" s="16"/>
      <c r="BL375" s="34"/>
    </row>
    <row r="376" spans="1:64">
      <c r="A376" s="15">
        <v>457</v>
      </c>
      <c r="B376" s="16">
        <v>4066</v>
      </c>
      <c r="C376" s="17" t="s">
        <v>64</v>
      </c>
      <c r="D376" s="18">
        <v>79594870</v>
      </c>
      <c r="E376" s="18">
        <v>79594870</v>
      </c>
      <c r="F376" s="18">
        <v>79594870</v>
      </c>
      <c r="G376" s="17" t="s">
        <v>2289</v>
      </c>
      <c r="H376" s="16" t="s">
        <v>89</v>
      </c>
      <c r="I376" s="19" t="s">
        <v>2290</v>
      </c>
      <c r="J376" s="16">
        <f t="shared" ca="1" si="33"/>
        <v>53</v>
      </c>
      <c r="K376" s="17" t="s">
        <v>138</v>
      </c>
      <c r="L376" s="16">
        <v>4071</v>
      </c>
      <c r="M376" s="16">
        <v>16</v>
      </c>
      <c r="N376" s="16" t="s">
        <v>1629</v>
      </c>
      <c r="O376" s="35" t="s">
        <v>1567</v>
      </c>
      <c r="P376" s="16" t="s">
        <v>141</v>
      </c>
      <c r="Q376" s="16" t="s">
        <v>131</v>
      </c>
      <c r="R376" s="22" t="s">
        <v>73</v>
      </c>
      <c r="S376" s="22"/>
      <c r="T376" s="22">
        <v>457</v>
      </c>
      <c r="U376" s="22" t="s">
        <v>1629</v>
      </c>
      <c r="V376" s="22" t="s">
        <v>1567</v>
      </c>
      <c r="W376" s="16">
        <v>3000</v>
      </c>
      <c r="X376" s="16" t="s">
        <v>170</v>
      </c>
      <c r="Y376" s="16" t="s">
        <v>293</v>
      </c>
      <c r="Z376" s="16" t="s">
        <v>293</v>
      </c>
      <c r="AA376" s="16" t="s">
        <v>76</v>
      </c>
      <c r="AB376" s="16" t="s">
        <v>76</v>
      </c>
      <c r="AC376" s="16" t="s">
        <v>76</v>
      </c>
      <c r="AD376" s="16"/>
      <c r="AE376" s="16" t="s">
        <v>77</v>
      </c>
      <c r="AF376" s="24">
        <v>2328818</v>
      </c>
      <c r="AG376" s="41">
        <v>624700</v>
      </c>
      <c r="AH376" s="24">
        <v>2953518</v>
      </c>
      <c r="AI376" s="26">
        <v>38355</v>
      </c>
      <c r="AJ376" s="27">
        <v>40909</v>
      </c>
      <c r="AK376" s="19" t="s">
        <v>92</v>
      </c>
      <c r="AL376" s="28">
        <f t="shared" ca="1" si="31"/>
        <v>13.25</v>
      </c>
      <c r="AM376" s="16" t="s">
        <v>93</v>
      </c>
      <c r="AN376" s="16" t="s">
        <v>94</v>
      </c>
      <c r="AO376" s="36" t="s">
        <v>82</v>
      </c>
      <c r="AP376" s="30">
        <v>6.9690000000000002E-2</v>
      </c>
      <c r="AQ376" s="31" t="s">
        <v>2291</v>
      </c>
      <c r="AR376" s="16" t="s">
        <v>2291</v>
      </c>
      <c r="AS376" s="16" t="s">
        <v>84</v>
      </c>
      <c r="AT376" s="16"/>
      <c r="AU376" s="33"/>
      <c r="AV376" s="16"/>
      <c r="AW376" s="16" t="s">
        <v>2292</v>
      </c>
      <c r="AX376" s="16">
        <v>3138418596</v>
      </c>
      <c r="AY376" s="16" t="s">
        <v>78</v>
      </c>
      <c r="AZ376" s="16" t="str">
        <f t="shared" ca="1" si="32"/>
        <v xml:space="preserve"> </v>
      </c>
      <c r="BA376" s="16" t="s">
        <v>87</v>
      </c>
      <c r="BB376" s="16" t="s">
        <v>87</v>
      </c>
      <c r="BC376" s="16"/>
      <c r="BD376" s="18" t="s">
        <v>87</v>
      </c>
      <c r="BE376" s="16"/>
      <c r="BF376" s="16" t="s">
        <v>87</v>
      </c>
      <c r="BG376" s="17"/>
      <c r="BH376" s="16"/>
      <c r="BI376" s="19"/>
      <c r="BJ376" s="16"/>
      <c r="BK376" s="16"/>
      <c r="BL376" s="34"/>
    </row>
    <row r="377" spans="1:64">
      <c r="A377" s="15">
        <v>458</v>
      </c>
      <c r="B377" s="16">
        <v>4066</v>
      </c>
      <c r="C377" s="17" t="s">
        <v>64</v>
      </c>
      <c r="D377" s="18">
        <v>72177290</v>
      </c>
      <c r="E377" s="18">
        <v>72177290</v>
      </c>
      <c r="F377" s="18">
        <v>72177290</v>
      </c>
      <c r="G377" s="17" t="s">
        <v>2293</v>
      </c>
      <c r="H377" s="16" t="s">
        <v>89</v>
      </c>
      <c r="I377" s="19" t="s">
        <v>2294</v>
      </c>
      <c r="J377" s="16">
        <f t="shared" ca="1" si="33"/>
        <v>53</v>
      </c>
      <c r="K377" s="17" t="s">
        <v>138</v>
      </c>
      <c r="L377" s="16">
        <v>4071</v>
      </c>
      <c r="M377" s="16">
        <v>16</v>
      </c>
      <c r="N377" s="16" t="s">
        <v>1629</v>
      </c>
      <c r="O377" s="35" t="s">
        <v>1567</v>
      </c>
      <c r="P377" s="16" t="s">
        <v>141</v>
      </c>
      <c r="Q377" s="16" t="s">
        <v>131</v>
      </c>
      <c r="R377" s="17" t="s">
        <v>73</v>
      </c>
      <c r="S377" s="22"/>
      <c r="T377" s="22">
        <v>458</v>
      </c>
      <c r="U377" s="22" t="s">
        <v>1629</v>
      </c>
      <c r="V377" s="37" t="s">
        <v>1567</v>
      </c>
      <c r="W377" s="16">
        <v>3000</v>
      </c>
      <c r="X377" s="16" t="s">
        <v>170</v>
      </c>
      <c r="Y377" s="16" t="s">
        <v>531</v>
      </c>
      <c r="Z377" s="16" t="s">
        <v>531</v>
      </c>
      <c r="AA377" s="16" t="s">
        <v>421</v>
      </c>
      <c r="AB377" s="16" t="s">
        <v>581</v>
      </c>
      <c r="AC377" s="16" t="s">
        <v>582</v>
      </c>
      <c r="AD377" s="16"/>
      <c r="AE377" s="16" t="s">
        <v>77</v>
      </c>
      <c r="AF377" s="24">
        <v>2328818</v>
      </c>
      <c r="AG377" s="41">
        <v>624700</v>
      </c>
      <c r="AH377" s="24">
        <v>2953518</v>
      </c>
      <c r="AI377" s="26">
        <v>34929</v>
      </c>
      <c r="AJ377" s="27">
        <v>40909</v>
      </c>
      <c r="AK377" s="19" t="s">
        <v>92</v>
      </c>
      <c r="AL377" s="28">
        <f t="shared" ca="1" si="31"/>
        <v>13.25</v>
      </c>
      <c r="AM377" s="16" t="s">
        <v>269</v>
      </c>
      <c r="AN377" s="16" t="s">
        <v>94</v>
      </c>
      <c r="AO377" s="36" t="s">
        <v>583</v>
      </c>
      <c r="AP377" s="30">
        <v>6.9690000000000002E-2</v>
      </c>
      <c r="AQ377" s="31" t="s">
        <v>2295</v>
      </c>
      <c r="AR377" s="16" t="s">
        <v>2296</v>
      </c>
      <c r="AS377" s="16" t="s">
        <v>84</v>
      </c>
      <c r="AT377" s="16"/>
      <c r="AU377" s="33"/>
      <c r="AV377" s="16"/>
      <c r="AW377" s="16" t="s">
        <v>2297</v>
      </c>
      <c r="AX377" s="16">
        <v>3043517805</v>
      </c>
      <c r="AY377" s="16" t="s">
        <v>78</v>
      </c>
      <c r="AZ377" s="16" t="str">
        <f t="shared" ca="1" si="32"/>
        <v xml:space="preserve"> </v>
      </c>
      <c r="BA377" s="16" t="s">
        <v>87</v>
      </c>
      <c r="BB377" s="16" t="s">
        <v>87</v>
      </c>
      <c r="BC377" s="16"/>
      <c r="BD377" s="18" t="s">
        <v>87</v>
      </c>
      <c r="BE377" s="16"/>
      <c r="BF377" s="16" t="s">
        <v>87</v>
      </c>
      <c r="BG377" s="31"/>
      <c r="BH377" s="16"/>
      <c r="BI377" s="19"/>
      <c r="BJ377" s="16"/>
      <c r="BK377" s="16"/>
      <c r="BL377" s="34"/>
    </row>
    <row r="378" spans="1:64">
      <c r="A378" s="15">
        <v>460</v>
      </c>
      <c r="B378" s="16">
        <v>4066</v>
      </c>
      <c r="C378" s="17" t="s">
        <v>64</v>
      </c>
      <c r="D378" s="18">
        <v>17974641</v>
      </c>
      <c r="E378" s="18">
        <v>17974641</v>
      </c>
      <c r="F378" s="18">
        <v>17974641</v>
      </c>
      <c r="G378" s="17" t="s">
        <v>2298</v>
      </c>
      <c r="H378" s="16" t="s">
        <v>229</v>
      </c>
      <c r="I378" s="19" t="s">
        <v>2299</v>
      </c>
      <c r="J378" s="16">
        <f t="shared" ca="1" si="33"/>
        <v>54</v>
      </c>
      <c r="K378" s="17" t="s">
        <v>138</v>
      </c>
      <c r="L378" s="16">
        <v>4071</v>
      </c>
      <c r="M378" s="16">
        <v>16</v>
      </c>
      <c r="N378" s="16" t="s">
        <v>1629</v>
      </c>
      <c r="O378" s="35" t="s">
        <v>1567</v>
      </c>
      <c r="P378" s="16" t="s">
        <v>141</v>
      </c>
      <c r="Q378" s="16" t="s">
        <v>131</v>
      </c>
      <c r="R378" s="17" t="s">
        <v>73</v>
      </c>
      <c r="S378" s="22"/>
      <c r="T378" s="22">
        <v>460</v>
      </c>
      <c r="U378" s="22" t="s">
        <v>1629</v>
      </c>
      <c r="V378" s="37" t="s">
        <v>1567</v>
      </c>
      <c r="W378" s="16">
        <v>3000</v>
      </c>
      <c r="X378" s="16" t="s">
        <v>170</v>
      </c>
      <c r="Y378" s="16" t="s">
        <v>531</v>
      </c>
      <c r="Z378" s="16" t="s">
        <v>531</v>
      </c>
      <c r="AA378" s="16" t="s">
        <v>421</v>
      </c>
      <c r="AB378" s="16" t="s">
        <v>2300</v>
      </c>
      <c r="AC378" s="16" t="s">
        <v>423</v>
      </c>
      <c r="AD378" s="16"/>
      <c r="AE378" s="16" t="s">
        <v>77</v>
      </c>
      <c r="AF378" s="24">
        <v>2328818</v>
      </c>
      <c r="AG378" s="41">
        <v>624700</v>
      </c>
      <c r="AH378" s="24">
        <v>2953518</v>
      </c>
      <c r="AI378" s="26">
        <v>34388</v>
      </c>
      <c r="AJ378" s="27">
        <v>40909</v>
      </c>
      <c r="AK378" s="19" t="s">
        <v>92</v>
      </c>
      <c r="AL378" s="28">
        <f ca="1">IFERROR(IF(AJ378=0," ",DATEDIF(AJ378,TODAY(),"M"))/12," ")</f>
        <v>13.25</v>
      </c>
      <c r="AM378" s="16" t="s">
        <v>173</v>
      </c>
      <c r="AN378" s="16" t="s">
        <v>94</v>
      </c>
      <c r="AO378" s="36" t="s">
        <v>425</v>
      </c>
      <c r="AP378" s="30">
        <v>6.9690000000000002E-2</v>
      </c>
      <c r="AQ378" s="31" t="s">
        <v>2301</v>
      </c>
      <c r="AR378" s="16" t="s">
        <v>2302</v>
      </c>
      <c r="AS378" s="16" t="s">
        <v>84</v>
      </c>
      <c r="AT378" s="16"/>
      <c r="AU378" s="33"/>
      <c r="AV378" s="16"/>
      <c r="AW378" s="16" t="s">
        <v>2303</v>
      </c>
      <c r="AX378" s="16">
        <v>3046574836</v>
      </c>
      <c r="AY378" s="16" t="s">
        <v>78</v>
      </c>
      <c r="AZ378" s="16" t="str">
        <f t="shared" ca="1" si="32"/>
        <v xml:space="preserve"> </v>
      </c>
      <c r="BA378" s="16" t="s">
        <v>87</v>
      </c>
      <c r="BB378" s="16" t="s">
        <v>87</v>
      </c>
      <c r="BC378" s="16"/>
      <c r="BD378" s="18" t="s">
        <v>87</v>
      </c>
      <c r="BE378" s="16"/>
      <c r="BF378" s="16" t="s">
        <v>87</v>
      </c>
      <c r="BG378" s="31"/>
      <c r="BH378" s="16"/>
      <c r="BI378" s="19"/>
      <c r="BJ378" s="16"/>
      <c r="BK378" s="16"/>
      <c r="BL378" s="34"/>
    </row>
    <row r="379" spans="1:64">
      <c r="A379" s="15">
        <v>461</v>
      </c>
      <c r="B379" s="16">
        <v>4066</v>
      </c>
      <c r="C379" s="17" t="s">
        <v>64</v>
      </c>
      <c r="D379" s="18">
        <v>79824768</v>
      </c>
      <c r="E379" s="18">
        <v>79824768</v>
      </c>
      <c r="F379" s="18">
        <v>79824768</v>
      </c>
      <c r="G379" s="17" t="s">
        <v>2304</v>
      </c>
      <c r="H379" s="16" t="s">
        <v>89</v>
      </c>
      <c r="I379" s="19" t="s">
        <v>2305</v>
      </c>
      <c r="J379" s="16">
        <f t="shared" ca="1" si="33"/>
        <v>48</v>
      </c>
      <c r="K379" s="17" t="s">
        <v>138</v>
      </c>
      <c r="L379" s="16">
        <v>4071</v>
      </c>
      <c r="M379" s="16">
        <v>16</v>
      </c>
      <c r="N379" s="16" t="s">
        <v>1629</v>
      </c>
      <c r="O379" s="35" t="s">
        <v>1567</v>
      </c>
      <c r="P379" s="16" t="s">
        <v>141</v>
      </c>
      <c r="Q379" s="16" t="s">
        <v>131</v>
      </c>
      <c r="R379" s="17" t="s">
        <v>73</v>
      </c>
      <c r="S379" s="22"/>
      <c r="T379" s="22">
        <v>461</v>
      </c>
      <c r="U379" s="22" t="s">
        <v>1629</v>
      </c>
      <c r="V379" s="37" t="s">
        <v>1567</v>
      </c>
      <c r="W379" s="16">
        <v>3000</v>
      </c>
      <c r="X379" s="16" t="s">
        <v>170</v>
      </c>
      <c r="Y379" s="16" t="s">
        <v>670</v>
      </c>
      <c r="Z379" s="16" t="s">
        <v>670</v>
      </c>
      <c r="AA379" s="16" t="s">
        <v>671</v>
      </c>
      <c r="AB379" s="16" t="s">
        <v>691</v>
      </c>
      <c r="AC379" s="16" t="s">
        <v>692</v>
      </c>
      <c r="AD379" s="68" t="s">
        <v>2306</v>
      </c>
      <c r="AE379" s="16" t="s">
        <v>77</v>
      </c>
      <c r="AF379" s="24">
        <v>2328818</v>
      </c>
      <c r="AG379" s="41">
        <v>624700</v>
      </c>
      <c r="AH379" s="24">
        <v>2953518</v>
      </c>
      <c r="AI379" s="26">
        <v>38632</v>
      </c>
      <c r="AJ379" s="27">
        <v>40909</v>
      </c>
      <c r="AK379" s="19" t="s">
        <v>92</v>
      </c>
      <c r="AL379" s="28">
        <f ca="1">IFERROR(IF(AJ379=0," ",DATEDIF(AJ379,TODAY(),"M"))/12," ")</f>
        <v>13.25</v>
      </c>
      <c r="AM379" s="16" t="s">
        <v>173</v>
      </c>
      <c r="AN379" s="16" t="s">
        <v>94</v>
      </c>
      <c r="AO379" s="36" t="s">
        <v>693</v>
      </c>
      <c r="AP379" s="30">
        <v>6.9690000000000002E-2</v>
      </c>
      <c r="AQ379" s="31" t="s">
        <v>2307</v>
      </c>
      <c r="AR379" s="16" t="s">
        <v>2308</v>
      </c>
      <c r="AS379" s="16" t="s">
        <v>84</v>
      </c>
      <c r="AT379" s="16"/>
      <c r="AU379" s="33"/>
      <c r="AV379" s="16"/>
      <c r="AW379" s="16" t="s">
        <v>2309</v>
      </c>
      <c r="AX379" s="16">
        <v>3102756399</v>
      </c>
      <c r="AY379" s="16" t="s">
        <v>78</v>
      </c>
      <c r="AZ379" s="16" t="str">
        <f t="shared" ca="1" si="32"/>
        <v xml:space="preserve"> </v>
      </c>
      <c r="BA379" s="16" t="s">
        <v>87</v>
      </c>
      <c r="BB379" s="16" t="s">
        <v>87</v>
      </c>
      <c r="BC379" s="16"/>
      <c r="BD379" s="18" t="s">
        <v>87</v>
      </c>
      <c r="BE379" s="16"/>
      <c r="BF379" s="16" t="s">
        <v>87</v>
      </c>
      <c r="BG379" s="31"/>
      <c r="BH379" s="16"/>
      <c r="BI379" s="19"/>
      <c r="BJ379" s="16"/>
      <c r="BK379" s="16"/>
      <c r="BL379" s="34"/>
    </row>
    <row r="380" spans="1:64">
      <c r="A380" s="15">
        <v>462</v>
      </c>
      <c r="B380" s="16">
        <v>4066</v>
      </c>
      <c r="C380" s="17" t="s">
        <v>64</v>
      </c>
      <c r="D380" s="18">
        <v>79636351</v>
      </c>
      <c r="E380" s="18">
        <v>79636351</v>
      </c>
      <c r="F380" s="18">
        <v>79636351</v>
      </c>
      <c r="G380" s="17" t="s">
        <v>2310</v>
      </c>
      <c r="H380" s="16" t="s">
        <v>89</v>
      </c>
      <c r="I380" s="19" t="s">
        <v>2311</v>
      </c>
      <c r="J380" s="16">
        <f t="shared" ca="1" si="33"/>
        <v>53</v>
      </c>
      <c r="K380" s="17" t="s">
        <v>138</v>
      </c>
      <c r="L380" s="16">
        <v>4071</v>
      </c>
      <c r="M380" s="16">
        <v>16</v>
      </c>
      <c r="N380" s="16" t="s">
        <v>1629</v>
      </c>
      <c r="O380" s="35" t="s">
        <v>1567</v>
      </c>
      <c r="P380" s="16" t="s">
        <v>141</v>
      </c>
      <c r="Q380" s="16" t="s">
        <v>131</v>
      </c>
      <c r="R380" s="17" t="s">
        <v>73</v>
      </c>
      <c r="S380" s="22"/>
      <c r="T380" s="22">
        <v>462</v>
      </c>
      <c r="U380" s="22" t="s">
        <v>1629</v>
      </c>
      <c r="V380" s="37" t="s">
        <v>1567</v>
      </c>
      <c r="W380" s="16">
        <v>3000</v>
      </c>
      <c r="X380" s="16" t="s">
        <v>170</v>
      </c>
      <c r="Y380" s="16" t="s">
        <v>293</v>
      </c>
      <c r="Z380" s="16" t="s">
        <v>293</v>
      </c>
      <c r="AA380" s="16" t="s">
        <v>76</v>
      </c>
      <c r="AB380" s="16" t="s">
        <v>76</v>
      </c>
      <c r="AC380" s="16" t="s">
        <v>76</v>
      </c>
      <c r="AD380" s="16"/>
      <c r="AE380" s="16" t="s">
        <v>77</v>
      </c>
      <c r="AF380" s="24">
        <v>2328818</v>
      </c>
      <c r="AG380" s="41">
        <v>624700</v>
      </c>
      <c r="AH380" s="24">
        <v>2953518</v>
      </c>
      <c r="AI380" s="26">
        <v>36747</v>
      </c>
      <c r="AJ380" s="27">
        <v>40909</v>
      </c>
      <c r="AK380" s="19" t="s">
        <v>92</v>
      </c>
      <c r="AL380" s="28">
        <f ca="1">IFERROR(IF(AJ380=0," ",DATEDIF(AJ380,TODAY(),"M"))/12," ")</f>
        <v>13.25</v>
      </c>
      <c r="AM380" s="16" t="s">
        <v>120</v>
      </c>
      <c r="AN380" s="16" t="s">
        <v>94</v>
      </c>
      <c r="AO380" s="36" t="s">
        <v>82</v>
      </c>
      <c r="AP380" s="30">
        <v>6.9690000000000002E-2</v>
      </c>
      <c r="AQ380" s="31" t="s">
        <v>2312</v>
      </c>
      <c r="AR380" s="16" t="s">
        <v>2313</v>
      </c>
      <c r="AS380" s="16" t="s">
        <v>84</v>
      </c>
      <c r="AT380" s="16"/>
      <c r="AU380" s="33"/>
      <c r="AV380" s="16"/>
      <c r="AW380" s="16" t="s">
        <v>2314</v>
      </c>
      <c r="AX380" s="16">
        <v>3104791333</v>
      </c>
      <c r="AY380" s="16">
        <v>2416</v>
      </c>
      <c r="AZ380" s="16" t="str">
        <f t="shared" ca="1" si="32"/>
        <v xml:space="preserve"> </v>
      </c>
      <c r="BA380" s="16" t="s">
        <v>87</v>
      </c>
      <c r="BB380" s="16" t="s">
        <v>87</v>
      </c>
      <c r="BC380" s="16"/>
      <c r="BD380" s="18" t="s">
        <v>87</v>
      </c>
      <c r="BE380" s="16"/>
      <c r="BF380" s="16" t="s">
        <v>87</v>
      </c>
      <c r="BG380" s="31"/>
      <c r="BH380" s="16"/>
      <c r="BI380" s="19"/>
      <c r="BJ380" s="16"/>
      <c r="BK380" s="16"/>
      <c r="BL380" s="34"/>
    </row>
    <row r="381" spans="1:64">
      <c r="A381" s="15">
        <v>463</v>
      </c>
      <c r="B381" s="16">
        <v>4066</v>
      </c>
      <c r="C381" s="17" t="s">
        <v>64</v>
      </c>
      <c r="D381" s="18">
        <v>78699511</v>
      </c>
      <c r="E381" s="18">
        <v>78699511</v>
      </c>
      <c r="F381" s="18">
        <v>78699511</v>
      </c>
      <c r="G381" s="17" t="s">
        <v>2315</v>
      </c>
      <c r="H381" s="16" t="s">
        <v>89</v>
      </c>
      <c r="I381" s="19" t="s">
        <v>2316</v>
      </c>
      <c r="J381" s="16">
        <f t="shared" ca="1" si="33"/>
        <v>56</v>
      </c>
      <c r="K381" s="17" t="s">
        <v>138</v>
      </c>
      <c r="L381" s="16">
        <v>4071</v>
      </c>
      <c r="M381" s="16">
        <v>16</v>
      </c>
      <c r="N381" s="16" t="s">
        <v>1629</v>
      </c>
      <c r="O381" s="35" t="s">
        <v>1567</v>
      </c>
      <c r="P381" s="16" t="s">
        <v>141</v>
      </c>
      <c r="Q381" s="16" t="s">
        <v>131</v>
      </c>
      <c r="R381" s="17" t="s">
        <v>73</v>
      </c>
      <c r="S381" s="22"/>
      <c r="T381" s="22">
        <v>463</v>
      </c>
      <c r="U381" s="22" t="s">
        <v>1629</v>
      </c>
      <c r="V381" s="37" t="s">
        <v>1567</v>
      </c>
      <c r="W381" s="16">
        <v>3000</v>
      </c>
      <c r="X381" s="16" t="s">
        <v>170</v>
      </c>
      <c r="Y381" s="16" t="s">
        <v>189</v>
      </c>
      <c r="Z381" s="16" t="s">
        <v>189</v>
      </c>
      <c r="AA381" s="16" t="s">
        <v>190</v>
      </c>
      <c r="AB381" s="16" t="s">
        <v>2317</v>
      </c>
      <c r="AC381" s="16" t="s">
        <v>1086</v>
      </c>
      <c r="AD381" s="16"/>
      <c r="AE381" s="16" t="s">
        <v>77</v>
      </c>
      <c r="AF381" s="24">
        <v>2328818</v>
      </c>
      <c r="AG381" s="41">
        <v>624700</v>
      </c>
      <c r="AH381" s="24">
        <v>2953518</v>
      </c>
      <c r="AI381" s="26">
        <v>35768</v>
      </c>
      <c r="AJ381" s="27">
        <v>40909</v>
      </c>
      <c r="AK381" s="19" t="s">
        <v>92</v>
      </c>
      <c r="AL381" s="28">
        <f ca="1">IFERROR(IF(AJ381=0," ",DATEDIF(AJ381,TODAY(),"M"))/12," ")</f>
        <v>13.25</v>
      </c>
      <c r="AM381" s="16" t="s">
        <v>173</v>
      </c>
      <c r="AN381" s="16" t="s">
        <v>94</v>
      </c>
      <c r="AO381" s="36" t="s">
        <v>1087</v>
      </c>
      <c r="AP381" s="30">
        <v>6.9690000000000002E-2</v>
      </c>
      <c r="AQ381" s="31" t="s">
        <v>2318</v>
      </c>
      <c r="AR381" s="16" t="s">
        <v>2318</v>
      </c>
      <c r="AS381" s="16" t="s">
        <v>84</v>
      </c>
      <c r="AT381" s="16"/>
      <c r="AU381" s="33"/>
      <c r="AV381" s="16"/>
      <c r="AW381" s="16" t="s">
        <v>2319</v>
      </c>
      <c r="AX381" s="16">
        <v>3123728996</v>
      </c>
      <c r="AY381" s="16">
        <v>3102654697</v>
      </c>
      <c r="AZ381" s="16" t="str">
        <f t="shared" ca="1" si="32"/>
        <v xml:space="preserve"> </v>
      </c>
      <c r="BA381" s="16" t="s">
        <v>87</v>
      </c>
      <c r="BB381" s="16" t="s">
        <v>87</v>
      </c>
      <c r="BC381" s="16"/>
      <c r="BD381" s="18" t="s">
        <v>87</v>
      </c>
      <c r="BE381" s="16"/>
      <c r="BF381" s="16" t="s">
        <v>87</v>
      </c>
      <c r="BG381" s="31"/>
      <c r="BH381" s="16"/>
      <c r="BI381" s="19"/>
      <c r="BJ381" s="16"/>
      <c r="BK381" s="16"/>
      <c r="BL381" s="34"/>
    </row>
    <row r="382" spans="1:64">
      <c r="A382" s="15">
        <v>465</v>
      </c>
      <c r="B382" s="16">
        <v>4066</v>
      </c>
      <c r="C382" s="17" t="s">
        <v>64</v>
      </c>
      <c r="D382" s="18">
        <v>88247408</v>
      </c>
      <c r="E382" s="18">
        <v>88247408</v>
      </c>
      <c r="F382" s="18">
        <v>88247408</v>
      </c>
      <c r="G382" s="17" t="s">
        <v>2320</v>
      </c>
      <c r="H382" s="16" t="s">
        <v>89</v>
      </c>
      <c r="I382" s="19" t="s">
        <v>2321</v>
      </c>
      <c r="J382" s="16">
        <f t="shared" ref="J382:J397" ca="1" si="34">IF(I382=0," ",DATEDIF(I382,TODAY(),"Y"))</f>
        <v>44</v>
      </c>
      <c r="K382" s="17" t="s">
        <v>138</v>
      </c>
      <c r="L382" s="22">
        <v>4071</v>
      </c>
      <c r="M382" s="22">
        <v>16</v>
      </c>
      <c r="N382" s="16" t="s">
        <v>1629</v>
      </c>
      <c r="O382" s="35" t="s">
        <v>1567</v>
      </c>
      <c r="P382" s="16" t="s">
        <v>141</v>
      </c>
      <c r="Q382" s="22" t="s">
        <v>131</v>
      </c>
      <c r="R382" s="17" t="s">
        <v>73</v>
      </c>
      <c r="S382" s="22"/>
      <c r="T382" s="22">
        <v>465</v>
      </c>
      <c r="U382" s="22" t="s">
        <v>1629</v>
      </c>
      <c r="V382" s="37" t="s">
        <v>1567</v>
      </c>
      <c r="W382" s="16">
        <v>3000</v>
      </c>
      <c r="X382" s="16" t="s">
        <v>170</v>
      </c>
      <c r="Y382" s="16" t="s">
        <v>231</v>
      </c>
      <c r="Z382" s="16" t="s">
        <v>231</v>
      </c>
      <c r="AA382" s="16" t="s">
        <v>145</v>
      </c>
      <c r="AB382" s="16" t="s">
        <v>146</v>
      </c>
      <c r="AC382" s="16" t="s">
        <v>147</v>
      </c>
      <c r="AD382" s="16"/>
      <c r="AE382" s="16" t="s">
        <v>77</v>
      </c>
      <c r="AF382" s="24">
        <v>2328818</v>
      </c>
      <c r="AG382" s="25" t="s">
        <v>78</v>
      </c>
      <c r="AH382" s="24">
        <v>2328818</v>
      </c>
      <c r="AI382" s="26" t="s">
        <v>78</v>
      </c>
      <c r="AJ382" s="27">
        <v>42377</v>
      </c>
      <c r="AK382" s="19" t="s">
        <v>92</v>
      </c>
      <c r="AL382" s="28">
        <f t="shared" ref="AL382:AL436" ca="1" si="35">IFERROR(IF(AJ382=0," ",DATEDIF(AJ382,TODAY(),"M"))/12," ")</f>
        <v>9.1666666666666661</v>
      </c>
      <c r="AM382" s="16" t="s">
        <v>120</v>
      </c>
      <c r="AN382" s="16" t="s">
        <v>121</v>
      </c>
      <c r="AO382" s="36" t="s">
        <v>148</v>
      </c>
      <c r="AP382" s="30">
        <v>6.9690000000000002E-2</v>
      </c>
      <c r="AQ382" s="31" t="s">
        <v>2322</v>
      </c>
      <c r="AR382" s="16" t="s">
        <v>2323</v>
      </c>
      <c r="AS382" s="16" t="s">
        <v>208</v>
      </c>
      <c r="AT382" s="16" t="s">
        <v>2324</v>
      </c>
      <c r="AU382" s="33"/>
      <c r="AV382" s="16"/>
      <c r="AW382" s="16" t="s">
        <v>2325</v>
      </c>
      <c r="AX382" s="16">
        <v>3137239379</v>
      </c>
      <c r="AY382" s="16" t="s">
        <v>78</v>
      </c>
      <c r="AZ382" s="16" t="str">
        <f t="shared" ref="AZ382:AZ390" ca="1" si="36">IF(AND(C382="MASCULINO",J382&gt;=59),"Prepensionado",IF(AND(C382="FEMENINO",J382&gt;=54),"Prepensionado"," "))</f>
        <v xml:space="preserve"> </v>
      </c>
      <c r="BA382" s="16" t="s">
        <v>87</v>
      </c>
      <c r="BB382" s="16" t="s">
        <v>87</v>
      </c>
      <c r="BC382" s="16"/>
      <c r="BD382" s="18" t="s">
        <v>87</v>
      </c>
      <c r="BE382" s="16"/>
      <c r="BF382" s="16" t="s">
        <v>87</v>
      </c>
      <c r="BG382" s="31"/>
      <c r="BH382" s="16"/>
      <c r="BI382" s="19"/>
      <c r="BJ382" s="16"/>
      <c r="BK382" s="16"/>
      <c r="BL382" s="34"/>
    </row>
    <row r="383" spans="1:64">
      <c r="A383" s="15">
        <v>466</v>
      </c>
      <c r="B383" s="16">
        <v>4066</v>
      </c>
      <c r="C383" s="17" t="s">
        <v>64</v>
      </c>
      <c r="D383" s="18">
        <v>71662627</v>
      </c>
      <c r="E383" s="18">
        <v>71662627</v>
      </c>
      <c r="F383" s="18">
        <v>71662627</v>
      </c>
      <c r="G383" s="17" t="s">
        <v>2326</v>
      </c>
      <c r="H383" s="16" t="s">
        <v>89</v>
      </c>
      <c r="I383" s="19" t="s">
        <v>2327</v>
      </c>
      <c r="J383" s="16">
        <f t="shared" ca="1" si="34"/>
        <v>60</v>
      </c>
      <c r="K383" s="17" t="s">
        <v>138</v>
      </c>
      <c r="L383" s="16">
        <v>4071</v>
      </c>
      <c r="M383" s="16">
        <v>16</v>
      </c>
      <c r="N383" s="16" t="s">
        <v>1629</v>
      </c>
      <c r="O383" s="35" t="s">
        <v>1567</v>
      </c>
      <c r="P383" s="16" t="s">
        <v>141</v>
      </c>
      <c r="Q383" s="16" t="s">
        <v>131</v>
      </c>
      <c r="R383" s="17" t="s">
        <v>73</v>
      </c>
      <c r="S383" s="22"/>
      <c r="T383" s="22">
        <v>466</v>
      </c>
      <c r="U383" s="22" t="s">
        <v>1629</v>
      </c>
      <c r="V383" s="37" t="s">
        <v>1567</v>
      </c>
      <c r="W383" s="16">
        <v>3000</v>
      </c>
      <c r="X383" s="16" t="s">
        <v>170</v>
      </c>
      <c r="Y383" s="16" t="s">
        <v>519</v>
      </c>
      <c r="Z383" s="16" t="s">
        <v>519</v>
      </c>
      <c r="AA383" s="16" t="s">
        <v>339</v>
      </c>
      <c r="AB383" s="16" t="s">
        <v>340</v>
      </c>
      <c r="AC383" s="16" t="s">
        <v>341</v>
      </c>
      <c r="AD383" s="16"/>
      <c r="AE383" s="16" t="s">
        <v>77</v>
      </c>
      <c r="AF383" s="24">
        <v>2328818</v>
      </c>
      <c r="AG383" s="41">
        <v>624700</v>
      </c>
      <c r="AH383" s="24">
        <v>2953518</v>
      </c>
      <c r="AI383" s="26">
        <v>36671</v>
      </c>
      <c r="AJ383" s="27">
        <v>40909</v>
      </c>
      <c r="AK383" s="19" t="s">
        <v>92</v>
      </c>
      <c r="AL383" s="28">
        <f t="shared" ca="1" si="35"/>
        <v>13.25</v>
      </c>
      <c r="AM383" s="16" t="s">
        <v>269</v>
      </c>
      <c r="AN383" s="16" t="s">
        <v>94</v>
      </c>
      <c r="AO383" s="36" t="s">
        <v>343</v>
      </c>
      <c r="AP383" s="30">
        <v>6.9690000000000002E-2</v>
      </c>
      <c r="AQ383" s="31" t="s">
        <v>2328</v>
      </c>
      <c r="AR383" s="16" t="s">
        <v>2329</v>
      </c>
      <c r="AS383" s="16" t="s">
        <v>2330</v>
      </c>
      <c r="AT383" s="16"/>
      <c r="AU383" s="33"/>
      <c r="AV383" s="16"/>
      <c r="AW383" s="16" t="s">
        <v>2331</v>
      </c>
      <c r="AX383" s="16">
        <v>3217255836</v>
      </c>
      <c r="AY383" s="16" t="s">
        <v>78</v>
      </c>
      <c r="AZ383" s="16" t="str">
        <f t="shared" ca="1" si="36"/>
        <v>Prepensionado</v>
      </c>
      <c r="BA383" s="16" t="s">
        <v>87</v>
      </c>
      <c r="BB383" s="16" t="s">
        <v>87</v>
      </c>
      <c r="BC383" s="16"/>
      <c r="BD383" s="18" t="s">
        <v>87</v>
      </c>
      <c r="BE383" s="16"/>
      <c r="BF383" s="16" t="s">
        <v>87</v>
      </c>
      <c r="BG383" s="31"/>
      <c r="BH383" s="16"/>
      <c r="BI383" s="19"/>
      <c r="BJ383" s="16"/>
      <c r="BK383" s="16"/>
      <c r="BL383" s="34"/>
    </row>
    <row r="384" spans="1:64">
      <c r="A384" s="15">
        <v>467</v>
      </c>
      <c r="B384" s="16">
        <v>4066</v>
      </c>
      <c r="C384" s="17" t="s">
        <v>64</v>
      </c>
      <c r="D384" s="18">
        <v>71724291</v>
      </c>
      <c r="E384" s="18">
        <v>71724291</v>
      </c>
      <c r="F384" s="18">
        <v>71724291</v>
      </c>
      <c r="G384" s="17" t="s">
        <v>2332</v>
      </c>
      <c r="H384" s="16" t="s">
        <v>89</v>
      </c>
      <c r="I384" s="19" t="s">
        <v>2333</v>
      </c>
      <c r="J384" s="16">
        <f t="shared" ca="1" si="34"/>
        <v>53</v>
      </c>
      <c r="K384" s="17" t="s">
        <v>138</v>
      </c>
      <c r="L384" s="16">
        <v>4071</v>
      </c>
      <c r="M384" s="16">
        <v>16</v>
      </c>
      <c r="N384" s="16" t="s">
        <v>1629</v>
      </c>
      <c r="O384" s="35" t="s">
        <v>1567</v>
      </c>
      <c r="P384" s="16" t="s">
        <v>141</v>
      </c>
      <c r="Q384" s="16" t="s">
        <v>131</v>
      </c>
      <c r="R384" s="17" t="s">
        <v>73</v>
      </c>
      <c r="S384" s="22"/>
      <c r="T384" s="22">
        <v>467</v>
      </c>
      <c r="U384" s="22" t="s">
        <v>1629</v>
      </c>
      <c r="V384" s="37" t="s">
        <v>1567</v>
      </c>
      <c r="W384" s="16">
        <v>3000</v>
      </c>
      <c r="X384" s="16" t="s">
        <v>170</v>
      </c>
      <c r="Y384" s="16" t="s">
        <v>519</v>
      </c>
      <c r="Z384" s="16" t="s">
        <v>519</v>
      </c>
      <c r="AA384" s="16" t="s">
        <v>339</v>
      </c>
      <c r="AB384" s="16" t="s">
        <v>340</v>
      </c>
      <c r="AC384" s="16" t="s">
        <v>341</v>
      </c>
      <c r="AD384" s="16"/>
      <c r="AE384" s="16" t="s">
        <v>77</v>
      </c>
      <c r="AF384" s="24">
        <v>2328818</v>
      </c>
      <c r="AG384" s="41">
        <v>624700</v>
      </c>
      <c r="AH384" s="24">
        <v>2953518</v>
      </c>
      <c r="AI384" s="26">
        <v>36553</v>
      </c>
      <c r="AJ384" s="27">
        <v>40909</v>
      </c>
      <c r="AK384" s="19" t="s">
        <v>92</v>
      </c>
      <c r="AL384" s="28">
        <f t="shared" ca="1" si="35"/>
        <v>13.25</v>
      </c>
      <c r="AM384" s="16" t="s">
        <v>183</v>
      </c>
      <c r="AN384" s="16" t="s">
        <v>94</v>
      </c>
      <c r="AO384" s="36" t="s">
        <v>343</v>
      </c>
      <c r="AP384" s="30">
        <v>6.9690000000000002E-2</v>
      </c>
      <c r="AQ384" s="31" t="s">
        <v>2334</v>
      </c>
      <c r="AR384" s="16" t="s">
        <v>2334</v>
      </c>
      <c r="AS384" s="16" t="s">
        <v>84</v>
      </c>
      <c r="AT384" s="16"/>
      <c r="AU384" s="33"/>
      <c r="AV384" s="16"/>
      <c r="AW384" s="16" t="s">
        <v>2335</v>
      </c>
      <c r="AX384" s="16">
        <v>3002746610</v>
      </c>
      <c r="AY384" s="16">
        <v>3185170020</v>
      </c>
      <c r="AZ384" s="16" t="str">
        <f t="shared" ca="1" si="36"/>
        <v xml:space="preserve"> </v>
      </c>
      <c r="BA384" s="16" t="s">
        <v>87</v>
      </c>
      <c r="BB384" s="16" t="s">
        <v>87</v>
      </c>
      <c r="BC384" s="16"/>
      <c r="BD384" s="18" t="s">
        <v>87</v>
      </c>
      <c r="BE384" s="16"/>
      <c r="BF384" s="16" t="s">
        <v>87</v>
      </c>
      <c r="BG384" s="31"/>
      <c r="BH384" s="16"/>
      <c r="BI384" s="19"/>
      <c r="BJ384" s="16"/>
      <c r="BK384" s="16"/>
      <c r="BL384" s="34"/>
    </row>
    <row r="385" spans="1:64">
      <c r="A385" s="15">
        <v>468</v>
      </c>
      <c r="B385" s="16">
        <v>4066</v>
      </c>
      <c r="C385" s="17" t="s">
        <v>64</v>
      </c>
      <c r="D385" s="18">
        <v>79046146</v>
      </c>
      <c r="E385" s="18">
        <v>79046146</v>
      </c>
      <c r="F385" s="18">
        <v>79046146</v>
      </c>
      <c r="G385" s="17" t="s">
        <v>2336</v>
      </c>
      <c r="H385" s="16" t="s">
        <v>89</v>
      </c>
      <c r="I385" s="19" t="s">
        <v>2337</v>
      </c>
      <c r="J385" s="16">
        <f t="shared" ca="1" si="34"/>
        <v>59</v>
      </c>
      <c r="K385" s="17" t="s">
        <v>138</v>
      </c>
      <c r="L385" s="16">
        <v>4071</v>
      </c>
      <c r="M385" s="16">
        <v>16</v>
      </c>
      <c r="N385" s="16" t="s">
        <v>1629</v>
      </c>
      <c r="O385" s="35" t="s">
        <v>1567</v>
      </c>
      <c r="P385" s="16" t="s">
        <v>141</v>
      </c>
      <c r="Q385" s="16" t="s">
        <v>131</v>
      </c>
      <c r="R385" s="17" t="s">
        <v>1027</v>
      </c>
      <c r="S385" s="22"/>
      <c r="T385" s="22">
        <v>468</v>
      </c>
      <c r="U385" s="22" t="s">
        <v>1629</v>
      </c>
      <c r="V385" s="37" t="s">
        <v>1567</v>
      </c>
      <c r="W385" s="16">
        <v>5000</v>
      </c>
      <c r="X385" s="16" t="s">
        <v>170</v>
      </c>
      <c r="Y385" s="16" t="s">
        <v>293</v>
      </c>
      <c r="Z385" s="16" t="s">
        <v>293</v>
      </c>
      <c r="AA385" s="16" t="s">
        <v>76</v>
      </c>
      <c r="AB385" s="16" t="s">
        <v>76</v>
      </c>
      <c r="AC385" s="16" t="s">
        <v>76</v>
      </c>
      <c r="AD385" s="16" t="s">
        <v>2338</v>
      </c>
      <c r="AE385" s="16" t="s">
        <v>77</v>
      </c>
      <c r="AF385" s="24">
        <v>2328818</v>
      </c>
      <c r="AG385" s="41">
        <v>624700</v>
      </c>
      <c r="AH385" s="24">
        <v>2953518</v>
      </c>
      <c r="AI385" s="26">
        <v>34768</v>
      </c>
      <c r="AJ385" s="27">
        <v>40909</v>
      </c>
      <c r="AK385" s="19" t="s">
        <v>92</v>
      </c>
      <c r="AL385" s="28">
        <f t="shared" ca="1" si="35"/>
        <v>13.25</v>
      </c>
      <c r="AM385" s="16" t="s">
        <v>93</v>
      </c>
      <c r="AN385" s="16" t="s">
        <v>94</v>
      </c>
      <c r="AO385" s="36" t="s">
        <v>82</v>
      </c>
      <c r="AP385" s="30">
        <v>6.9690000000000002E-2</v>
      </c>
      <c r="AQ385" s="31" t="s">
        <v>2339</v>
      </c>
      <c r="AR385" s="16" t="s">
        <v>2340</v>
      </c>
      <c r="AS385" s="16" t="s">
        <v>84</v>
      </c>
      <c r="AT385" s="16"/>
      <c r="AU385" s="33"/>
      <c r="AV385" s="16"/>
      <c r="AW385" s="16" t="s">
        <v>2341</v>
      </c>
      <c r="AX385" s="16">
        <v>3103011041</v>
      </c>
      <c r="AY385" s="16" t="s">
        <v>78</v>
      </c>
      <c r="AZ385" s="16" t="str">
        <f t="shared" ca="1" si="36"/>
        <v>Prepensionado</v>
      </c>
      <c r="BA385" s="16" t="s">
        <v>87</v>
      </c>
      <c r="BB385" s="16" t="s">
        <v>87</v>
      </c>
      <c r="BC385" s="16"/>
      <c r="BD385" s="18" t="s">
        <v>87</v>
      </c>
      <c r="BE385" s="16"/>
      <c r="BF385" s="16" t="s">
        <v>87</v>
      </c>
      <c r="BG385" s="31"/>
      <c r="BH385" s="16"/>
      <c r="BI385" s="19"/>
      <c r="BJ385" s="16"/>
      <c r="BK385" s="16"/>
      <c r="BL385" s="34"/>
    </row>
    <row r="386" spans="1:64">
      <c r="A386" s="15">
        <v>469</v>
      </c>
      <c r="B386" s="16">
        <v>4066</v>
      </c>
      <c r="C386" s="17" t="s">
        <v>64</v>
      </c>
      <c r="D386" s="18">
        <v>98551955</v>
      </c>
      <c r="E386" s="18">
        <v>98551955</v>
      </c>
      <c r="F386" s="18">
        <v>98551955</v>
      </c>
      <c r="G386" s="17" t="s">
        <v>2342</v>
      </c>
      <c r="H386" s="16" t="s">
        <v>89</v>
      </c>
      <c r="I386" s="19" t="s">
        <v>2343</v>
      </c>
      <c r="J386" s="16">
        <f t="shared" ca="1" si="34"/>
        <v>54</v>
      </c>
      <c r="K386" s="17" t="s">
        <v>138</v>
      </c>
      <c r="L386" s="16">
        <v>4071</v>
      </c>
      <c r="M386" s="16">
        <v>16</v>
      </c>
      <c r="N386" s="16" t="s">
        <v>1629</v>
      </c>
      <c r="O386" s="35" t="s">
        <v>1567</v>
      </c>
      <c r="P386" s="16" t="s">
        <v>141</v>
      </c>
      <c r="Q386" s="16" t="s">
        <v>131</v>
      </c>
      <c r="R386" s="17" t="s">
        <v>73</v>
      </c>
      <c r="S386" s="22"/>
      <c r="T386" s="22">
        <v>469</v>
      </c>
      <c r="U386" s="22" t="s">
        <v>1629</v>
      </c>
      <c r="V386" s="37" t="s">
        <v>1567</v>
      </c>
      <c r="W386" s="16">
        <v>3000</v>
      </c>
      <c r="X386" s="16" t="s">
        <v>170</v>
      </c>
      <c r="Y386" s="16" t="s">
        <v>519</v>
      </c>
      <c r="Z386" s="16" t="s">
        <v>519</v>
      </c>
      <c r="AA386" s="16" t="s">
        <v>339</v>
      </c>
      <c r="AB386" s="16" t="s">
        <v>340</v>
      </c>
      <c r="AC386" s="16" t="s">
        <v>341</v>
      </c>
      <c r="AD386" s="16"/>
      <c r="AE386" s="16" t="s">
        <v>77</v>
      </c>
      <c r="AF386" s="24">
        <v>2328818</v>
      </c>
      <c r="AG386" s="41">
        <v>624700</v>
      </c>
      <c r="AH386" s="24">
        <v>2953518</v>
      </c>
      <c r="AI386" s="26">
        <v>35872</v>
      </c>
      <c r="AJ386" s="27">
        <v>40909</v>
      </c>
      <c r="AK386" s="19" t="s">
        <v>92</v>
      </c>
      <c r="AL386" s="28">
        <f t="shared" ca="1" si="35"/>
        <v>13.25</v>
      </c>
      <c r="AM386" s="16" t="s">
        <v>269</v>
      </c>
      <c r="AN386" s="16" t="s">
        <v>94</v>
      </c>
      <c r="AO386" s="36" t="s">
        <v>343</v>
      </c>
      <c r="AP386" s="30">
        <v>6.9690000000000002E-2</v>
      </c>
      <c r="AQ386" s="31" t="s">
        <v>2344</v>
      </c>
      <c r="AR386" s="16" t="s">
        <v>2345</v>
      </c>
      <c r="AS386" s="16" t="s">
        <v>84</v>
      </c>
      <c r="AT386" s="16"/>
      <c r="AU386" s="33"/>
      <c r="AV386" s="16"/>
      <c r="AW386" s="16" t="s">
        <v>2346</v>
      </c>
      <c r="AX386" s="16">
        <v>3508119544</v>
      </c>
      <c r="AY386" s="16" t="s">
        <v>78</v>
      </c>
      <c r="AZ386" s="16" t="str">
        <f t="shared" ca="1" si="36"/>
        <v xml:space="preserve"> </v>
      </c>
      <c r="BA386" s="16" t="s">
        <v>87</v>
      </c>
      <c r="BB386" s="16" t="s">
        <v>87</v>
      </c>
      <c r="BC386" s="16"/>
      <c r="BD386" s="18" t="s">
        <v>87</v>
      </c>
      <c r="BE386" s="16"/>
      <c r="BF386" s="16" t="s">
        <v>87</v>
      </c>
      <c r="BG386" s="31"/>
      <c r="BH386" s="16"/>
      <c r="BI386" s="19"/>
      <c r="BJ386" s="16"/>
      <c r="BK386" s="16"/>
      <c r="BL386" s="34"/>
    </row>
    <row r="387" spans="1:64">
      <c r="A387" s="15">
        <v>470</v>
      </c>
      <c r="B387" s="16">
        <v>4066</v>
      </c>
      <c r="C387" s="17" t="s">
        <v>64</v>
      </c>
      <c r="D387" s="18">
        <v>71684313</v>
      </c>
      <c r="E387" s="18">
        <v>71684313</v>
      </c>
      <c r="F387" s="18">
        <v>71684313</v>
      </c>
      <c r="G387" s="17" t="s">
        <v>2347</v>
      </c>
      <c r="H387" s="16" t="s">
        <v>89</v>
      </c>
      <c r="I387" s="19" t="s">
        <v>2348</v>
      </c>
      <c r="J387" s="16">
        <f t="shared" ca="1" si="34"/>
        <v>58</v>
      </c>
      <c r="K387" s="17" t="s">
        <v>138</v>
      </c>
      <c r="L387" s="16">
        <v>4071</v>
      </c>
      <c r="M387" s="16">
        <v>16</v>
      </c>
      <c r="N387" s="16" t="s">
        <v>1629</v>
      </c>
      <c r="O387" s="35" t="s">
        <v>1567</v>
      </c>
      <c r="P387" s="16" t="s">
        <v>141</v>
      </c>
      <c r="Q387" s="16" t="s">
        <v>131</v>
      </c>
      <c r="R387" s="17" t="s">
        <v>73</v>
      </c>
      <c r="S387" s="22"/>
      <c r="T387" s="22">
        <v>470</v>
      </c>
      <c r="U387" s="22" t="s">
        <v>1629</v>
      </c>
      <c r="V387" s="37" t="s">
        <v>1567</v>
      </c>
      <c r="W387" s="16">
        <v>3000</v>
      </c>
      <c r="X387" s="16" t="s">
        <v>170</v>
      </c>
      <c r="Y387" s="16" t="s">
        <v>519</v>
      </c>
      <c r="Z387" s="16" t="s">
        <v>519</v>
      </c>
      <c r="AA387" s="16" t="s">
        <v>339</v>
      </c>
      <c r="AB387" s="16" t="s">
        <v>340</v>
      </c>
      <c r="AC387" s="16" t="s">
        <v>341</v>
      </c>
      <c r="AD387" s="16"/>
      <c r="AE387" s="16" t="s">
        <v>77</v>
      </c>
      <c r="AF387" s="24">
        <v>2328818</v>
      </c>
      <c r="AG387" s="41">
        <v>624700</v>
      </c>
      <c r="AH387" s="24">
        <v>2953518</v>
      </c>
      <c r="AI387" s="26">
        <v>36633</v>
      </c>
      <c r="AJ387" s="27">
        <v>40909</v>
      </c>
      <c r="AK387" s="19" t="s">
        <v>92</v>
      </c>
      <c r="AL387" s="28">
        <f t="shared" ca="1" si="35"/>
        <v>13.25</v>
      </c>
      <c r="AM387" s="16" t="s">
        <v>269</v>
      </c>
      <c r="AN387" s="16" t="s">
        <v>94</v>
      </c>
      <c r="AO387" s="36" t="s">
        <v>343</v>
      </c>
      <c r="AP387" s="30">
        <v>6.9690000000000002E-2</v>
      </c>
      <c r="AQ387" s="31" t="s">
        <v>2349</v>
      </c>
      <c r="AR387" s="16" t="s">
        <v>2350</v>
      </c>
      <c r="AS387" s="16" t="s">
        <v>84</v>
      </c>
      <c r="AT387" s="16"/>
      <c r="AU387" s="33"/>
      <c r="AV387" s="16"/>
      <c r="AW387" s="16" t="s">
        <v>2351</v>
      </c>
      <c r="AX387" s="16">
        <v>3108383497</v>
      </c>
      <c r="AY387" s="16" t="s">
        <v>78</v>
      </c>
      <c r="AZ387" s="16" t="str">
        <f t="shared" ca="1" si="36"/>
        <v xml:space="preserve"> </v>
      </c>
      <c r="BA387" s="16" t="s">
        <v>87</v>
      </c>
      <c r="BB387" s="16" t="s">
        <v>87</v>
      </c>
      <c r="BC387" s="16"/>
      <c r="BD387" s="18" t="s">
        <v>87</v>
      </c>
      <c r="BE387" s="16"/>
      <c r="BF387" s="16" t="s">
        <v>87</v>
      </c>
      <c r="BG387" s="31"/>
      <c r="BH387" s="16"/>
      <c r="BI387" s="19"/>
      <c r="BJ387" s="16"/>
      <c r="BK387" s="16"/>
      <c r="BL387" s="34"/>
    </row>
    <row r="388" spans="1:64">
      <c r="A388" s="15">
        <v>471</v>
      </c>
      <c r="B388" s="16">
        <v>4066</v>
      </c>
      <c r="C388" s="17" t="s">
        <v>64</v>
      </c>
      <c r="D388" s="18">
        <v>16759166</v>
      </c>
      <c r="E388" s="18">
        <v>16759166</v>
      </c>
      <c r="F388" s="18">
        <v>16759166</v>
      </c>
      <c r="G388" s="17" t="s">
        <v>2352</v>
      </c>
      <c r="H388" s="16" t="s">
        <v>229</v>
      </c>
      <c r="I388" s="19" t="s">
        <v>2353</v>
      </c>
      <c r="J388" s="16">
        <f t="shared" ca="1" si="34"/>
        <v>56</v>
      </c>
      <c r="K388" s="17" t="s">
        <v>138</v>
      </c>
      <c r="L388" s="16">
        <v>4071</v>
      </c>
      <c r="M388" s="16">
        <v>16</v>
      </c>
      <c r="N388" s="16" t="s">
        <v>1629</v>
      </c>
      <c r="O388" s="35" t="s">
        <v>1567</v>
      </c>
      <c r="P388" s="16" t="s">
        <v>141</v>
      </c>
      <c r="Q388" s="16" t="s">
        <v>131</v>
      </c>
      <c r="R388" s="17" t="s">
        <v>1027</v>
      </c>
      <c r="S388" s="22"/>
      <c r="T388" s="22">
        <v>471</v>
      </c>
      <c r="U388" s="22" t="s">
        <v>1629</v>
      </c>
      <c r="V388" s="37" t="s">
        <v>1567</v>
      </c>
      <c r="W388" s="16">
        <v>3000</v>
      </c>
      <c r="X388" s="16" t="s">
        <v>170</v>
      </c>
      <c r="Y388" s="16" t="s">
        <v>432</v>
      </c>
      <c r="Z388" s="16" t="s">
        <v>432</v>
      </c>
      <c r="AA388" s="16" t="s">
        <v>433</v>
      </c>
      <c r="AB388" s="16" t="s">
        <v>434</v>
      </c>
      <c r="AC388" s="16" t="s">
        <v>435</v>
      </c>
      <c r="AD388" s="16"/>
      <c r="AE388" s="16" t="s">
        <v>77</v>
      </c>
      <c r="AF388" s="24">
        <v>2328818</v>
      </c>
      <c r="AG388" s="41">
        <v>624700</v>
      </c>
      <c r="AH388" s="24">
        <v>2953518</v>
      </c>
      <c r="AI388" s="26">
        <v>35964</v>
      </c>
      <c r="AJ388" s="27">
        <v>40909</v>
      </c>
      <c r="AK388" s="19" t="s">
        <v>92</v>
      </c>
      <c r="AL388" s="28">
        <f t="shared" ca="1" si="35"/>
        <v>13.25</v>
      </c>
      <c r="AM388" s="16" t="s">
        <v>269</v>
      </c>
      <c r="AN388" s="16" t="s">
        <v>94</v>
      </c>
      <c r="AO388" s="36" t="s">
        <v>436</v>
      </c>
      <c r="AP388" s="30">
        <v>6.9690000000000002E-2</v>
      </c>
      <c r="AQ388" s="31" t="s">
        <v>2354</v>
      </c>
      <c r="AR388" s="16" t="s">
        <v>2355</v>
      </c>
      <c r="AS388" s="16" t="s">
        <v>84</v>
      </c>
      <c r="AT388" s="16"/>
      <c r="AU388" s="33"/>
      <c r="AV388" s="16"/>
      <c r="AW388" s="16" t="s">
        <v>2356</v>
      </c>
      <c r="AX388" s="16">
        <v>3112643646</v>
      </c>
      <c r="AY388" s="16" t="s">
        <v>78</v>
      </c>
      <c r="AZ388" s="16" t="str">
        <f t="shared" ca="1" si="36"/>
        <v xml:space="preserve"> </v>
      </c>
      <c r="BA388" s="16" t="s">
        <v>87</v>
      </c>
      <c r="BB388" s="16" t="s">
        <v>87</v>
      </c>
      <c r="BC388" s="16"/>
      <c r="BD388" s="18" t="s">
        <v>87</v>
      </c>
      <c r="BE388" s="16"/>
      <c r="BF388" s="16" t="s">
        <v>87</v>
      </c>
      <c r="BG388" s="31"/>
      <c r="BH388" s="16"/>
      <c r="BI388" s="19"/>
      <c r="BJ388" s="16"/>
      <c r="BK388" s="16"/>
      <c r="BL388" s="34"/>
    </row>
    <row r="389" spans="1:64">
      <c r="A389" s="15">
        <v>472</v>
      </c>
      <c r="B389" s="16">
        <v>4066</v>
      </c>
      <c r="C389" s="17" t="s">
        <v>64</v>
      </c>
      <c r="D389" s="18">
        <v>79489250</v>
      </c>
      <c r="E389" s="18">
        <v>79489250</v>
      </c>
      <c r="F389" s="18">
        <v>79489250</v>
      </c>
      <c r="G389" s="17" t="s">
        <v>2357</v>
      </c>
      <c r="H389" s="16" t="s">
        <v>66</v>
      </c>
      <c r="I389" s="19" t="s">
        <v>2358</v>
      </c>
      <c r="J389" s="16">
        <f t="shared" ca="1" si="34"/>
        <v>56</v>
      </c>
      <c r="K389" s="17" t="s">
        <v>138</v>
      </c>
      <c r="L389" s="16">
        <v>4071</v>
      </c>
      <c r="M389" s="16">
        <v>16</v>
      </c>
      <c r="N389" s="16" t="s">
        <v>1629</v>
      </c>
      <c r="O389" s="35" t="s">
        <v>1567</v>
      </c>
      <c r="P389" s="16" t="s">
        <v>141</v>
      </c>
      <c r="Q389" s="16" t="s">
        <v>131</v>
      </c>
      <c r="R389" s="22" t="s">
        <v>73</v>
      </c>
      <c r="S389" s="22"/>
      <c r="T389" s="22">
        <v>472</v>
      </c>
      <c r="U389" s="22" t="s">
        <v>1629</v>
      </c>
      <c r="V389" s="22" t="s">
        <v>1567</v>
      </c>
      <c r="W389" s="16">
        <v>3000</v>
      </c>
      <c r="X389" s="16" t="s">
        <v>170</v>
      </c>
      <c r="Y389" s="16" t="s">
        <v>293</v>
      </c>
      <c r="Z389" s="16" t="s">
        <v>293</v>
      </c>
      <c r="AA389" s="16" t="s">
        <v>76</v>
      </c>
      <c r="AB389" s="16" t="s">
        <v>76</v>
      </c>
      <c r="AC389" s="16" t="s">
        <v>76</v>
      </c>
      <c r="AD389" s="16"/>
      <c r="AE389" s="16" t="s">
        <v>77</v>
      </c>
      <c r="AF389" s="24">
        <v>2328818</v>
      </c>
      <c r="AG389" s="41">
        <v>624700</v>
      </c>
      <c r="AH389" s="24">
        <v>2953518</v>
      </c>
      <c r="AI389" s="26">
        <v>38355</v>
      </c>
      <c r="AJ389" s="27">
        <v>40909</v>
      </c>
      <c r="AK389" s="19" t="s">
        <v>92</v>
      </c>
      <c r="AL389" s="28">
        <f t="shared" ca="1" si="35"/>
        <v>13.25</v>
      </c>
      <c r="AM389" s="16" t="s">
        <v>120</v>
      </c>
      <c r="AN389" s="16" t="s">
        <v>94</v>
      </c>
      <c r="AO389" s="36" t="s">
        <v>82</v>
      </c>
      <c r="AP389" s="30">
        <v>6.9690000000000002E-2</v>
      </c>
      <c r="AQ389" s="31" t="s">
        <v>2359</v>
      </c>
      <c r="AR389" s="16" t="s">
        <v>2360</v>
      </c>
      <c r="AS389" s="16" t="s">
        <v>84</v>
      </c>
      <c r="AT389" s="16"/>
      <c r="AU389" s="33"/>
      <c r="AV389" s="16"/>
      <c r="AW389" s="16" t="s">
        <v>2361</v>
      </c>
      <c r="AX389" s="16">
        <v>3027881688</v>
      </c>
      <c r="AY389" s="16" t="s">
        <v>78</v>
      </c>
      <c r="AZ389" s="16" t="str">
        <f t="shared" ca="1" si="36"/>
        <v xml:space="preserve"> </v>
      </c>
      <c r="BA389" s="16" t="s">
        <v>87</v>
      </c>
      <c r="BB389" s="16" t="s">
        <v>87</v>
      </c>
      <c r="BC389" s="16"/>
      <c r="BD389" s="18" t="s">
        <v>87</v>
      </c>
      <c r="BE389" s="16"/>
      <c r="BF389" s="16" t="s">
        <v>87</v>
      </c>
      <c r="BG389" s="31"/>
      <c r="BH389" s="16"/>
      <c r="BI389" s="19"/>
      <c r="BJ389" s="16"/>
      <c r="BK389" s="16"/>
      <c r="BL389" s="34"/>
    </row>
    <row r="390" spans="1:64">
      <c r="A390" s="15">
        <v>473</v>
      </c>
      <c r="B390" s="16">
        <v>4066</v>
      </c>
      <c r="C390" s="17" t="s">
        <v>64</v>
      </c>
      <c r="D390" s="18">
        <v>88173991</v>
      </c>
      <c r="E390" s="18">
        <v>88173991</v>
      </c>
      <c r="F390" s="18">
        <v>88173991</v>
      </c>
      <c r="G390" s="17" t="s">
        <v>2362</v>
      </c>
      <c r="H390" s="16" t="s">
        <v>89</v>
      </c>
      <c r="I390" s="19" t="s">
        <v>2363</v>
      </c>
      <c r="J390" s="16">
        <f t="shared" ca="1" si="34"/>
        <v>57</v>
      </c>
      <c r="K390" s="17" t="s">
        <v>138</v>
      </c>
      <c r="L390" s="16">
        <v>4071</v>
      </c>
      <c r="M390" s="16">
        <v>16</v>
      </c>
      <c r="N390" s="16" t="s">
        <v>1629</v>
      </c>
      <c r="O390" s="35" t="s">
        <v>1567</v>
      </c>
      <c r="P390" s="16" t="s">
        <v>141</v>
      </c>
      <c r="Q390" s="16" t="s">
        <v>131</v>
      </c>
      <c r="R390" s="17" t="s">
        <v>73</v>
      </c>
      <c r="S390" s="22"/>
      <c r="T390" s="22">
        <v>473</v>
      </c>
      <c r="U390" s="22" t="s">
        <v>1629</v>
      </c>
      <c r="V390" s="37" t="s">
        <v>1567</v>
      </c>
      <c r="W390" s="16">
        <v>3000</v>
      </c>
      <c r="X390" s="16" t="s">
        <v>170</v>
      </c>
      <c r="Y390" s="16" t="s">
        <v>531</v>
      </c>
      <c r="Z390" s="16" t="s">
        <v>531</v>
      </c>
      <c r="AA390" s="16" t="s">
        <v>421</v>
      </c>
      <c r="AB390" s="16" t="s">
        <v>544</v>
      </c>
      <c r="AC390" s="16" t="s">
        <v>545</v>
      </c>
      <c r="AD390" s="16" t="s">
        <v>2364</v>
      </c>
      <c r="AE390" s="16" t="s">
        <v>77</v>
      </c>
      <c r="AF390" s="24">
        <v>2328818</v>
      </c>
      <c r="AG390" s="41">
        <v>624700</v>
      </c>
      <c r="AH390" s="24">
        <v>2953518</v>
      </c>
      <c r="AI390" s="26">
        <v>34397</v>
      </c>
      <c r="AJ390" s="27">
        <v>40909</v>
      </c>
      <c r="AK390" s="19" t="s">
        <v>92</v>
      </c>
      <c r="AL390" s="28">
        <f t="shared" ca="1" si="35"/>
        <v>13.25</v>
      </c>
      <c r="AM390" s="16" t="s">
        <v>120</v>
      </c>
      <c r="AN390" s="16" t="s">
        <v>94</v>
      </c>
      <c r="AO390" s="36" t="s">
        <v>546</v>
      </c>
      <c r="AP390" s="30">
        <v>6.9690000000000002E-2</v>
      </c>
      <c r="AQ390" s="31" t="s">
        <v>2365</v>
      </c>
      <c r="AR390" s="16" t="s">
        <v>2366</v>
      </c>
      <c r="AS390" s="16" t="s">
        <v>84</v>
      </c>
      <c r="AT390" s="16"/>
      <c r="AU390" s="33"/>
      <c r="AV390" s="16"/>
      <c r="AW390" s="16" t="s">
        <v>2367</v>
      </c>
      <c r="AX390" s="16" t="s">
        <v>2368</v>
      </c>
      <c r="AY390" s="16" t="s">
        <v>78</v>
      </c>
      <c r="AZ390" s="16" t="str">
        <f t="shared" ca="1" si="36"/>
        <v xml:space="preserve"> </v>
      </c>
      <c r="BA390" s="16" t="s">
        <v>87</v>
      </c>
      <c r="BB390" s="16" t="s">
        <v>87</v>
      </c>
      <c r="BC390" s="16"/>
      <c r="BD390" s="18" t="s">
        <v>87</v>
      </c>
      <c r="BE390" s="16"/>
      <c r="BF390" s="16" t="s">
        <v>87</v>
      </c>
      <c r="BG390" s="31"/>
      <c r="BH390" s="16"/>
      <c r="BI390" s="19"/>
      <c r="BJ390" s="16"/>
      <c r="BK390" s="16"/>
      <c r="BL390" s="34"/>
    </row>
    <row r="391" spans="1:64">
      <c r="A391" s="15">
        <v>474</v>
      </c>
      <c r="B391" s="16">
        <v>4066</v>
      </c>
      <c r="C391" s="17" t="s">
        <v>64</v>
      </c>
      <c r="D391" s="18">
        <v>79322687</v>
      </c>
      <c r="E391" s="18">
        <v>79322687</v>
      </c>
      <c r="F391" s="18">
        <v>79322687</v>
      </c>
      <c r="G391" s="17" t="s">
        <v>2369</v>
      </c>
      <c r="H391" s="16" t="s">
        <v>89</v>
      </c>
      <c r="I391" s="19" t="s">
        <v>2370</v>
      </c>
      <c r="J391" s="16">
        <f t="shared" ca="1" si="34"/>
        <v>60</v>
      </c>
      <c r="K391" s="17" t="s">
        <v>138</v>
      </c>
      <c r="L391" s="16">
        <v>4071</v>
      </c>
      <c r="M391" s="16">
        <v>16</v>
      </c>
      <c r="N391" s="16" t="s">
        <v>1629</v>
      </c>
      <c r="O391" s="35" t="s">
        <v>1567</v>
      </c>
      <c r="P391" s="16" t="s">
        <v>141</v>
      </c>
      <c r="Q391" s="16" t="s">
        <v>131</v>
      </c>
      <c r="R391" s="17" t="s">
        <v>73</v>
      </c>
      <c r="S391" s="22"/>
      <c r="T391" s="22">
        <v>474</v>
      </c>
      <c r="U391" s="22" t="s">
        <v>1629</v>
      </c>
      <c r="V391" s="37" t="s">
        <v>1567</v>
      </c>
      <c r="W391" s="16">
        <v>3000</v>
      </c>
      <c r="X391" s="16" t="s">
        <v>170</v>
      </c>
      <c r="Y391" s="16" t="s">
        <v>293</v>
      </c>
      <c r="Z391" s="16" t="s">
        <v>293</v>
      </c>
      <c r="AA391" s="16" t="s">
        <v>76</v>
      </c>
      <c r="AB391" s="16" t="s">
        <v>76</v>
      </c>
      <c r="AC391" s="16" t="s">
        <v>76</v>
      </c>
      <c r="AD391" s="16"/>
      <c r="AE391" s="16" t="s">
        <v>77</v>
      </c>
      <c r="AF391" s="24">
        <v>2328818</v>
      </c>
      <c r="AG391" s="41">
        <v>624700</v>
      </c>
      <c r="AH391" s="24">
        <v>2953518</v>
      </c>
      <c r="AI391" s="26">
        <v>38488</v>
      </c>
      <c r="AJ391" s="27">
        <v>40909</v>
      </c>
      <c r="AK391" s="19" t="s">
        <v>92</v>
      </c>
      <c r="AL391" s="28">
        <f t="shared" ca="1" si="35"/>
        <v>13.25</v>
      </c>
      <c r="AM391" s="16" t="s">
        <v>93</v>
      </c>
      <c r="AN391" s="16" t="s">
        <v>94</v>
      </c>
      <c r="AO391" s="36" t="s">
        <v>82</v>
      </c>
      <c r="AP391" s="30">
        <v>6.9690000000000002E-2</v>
      </c>
      <c r="AQ391" s="31" t="s">
        <v>2371</v>
      </c>
      <c r="AR391" s="16" t="s">
        <v>2372</v>
      </c>
      <c r="AS391" s="16" t="s">
        <v>84</v>
      </c>
      <c r="AT391" s="16"/>
      <c r="AU391" s="33"/>
      <c r="AV391" s="16"/>
      <c r="AW391" s="16" t="s">
        <v>2373</v>
      </c>
      <c r="AX391" s="16">
        <v>301504731</v>
      </c>
      <c r="AY391" s="16" t="s">
        <v>78</v>
      </c>
      <c r="AZ391" s="16" t="s">
        <v>383</v>
      </c>
      <c r="BA391" s="16" t="s">
        <v>87</v>
      </c>
      <c r="BB391" s="16" t="s">
        <v>87</v>
      </c>
      <c r="BC391" s="16"/>
      <c r="BD391" s="18" t="s">
        <v>87</v>
      </c>
      <c r="BE391" s="16"/>
      <c r="BF391" s="16" t="s">
        <v>87</v>
      </c>
      <c r="BG391" s="31"/>
      <c r="BH391" s="16"/>
      <c r="BI391" s="19"/>
      <c r="BJ391" s="16"/>
      <c r="BK391" s="16"/>
      <c r="BL391" s="34"/>
    </row>
    <row r="392" spans="1:64">
      <c r="A392" s="15">
        <v>475</v>
      </c>
      <c r="B392" s="16">
        <v>4066</v>
      </c>
      <c r="C392" s="17" t="s">
        <v>64</v>
      </c>
      <c r="D392" s="18">
        <v>77188243</v>
      </c>
      <c r="E392" s="18">
        <v>77188243</v>
      </c>
      <c r="F392" s="18">
        <v>77188243</v>
      </c>
      <c r="G392" s="17" t="s">
        <v>2374</v>
      </c>
      <c r="H392" s="16" t="s">
        <v>229</v>
      </c>
      <c r="I392" s="19">
        <v>28047</v>
      </c>
      <c r="J392" s="16">
        <f t="shared" ca="1" si="34"/>
        <v>48</v>
      </c>
      <c r="K392" s="17" t="s">
        <v>138</v>
      </c>
      <c r="L392" s="16">
        <v>4071</v>
      </c>
      <c r="M392" s="16">
        <v>16</v>
      </c>
      <c r="N392" s="16" t="s">
        <v>1629</v>
      </c>
      <c r="O392" s="35" t="s">
        <v>1567</v>
      </c>
      <c r="P392" s="16" t="s">
        <v>141</v>
      </c>
      <c r="Q392" s="16" t="s">
        <v>131</v>
      </c>
      <c r="R392" s="17" t="s">
        <v>73</v>
      </c>
      <c r="S392" s="22"/>
      <c r="T392" s="22">
        <v>475</v>
      </c>
      <c r="U392" s="22" t="s">
        <v>1629</v>
      </c>
      <c r="V392" s="37" t="s">
        <v>1567</v>
      </c>
      <c r="W392" s="16">
        <v>3000</v>
      </c>
      <c r="X392" s="16" t="s">
        <v>170</v>
      </c>
      <c r="Y392" s="16" t="s">
        <v>531</v>
      </c>
      <c r="Z392" s="16" t="s">
        <v>531</v>
      </c>
      <c r="AA392" s="16" t="s">
        <v>421</v>
      </c>
      <c r="AB392" s="16" t="s">
        <v>422</v>
      </c>
      <c r="AC392" s="16" t="s">
        <v>423</v>
      </c>
      <c r="AD392" s="16" t="s">
        <v>551</v>
      </c>
      <c r="AE392" s="16" t="s">
        <v>77</v>
      </c>
      <c r="AF392" s="24">
        <v>2328818</v>
      </c>
      <c r="AG392" s="25" t="s">
        <v>78</v>
      </c>
      <c r="AH392" s="24">
        <v>2328818</v>
      </c>
      <c r="AI392" s="26" t="s">
        <v>78</v>
      </c>
      <c r="AJ392" s="27">
        <v>44081</v>
      </c>
      <c r="AK392" s="19" t="s">
        <v>2375</v>
      </c>
      <c r="AL392" s="28">
        <f t="shared" ca="1" si="35"/>
        <v>4.5</v>
      </c>
      <c r="AM392" s="16" t="s">
        <v>120</v>
      </c>
      <c r="AN392" s="16" t="s">
        <v>94</v>
      </c>
      <c r="AO392" s="36" t="s">
        <v>425</v>
      </c>
      <c r="AP392" s="30">
        <v>6.9690000000000002E-2</v>
      </c>
      <c r="AQ392" s="31" t="s">
        <v>2376</v>
      </c>
      <c r="AR392" s="16" t="s">
        <v>2377</v>
      </c>
      <c r="AS392" s="16" t="s">
        <v>84</v>
      </c>
      <c r="AT392" s="16"/>
      <c r="AU392" s="33"/>
      <c r="AV392" s="16"/>
      <c r="AW392" s="16" t="s">
        <v>2378</v>
      </c>
      <c r="AX392" s="16">
        <v>3043766004</v>
      </c>
      <c r="AY392" s="16" t="s">
        <v>78</v>
      </c>
      <c r="AZ392" s="16" t="str">
        <f t="shared" ref="AZ392:AZ397" ca="1" si="37">IF(AND(C392="MASCULINO",J392&gt;=59),"Prepensionado",IF(AND(C392="FEMENINO",J392&gt;=54),"Prepensionado"," "))</f>
        <v xml:space="preserve"> </v>
      </c>
      <c r="BA392" s="16" t="s">
        <v>87</v>
      </c>
      <c r="BB392" s="16" t="s">
        <v>87</v>
      </c>
      <c r="BC392" s="16"/>
      <c r="BD392" s="18" t="s">
        <v>87</v>
      </c>
      <c r="BE392" s="16"/>
      <c r="BF392" s="16" t="s">
        <v>87</v>
      </c>
      <c r="BG392" s="17"/>
      <c r="BH392" s="16"/>
      <c r="BI392" s="19"/>
      <c r="BJ392" s="16"/>
      <c r="BK392" s="16"/>
      <c r="BL392" s="34"/>
    </row>
    <row r="393" spans="1:64">
      <c r="A393" s="15">
        <v>476</v>
      </c>
      <c r="B393" s="16">
        <v>4066</v>
      </c>
      <c r="C393" s="17" t="s">
        <v>64</v>
      </c>
      <c r="D393" s="18">
        <v>91426605</v>
      </c>
      <c r="E393" s="18">
        <v>91426605</v>
      </c>
      <c r="F393" s="18">
        <v>91426605</v>
      </c>
      <c r="G393" s="17" t="s">
        <v>2379</v>
      </c>
      <c r="H393" s="16" t="s">
        <v>236</v>
      </c>
      <c r="I393" s="19" t="s">
        <v>2380</v>
      </c>
      <c r="J393" s="16">
        <f t="shared" ca="1" si="34"/>
        <v>59</v>
      </c>
      <c r="K393" s="17" t="s">
        <v>138</v>
      </c>
      <c r="L393" s="16">
        <v>4071</v>
      </c>
      <c r="M393" s="16">
        <v>16</v>
      </c>
      <c r="N393" s="16" t="s">
        <v>1629</v>
      </c>
      <c r="O393" s="21" t="s">
        <v>1567</v>
      </c>
      <c r="P393" s="16" t="s">
        <v>141</v>
      </c>
      <c r="Q393" s="16" t="s">
        <v>131</v>
      </c>
      <c r="R393" s="17" t="s">
        <v>73</v>
      </c>
      <c r="S393" s="22"/>
      <c r="T393" s="22">
        <v>476</v>
      </c>
      <c r="U393" s="22" t="s">
        <v>1629</v>
      </c>
      <c r="V393" s="37" t="s">
        <v>1567</v>
      </c>
      <c r="W393" s="16">
        <v>2000</v>
      </c>
      <c r="X393" s="16" t="s">
        <v>181</v>
      </c>
      <c r="Y393" s="16" t="s">
        <v>182</v>
      </c>
      <c r="Z393" s="16" t="s">
        <v>182</v>
      </c>
      <c r="AA393" s="16" t="s">
        <v>76</v>
      </c>
      <c r="AB393" s="16" t="s">
        <v>76</v>
      </c>
      <c r="AC393" s="16" t="s">
        <v>76</v>
      </c>
      <c r="AD393" s="16"/>
      <c r="AE393" s="16" t="s">
        <v>77</v>
      </c>
      <c r="AF393" s="24">
        <v>2328818</v>
      </c>
      <c r="AG393" s="41">
        <v>624700</v>
      </c>
      <c r="AH393" s="24">
        <v>2953518</v>
      </c>
      <c r="AI393" s="26">
        <v>36936</v>
      </c>
      <c r="AJ393" s="27">
        <v>40909</v>
      </c>
      <c r="AK393" s="19" t="s">
        <v>92</v>
      </c>
      <c r="AL393" s="28">
        <f t="shared" ca="1" si="35"/>
        <v>13.25</v>
      </c>
      <c r="AM393" s="16" t="s">
        <v>120</v>
      </c>
      <c r="AN393" s="16" t="s">
        <v>94</v>
      </c>
      <c r="AO393" s="36" t="s">
        <v>82</v>
      </c>
      <c r="AP393" s="30">
        <v>6.9690000000000002E-2</v>
      </c>
      <c r="AQ393" s="31" t="s">
        <v>2381</v>
      </c>
      <c r="AR393" s="17" t="s">
        <v>2381</v>
      </c>
      <c r="AS393" s="16" t="s">
        <v>84</v>
      </c>
      <c r="AT393" s="16" t="s">
        <v>2382</v>
      </c>
      <c r="AU393" s="33"/>
      <c r="AV393" s="17"/>
      <c r="AW393" s="16" t="s">
        <v>2383</v>
      </c>
      <c r="AX393" s="16">
        <v>3176417636</v>
      </c>
      <c r="AY393" s="16">
        <v>3176417636</v>
      </c>
      <c r="AZ393" s="16" t="str">
        <f t="shared" ca="1" si="37"/>
        <v>Prepensionado</v>
      </c>
      <c r="BA393" s="16" t="s">
        <v>87</v>
      </c>
      <c r="BB393" s="16" t="s">
        <v>265</v>
      </c>
      <c r="BC393" s="16"/>
      <c r="BD393" s="18" t="s">
        <v>87</v>
      </c>
      <c r="BE393" s="16"/>
      <c r="BF393" s="16" t="s">
        <v>87</v>
      </c>
      <c r="BG393" s="17"/>
      <c r="BH393" s="16"/>
      <c r="BI393" s="19"/>
      <c r="BJ393" s="16"/>
      <c r="BK393" s="16"/>
      <c r="BL393" s="34"/>
    </row>
    <row r="394" spans="1:64">
      <c r="A394" s="15">
        <v>477</v>
      </c>
      <c r="B394" s="16">
        <v>4066</v>
      </c>
      <c r="C394" s="17" t="s">
        <v>64</v>
      </c>
      <c r="D394" s="18">
        <v>12457120</v>
      </c>
      <c r="E394" s="18">
        <v>12457120</v>
      </c>
      <c r="F394" s="18">
        <v>12457120</v>
      </c>
      <c r="G394" s="17" t="s">
        <v>2384</v>
      </c>
      <c r="H394" s="16" t="s">
        <v>66</v>
      </c>
      <c r="I394" s="19" t="s">
        <v>2385</v>
      </c>
      <c r="J394" s="16">
        <f t="shared" ca="1" si="34"/>
        <v>56</v>
      </c>
      <c r="K394" s="17" t="s">
        <v>138</v>
      </c>
      <c r="L394" s="16">
        <v>4071</v>
      </c>
      <c r="M394" s="16">
        <v>16</v>
      </c>
      <c r="N394" s="16" t="s">
        <v>1629</v>
      </c>
      <c r="O394" s="35" t="s">
        <v>1567</v>
      </c>
      <c r="P394" s="16" t="s">
        <v>141</v>
      </c>
      <c r="Q394" s="16" t="s">
        <v>131</v>
      </c>
      <c r="R394" s="17" t="s">
        <v>73</v>
      </c>
      <c r="S394" s="22"/>
      <c r="T394" s="22">
        <v>477</v>
      </c>
      <c r="U394" s="22" t="s">
        <v>1629</v>
      </c>
      <c r="V394" s="37" t="s">
        <v>1567</v>
      </c>
      <c r="W394" s="16">
        <v>3000</v>
      </c>
      <c r="X394" s="16" t="s">
        <v>170</v>
      </c>
      <c r="Y394" s="16" t="s">
        <v>231</v>
      </c>
      <c r="Z394" s="16" t="s">
        <v>231</v>
      </c>
      <c r="AA394" s="16" t="s">
        <v>145</v>
      </c>
      <c r="AB394" s="16" t="s">
        <v>146</v>
      </c>
      <c r="AC394" s="16" t="s">
        <v>147</v>
      </c>
      <c r="AD394" s="16"/>
      <c r="AE394" s="16" t="s">
        <v>77</v>
      </c>
      <c r="AF394" s="24">
        <v>2328818</v>
      </c>
      <c r="AG394" s="41">
        <v>624700</v>
      </c>
      <c r="AH394" s="24">
        <v>2953518</v>
      </c>
      <c r="AI394" s="26">
        <v>35570</v>
      </c>
      <c r="AJ394" s="27">
        <v>40909</v>
      </c>
      <c r="AK394" s="19" t="s">
        <v>92</v>
      </c>
      <c r="AL394" s="28">
        <f t="shared" ca="1" si="35"/>
        <v>13.25</v>
      </c>
      <c r="AM394" s="16" t="s">
        <v>120</v>
      </c>
      <c r="AN394" s="16" t="s">
        <v>94</v>
      </c>
      <c r="AO394" s="36" t="s">
        <v>148</v>
      </c>
      <c r="AP394" s="30">
        <v>6.9690000000000002E-2</v>
      </c>
      <c r="AQ394" s="31" t="s">
        <v>2386</v>
      </c>
      <c r="AR394" s="16" t="s">
        <v>2387</v>
      </c>
      <c r="AS394" s="16" t="s">
        <v>84</v>
      </c>
      <c r="AT394" s="16"/>
      <c r="AU394" s="33"/>
      <c r="AV394" s="16"/>
      <c r="AW394" s="16" t="s">
        <v>2388</v>
      </c>
      <c r="AX394" s="16">
        <v>3102760175</v>
      </c>
      <c r="AY394" s="16">
        <v>3124318563</v>
      </c>
      <c r="AZ394" s="16" t="str">
        <f t="shared" ca="1" si="37"/>
        <v xml:space="preserve"> </v>
      </c>
      <c r="BA394" s="16" t="s">
        <v>87</v>
      </c>
      <c r="BB394" s="16" t="s">
        <v>87</v>
      </c>
      <c r="BC394" s="16"/>
      <c r="BD394" s="18" t="s">
        <v>87</v>
      </c>
      <c r="BE394" s="16"/>
      <c r="BF394" s="16" t="s">
        <v>87</v>
      </c>
      <c r="BG394" s="31"/>
      <c r="BH394" s="16"/>
      <c r="BI394" s="19"/>
      <c r="BJ394" s="16"/>
      <c r="BK394" s="16"/>
      <c r="BL394" s="34"/>
    </row>
    <row r="395" spans="1:64">
      <c r="A395" s="15">
        <v>478</v>
      </c>
      <c r="B395" s="16">
        <v>4066</v>
      </c>
      <c r="C395" s="17" t="s">
        <v>64</v>
      </c>
      <c r="D395" s="18">
        <v>9175840</v>
      </c>
      <c r="E395" s="18">
        <v>9175840</v>
      </c>
      <c r="F395" s="18">
        <v>9175840</v>
      </c>
      <c r="G395" s="17" t="s">
        <v>2389</v>
      </c>
      <c r="H395" s="16" t="s">
        <v>229</v>
      </c>
      <c r="I395" s="19" t="s">
        <v>2390</v>
      </c>
      <c r="J395" s="16">
        <f t="shared" ca="1" si="34"/>
        <v>52</v>
      </c>
      <c r="K395" s="17" t="s">
        <v>138</v>
      </c>
      <c r="L395" s="16">
        <v>4071</v>
      </c>
      <c r="M395" s="16">
        <v>16</v>
      </c>
      <c r="N395" s="16" t="s">
        <v>1629</v>
      </c>
      <c r="O395" s="35" t="s">
        <v>1567</v>
      </c>
      <c r="P395" s="16" t="s">
        <v>141</v>
      </c>
      <c r="Q395" s="16" t="s">
        <v>131</v>
      </c>
      <c r="R395" s="17" t="s">
        <v>73</v>
      </c>
      <c r="S395" s="22"/>
      <c r="T395" s="22">
        <v>478</v>
      </c>
      <c r="U395" s="22" t="s">
        <v>1629</v>
      </c>
      <c r="V395" s="37" t="s">
        <v>1567</v>
      </c>
      <c r="W395" s="16">
        <v>3000</v>
      </c>
      <c r="X395" s="16" t="s">
        <v>170</v>
      </c>
      <c r="Y395" s="16" t="s">
        <v>189</v>
      </c>
      <c r="Z395" s="16" t="s">
        <v>189</v>
      </c>
      <c r="AA395" s="16" t="s">
        <v>190</v>
      </c>
      <c r="AB395" s="16" t="s">
        <v>191</v>
      </c>
      <c r="AC395" s="16" t="s">
        <v>192</v>
      </c>
      <c r="AD395" s="16"/>
      <c r="AE395" s="16" t="s">
        <v>77</v>
      </c>
      <c r="AF395" s="24">
        <v>2328818</v>
      </c>
      <c r="AG395" s="41">
        <v>624700</v>
      </c>
      <c r="AH395" s="24">
        <v>2953518</v>
      </c>
      <c r="AI395" s="26">
        <v>37158</v>
      </c>
      <c r="AJ395" s="27">
        <v>40909</v>
      </c>
      <c r="AK395" s="19" t="s">
        <v>92</v>
      </c>
      <c r="AL395" s="28">
        <f t="shared" ca="1" si="35"/>
        <v>13.25</v>
      </c>
      <c r="AM395" s="16" t="s">
        <v>120</v>
      </c>
      <c r="AN395" s="16" t="s">
        <v>94</v>
      </c>
      <c r="AO395" s="36" t="s">
        <v>195</v>
      </c>
      <c r="AP395" s="30">
        <v>6.9690000000000002E-2</v>
      </c>
      <c r="AQ395" s="31" t="s">
        <v>2391</v>
      </c>
      <c r="AR395" s="16" t="s">
        <v>2392</v>
      </c>
      <c r="AS395" s="16" t="s">
        <v>84</v>
      </c>
      <c r="AT395" s="16"/>
      <c r="AU395" s="33"/>
      <c r="AV395" s="16"/>
      <c r="AW395" s="16" t="s">
        <v>2393</v>
      </c>
      <c r="AX395" s="16">
        <v>3136003655</v>
      </c>
      <c r="AY395" s="16">
        <v>3102108566</v>
      </c>
      <c r="AZ395" s="16" t="str">
        <f t="shared" ca="1" si="37"/>
        <v xml:space="preserve"> </v>
      </c>
      <c r="BA395" s="16" t="s">
        <v>87</v>
      </c>
      <c r="BB395" s="16" t="s">
        <v>265</v>
      </c>
      <c r="BC395" s="16"/>
      <c r="BD395" s="18" t="s">
        <v>87</v>
      </c>
      <c r="BE395" s="16"/>
      <c r="BF395" s="16" t="s">
        <v>87</v>
      </c>
      <c r="BG395" s="31"/>
      <c r="BH395" s="16"/>
      <c r="BI395" s="19"/>
      <c r="BJ395" s="16"/>
      <c r="BK395" s="16"/>
      <c r="BL395" s="34"/>
    </row>
    <row r="396" spans="1:64">
      <c r="A396" s="15">
        <v>479</v>
      </c>
      <c r="B396" s="16">
        <v>4066</v>
      </c>
      <c r="C396" s="17" t="s">
        <v>64</v>
      </c>
      <c r="D396" s="18">
        <v>9041946</v>
      </c>
      <c r="E396" s="18">
        <v>9041946</v>
      </c>
      <c r="F396" s="18">
        <v>9041946</v>
      </c>
      <c r="G396" s="17" t="s">
        <v>2394</v>
      </c>
      <c r="H396" s="16" t="s">
        <v>89</v>
      </c>
      <c r="I396" s="19" t="s">
        <v>2395</v>
      </c>
      <c r="J396" s="16">
        <f t="shared" ca="1" si="34"/>
        <v>55</v>
      </c>
      <c r="K396" s="17" t="s">
        <v>138</v>
      </c>
      <c r="L396" s="16">
        <v>4071</v>
      </c>
      <c r="M396" s="16">
        <v>16</v>
      </c>
      <c r="N396" s="16" t="s">
        <v>1629</v>
      </c>
      <c r="O396" s="35" t="s">
        <v>1567</v>
      </c>
      <c r="P396" s="16" t="s">
        <v>141</v>
      </c>
      <c r="Q396" s="16" t="s">
        <v>131</v>
      </c>
      <c r="R396" s="17" t="s">
        <v>73</v>
      </c>
      <c r="S396" s="22"/>
      <c r="T396" s="22">
        <v>479</v>
      </c>
      <c r="U396" s="22" t="s">
        <v>1629</v>
      </c>
      <c r="V396" s="37" t="s">
        <v>1567</v>
      </c>
      <c r="W396" s="16">
        <v>3000</v>
      </c>
      <c r="X396" s="16" t="s">
        <v>170</v>
      </c>
      <c r="Y396" s="16" t="s">
        <v>531</v>
      </c>
      <c r="Z396" s="16" t="s">
        <v>531</v>
      </c>
      <c r="AA396" s="16" t="s">
        <v>421</v>
      </c>
      <c r="AB396" s="16" t="s">
        <v>581</v>
      </c>
      <c r="AC396" s="16" t="s">
        <v>582</v>
      </c>
      <c r="AD396" s="16"/>
      <c r="AE396" s="16" t="s">
        <v>77</v>
      </c>
      <c r="AF396" s="24">
        <v>2328818</v>
      </c>
      <c r="AG396" s="41">
        <v>624700</v>
      </c>
      <c r="AH396" s="24">
        <v>2953518</v>
      </c>
      <c r="AI396" s="26">
        <v>35054</v>
      </c>
      <c r="AJ396" s="27">
        <v>41579</v>
      </c>
      <c r="AK396" s="19" t="s">
        <v>92</v>
      </c>
      <c r="AL396" s="28">
        <f t="shared" ca="1" si="35"/>
        <v>11.416666666666666</v>
      </c>
      <c r="AM396" s="16" t="s">
        <v>183</v>
      </c>
      <c r="AN396" s="16" t="s">
        <v>94</v>
      </c>
      <c r="AO396" s="36" t="s">
        <v>583</v>
      </c>
      <c r="AP396" s="30">
        <v>6.9690000000000002E-2</v>
      </c>
      <c r="AQ396" s="31" t="s">
        <v>2396</v>
      </c>
      <c r="AR396" s="16" t="s">
        <v>2396</v>
      </c>
      <c r="AS396" s="16" t="s">
        <v>84</v>
      </c>
      <c r="AT396" s="16"/>
      <c r="AU396" s="33"/>
      <c r="AV396" s="16"/>
      <c r="AW396" s="16" t="s">
        <v>2397</v>
      </c>
      <c r="AX396" s="16">
        <v>3178530945</v>
      </c>
      <c r="AY396" s="16" t="s">
        <v>78</v>
      </c>
      <c r="AZ396" s="16" t="str">
        <f t="shared" ca="1" si="37"/>
        <v xml:space="preserve"> </v>
      </c>
      <c r="BA396" s="16" t="s">
        <v>87</v>
      </c>
      <c r="BB396" s="16" t="s">
        <v>87</v>
      </c>
      <c r="BC396" s="16"/>
      <c r="BD396" s="18" t="s">
        <v>87</v>
      </c>
      <c r="BE396" s="16"/>
      <c r="BF396" s="16" t="s">
        <v>87</v>
      </c>
      <c r="BG396" s="31"/>
      <c r="BH396" s="16"/>
      <c r="BI396" s="19"/>
      <c r="BJ396" s="16"/>
      <c r="BK396" s="16"/>
      <c r="BL396" s="34"/>
    </row>
    <row r="397" spans="1:64">
      <c r="A397" s="15">
        <v>480</v>
      </c>
      <c r="B397" s="16">
        <v>4066</v>
      </c>
      <c r="C397" s="17" t="s">
        <v>64</v>
      </c>
      <c r="D397" s="18">
        <v>9175842</v>
      </c>
      <c r="E397" s="18">
        <v>9175842</v>
      </c>
      <c r="F397" s="18">
        <v>9175842</v>
      </c>
      <c r="G397" s="17" t="s">
        <v>2398</v>
      </c>
      <c r="H397" s="16" t="s">
        <v>229</v>
      </c>
      <c r="I397" s="19" t="s">
        <v>2399</v>
      </c>
      <c r="J397" s="16">
        <f t="shared" ca="1" si="34"/>
        <v>64</v>
      </c>
      <c r="K397" s="17" t="s">
        <v>138</v>
      </c>
      <c r="L397" s="16">
        <v>4071</v>
      </c>
      <c r="M397" s="16">
        <v>16</v>
      </c>
      <c r="N397" s="16" t="s">
        <v>1629</v>
      </c>
      <c r="O397" s="35" t="s">
        <v>1567</v>
      </c>
      <c r="P397" s="16" t="s">
        <v>141</v>
      </c>
      <c r="Q397" s="16" t="s">
        <v>131</v>
      </c>
      <c r="R397" s="17" t="s">
        <v>73</v>
      </c>
      <c r="S397" s="22"/>
      <c r="T397" s="22">
        <v>480</v>
      </c>
      <c r="U397" s="22" t="s">
        <v>1629</v>
      </c>
      <c r="V397" s="37" t="s">
        <v>1567</v>
      </c>
      <c r="W397" s="16">
        <v>3000</v>
      </c>
      <c r="X397" s="16" t="s">
        <v>170</v>
      </c>
      <c r="Y397" s="16" t="s">
        <v>531</v>
      </c>
      <c r="Z397" s="16" t="s">
        <v>531</v>
      </c>
      <c r="AA397" s="16" t="s">
        <v>421</v>
      </c>
      <c r="AB397" s="16" t="s">
        <v>581</v>
      </c>
      <c r="AC397" s="16" t="s">
        <v>582</v>
      </c>
      <c r="AD397" s="16"/>
      <c r="AE397" s="16" t="s">
        <v>77</v>
      </c>
      <c r="AF397" s="24">
        <v>2328818</v>
      </c>
      <c r="AG397" s="41">
        <v>624700</v>
      </c>
      <c r="AH397" s="24">
        <v>2953518</v>
      </c>
      <c r="AI397" s="26">
        <v>35031</v>
      </c>
      <c r="AJ397" s="27">
        <v>40909</v>
      </c>
      <c r="AK397" s="19" t="s">
        <v>92</v>
      </c>
      <c r="AL397" s="28">
        <f t="shared" ca="1" si="35"/>
        <v>13.25</v>
      </c>
      <c r="AM397" s="16" t="s">
        <v>183</v>
      </c>
      <c r="AN397" s="16" t="s">
        <v>94</v>
      </c>
      <c r="AO397" s="36" t="s">
        <v>583</v>
      </c>
      <c r="AP397" s="30">
        <v>6.9690000000000002E-2</v>
      </c>
      <c r="AQ397" s="31" t="s">
        <v>2400</v>
      </c>
      <c r="AR397" s="16" t="s">
        <v>2401</v>
      </c>
      <c r="AS397" s="16" t="s">
        <v>84</v>
      </c>
      <c r="AT397" s="16"/>
      <c r="AU397" s="33"/>
      <c r="AV397" s="16"/>
      <c r="AW397" s="16" t="s">
        <v>2402</v>
      </c>
      <c r="AX397" s="16">
        <v>3013598685</v>
      </c>
      <c r="AY397" s="16" t="s">
        <v>78</v>
      </c>
      <c r="AZ397" s="16" t="str">
        <f t="shared" ca="1" si="37"/>
        <v>Prepensionado</v>
      </c>
      <c r="BA397" s="16" t="s">
        <v>87</v>
      </c>
      <c r="BB397" s="16" t="s">
        <v>87</v>
      </c>
      <c r="BC397" s="16"/>
      <c r="BD397" s="18" t="s">
        <v>87</v>
      </c>
      <c r="BE397" s="16"/>
      <c r="BF397" s="16" t="s">
        <v>87</v>
      </c>
      <c r="BG397" s="31"/>
      <c r="BH397" s="16"/>
      <c r="BI397" s="19"/>
      <c r="BJ397" s="16"/>
      <c r="BK397" s="16"/>
      <c r="BL397" s="34"/>
    </row>
    <row r="398" spans="1:64">
      <c r="A398" s="15">
        <v>482</v>
      </c>
      <c r="B398" s="16">
        <v>4066</v>
      </c>
      <c r="C398" s="17" t="s">
        <v>64</v>
      </c>
      <c r="D398" s="18">
        <v>79211879</v>
      </c>
      <c r="E398" s="18">
        <v>79211879</v>
      </c>
      <c r="F398" s="18">
        <v>79211879</v>
      </c>
      <c r="G398" s="17" t="s">
        <v>2403</v>
      </c>
      <c r="H398" s="16" t="s">
        <v>229</v>
      </c>
      <c r="I398" s="19">
        <v>27736</v>
      </c>
      <c r="J398" s="16">
        <f t="shared" ref="J398:J404" ca="1" si="38">IF(I398=0," ",DATEDIF(I398,TODAY(),"Y"))</f>
        <v>49</v>
      </c>
      <c r="K398" s="17" t="s">
        <v>138</v>
      </c>
      <c r="L398" s="16">
        <v>4071</v>
      </c>
      <c r="M398" s="16">
        <v>16</v>
      </c>
      <c r="N398" s="16" t="s">
        <v>1629</v>
      </c>
      <c r="O398" s="35" t="s">
        <v>1567</v>
      </c>
      <c r="P398" s="16" t="s">
        <v>141</v>
      </c>
      <c r="Q398" s="16" t="s">
        <v>131</v>
      </c>
      <c r="R398" s="17" t="s">
        <v>73</v>
      </c>
      <c r="S398" s="22"/>
      <c r="T398" s="22">
        <v>482</v>
      </c>
      <c r="U398" s="22" t="s">
        <v>1629</v>
      </c>
      <c r="V398" s="37" t="s">
        <v>1567</v>
      </c>
      <c r="W398" s="16">
        <v>3000</v>
      </c>
      <c r="X398" s="16" t="s">
        <v>170</v>
      </c>
      <c r="Y398" s="16" t="s">
        <v>293</v>
      </c>
      <c r="Z398" s="16" t="s">
        <v>293</v>
      </c>
      <c r="AA398" s="16" t="s">
        <v>76</v>
      </c>
      <c r="AB398" s="16" t="s">
        <v>76</v>
      </c>
      <c r="AC398" s="16" t="s">
        <v>76</v>
      </c>
      <c r="AD398" s="16"/>
      <c r="AE398" s="16" t="s">
        <v>77</v>
      </c>
      <c r="AF398" s="24">
        <v>2328818</v>
      </c>
      <c r="AG398" s="25" t="s">
        <v>78</v>
      </c>
      <c r="AH398" s="24">
        <v>2328818</v>
      </c>
      <c r="AI398" s="26" t="s">
        <v>78</v>
      </c>
      <c r="AJ398" s="27">
        <v>43299</v>
      </c>
      <c r="AK398" s="19" t="s">
        <v>92</v>
      </c>
      <c r="AL398" s="28">
        <f t="shared" ca="1" si="35"/>
        <v>6.666666666666667</v>
      </c>
      <c r="AM398" s="16" t="s">
        <v>93</v>
      </c>
      <c r="AN398" s="16" t="s">
        <v>94</v>
      </c>
      <c r="AO398" s="36" t="s">
        <v>82</v>
      </c>
      <c r="AP398" s="30">
        <v>6.9690000000000002E-2</v>
      </c>
      <c r="AQ398" s="31" t="s">
        <v>2404</v>
      </c>
      <c r="AR398" s="16" t="s">
        <v>2405</v>
      </c>
      <c r="AS398" s="16" t="s">
        <v>84</v>
      </c>
      <c r="AT398" s="16"/>
      <c r="AU398" s="33"/>
      <c r="AV398" s="16"/>
      <c r="AW398" s="16" t="s">
        <v>2406</v>
      </c>
      <c r="AX398" s="16">
        <v>3164674945</v>
      </c>
      <c r="AY398" s="16">
        <v>3232252190</v>
      </c>
      <c r="AZ398" s="16" t="str">
        <f t="shared" ref="AZ398:AZ413" ca="1" si="39">IF(AND(C398="MASCULINO",J398&gt;=59),"Prepensionado",IF(AND(C398="FEMENINO",J398&gt;=54),"Prepensionado"," "))</f>
        <v xml:space="preserve"> </v>
      </c>
      <c r="BA398" s="16" t="s">
        <v>87</v>
      </c>
      <c r="BB398" s="16" t="s">
        <v>87</v>
      </c>
      <c r="BC398" s="16"/>
      <c r="BD398" s="18" t="s">
        <v>87</v>
      </c>
      <c r="BE398" s="16"/>
      <c r="BF398" s="16" t="s">
        <v>87</v>
      </c>
      <c r="BG398" s="31"/>
      <c r="BH398" s="16"/>
      <c r="BI398" s="19"/>
      <c r="BJ398" s="16"/>
      <c r="BK398" s="16"/>
      <c r="BL398" s="34"/>
    </row>
    <row r="399" spans="1:64">
      <c r="A399" s="15">
        <v>483</v>
      </c>
      <c r="B399" s="16">
        <v>4066</v>
      </c>
      <c r="C399" s="17" t="s">
        <v>64</v>
      </c>
      <c r="D399" s="18">
        <v>79059371</v>
      </c>
      <c r="E399" s="18">
        <v>79059371</v>
      </c>
      <c r="F399" s="18">
        <v>79059371</v>
      </c>
      <c r="G399" s="17" t="s">
        <v>2407</v>
      </c>
      <c r="H399" s="16" t="s">
        <v>229</v>
      </c>
      <c r="I399" s="19" t="s">
        <v>2408</v>
      </c>
      <c r="J399" s="16">
        <f t="shared" ca="1" si="38"/>
        <v>54</v>
      </c>
      <c r="K399" s="17" t="s">
        <v>138</v>
      </c>
      <c r="L399" s="16">
        <v>4071</v>
      </c>
      <c r="M399" s="16">
        <v>16</v>
      </c>
      <c r="N399" s="16" t="s">
        <v>1629</v>
      </c>
      <c r="O399" s="35" t="s">
        <v>1567</v>
      </c>
      <c r="P399" s="16" t="s">
        <v>141</v>
      </c>
      <c r="Q399" s="16" t="s">
        <v>131</v>
      </c>
      <c r="R399" s="17" t="s">
        <v>73</v>
      </c>
      <c r="S399" s="22"/>
      <c r="T399" s="22">
        <v>483</v>
      </c>
      <c r="U399" s="22" t="s">
        <v>1629</v>
      </c>
      <c r="V399" s="37" t="s">
        <v>1567</v>
      </c>
      <c r="W399" s="16">
        <v>3000</v>
      </c>
      <c r="X399" s="16" t="s">
        <v>170</v>
      </c>
      <c r="Y399" s="16" t="s">
        <v>293</v>
      </c>
      <c r="Z399" s="16" t="s">
        <v>293</v>
      </c>
      <c r="AA399" s="16" t="s">
        <v>76</v>
      </c>
      <c r="AB399" s="16" t="s">
        <v>76</v>
      </c>
      <c r="AC399" s="16" t="s">
        <v>76</v>
      </c>
      <c r="AD399" s="16"/>
      <c r="AE399" s="16" t="s">
        <v>77</v>
      </c>
      <c r="AF399" s="24">
        <v>2328818</v>
      </c>
      <c r="AG399" s="41">
        <v>624700</v>
      </c>
      <c r="AH399" s="24">
        <v>2953518</v>
      </c>
      <c r="AI399" s="26">
        <v>38355</v>
      </c>
      <c r="AJ399" s="27">
        <v>40909</v>
      </c>
      <c r="AK399" s="19" t="s">
        <v>92</v>
      </c>
      <c r="AL399" s="28">
        <f t="shared" ca="1" si="35"/>
        <v>13.25</v>
      </c>
      <c r="AM399" s="16" t="s">
        <v>120</v>
      </c>
      <c r="AN399" s="16" t="s">
        <v>94</v>
      </c>
      <c r="AO399" s="36" t="s">
        <v>82</v>
      </c>
      <c r="AP399" s="30">
        <v>6.9690000000000002E-2</v>
      </c>
      <c r="AQ399" s="31" t="s">
        <v>2409</v>
      </c>
      <c r="AR399" s="16" t="s">
        <v>2410</v>
      </c>
      <c r="AS399" s="16" t="s">
        <v>84</v>
      </c>
      <c r="AT399" s="16"/>
      <c r="AU399" s="33"/>
      <c r="AV399" s="16"/>
      <c r="AW399" s="16" t="s">
        <v>2411</v>
      </c>
      <c r="AX399" s="16">
        <v>3144452561</v>
      </c>
      <c r="AY399" s="16">
        <v>3157261559</v>
      </c>
      <c r="AZ399" s="16" t="str">
        <f t="shared" ca="1" si="39"/>
        <v xml:space="preserve"> </v>
      </c>
      <c r="BA399" s="16" t="s">
        <v>87</v>
      </c>
      <c r="BB399" s="16" t="s">
        <v>87</v>
      </c>
      <c r="BC399" s="16"/>
      <c r="BD399" s="18" t="s">
        <v>87</v>
      </c>
      <c r="BE399" s="16"/>
      <c r="BF399" s="16" t="s">
        <v>87</v>
      </c>
      <c r="BG399" s="31"/>
      <c r="BH399" s="16"/>
      <c r="BI399" s="19"/>
      <c r="BJ399" s="16"/>
      <c r="BK399" s="16"/>
      <c r="BL399" s="34"/>
    </row>
    <row r="400" spans="1:64">
      <c r="A400" s="15">
        <v>484</v>
      </c>
      <c r="B400" s="16">
        <v>4066</v>
      </c>
      <c r="C400" s="17" t="s">
        <v>64</v>
      </c>
      <c r="D400" s="18">
        <v>88208075</v>
      </c>
      <c r="E400" s="18">
        <v>88208075</v>
      </c>
      <c r="F400" s="18">
        <v>88208075</v>
      </c>
      <c r="G400" s="17" t="s">
        <v>2412</v>
      </c>
      <c r="H400" s="16" t="s">
        <v>66</v>
      </c>
      <c r="I400" s="19" t="s">
        <v>2413</v>
      </c>
      <c r="J400" s="16">
        <f t="shared" ca="1" si="38"/>
        <v>52</v>
      </c>
      <c r="K400" s="17" t="s">
        <v>138</v>
      </c>
      <c r="L400" s="16">
        <v>4071</v>
      </c>
      <c r="M400" s="16">
        <v>16</v>
      </c>
      <c r="N400" s="16" t="s">
        <v>1629</v>
      </c>
      <c r="O400" s="35" t="s">
        <v>1567</v>
      </c>
      <c r="P400" s="16" t="s">
        <v>141</v>
      </c>
      <c r="Q400" s="16" t="s">
        <v>131</v>
      </c>
      <c r="R400" s="17" t="s">
        <v>73</v>
      </c>
      <c r="S400" s="22"/>
      <c r="T400" s="22">
        <v>484</v>
      </c>
      <c r="U400" s="22" t="s">
        <v>1629</v>
      </c>
      <c r="V400" s="37" t="s">
        <v>1567</v>
      </c>
      <c r="W400" s="16">
        <v>3000</v>
      </c>
      <c r="X400" s="16" t="s">
        <v>170</v>
      </c>
      <c r="Y400" s="16" t="s">
        <v>538</v>
      </c>
      <c r="Z400" s="16" t="s">
        <v>538</v>
      </c>
      <c r="AA400" s="16" t="s">
        <v>76</v>
      </c>
      <c r="AB400" s="16" t="s">
        <v>76</v>
      </c>
      <c r="AC400" s="16" t="s">
        <v>76</v>
      </c>
      <c r="AD400" s="16" t="s">
        <v>2414</v>
      </c>
      <c r="AE400" s="16" t="s">
        <v>77</v>
      </c>
      <c r="AF400" s="24">
        <v>2328818</v>
      </c>
      <c r="AG400" s="41">
        <v>624700</v>
      </c>
      <c r="AH400" s="24">
        <v>2953518</v>
      </c>
      <c r="AI400" s="26">
        <v>37119</v>
      </c>
      <c r="AJ400" s="27">
        <v>40909</v>
      </c>
      <c r="AK400" s="19" t="s">
        <v>92</v>
      </c>
      <c r="AL400" s="28">
        <f t="shared" ca="1" si="35"/>
        <v>13.25</v>
      </c>
      <c r="AM400" s="16" t="s">
        <v>93</v>
      </c>
      <c r="AN400" s="16" t="s">
        <v>94</v>
      </c>
      <c r="AO400" s="36" t="s">
        <v>82</v>
      </c>
      <c r="AP400" s="30">
        <v>6.9690000000000002E-2</v>
      </c>
      <c r="AQ400" s="31" t="s">
        <v>2415</v>
      </c>
      <c r="AR400" s="16" t="s">
        <v>2416</v>
      </c>
      <c r="AS400" s="16" t="s">
        <v>84</v>
      </c>
      <c r="AT400" s="16"/>
      <c r="AU400" s="33"/>
      <c r="AV400" s="16"/>
      <c r="AW400" s="16" t="s">
        <v>2417</v>
      </c>
      <c r="AX400" s="16">
        <v>3106254419</v>
      </c>
      <c r="AY400" s="16" t="s">
        <v>78</v>
      </c>
      <c r="AZ400" s="16" t="str">
        <f t="shared" ca="1" si="39"/>
        <v xml:space="preserve"> </v>
      </c>
      <c r="BA400" s="16" t="s">
        <v>87</v>
      </c>
      <c r="BB400" s="16" t="s">
        <v>87</v>
      </c>
      <c r="BC400" s="16"/>
      <c r="BD400" s="18" t="s">
        <v>87</v>
      </c>
      <c r="BE400" s="16"/>
      <c r="BF400" s="16" t="s">
        <v>87</v>
      </c>
      <c r="BG400" s="31"/>
      <c r="BH400" s="16"/>
      <c r="BI400" s="19"/>
      <c r="BJ400" s="16"/>
      <c r="BK400" s="16"/>
      <c r="BL400" s="34"/>
    </row>
    <row r="401" spans="1:64">
      <c r="A401" s="15">
        <v>485</v>
      </c>
      <c r="B401" s="16">
        <v>4066</v>
      </c>
      <c r="C401" s="17" t="s">
        <v>112</v>
      </c>
      <c r="D401" s="18">
        <v>51882786</v>
      </c>
      <c r="E401" s="18">
        <v>51882786</v>
      </c>
      <c r="F401" s="18">
        <v>51882786</v>
      </c>
      <c r="G401" s="17" t="s">
        <v>2418</v>
      </c>
      <c r="H401" s="16" t="s">
        <v>89</v>
      </c>
      <c r="I401" s="19" t="s">
        <v>2419</v>
      </c>
      <c r="J401" s="16">
        <f t="shared" ca="1" si="38"/>
        <v>57</v>
      </c>
      <c r="K401" s="17" t="s">
        <v>138</v>
      </c>
      <c r="L401" s="16">
        <v>4071</v>
      </c>
      <c r="M401" s="16">
        <v>16</v>
      </c>
      <c r="N401" s="16" t="s">
        <v>1629</v>
      </c>
      <c r="O401" s="35" t="s">
        <v>1567</v>
      </c>
      <c r="P401" s="16" t="s">
        <v>141</v>
      </c>
      <c r="Q401" s="16" t="s">
        <v>131</v>
      </c>
      <c r="R401" s="17" t="s">
        <v>73</v>
      </c>
      <c r="S401" s="22"/>
      <c r="T401" s="22">
        <v>485</v>
      </c>
      <c r="U401" s="22" t="s">
        <v>1629</v>
      </c>
      <c r="V401" s="37" t="s">
        <v>1567</v>
      </c>
      <c r="W401" s="16">
        <v>3000</v>
      </c>
      <c r="X401" s="16" t="s">
        <v>170</v>
      </c>
      <c r="Y401" s="16" t="s">
        <v>432</v>
      </c>
      <c r="Z401" s="16" t="s">
        <v>432</v>
      </c>
      <c r="AA401" s="16" t="s">
        <v>433</v>
      </c>
      <c r="AB401" s="16" t="s">
        <v>755</v>
      </c>
      <c r="AC401" s="16" t="s">
        <v>756</v>
      </c>
      <c r="AD401" s="16"/>
      <c r="AE401" s="16" t="s">
        <v>77</v>
      </c>
      <c r="AF401" s="24">
        <v>2328818</v>
      </c>
      <c r="AG401" s="41">
        <v>624700</v>
      </c>
      <c r="AH401" s="24">
        <v>2953518</v>
      </c>
      <c r="AI401" s="26">
        <v>36249</v>
      </c>
      <c r="AJ401" s="27">
        <v>40909</v>
      </c>
      <c r="AK401" s="19" t="s">
        <v>92</v>
      </c>
      <c r="AL401" s="28">
        <f t="shared" ca="1" si="35"/>
        <v>13.25</v>
      </c>
      <c r="AM401" s="16" t="s">
        <v>120</v>
      </c>
      <c r="AN401" s="16" t="s">
        <v>94</v>
      </c>
      <c r="AO401" s="36" t="s">
        <v>757</v>
      </c>
      <c r="AP401" s="30">
        <v>6.9690000000000002E-2</v>
      </c>
      <c r="AQ401" s="31" t="s">
        <v>2420</v>
      </c>
      <c r="AR401" s="31" t="s">
        <v>2421</v>
      </c>
      <c r="AS401" s="16" t="s">
        <v>84</v>
      </c>
      <c r="AT401" s="16" t="s">
        <v>2422</v>
      </c>
      <c r="AU401" s="33" t="s">
        <v>2423</v>
      </c>
      <c r="AV401" s="69"/>
      <c r="AW401" s="16" t="s">
        <v>2424</v>
      </c>
      <c r="AX401" s="16">
        <v>3212774597</v>
      </c>
      <c r="AY401" s="16">
        <v>3212774597</v>
      </c>
      <c r="AZ401" s="16" t="str">
        <f t="shared" ca="1" si="39"/>
        <v>Prepensionado</v>
      </c>
      <c r="BA401" s="16" t="s">
        <v>87</v>
      </c>
      <c r="BB401" s="16" t="s">
        <v>87</v>
      </c>
      <c r="BC401" s="16"/>
      <c r="BD401" s="18" t="s">
        <v>87</v>
      </c>
      <c r="BE401" s="16"/>
      <c r="BF401" s="16" t="s">
        <v>87</v>
      </c>
      <c r="BG401" s="31"/>
      <c r="BH401" s="16"/>
      <c r="BI401" s="19"/>
      <c r="BJ401" s="16"/>
      <c r="BK401" s="16"/>
      <c r="BL401" s="34"/>
    </row>
    <row r="402" spans="1:64">
      <c r="A402" s="15">
        <v>486</v>
      </c>
      <c r="B402" s="16">
        <v>4066</v>
      </c>
      <c r="C402" s="17" t="s">
        <v>64</v>
      </c>
      <c r="D402" s="18">
        <v>17583126</v>
      </c>
      <c r="E402" s="18" t="e">
        <v>#N/A</v>
      </c>
      <c r="F402" s="18" t="e">
        <v>#N/A</v>
      </c>
      <c r="G402" s="17" t="s">
        <v>2425</v>
      </c>
      <c r="H402" s="16" t="s">
        <v>89</v>
      </c>
      <c r="I402" s="19" t="s">
        <v>2426</v>
      </c>
      <c r="J402" s="16">
        <f t="shared" ca="1" si="38"/>
        <v>63</v>
      </c>
      <c r="K402" s="17" t="s">
        <v>138</v>
      </c>
      <c r="L402" s="16">
        <v>4071</v>
      </c>
      <c r="M402" s="16">
        <v>16</v>
      </c>
      <c r="N402" s="16" t="s">
        <v>1629</v>
      </c>
      <c r="O402" s="35" t="s">
        <v>1567</v>
      </c>
      <c r="P402" s="16" t="s">
        <v>141</v>
      </c>
      <c r="Q402" s="16" t="s">
        <v>131</v>
      </c>
      <c r="R402" s="17" t="s">
        <v>1027</v>
      </c>
      <c r="S402" s="22"/>
      <c r="T402" s="22">
        <v>486</v>
      </c>
      <c r="U402" s="22" t="s">
        <v>1629</v>
      </c>
      <c r="V402" s="37" t="s">
        <v>1567</v>
      </c>
      <c r="W402" s="16">
        <v>3000</v>
      </c>
      <c r="X402" s="16" t="s">
        <v>170</v>
      </c>
      <c r="Y402" s="16" t="s">
        <v>293</v>
      </c>
      <c r="Z402" s="16" t="s">
        <v>293</v>
      </c>
      <c r="AA402" s="16" t="s">
        <v>76</v>
      </c>
      <c r="AB402" s="16" t="s">
        <v>76</v>
      </c>
      <c r="AC402" s="16" t="s">
        <v>76</v>
      </c>
      <c r="AD402" s="16"/>
      <c r="AE402" s="16" t="s">
        <v>77</v>
      </c>
      <c r="AF402" s="24">
        <v>2328818</v>
      </c>
      <c r="AG402" s="41">
        <v>624700</v>
      </c>
      <c r="AH402" s="24">
        <v>2953518</v>
      </c>
      <c r="AI402" s="26">
        <v>34827</v>
      </c>
      <c r="AJ402" s="27">
        <v>40909</v>
      </c>
      <c r="AK402" s="19" t="s">
        <v>92</v>
      </c>
      <c r="AL402" s="28">
        <f t="shared" ca="1" si="35"/>
        <v>13.25</v>
      </c>
      <c r="AM402" s="16" t="s">
        <v>93</v>
      </c>
      <c r="AN402" s="16" t="s">
        <v>94</v>
      </c>
      <c r="AO402" s="36" t="s">
        <v>82</v>
      </c>
      <c r="AP402" s="30">
        <v>6.9690000000000002E-2</v>
      </c>
      <c r="AQ402" s="31" t="s">
        <v>2427</v>
      </c>
      <c r="AR402" s="16" t="s">
        <v>2428</v>
      </c>
      <c r="AS402" s="16" t="s">
        <v>84</v>
      </c>
      <c r="AT402" s="16" t="s">
        <v>2429</v>
      </c>
      <c r="AU402" s="33"/>
      <c r="AV402" s="16"/>
      <c r="AW402" s="16" t="s">
        <v>2430</v>
      </c>
      <c r="AX402" s="16">
        <v>3192536374</v>
      </c>
      <c r="AY402" s="16" t="s">
        <v>78</v>
      </c>
      <c r="AZ402" s="16" t="str">
        <f t="shared" ca="1" si="39"/>
        <v>Prepensionado</v>
      </c>
      <c r="BA402" s="16" t="s">
        <v>87</v>
      </c>
      <c r="BB402" s="16" t="s">
        <v>87</v>
      </c>
      <c r="BC402" s="16"/>
      <c r="BD402" s="18" t="s">
        <v>87</v>
      </c>
      <c r="BE402" s="16"/>
      <c r="BF402" s="16" t="s">
        <v>87</v>
      </c>
      <c r="BG402" s="31"/>
      <c r="BH402" s="16"/>
      <c r="BI402" s="19"/>
      <c r="BJ402" s="16"/>
      <c r="BK402" s="16"/>
      <c r="BL402" s="34"/>
    </row>
    <row r="403" spans="1:64">
      <c r="A403" s="15">
        <v>487</v>
      </c>
      <c r="B403" s="16">
        <v>4066</v>
      </c>
      <c r="C403" s="17" t="s">
        <v>64</v>
      </c>
      <c r="D403" s="18">
        <v>4831771</v>
      </c>
      <c r="E403" s="18">
        <v>4831771</v>
      </c>
      <c r="F403" s="18">
        <v>4831771</v>
      </c>
      <c r="G403" s="17" t="s">
        <v>2431</v>
      </c>
      <c r="H403" s="16" t="s">
        <v>89</v>
      </c>
      <c r="I403" s="19" t="s">
        <v>2432</v>
      </c>
      <c r="J403" s="16">
        <f t="shared" ca="1" si="38"/>
        <v>65</v>
      </c>
      <c r="K403" s="17" t="s">
        <v>138</v>
      </c>
      <c r="L403" s="16">
        <v>4071</v>
      </c>
      <c r="M403" s="16">
        <v>16</v>
      </c>
      <c r="N403" s="16" t="s">
        <v>1629</v>
      </c>
      <c r="O403" s="35" t="s">
        <v>1567</v>
      </c>
      <c r="P403" s="16" t="s">
        <v>141</v>
      </c>
      <c r="Q403" s="16" t="s">
        <v>131</v>
      </c>
      <c r="R403" s="17" t="s">
        <v>73</v>
      </c>
      <c r="S403" s="22"/>
      <c r="T403" s="22">
        <v>487</v>
      </c>
      <c r="U403" s="22" t="s">
        <v>1629</v>
      </c>
      <c r="V403" s="37" t="s">
        <v>1567</v>
      </c>
      <c r="W403" s="16">
        <v>3000</v>
      </c>
      <c r="X403" s="16" t="s">
        <v>170</v>
      </c>
      <c r="Y403" s="16" t="s">
        <v>519</v>
      </c>
      <c r="Z403" s="16" t="s">
        <v>519</v>
      </c>
      <c r="AA403" s="16" t="s">
        <v>339</v>
      </c>
      <c r="AB403" s="16" t="s">
        <v>630</v>
      </c>
      <c r="AC403" s="16" t="s">
        <v>341</v>
      </c>
      <c r="AD403" s="16"/>
      <c r="AE403" s="16" t="s">
        <v>77</v>
      </c>
      <c r="AF403" s="24">
        <v>2328818</v>
      </c>
      <c r="AG403" s="41">
        <v>624700</v>
      </c>
      <c r="AH403" s="24">
        <v>2953518</v>
      </c>
      <c r="AI403" s="26">
        <v>34404</v>
      </c>
      <c r="AJ403" s="27">
        <v>40909</v>
      </c>
      <c r="AK403" s="19" t="s">
        <v>92</v>
      </c>
      <c r="AL403" s="28">
        <f t="shared" ca="1" si="35"/>
        <v>13.25</v>
      </c>
      <c r="AM403" s="16" t="s">
        <v>183</v>
      </c>
      <c r="AN403" s="16" t="s">
        <v>94</v>
      </c>
      <c r="AO403" s="36" t="s">
        <v>343</v>
      </c>
      <c r="AP403" s="30">
        <v>6.9690000000000002E-2</v>
      </c>
      <c r="AQ403" s="31" t="s">
        <v>2433</v>
      </c>
      <c r="AR403" s="16" t="s">
        <v>2434</v>
      </c>
      <c r="AS403" s="16" t="s">
        <v>84</v>
      </c>
      <c r="AT403" s="16"/>
      <c r="AU403" s="33"/>
      <c r="AV403" s="16"/>
      <c r="AW403" s="16" t="s">
        <v>2435</v>
      </c>
      <c r="AX403" s="16">
        <v>3002884174</v>
      </c>
      <c r="AY403" s="16" t="s">
        <v>78</v>
      </c>
      <c r="AZ403" s="16" t="str">
        <f t="shared" ca="1" si="39"/>
        <v>Prepensionado</v>
      </c>
      <c r="BA403" s="16" t="s">
        <v>87</v>
      </c>
      <c r="BB403" s="16" t="s">
        <v>265</v>
      </c>
      <c r="BC403" s="16"/>
      <c r="BD403" s="18" t="s">
        <v>87</v>
      </c>
      <c r="BE403" s="16"/>
      <c r="BF403" s="16" t="s">
        <v>87</v>
      </c>
      <c r="BG403" s="31"/>
      <c r="BH403" s="16"/>
      <c r="BI403" s="19"/>
      <c r="BJ403" s="16"/>
      <c r="BK403" s="16"/>
      <c r="BL403" s="34"/>
    </row>
    <row r="404" spans="1:64">
      <c r="A404" s="15">
        <v>488</v>
      </c>
      <c r="B404" s="16">
        <v>4066</v>
      </c>
      <c r="C404" s="17" t="s">
        <v>64</v>
      </c>
      <c r="D404" s="18">
        <v>83218275</v>
      </c>
      <c r="E404" s="18">
        <v>83218275</v>
      </c>
      <c r="F404" s="18">
        <v>83218275</v>
      </c>
      <c r="G404" s="17" t="s">
        <v>2436</v>
      </c>
      <c r="H404" s="16" t="s">
        <v>229</v>
      </c>
      <c r="I404" s="19" t="s">
        <v>2437</v>
      </c>
      <c r="J404" s="16">
        <f t="shared" ca="1" si="38"/>
        <v>59</v>
      </c>
      <c r="K404" s="17" t="s">
        <v>138</v>
      </c>
      <c r="L404" s="16">
        <v>4071</v>
      </c>
      <c r="M404" s="16">
        <v>16</v>
      </c>
      <c r="N404" s="16" t="s">
        <v>1629</v>
      </c>
      <c r="O404" s="35" t="s">
        <v>1567</v>
      </c>
      <c r="P404" s="16" t="s">
        <v>141</v>
      </c>
      <c r="Q404" s="16" t="s">
        <v>131</v>
      </c>
      <c r="R404" s="17" t="s">
        <v>73</v>
      </c>
      <c r="S404" s="22"/>
      <c r="T404" s="22">
        <v>488</v>
      </c>
      <c r="U404" s="22" t="s">
        <v>1629</v>
      </c>
      <c r="V404" s="37" t="s">
        <v>1567</v>
      </c>
      <c r="W404" s="16">
        <v>3000</v>
      </c>
      <c r="X404" s="16" t="s">
        <v>170</v>
      </c>
      <c r="Y404" s="16" t="s">
        <v>477</v>
      </c>
      <c r="Z404" s="16" t="s">
        <v>477</v>
      </c>
      <c r="AA404" s="16" t="s">
        <v>478</v>
      </c>
      <c r="AB404" s="16" t="s">
        <v>771</v>
      </c>
      <c r="AC404" s="16" t="s">
        <v>772</v>
      </c>
      <c r="AD404" s="16"/>
      <c r="AE404" s="16" t="s">
        <v>77</v>
      </c>
      <c r="AF404" s="24">
        <v>2328818</v>
      </c>
      <c r="AG404" s="41">
        <v>624700</v>
      </c>
      <c r="AH404" s="24">
        <v>2953518</v>
      </c>
      <c r="AI404" s="26">
        <v>36089</v>
      </c>
      <c r="AJ404" s="27">
        <v>40909</v>
      </c>
      <c r="AK404" s="19" t="s">
        <v>92</v>
      </c>
      <c r="AL404" s="28">
        <f t="shared" ca="1" si="35"/>
        <v>13.25</v>
      </c>
      <c r="AM404" s="16" t="s">
        <v>120</v>
      </c>
      <c r="AN404" s="16" t="s">
        <v>94</v>
      </c>
      <c r="AO404" s="36" t="s">
        <v>773</v>
      </c>
      <c r="AP404" s="30">
        <v>6.9690000000000002E-2</v>
      </c>
      <c r="AQ404" s="31" t="s">
        <v>2438</v>
      </c>
      <c r="AR404" s="16" t="s">
        <v>2439</v>
      </c>
      <c r="AS404" s="16" t="s">
        <v>84</v>
      </c>
      <c r="AT404" s="16"/>
      <c r="AU404" s="33"/>
      <c r="AV404" s="16"/>
      <c r="AW404" s="16" t="s">
        <v>2440</v>
      </c>
      <c r="AX404" s="16">
        <v>3143313266</v>
      </c>
      <c r="AY404" s="16" t="s">
        <v>78</v>
      </c>
      <c r="AZ404" s="16" t="str">
        <f t="shared" ca="1" si="39"/>
        <v>Prepensionado</v>
      </c>
      <c r="BA404" s="16" t="s">
        <v>87</v>
      </c>
      <c r="BB404" s="16" t="s">
        <v>87</v>
      </c>
      <c r="BC404" s="16"/>
      <c r="BD404" s="18" t="s">
        <v>87</v>
      </c>
      <c r="BE404" s="16"/>
      <c r="BF404" s="16" t="s">
        <v>87</v>
      </c>
      <c r="BG404" s="31"/>
      <c r="BH404" s="16"/>
      <c r="BI404" s="19"/>
      <c r="BJ404" s="16"/>
      <c r="BK404" s="16"/>
      <c r="BL404" s="34"/>
    </row>
    <row r="405" spans="1:64">
      <c r="A405" s="15">
        <v>490</v>
      </c>
      <c r="B405" s="16">
        <v>4066</v>
      </c>
      <c r="C405" s="17" t="s">
        <v>64</v>
      </c>
      <c r="D405" s="18">
        <v>79642648</v>
      </c>
      <c r="E405" s="18">
        <v>79642648</v>
      </c>
      <c r="F405" s="18">
        <v>79642648</v>
      </c>
      <c r="G405" s="17" t="s">
        <v>2441</v>
      </c>
      <c r="H405" s="16" t="s">
        <v>89</v>
      </c>
      <c r="I405" s="19" t="s">
        <v>2442</v>
      </c>
      <c r="J405" s="16">
        <f t="shared" ref="J405:J428" ca="1" si="40">IF(I405=0," ",DATEDIF(I405,TODAY(),"Y"))</f>
        <v>52</v>
      </c>
      <c r="K405" s="17" t="s">
        <v>138</v>
      </c>
      <c r="L405" s="16">
        <v>4071</v>
      </c>
      <c r="M405" s="16">
        <v>16</v>
      </c>
      <c r="N405" s="16" t="s">
        <v>1629</v>
      </c>
      <c r="O405" s="35" t="s">
        <v>1567</v>
      </c>
      <c r="P405" s="16" t="s">
        <v>141</v>
      </c>
      <c r="Q405" s="16" t="s">
        <v>131</v>
      </c>
      <c r="R405" s="17" t="s">
        <v>73</v>
      </c>
      <c r="S405" s="22"/>
      <c r="T405" s="22">
        <v>490</v>
      </c>
      <c r="U405" s="22" t="s">
        <v>1629</v>
      </c>
      <c r="V405" s="37" t="s">
        <v>1567</v>
      </c>
      <c r="W405" s="16">
        <v>3000</v>
      </c>
      <c r="X405" s="16" t="s">
        <v>170</v>
      </c>
      <c r="Y405" s="16" t="s">
        <v>574</v>
      </c>
      <c r="Z405" s="16" t="s">
        <v>574</v>
      </c>
      <c r="AA405" s="16" t="s">
        <v>463</v>
      </c>
      <c r="AB405" s="16" t="s">
        <v>510</v>
      </c>
      <c r="AC405" s="16" t="s">
        <v>511</v>
      </c>
      <c r="AD405" s="16" t="s">
        <v>2443</v>
      </c>
      <c r="AE405" s="16" t="s">
        <v>77</v>
      </c>
      <c r="AF405" s="24">
        <v>2328818</v>
      </c>
      <c r="AG405" s="41">
        <v>624700</v>
      </c>
      <c r="AH405" s="24">
        <v>2953518</v>
      </c>
      <c r="AI405" s="26">
        <v>34352</v>
      </c>
      <c r="AJ405" s="27">
        <v>40909</v>
      </c>
      <c r="AK405" s="19" t="s">
        <v>92</v>
      </c>
      <c r="AL405" s="28">
        <f t="shared" ca="1" si="35"/>
        <v>13.25</v>
      </c>
      <c r="AM405" s="16" t="s">
        <v>80</v>
      </c>
      <c r="AN405" s="16" t="s">
        <v>94</v>
      </c>
      <c r="AO405" s="36" t="s">
        <v>513</v>
      </c>
      <c r="AP405" s="30">
        <v>6.9690000000000002E-2</v>
      </c>
      <c r="AQ405" s="31" t="s">
        <v>2444</v>
      </c>
      <c r="AR405" s="16" t="s">
        <v>2445</v>
      </c>
      <c r="AS405" s="16" t="s">
        <v>84</v>
      </c>
      <c r="AT405" s="16"/>
      <c r="AU405" s="33" t="s">
        <v>125</v>
      </c>
      <c r="AV405" s="16" t="s">
        <v>301</v>
      </c>
      <c r="AW405" s="16" t="s">
        <v>2446</v>
      </c>
      <c r="AX405" s="16">
        <v>3186424338</v>
      </c>
      <c r="AY405" s="16" t="s">
        <v>78</v>
      </c>
      <c r="AZ405" s="16" t="str">
        <f t="shared" ca="1" si="39"/>
        <v xml:space="preserve"> </v>
      </c>
      <c r="BA405" s="16" t="s">
        <v>87</v>
      </c>
      <c r="BB405" s="16" t="s">
        <v>87</v>
      </c>
      <c r="BC405" s="16"/>
      <c r="BD405" s="18" t="s">
        <v>87</v>
      </c>
      <c r="BE405" s="16"/>
      <c r="BF405" s="16" t="s">
        <v>87</v>
      </c>
      <c r="BG405" s="31"/>
      <c r="BH405" s="16"/>
      <c r="BI405" s="19"/>
      <c r="BJ405" s="16"/>
      <c r="BK405" s="16"/>
      <c r="BL405" s="34"/>
    </row>
    <row r="406" spans="1:64">
      <c r="A406" s="15">
        <v>491</v>
      </c>
      <c r="B406" s="16">
        <v>4066</v>
      </c>
      <c r="C406" s="17" t="s">
        <v>64</v>
      </c>
      <c r="D406" s="18">
        <v>1050672345</v>
      </c>
      <c r="E406" s="18">
        <v>1050672345</v>
      </c>
      <c r="F406" s="18" t="e">
        <v>#N/A</v>
      </c>
      <c r="G406" s="17" t="s">
        <v>2447</v>
      </c>
      <c r="H406" s="16" t="s">
        <v>89</v>
      </c>
      <c r="I406" s="26">
        <v>32937</v>
      </c>
      <c r="J406" s="16">
        <f t="shared" ca="1" si="40"/>
        <v>35</v>
      </c>
      <c r="K406" s="17" t="s">
        <v>138</v>
      </c>
      <c r="L406" s="16">
        <v>4071</v>
      </c>
      <c r="M406" s="16">
        <v>16</v>
      </c>
      <c r="N406" s="16" t="s">
        <v>1629</v>
      </c>
      <c r="O406" s="35" t="s">
        <v>1567</v>
      </c>
      <c r="P406" s="16" t="s">
        <v>141</v>
      </c>
      <c r="Q406" s="16" t="s">
        <v>131</v>
      </c>
      <c r="R406" s="17" t="s">
        <v>73</v>
      </c>
      <c r="S406" s="22"/>
      <c r="T406" s="22">
        <v>491</v>
      </c>
      <c r="U406" s="22" t="s">
        <v>1629</v>
      </c>
      <c r="V406" s="37" t="s">
        <v>1567</v>
      </c>
      <c r="W406" s="16">
        <v>3000</v>
      </c>
      <c r="X406" s="16" t="s">
        <v>170</v>
      </c>
      <c r="Y406" s="16" t="s">
        <v>293</v>
      </c>
      <c r="Z406" s="16" t="s">
        <v>293</v>
      </c>
      <c r="AA406" s="16" t="s">
        <v>76</v>
      </c>
      <c r="AB406" s="16" t="s">
        <v>76</v>
      </c>
      <c r="AC406" s="16" t="s">
        <v>76</v>
      </c>
      <c r="AD406" s="16"/>
      <c r="AE406" s="16" t="s">
        <v>77</v>
      </c>
      <c r="AF406" s="24">
        <v>2328818</v>
      </c>
      <c r="AG406" s="25" t="s">
        <v>78</v>
      </c>
      <c r="AH406" s="24">
        <v>2328818</v>
      </c>
      <c r="AI406" s="26" t="s">
        <v>78</v>
      </c>
      <c r="AJ406" s="26">
        <v>44768</v>
      </c>
      <c r="AK406" s="26" t="s">
        <v>2448</v>
      </c>
      <c r="AL406" s="28">
        <f t="shared" ca="1" si="35"/>
        <v>2.6666666666666665</v>
      </c>
      <c r="AM406" s="16" t="s">
        <v>120</v>
      </c>
      <c r="AN406" s="16" t="s">
        <v>121</v>
      </c>
      <c r="AO406" s="36" t="s">
        <v>82</v>
      </c>
      <c r="AP406" s="30">
        <v>6.9690000000000002E-2</v>
      </c>
      <c r="AQ406" s="31" t="s">
        <v>2449</v>
      </c>
      <c r="AR406" s="17" t="s">
        <v>2450</v>
      </c>
      <c r="AS406" s="16" t="s">
        <v>107</v>
      </c>
      <c r="AT406" s="16"/>
      <c r="AU406" s="33"/>
      <c r="AV406" s="17"/>
      <c r="AW406" s="16" t="s">
        <v>2451</v>
      </c>
      <c r="AX406" s="16">
        <v>3233251773</v>
      </c>
      <c r="AY406" s="16" t="s">
        <v>78</v>
      </c>
      <c r="AZ406" s="16" t="str">
        <f t="shared" ca="1" si="39"/>
        <v xml:space="preserve"> </v>
      </c>
      <c r="BA406" s="16" t="s">
        <v>87</v>
      </c>
      <c r="BB406" s="16" t="s">
        <v>87</v>
      </c>
      <c r="BC406" s="16"/>
      <c r="BD406" s="18" t="s">
        <v>87</v>
      </c>
      <c r="BE406" s="16"/>
      <c r="BF406" s="16" t="s">
        <v>87</v>
      </c>
      <c r="BG406" s="44"/>
      <c r="BH406" s="16"/>
      <c r="BI406" s="19"/>
      <c r="BJ406" s="16"/>
      <c r="BK406" s="16"/>
      <c r="BL406" s="34"/>
    </row>
    <row r="407" spans="1:64">
      <c r="A407" s="15">
        <v>493</v>
      </c>
      <c r="B407" s="16">
        <v>4066</v>
      </c>
      <c r="C407" s="17" t="s">
        <v>64</v>
      </c>
      <c r="D407" s="18">
        <v>7689807</v>
      </c>
      <c r="E407" s="18">
        <v>7689807</v>
      </c>
      <c r="F407" s="18">
        <v>7689807</v>
      </c>
      <c r="G407" s="17" t="s">
        <v>2452</v>
      </c>
      <c r="H407" s="16" t="s">
        <v>66</v>
      </c>
      <c r="I407" s="19" t="s">
        <v>2453</v>
      </c>
      <c r="J407" s="16">
        <f t="shared" ca="1" si="40"/>
        <v>55</v>
      </c>
      <c r="K407" s="17" t="s">
        <v>138</v>
      </c>
      <c r="L407" s="16">
        <v>4071</v>
      </c>
      <c r="M407" s="16">
        <v>16</v>
      </c>
      <c r="N407" s="16" t="s">
        <v>1629</v>
      </c>
      <c r="O407" s="35" t="s">
        <v>1567</v>
      </c>
      <c r="P407" s="16" t="s">
        <v>141</v>
      </c>
      <c r="Q407" s="16" t="s">
        <v>131</v>
      </c>
      <c r="R407" s="17" t="s">
        <v>73</v>
      </c>
      <c r="S407" s="22"/>
      <c r="T407" s="22">
        <v>493</v>
      </c>
      <c r="U407" s="22" t="s">
        <v>1629</v>
      </c>
      <c r="V407" s="37" t="s">
        <v>1567</v>
      </c>
      <c r="W407" s="16">
        <v>3000</v>
      </c>
      <c r="X407" s="16" t="s">
        <v>170</v>
      </c>
      <c r="Y407" s="16" t="s">
        <v>1358</v>
      </c>
      <c r="Z407" s="16" t="s">
        <v>1358</v>
      </c>
      <c r="AA407" s="16" t="s">
        <v>1359</v>
      </c>
      <c r="AB407" s="16" t="s">
        <v>1950</v>
      </c>
      <c r="AC407" s="16" t="s">
        <v>1951</v>
      </c>
      <c r="AD407" s="16"/>
      <c r="AE407" s="16" t="s">
        <v>77</v>
      </c>
      <c r="AF407" s="24">
        <v>2328818</v>
      </c>
      <c r="AG407" s="41">
        <v>624700</v>
      </c>
      <c r="AH407" s="24">
        <v>2953518</v>
      </c>
      <c r="AI407" s="26">
        <v>34334</v>
      </c>
      <c r="AJ407" s="27">
        <v>40909</v>
      </c>
      <c r="AK407" s="19" t="s">
        <v>92</v>
      </c>
      <c r="AL407" s="28">
        <f t="shared" ca="1" si="35"/>
        <v>13.25</v>
      </c>
      <c r="AM407" s="16" t="s">
        <v>183</v>
      </c>
      <c r="AN407" s="16" t="s">
        <v>94</v>
      </c>
      <c r="AO407" s="36" t="s">
        <v>1953</v>
      </c>
      <c r="AP407" s="30">
        <v>6.9690000000000002E-2</v>
      </c>
      <c r="AQ407" s="31" t="s">
        <v>2454</v>
      </c>
      <c r="AR407" s="17" t="s">
        <v>2454</v>
      </c>
      <c r="AS407" s="16" t="s">
        <v>84</v>
      </c>
      <c r="AT407" s="16"/>
      <c r="AU407" s="33"/>
      <c r="AV407" s="17"/>
      <c r="AW407" s="16" t="s">
        <v>2455</v>
      </c>
      <c r="AX407" s="16">
        <v>3206414729</v>
      </c>
      <c r="AY407" s="16">
        <v>3214894110</v>
      </c>
      <c r="AZ407" s="16" t="str">
        <f t="shared" ca="1" si="39"/>
        <v xml:space="preserve"> </v>
      </c>
      <c r="BA407" s="16" t="s">
        <v>87</v>
      </c>
      <c r="BB407" s="16" t="s">
        <v>87</v>
      </c>
      <c r="BC407" s="16"/>
      <c r="BD407" s="18" t="s">
        <v>87</v>
      </c>
      <c r="BE407" s="16"/>
      <c r="BF407" s="16" t="s">
        <v>87</v>
      </c>
      <c r="BG407" s="17"/>
      <c r="BH407" s="16"/>
      <c r="BI407" s="19"/>
      <c r="BJ407" s="16"/>
      <c r="BK407" s="16"/>
      <c r="BL407" s="34"/>
    </row>
    <row r="408" spans="1:64">
      <c r="A408" s="15">
        <v>494</v>
      </c>
      <c r="B408" s="16">
        <v>4066</v>
      </c>
      <c r="C408" s="17" t="s">
        <v>112</v>
      </c>
      <c r="D408" s="18">
        <v>34555670</v>
      </c>
      <c r="E408" s="18">
        <v>34555670</v>
      </c>
      <c r="F408" s="18">
        <v>34555670</v>
      </c>
      <c r="G408" s="17" t="s">
        <v>2456</v>
      </c>
      <c r="H408" s="16" t="s">
        <v>89</v>
      </c>
      <c r="I408" s="19" t="s">
        <v>2457</v>
      </c>
      <c r="J408" s="16">
        <f t="shared" ca="1" si="40"/>
        <v>55</v>
      </c>
      <c r="K408" s="17" t="s">
        <v>138</v>
      </c>
      <c r="L408" s="16">
        <v>4071</v>
      </c>
      <c r="M408" s="16">
        <v>16</v>
      </c>
      <c r="N408" s="16" t="s">
        <v>1629</v>
      </c>
      <c r="O408" s="35" t="s">
        <v>1567</v>
      </c>
      <c r="P408" s="16" t="s">
        <v>141</v>
      </c>
      <c r="Q408" s="16" t="s">
        <v>131</v>
      </c>
      <c r="R408" s="17" t="s">
        <v>73</v>
      </c>
      <c r="S408" s="22"/>
      <c r="T408" s="22">
        <v>494</v>
      </c>
      <c r="U408" s="22" t="s">
        <v>1629</v>
      </c>
      <c r="V408" s="37" t="s">
        <v>1567</v>
      </c>
      <c r="W408" s="16">
        <v>3000</v>
      </c>
      <c r="X408" s="16" t="s">
        <v>170</v>
      </c>
      <c r="Y408" s="16" t="s">
        <v>574</v>
      </c>
      <c r="Z408" s="16" t="s">
        <v>574</v>
      </c>
      <c r="AA408" s="16" t="s">
        <v>463</v>
      </c>
      <c r="AB408" s="16" t="s">
        <v>464</v>
      </c>
      <c r="AC408" s="16" t="s">
        <v>465</v>
      </c>
      <c r="AD408" s="16" t="s">
        <v>2458</v>
      </c>
      <c r="AE408" s="16" t="s">
        <v>77</v>
      </c>
      <c r="AF408" s="24">
        <v>2328818</v>
      </c>
      <c r="AG408" s="41">
        <v>624700</v>
      </c>
      <c r="AH408" s="24">
        <v>2953518</v>
      </c>
      <c r="AI408" s="26">
        <v>37124</v>
      </c>
      <c r="AJ408" s="27">
        <v>40909</v>
      </c>
      <c r="AK408" s="19" t="s">
        <v>92</v>
      </c>
      <c r="AL408" s="28">
        <f t="shared" ca="1" si="35"/>
        <v>13.25</v>
      </c>
      <c r="AM408" s="16" t="s">
        <v>120</v>
      </c>
      <c r="AN408" s="16" t="s">
        <v>94</v>
      </c>
      <c r="AO408" s="36" t="s">
        <v>466</v>
      </c>
      <c r="AP408" s="30">
        <v>6.9690000000000002E-2</v>
      </c>
      <c r="AQ408" s="31" t="s">
        <v>2459</v>
      </c>
      <c r="AR408" s="44" t="s">
        <v>2460</v>
      </c>
      <c r="AS408" s="16" t="s">
        <v>84</v>
      </c>
      <c r="AT408" s="16"/>
      <c r="AU408" s="33"/>
      <c r="AV408" s="44"/>
      <c r="AW408" s="16" t="s">
        <v>2461</v>
      </c>
      <c r="AX408" s="16">
        <v>3115892428</v>
      </c>
      <c r="AY408" s="16">
        <v>3214638125</v>
      </c>
      <c r="AZ408" s="16" t="str">
        <f t="shared" ca="1" si="39"/>
        <v>Prepensionado</v>
      </c>
      <c r="BA408" s="16" t="s">
        <v>87</v>
      </c>
      <c r="BB408" s="16" t="s">
        <v>211</v>
      </c>
      <c r="BC408" s="16"/>
      <c r="BD408" s="18" t="s">
        <v>87</v>
      </c>
      <c r="BE408" s="16"/>
      <c r="BF408" s="16" t="s">
        <v>87</v>
      </c>
      <c r="BG408" s="44"/>
      <c r="BH408" s="16"/>
      <c r="BI408" s="19"/>
      <c r="BJ408" s="16"/>
      <c r="BK408" s="16"/>
      <c r="BL408" s="34"/>
    </row>
    <row r="409" spans="1:64">
      <c r="A409" s="15">
        <v>495</v>
      </c>
      <c r="B409" s="16">
        <v>4066</v>
      </c>
      <c r="C409" s="17" t="s">
        <v>64</v>
      </c>
      <c r="D409" s="18">
        <v>14637471</v>
      </c>
      <c r="E409" s="18">
        <v>14637471</v>
      </c>
      <c r="F409" s="18">
        <v>14637471</v>
      </c>
      <c r="G409" s="17" t="s">
        <v>2462</v>
      </c>
      <c r="H409" s="16" t="s">
        <v>229</v>
      </c>
      <c r="I409" s="19">
        <v>30726</v>
      </c>
      <c r="J409" s="16">
        <f t="shared" ca="1" si="40"/>
        <v>41</v>
      </c>
      <c r="K409" s="17" t="s">
        <v>138</v>
      </c>
      <c r="L409" s="16">
        <v>4071</v>
      </c>
      <c r="M409" s="16">
        <v>16</v>
      </c>
      <c r="N409" s="16" t="s">
        <v>1629</v>
      </c>
      <c r="O409" s="35" t="s">
        <v>1567</v>
      </c>
      <c r="P409" s="16" t="s">
        <v>141</v>
      </c>
      <c r="Q409" s="16" t="s">
        <v>131</v>
      </c>
      <c r="R409" s="17" t="s">
        <v>73</v>
      </c>
      <c r="S409" s="22"/>
      <c r="T409" s="22">
        <v>495</v>
      </c>
      <c r="U409" s="22" t="s">
        <v>1629</v>
      </c>
      <c r="V409" s="37" t="s">
        <v>1567</v>
      </c>
      <c r="W409" s="16">
        <v>3000</v>
      </c>
      <c r="X409" s="16" t="s">
        <v>170</v>
      </c>
      <c r="Y409" s="16" t="s">
        <v>432</v>
      </c>
      <c r="Z409" s="16" t="s">
        <v>432</v>
      </c>
      <c r="AA409" s="16" t="s">
        <v>433</v>
      </c>
      <c r="AB409" s="16" t="s">
        <v>434</v>
      </c>
      <c r="AC409" s="16" t="s">
        <v>435</v>
      </c>
      <c r="AD409" s="16"/>
      <c r="AE409" s="16" t="s">
        <v>77</v>
      </c>
      <c r="AF409" s="24">
        <v>2328818</v>
      </c>
      <c r="AG409" s="25" t="s">
        <v>78</v>
      </c>
      <c r="AH409" s="24">
        <v>2328818</v>
      </c>
      <c r="AI409" s="26" t="s">
        <v>78</v>
      </c>
      <c r="AJ409" s="27">
        <v>44217</v>
      </c>
      <c r="AK409" s="19" t="s">
        <v>2463</v>
      </c>
      <c r="AL409" s="28">
        <f t="shared" ca="1" si="35"/>
        <v>4.166666666666667</v>
      </c>
      <c r="AM409" s="16" t="s">
        <v>120</v>
      </c>
      <c r="AN409" s="16" t="s">
        <v>121</v>
      </c>
      <c r="AO409" s="36" t="s">
        <v>436</v>
      </c>
      <c r="AP409" s="30">
        <v>6.9690000000000002E-2</v>
      </c>
      <c r="AQ409" s="31" t="s">
        <v>2464</v>
      </c>
      <c r="AR409" s="17"/>
      <c r="AS409" s="16" t="s">
        <v>2465</v>
      </c>
      <c r="AT409" s="16"/>
      <c r="AU409" s="33"/>
      <c r="AV409" s="17"/>
      <c r="AW409" s="16" t="s">
        <v>2466</v>
      </c>
      <c r="AX409" s="16">
        <v>3044697260</v>
      </c>
      <c r="AY409" s="16" t="s">
        <v>78</v>
      </c>
      <c r="AZ409" s="16" t="str">
        <f t="shared" ca="1" si="39"/>
        <v xml:space="preserve"> </v>
      </c>
      <c r="BA409" s="16" t="s">
        <v>87</v>
      </c>
      <c r="BB409" s="16" t="s">
        <v>87</v>
      </c>
      <c r="BC409" s="16"/>
      <c r="BD409" s="18" t="s">
        <v>87</v>
      </c>
      <c r="BE409" s="16"/>
      <c r="BF409" s="16" t="s">
        <v>87</v>
      </c>
      <c r="BG409" s="44"/>
      <c r="BH409" s="16"/>
      <c r="BI409" s="19"/>
      <c r="BJ409" s="16"/>
      <c r="BK409" s="16"/>
      <c r="BL409" s="34"/>
    </row>
    <row r="410" spans="1:64">
      <c r="A410" s="15">
        <v>496</v>
      </c>
      <c r="B410" s="16">
        <v>4066</v>
      </c>
      <c r="C410" s="17" t="s">
        <v>64</v>
      </c>
      <c r="D410" s="18">
        <v>1064713150</v>
      </c>
      <c r="E410" s="18">
        <v>1064713150</v>
      </c>
      <c r="F410" s="18">
        <v>1064713150</v>
      </c>
      <c r="G410" s="17" t="s">
        <v>2467</v>
      </c>
      <c r="H410" s="16" t="s">
        <v>229</v>
      </c>
      <c r="I410" s="26">
        <v>32980</v>
      </c>
      <c r="J410" s="16">
        <f t="shared" ca="1" si="40"/>
        <v>34</v>
      </c>
      <c r="K410" s="17" t="s">
        <v>138</v>
      </c>
      <c r="L410" s="16">
        <v>4071</v>
      </c>
      <c r="M410" s="16">
        <v>16</v>
      </c>
      <c r="N410" s="16" t="s">
        <v>1629</v>
      </c>
      <c r="O410" s="35" t="s">
        <v>1567</v>
      </c>
      <c r="P410" s="16" t="s">
        <v>141</v>
      </c>
      <c r="Q410" s="16" t="s">
        <v>131</v>
      </c>
      <c r="R410" s="17" t="s">
        <v>73</v>
      </c>
      <c r="S410" s="22"/>
      <c r="T410" s="22">
        <v>496</v>
      </c>
      <c r="U410" s="22" t="s">
        <v>1629</v>
      </c>
      <c r="V410" s="37" t="s">
        <v>1567</v>
      </c>
      <c r="W410" s="16">
        <v>3000</v>
      </c>
      <c r="X410" s="16" t="s">
        <v>170</v>
      </c>
      <c r="Y410" s="16" t="s">
        <v>531</v>
      </c>
      <c r="Z410" s="16" t="s">
        <v>531</v>
      </c>
      <c r="AA410" s="16" t="s">
        <v>421</v>
      </c>
      <c r="AB410" s="16" t="s">
        <v>2468</v>
      </c>
      <c r="AC410" s="16" t="s">
        <v>423</v>
      </c>
      <c r="AD410" s="16" t="s">
        <v>2469</v>
      </c>
      <c r="AE410" s="16" t="s">
        <v>77</v>
      </c>
      <c r="AF410" s="24">
        <v>2328818</v>
      </c>
      <c r="AG410" s="25" t="s">
        <v>78</v>
      </c>
      <c r="AH410" s="24">
        <v>2328818</v>
      </c>
      <c r="AI410" s="26" t="s">
        <v>78</v>
      </c>
      <c r="AJ410" s="27">
        <v>44568</v>
      </c>
      <c r="AK410" s="19" t="s">
        <v>2470</v>
      </c>
      <c r="AL410" s="28">
        <f t="shared" ca="1" si="35"/>
        <v>3.1666666666666665</v>
      </c>
      <c r="AM410" s="16" t="s">
        <v>183</v>
      </c>
      <c r="AN410" s="33" t="s">
        <v>121</v>
      </c>
      <c r="AO410" s="36" t="s">
        <v>425</v>
      </c>
      <c r="AP410" s="30">
        <v>6.9690000000000002E-2</v>
      </c>
      <c r="AQ410" s="31" t="s">
        <v>2471</v>
      </c>
      <c r="AR410" s="45" t="s">
        <v>2472</v>
      </c>
      <c r="AS410" s="33" t="s">
        <v>84</v>
      </c>
      <c r="AT410" s="16"/>
      <c r="AU410" s="33"/>
      <c r="AV410" s="17"/>
      <c r="AW410" s="16" t="s">
        <v>2473</v>
      </c>
      <c r="AX410" s="16">
        <v>3142940741</v>
      </c>
      <c r="AY410" s="16" t="s">
        <v>78</v>
      </c>
      <c r="AZ410" s="16" t="str">
        <f t="shared" ca="1" si="39"/>
        <v xml:space="preserve"> </v>
      </c>
      <c r="BA410" s="16" t="s">
        <v>87</v>
      </c>
      <c r="BB410" s="16" t="s">
        <v>87</v>
      </c>
      <c r="BC410" s="16"/>
      <c r="BD410" s="18" t="s">
        <v>87</v>
      </c>
      <c r="BE410" s="16"/>
      <c r="BF410" s="16" t="s">
        <v>87</v>
      </c>
      <c r="BG410" s="44"/>
      <c r="BH410" s="16"/>
      <c r="BI410" s="19"/>
      <c r="BJ410" s="16"/>
      <c r="BK410" s="16"/>
      <c r="BL410" s="34"/>
    </row>
    <row r="411" spans="1:64">
      <c r="A411" s="15">
        <v>497</v>
      </c>
      <c r="B411" s="16">
        <v>4066</v>
      </c>
      <c r="C411" s="17" t="s">
        <v>64</v>
      </c>
      <c r="D411" s="18">
        <v>91219116</v>
      </c>
      <c r="E411" s="18">
        <v>91219116</v>
      </c>
      <c r="F411" s="18">
        <v>91219116</v>
      </c>
      <c r="G411" s="17" t="s">
        <v>2474</v>
      </c>
      <c r="H411" s="16" t="s">
        <v>89</v>
      </c>
      <c r="I411" s="19" t="s">
        <v>2475</v>
      </c>
      <c r="J411" s="16">
        <f t="shared" ca="1" si="40"/>
        <v>62</v>
      </c>
      <c r="K411" s="17" t="s">
        <v>138</v>
      </c>
      <c r="L411" s="16">
        <v>4071</v>
      </c>
      <c r="M411" s="16">
        <v>16</v>
      </c>
      <c r="N411" s="16" t="s">
        <v>1629</v>
      </c>
      <c r="O411" s="35" t="s">
        <v>1567</v>
      </c>
      <c r="P411" s="16" t="s">
        <v>141</v>
      </c>
      <c r="Q411" s="16" t="s">
        <v>131</v>
      </c>
      <c r="R411" s="17" t="s">
        <v>73</v>
      </c>
      <c r="S411" s="22"/>
      <c r="T411" s="22">
        <v>497</v>
      </c>
      <c r="U411" s="22" t="s">
        <v>1629</v>
      </c>
      <c r="V411" s="37" t="s">
        <v>1567</v>
      </c>
      <c r="W411" s="16">
        <v>3000</v>
      </c>
      <c r="X411" s="16" t="s">
        <v>170</v>
      </c>
      <c r="Y411" s="16" t="s">
        <v>231</v>
      </c>
      <c r="Z411" s="16" t="s">
        <v>231</v>
      </c>
      <c r="AA411" s="16" t="s">
        <v>145</v>
      </c>
      <c r="AB411" s="16" t="s">
        <v>558</v>
      </c>
      <c r="AC411" s="16" t="s">
        <v>559</v>
      </c>
      <c r="AD411" s="16" t="s">
        <v>2306</v>
      </c>
      <c r="AE411" s="16" t="s">
        <v>77</v>
      </c>
      <c r="AF411" s="24">
        <v>2328818</v>
      </c>
      <c r="AG411" s="41">
        <v>624700</v>
      </c>
      <c r="AH411" s="24">
        <v>2953518</v>
      </c>
      <c r="AI411" s="26">
        <v>36549</v>
      </c>
      <c r="AJ411" s="27">
        <v>40909</v>
      </c>
      <c r="AK411" s="19" t="s">
        <v>92</v>
      </c>
      <c r="AL411" s="28">
        <f t="shared" ca="1" si="35"/>
        <v>13.25</v>
      </c>
      <c r="AM411" s="16" t="s">
        <v>173</v>
      </c>
      <c r="AN411" s="16" t="s">
        <v>94</v>
      </c>
      <c r="AO411" s="36" t="s">
        <v>562</v>
      </c>
      <c r="AP411" s="30">
        <v>6.9690000000000002E-2</v>
      </c>
      <c r="AQ411" s="31" t="s">
        <v>2476</v>
      </c>
      <c r="AR411" s="17" t="s">
        <v>2477</v>
      </c>
      <c r="AS411" s="16" t="s">
        <v>1811</v>
      </c>
      <c r="AT411" s="16"/>
      <c r="AU411" s="33"/>
      <c r="AV411" s="17"/>
      <c r="AW411" s="16" t="s">
        <v>2478</v>
      </c>
      <c r="AX411" s="16">
        <v>3177746160</v>
      </c>
      <c r="AY411" s="16" t="s">
        <v>78</v>
      </c>
      <c r="AZ411" s="16" t="str">
        <f t="shared" ca="1" si="39"/>
        <v>Prepensionado</v>
      </c>
      <c r="BA411" s="16" t="s">
        <v>87</v>
      </c>
      <c r="BB411" s="16" t="s">
        <v>87</v>
      </c>
      <c r="BC411" s="16"/>
      <c r="BD411" s="18" t="s">
        <v>87</v>
      </c>
      <c r="BE411" s="16"/>
      <c r="BF411" s="16" t="s">
        <v>87</v>
      </c>
      <c r="BG411" s="44"/>
      <c r="BH411" s="16"/>
      <c r="BI411" s="19"/>
      <c r="BJ411" s="16"/>
      <c r="BK411" s="16"/>
      <c r="BL411" s="34"/>
    </row>
    <row r="412" spans="1:64">
      <c r="A412" s="15">
        <v>498</v>
      </c>
      <c r="B412" s="16">
        <v>4066</v>
      </c>
      <c r="C412" s="17" t="s">
        <v>64</v>
      </c>
      <c r="D412" s="18">
        <v>13953308</v>
      </c>
      <c r="E412" s="18">
        <v>13953308</v>
      </c>
      <c r="F412" s="18">
        <v>13953308</v>
      </c>
      <c r="G412" s="17" t="s">
        <v>2479</v>
      </c>
      <c r="H412" s="16" t="s">
        <v>291</v>
      </c>
      <c r="I412" s="19" t="s">
        <v>2480</v>
      </c>
      <c r="J412" s="16">
        <f t="shared" ca="1" si="40"/>
        <v>62</v>
      </c>
      <c r="K412" s="17" t="s">
        <v>138</v>
      </c>
      <c r="L412" s="16">
        <v>4071</v>
      </c>
      <c r="M412" s="16">
        <v>16</v>
      </c>
      <c r="N412" s="16" t="s">
        <v>1629</v>
      </c>
      <c r="O412" s="35" t="s">
        <v>1567</v>
      </c>
      <c r="P412" s="16" t="s">
        <v>141</v>
      </c>
      <c r="Q412" s="16" t="s">
        <v>131</v>
      </c>
      <c r="R412" s="17" t="s">
        <v>1027</v>
      </c>
      <c r="S412" s="22"/>
      <c r="T412" s="22">
        <v>498</v>
      </c>
      <c r="U412" s="22" t="s">
        <v>1629</v>
      </c>
      <c r="V412" s="37" t="s">
        <v>1567</v>
      </c>
      <c r="W412" s="16">
        <v>3000</v>
      </c>
      <c r="X412" s="16" t="s">
        <v>170</v>
      </c>
      <c r="Y412" s="16" t="s">
        <v>293</v>
      </c>
      <c r="Z412" s="16" t="s">
        <v>293</v>
      </c>
      <c r="AA412" s="16" t="s">
        <v>76</v>
      </c>
      <c r="AB412" s="16" t="s">
        <v>76</v>
      </c>
      <c r="AC412" s="16" t="s">
        <v>76</v>
      </c>
      <c r="AD412" s="16"/>
      <c r="AE412" s="16" t="s">
        <v>77</v>
      </c>
      <c r="AF412" s="24">
        <v>2328818</v>
      </c>
      <c r="AG412" s="41">
        <v>624700</v>
      </c>
      <c r="AH412" s="24">
        <v>2953518</v>
      </c>
      <c r="AI412" s="26">
        <v>37124</v>
      </c>
      <c r="AJ412" s="27">
        <v>40909</v>
      </c>
      <c r="AK412" s="19" t="s">
        <v>92</v>
      </c>
      <c r="AL412" s="28">
        <f t="shared" ca="1" si="35"/>
        <v>13.25</v>
      </c>
      <c r="AM412" s="16" t="s">
        <v>93</v>
      </c>
      <c r="AN412" s="16" t="s">
        <v>94</v>
      </c>
      <c r="AO412" s="36" t="s">
        <v>82</v>
      </c>
      <c r="AP412" s="30">
        <v>6.9690000000000002E-2</v>
      </c>
      <c r="AQ412" s="31" t="s">
        <v>2481</v>
      </c>
      <c r="AR412" s="17" t="s">
        <v>2482</v>
      </c>
      <c r="AS412" s="16" t="s">
        <v>84</v>
      </c>
      <c r="AT412" s="16"/>
      <c r="AU412" s="33"/>
      <c r="AV412" s="17"/>
      <c r="AW412" s="16" t="s">
        <v>2483</v>
      </c>
      <c r="AX412" s="16">
        <v>3214415412</v>
      </c>
      <c r="AY412" s="16">
        <v>3214415412</v>
      </c>
      <c r="AZ412" s="16" t="str">
        <f t="shared" ca="1" si="39"/>
        <v>Prepensionado</v>
      </c>
      <c r="BA412" s="16" t="s">
        <v>87</v>
      </c>
      <c r="BB412" s="16" t="s">
        <v>87</v>
      </c>
      <c r="BC412" s="16"/>
      <c r="BD412" s="18" t="s">
        <v>87</v>
      </c>
      <c r="BE412" s="16"/>
      <c r="BF412" s="16" t="s">
        <v>87</v>
      </c>
      <c r="BG412" s="44"/>
      <c r="BH412" s="16"/>
      <c r="BI412" s="19"/>
      <c r="BJ412" s="16"/>
      <c r="BK412" s="16"/>
      <c r="BL412" s="34"/>
    </row>
    <row r="413" spans="1:64">
      <c r="A413" s="15">
        <v>499</v>
      </c>
      <c r="B413" s="16">
        <v>4066</v>
      </c>
      <c r="C413" s="17" t="s">
        <v>64</v>
      </c>
      <c r="D413" s="18">
        <v>12134795</v>
      </c>
      <c r="E413" s="18">
        <v>12134795</v>
      </c>
      <c r="F413" s="18">
        <v>12134795</v>
      </c>
      <c r="G413" s="17" t="s">
        <v>2484</v>
      </c>
      <c r="H413" s="16" t="s">
        <v>89</v>
      </c>
      <c r="I413" s="19" t="s">
        <v>2485</v>
      </c>
      <c r="J413" s="16">
        <f t="shared" ca="1" si="40"/>
        <v>57</v>
      </c>
      <c r="K413" s="17" t="s">
        <v>138</v>
      </c>
      <c r="L413" s="16">
        <v>4071</v>
      </c>
      <c r="M413" s="16">
        <v>16</v>
      </c>
      <c r="N413" s="16" t="s">
        <v>1629</v>
      </c>
      <c r="O413" s="35" t="s">
        <v>1567</v>
      </c>
      <c r="P413" s="16" t="s">
        <v>141</v>
      </c>
      <c r="Q413" s="16" t="s">
        <v>131</v>
      </c>
      <c r="R413" s="17" t="s">
        <v>73</v>
      </c>
      <c r="S413" s="22"/>
      <c r="T413" s="22">
        <v>499</v>
      </c>
      <c r="U413" s="22" t="s">
        <v>1629</v>
      </c>
      <c r="V413" s="37" t="s">
        <v>1567</v>
      </c>
      <c r="W413" s="16">
        <v>3000</v>
      </c>
      <c r="X413" s="16" t="s">
        <v>170</v>
      </c>
      <c r="Y413" s="16" t="s">
        <v>477</v>
      </c>
      <c r="Z413" s="16" t="s">
        <v>477</v>
      </c>
      <c r="AA413" s="16" t="s">
        <v>478</v>
      </c>
      <c r="AB413" s="16" t="s">
        <v>2486</v>
      </c>
      <c r="AC413" s="16" t="s">
        <v>772</v>
      </c>
      <c r="AD413" s="16" t="s">
        <v>2487</v>
      </c>
      <c r="AE413" s="16" t="s">
        <v>77</v>
      </c>
      <c r="AF413" s="24">
        <v>2328818</v>
      </c>
      <c r="AG413" s="41">
        <v>624700</v>
      </c>
      <c r="AH413" s="24">
        <v>2953518</v>
      </c>
      <c r="AI413" s="26">
        <v>37253</v>
      </c>
      <c r="AJ413" s="27">
        <v>40909</v>
      </c>
      <c r="AK413" s="19" t="s">
        <v>92</v>
      </c>
      <c r="AL413" s="28">
        <f t="shared" ca="1" si="35"/>
        <v>13.25</v>
      </c>
      <c r="AM413" s="16" t="s">
        <v>120</v>
      </c>
      <c r="AN413" s="16" t="s">
        <v>94</v>
      </c>
      <c r="AO413" s="36" t="s">
        <v>773</v>
      </c>
      <c r="AP413" s="30">
        <v>6.9690000000000002E-2</v>
      </c>
      <c r="AQ413" s="31" t="s">
        <v>2488</v>
      </c>
      <c r="AR413" s="17" t="s">
        <v>2489</v>
      </c>
      <c r="AS413" s="16" t="s">
        <v>84</v>
      </c>
      <c r="AT413" s="16"/>
      <c r="AU413" s="33"/>
      <c r="AV413" s="17"/>
      <c r="AW413" s="16" t="s">
        <v>2490</v>
      </c>
      <c r="AX413" s="16">
        <v>3155516937</v>
      </c>
      <c r="AY413" s="16" t="s">
        <v>78</v>
      </c>
      <c r="AZ413" s="16" t="str">
        <f t="shared" ca="1" si="39"/>
        <v xml:space="preserve"> </v>
      </c>
      <c r="BA413" s="16" t="s">
        <v>87</v>
      </c>
      <c r="BB413" s="16" t="s">
        <v>87</v>
      </c>
      <c r="BC413" s="16"/>
      <c r="BD413" s="18" t="s">
        <v>87</v>
      </c>
      <c r="BE413" s="16"/>
      <c r="BF413" s="16" t="s">
        <v>87</v>
      </c>
      <c r="BG413" s="44"/>
      <c r="BH413" s="16"/>
      <c r="BI413" s="19"/>
      <c r="BJ413" s="16"/>
      <c r="BK413" s="16"/>
      <c r="BL413" s="34"/>
    </row>
    <row r="414" spans="1:64">
      <c r="A414" s="15">
        <v>500</v>
      </c>
      <c r="B414" s="16">
        <v>4066</v>
      </c>
      <c r="C414" s="17" t="s">
        <v>64</v>
      </c>
      <c r="D414" s="18">
        <v>79350864</v>
      </c>
      <c r="E414" s="18">
        <v>79350864</v>
      </c>
      <c r="F414" s="18">
        <v>79350864</v>
      </c>
      <c r="G414" s="17" t="s">
        <v>2491</v>
      </c>
      <c r="H414" s="16" t="s">
        <v>89</v>
      </c>
      <c r="I414" s="19" t="s">
        <v>2370</v>
      </c>
      <c r="J414" s="16">
        <f t="shared" ca="1" si="40"/>
        <v>60</v>
      </c>
      <c r="K414" s="17" t="s">
        <v>138</v>
      </c>
      <c r="L414" s="16">
        <v>4071</v>
      </c>
      <c r="M414" s="16">
        <v>16</v>
      </c>
      <c r="N414" s="16" t="s">
        <v>1629</v>
      </c>
      <c r="O414" s="35" t="s">
        <v>1567</v>
      </c>
      <c r="P414" s="16" t="s">
        <v>141</v>
      </c>
      <c r="Q414" s="16" t="s">
        <v>131</v>
      </c>
      <c r="R414" s="17" t="s">
        <v>73</v>
      </c>
      <c r="S414" s="22"/>
      <c r="T414" s="22">
        <v>500</v>
      </c>
      <c r="U414" s="22" t="s">
        <v>1629</v>
      </c>
      <c r="V414" s="37" t="s">
        <v>1567</v>
      </c>
      <c r="W414" s="16">
        <v>3000</v>
      </c>
      <c r="X414" s="16" t="s">
        <v>170</v>
      </c>
      <c r="Y414" s="16" t="s">
        <v>293</v>
      </c>
      <c r="Z414" s="16" t="s">
        <v>293</v>
      </c>
      <c r="AA414" s="16" t="s">
        <v>76</v>
      </c>
      <c r="AB414" s="16" t="s">
        <v>76</v>
      </c>
      <c r="AC414" s="16" t="s">
        <v>76</v>
      </c>
      <c r="AD414" s="16"/>
      <c r="AE414" s="16" t="s">
        <v>77</v>
      </c>
      <c r="AF414" s="24">
        <v>2328818</v>
      </c>
      <c r="AG414" s="41">
        <v>624700</v>
      </c>
      <c r="AH414" s="24">
        <v>2953518</v>
      </c>
      <c r="AI414" s="26">
        <v>35947</v>
      </c>
      <c r="AJ414" s="27">
        <v>40909</v>
      </c>
      <c r="AK414" s="19" t="s">
        <v>92</v>
      </c>
      <c r="AL414" s="28">
        <f t="shared" ca="1" si="35"/>
        <v>13.25</v>
      </c>
      <c r="AM414" s="16" t="s">
        <v>120</v>
      </c>
      <c r="AN414" s="16" t="s">
        <v>94</v>
      </c>
      <c r="AO414" s="36" t="s">
        <v>82</v>
      </c>
      <c r="AP414" s="30">
        <v>6.9690000000000002E-2</v>
      </c>
      <c r="AQ414" s="31" t="s">
        <v>2492</v>
      </c>
      <c r="AR414" s="17" t="s">
        <v>2493</v>
      </c>
      <c r="AS414" s="16" t="s">
        <v>84</v>
      </c>
      <c r="AT414" s="16"/>
      <c r="AU414" s="33"/>
      <c r="AV414" s="17"/>
      <c r="AW414" s="16" t="s">
        <v>2494</v>
      </c>
      <c r="AX414" s="16">
        <v>3118389224</v>
      </c>
      <c r="AY414" s="16" t="s">
        <v>78</v>
      </c>
      <c r="AZ414" s="16" t="s">
        <v>383</v>
      </c>
      <c r="BA414" s="16" t="s">
        <v>87</v>
      </c>
      <c r="BB414" s="16" t="s">
        <v>87</v>
      </c>
      <c r="BC414" s="16"/>
      <c r="BD414" s="18" t="s">
        <v>87</v>
      </c>
      <c r="BE414" s="16"/>
      <c r="BF414" s="16" t="s">
        <v>87</v>
      </c>
      <c r="BG414" s="44"/>
      <c r="BH414" s="16"/>
      <c r="BI414" s="19"/>
      <c r="BJ414" s="16"/>
      <c r="BK414" s="16"/>
      <c r="BL414" s="34"/>
    </row>
    <row r="415" spans="1:64">
      <c r="A415" s="15">
        <v>501</v>
      </c>
      <c r="B415" s="16">
        <v>4066</v>
      </c>
      <c r="C415" s="17" t="s">
        <v>64</v>
      </c>
      <c r="D415" s="18">
        <v>77169170</v>
      </c>
      <c r="E415" s="18">
        <v>77169170</v>
      </c>
      <c r="F415" s="18">
        <v>77169170</v>
      </c>
      <c r="G415" s="17" t="s">
        <v>2495</v>
      </c>
      <c r="H415" s="16" t="s">
        <v>229</v>
      </c>
      <c r="I415" s="19">
        <v>26123</v>
      </c>
      <c r="J415" s="16">
        <f t="shared" ca="1" si="40"/>
        <v>53</v>
      </c>
      <c r="K415" s="17" t="s">
        <v>138</v>
      </c>
      <c r="L415" s="16">
        <v>4071</v>
      </c>
      <c r="M415" s="16">
        <v>16</v>
      </c>
      <c r="N415" s="16" t="s">
        <v>1629</v>
      </c>
      <c r="O415" s="35" t="s">
        <v>1567</v>
      </c>
      <c r="P415" s="16" t="s">
        <v>141</v>
      </c>
      <c r="Q415" s="16" t="s">
        <v>131</v>
      </c>
      <c r="R415" s="17" t="s">
        <v>73</v>
      </c>
      <c r="S415" s="22"/>
      <c r="T415" s="22">
        <v>501</v>
      </c>
      <c r="U415" s="22" t="s">
        <v>1629</v>
      </c>
      <c r="V415" s="37" t="s">
        <v>1567</v>
      </c>
      <c r="W415" s="16">
        <v>3000</v>
      </c>
      <c r="X415" s="16" t="s">
        <v>170</v>
      </c>
      <c r="Y415" s="16" t="s">
        <v>531</v>
      </c>
      <c r="Z415" s="16" t="s">
        <v>531</v>
      </c>
      <c r="AA415" s="16" t="s">
        <v>421</v>
      </c>
      <c r="AB415" s="16" t="s">
        <v>422</v>
      </c>
      <c r="AC415" s="16" t="s">
        <v>423</v>
      </c>
      <c r="AD415" s="16" t="s">
        <v>551</v>
      </c>
      <c r="AE415" s="16" t="s">
        <v>77</v>
      </c>
      <c r="AF415" s="24">
        <v>2328818</v>
      </c>
      <c r="AG415" s="25" t="s">
        <v>78</v>
      </c>
      <c r="AH415" s="24">
        <v>2328818</v>
      </c>
      <c r="AI415" s="26" t="s">
        <v>78</v>
      </c>
      <c r="AJ415" s="27">
        <v>44047</v>
      </c>
      <c r="AK415" s="19" t="s">
        <v>2496</v>
      </c>
      <c r="AL415" s="28">
        <f t="shared" ca="1" si="35"/>
        <v>4.666666666666667</v>
      </c>
      <c r="AM415" s="16" t="s">
        <v>183</v>
      </c>
      <c r="AN415" s="16" t="s">
        <v>94</v>
      </c>
      <c r="AO415" s="36" t="s">
        <v>425</v>
      </c>
      <c r="AP415" s="30">
        <v>6.9690000000000002E-2</v>
      </c>
      <c r="AQ415" s="31" t="s">
        <v>2497</v>
      </c>
      <c r="AR415" s="17" t="s">
        <v>2498</v>
      </c>
      <c r="AS415" s="16" t="s">
        <v>107</v>
      </c>
      <c r="AT415" s="16"/>
      <c r="AU415" s="33"/>
      <c r="AV415" s="17"/>
      <c r="AW415" s="16" t="s">
        <v>2499</v>
      </c>
      <c r="AX415" s="16">
        <v>3012918156</v>
      </c>
      <c r="AY415" s="16" t="s">
        <v>78</v>
      </c>
      <c r="AZ415" s="16" t="str">
        <f t="shared" ref="AZ415:AZ439" ca="1" si="41">IF(AND(C415="MASCULINO",J415&gt;=59),"Prepensionado",IF(AND(C415="FEMENINO",J415&gt;=54),"Prepensionado"," "))</f>
        <v xml:space="preserve"> </v>
      </c>
      <c r="BA415" s="16" t="s">
        <v>87</v>
      </c>
      <c r="BB415" s="16" t="s">
        <v>87</v>
      </c>
      <c r="BC415" s="16"/>
      <c r="BD415" s="18" t="s">
        <v>87</v>
      </c>
      <c r="BE415" s="16"/>
      <c r="BF415" s="16" t="s">
        <v>87</v>
      </c>
      <c r="BG415" s="17"/>
      <c r="BH415" s="16"/>
      <c r="BI415" s="19"/>
      <c r="BJ415" s="16"/>
      <c r="BK415" s="16"/>
      <c r="BL415" s="34"/>
    </row>
    <row r="416" spans="1:64">
      <c r="A416" s="15">
        <v>502</v>
      </c>
      <c r="B416" s="16">
        <v>4066</v>
      </c>
      <c r="C416" s="17" t="s">
        <v>64</v>
      </c>
      <c r="D416" s="18">
        <v>98502577</v>
      </c>
      <c r="E416" s="18">
        <v>98502577</v>
      </c>
      <c r="F416" s="18">
        <v>98502577</v>
      </c>
      <c r="G416" s="17" t="s">
        <v>2500</v>
      </c>
      <c r="H416" s="16" t="s">
        <v>66</v>
      </c>
      <c r="I416" s="19" t="s">
        <v>2501</v>
      </c>
      <c r="J416" s="16">
        <f t="shared" ca="1" si="40"/>
        <v>61</v>
      </c>
      <c r="K416" s="17" t="s">
        <v>138</v>
      </c>
      <c r="L416" s="16">
        <v>4071</v>
      </c>
      <c r="M416" s="16">
        <v>16</v>
      </c>
      <c r="N416" s="16" t="s">
        <v>1629</v>
      </c>
      <c r="O416" s="35" t="s">
        <v>1567</v>
      </c>
      <c r="P416" s="16" t="s">
        <v>141</v>
      </c>
      <c r="Q416" s="16" t="s">
        <v>131</v>
      </c>
      <c r="R416" s="17" t="s">
        <v>73</v>
      </c>
      <c r="S416" s="22"/>
      <c r="T416" s="22">
        <v>502</v>
      </c>
      <c r="U416" s="22" t="s">
        <v>1629</v>
      </c>
      <c r="V416" s="37" t="s">
        <v>1567</v>
      </c>
      <c r="W416" s="16">
        <v>3000</v>
      </c>
      <c r="X416" s="16" t="s">
        <v>170</v>
      </c>
      <c r="Y416" s="16" t="s">
        <v>519</v>
      </c>
      <c r="Z416" s="16" t="s">
        <v>519</v>
      </c>
      <c r="AA416" s="16" t="s">
        <v>339</v>
      </c>
      <c r="AB416" s="16" t="s">
        <v>340</v>
      </c>
      <c r="AC416" s="16" t="s">
        <v>341</v>
      </c>
      <c r="AD416" s="16"/>
      <c r="AE416" s="16" t="s">
        <v>77</v>
      </c>
      <c r="AF416" s="24">
        <v>2328818</v>
      </c>
      <c r="AG416" s="41">
        <v>624700</v>
      </c>
      <c r="AH416" s="24">
        <v>2953518</v>
      </c>
      <c r="AI416" s="26">
        <v>35655</v>
      </c>
      <c r="AJ416" s="27">
        <v>40909</v>
      </c>
      <c r="AK416" s="19" t="s">
        <v>92</v>
      </c>
      <c r="AL416" s="28">
        <f t="shared" ca="1" si="35"/>
        <v>13.25</v>
      </c>
      <c r="AM416" s="16" t="s">
        <v>269</v>
      </c>
      <c r="AN416" s="16" t="s">
        <v>94</v>
      </c>
      <c r="AO416" s="36" t="s">
        <v>343</v>
      </c>
      <c r="AP416" s="30">
        <v>6.9690000000000002E-2</v>
      </c>
      <c r="AQ416" s="31" t="s">
        <v>2502</v>
      </c>
      <c r="AR416" s="17" t="s">
        <v>2503</v>
      </c>
      <c r="AS416" s="16" t="s">
        <v>84</v>
      </c>
      <c r="AT416" s="16"/>
      <c r="AU416" s="33"/>
      <c r="AV416" s="17"/>
      <c r="AW416" s="16" t="s">
        <v>2504</v>
      </c>
      <c r="AX416" s="16">
        <v>3012290725</v>
      </c>
      <c r="AY416" s="16" t="s">
        <v>78</v>
      </c>
      <c r="AZ416" s="16" t="str">
        <f t="shared" ca="1" si="41"/>
        <v>Prepensionado</v>
      </c>
      <c r="BA416" s="16" t="s">
        <v>87</v>
      </c>
      <c r="BB416" s="16" t="s">
        <v>87</v>
      </c>
      <c r="BC416" s="16"/>
      <c r="BD416" s="18" t="s">
        <v>87</v>
      </c>
      <c r="BE416" s="16"/>
      <c r="BF416" s="16" t="s">
        <v>87</v>
      </c>
      <c r="BG416" s="44"/>
      <c r="BH416" s="16"/>
      <c r="BI416" s="19"/>
      <c r="BJ416" s="16"/>
      <c r="BK416" s="16"/>
      <c r="BL416" s="34"/>
    </row>
    <row r="417" spans="1:64">
      <c r="A417" s="15">
        <v>503</v>
      </c>
      <c r="B417" s="16">
        <v>4066</v>
      </c>
      <c r="C417" s="17" t="s">
        <v>64</v>
      </c>
      <c r="D417" s="18">
        <v>91182165</v>
      </c>
      <c r="E417" s="18">
        <v>91182165</v>
      </c>
      <c r="F417" s="18">
        <v>91182165</v>
      </c>
      <c r="G417" s="17" t="s">
        <v>2505</v>
      </c>
      <c r="H417" s="16" t="s">
        <v>89</v>
      </c>
      <c r="I417" s="19">
        <v>29221</v>
      </c>
      <c r="J417" s="16">
        <f t="shared" ca="1" si="40"/>
        <v>45</v>
      </c>
      <c r="K417" s="17" t="s">
        <v>138</v>
      </c>
      <c r="L417" s="16">
        <v>4071</v>
      </c>
      <c r="M417" s="16">
        <v>16</v>
      </c>
      <c r="N417" s="16" t="s">
        <v>1629</v>
      </c>
      <c r="O417" s="35" t="s">
        <v>1567</v>
      </c>
      <c r="P417" s="16" t="s">
        <v>141</v>
      </c>
      <c r="Q417" s="16" t="s">
        <v>131</v>
      </c>
      <c r="R417" s="17" t="s">
        <v>73</v>
      </c>
      <c r="S417" s="22"/>
      <c r="T417" s="22">
        <v>503</v>
      </c>
      <c r="U417" s="22" t="s">
        <v>1629</v>
      </c>
      <c r="V417" s="37" t="s">
        <v>1567</v>
      </c>
      <c r="W417" s="16">
        <v>3000</v>
      </c>
      <c r="X417" s="16" t="s">
        <v>170</v>
      </c>
      <c r="Y417" s="16" t="s">
        <v>293</v>
      </c>
      <c r="Z417" s="16" t="s">
        <v>293</v>
      </c>
      <c r="AA417" s="16" t="s">
        <v>76</v>
      </c>
      <c r="AB417" s="16" t="s">
        <v>76</v>
      </c>
      <c r="AC417" s="16" t="s">
        <v>76</v>
      </c>
      <c r="AD417" s="16"/>
      <c r="AE417" s="16" t="s">
        <v>77</v>
      </c>
      <c r="AF417" s="24">
        <v>2328818</v>
      </c>
      <c r="AG417" s="25" t="s">
        <v>78</v>
      </c>
      <c r="AH417" s="24">
        <v>2328818</v>
      </c>
      <c r="AI417" s="26" t="s">
        <v>78</v>
      </c>
      <c r="AJ417" s="27">
        <v>44027</v>
      </c>
      <c r="AK417" s="19" t="s">
        <v>2506</v>
      </c>
      <c r="AL417" s="28">
        <f t="shared" ca="1" si="35"/>
        <v>4.666666666666667</v>
      </c>
      <c r="AM417" s="16" t="s">
        <v>1161</v>
      </c>
      <c r="AN417" s="16" t="s">
        <v>94</v>
      </c>
      <c r="AO417" s="36" t="s">
        <v>82</v>
      </c>
      <c r="AP417" s="30">
        <v>6.9690000000000002E-2</v>
      </c>
      <c r="AQ417" s="31" t="s">
        <v>2507</v>
      </c>
      <c r="AR417" s="17" t="s">
        <v>2508</v>
      </c>
      <c r="AS417" s="16" t="s">
        <v>107</v>
      </c>
      <c r="AT417" s="16" t="s">
        <v>2509</v>
      </c>
      <c r="AU417" s="33"/>
      <c r="AV417" s="17"/>
      <c r="AW417" s="16" t="s">
        <v>2510</v>
      </c>
      <c r="AX417" s="16">
        <v>3102800301</v>
      </c>
      <c r="AY417" s="16">
        <v>3106992026</v>
      </c>
      <c r="AZ417" s="16" t="str">
        <f t="shared" ca="1" si="41"/>
        <v xml:space="preserve"> </v>
      </c>
      <c r="BA417" s="16" t="s">
        <v>87</v>
      </c>
      <c r="BB417" s="16" t="s">
        <v>87</v>
      </c>
      <c r="BC417" s="16"/>
      <c r="BD417" s="18" t="s">
        <v>153</v>
      </c>
      <c r="BE417" s="16"/>
      <c r="BF417" s="16" t="s">
        <v>87</v>
      </c>
      <c r="BG417" s="17"/>
      <c r="BH417" s="16"/>
      <c r="BI417" s="19"/>
      <c r="BJ417" s="16"/>
      <c r="BK417" s="16"/>
      <c r="BL417" s="34"/>
    </row>
    <row r="418" spans="1:64">
      <c r="A418" s="15">
        <v>504</v>
      </c>
      <c r="B418" s="16">
        <v>4066</v>
      </c>
      <c r="C418" s="17" t="s">
        <v>64</v>
      </c>
      <c r="D418" s="18">
        <v>88173693</v>
      </c>
      <c r="E418" s="18">
        <v>88173693</v>
      </c>
      <c r="F418" s="18">
        <v>88173693</v>
      </c>
      <c r="G418" s="17" t="s">
        <v>2511</v>
      </c>
      <c r="H418" s="16" t="s">
        <v>89</v>
      </c>
      <c r="I418" s="19" t="s">
        <v>2512</v>
      </c>
      <c r="J418" s="16">
        <f t="shared" ca="1" si="40"/>
        <v>55</v>
      </c>
      <c r="K418" s="17" t="s">
        <v>138</v>
      </c>
      <c r="L418" s="16">
        <v>4071</v>
      </c>
      <c r="M418" s="16">
        <v>16</v>
      </c>
      <c r="N418" s="16" t="s">
        <v>1629</v>
      </c>
      <c r="O418" s="35" t="s">
        <v>1567</v>
      </c>
      <c r="P418" s="16" t="s">
        <v>141</v>
      </c>
      <c r="Q418" s="16" t="s">
        <v>131</v>
      </c>
      <c r="R418" s="17" t="s">
        <v>73</v>
      </c>
      <c r="S418" s="22"/>
      <c r="T418" s="22">
        <v>504</v>
      </c>
      <c r="U418" s="22" t="s">
        <v>1629</v>
      </c>
      <c r="V418" s="37" t="s">
        <v>1567</v>
      </c>
      <c r="W418" s="16">
        <v>3000</v>
      </c>
      <c r="X418" s="16" t="s">
        <v>170</v>
      </c>
      <c r="Y418" s="16" t="s">
        <v>231</v>
      </c>
      <c r="Z418" s="16" t="s">
        <v>231</v>
      </c>
      <c r="AA418" s="16" t="s">
        <v>145</v>
      </c>
      <c r="AB418" s="16" t="s">
        <v>558</v>
      </c>
      <c r="AC418" s="16" t="s">
        <v>559</v>
      </c>
      <c r="AD418" s="16" t="s">
        <v>2513</v>
      </c>
      <c r="AE418" s="16" t="s">
        <v>77</v>
      </c>
      <c r="AF418" s="24">
        <v>2328818</v>
      </c>
      <c r="AG418" s="41">
        <v>624700</v>
      </c>
      <c r="AH418" s="24">
        <v>2953518</v>
      </c>
      <c r="AI418" s="26">
        <v>34921</v>
      </c>
      <c r="AJ418" s="27">
        <v>40909</v>
      </c>
      <c r="AK418" s="19" t="s">
        <v>92</v>
      </c>
      <c r="AL418" s="28">
        <f t="shared" ca="1" si="35"/>
        <v>13.25</v>
      </c>
      <c r="AM418" s="16" t="s">
        <v>173</v>
      </c>
      <c r="AN418" s="16" t="s">
        <v>94</v>
      </c>
      <c r="AO418" s="36" t="s">
        <v>562</v>
      </c>
      <c r="AP418" s="30">
        <v>6.9690000000000002E-2</v>
      </c>
      <c r="AQ418" s="31" t="s">
        <v>2514</v>
      </c>
      <c r="AR418" s="17" t="s">
        <v>2515</v>
      </c>
      <c r="AS418" s="16" t="s">
        <v>84</v>
      </c>
      <c r="AT418" s="16"/>
      <c r="AU418" s="33"/>
      <c r="AV418" s="17"/>
      <c r="AW418" s="16" t="s">
        <v>2516</v>
      </c>
      <c r="AX418" s="16">
        <v>3158399326</v>
      </c>
      <c r="AY418" s="16" t="s">
        <v>78</v>
      </c>
      <c r="AZ418" s="16" t="str">
        <f t="shared" ca="1" si="41"/>
        <v xml:space="preserve"> </v>
      </c>
      <c r="BA418" s="16" t="s">
        <v>87</v>
      </c>
      <c r="BB418" s="16" t="s">
        <v>87</v>
      </c>
      <c r="BC418" s="16"/>
      <c r="BD418" s="18" t="s">
        <v>87</v>
      </c>
      <c r="BE418" s="16"/>
      <c r="BF418" s="16" t="s">
        <v>87</v>
      </c>
      <c r="BG418" s="44"/>
      <c r="BH418" s="16"/>
      <c r="BI418" s="19"/>
      <c r="BJ418" s="16"/>
      <c r="BK418" s="16"/>
      <c r="BL418" s="34"/>
    </row>
    <row r="419" spans="1:64">
      <c r="A419" s="15">
        <v>505</v>
      </c>
      <c r="B419" s="16">
        <v>4066</v>
      </c>
      <c r="C419" s="17" t="s">
        <v>64</v>
      </c>
      <c r="D419" s="18">
        <v>79663194</v>
      </c>
      <c r="E419" s="18">
        <v>79663194</v>
      </c>
      <c r="F419" s="18">
        <v>79663194</v>
      </c>
      <c r="G419" s="17" t="s">
        <v>2517</v>
      </c>
      <c r="H419" s="16" t="s">
        <v>89</v>
      </c>
      <c r="I419" s="19" t="s">
        <v>2518</v>
      </c>
      <c r="J419" s="16">
        <f t="shared" ca="1" si="40"/>
        <v>49</v>
      </c>
      <c r="K419" s="17" t="s">
        <v>138</v>
      </c>
      <c r="L419" s="16">
        <v>4071</v>
      </c>
      <c r="M419" s="16">
        <v>16</v>
      </c>
      <c r="N419" s="16" t="s">
        <v>1629</v>
      </c>
      <c r="O419" s="21" t="s">
        <v>1567</v>
      </c>
      <c r="P419" s="16" t="s">
        <v>141</v>
      </c>
      <c r="Q419" s="16" t="s">
        <v>131</v>
      </c>
      <c r="R419" s="17" t="s">
        <v>73</v>
      </c>
      <c r="S419" s="22"/>
      <c r="T419" s="22">
        <v>505</v>
      </c>
      <c r="U419" s="22" t="s">
        <v>1629</v>
      </c>
      <c r="V419" s="37" t="s">
        <v>1567</v>
      </c>
      <c r="W419" s="16">
        <v>2000</v>
      </c>
      <c r="X419" s="16" t="s">
        <v>181</v>
      </c>
      <c r="Y419" s="16" t="s">
        <v>182</v>
      </c>
      <c r="Z419" s="16" t="s">
        <v>182</v>
      </c>
      <c r="AA419" s="16" t="s">
        <v>76</v>
      </c>
      <c r="AB419" s="16" t="s">
        <v>76</v>
      </c>
      <c r="AC419" s="16" t="s">
        <v>76</v>
      </c>
      <c r="AD419" s="16"/>
      <c r="AE419" s="16" t="s">
        <v>77</v>
      </c>
      <c r="AF419" s="24">
        <v>2328818</v>
      </c>
      <c r="AG419" s="41">
        <v>624700</v>
      </c>
      <c r="AH419" s="24">
        <v>2953518</v>
      </c>
      <c r="AI419" s="26">
        <v>37068</v>
      </c>
      <c r="AJ419" s="27">
        <v>40909</v>
      </c>
      <c r="AK419" s="19" t="s">
        <v>92</v>
      </c>
      <c r="AL419" s="28">
        <f t="shared" ca="1" si="35"/>
        <v>13.25</v>
      </c>
      <c r="AM419" s="16" t="s">
        <v>93</v>
      </c>
      <c r="AN419" s="16" t="s">
        <v>94</v>
      </c>
      <c r="AO419" s="36" t="s">
        <v>82</v>
      </c>
      <c r="AP419" s="30">
        <v>6.9690000000000002E-2</v>
      </c>
      <c r="AQ419" s="31" t="s">
        <v>2519</v>
      </c>
      <c r="AR419" s="17" t="s">
        <v>2519</v>
      </c>
      <c r="AS419" s="16" t="s">
        <v>84</v>
      </c>
      <c r="AT419" s="16"/>
      <c r="AU419" s="33"/>
      <c r="AV419" s="17"/>
      <c r="AW419" s="16" t="s">
        <v>2520</v>
      </c>
      <c r="AX419" s="16">
        <v>3214369985</v>
      </c>
      <c r="AY419" s="16">
        <v>3102978556</v>
      </c>
      <c r="AZ419" s="16" t="str">
        <f t="shared" ca="1" si="41"/>
        <v xml:space="preserve"> </v>
      </c>
      <c r="BA419" s="16" t="s">
        <v>87</v>
      </c>
      <c r="BB419" s="16" t="s">
        <v>87</v>
      </c>
      <c r="BC419" s="16"/>
      <c r="BD419" s="18" t="s">
        <v>87</v>
      </c>
      <c r="BE419" s="16"/>
      <c r="BF419" s="16" t="s">
        <v>87</v>
      </c>
      <c r="BG419" s="44"/>
      <c r="BH419" s="16"/>
      <c r="BI419" s="19"/>
      <c r="BJ419" s="16"/>
      <c r="BK419" s="16"/>
      <c r="BL419" s="34"/>
    </row>
    <row r="420" spans="1:64">
      <c r="A420" s="15">
        <v>506</v>
      </c>
      <c r="B420" s="16">
        <v>4066</v>
      </c>
      <c r="C420" s="17" t="s">
        <v>64</v>
      </c>
      <c r="D420" s="18">
        <v>92513564</v>
      </c>
      <c r="E420" s="18">
        <v>92513564</v>
      </c>
      <c r="F420" s="18">
        <v>92513564</v>
      </c>
      <c r="G420" s="17" t="s">
        <v>2521</v>
      </c>
      <c r="H420" s="16" t="s">
        <v>89</v>
      </c>
      <c r="I420" s="19" t="s">
        <v>2522</v>
      </c>
      <c r="J420" s="16">
        <f t="shared" ca="1" si="40"/>
        <v>55</v>
      </c>
      <c r="K420" s="17" t="s">
        <v>138</v>
      </c>
      <c r="L420" s="16">
        <v>4071</v>
      </c>
      <c r="M420" s="16">
        <v>16</v>
      </c>
      <c r="N420" s="16" t="s">
        <v>1629</v>
      </c>
      <c r="O420" s="35" t="s">
        <v>1567</v>
      </c>
      <c r="P420" s="16" t="s">
        <v>141</v>
      </c>
      <c r="Q420" s="16" t="s">
        <v>131</v>
      </c>
      <c r="R420" s="17" t="s">
        <v>73</v>
      </c>
      <c r="S420" s="22"/>
      <c r="T420" s="22">
        <v>506</v>
      </c>
      <c r="U420" s="22" t="s">
        <v>1629</v>
      </c>
      <c r="V420" s="37" t="s">
        <v>1567</v>
      </c>
      <c r="W420" s="16">
        <v>3000</v>
      </c>
      <c r="X420" s="16" t="s">
        <v>170</v>
      </c>
      <c r="Y420" s="16" t="s">
        <v>531</v>
      </c>
      <c r="Z420" s="16" t="s">
        <v>531</v>
      </c>
      <c r="AA420" s="16" t="s">
        <v>421</v>
      </c>
      <c r="AB420" s="16" t="s">
        <v>581</v>
      </c>
      <c r="AC420" s="16" t="s">
        <v>582</v>
      </c>
      <c r="AD420" s="16"/>
      <c r="AE420" s="16" t="s">
        <v>77</v>
      </c>
      <c r="AF420" s="24">
        <v>2328818</v>
      </c>
      <c r="AG420" s="41">
        <v>624700</v>
      </c>
      <c r="AH420" s="24">
        <v>2953518</v>
      </c>
      <c r="AI420" s="26">
        <v>34390</v>
      </c>
      <c r="AJ420" s="27">
        <v>40909</v>
      </c>
      <c r="AK420" s="19" t="s">
        <v>92</v>
      </c>
      <c r="AL420" s="28">
        <f t="shared" ca="1" si="35"/>
        <v>13.25</v>
      </c>
      <c r="AM420" s="16" t="s">
        <v>120</v>
      </c>
      <c r="AN420" s="16" t="s">
        <v>94</v>
      </c>
      <c r="AO420" s="36" t="s">
        <v>583</v>
      </c>
      <c r="AP420" s="30">
        <v>6.9690000000000002E-2</v>
      </c>
      <c r="AQ420" s="31" t="s">
        <v>2523</v>
      </c>
      <c r="AR420" s="17" t="s">
        <v>2524</v>
      </c>
      <c r="AS420" s="16" t="s">
        <v>84</v>
      </c>
      <c r="AT420" s="16"/>
      <c r="AU420" s="33"/>
      <c r="AV420" s="17"/>
      <c r="AW420" s="16" t="s">
        <v>2525</v>
      </c>
      <c r="AX420" s="16">
        <v>3003228017</v>
      </c>
      <c r="AY420" s="16" t="s">
        <v>78</v>
      </c>
      <c r="AZ420" s="16" t="str">
        <f t="shared" ca="1" si="41"/>
        <v xml:space="preserve"> </v>
      </c>
      <c r="BA420" s="16" t="s">
        <v>87</v>
      </c>
      <c r="BB420" s="16" t="s">
        <v>87</v>
      </c>
      <c r="BC420" s="16"/>
      <c r="BD420" s="18" t="s">
        <v>87</v>
      </c>
      <c r="BE420" s="16"/>
      <c r="BF420" s="16" t="s">
        <v>87</v>
      </c>
      <c r="BG420" s="44"/>
      <c r="BH420" s="16"/>
      <c r="BI420" s="19"/>
      <c r="BJ420" s="16"/>
      <c r="BK420" s="16"/>
      <c r="BL420" s="34"/>
    </row>
    <row r="421" spans="1:64">
      <c r="A421" s="15">
        <v>507</v>
      </c>
      <c r="B421" s="16">
        <v>4066</v>
      </c>
      <c r="C421" s="17" t="s">
        <v>64</v>
      </c>
      <c r="D421" s="18">
        <v>72047191</v>
      </c>
      <c r="E421" s="18">
        <v>72047191</v>
      </c>
      <c r="F421" s="18">
        <v>72047191</v>
      </c>
      <c r="G421" s="17" t="s">
        <v>2526</v>
      </c>
      <c r="H421" s="16" t="s">
        <v>229</v>
      </c>
      <c r="I421" s="19" t="s">
        <v>2527</v>
      </c>
      <c r="J421" s="16">
        <f t="shared" ca="1" si="40"/>
        <v>50</v>
      </c>
      <c r="K421" s="17" t="s">
        <v>138</v>
      </c>
      <c r="L421" s="16">
        <v>4071</v>
      </c>
      <c r="M421" s="16">
        <v>16</v>
      </c>
      <c r="N421" s="16" t="s">
        <v>1629</v>
      </c>
      <c r="O421" s="35" t="s">
        <v>1567</v>
      </c>
      <c r="P421" s="16" t="s">
        <v>141</v>
      </c>
      <c r="Q421" s="16" t="s">
        <v>131</v>
      </c>
      <c r="R421" s="17" t="s">
        <v>73</v>
      </c>
      <c r="S421" s="22"/>
      <c r="T421" s="22">
        <v>507</v>
      </c>
      <c r="U421" s="22" t="s">
        <v>1629</v>
      </c>
      <c r="V421" s="37" t="s">
        <v>1567</v>
      </c>
      <c r="W421" s="16">
        <v>3000</v>
      </c>
      <c r="X421" s="16" t="s">
        <v>170</v>
      </c>
      <c r="Y421" s="16" t="s">
        <v>531</v>
      </c>
      <c r="Z421" s="16" t="s">
        <v>531</v>
      </c>
      <c r="AA421" s="16" t="s">
        <v>421</v>
      </c>
      <c r="AB421" s="16" t="s">
        <v>581</v>
      </c>
      <c r="AC421" s="16" t="s">
        <v>582</v>
      </c>
      <c r="AD421" s="16"/>
      <c r="AE421" s="16" t="s">
        <v>77</v>
      </c>
      <c r="AF421" s="24">
        <v>2328818</v>
      </c>
      <c r="AG421" s="41">
        <v>624700</v>
      </c>
      <c r="AH421" s="24">
        <v>2953518</v>
      </c>
      <c r="AI421" s="26">
        <v>36311</v>
      </c>
      <c r="AJ421" s="27">
        <v>40909</v>
      </c>
      <c r="AK421" s="19" t="s">
        <v>92</v>
      </c>
      <c r="AL421" s="28">
        <f t="shared" ca="1" si="35"/>
        <v>13.25</v>
      </c>
      <c r="AM421" s="16" t="s">
        <v>269</v>
      </c>
      <c r="AN421" s="16" t="s">
        <v>94</v>
      </c>
      <c r="AO421" s="36" t="s">
        <v>583</v>
      </c>
      <c r="AP421" s="30">
        <v>6.9690000000000002E-2</v>
      </c>
      <c r="AQ421" s="31" t="s">
        <v>2528</v>
      </c>
      <c r="AR421" s="17" t="s">
        <v>2529</v>
      </c>
      <c r="AS421" s="16" t="s">
        <v>84</v>
      </c>
      <c r="AT421" s="16"/>
      <c r="AU421" s="33"/>
      <c r="AV421" s="17"/>
      <c r="AW421" s="16" t="s">
        <v>2530</v>
      </c>
      <c r="AX421" s="16">
        <v>3104671810</v>
      </c>
      <c r="AY421" s="16" t="s">
        <v>78</v>
      </c>
      <c r="AZ421" s="16" t="str">
        <f t="shared" ca="1" si="41"/>
        <v xml:space="preserve"> </v>
      </c>
      <c r="BA421" s="16" t="s">
        <v>87</v>
      </c>
      <c r="BB421" s="16" t="s">
        <v>87</v>
      </c>
      <c r="BC421" s="16"/>
      <c r="BD421" s="18" t="s">
        <v>87</v>
      </c>
      <c r="BE421" s="16"/>
      <c r="BF421" s="16" t="s">
        <v>87</v>
      </c>
      <c r="BG421" s="44"/>
      <c r="BH421" s="16"/>
      <c r="BI421" s="19"/>
      <c r="BJ421" s="16"/>
      <c r="BK421" s="16"/>
      <c r="BL421" s="34"/>
    </row>
    <row r="422" spans="1:64">
      <c r="A422" s="15">
        <v>508</v>
      </c>
      <c r="B422" s="16">
        <v>4066</v>
      </c>
      <c r="C422" s="17" t="s">
        <v>64</v>
      </c>
      <c r="D422" s="18">
        <v>79535818</v>
      </c>
      <c r="E422" s="18">
        <v>79535818</v>
      </c>
      <c r="F422" s="18">
        <v>79535818</v>
      </c>
      <c r="G422" s="17" t="s">
        <v>2531</v>
      </c>
      <c r="H422" s="16" t="s">
        <v>66</v>
      </c>
      <c r="I422" s="19" t="s">
        <v>2532</v>
      </c>
      <c r="J422" s="16">
        <f t="shared" ca="1" si="40"/>
        <v>56</v>
      </c>
      <c r="K422" s="17" t="s">
        <v>138</v>
      </c>
      <c r="L422" s="16">
        <v>4071</v>
      </c>
      <c r="M422" s="16">
        <v>16</v>
      </c>
      <c r="N422" s="16" t="s">
        <v>1629</v>
      </c>
      <c r="O422" s="35" t="s">
        <v>1567</v>
      </c>
      <c r="P422" s="16" t="s">
        <v>141</v>
      </c>
      <c r="Q422" s="16" t="s">
        <v>131</v>
      </c>
      <c r="R422" s="17" t="s">
        <v>1027</v>
      </c>
      <c r="S422" s="22"/>
      <c r="T422" s="22">
        <v>508</v>
      </c>
      <c r="U422" s="22" t="s">
        <v>1629</v>
      </c>
      <c r="V422" s="37" t="s">
        <v>1567</v>
      </c>
      <c r="W422" s="16">
        <v>3000</v>
      </c>
      <c r="X422" s="16" t="s">
        <v>170</v>
      </c>
      <c r="Y422" s="16" t="s">
        <v>293</v>
      </c>
      <c r="Z422" s="16" t="s">
        <v>293</v>
      </c>
      <c r="AA422" s="16" t="s">
        <v>76</v>
      </c>
      <c r="AB422" s="16" t="s">
        <v>76</v>
      </c>
      <c r="AC422" s="16" t="s">
        <v>76</v>
      </c>
      <c r="AD422" s="16" t="s">
        <v>2139</v>
      </c>
      <c r="AE422" s="16" t="s">
        <v>77</v>
      </c>
      <c r="AF422" s="24">
        <v>2328818</v>
      </c>
      <c r="AG422" s="41">
        <v>624700</v>
      </c>
      <c r="AH422" s="24">
        <v>2953518</v>
      </c>
      <c r="AI422" s="26">
        <v>34780</v>
      </c>
      <c r="AJ422" s="27">
        <v>40909</v>
      </c>
      <c r="AK422" s="19" t="s">
        <v>92</v>
      </c>
      <c r="AL422" s="28">
        <f t="shared" ca="1" si="35"/>
        <v>13.25</v>
      </c>
      <c r="AM422" s="16" t="s">
        <v>93</v>
      </c>
      <c r="AN422" s="16" t="s">
        <v>94</v>
      </c>
      <c r="AO422" s="36" t="s">
        <v>82</v>
      </c>
      <c r="AP422" s="30">
        <v>6.9690000000000002E-2</v>
      </c>
      <c r="AQ422" s="31" t="s">
        <v>2533</v>
      </c>
      <c r="AR422" s="17" t="s">
        <v>2534</v>
      </c>
      <c r="AS422" s="16" t="s">
        <v>84</v>
      </c>
      <c r="AT422" s="16" t="s">
        <v>2535</v>
      </c>
      <c r="AU422" s="33"/>
      <c r="AV422" s="17"/>
      <c r="AW422" s="16" t="s">
        <v>2536</v>
      </c>
      <c r="AX422" s="16">
        <v>3123836292</v>
      </c>
      <c r="AY422" s="16" t="s">
        <v>78</v>
      </c>
      <c r="AZ422" s="16" t="str">
        <f t="shared" ca="1" si="41"/>
        <v xml:space="preserve"> </v>
      </c>
      <c r="BA422" s="16" t="s">
        <v>87</v>
      </c>
      <c r="BB422" s="16" t="s">
        <v>87</v>
      </c>
      <c r="BC422" s="16"/>
      <c r="BD422" s="18" t="s">
        <v>87</v>
      </c>
      <c r="BE422" s="16"/>
      <c r="BF422" s="16" t="s">
        <v>87</v>
      </c>
      <c r="BG422" s="44"/>
      <c r="BH422" s="16"/>
      <c r="BI422" s="19"/>
      <c r="BJ422" s="16"/>
      <c r="BK422" s="16"/>
      <c r="BL422" s="34"/>
    </row>
    <row r="423" spans="1:64">
      <c r="A423" s="15">
        <v>509</v>
      </c>
      <c r="B423" s="16">
        <v>4066</v>
      </c>
      <c r="C423" s="17" t="s">
        <v>64</v>
      </c>
      <c r="D423" s="18">
        <v>78696034</v>
      </c>
      <c r="E423" s="18">
        <v>78696034</v>
      </c>
      <c r="F423" s="18">
        <v>78696034</v>
      </c>
      <c r="G423" s="17" t="s">
        <v>2537</v>
      </c>
      <c r="H423" s="16" t="s">
        <v>89</v>
      </c>
      <c r="I423" s="19" t="s">
        <v>2538</v>
      </c>
      <c r="J423" s="16">
        <f t="shared" ca="1" si="40"/>
        <v>58</v>
      </c>
      <c r="K423" s="17" t="s">
        <v>138</v>
      </c>
      <c r="L423" s="16">
        <v>4071</v>
      </c>
      <c r="M423" s="16">
        <v>16</v>
      </c>
      <c r="N423" s="16" t="s">
        <v>1629</v>
      </c>
      <c r="O423" s="35" t="s">
        <v>1567</v>
      </c>
      <c r="P423" s="16" t="s">
        <v>141</v>
      </c>
      <c r="Q423" s="16" t="s">
        <v>131</v>
      </c>
      <c r="R423" s="17" t="s">
        <v>73</v>
      </c>
      <c r="S423" s="22"/>
      <c r="T423" s="22">
        <v>509</v>
      </c>
      <c r="U423" s="22" t="s">
        <v>1629</v>
      </c>
      <c r="V423" s="37" t="s">
        <v>1567</v>
      </c>
      <c r="W423" s="16">
        <v>3000</v>
      </c>
      <c r="X423" s="16" t="s">
        <v>170</v>
      </c>
      <c r="Y423" s="16" t="s">
        <v>519</v>
      </c>
      <c r="Z423" s="16" t="s">
        <v>519</v>
      </c>
      <c r="AA423" s="16" t="s">
        <v>339</v>
      </c>
      <c r="AB423" s="16" t="s">
        <v>630</v>
      </c>
      <c r="AC423" s="16" t="s">
        <v>341</v>
      </c>
      <c r="AD423" s="16" t="s">
        <v>2539</v>
      </c>
      <c r="AE423" s="16" t="s">
        <v>77</v>
      </c>
      <c r="AF423" s="24">
        <v>2328818</v>
      </c>
      <c r="AG423" s="41">
        <v>624700</v>
      </c>
      <c r="AH423" s="24">
        <v>2953518</v>
      </c>
      <c r="AI423" s="26">
        <v>34403</v>
      </c>
      <c r="AJ423" s="27">
        <v>40909</v>
      </c>
      <c r="AK423" s="19" t="s">
        <v>92</v>
      </c>
      <c r="AL423" s="28">
        <f t="shared" ca="1" si="35"/>
        <v>13.25</v>
      </c>
      <c r="AM423" s="16" t="s">
        <v>269</v>
      </c>
      <c r="AN423" s="16" t="s">
        <v>94</v>
      </c>
      <c r="AO423" s="36" t="s">
        <v>343</v>
      </c>
      <c r="AP423" s="30">
        <v>6.9690000000000002E-2</v>
      </c>
      <c r="AQ423" s="31" t="s">
        <v>2540</v>
      </c>
      <c r="AR423" s="17" t="s">
        <v>2541</v>
      </c>
      <c r="AS423" s="16" t="s">
        <v>263</v>
      </c>
      <c r="AT423" s="16"/>
      <c r="AU423" s="33"/>
      <c r="AV423" s="17"/>
      <c r="AW423" s="16" t="s">
        <v>2542</v>
      </c>
      <c r="AX423" s="16">
        <v>3046758797</v>
      </c>
      <c r="AY423" s="16">
        <v>3105646090</v>
      </c>
      <c r="AZ423" s="16" t="str">
        <f t="shared" ca="1" si="41"/>
        <v xml:space="preserve"> </v>
      </c>
      <c r="BA423" s="16" t="s">
        <v>87</v>
      </c>
      <c r="BB423" s="16" t="s">
        <v>265</v>
      </c>
      <c r="BC423" s="16"/>
      <c r="BD423" s="18" t="s">
        <v>87</v>
      </c>
      <c r="BE423" s="16"/>
      <c r="BF423" s="16" t="s">
        <v>87</v>
      </c>
      <c r="BG423" s="44"/>
      <c r="BH423" s="16"/>
      <c r="BI423" s="19"/>
      <c r="BJ423" s="16"/>
      <c r="BK423" s="16"/>
      <c r="BL423" s="34"/>
    </row>
    <row r="424" spans="1:64">
      <c r="A424" s="15">
        <v>510</v>
      </c>
      <c r="B424" s="16">
        <v>4066</v>
      </c>
      <c r="C424" s="17" t="s">
        <v>64</v>
      </c>
      <c r="D424" s="18">
        <v>8734890</v>
      </c>
      <c r="E424" s="18">
        <v>8734890</v>
      </c>
      <c r="F424" s="18">
        <v>8734890</v>
      </c>
      <c r="G424" s="17" t="s">
        <v>2543</v>
      </c>
      <c r="H424" s="16" t="s">
        <v>89</v>
      </c>
      <c r="I424" s="19" t="s">
        <v>2544</v>
      </c>
      <c r="J424" s="16">
        <f t="shared" ca="1" si="40"/>
        <v>61</v>
      </c>
      <c r="K424" s="17" t="s">
        <v>138</v>
      </c>
      <c r="L424" s="16">
        <v>4071</v>
      </c>
      <c r="M424" s="16">
        <v>16</v>
      </c>
      <c r="N424" s="16" t="s">
        <v>1629</v>
      </c>
      <c r="O424" s="35" t="s">
        <v>1567</v>
      </c>
      <c r="P424" s="16" t="s">
        <v>141</v>
      </c>
      <c r="Q424" s="16" t="s">
        <v>131</v>
      </c>
      <c r="R424" s="17" t="s">
        <v>73</v>
      </c>
      <c r="S424" s="22"/>
      <c r="T424" s="22">
        <v>510</v>
      </c>
      <c r="U424" s="22" t="s">
        <v>1629</v>
      </c>
      <c r="V424" s="37" t="s">
        <v>1567</v>
      </c>
      <c r="W424" s="16">
        <v>3000</v>
      </c>
      <c r="X424" s="16" t="s">
        <v>170</v>
      </c>
      <c r="Y424" s="16" t="s">
        <v>531</v>
      </c>
      <c r="Z424" s="16" t="s">
        <v>531</v>
      </c>
      <c r="AA424" s="16" t="s">
        <v>421</v>
      </c>
      <c r="AB424" s="16" t="s">
        <v>581</v>
      </c>
      <c r="AC424" s="16" t="s">
        <v>582</v>
      </c>
      <c r="AD424" s="16"/>
      <c r="AE424" s="16" t="s">
        <v>77</v>
      </c>
      <c r="AF424" s="24">
        <v>2328818</v>
      </c>
      <c r="AG424" s="41">
        <v>624700</v>
      </c>
      <c r="AH424" s="24">
        <v>2953518</v>
      </c>
      <c r="AI424" s="26">
        <v>36593</v>
      </c>
      <c r="AJ424" s="27">
        <v>40909</v>
      </c>
      <c r="AK424" s="19" t="s">
        <v>92</v>
      </c>
      <c r="AL424" s="28">
        <f t="shared" ca="1" si="35"/>
        <v>13.25</v>
      </c>
      <c r="AM424" s="16" t="s">
        <v>173</v>
      </c>
      <c r="AN424" s="16" t="s">
        <v>94</v>
      </c>
      <c r="AO424" s="36" t="s">
        <v>583</v>
      </c>
      <c r="AP424" s="30">
        <v>6.9690000000000002E-2</v>
      </c>
      <c r="AQ424" s="31" t="s">
        <v>2545</v>
      </c>
      <c r="AR424" s="17" t="s">
        <v>2546</v>
      </c>
      <c r="AS424" s="16" t="s">
        <v>84</v>
      </c>
      <c r="AT424" s="16"/>
      <c r="AU424" s="33"/>
      <c r="AV424" s="17"/>
      <c r="AW424" s="16" t="s">
        <v>2547</v>
      </c>
      <c r="AX424" s="16">
        <v>3016739679</v>
      </c>
      <c r="AY424" s="16" t="s">
        <v>78</v>
      </c>
      <c r="AZ424" s="16" t="str">
        <f t="shared" ca="1" si="41"/>
        <v>Prepensionado</v>
      </c>
      <c r="BA424" s="16" t="s">
        <v>87</v>
      </c>
      <c r="BB424" s="16" t="s">
        <v>87</v>
      </c>
      <c r="BC424" s="16"/>
      <c r="BD424" s="18" t="s">
        <v>87</v>
      </c>
      <c r="BE424" s="16"/>
      <c r="BF424" s="16" t="s">
        <v>87</v>
      </c>
      <c r="BG424" s="44"/>
      <c r="BH424" s="16"/>
      <c r="BI424" s="19"/>
      <c r="BJ424" s="16"/>
      <c r="BK424" s="16"/>
      <c r="BL424" s="34"/>
    </row>
    <row r="425" spans="1:64">
      <c r="A425" s="15">
        <v>511</v>
      </c>
      <c r="B425" s="16">
        <v>4066</v>
      </c>
      <c r="C425" s="17" t="s">
        <v>64</v>
      </c>
      <c r="D425" s="18">
        <v>73106921</v>
      </c>
      <c r="E425" s="18">
        <v>73106921</v>
      </c>
      <c r="F425" s="18">
        <v>73106921</v>
      </c>
      <c r="G425" s="17" t="s">
        <v>2548</v>
      </c>
      <c r="H425" s="16" t="s">
        <v>89</v>
      </c>
      <c r="I425" s="19" t="s">
        <v>2549</v>
      </c>
      <c r="J425" s="16">
        <f t="shared" ca="1" si="40"/>
        <v>64</v>
      </c>
      <c r="K425" s="17" t="s">
        <v>138</v>
      </c>
      <c r="L425" s="16">
        <v>4071</v>
      </c>
      <c r="M425" s="16">
        <v>16</v>
      </c>
      <c r="N425" s="16" t="s">
        <v>1629</v>
      </c>
      <c r="O425" s="35" t="s">
        <v>1567</v>
      </c>
      <c r="P425" s="16" t="s">
        <v>141</v>
      </c>
      <c r="Q425" s="16" t="s">
        <v>131</v>
      </c>
      <c r="R425" s="17" t="s">
        <v>73</v>
      </c>
      <c r="S425" s="22"/>
      <c r="T425" s="22">
        <v>511</v>
      </c>
      <c r="U425" s="22" t="s">
        <v>1629</v>
      </c>
      <c r="V425" s="37" t="s">
        <v>1567</v>
      </c>
      <c r="W425" s="16">
        <v>3000</v>
      </c>
      <c r="X425" s="16" t="s">
        <v>170</v>
      </c>
      <c r="Y425" s="16" t="s">
        <v>189</v>
      </c>
      <c r="Z425" s="16" t="s">
        <v>189</v>
      </c>
      <c r="AA425" s="16" t="s">
        <v>190</v>
      </c>
      <c r="AB425" s="16" t="s">
        <v>191</v>
      </c>
      <c r="AC425" s="16" t="s">
        <v>192</v>
      </c>
      <c r="AD425" s="16"/>
      <c r="AE425" s="16" t="s">
        <v>77</v>
      </c>
      <c r="AF425" s="24">
        <v>2328818</v>
      </c>
      <c r="AG425" s="41">
        <v>624700</v>
      </c>
      <c r="AH425" s="24">
        <v>2953518</v>
      </c>
      <c r="AI425" s="26">
        <v>35272</v>
      </c>
      <c r="AJ425" s="27">
        <v>40909</v>
      </c>
      <c r="AK425" s="19" t="s">
        <v>92</v>
      </c>
      <c r="AL425" s="28">
        <f t="shared" ca="1" si="35"/>
        <v>13.25</v>
      </c>
      <c r="AM425" s="16" t="s">
        <v>183</v>
      </c>
      <c r="AN425" s="16" t="s">
        <v>94</v>
      </c>
      <c r="AO425" s="36" t="s">
        <v>195</v>
      </c>
      <c r="AP425" s="30">
        <v>6.9690000000000002E-2</v>
      </c>
      <c r="AQ425" s="31" t="s">
        <v>2550</v>
      </c>
      <c r="AR425" s="17" t="s">
        <v>2551</v>
      </c>
      <c r="AS425" s="16" t="s">
        <v>84</v>
      </c>
      <c r="AT425" s="16"/>
      <c r="AU425" s="33"/>
      <c r="AV425" s="17"/>
      <c r="AW425" s="16" t="s">
        <v>2552</v>
      </c>
      <c r="AX425" s="16">
        <v>3184539394</v>
      </c>
      <c r="AY425" s="16" t="s">
        <v>78</v>
      </c>
      <c r="AZ425" s="16" t="str">
        <f t="shared" ca="1" si="41"/>
        <v>Prepensionado</v>
      </c>
      <c r="BA425" s="16" t="s">
        <v>87</v>
      </c>
      <c r="BB425" s="16" t="s">
        <v>201</v>
      </c>
      <c r="BC425" s="16"/>
      <c r="BD425" s="18" t="s">
        <v>87</v>
      </c>
      <c r="BE425" s="16"/>
      <c r="BF425" s="16" t="s">
        <v>87</v>
      </c>
      <c r="BG425" s="44"/>
      <c r="BH425" s="16"/>
      <c r="BI425" s="19"/>
      <c r="BJ425" s="16"/>
      <c r="BK425" s="16"/>
      <c r="BL425" s="34"/>
    </row>
    <row r="426" spans="1:64">
      <c r="A426" s="15">
        <v>512</v>
      </c>
      <c r="B426" s="16">
        <v>4066</v>
      </c>
      <c r="C426" s="17" t="s">
        <v>64</v>
      </c>
      <c r="D426" s="18">
        <v>78697397</v>
      </c>
      <c r="E426" s="18">
        <v>78697397</v>
      </c>
      <c r="F426" s="18">
        <v>78697397</v>
      </c>
      <c r="G426" s="17" t="s">
        <v>2553</v>
      </c>
      <c r="H426" s="16" t="s">
        <v>229</v>
      </c>
      <c r="I426" s="19" t="s">
        <v>2554</v>
      </c>
      <c r="J426" s="16">
        <f t="shared" ca="1" si="40"/>
        <v>61</v>
      </c>
      <c r="K426" s="17" t="s">
        <v>138</v>
      </c>
      <c r="L426" s="16">
        <v>4071</v>
      </c>
      <c r="M426" s="16">
        <v>16</v>
      </c>
      <c r="N426" s="16" t="s">
        <v>1629</v>
      </c>
      <c r="O426" s="35" t="s">
        <v>1567</v>
      </c>
      <c r="P426" s="16" t="s">
        <v>141</v>
      </c>
      <c r="Q426" s="16" t="s">
        <v>131</v>
      </c>
      <c r="R426" s="17" t="s">
        <v>73</v>
      </c>
      <c r="S426" s="22"/>
      <c r="T426" s="22">
        <v>512</v>
      </c>
      <c r="U426" s="22" t="s">
        <v>1629</v>
      </c>
      <c r="V426" s="37" t="s">
        <v>1567</v>
      </c>
      <c r="W426" s="16">
        <v>3000</v>
      </c>
      <c r="X426" s="16" t="s">
        <v>170</v>
      </c>
      <c r="Y426" s="16" t="s">
        <v>189</v>
      </c>
      <c r="Z426" s="16" t="s">
        <v>189</v>
      </c>
      <c r="AA426" s="16" t="s">
        <v>190</v>
      </c>
      <c r="AB426" s="16" t="s">
        <v>1085</v>
      </c>
      <c r="AC426" s="16" t="s">
        <v>1086</v>
      </c>
      <c r="AD426" s="16"/>
      <c r="AE426" s="16" t="s">
        <v>77</v>
      </c>
      <c r="AF426" s="24">
        <v>2328818</v>
      </c>
      <c r="AG426" s="41">
        <v>624700</v>
      </c>
      <c r="AH426" s="24">
        <v>2953518</v>
      </c>
      <c r="AI426" s="26">
        <v>36551</v>
      </c>
      <c r="AJ426" s="27">
        <v>40909</v>
      </c>
      <c r="AK426" s="19" t="s">
        <v>92</v>
      </c>
      <c r="AL426" s="28">
        <f t="shared" ca="1" si="35"/>
        <v>13.25</v>
      </c>
      <c r="AM426" s="16" t="s">
        <v>173</v>
      </c>
      <c r="AN426" s="16" t="s">
        <v>94</v>
      </c>
      <c r="AO426" s="36" t="s">
        <v>1087</v>
      </c>
      <c r="AP426" s="30">
        <v>6.9690000000000002E-2</v>
      </c>
      <c r="AQ426" s="31" t="s">
        <v>2555</v>
      </c>
      <c r="AR426" s="17" t="s">
        <v>2556</v>
      </c>
      <c r="AS426" s="16" t="s">
        <v>84</v>
      </c>
      <c r="AT426" s="16"/>
      <c r="AU426" s="33"/>
      <c r="AV426" s="17"/>
      <c r="AW426" s="16" t="s">
        <v>2557</v>
      </c>
      <c r="AX426" s="16">
        <v>3194386166</v>
      </c>
      <c r="AY426" s="16" t="s">
        <v>78</v>
      </c>
      <c r="AZ426" s="16" t="str">
        <f t="shared" ca="1" si="41"/>
        <v>Prepensionado</v>
      </c>
      <c r="BA426" s="16" t="s">
        <v>87</v>
      </c>
      <c r="BB426" s="16" t="s">
        <v>87</v>
      </c>
      <c r="BC426" s="16"/>
      <c r="BD426" s="18" t="s">
        <v>87</v>
      </c>
      <c r="BE426" s="16"/>
      <c r="BF426" s="16" t="s">
        <v>87</v>
      </c>
      <c r="BG426" s="44"/>
      <c r="BH426" s="16"/>
      <c r="BI426" s="19"/>
      <c r="BJ426" s="16"/>
      <c r="BK426" s="16"/>
      <c r="BL426" s="34"/>
    </row>
    <row r="427" spans="1:64">
      <c r="A427" s="15">
        <v>513</v>
      </c>
      <c r="B427" s="16">
        <v>4066</v>
      </c>
      <c r="C427" s="17" t="s">
        <v>64</v>
      </c>
      <c r="D427" s="18">
        <v>4789585</v>
      </c>
      <c r="E427" s="18">
        <v>4789585</v>
      </c>
      <c r="F427" s="18">
        <v>4789585</v>
      </c>
      <c r="G427" s="17" t="s">
        <v>2558</v>
      </c>
      <c r="H427" s="16" t="s">
        <v>89</v>
      </c>
      <c r="I427" s="19" t="s">
        <v>2559</v>
      </c>
      <c r="J427" s="16">
        <f t="shared" ca="1" si="40"/>
        <v>52</v>
      </c>
      <c r="K427" s="17" t="s">
        <v>138</v>
      </c>
      <c r="L427" s="16">
        <v>4071</v>
      </c>
      <c r="M427" s="16">
        <v>16</v>
      </c>
      <c r="N427" s="16" t="s">
        <v>1629</v>
      </c>
      <c r="O427" s="35" t="s">
        <v>1567</v>
      </c>
      <c r="P427" s="16" t="s">
        <v>141</v>
      </c>
      <c r="Q427" s="16" t="s">
        <v>131</v>
      </c>
      <c r="R427" s="17" t="s">
        <v>73</v>
      </c>
      <c r="S427" s="22"/>
      <c r="T427" s="22">
        <v>513</v>
      </c>
      <c r="U427" s="22" t="s">
        <v>1629</v>
      </c>
      <c r="V427" s="37" t="s">
        <v>1567</v>
      </c>
      <c r="W427" s="16">
        <v>3000</v>
      </c>
      <c r="X427" s="16" t="s">
        <v>170</v>
      </c>
      <c r="Y427" s="16" t="s">
        <v>574</v>
      </c>
      <c r="Z427" s="16" t="s">
        <v>574</v>
      </c>
      <c r="AA427" s="16" t="s">
        <v>463</v>
      </c>
      <c r="AB427" s="16" t="s">
        <v>464</v>
      </c>
      <c r="AC427" s="16" t="s">
        <v>465</v>
      </c>
      <c r="AD427" s="16"/>
      <c r="AE427" s="16" t="s">
        <v>77</v>
      </c>
      <c r="AF427" s="24">
        <v>2328818</v>
      </c>
      <c r="AG427" s="41">
        <v>624700</v>
      </c>
      <c r="AH427" s="24">
        <v>2953518</v>
      </c>
      <c r="AI427" s="26">
        <v>34390</v>
      </c>
      <c r="AJ427" s="27">
        <v>40909</v>
      </c>
      <c r="AK427" s="19" t="s">
        <v>92</v>
      </c>
      <c r="AL427" s="28">
        <f t="shared" ca="1" si="35"/>
        <v>13.25</v>
      </c>
      <c r="AM427" s="16" t="s">
        <v>1390</v>
      </c>
      <c r="AN427" s="16" t="s">
        <v>94</v>
      </c>
      <c r="AO427" s="36" t="s">
        <v>466</v>
      </c>
      <c r="AP427" s="30">
        <v>6.9690000000000002E-2</v>
      </c>
      <c r="AQ427" s="31" t="s">
        <v>2560</v>
      </c>
      <c r="AR427" s="17" t="s">
        <v>2560</v>
      </c>
      <c r="AS427" s="16" t="s">
        <v>84</v>
      </c>
      <c r="AT427" s="16"/>
      <c r="AU427" s="33"/>
      <c r="AV427" s="17"/>
      <c r="AW427" s="16" t="s">
        <v>2561</v>
      </c>
      <c r="AX427" s="16">
        <v>3207803503</v>
      </c>
      <c r="AY427" s="16">
        <v>3214940624</v>
      </c>
      <c r="AZ427" s="16" t="str">
        <f t="shared" ca="1" si="41"/>
        <v xml:space="preserve"> </v>
      </c>
      <c r="BA427" s="16" t="s">
        <v>87</v>
      </c>
      <c r="BB427" s="16" t="s">
        <v>211</v>
      </c>
      <c r="BC427" s="16"/>
      <c r="BD427" s="18" t="s">
        <v>87</v>
      </c>
      <c r="BE427" s="16"/>
      <c r="BF427" s="16" t="s">
        <v>87</v>
      </c>
      <c r="BG427" s="44"/>
      <c r="BH427" s="16"/>
      <c r="BI427" s="19"/>
      <c r="BJ427" s="16"/>
      <c r="BK427" s="16"/>
      <c r="BL427" s="34"/>
    </row>
    <row r="428" spans="1:64">
      <c r="A428" s="15">
        <v>514</v>
      </c>
      <c r="B428" s="16">
        <v>4066</v>
      </c>
      <c r="C428" s="17" t="s">
        <v>64</v>
      </c>
      <c r="D428" s="18">
        <v>98612516</v>
      </c>
      <c r="E428" s="18">
        <v>98612516</v>
      </c>
      <c r="F428" s="18">
        <v>98612516</v>
      </c>
      <c r="G428" s="17" t="s">
        <v>2562</v>
      </c>
      <c r="H428" s="16" t="s">
        <v>89</v>
      </c>
      <c r="I428" s="19" t="s">
        <v>2563</v>
      </c>
      <c r="J428" s="16">
        <f t="shared" ca="1" si="40"/>
        <v>50</v>
      </c>
      <c r="K428" s="17" t="s">
        <v>138</v>
      </c>
      <c r="L428" s="16">
        <v>4071</v>
      </c>
      <c r="M428" s="16">
        <v>16</v>
      </c>
      <c r="N428" s="16" t="s">
        <v>1629</v>
      </c>
      <c r="O428" s="35" t="s">
        <v>1567</v>
      </c>
      <c r="P428" s="16" t="s">
        <v>141</v>
      </c>
      <c r="Q428" s="16" t="s">
        <v>131</v>
      </c>
      <c r="R428" s="22" t="s">
        <v>73</v>
      </c>
      <c r="S428" s="22"/>
      <c r="T428" s="22">
        <v>514</v>
      </c>
      <c r="U428" s="22" t="s">
        <v>1629</v>
      </c>
      <c r="V428" s="22" t="s">
        <v>1567</v>
      </c>
      <c r="W428" s="16">
        <v>3000</v>
      </c>
      <c r="X428" s="16" t="s">
        <v>170</v>
      </c>
      <c r="Y428" s="16" t="s">
        <v>293</v>
      </c>
      <c r="Z428" s="16" t="s">
        <v>293</v>
      </c>
      <c r="AA428" s="16" t="s">
        <v>76</v>
      </c>
      <c r="AB428" s="16" t="s">
        <v>76</v>
      </c>
      <c r="AC428" s="16" t="s">
        <v>76</v>
      </c>
      <c r="AD428" s="16"/>
      <c r="AE428" s="16" t="s">
        <v>77</v>
      </c>
      <c r="AF428" s="24">
        <v>2328818</v>
      </c>
      <c r="AG428" s="41">
        <v>624700</v>
      </c>
      <c r="AH428" s="24">
        <v>2953518</v>
      </c>
      <c r="AI428" s="26">
        <v>34964</v>
      </c>
      <c r="AJ428" s="27">
        <v>40909</v>
      </c>
      <c r="AK428" s="19" t="s">
        <v>92</v>
      </c>
      <c r="AL428" s="28">
        <f t="shared" ca="1" si="35"/>
        <v>13.25</v>
      </c>
      <c r="AM428" s="16" t="s">
        <v>173</v>
      </c>
      <c r="AN428" s="16" t="s">
        <v>94</v>
      </c>
      <c r="AO428" s="36" t="s">
        <v>82</v>
      </c>
      <c r="AP428" s="30">
        <v>6.9690000000000002E-2</v>
      </c>
      <c r="AQ428" s="31" t="s">
        <v>2564</v>
      </c>
      <c r="AR428" s="17" t="s">
        <v>2565</v>
      </c>
      <c r="AS428" s="16" t="s">
        <v>84</v>
      </c>
      <c r="AT428" s="16"/>
      <c r="AU428" s="33"/>
      <c r="AV428" s="17"/>
      <c r="AW428" s="16" t="s">
        <v>2566</v>
      </c>
      <c r="AX428" s="16">
        <v>3142661629</v>
      </c>
      <c r="AY428" s="16" t="s">
        <v>78</v>
      </c>
      <c r="AZ428" s="16" t="str">
        <f t="shared" ca="1" si="41"/>
        <v xml:space="preserve"> </v>
      </c>
      <c r="BA428" s="16" t="s">
        <v>87</v>
      </c>
      <c r="BB428" s="16" t="s">
        <v>87</v>
      </c>
      <c r="BC428" s="16"/>
      <c r="BD428" s="18" t="s">
        <v>87</v>
      </c>
      <c r="BE428" s="16"/>
      <c r="BF428" s="16" t="s">
        <v>87</v>
      </c>
      <c r="BG428" s="44"/>
      <c r="BH428" s="16"/>
      <c r="BI428" s="19"/>
      <c r="BJ428" s="16"/>
      <c r="BK428" s="16"/>
      <c r="BL428" s="34"/>
    </row>
    <row r="429" spans="1:64">
      <c r="A429" s="15">
        <v>516</v>
      </c>
      <c r="B429" s="16">
        <v>4066</v>
      </c>
      <c r="C429" s="17" t="s">
        <v>64</v>
      </c>
      <c r="D429" s="18">
        <v>70521466</v>
      </c>
      <c r="E429" s="18">
        <v>70521466</v>
      </c>
      <c r="F429" s="18">
        <v>70521466</v>
      </c>
      <c r="G429" s="17" t="s">
        <v>2567</v>
      </c>
      <c r="H429" s="16" t="s">
        <v>89</v>
      </c>
      <c r="I429" s="19" t="s">
        <v>2568</v>
      </c>
      <c r="J429" s="16">
        <f t="shared" ref="J429:J436" ca="1" si="42">IF(I429=0," ",DATEDIF(I429,TODAY(),"Y"))</f>
        <v>62</v>
      </c>
      <c r="K429" s="17" t="s">
        <v>138</v>
      </c>
      <c r="L429" s="16">
        <v>4071</v>
      </c>
      <c r="M429" s="16">
        <v>16</v>
      </c>
      <c r="N429" s="16" t="s">
        <v>1629</v>
      </c>
      <c r="O429" s="35" t="s">
        <v>1567</v>
      </c>
      <c r="P429" s="16" t="s">
        <v>141</v>
      </c>
      <c r="Q429" s="16" t="s">
        <v>131</v>
      </c>
      <c r="R429" s="17" t="s">
        <v>73</v>
      </c>
      <c r="S429" s="22"/>
      <c r="T429" s="22">
        <v>516</v>
      </c>
      <c r="U429" s="22" t="s">
        <v>1629</v>
      </c>
      <c r="V429" s="37" t="s">
        <v>1567</v>
      </c>
      <c r="W429" s="16">
        <v>3000</v>
      </c>
      <c r="X429" s="16" t="s">
        <v>170</v>
      </c>
      <c r="Y429" s="16" t="s">
        <v>519</v>
      </c>
      <c r="Z429" s="16" t="s">
        <v>519</v>
      </c>
      <c r="AA429" s="16" t="s">
        <v>339</v>
      </c>
      <c r="AB429" s="16" t="s">
        <v>340</v>
      </c>
      <c r="AC429" s="16" t="s">
        <v>341</v>
      </c>
      <c r="AD429" s="16"/>
      <c r="AE429" s="16" t="s">
        <v>77</v>
      </c>
      <c r="AF429" s="24">
        <v>2328818</v>
      </c>
      <c r="AG429" s="41">
        <v>624700</v>
      </c>
      <c r="AH429" s="24">
        <v>2953518</v>
      </c>
      <c r="AI429" s="26">
        <v>36410</v>
      </c>
      <c r="AJ429" s="27">
        <v>40909</v>
      </c>
      <c r="AK429" s="19" t="s">
        <v>92</v>
      </c>
      <c r="AL429" s="28">
        <f t="shared" ca="1" si="35"/>
        <v>13.25</v>
      </c>
      <c r="AM429" s="16" t="s">
        <v>269</v>
      </c>
      <c r="AN429" s="16" t="s">
        <v>94</v>
      </c>
      <c r="AO429" s="36" t="s">
        <v>343</v>
      </c>
      <c r="AP429" s="30">
        <v>6.9690000000000002E-2</v>
      </c>
      <c r="AQ429" s="31" t="s">
        <v>2569</v>
      </c>
      <c r="AR429" s="17" t="s">
        <v>2569</v>
      </c>
      <c r="AS429" s="16" t="s">
        <v>84</v>
      </c>
      <c r="AT429" s="16"/>
      <c r="AU429" s="33"/>
      <c r="AV429" s="17"/>
      <c r="AW429" s="16" t="s">
        <v>2570</v>
      </c>
      <c r="AX429" s="16">
        <v>3116437098</v>
      </c>
      <c r="AY429" s="16" t="s">
        <v>78</v>
      </c>
      <c r="AZ429" s="16" t="str">
        <f t="shared" ca="1" si="41"/>
        <v>Prepensionado</v>
      </c>
      <c r="BA429" s="16" t="s">
        <v>87</v>
      </c>
      <c r="BB429" s="16" t="s">
        <v>87</v>
      </c>
      <c r="BC429" s="16"/>
      <c r="BD429" s="18" t="s">
        <v>87</v>
      </c>
      <c r="BE429" s="16"/>
      <c r="BF429" s="16" t="s">
        <v>87</v>
      </c>
      <c r="BG429" s="44"/>
      <c r="BH429" s="16"/>
      <c r="BI429" s="19"/>
      <c r="BJ429" s="16"/>
      <c r="BK429" s="16"/>
      <c r="BL429" s="34"/>
    </row>
    <row r="430" spans="1:64">
      <c r="A430" s="15">
        <v>517</v>
      </c>
      <c r="B430" s="16">
        <v>4066</v>
      </c>
      <c r="C430" s="17" t="s">
        <v>64</v>
      </c>
      <c r="D430" s="18">
        <v>73154451</v>
      </c>
      <c r="E430" s="18">
        <v>73154451</v>
      </c>
      <c r="F430" s="18">
        <v>73154451</v>
      </c>
      <c r="G430" s="17" t="s">
        <v>2571</v>
      </c>
      <c r="H430" s="16" t="s">
        <v>89</v>
      </c>
      <c r="I430" s="19" t="s">
        <v>2572</v>
      </c>
      <c r="J430" s="16">
        <f t="shared" ca="1" si="42"/>
        <v>55</v>
      </c>
      <c r="K430" s="17" t="s">
        <v>138</v>
      </c>
      <c r="L430" s="16">
        <v>4071</v>
      </c>
      <c r="M430" s="16">
        <v>16</v>
      </c>
      <c r="N430" s="16" t="s">
        <v>1629</v>
      </c>
      <c r="O430" s="35" t="s">
        <v>1567</v>
      </c>
      <c r="P430" s="16" t="s">
        <v>141</v>
      </c>
      <c r="Q430" s="16" t="s">
        <v>131</v>
      </c>
      <c r="R430" s="17" t="s">
        <v>73</v>
      </c>
      <c r="S430" s="22"/>
      <c r="T430" s="22">
        <v>517</v>
      </c>
      <c r="U430" s="22" t="s">
        <v>1629</v>
      </c>
      <c r="V430" s="37" t="s">
        <v>1567</v>
      </c>
      <c r="W430" s="16">
        <v>3000</v>
      </c>
      <c r="X430" s="16" t="s">
        <v>170</v>
      </c>
      <c r="Y430" s="16" t="s">
        <v>189</v>
      </c>
      <c r="Z430" s="16" t="s">
        <v>189</v>
      </c>
      <c r="AA430" s="16" t="s">
        <v>190</v>
      </c>
      <c r="AB430" s="16" t="s">
        <v>2573</v>
      </c>
      <c r="AC430" s="16" t="s">
        <v>192</v>
      </c>
      <c r="AD430" s="16"/>
      <c r="AE430" s="16" t="s">
        <v>77</v>
      </c>
      <c r="AF430" s="24">
        <v>2328818</v>
      </c>
      <c r="AG430" s="41">
        <v>624700</v>
      </c>
      <c r="AH430" s="24">
        <v>2953518</v>
      </c>
      <c r="AI430" s="26">
        <v>37414</v>
      </c>
      <c r="AJ430" s="27">
        <v>40909</v>
      </c>
      <c r="AK430" s="19" t="s">
        <v>92</v>
      </c>
      <c r="AL430" s="28">
        <f t="shared" ca="1" si="35"/>
        <v>13.25</v>
      </c>
      <c r="AM430" s="16" t="s">
        <v>1892</v>
      </c>
      <c r="AN430" s="16" t="s">
        <v>94</v>
      </c>
      <c r="AO430" s="36" t="s">
        <v>195</v>
      </c>
      <c r="AP430" s="30">
        <v>6.9690000000000002E-2</v>
      </c>
      <c r="AQ430" s="31" t="s">
        <v>2574</v>
      </c>
      <c r="AR430" s="17" t="s">
        <v>2575</v>
      </c>
      <c r="AS430" s="16" t="s">
        <v>84</v>
      </c>
      <c r="AT430" s="16"/>
      <c r="AU430" s="33"/>
      <c r="AV430" s="17"/>
      <c r="AW430" s="16" t="s">
        <v>2576</v>
      </c>
      <c r="AX430" s="16">
        <v>3145547985</v>
      </c>
      <c r="AY430" s="16" t="s">
        <v>2577</v>
      </c>
      <c r="AZ430" s="16" t="str">
        <f t="shared" ca="1" si="41"/>
        <v xml:space="preserve"> </v>
      </c>
      <c r="BA430" s="16" t="s">
        <v>87</v>
      </c>
      <c r="BB430" s="16" t="s">
        <v>201</v>
      </c>
      <c r="BC430" s="16"/>
      <c r="BD430" s="18" t="s">
        <v>87</v>
      </c>
      <c r="BE430" s="16"/>
      <c r="BF430" s="16" t="s">
        <v>87</v>
      </c>
      <c r="BG430" s="44"/>
      <c r="BH430" s="16"/>
      <c r="BI430" s="19"/>
      <c r="BJ430" s="16"/>
      <c r="BK430" s="16"/>
      <c r="BL430" s="34"/>
    </row>
    <row r="431" spans="1:64">
      <c r="A431" s="15">
        <v>518</v>
      </c>
      <c r="B431" s="16">
        <v>4066</v>
      </c>
      <c r="C431" s="17" t="s">
        <v>64</v>
      </c>
      <c r="D431" s="18">
        <v>98612013</v>
      </c>
      <c r="E431" s="18">
        <v>98612013</v>
      </c>
      <c r="F431" s="18">
        <v>98612013</v>
      </c>
      <c r="G431" s="17" t="s">
        <v>2578</v>
      </c>
      <c r="H431" s="16" t="s">
        <v>89</v>
      </c>
      <c r="I431" s="19" t="s">
        <v>2579</v>
      </c>
      <c r="J431" s="16">
        <f t="shared" ca="1" si="42"/>
        <v>53</v>
      </c>
      <c r="K431" s="17" t="s">
        <v>138</v>
      </c>
      <c r="L431" s="16">
        <v>4071</v>
      </c>
      <c r="M431" s="16">
        <v>16</v>
      </c>
      <c r="N431" s="16" t="s">
        <v>1629</v>
      </c>
      <c r="O431" s="35" t="s">
        <v>1567</v>
      </c>
      <c r="P431" s="16" t="s">
        <v>141</v>
      </c>
      <c r="Q431" s="16" t="s">
        <v>131</v>
      </c>
      <c r="R431" s="22" t="s">
        <v>1027</v>
      </c>
      <c r="S431" s="22"/>
      <c r="T431" s="22">
        <v>518</v>
      </c>
      <c r="U431" s="22" t="s">
        <v>1629</v>
      </c>
      <c r="V431" s="22" t="s">
        <v>1567</v>
      </c>
      <c r="W431" s="16">
        <v>3000</v>
      </c>
      <c r="X431" s="16" t="s">
        <v>170</v>
      </c>
      <c r="Y431" s="16" t="s">
        <v>293</v>
      </c>
      <c r="Z431" s="16" t="s">
        <v>293</v>
      </c>
      <c r="AA431" s="16" t="s">
        <v>76</v>
      </c>
      <c r="AB431" s="16" t="s">
        <v>76</v>
      </c>
      <c r="AC431" s="16" t="s">
        <v>76</v>
      </c>
      <c r="AD431" s="16"/>
      <c r="AE431" s="16" t="s">
        <v>77</v>
      </c>
      <c r="AF431" s="24">
        <v>2328818</v>
      </c>
      <c r="AG431" s="41">
        <v>624700</v>
      </c>
      <c r="AH431" s="24">
        <v>2953518</v>
      </c>
      <c r="AI431" s="26">
        <v>35944</v>
      </c>
      <c r="AJ431" s="27">
        <v>40909</v>
      </c>
      <c r="AK431" s="19" t="s">
        <v>92</v>
      </c>
      <c r="AL431" s="28">
        <f t="shared" ca="1" si="35"/>
        <v>13.25</v>
      </c>
      <c r="AM431" s="16" t="s">
        <v>120</v>
      </c>
      <c r="AN431" s="16" t="s">
        <v>94</v>
      </c>
      <c r="AO431" s="36" t="s">
        <v>82</v>
      </c>
      <c r="AP431" s="30">
        <v>6.9690000000000002E-2</v>
      </c>
      <c r="AQ431" s="31" t="s">
        <v>2580</v>
      </c>
      <c r="AR431" s="17" t="s">
        <v>2581</v>
      </c>
      <c r="AS431" s="16" t="s">
        <v>263</v>
      </c>
      <c r="AT431" s="16"/>
      <c r="AU431" s="33"/>
      <c r="AV431" s="17"/>
      <c r="AW431" s="16" t="s">
        <v>2582</v>
      </c>
      <c r="AX431" s="16">
        <v>3116178570</v>
      </c>
      <c r="AY431" s="16" t="s">
        <v>78</v>
      </c>
      <c r="AZ431" s="16" t="str">
        <f t="shared" ca="1" si="41"/>
        <v xml:space="preserve"> </v>
      </c>
      <c r="BA431" s="16" t="s">
        <v>87</v>
      </c>
      <c r="BB431" s="16" t="s">
        <v>87</v>
      </c>
      <c r="BC431" s="16"/>
      <c r="BD431" s="18" t="s">
        <v>87</v>
      </c>
      <c r="BE431" s="16"/>
      <c r="BF431" s="16" t="s">
        <v>87</v>
      </c>
      <c r="BG431" s="17"/>
      <c r="BH431" s="16"/>
      <c r="BI431" s="19"/>
      <c r="BJ431" s="16"/>
      <c r="BK431" s="16"/>
      <c r="BL431" s="34"/>
    </row>
    <row r="432" spans="1:64">
      <c r="A432" s="15">
        <v>519</v>
      </c>
      <c r="B432" s="16">
        <v>4066</v>
      </c>
      <c r="C432" s="17" t="s">
        <v>64</v>
      </c>
      <c r="D432" s="18">
        <v>71932603</v>
      </c>
      <c r="E432" s="18">
        <v>71932603</v>
      </c>
      <c r="F432" s="18">
        <v>71932603</v>
      </c>
      <c r="G432" s="17" t="s">
        <v>2583</v>
      </c>
      <c r="H432" s="16" t="s">
        <v>89</v>
      </c>
      <c r="I432" s="19" t="s">
        <v>2584</v>
      </c>
      <c r="J432" s="16">
        <f t="shared" ca="1" si="42"/>
        <v>63</v>
      </c>
      <c r="K432" s="17" t="s">
        <v>138</v>
      </c>
      <c r="L432" s="16">
        <v>4071</v>
      </c>
      <c r="M432" s="16">
        <v>16</v>
      </c>
      <c r="N432" s="16" t="s">
        <v>1629</v>
      </c>
      <c r="O432" s="35" t="s">
        <v>1567</v>
      </c>
      <c r="P432" s="16" t="s">
        <v>141</v>
      </c>
      <c r="Q432" s="16" t="s">
        <v>131</v>
      </c>
      <c r="R432" s="17" t="s">
        <v>73</v>
      </c>
      <c r="S432" s="22"/>
      <c r="T432" s="22">
        <v>519</v>
      </c>
      <c r="U432" s="22" t="s">
        <v>1629</v>
      </c>
      <c r="V432" s="37" t="s">
        <v>1567</v>
      </c>
      <c r="W432" s="16">
        <v>3000</v>
      </c>
      <c r="X432" s="16" t="s">
        <v>170</v>
      </c>
      <c r="Y432" s="16" t="s">
        <v>519</v>
      </c>
      <c r="Z432" s="16" t="s">
        <v>519</v>
      </c>
      <c r="AA432" s="16" t="s">
        <v>339</v>
      </c>
      <c r="AB432" s="16" t="s">
        <v>630</v>
      </c>
      <c r="AC432" s="16" t="s">
        <v>341</v>
      </c>
      <c r="AD432" s="16"/>
      <c r="AE432" s="16" t="s">
        <v>77</v>
      </c>
      <c r="AF432" s="24">
        <v>2328818</v>
      </c>
      <c r="AG432" s="41">
        <v>624700</v>
      </c>
      <c r="AH432" s="24">
        <v>2953518</v>
      </c>
      <c r="AI432" s="26">
        <v>34367</v>
      </c>
      <c r="AJ432" s="27">
        <v>40909</v>
      </c>
      <c r="AK432" s="19" t="s">
        <v>92</v>
      </c>
      <c r="AL432" s="28">
        <f t="shared" ca="1" si="35"/>
        <v>13.25</v>
      </c>
      <c r="AM432" s="16" t="s">
        <v>183</v>
      </c>
      <c r="AN432" s="16" t="s">
        <v>94</v>
      </c>
      <c r="AO432" s="36" t="s">
        <v>343</v>
      </c>
      <c r="AP432" s="30">
        <v>6.9690000000000002E-2</v>
      </c>
      <c r="AQ432" s="31" t="s">
        <v>2585</v>
      </c>
      <c r="AR432" s="17" t="s">
        <v>2586</v>
      </c>
      <c r="AS432" s="16" t="s">
        <v>84</v>
      </c>
      <c r="AT432" s="16"/>
      <c r="AU432" s="33"/>
      <c r="AV432" s="17"/>
      <c r="AW432" s="16" t="s">
        <v>2587</v>
      </c>
      <c r="AX432" s="16">
        <v>3138282051</v>
      </c>
      <c r="AY432" s="16">
        <v>3138282051</v>
      </c>
      <c r="AZ432" s="16" t="str">
        <f t="shared" ca="1" si="41"/>
        <v>Prepensionado</v>
      </c>
      <c r="BA432" s="16" t="s">
        <v>87</v>
      </c>
      <c r="BB432" s="16" t="s">
        <v>87</v>
      </c>
      <c r="BC432" s="16"/>
      <c r="BD432" s="18" t="s">
        <v>87</v>
      </c>
      <c r="BE432" s="16"/>
      <c r="BF432" s="16" t="s">
        <v>87</v>
      </c>
      <c r="BG432" s="44"/>
      <c r="BH432" s="16"/>
      <c r="BI432" s="19"/>
      <c r="BJ432" s="16"/>
      <c r="BK432" s="16"/>
      <c r="BL432" s="34"/>
    </row>
    <row r="433" spans="1:64">
      <c r="A433" s="15">
        <v>520</v>
      </c>
      <c r="B433" s="16">
        <v>4066</v>
      </c>
      <c r="C433" s="17" t="s">
        <v>64</v>
      </c>
      <c r="D433" s="18">
        <v>71850704</v>
      </c>
      <c r="E433" s="18">
        <v>71850704</v>
      </c>
      <c r="F433" s="18">
        <v>71850704</v>
      </c>
      <c r="G433" s="17" t="s">
        <v>2588</v>
      </c>
      <c r="H433" s="16" t="s">
        <v>229</v>
      </c>
      <c r="I433" s="19" t="s">
        <v>2589</v>
      </c>
      <c r="J433" s="16">
        <f t="shared" ca="1" si="42"/>
        <v>59</v>
      </c>
      <c r="K433" s="17" t="s">
        <v>138</v>
      </c>
      <c r="L433" s="16">
        <v>4071</v>
      </c>
      <c r="M433" s="16">
        <v>16</v>
      </c>
      <c r="N433" s="16" t="s">
        <v>1629</v>
      </c>
      <c r="O433" s="35" t="s">
        <v>1567</v>
      </c>
      <c r="P433" s="16" t="s">
        <v>141</v>
      </c>
      <c r="Q433" s="16" t="s">
        <v>131</v>
      </c>
      <c r="R433" s="17" t="s">
        <v>73</v>
      </c>
      <c r="S433" s="22"/>
      <c r="T433" s="22">
        <v>520</v>
      </c>
      <c r="U433" s="22" t="s">
        <v>1629</v>
      </c>
      <c r="V433" s="37" t="s">
        <v>1567</v>
      </c>
      <c r="W433" s="16">
        <v>3000</v>
      </c>
      <c r="X433" s="16" t="s">
        <v>170</v>
      </c>
      <c r="Y433" s="16" t="s">
        <v>519</v>
      </c>
      <c r="Z433" s="16" t="s">
        <v>519</v>
      </c>
      <c r="AA433" s="16" t="s">
        <v>339</v>
      </c>
      <c r="AB433" s="16" t="s">
        <v>340</v>
      </c>
      <c r="AC433" s="16" t="s">
        <v>341</v>
      </c>
      <c r="AD433" s="16"/>
      <c r="AE433" s="16" t="s">
        <v>77</v>
      </c>
      <c r="AF433" s="24">
        <v>2328818</v>
      </c>
      <c r="AG433" s="41">
        <v>624700</v>
      </c>
      <c r="AH433" s="24">
        <v>2953518</v>
      </c>
      <c r="AI433" s="26">
        <v>34400</v>
      </c>
      <c r="AJ433" s="27">
        <v>40909</v>
      </c>
      <c r="AK433" s="19" t="s">
        <v>92</v>
      </c>
      <c r="AL433" s="28">
        <f t="shared" ca="1" si="35"/>
        <v>13.25</v>
      </c>
      <c r="AM433" s="16" t="s">
        <v>269</v>
      </c>
      <c r="AN433" s="16" t="s">
        <v>94</v>
      </c>
      <c r="AO433" s="36" t="s">
        <v>343</v>
      </c>
      <c r="AP433" s="30">
        <v>6.9690000000000002E-2</v>
      </c>
      <c r="AQ433" s="31" t="s">
        <v>2590</v>
      </c>
      <c r="AR433" s="17" t="s">
        <v>2591</v>
      </c>
      <c r="AS433" s="16" t="s">
        <v>84</v>
      </c>
      <c r="AT433" s="16"/>
      <c r="AU433" s="33"/>
      <c r="AV433" s="17"/>
      <c r="AW433" s="16" t="s">
        <v>2592</v>
      </c>
      <c r="AX433" s="16">
        <v>31589632</v>
      </c>
      <c r="AY433" s="16" t="s">
        <v>78</v>
      </c>
      <c r="AZ433" s="16" t="str">
        <f t="shared" ca="1" si="41"/>
        <v>Prepensionado</v>
      </c>
      <c r="BA433" s="16" t="s">
        <v>87</v>
      </c>
      <c r="BB433" s="16" t="s">
        <v>87</v>
      </c>
      <c r="BC433" s="16"/>
      <c r="BD433" s="18" t="s">
        <v>87</v>
      </c>
      <c r="BE433" s="16"/>
      <c r="BF433" s="16" t="s">
        <v>87</v>
      </c>
      <c r="BG433" s="44"/>
      <c r="BH433" s="16"/>
      <c r="BI433" s="19"/>
      <c r="BJ433" s="16"/>
      <c r="BK433" s="16"/>
      <c r="BL433" s="34"/>
    </row>
    <row r="434" spans="1:64">
      <c r="A434" s="15">
        <v>521</v>
      </c>
      <c r="B434" s="16">
        <v>4066</v>
      </c>
      <c r="C434" s="17" t="s">
        <v>64</v>
      </c>
      <c r="D434" s="18">
        <v>79870051</v>
      </c>
      <c r="E434" s="18" t="e">
        <v>#N/A</v>
      </c>
      <c r="F434" s="18" t="e">
        <v>#N/A</v>
      </c>
      <c r="G434" s="17" t="s">
        <v>2593</v>
      </c>
      <c r="H434" s="16" t="s">
        <v>220</v>
      </c>
      <c r="I434" s="19" t="s">
        <v>2594</v>
      </c>
      <c r="J434" s="16">
        <f t="shared" ca="1" si="42"/>
        <v>49</v>
      </c>
      <c r="K434" s="17" t="s">
        <v>138</v>
      </c>
      <c r="L434" s="16">
        <v>4071</v>
      </c>
      <c r="M434" s="16">
        <v>16</v>
      </c>
      <c r="N434" s="16" t="s">
        <v>1629</v>
      </c>
      <c r="O434" s="35" t="s">
        <v>1567</v>
      </c>
      <c r="P434" s="16" t="s">
        <v>141</v>
      </c>
      <c r="Q434" s="16" t="s">
        <v>131</v>
      </c>
      <c r="R434" s="17" t="s">
        <v>73</v>
      </c>
      <c r="S434" s="22"/>
      <c r="T434" s="22">
        <v>521</v>
      </c>
      <c r="U434" s="22" t="s">
        <v>1629</v>
      </c>
      <c r="V434" s="37" t="s">
        <v>1567</v>
      </c>
      <c r="W434" s="16">
        <v>3000</v>
      </c>
      <c r="X434" s="16" t="s">
        <v>170</v>
      </c>
      <c r="Y434" s="16" t="s">
        <v>723</v>
      </c>
      <c r="Z434" s="16" t="s">
        <v>723</v>
      </c>
      <c r="AA434" s="16" t="s">
        <v>76</v>
      </c>
      <c r="AB434" s="16" t="s">
        <v>76</v>
      </c>
      <c r="AC434" s="16" t="s">
        <v>76</v>
      </c>
      <c r="AD434" s="16"/>
      <c r="AE434" s="16" t="s">
        <v>77</v>
      </c>
      <c r="AF434" s="24">
        <v>2328818</v>
      </c>
      <c r="AG434" s="41">
        <v>624700</v>
      </c>
      <c r="AH434" s="24">
        <v>2953518</v>
      </c>
      <c r="AI434" s="26">
        <v>38355</v>
      </c>
      <c r="AJ434" s="27">
        <v>40909</v>
      </c>
      <c r="AK434" s="19" t="s">
        <v>92</v>
      </c>
      <c r="AL434" s="28">
        <f t="shared" ca="1" si="35"/>
        <v>13.25</v>
      </c>
      <c r="AM434" s="16" t="s">
        <v>120</v>
      </c>
      <c r="AN434" s="16" t="s">
        <v>94</v>
      </c>
      <c r="AO434" s="36" t="s">
        <v>82</v>
      </c>
      <c r="AP434" s="30">
        <v>6.9690000000000002E-2</v>
      </c>
      <c r="AQ434" s="31" t="s">
        <v>2595</v>
      </c>
      <c r="AR434" s="17" t="s">
        <v>2596</v>
      </c>
      <c r="AS434" s="16" t="s">
        <v>84</v>
      </c>
      <c r="AT434" s="16"/>
      <c r="AU434" s="33"/>
      <c r="AV434" s="17"/>
      <c r="AW434" s="16" t="s">
        <v>2597</v>
      </c>
      <c r="AX434" s="16">
        <v>3224047249</v>
      </c>
      <c r="AY434" s="16" t="s">
        <v>78</v>
      </c>
      <c r="AZ434" s="16" t="str">
        <f t="shared" ca="1" si="41"/>
        <v xml:space="preserve"> </v>
      </c>
      <c r="BA434" s="16" t="s">
        <v>87</v>
      </c>
      <c r="BB434" s="16" t="s">
        <v>87</v>
      </c>
      <c r="BC434" s="16"/>
      <c r="BD434" s="18" t="s">
        <v>87</v>
      </c>
      <c r="BE434" s="16"/>
      <c r="BF434" s="16" t="s">
        <v>87</v>
      </c>
      <c r="BG434" s="44"/>
      <c r="BH434" s="16"/>
      <c r="BI434" s="19"/>
      <c r="BJ434" s="16"/>
      <c r="BK434" s="16"/>
      <c r="BL434" s="34"/>
    </row>
    <row r="435" spans="1:64">
      <c r="A435" s="15">
        <v>522</v>
      </c>
      <c r="B435" s="16">
        <v>4066</v>
      </c>
      <c r="C435" s="17" t="s">
        <v>64</v>
      </c>
      <c r="D435" s="18">
        <v>79436231</v>
      </c>
      <c r="E435" s="18">
        <v>79436231</v>
      </c>
      <c r="F435" s="18">
        <v>79436231</v>
      </c>
      <c r="G435" s="17" t="s">
        <v>2598</v>
      </c>
      <c r="H435" s="16" t="s">
        <v>89</v>
      </c>
      <c r="I435" s="19" t="s">
        <v>2599</v>
      </c>
      <c r="J435" s="16">
        <f t="shared" ca="1" si="42"/>
        <v>57</v>
      </c>
      <c r="K435" s="17" t="s">
        <v>138</v>
      </c>
      <c r="L435" s="16">
        <v>4071</v>
      </c>
      <c r="M435" s="16">
        <v>16</v>
      </c>
      <c r="N435" s="16" t="s">
        <v>1629</v>
      </c>
      <c r="O435" s="35" t="s">
        <v>1567</v>
      </c>
      <c r="P435" s="16" t="s">
        <v>141</v>
      </c>
      <c r="Q435" s="16" t="s">
        <v>131</v>
      </c>
      <c r="R435" s="17" t="s">
        <v>73</v>
      </c>
      <c r="S435" s="22"/>
      <c r="T435" s="22">
        <v>522</v>
      </c>
      <c r="U435" s="22" t="s">
        <v>1629</v>
      </c>
      <c r="V435" s="37" t="s">
        <v>1567</v>
      </c>
      <c r="W435" s="16">
        <v>3000</v>
      </c>
      <c r="X435" s="16" t="s">
        <v>170</v>
      </c>
      <c r="Y435" s="16" t="s">
        <v>293</v>
      </c>
      <c r="Z435" s="16" t="s">
        <v>293</v>
      </c>
      <c r="AA435" s="16" t="s">
        <v>76</v>
      </c>
      <c r="AB435" s="16" t="s">
        <v>76</v>
      </c>
      <c r="AC435" s="16" t="s">
        <v>76</v>
      </c>
      <c r="AD435" s="16"/>
      <c r="AE435" s="16" t="s">
        <v>77</v>
      </c>
      <c r="AF435" s="24">
        <v>2328818</v>
      </c>
      <c r="AG435" s="41">
        <v>624700</v>
      </c>
      <c r="AH435" s="24">
        <v>2953518</v>
      </c>
      <c r="AI435" s="26">
        <v>38355</v>
      </c>
      <c r="AJ435" s="27">
        <v>40909</v>
      </c>
      <c r="AK435" s="19" t="s">
        <v>92</v>
      </c>
      <c r="AL435" s="28">
        <f t="shared" ca="1" si="35"/>
        <v>13.25</v>
      </c>
      <c r="AM435" s="16" t="s">
        <v>93</v>
      </c>
      <c r="AN435" s="16" t="s">
        <v>94</v>
      </c>
      <c r="AO435" s="36" t="s">
        <v>82</v>
      </c>
      <c r="AP435" s="30">
        <v>6.9690000000000002E-2</v>
      </c>
      <c r="AQ435" s="31" t="s">
        <v>2600</v>
      </c>
      <c r="AR435" s="17" t="s">
        <v>2601</v>
      </c>
      <c r="AS435" s="16" t="s">
        <v>84</v>
      </c>
      <c r="AT435" s="16"/>
      <c r="AU435" s="33"/>
      <c r="AV435" s="17"/>
      <c r="AW435" s="16" t="s">
        <v>2602</v>
      </c>
      <c r="AX435" s="16">
        <v>3132821454</v>
      </c>
      <c r="AY435" s="16" t="s">
        <v>78</v>
      </c>
      <c r="AZ435" s="16" t="str">
        <f t="shared" ca="1" si="41"/>
        <v xml:space="preserve"> </v>
      </c>
      <c r="BA435" s="16" t="s">
        <v>87</v>
      </c>
      <c r="BB435" s="16" t="s">
        <v>87</v>
      </c>
      <c r="BC435" s="16"/>
      <c r="BD435" s="18" t="s">
        <v>87</v>
      </c>
      <c r="BE435" s="16"/>
      <c r="BF435" s="16" t="s">
        <v>87</v>
      </c>
      <c r="BG435" s="44"/>
      <c r="BH435" s="16"/>
      <c r="BI435" s="19"/>
      <c r="BJ435" s="16"/>
      <c r="BK435" s="16"/>
      <c r="BL435" s="34"/>
    </row>
    <row r="436" spans="1:64">
      <c r="A436" s="15">
        <v>523</v>
      </c>
      <c r="B436" s="16">
        <v>4066</v>
      </c>
      <c r="C436" s="17" t="s">
        <v>64</v>
      </c>
      <c r="D436" s="18">
        <v>19424814</v>
      </c>
      <c r="E436" s="18">
        <v>19424814</v>
      </c>
      <c r="F436" s="18">
        <v>19424814</v>
      </c>
      <c r="G436" s="17" t="s">
        <v>2603</v>
      </c>
      <c r="H436" s="16" t="s">
        <v>89</v>
      </c>
      <c r="I436" s="19" t="s">
        <v>2604</v>
      </c>
      <c r="J436" s="16">
        <f t="shared" ca="1" si="42"/>
        <v>64</v>
      </c>
      <c r="K436" s="17" t="s">
        <v>453</v>
      </c>
      <c r="L436" s="16">
        <v>4103</v>
      </c>
      <c r="M436" s="16">
        <v>20</v>
      </c>
      <c r="N436" s="16" t="s">
        <v>2605</v>
      </c>
      <c r="O436" s="35" t="s">
        <v>2606</v>
      </c>
      <c r="P436" s="16" t="s">
        <v>249</v>
      </c>
      <c r="Q436" s="16" t="s">
        <v>131</v>
      </c>
      <c r="R436" s="22" t="s">
        <v>73</v>
      </c>
      <c r="S436" s="22"/>
      <c r="T436" s="22">
        <v>523</v>
      </c>
      <c r="U436" s="22" t="s">
        <v>2605</v>
      </c>
      <c r="V436" s="22" t="s">
        <v>2606</v>
      </c>
      <c r="W436" s="16">
        <v>3000</v>
      </c>
      <c r="X436" s="16" t="s">
        <v>170</v>
      </c>
      <c r="Y436" s="16" t="s">
        <v>293</v>
      </c>
      <c r="Z436" s="16" t="s">
        <v>293</v>
      </c>
      <c r="AA436" s="16" t="s">
        <v>76</v>
      </c>
      <c r="AB436" s="16" t="s">
        <v>76</v>
      </c>
      <c r="AC436" s="16" t="s">
        <v>76</v>
      </c>
      <c r="AD436" s="16"/>
      <c r="AE436" s="16" t="s">
        <v>77</v>
      </c>
      <c r="AF436" s="24">
        <v>2577517</v>
      </c>
      <c r="AG436" s="41">
        <v>833060</v>
      </c>
      <c r="AH436" s="24">
        <v>3410577</v>
      </c>
      <c r="AI436" s="26">
        <v>34320</v>
      </c>
      <c r="AJ436" s="27">
        <v>40909</v>
      </c>
      <c r="AK436" s="19" t="s">
        <v>92</v>
      </c>
      <c r="AL436" s="28">
        <f t="shared" ca="1" si="35"/>
        <v>13.25</v>
      </c>
      <c r="AM436" s="16" t="s">
        <v>93</v>
      </c>
      <c r="AN436" s="16" t="s">
        <v>94</v>
      </c>
      <c r="AO436" s="36" t="s">
        <v>82</v>
      </c>
      <c r="AP436" s="30">
        <v>6.9690000000000002E-2</v>
      </c>
      <c r="AQ436" s="31" t="s">
        <v>2607</v>
      </c>
      <c r="AR436" s="17" t="s">
        <v>2608</v>
      </c>
      <c r="AS436" s="16" t="s">
        <v>84</v>
      </c>
      <c r="AT436" s="16"/>
      <c r="AU436" s="33"/>
      <c r="AV436" s="17"/>
      <c r="AW436" s="16" t="s">
        <v>2609</v>
      </c>
      <c r="AX436" s="16">
        <v>3023884077</v>
      </c>
      <c r="AY436" s="16" t="s">
        <v>78</v>
      </c>
      <c r="AZ436" s="16" t="str">
        <f t="shared" ca="1" si="41"/>
        <v>Prepensionado</v>
      </c>
      <c r="BA436" s="16" t="s">
        <v>87</v>
      </c>
      <c r="BB436" s="16" t="s">
        <v>87</v>
      </c>
      <c r="BC436" s="16"/>
      <c r="BD436" s="18" t="s">
        <v>87</v>
      </c>
      <c r="BE436" s="16"/>
      <c r="BF436" s="16" t="s">
        <v>87</v>
      </c>
      <c r="BG436" s="44"/>
      <c r="BH436" s="16"/>
      <c r="BI436" s="19"/>
      <c r="BJ436" s="16"/>
      <c r="BK436" s="16"/>
      <c r="BL436" s="34"/>
    </row>
    <row r="437" spans="1:64">
      <c r="A437" s="15">
        <v>526</v>
      </c>
      <c r="B437" s="16">
        <v>4066</v>
      </c>
      <c r="C437" s="17" t="s">
        <v>64</v>
      </c>
      <c r="D437" s="18">
        <v>79040979</v>
      </c>
      <c r="E437" s="18">
        <v>79040979</v>
      </c>
      <c r="F437" s="18">
        <v>79040979</v>
      </c>
      <c r="G437" s="17" t="s">
        <v>2610</v>
      </c>
      <c r="H437" s="16" t="s">
        <v>89</v>
      </c>
      <c r="I437" s="19" t="s">
        <v>2568</v>
      </c>
      <c r="J437" s="16">
        <f t="shared" ref="J437:J455" ca="1" si="43">IF(I437=0," ",DATEDIF(I437,TODAY(),"Y"))</f>
        <v>62</v>
      </c>
      <c r="K437" s="17" t="s">
        <v>453</v>
      </c>
      <c r="L437" s="16">
        <v>4103</v>
      </c>
      <c r="M437" s="16">
        <v>20</v>
      </c>
      <c r="N437" s="16" t="s">
        <v>2605</v>
      </c>
      <c r="O437" s="35" t="s">
        <v>2606</v>
      </c>
      <c r="P437" s="16" t="s">
        <v>249</v>
      </c>
      <c r="Q437" s="16" t="s">
        <v>131</v>
      </c>
      <c r="R437" s="17" t="s">
        <v>73</v>
      </c>
      <c r="S437" s="22"/>
      <c r="T437" s="22">
        <v>526</v>
      </c>
      <c r="U437" s="22" t="s">
        <v>2605</v>
      </c>
      <c r="V437" s="37" t="s">
        <v>2606</v>
      </c>
      <c r="W437" s="16">
        <v>4000</v>
      </c>
      <c r="X437" s="16" t="s">
        <v>259</v>
      </c>
      <c r="Y437" s="16" t="s">
        <v>1474</v>
      </c>
      <c r="Z437" s="16" t="s">
        <v>1474</v>
      </c>
      <c r="AA437" s="16" t="s">
        <v>76</v>
      </c>
      <c r="AB437" s="16" t="s">
        <v>76</v>
      </c>
      <c r="AC437" s="16" t="s">
        <v>76</v>
      </c>
      <c r="AD437" s="16" t="s">
        <v>919</v>
      </c>
      <c r="AE437" s="16" t="s">
        <v>77</v>
      </c>
      <c r="AF437" s="24">
        <v>2577517</v>
      </c>
      <c r="AG437" s="41">
        <v>833060</v>
      </c>
      <c r="AH437" s="24">
        <v>3410577</v>
      </c>
      <c r="AI437" s="26">
        <v>32630</v>
      </c>
      <c r="AJ437" s="27">
        <v>40909</v>
      </c>
      <c r="AK437" s="19" t="s">
        <v>92</v>
      </c>
      <c r="AL437" s="28">
        <f t="shared" ref="AL437:AL466" ca="1" si="44">IFERROR(IF(AJ437=0," ",DATEDIF(AJ437,TODAY(),"M"))/12," ")</f>
        <v>13.25</v>
      </c>
      <c r="AM437" s="16" t="s">
        <v>173</v>
      </c>
      <c r="AN437" s="16" t="s">
        <v>94</v>
      </c>
      <c r="AO437" s="36" t="s">
        <v>82</v>
      </c>
      <c r="AP437" s="30">
        <v>6.9690000000000002E-2</v>
      </c>
      <c r="AQ437" s="31" t="s">
        <v>2611</v>
      </c>
      <c r="AR437" s="17" t="s">
        <v>2612</v>
      </c>
      <c r="AS437" s="16" t="s">
        <v>1673</v>
      </c>
      <c r="AT437" s="16"/>
      <c r="AU437" s="33"/>
      <c r="AV437" s="17"/>
      <c r="AW437" s="16" t="s">
        <v>2613</v>
      </c>
      <c r="AX437" s="16">
        <v>3138084978</v>
      </c>
      <c r="AY437" s="16" t="s">
        <v>78</v>
      </c>
      <c r="AZ437" s="16" t="str">
        <f t="shared" ca="1" si="41"/>
        <v>Prepensionado</v>
      </c>
      <c r="BA437" s="16" t="s">
        <v>87</v>
      </c>
      <c r="BB437" s="16" t="s">
        <v>87</v>
      </c>
      <c r="BC437" s="16"/>
      <c r="BD437" s="18" t="s">
        <v>87</v>
      </c>
      <c r="BE437" s="16"/>
      <c r="BF437" s="16" t="s">
        <v>87</v>
      </c>
      <c r="BG437" s="44"/>
      <c r="BH437" s="16"/>
      <c r="BI437" s="19"/>
      <c r="BJ437" s="16"/>
      <c r="BK437" s="16"/>
      <c r="BL437" s="34"/>
    </row>
    <row r="438" spans="1:64">
      <c r="A438" s="15">
        <v>527</v>
      </c>
      <c r="B438" s="16">
        <v>4066</v>
      </c>
      <c r="C438" s="17" t="s">
        <v>64</v>
      </c>
      <c r="D438" s="18">
        <v>79428052</v>
      </c>
      <c r="E438" s="18">
        <v>79428052</v>
      </c>
      <c r="F438" s="18">
        <v>79428052</v>
      </c>
      <c r="G438" s="17" t="s">
        <v>2614</v>
      </c>
      <c r="H438" s="16" t="s">
        <v>89</v>
      </c>
      <c r="I438" s="19" t="s">
        <v>2615</v>
      </c>
      <c r="J438" s="16">
        <f t="shared" ca="1" si="43"/>
        <v>57</v>
      </c>
      <c r="K438" s="17" t="s">
        <v>138</v>
      </c>
      <c r="L438" s="16">
        <v>4103</v>
      </c>
      <c r="M438" s="16">
        <v>20</v>
      </c>
      <c r="N438" s="16" t="s">
        <v>2605</v>
      </c>
      <c r="O438" s="35" t="s">
        <v>2606</v>
      </c>
      <c r="P438" s="16" t="s">
        <v>141</v>
      </c>
      <c r="Q438" s="16" t="s">
        <v>131</v>
      </c>
      <c r="R438" s="17" t="s">
        <v>73</v>
      </c>
      <c r="S438" s="22"/>
      <c r="T438" s="22">
        <v>527</v>
      </c>
      <c r="U438" s="22" t="s">
        <v>2605</v>
      </c>
      <c r="V438" s="37" t="s">
        <v>2606</v>
      </c>
      <c r="W438" s="16">
        <v>3000</v>
      </c>
      <c r="X438" s="16" t="s">
        <v>170</v>
      </c>
      <c r="Y438" s="16" t="s">
        <v>293</v>
      </c>
      <c r="Z438" s="16" t="s">
        <v>293</v>
      </c>
      <c r="AA438" s="16" t="s">
        <v>76</v>
      </c>
      <c r="AB438" s="16" t="s">
        <v>76</v>
      </c>
      <c r="AC438" s="16" t="s">
        <v>76</v>
      </c>
      <c r="AD438" s="16"/>
      <c r="AE438" s="16" t="s">
        <v>77</v>
      </c>
      <c r="AF438" s="24">
        <v>2577517</v>
      </c>
      <c r="AG438" s="41">
        <v>833060</v>
      </c>
      <c r="AH438" s="24">
        <v>3410577</v>
      </c>
      <c r="AI438" s="26">
        <v>37119</v>
      </c>
      <c r="AJ438" s="27">
        <v>40909</v>
      </c>
      <c r="AK438" s="19" t="s">
        <v>92</v>
      </c>
      <c r="AL438" s="28">
        <f t="shared" ca="1" si="44"/>
        <v>13.25</v>
      </c>
      <c r="AM438" s="16" t="s">
        <v>120</v>
      </c>
      <c r="AN438" s="16" t="s">
        <v>94</v>
      </c>
      <c r="AO438" s="36" t="s">
        <v>82</v>
      </c>
      <c r="AP438" s="30">
        <v>6.9690000000000002E-2</v>
      </c>
      <c r="AQ438" s="31" t="s">
        <v>2616</v>
      </c>
      <c r="AR438" s="17" t="s">
        <v>2617</v>
      </c>
      <c r="AS438" s="16" t="s">
        <v>84</v>
      </c>
      <c r="AT438" s="16"/>
      <c r="AU438" s="33"/>
      <c r="AV438" s="17"/>
      <c r="AW438" s="16" t="s">
        <v>2618</v>
      </c>
      <c r="AX438" s="16">
        <v>3108811335</v>
      </c>
      <c r="AY438" s="16">
        <v>3113066439</v>
      </c>
      <c r="AZ438" s="16" t="str">
        <f t="shared" ca="1" si="41"/>
        <v xml:space="preserve"> </v>
      </c>
      <c r="BA438" s="16" t="s">
        <v>87</v>
      </c>
      <c r="BB438" s="16" t="s">
        <v>87</v>
      </c>
      <c r="BC438" s="16"/>
      <c r="BD438" s="18" t="s">
        <v>87</v>
      </c>
      <c r="BE438" s="16"/>
      <c r="BF438" s="16" t="s">
        <v>87</v>
      </c>
      <c r="BG438" s="44"/>
      <c r="BH438" s="16"/>
      <c r="BI438" s="19"/>
      <c r="BJ438" s="16"/>
      <c r="BK438" s="16"/>
      <c r="BL438" s="34"/>
    </row>
    <row r="439" spans="1:64">
      <c r="A439" s="15">
        <v>529</v>
      </c>
      <c r="B439" s="16">
        <v>4066</v>
      </c>
      <c r="C439" s="17" t="s">
        <v>64</v>
      </c>
      <c r="D439" s="18">
        <v>19485247</v>
      </c>
      <c r="E439" s="18">
        <v>19485247</v>
      </c>
      <c r="F439" s="18">
        <v>19485247</v>
      </c>
      <c r="G439" s="17" t="s">
        <v>2619</v>
      </c>
      <c r="H439" s="16" t="s">
        <v>89</v>
      </c>
      <c r="I439" s="19" t="s">
        <v>2620</v>
      </c>
      <c r="J439" s="16">
        <f t="shared" ca="1" si="43"/>
        <v>62</v>
      </c>
      <c r="K439" s="17" t="s">
        <v>138</v>
      </c>
      <c r="L439" s="16">
        <v>4103</v>
      </c>
      <c r="M439" s="16">
        <v>18</v>
      </c>
      <c r="N439" s="16" t="s">
        <v>2621</v>
      </c>
      <c r="O439" s="35" t="s">
        <v>2606</v>
      </c>
      <c r="P439" s="16" t="s">
        <v>141</v>
      </c>
      <c r="Q439" s="16" t="s">
        <v>131</v>
      </c>
      <c r="R439" s="17" t="s">
        <v>73</v>
      </c>
      <c r="S439" s="22"/>
      <c r="T439" s="22">
        <v>529</v>
      </c>
      <c r="U439" s="22" t="s">
        <v>2621</v>
      </c>
      <c r="V439" s="37" t="s">
        <v>2606</v>
      </c>
      <c r="W439" s="16">
        <v>3000</v>
      </c>
      <c r="X439" s="16" t="s">
        <v>170</v>
      </c>
      <c r="Y439" s="16" t="s">
        <v>432</v>
      </c>
      <c r="Z439" s="16" t="s">
        <v>432</v>
      </c>
      <c r="AA439" s="16" t="s">
        <v>433</v>
      </c>
      <c r="AB439" s="16" t="s">
        <v>496</v>
      </c>
      <c r="AC439" s="16" t="s">
        <v>497</v>
      </c>
      <c r="AD439" s="16" t="s">
        <v>2622</v>
      </c>
      <c r="AE439" s="16" t="s">
        <v>77</v>
      </c>
      <c r="AF439" s="24">
        <v>2436984</v>
      </c>
      <c r="AG439" s="41">
        <v>847019</v>
      </c>
      <c r="AH439" s="24">
        <v>3284003</v>
      </c>
      <c r="AI439" s="26">
        <v>36579</v>
      </c>
      <c r="AJ439" s="27">
        <v>40909</v>
      </c>
      <c r="AK439" s="19" t="s">
        <v>92</v>
      </c>
      <c r="AL439" s="28">
        <f t="shared" ca="1" si="44"/>
        <v>13.25</v>
      </c>
      <c r="AM439" s="16" t="s">
        <v>93</v>
      </c>
      <c r="AN439" s="16" t="s">
        <v>94</v>
      </c>
      <c r="AO439" s="36" t="s">
        <v>498</v>
      </c>
      <c r="AP439" s="30">
        <v>6.9690000000000002E-2</v>
      </c>
      <c r="AQ439" s="31" t="s">
        <v>2623</v>
      </c>
      <c r="AR439" s="17" t="s">
        <v>2624</v>
      </c>
      <c r="AS439" s="16" t="s">
        <v>84</v>
      </c>
      <c r="AT439" s="16"/>
      <c r="AU439" s="33"/>
      <c r="AV439" s="17"/>
      <c r="AW439" s="16" t="s">
        <v>2625</v>
      </c>
      <c r="AX439" s="16">
        <v>3106669165</v>
      </c>
      <c r="AY439" s="16">
        <v>3214902394</v>
      </c>
      <c r="AZ439" s="16" t="str">
        <f t="shared" ca="1" si="41"/>
        <v>Prepensionado</v>
      </c>
      <c r="BA439" s="16" t="s">
        <v>87</v>
      </c>
      <c r="BB439" s="16" t="s">
        <v>87</v>
      </c>
      <c r="BC439" s="16"/>
      <c r="BD439" s="18" t="s">
        <v>87</v>
      </c>
      <c r="BE439" s="16"/>
      <c r="BF439" s="16" t="s">
        <v>87</v>
      </c>
      <c r="BG439" s="44"/>
      <c r="BH439" s="16"/>
      <c r="BI439" s="19"/>
      <c r="BJ439" s="16"/>
      <c r="BK439" s="16"/>
      <c r="BL439" s="34"/>
    </row>
    <row r="440" spans="1:64">
      <c r="A440" s="15">
        <v>531</v>
      </c>
      <c r="B440" s="16">
        <v>4066</v>
      </c>
      <c r="C440" s="17" t="s">
        <v>64</v>
      </c>
      <c r="D440" s="18">
        <v>478628</v>
      </c>
      <c r="E440" s="18">
        <v>478628</v>
      </c>
      <c r="F440" s="18">
        <v>478628</v>
      </c>
      <c r="G440" s="17" t="s">
        <v>2626</v>
      </c>
      <c r="H440" s="16" t="s">
        <v>89</v>
      </c>
      <c r="I440" s="19" t="s">
        <v>2627</v>
      </c>
      <c r="J440" s="16">
        <f t="shared" ca="1" si="43"/>
        <v>67</v>
      </c>
      <c r="K440" s="17" t="s">
        <v>138</v>
      </c>
      <c r="L440" s="16">
        <v>4103</v>
      </c>
      <c r="M440" s="16">
        <v>18</v>
      </c>
      <c r="N440" s="16" t="s">
        <v>2621</v>
      </c>
      <c r="O440" s="35" t="s">
        <v>2606</v>
      </c>
      <c r="P440" s="16" t="s">
        <v>141</v>
      </c>
      <c r="Q440" s="16" t="s">
        <v>131</v>
      </c>
      <c r="R440" s="17" t="s">
        <v>73</v>
      </c>
      <c r="S440" s="22"/>
      <c r="T440" s="22">
        <v>531</v>
      </c>
      <c r="U440" s="22" t="s">
        <v>2621</v>
      </c>
      <c r="V440" s="37" t="s">
        <v>2606</v>
      </c>
      <c r="W440" s="16">
        <v>3000</v>
      </c>
      <c r="X440" s="16" t="s">
        <v>170</v>
      </c>
      <c r="Y440" s="16" t="s">
        <v>293</v>
      </c>
      <c r="Z440" s="16" t="s">
        <v>293</v>
      </c>
      <c r="AA440" s="16" t="s">
        <v>76</v>
      </c>
      <c r="AB440" s="16" t="s">
        <v>76</v>
      </c>
      <c r="AC440" s="16" t="s">
        <v>76</v>
      </c>
      <c r="AD440" s="16"/>
      <c r="AE440" s="16" t="s">
        <v>77</v>
      </c>
      <c r="AF440" s="24">
        <v>2436984</v>
      </c>
      <c r="AG440" s="41">
        <v>847019</v>
      </c>
      <c r="AH440" s="24">
        <v>3284003</v>
      </c>
      <c r="AI440" s="26">
        <v>36343</v>
      </c>
      <c r="AJ440" s="27">
        <v>40909</v>
      </c>
      <c r="AK440" s="19" t="s">
        <v>92</v>
      </c>
      <c r="AL440" s="28">
        <f t="shared" ca="1" si="44"/>
        <v>13.25</v>
      </c>
      <c r="AM440" s="16" t="s">
        <v>1161</v>
      </c>
      <c r="AN440" s="16" t="s">
        <v>94</v>
      </c>
      <c r="AO440" s="36" t="s">
        <v>82</v>
      </c>
      <c r="AP440" s="30">
        <v>6.9690000000000002E-2</v>
      </c>
      <c r="AQ440" s="31" t="s">
        <v>2628</v>
      </c>
      <c r="AR440" s="17" t="s">
        <v>2629</v>
      </c>
      <c r="AS440" s="16" t="s">
        <v>263</v>
      </c>
      <c r="AT440" s="16"/>
      <c r="AU440" s="33"/>
      <c r="AV440" s="17"/>
      <c r="AW440" s="16" t="s">
        <v>2630</v>
      </c>
      <c r="AX440" s="16">
        <v>3167567090</v>
      </c>
      <c r="AY440" s="16" t="s">
        <v>78</v>
      </c>
      <c r="AZ440" s="16" t="str">
        <f t="shared" ref="AZ440:AZ447" ca="1" si="45">IF(AND(C440="MASCULINO",J440&gt;=59),"Prepensionado",IF(AND(C440="FEMENINO",J440&gt;=54),"Prepensionado"," "))</f>
        <v>Prepensionado</v>
      </c>
      <c r="BA440" s="16" t="s">
        <v>87</v>
      </c>
      <c r="BB440" s="16" t="s">
        <v>87</v>
      </c>
      <c r="BC440" s="16"/>
      <c r="BD440" s="18" t="s">
        <v>87</v>
      </c>
      <c r="BE440" s="16"/>
      <c r="BF440" s="16" t="s">
        <v>87</v>
      </c>
      <c r="BG440" s="44"/>
      <c r="BH440" s="16"/>
      <c r="BI440" s="19"/>
      <c r="BJ440" s="16"/>
      <c r="BK440" s="16"/>
      <c r="BL440" s="34"/>
    </row>
    <row r="441" spans="1:64">
      <c r="A441" s="15">
        <v>532</v>
      </c>
      <c r="B441" s="16">
        <v>4066</v>
      </c>
      <c r="C441" s="17" t="s">
        <v>64</v>
      </c>
      <c r="D441" s="18">
        <v>12131339</v>
      </c>
      <c r="E441" s="18" t="e">
        <v>#N/A</v>
      </c>
      <c r="F441" s="18" t="e">
        <v>#N/A</v>
      </c>
      <c r="G441" s="17" t="s">
        <v>2631</v>
      </c>
      <c r="H441" s="16" t="s">
        <v>229</v>
      </c>
      <c r="I441" s="19" t="s">
        <v>2632</v>
      </c>
      <c r="J441" s="16">
        <f t="shared" ca="1" si="43"/>
        <v>58</v>
      </c>
      <c r="K441" s="17" t="s">
        <v>453</v>
      </c>
      <c r="L441" s="16">
        <v>4103</v>
      </c>
      <c r="M441" s="16">
        <v>18</v>
      </c>
      <c r="N441" s="16" t="s">
        <v>2621</v>
      </c>
      <c r="O441" s="35" t="s">
        <v>2606</v>
      </c>
      <c r="P441" s="16" t="s">
        <v>249</v>
      </c>
      <c r="Q441" s="16" t="s">
        <v>131</v>
      </c>
      <c r="R441" s="17" t="s">
        <v>73</v>
      </c>
      <c r="S441" s="22"/>
      <c r="T441" s="22">
        <v>532</v>
      </c>
      <c r="U441" s="22" t="s">
        <v>2621</v>
      </c>
      <c r="V441" s="37" t="s">
        <v>2606</v>
      </c>
      <c r="W441" s="16">
        <v>3000</v>
      </c>
      <c r="X441" s="16" t="s">
        <v>170</v>
      </c>
      <c r="Y441" s="16" t="s">
        <v>293</v>
      </c>
      <c r="Z441" s="16" t="s">
        <v>293</v>
      </c>
      <c r="AA441" s="16" t="s">
        <v>76</v>
      </c>
      <c r="AB441" s="16" t="s">
        <v>76</v>
      </c>
      <c r="AC441" s="16" t="s">
        <v>76</v>
      </c>
      <c r="AD441" s="16"/>
      <c r="AE441" s="16" t="s">
        <v>77</v>
      </c>
      <c r="AF441" s="24">
        <v>2436984</v>
      </c>
      <c r="AG441" s="41">
        <v>847019</v>
      </c>
      <c r="AH441" s="24">
        <v>3284003</v>
      </c>
      <c r="AI441" s="26">
        <v>34269</v>
      </c>
      <c r="AJ441" s="27">
        <v>40909</v>
      </c>
      <c r="AK441" s="19" t="s">
        <v>92</v>
      </c>
      <c r="AL441" s="28">
        <f t="shared" ca="1" si="44"/>
        <v>13.25</v>
      </c>
      <c r="AM441" s="16" t="s">
        <v>93</v>
      </c>
      <c r="AN441" s="16" t="s">
        <v>94</v>
      </c>
      <c r="AO441" s="36" t="s">
        <v>82</v>
      </c>
      <c r="AP441" s="30">
        <v>6.9690000000000002E-2</v>
      </c>
      <c r="AQ441" s="31" t="s">
        <v>2633</v>
      </c>
      <c r="AR441" s="17" t="s">
        <v>2634</v>
      </c>
      <c r="AS441" s="16" t="s">
        <v>84</v>
      </c>
      <c r="AT441" s="16"/>
      <c r="AU441" s="33"/>
      <c r="AV441" s="17"/>
      <c r="AW441" s="16" t="s">
        <v>2635</v>
      </c>
      <c r="AX441" s="16">
        <v>3118002003</v>
      </c>
      <c r="AY441" s="16" t="s">
        <v>78</v>
      </c>
      <c r="AZ441" s="16" t="str">
        <f t="shared" ca="1" si="45"/>
        <v xml:space="preserve"> </v>
      </c>
      <c r="BA441" s="16" t="s">
        <v>87</v>
      </c>
      <c r="BB441" s="16" t="s">
        <v>87</v>
      </c>
      <c r="BC441" s="16"/>
      <c r="BD441" s="18" t="s">
        <v>87</v>
      </c>
      <c r="BE441" s="16"/>
      <c r="BF441" s="16" t="s">
        <v>87</v>
      </c>
      <c r="BG441" s="44"/>
      <c r="BH441" s="16"/>
      <c r="BI441" s="19"/>
      <c r="BJ441" s="16"/>
      <c r="BK441" s="16"/>
      <c r="BL441" s="34"/>
    </row>
    <row r="442" spans="1:64">
      <c r="A442" s="15">
        <v>533</v>
      </c>
      <c r="B442" s="16">
        <v>4066</v>
      </c>
      <c r="C442" s="17" t="s">
        <v>64</v>
      </c>
      <c r="D442" s="18">
        <v>19404719</v>
      </c>
      <c r="E442" s="18">
        <v>19404719</v>
      </c>
      <c r="F442" s="18">
        <v>19404719</v>
      </c>
      <c r="G442" s="17" t="s">
        <v>2636</v>
      </c>
      <c r="H442" s="16" t="s">
        <v>236</v>
      </c>
      <c r="I442" s="19" t="s">
        <v>2637</v>
      </c>
      <c r="J442" s="16">
        <f t="shared" ca="1" si="43"/>
        <v>65</v>
      </c>
      <c r="K442" s="17" t="s">
        <v>138</v>
      </c>
      <c r="L442" s="16">
        <v>4103</v>
      </c>
      <c r="M442" s="16">
        <v>18</v>
      </c>
      <c r="N442" s="16" t="s">
        <v>2621</v>
      </c>
      <c r="O442" s="35" t="s">
        <v>2606</v>
      </c>
      <c r="P442" s="16" t="s">
        <v>141</v>
      </c>
      <c r="Q442" s="16" t="s">
        <v>131</v>
      </c>
      <c r="R442" s="17" t="s">
        <v>73</v>
      </c>
      <c r="S442" s="22"/>
      <c r="T442" s="22">
        <v>533</v>
      </c>
      <c r="U442" s="22" t="s">
        <v>2621</v>
      </c>
      <c r="V442" s="37" t="s">
        <v>2606</v>
      </c>
      <c r="W442" s="16">
        <v>3000</v>
      </c>
      <c r="X442" s="16" t="s">
        <v>170</v>
      </c>
      <c r="Y442" s="16" t="s">
        <v>293</v>
      </c>
      <c r="Z442" s="16" t="s">
        <v>293</v>
      </c>
      <c r="AA442" s="16" t="s">
        <v>76</v>
      </c>
      <c r="AB442" s="16" t="s">
        <v>76</v>
      </c>
      <c r="AC442" s="16" t="s">
        <v>76</v>
      </c>
      <c r="AD442" s="16"/>
      <c r="AE442" s="16" t="s">
        <v>77</v>
      </c>
      <c r="AF442" s="24">
        <v>2436984</v>
      </c>
      <c r="AG442" s="41">
        <v>847019</v>
      </c>
      <c r="AH442" s="24">
        <v>3284003</v>
      </c>
      <c r="AI442" s="26">
        <v>36495</v>
      </c>
      <c r="AJ442" s="27">
        <v>40909</v>
      </c>
      <c r="AK442" s="19" t="s">
        <v>92</v>
      </c>
      <c r="AL442" s="28">
        <f t="shared" ca="1" si="44"/>
        <v>13.25</v>
      </c>
      <c r="AM442" s="16" t="s">
        <v>93</v>
      </c>
      <c r="AN442" s="16" t="s">
        <v>94</v>
      </c>
      <c r="AO442" s="36" t="s">
        <v>82</v>
      </c>
      <c r="AP442" s="30">
        <v>6.9690000000000002E-2</v>
      </c>
      <c r="AQ442" s="31" t="s">
        <v>2638</v>
      </c>
      <c r="AR442" s="17" t="s">
        <v>2639</v>
      </c>
      <c r="AS442" s="16" t="s">
        <v>84</v>
      </c>
      <c r="AT442" s="16"/>
      <c r="AU442" s="33"/>
      <c r="AV442" s="17"/>
      <c r="AW442" s="16" t="s">
        <v>2640</v>
      </c>
      <c r="AX442" s="16">
        <v>3003942930</v>
      </c>
      <c r="AY442" s="16" t="s">
        <v>78</v>
      </c>
      <c r="AZ442" s="16" t="str">
        <f t="shared" ca="1" si="45"/>
        <v>Prepensionado</v>
      </c>
      <c r="BA442" s="16" t="s">
        <v>87</v>
      </c>
      <c r="BB442" s="16" t="s">
        <v>87</v>
      </c>
      <c r="BC442" s="16"/>
      <c r="BD442" s="18" t="s">
        <v>87</v>
      </c>
      <c r="BE442" s="16"/>
      <c r="BF442" s="16" t="s">
        <v>87</v>
      </c>
      <c r="BG442" s="44"/>
      <c r="BH442" s="16"/>
      <c r="BI442" s="19"/>
      <c r="BJ442" s="16"/>
      <c r="BK442" s="16"/>
      <c r="BL442" s="34"/>
    </row>
    <row r="443" spans="1:64">
      <c r="A443" s="15">
        <v>534</v>
      </c>
      <c r="B443" s="16">
        <v>4066</v>
      </c>
      <c r="C443" s="17" t="s">
        <v>64</v>
      </c>
      <c r="D443" s="18">
        <v>94515322</v>
      </c>
      <c r="E443" s="18">
        <v>94515322</v>
      </c>
      <c r="F443" s="18">
        <v>94515322</v>
      </c>
      <c r="G443" s="17" t="s">
        <v>2641</v>
      </c>
      <c r="H443" s="16" t="s">
        <v>291</v>
      </c>
      <c r="I443" s="19" t="s">
        <v>2642</v>
      </c>
      <c r="J443" s="16">
        <f t="shared" ca="1" si="43"/>
        <v>47</v>
      </c>
      <c r="K443" s="17" t="s">
        <v>138</v>
      </c>
      <c r="L443" s="16">
        <v>4103</v>
      </c>
      <c r="M443" s="16">
        <v>18</v>
      </c>
      <c r="N443" s="16" t="s">
        <v>2621</v>
      </c>
      <c r="O443" s="35" t="s">
        <v>2606</v>
      </c>
      <c r="P443" s="16" t="s">
        <v>141</v>
      </c>
      <c r="Q443" s="16" t="s">
        <v>131</v>
      </c>
      <c r="R443" s="17" t="s">
        <v>73</v>
      </c>
      <c r="S443" s="22"/>
      <c r="T443" s="22">
        <v>534</v>
      </c>
      <c r="U443" s="22" t="s">
        <v>2621</v>
      </c>
      <c r="V443" s="37" t="s">
        <v>2606</v>
      </c>
      <c r="W443" s="16">
        <v>3000</v>
      </c>
      <c r="X443" s="16" t="s">
        <v>170</v>
      </c>
      <c r="Y443" s="16" t="s">
        <v>519</v>
      </c>
      <c r="Z443" s="16" t="s">
        <v>519</v>
      </c>
      <c r="AA443" s="16" t="s">
        <v>339</v>
      </c>
      <c r="AB443" s="16" t="s">
        <v>2643</v>
      </c>
      <c r="AC443" s="16" t="s">
        <v>341</v>
      </c>
      <c r="AD443" s="16"/>
      <c r="AE443" s="16" t="s">
        <v>77</v>
      </c>
      <c r="AF443" s="24">
        <v>2436984</v>
      </c>
      <c r="AG443" s="41">
        <v>847019</v>
      </c>
      <c r="AH443" s="24">
        <v>3284003</v>
      </c>
      <c r="AI443" s="26">
        <v>37214</v>
      </c>
      <c r="AJ443" s="27">
        <v>40909</v>
      </c>
      <c r="AK443" s="19" t="s">
        <v>92</v>
      </c>
      <c r="AL443" s="28">
        <f t="shared" ca="1" si="44"/>
        <v>13.25</v>
      </c>
      <c r="AM443" s="16" t="s">
        <v>269</v>
      </c>
      <c r="AN443" s="16" t="s">
        <v>94</v>
      </c>
      <c r="AO443" s="36" t="s">
        <v>343</v>
      </c>
      <c r="AP443" s="30">
        <v>6.9690000000000002E-2</v>
      </c>
      <c r="AQ443" s="31" t="s">
        <v>2644</v>
      </c>
      <c r="AR443" s="17" t="s">
        <v>2645</v>
      </c>
      <c r="AS443" s="16" t="s">
        <v>84</v>
      </c>
      <c r="AT443" s="16"/>
      <c r="AU443" s="33"/>
      <c r="AV443" s="17"/>
      <c r="AW443" s="16" t="s">
        <v>2646</v>
      </c>
      <c r="AX443" s="16">
        <v>3215828841</v>
      </c>
      <c r="AY443" s="16" t="s">
        <v>78</v>
      </c>
      <c r="AZ443" s="16" t="str">
        <f t="shared" ca="1" si="45"/>
        <v xml:space="preserve"> </v>
      </c>
      <c r="BA443" s="16" t="s">
        <v>87</v>
      </c>
      <c r="BB443" s="16" t="s">
        <v>87</v>
      </c>
      <c r="BC443" s="16"/>
      <c r="BD443" s="18" t="s">
        <v>87</v>
      </c>
      <c r="BE443" s="16"/>
      <c r="BF443" s="16" t="s">
        <v>87</v>
      </c>
      <c r="BG443" s="44"/>
      <c r="BH443" s="16"/>
      <c r="BI443" s="19"/>
      <c r="BJ443" s="16"/>
      <c r="BK443" s="16"/>
      <c r="BL443" s="34"/>
    </row>
    <row r="444" spans="1:64">
      <c r="A444" s="15">
        <v>537</v>
      </c>
      <c r="B444" s="16">
        <v>4066</v>
      </c>
      <c r="C444" s="17" t="s">
        <v>64</v>
      </c>
      <c r="D444" s="18">
        <v>79978342</v>
      </c>
      <c r="E444" s="18">
        <v>79978342</v>
      </c>
      <c r="F444" s="18">
        <v>79978342</v>
      </c>
      <c r="G444" s="17" t="s">
        <v>2647</v>
      </c>
      <c r="H444" s="16" t="s">
        <v>229</v>
      </c>
      <c r="I444" s="19">
        <v>29604</v>
      </c>
      <c r="J444" s="16">
        <f t="shared" ca="1" si="43"/>
        <v>44</v>
      </c>
      <c r="K444" s="17" t="s">
        <v>138</v>
      </c>
      <c r="L444" s="16">
        <v>4103</v>
      </c>
      <c r="M444" s="16">
        <v>18</v>
      </c>
      <c r="N444" s="16" t="s">
        <v>2621</v>
      </c>
      <c r="O444" s="35" t="s">
        <v>2606</v>
      </c>
      <c r="P444" s="16" t="s">
        <v>141</v>
      </c>
      <c r="Q444" s="16" t="s">
        <v>131</v>
      </c>
      <c r="R444" s="17" t="s">
        <v>73</v>
      </c>
      <c r="S444" s="22"/>
      <c r="T444" s="22">
        <v>537</v>
      </c>
      <c r="U444" s="22" t="s">
        <v>2621</v>
      </c>
      <c r="V444" s="37" t="s">
        <v>2606</v>
      </c>
      <c r="W444" s="16">
        <v>3000</v>
      </c>
      <c r="X444" s="16" t="s">
        <v>170</v>
      </c>
      <c r="Y444" s="16" t="s">
        <v>293</v>
      </c>
      <c r="Z444" s="16" t="s">
        <v>293</v>
      </c>
      <c r="AA444" s="16" t="s">
        <v>76</v>
      </c>
      <c r="AB444" s="16" t="s">
        <v>76</v>
      </c>
      <c r="AC444" s="16" t="s">
        <v>76</v>
      </c>
      <c r="AD444" s="16"/>
      <c r="AE444" s="16" t="s">
        <v>77</v>
      </c>
      <c r="AF444" s="24">
        <v>2436984</v>
      </c>
      <c r="AG444" s="25" t="s">
        <v>78</v>
      </c>
      <c r="AH444" s="24">
        <v>2436984</v>
      </c>
      <c r="AI444" s="26" t="s">
        <v>78</v>
      </c>
      <c r="AJ444" s="27">
        <v>44474</v>
      </c>
      <c r="AK444" s="19" t="s">
        <v>2648</v>
      </c>
      <c r="AL444" s="28">
        <f t="shared" ca="1" si="44"/>
        <v>3.4166666666666665</v>
      </c>
      <c r="AM444" s="16" t="s">
        <v>120</v>
      </c>
      <c r="AN444" s="16" t="s">
        <v>94</v>
      </c>
      <c r="AO444" s="36" t="s">
        <v>82</v>
      </c>
      <c r="AP444" s="30">
        <v>6.9690000000000002E-2</v>
      </c>
      <c r="AQ444" s="31" t="s">
        <v>2649</v>
      </c>
      <c r="AR444" s="44" t="s">
        <v>2650</v>
      </c>
      <c r="AS444" s="16" t="s">
        <v>84</v>
      </c>
      <c r="AT444" s="16"/>
      <c r="AU444" s="33"/>
      <c r="AV444" s="44"/>
      <c r="AW444" s="16" t="s">
        <v>2651</v>
      </c>
      <c r="AX444" s="16">
        <v>3138766160</v>
      </c>
      <c r="AY444" s="16" t="s">
        <v>78</v>
      </c>
      <c r="AZ444" s="16" t="str">
        <f t="shared" ca="1" si="45"/>
        <v xml:space="preserve"> </v>
      </c>
      <c r="BA444" s="16" t="s">
        <v>87</v>
      </c>
      <c r="BB444" s="16" t="s">
        <v>87</v>
      </c>
      <c r="BC444" s="16"/>
      <c r="BD444" s="18" t="s">
        <v>87</v>
      </c>
      <c r="BE444" s="16"/>
      <c r="BF444" s="16" t="s">
        <v>87</v>
      </c>
      <c r="BG444" s="44"/>
      <c r="BH444" s="16"/>
      <c r="BI444" s="19"/>
      <c r="BJ444" s="16"/>
      <c r="BK444" s="16"/>
      <c r="BL444" s="34"/>
    </row>
    <row r="445" spans="1:64">
      <c r="A445" s="15">
        <v>539</v>
      </c>
      <c r="B445" s="16">
        <v>4066</v>
      </c>
      <c r="C445" s="17" t="s">
        <v>64</v>
      </c>
      <c r="D445" s="18">
        <v>79501887</v>
      </c>
      <c r="E445" s="18">
        <v>79501887</v>
      </c>
      <c r="F445" s="18">
        <v>79501887</v>
      </c>
      <c r="G445" s="17" t="s">
        <v>2652</v>
      </c>
      <c r="H445" s="16" t="s">
        <v>89</v>
      </c>
      <c r="I445" s="19" t="s">
        <v>1336</v>
      </c>
      <c r="J445" s="16">
        <f t="shared" ca="1" si="43"/>
        <v>55</v>
      </c>
      <c r="K445" s="17" t="s">
        <v>453</v>
      </c>
      <c r="L445" s="16">
        <v>4103</v>
      </c>
      <c r="M445" s="16">
        <v>18</v>
      </c>
      <c r="N445" s="16" t="s">
        <v>2621</v>
      </c>
      <c r="O445" s="35" t="s">
        <v>2606</v>
      </c>
      <c r="P445" s="16" t="s">
        <v>249</v>
      </c>
      <c r="Q445" s="16" t="s">
        <v>131</v>
      </c>
      <c r="R445" s="17" t="s">
        <v>73</v>
      </c>
      <c r="S445" s="22"/>
      <c r="T445" s="22">
        <v>539</v>
      </c>
      <c r="U445" s="22" t="s">
        <v>2621</v>
      </c>
      <c r="V445" s="37" t="s">
        <v>2606</v>
      </c>
      <c r="W445" s="16">
        <v>3000</v>
      </c>
      <c r="X445" s="16" t="s">
        <v>170</v>
      </c>
      <c r="Y445" s="16" t="s">
        <v>293</v>
      </c>
      <c r="Z445" s="16" t="s">
        <v>293</v>
      </c>
      <c r="AA445" s="16" t="s">
        <v>76</v>
      </c>
      <c r="AB445" s="16" t="s">
        <v>76</v>
      </c>
      <c r="AC445" s="16" t="s">
        <v>76</v>
      </c>
      <c r="AD445" s="16"/>
      <c r="AE445" s="16" t="s">
        <v>77</v>
      </c>
      <c r="AF445" s="24">
        <v>2436984</v>
      </c>
      <c r="AG445" s="41">
        <v>847019</v>
      </c>
      <c r="AH445" s="24">
        <v>3284003</v>
      </c>
      <c r="AI445" s="26">
        <v>34340</v>
      </c>
      <c r="AJ445" s="27">
        <v>40909</v>
      </c>
      <c r="AK445" s="19" t="s">
        <v>92</v>
      </c>
      <c r="AL445" s="28">
        <f t="shared" ca="1" si="44"/>
        <v>13.25</v>
      </c>
      <c r="AM445" s="16" t="s">
        <v>120</v>
      </c>
      <c r="AN445" s="16" t="s">
        <v>94</v>
      </c>
      <c r="AO445" s="36" t="s">
        <v>82</v>
      </c>
      <c r="AP445" s="30">
        <v>6.9690000000000002E-2</v>
      </c>
      <c r="AQ445" s="31" t="s">
        <v>2653</v>
      </c>
      <c r="AR445" s="17" t="s">
        <v>2654</v>
      </c>
      <c r="AS445" s="16" t="s">
        <v>84</v>
      </c>
      <c r="AT445" s="16"/>
      <c r="AU445" s="33"/>
      <c r="AV445" s="17"/>
      <c r="AW445" s="16" t="s">
        <v>2655</v>
      </c>
      <c r="AX445" s="16">
        <v>3023255589</v>
      </c>
      <c r="AY445" s="16" t="s">
        <v>78</v>
      </c>
      <c r="AZ445" s="16" t="str">
        <f t="shared" ca="1" si="45"/>
        <v xml:space="preserve"> </v>
      </c>
      <c r="BA445" s="16" t="s">
        <v>87</v>
      </c>
      <c r="BB445" s="16" t="s">
        <v>87</v>
      </c>
      <c r="BC445" s="16"/>
      <c r="BD445" s="18" t="s">
        <v>87</v>
      </c>
      <c r="BE445" s="16"/>
      <c r="BF445" s="16" t="s">
        <v>87</v>
      </c>
      <c r="BG445" s="44"/>
      <c r="BH445" s="16"/>
      <c r="BI445" s="19"/>
      <c r="BJ445" s="16"/>
      <c r="BK445" s="16"/>
      <c r="BL445" s="34"/>
    </row>
    <row r="446" spans="1:64">
      <c r="A446" s="15">
        <v>540</v>
      </c>
      <c r="B446" s="16">
        <v>4066</v>
      </c>
      <c r="C446" s="17" t="s">
        <v>64</v>
      </c>
      <c r="D446" s="18">
        <v>79500953</v>
      </c>
      <c r="E446" s="18">
        <v>79500953</v>
      </c>
      <c r="F446" s="18">
        <v>79500953</v>
      </c>
      <c r="G446" s="17" t="s">
        <v>2656</v>
      </c>
      <c r="H446" s="16" t="s">
        <v>229</v>
      </c>
      <c r="I446" s="19" t="s">
        <v>2657</v>
      </c>
      <c r="J446" s="16">
        <f t="shared" ca="1" si="43"/>
        <v>55</v>
      </c>
      <c r="K446" s="17" t="s">
        <v>453</v>
      </c>
      <c r="L446" s="16">
        <v>4103</v>
      </c>
      <c r="M446" s="16">
        <v>18</v>
      </c>
      <c r="N446" s="16" t="s">
        <v>2621</v>
      </c>
      <c r="O446" s="35" t="s">
        <v>2606</v>
      </c>
      <c r="P446" s="16" t="s">
        <v>249</v>
      </c>
      <c r="Q446" s="16" t="s">
        <v>131</v>
      </c>
      <c r="R446" s="17" t="s">
        <v>73</v>
      </c>
      <c r="S446" s="22"/>
      <c r="T446" s="22">
        <v>540</v>
      </c>
      <c r="U446" s="22" t="s">
        <v>2621</v>
      </c>
      <c r="V446" s="37" t="s">
        <v>2606</v>
      </c>
      <c r="W446" s="16">
        <v>3000</v>
      </c>
      <c r="X446" s="16" t="s">
        <v>170</v>
      </c>
      <c r="Y446" s="16" t="s">
        <v>723</v>
      </c>
      <c r="Z446" s="16" t="s">
        <v>723</v>
      </c>
      <c r="AA446" s="16" t="s">
        <v>76</v>
      </c>
      <c r="AB446" s="16" t="s">
        <v>76</v>
      </c>
      <c r="AC446" s="16" t="s">
        <v>76</v>
      </c>
      <c r="AD446" s="16"/>
      <c r="AE446" s="16" t="s">
        <v>77</v>
      </c>
      <c r="AF446" s="24">
        <v>2436984</v>
      </c>
      <c r="AG446" s="41">
        <v>847019</v>
      </c>
      <c r="AH446" s="24">
        <v>3284003</v>
      </c>
      <c r="AI446" s="26">
        <v>34316</v>
      </c>
      <c r="AJ446" s="27">
        <v>40909</v>
      </c>
      <c r="AK446" s="19" t="s">
        <v>92</v>
      </c>
      <c r="AL446" s="28">
        <f t="shared" ca="1" si="44"/>
        <v>13.25</v>
      </c>
      <c r="AM446" s="16" t="s">
        <v>80</v>
      </c>
      <c r="AN446" s="16" t="s">
        <v>94</v>
      </c>
      <c r="AO446" s="36" t="s">
        <v>82</v>
      </c>
      <c r="AP446" s="30">
        <v>6.9690000000000002E-2</v>
      </c>
      <c r="AQ446" s="31" t="s">
        <v>2658</v>
      </c>
      <c r="AR446" s="17" t="s">
        <v>2659</v>
      </c>
      <c r="AS446" s="16" t="s">
        <v>84</v>
      </c>
      <c r="AT446" s="16"/>
      <c r="AU446" s="33"/>
      <c r="AV446" s="17"/>
      <c r="AW446" s="16" t="s">
        <v>2660</v>
      </c>
      <c r="AX446" s="16">
        <v>3204929502</v>
      </c>
      <c r="AY446" s="16" t="s">
        <v>78</v>
      </c>
      <c r="AZ446" s="16" t="str">
        <f t="shared" ca="1" si="45"/>
        <v xml:space="preserve"> </v>
      </c>
      <c r="BA446" s="16" t="s">
        <v>87</v>
      </c>
      <c r="BB446" s="16" t="s">
        <v>87</v>
      </c>
      <c r="BC446" s="16"/>
      <c r="BD446" s="18" t="s">
        <v>87</v>
      </c>
      <c r="BE446" s="16"/>
      <c r="BF446" s="16" t="s">
        <v>87</v>
      </c>
      <c r="BG446" s="44"/>
      <c r="BH446" s="16"/>
      <c r="BI446" s="19"/>
      <c r="BJ446" s="16"/>
      <c r="BK446" s="16"/>
      <c r="BL446" s="34"/>
    </row>
    <row r="447" spans="1:64">
      <c r="A447" s="15">
        <v>542</v>
      </c>
      <c r="B447" s="16">
        <v>4066</v>
      </c>
      <c r="C447" s="17" t="s">
        <v>64</v>
      </c>
      <c r="D447" s="18">
        <v>80213520</v>
      </c>
      <c r="E447" s="18">
        <v>80213520</v>
      </c>
      <c r="F447" s="18">
        <v>80213520</v>
      </c>
      <c r="G447" s="17" t="s">
        <v>2661</v>
      </c>
      <c r="H447" s="16" t="s">
        <v>89</v>
      </c>
      <c r="I447" s="19">
        <v>30578</v>
      </c>
      <c r="J447" s="16">
        <f t="shared" ca="1" si="43"/>
        <v>41</v>
      </c>
      <c r="K447" s="17" t="s">
        <v>138</v>
      </c>
      <c r="L447" s="16">
        <v>4103</v>
      </c>
      <c r="M447" s="16">
        <v>18</v>
      </c>
      <c r="N447" s="16" t="s">
        <v>2621</v>
      </c>
      <c r="O447" s="35" t="s">
        <v>2606</v>
      </c>
      <c r="P447" s="16" t="s">
        <v>141</v>
      </c>
      <c r="Q447" s="16" t="s">
        <v>131</v>
      </c>
      <c r="R447" s="17" t="s">
        <v>73</v>
      </c>
      <c r="S447" s="22"/>
      <c r="T447" s="22">
        <v>542</v>
      </c>
      <c r="U447" s="22" t="s">
        <v>2621</v>
      </c>
      <c r="V447" s="37" t="s">
        <v>2606</v>
      </c>
      <c r="W447" s="16">
        <v>3000</v>
      </c>
      <c r="X447" s="16" t="s">
        <v>170</v>
      </c>
      <c r="Y447" s="16" t="s">
        <v>293</v>
      </c>
      <c r="Z447" s="16" t="s">
        <v>293</v>
      </c>
      <c r="AA447" s="16" t="s">
        <v>76</v>
      </c>
      <c r="AB447" s="16" t="s">
        <v>76</v>
      </c>
      <c r="AC447" s="16" t="s">
        <v>76</v>
      </c>
      <c r="AD447" s="16"/>
      <c r="AE447" s="16" t="s">
        <v>77</v>
      </c>
      <c r="AF447" s="24">
        <v>2436984</v>
      </c>
      <c r="AG447" s="25" t="s">
        <v>78</v>
      </c>
      <c r="AH447" s="24">
        <v>2436984</v>
      </c>
      <c r="AI447" s="26" t="s">
        <v>78</v>
      </c>
      <c r="AJ447" s="27">
        <v>44760</v>
      </c>
      <c r="AK447" s="19" t="s">
        <v>2662</v>
      </c>
      <c r="AL447" s="28">
        <f t="shared" ca="1" si="44"/>
        <v>2.6666666666666665</v>
      </c>
      <c r="AM447" s="16" t="s">
        <v>120</v>
      </c>
      <c r="AN447" s="39" t="s">
        <v>94</v>
      </c>
      <c r="AO447" s="36" t="s">
        <v>82</v>
      </c>
      <c r="AP447" s="30">
        <v>6.9690000000000002E-2</v>
      </c>
      <c r="AQ447" s="31" t="s">
        <v>2663</v>
      </c>
      <c r="AR447" s="17" t="s">
        <v>2664</v>
      </c>
      <c r="AS447" s="16" t="s">
        <v>107</v>
      </c>
      <c r="AT447" s="16"/>
      <c r="AU447" s="33"/>
      <c r="AV447" s="17"/>
      <c r="AW447" s="16" t="s">
        <v>2665</v>
      </c>
      <c r="AX447" s="16">
        <v>3214965426</v>
      </c>
      <c r="AY447" s="16" t="s">
        <v>78</v>
      </c>
      <c r="AZ447" s="16" t="str">
        <f t="shared" ca="1" si="45"/>
        <v xml:space="preserve"> </v>
      </c>
      <c r="BA447" s="16" t="s">
        <v>87</v>
      </c>
      <c r="BB447" s="16" t="s">
        <v>87</v>
      </c>
      <c r="BC447" s="16"/>
      <c r="BD447" s="18" t="s">
        <v>87</v>
      </c>
      <c r="BE447" s="16"/>
      <c r="BF447" s="16" t="s">
        <v>87</v>
      </c>
      <c r="BG447" s="44"/>
      <c r="BH447" s="16"/>
      <c r="BI447" s="19"/>
      <c r="BJ447" s="16"/>
      <c r="BK447" s="16"/>
      <c r="BL447" s="34"/>
    </row>
    <row r="448" spans="1:64">
      <c r="A448" s="15">
        <v>543</v>
      </c>
      <c r="B448" s="16">
        <v>4066</v>
      </c>
      <c r="C448" s="17" t="s">
        <v>64</v>
      </c>
      <c r="D448" s="18">
        <v>91237023</v>
      </c>
      <c r="E448" s="18">
        <v>91237023</v>
      </c>
      <c r="F448" s="18">
        <v>91237023</v>
      </c>
      <c r="G448" s="17" t="s">
        <v>2666</v>
      </c>
      <c r="H448" s="16" t="s">
        <v>236</v>
      </c>
      <c r="I448" s="19" t="s">
        <v>2667</v>
      </c>
      <c r="J448" s="16">
        <f t="shared" ca="1" si="43"/>
        <v>60</v>
      </c>
      <c r="K448" s="17" t="s">
        <v>453</v>
      </c>
      <c r="L448" s="16">
        <v>4103</v>
      </c>
      <c r="M448" s="16">
        <v>18</v>
      </c>
      <c r="N448" s="16" t="s">
        <v>2621</v>
      </c>
      <c r="O448" s="35" t="s">
        <v>2606</v>
      </c>
      <c r="P448" s="16" t="s">
        <v>249</v>
      </c>
      <c r="Q448" s="16" t="s">
        <v>131</v>
      </c>
      <c r="R448" s="17" t="s">
        <v>73</v>
      </c>
      <c r="S448" s="22"/>
      <c r="T448" s="22">
        <v>543</v>
      </c>
      <c r="U448" s="22" t="s">
        <v>2621</v>
      </c>
      <c r="V448" s="37" t="s">
        <v>2606</v>
      </c>
      <c r="W448" s="16">
        <v>4000</v>
      </c>
      <c r="X448" s="16" t="s">
        <v>259</v>
      </c>
      <c r="Y448" s="16" t="s">
        <v>260</v>
      </c>
      <c r="Z448" s="16" t="s">
        <v>260</v>
      </c>
      <c r="AA448" s="16" t="s">
        <v>76</v>
      </c>
      <c r="AB448" s="16" t="s">
        <v>76</v>
      </c>
      <c r="AC448" s="16" t="s">
        <v>76</v>
      </c>
      <c r="AD448" s="16" t="s">
        <v>261</v>
      </c>
      <c r="AE448" s="16" t="s">
        <v>77</v>
      </c>
      <c r="AF448" s="24">
        <v>2436984</v>
      </c>
      <c r="AG448" s="41">
        <v>847019</v>
      </c>
      <c r="AH448" s="24">
        <v>3284003</v>
      </c>
      <c r="AI448" s="26">
        <v>31532</v>
      </c>
      <c r="AJ448" s="27">
        <v>40909</v>
      </c>
      <c r="AK448" s="19" t="s">
        <v>92</v>
      </c>
      <c r="AL448" s="28">
        <f t="shared" ca="1" si="44"/>
        <v>13.25</v>
      </c>
      <c r="AM448" s="16" t="s">
        <v>93</v>
      </c>
      <c r="AN448" s="16" t="s">
        <v>94</v>
      </c>
      <c r="AO448" s="36" t="s">
        <v>82</v>
      </c>
      <c r="AP448" s="30">
        <v>5.2199999999999998E-3</v>
      </c>
      <c r="AQ448" s="31" t="s">
        <v>2668</v>
      </c>
      <c r="AR448" s="44" t="s">
        <v>2669</v>
      </c>
      <c r="AS448" s="16" t="s">
        <v>263</v>
      </c>
      <c r="AT448" s="16"/>
      <c r="AU448" s="33"/>
      <c r="AV448" s="44"/>
      <c r="AW448" s="16" t="s">
        <v>2670</v>
      </c>
      <c r="AX448" s="16">
        <v>3219639117</v>
      </c>
      <c r="AY448" s="16" t="s">
        <v>78</v>
      </c>
      <c r="AZ448" s="16" t="s">
        <v>383</v>
      </c>
      <c r="BA448" s="16" t="s">
        <v>87</v>
      </c>
      <c r="BB448" s="16" t="s">
        <v>706</v>
      </c>
      <c r="BC448" s="16"/>
      <c r="BD448" s="18" t="s">
        <v>87</v>
      </c>
      <c r="BE448" s="16"/>
      <c r="BF448" s="16" t="s">
        <v>87</v>
      </c>
      <c r="BG448" s="44"/>
      <c r="BH448" s="16"/>
      <c r="BI448" s="19"/>
      <c r="BJ448" s="16"/>
      <c r="BK448" s="16"/>
      <c r="BL448" s="34"/>
    </row>
    <row r="449" spans="1:64">
      <c r="A449" s="15">
        <v>544</v>
      </c>
      <c r="B449" s="16">
        <v>4066</v>
      </c>
      <c r="C449" s="17" t="s">
        <v>64</v>
      </c>
      <c r="D449" s="18">
        <v>79379302</v>
      </c>
      <c r="E449" s="18">
        <v>79379302</v>
      </c>
      <c r="F449" s="18">
        <v>79379302</v>
      </c>
      <c r="G449" s="17" t="s">
        <v>2671</v>
      </c>
      <c r="H449" s="16" t="s">
        <v>220</v>
      </c>
      <c r="I449" s="19" t="s">
        <v>2672</v>
      </c>
      <c r="J449" s="16">
        <f t="shared" ca="1" si="43"/>
        <v>59</v>
      </c>
      <c r="K449" s="17" t="s">
        <v>453</v>
      </c>
      <c r="L449" s="16">
        <v>4103</v>
      </c>
      <c r="M449" s="16">
        <v>18</v>
      </c>
      <c r="N449" s="16" t="s">
        <v>2621</v>
      </c>
      <c r="O449" s="35" t="s">
        <v>2606</v>
      </c>
      <c r="P449" s="16" t="s">
        <v>249</v>
      </c>
      <c r="Q449" s="16" t="s">
        <v>131</v>
      </c>
      <c r="R449" s="17" t="s">
        <v>73</v>
      </c>
      <c r="S449" s="22"/>
      <c r="T449" s="22">
        <v>544</v>
      </c>
      <c r="U449" s="22" t="s">
        <v>2621</v>
      </c>
      <c r="V449" s="37" t="s">
        <v>2606</v>
      </c>
      <c r="W449" s="16">
        <v>3000</v>
      </c>
      <c r="X449" s="16" t="s">
        <v>170</v>
      </c>
      <c r="Y449" s="16" t="s">
        <v>293</v>
      </c>
      <c r="Z449" s="16" t="s">
        <v>293</v>
      </c>
      <c r="AA449" s="16" t="s">
        <v>76</v>
      </c>
      <c r="AB449" s="16" t="s">
        <v>76</v>
      </c>
      <c r="AC449" s="16" t="s">
        <v>76</v>
      </c>
      <c r="AD449" s="16"/>
      <c r="AE449" s="16" t="s">
        <v>77</v>
      </c>
      <c r="AF449" s="24">
        <v>2436984</v>
      </c>
      <c r="AG449" s="41">
        <v>847019</v>
      </c>
      <c r="AH449" s="24">
        <v>3284003</v>
      </c>
      <c r="AI449" s="26">
        <v>34268</v>
      </c>
      <c r="AJ449" s="27">
        <v>40909</v>
      </c>
      <c r="AK449" s="19" t="s">
        <v>92</v>
      </c>
      <c r="AL449" s="28">
        <f t="shared" ca="1" si="44"/>
        <v>13.25</v>
      </c>
      <c r="AM449" s="16" t="s">
        <v>93</v>
      </c>
      <c r="AN449" s="16" t="s">
        <v>94</v>
      </c>
      <c r="AO449" s="36" t="s">
        <v>82</v>
      </c>
      <c r="AP449" s="30">
        <v>6.9690000000000002E-2</v>
      </c>
      <c r="AQ449" s="31" t="s">
        <v>2673</v>
      </c>
      <c r="AR449" s="17" t="s">
        <v>2674</v>
      </c>
      <c r="AS449" s="16" t="s">
        <v>84</v>
      </c>
      <c r="AT449" s="16"/>
      <c r="AU449" s="33"/>
      <c r="AV449" s="17"/>
      <c r="AW449" s="16" t="s">
        <v>2675</v>
      </c>
      <c r="AX449" s="16">
        <v>3107705287</v>
      </c>
      <c r="AY449" s="16" t="s">
        <v>78</v>
      </c>
      <c r="AZ449" s="16" t="str">
        <f ca="1">IF(AND(C449="MASCULINO",J449&gt;=59),"Prepensionado",IF(AND(C449="FEMENINO",J449&gt;=54),"Prepensionado"," "))</f>
        <v>Prepensionado</v>
      </c>
      <c r="BA449" s="16" t="s">
        <v>87</v>
      </c>
      <c r="BB449" s="16" t="s">
        <v>87</v>
      </c>
      <c r="BC449" s="16"/>
      <c r="BD449" s="18" t="s">
        <v>87</v>
      </c>
      <c r="BE449" s="16"/>
      <c r="BF449" s="16" t="s">
        <v>87</v>
      </c>
      <c r="BG449" s="44"/>
      <c r="BH449" s="16"/>
      <c r="BI449" s="19"/>
      <c r="BJ449" s="16"/>
      <c r="BK449" s="16"/>
      <c r="BL449" s="34"/>
    </row>
    <row r="450" spans="1:64">
      <c r="A450" s="15">
        <v>545</v>
      </c>
      <c r="B450" s="16">
        <v>4066</v>
      </c>
      <c r="C450" s="17" t="s">
        <v>64</v>
      </c>
      <c r="D450" s="18">
        <v>80269941</v>
      </c>
      <c r="E450" s="18">
        <v>80269941</v>
      </c>
      <c r="F450" s="18">
        <v>80269941</v>
      </c>
      <c r="G450" s="17" t="s">
        <v>2676</v>
      </c>
      <c r="H450" s="16" t="s">
        <v>229</v>
      </c>
      <c r="I450" s="19" t="s">
        <v>2677</v>
      </c>
      <c r="J450" s="16">
        <f t="shared" ca="1" si="43"/>
        <v>59</v>
      </c>
      <c r="K450" s="17" t="s">
        <v>138</v>
      </c>
      <c r="L450" s="16">
        <v>4103</v>
      </c>
      <c r="M450" s="16">
        <v>18</v>
      </c>
      <c r="N450" s="16" t="s">
        <v>2621</v>
      </c>
      <c r="O450" s="35" t="s">
        <v>2606</v>
      </c>
      <c r="P450" s="16" t="s">
        <v>141</v>
      </c>
      <c r="Q450" s="16" t="s">
        <v>131</v>
      </c>
      <c r="R450" s="17" t="s">
        <v>73</v>
      </c>
      <c r="S450" s="22"/>
      <c r="T450" s="22">
        <v>545</v>
      </c>
      <c r="U450" s="22" t="s">
        <v>2621</v>
      </c>
      <c r="V450" s="37" t="s">
        <v>2606</v>
      </c>
      <c r="W450" s="16">
        <v>3000</v>
      </c>
      <c r="X450" s="16" t="s">
        <v>170</v>
      </c>
      <c r="Y450" s="16" t="s">
        <v>293</v>
      </c>
      <c r="Z450" s="16" t="s">
        <v>293</v>
      </c>
      <c r="AA450" s="16" t="s">
        <v>76</v>
      </c>
      <c r="AB450" s="16" t="s">
        <v>76</v>
      </c>
      <c r="AC450" s="16" t="s">
        <v>76</v>
      </c>
      <c r="AD450" s="16"/>
      <c r="AE450" s="16" t="s">
        <v>77</v>
      </c>
      <c r="AF450" s="24">
        <v>2436984</v>
      </c>
      <c r="AG450" s="41">
        <v>847019</v>
      </c>
      <c r="AH450" s="24">
        <v>3284003</v>
      </c>
      <c r="AI450" s="26">
        <v>34673</v>
      </c>
      <c r="AJ450" s="27">
        <v>40909</v>
      </c>
      <c r="AK450" s="19" t="s">
        <v>92</v>
      </c>
      <c r="AL450" s="28">
        <f t="shared" ca="1" si="44"/>
        <v>13.25</v>
      </c>
      <c r="AM450" s="16" t="s">
        <v>183</v>
      </c>
      <c r="AN450" s="16" t="s">
        <v>94</v>
      </c>
      <c r="AO450" s="36" t="s">
        <v>82</v>
      </c>
      <c r="AP450" s="30">
        <v>6.9690000000000002E-2</v>
      </c>
      <c r="AQ450" s="31" t="s">
        <v>2678</v>
      </c>
      <c r="AR450" s="17" t="s">
        <v>2679</v>
      </c>
      <c r="AS450" s="16" t="s">
        <v>84</v>
      </c>
      <c r="AT450" s="16"/>
      <c r="AU450" s="33"/>
      <c r="AV450" s="17"/>
      <c r="AW450" s="16" t="s">
        <v>2680</v>
      </c>
      <c r="AX450" s="16">
        <v>3103425864</v>
      </c>
      <c r="AY450" s="16" t="s">
        <v>78</v>
      </c>
      <c r="AZ450" s="16" t="str">
        <f ca="1">IF(AND(C450="MASCULINO",J450&gt;=59),"Prepensionado",IF(AND(C450="FEMENINO",J450&gt;=54),"Prepensionado"," "))</f>
        <v>Prepensionado</v>
      </c>
      <c r="BA450" s="16" t="s">
        <v>87</v>
      </c>
      <c r="BB450" s="16" t="s">
        <v>87</v>
      </c>
      <c r="BC450" s="16"/>
      <c r="BD450" s="18" t="s">
        <v>87</v>
      </c>
      <c r="BE450" s="16"/>
      <c r="BF450" s="16" t="s">
        <v>87</v>
      </c>
      <c r="BG450" s="44"/>
      <c r="BH450" s="16"/>
      <c r="BI450" s="19"/>
      <c r="BJ450" s="16"/>
      <c r="BK450" s="16"/>
      <c r="BL450" s="34"/>
    </row>
    <row r="451" spans="1:64">
      <c r="A451" s="15">
        <v>546</v>
      </c>
      <c r="B451" s="16">
        <v>4066</v>
      </c>
      <c r="C451" s="17" t="s">
        <v>64</v>
      </c>
      <c r="D451" s="18">
        <v>80409280</v>
      </c>
      <c r="E451" s="18">
        <v>80409280</v>
      </c>
      <c r="F451" s="18">
        <v>80409280</v>
      </c>
      <c r="G451" s="17" t="s">
        <v>2681</v>
      </c>
      <c r="H451" s="16" t="s">
        <v>229</v>
      </c>
      <c r="I451" s="19" t="s">
        <v>2682</v>
      </c>
      <c r="J451" s="16">
        <f t="shared" ca="1" si="43"/>
        <v>59</v>
      </c>
      <c r="K451" s="17" t="s">
        <v>453</v>
      </c>
      <c r="L451" s="16">
        <v>4103</v>
      </c>
      <c r="M451" s="16">
        <v>16</v>
      </c>
      <c r="N451" s="16" t="s">
        <v>2683</v>
      </c>
      <c r="O451" s="35" t="s">
        <v>2606</v>
      </c>
      <c r="P451" s="17" t="s">
        <v>249</v>
      </c>
      <c r="Q451" s="16" t="s">
        <v>131</v>
      </c>
      <c r="R451" s="22" t="s">
        <v>73</v>
      </c>
      <c r="S451" s="22"/>
      <c r="T451" s="22">
        <v>546</v>
      </c>
      <c r="U451" s="22" t="s">
        <v>2683</v>
      </c>
      <c r="V451" s="37" t="s">
        <v>2606</v>
      </c>
      <c r="W451" s="16">
        <v>3000</v>
      </c>
      <c r="X451" s="16" t="s">
        <v>170</v>
      </c>
      <c r="Y451" s="16" t="s">
        <v>293</v>
      </c>
      <c r="Z451" s="16" t="s">
        <v>293</v>
      </c>
      <c r="AA451" s="16" t="s">
        <v>76</v>
      </c>
      <c r="AB451" s="16" t="s">
        <v>76</v>
      </c>
      <c r="AC451" s="16" t="s">
        <v>76</v>
      </c>
      <c r="AD451" s="16"/>
      <c r="AE451" s="16" t="s">
        <v>77</v>
      </c>
      <c r="AF451" s="24">
        <v>2328818</v>
      </c>
      <c r="AG451" s="41">
        <v>738294</v>
      </c>
      <c r="AH451" s="24">
        <v>3067112</v>
      </c>
      <c r="AI451" s="26">
        <v>34096</v>
      </c>
      <c r="AJ451" s="27">
        <v>40909</v>
      </c>
      <c r="AK451" s="19" t="s">
        <v>92</v>
      </c>
      <c r="AL451" s="28">
        <f t="shared" ca="1" si="44"/>
        <v>13.25</v>
      </c>
      <c r="AM451" s="16" t="s">
        <v>93</v>
      </c>
      <c r="AN451" s="16" t="s">
        <v>94</v>
      </c>
      <c r="AO451" s="36" t="s">
        <v>82</v>
      </c>
      <c r="AP451" s="30">
        <v>6.9690000000000002E-2</v>
      </c>
      <c r="AQ451" s="31" t="s">
        <v>2684</v>
      </c>
      <c r="AR451" s="17" t="s">
        <v>2685</v>
      </c>
      <c r="AS451" s="16" t="s">
        <v>84</v>
      </c>
      <c r="AT451" s="17"/>
      <c r="AU451" s="51"/>
      <c r="AV451" s="17"/>
      <c r="AW451" s="16" t="s">
        <v>2686</v>
      </c>
      <c r="AX451" s="16">
        <v>3107856458</v>
      </c>
      <c r="AY451" s="16" t="s">
        <v>78</v>
      </c>
      <c r="AZ451" s="16" t="str">
        <f ca="1">IF(AND(C451="MASCULINO",J451&gt;=59),"Prepensionado",IF(AND(C451="FEMENINO",J451&gt;=54),"Prepensionado"," "))</f>
        <v>Prepensionado</v>
      </c>
      <c r="BA451" s="16" t="s">
        <v>87</v>
      </c>
      <c r="BB451" s="16" t="s">
        <v>87</v>
      </c>
      <c r="BC451" s="16"/>
      <c r="BD451" s="18" t="s">
        <v>87</v>
      </c>
      <c r="BE451" s="16"/>
      <c r="BF451" s="16" t="s">
        <v>87</v>
      </c>
      <c r="BG451" s="55"/>
      <c r="BH451" s="16"/>
      <c r="BI451" s="19"/>
      <c r="BJ451" s="16"/>
      <c r="BK451" s="16"/>
      <c r="BL451" s="34"/>
    </row>
    <row r="452" spans="1:64">
      <c r="A452" s="15">
        <v>547</v>
      </c>
      <c r="B452" s="16">
        <v>4066</v>
      </c>
      <c r="C452" s="17" t="s">
        <v>64</v>
      </c>
      <c r="D452" s="18">
        <v>79106717</v>
      </c>
      <c r="E452" s="18">
        <v>79106717</v>
      </c>
      <c r="F452" s="18">
        <v>79106717</v>
      </c>
      <c r="G452" s="17" t="s">
        <v>2687</v>
      </c>
      <c r="H452" s="16" t="s">
        <v>229</v>
      </c>
      <c r="I452" s="19" t="s">
        <v>2688</v>
      </c>
      <c r="J452" s="16">
        <f t="shared" ca="1" si="43"/>
        <v>64</v>
      </c>
      <c r="K452" s="17" t="s">
        <v>453</v>
      </c>
      <c r="L452" s="16">
        <v>4103</v>
      </c>
      <c r="M452" s="16">
        <v>16</v>
      </c>
      <c r="N452" s="16" t="s">
        <v>2683</v>
      </c>
      <c r="O452" s="35" t="s">
        <v>2606</v>
      </c>
      <c r="P452" s="16" t="s">
        <v>249</v>
      </c>
      <c r="Q452" s="16" t="s">
        <v>131</v>
      </c>
      <c r="R452" s="17" t="s">
        <v>73</v>
      </c>
      <c r="S452" s="22"/>
      <c r="T452" s="22">
        <v>547</v>
      </c>
      <c r="U452" s="22" t="s">
        <v>2683</v>
      </c>
      <c r="V452" s="37" t="s">
        <v>2606</v>
      </c>
      <c r="W452" s="16">
        <v>3000</v>
      </c>
      <c r="X452" s="16" t="s">
        <v>170</v>
      </c>
      <c r="Y452" s="16" t="s">
        <v>656</v>
      </c>
      <c r="Z452" s="16" t="s">
        <v>656</v>
      </c>
      <c r="AA452" s="16" t="s">
        <v>76</v>
      </c>
      <c r="AB452" s="16" t="s">
        <v>76</v>
      </c>
      <c r="AC452" s="16" t="s">
        <v>76</v>
      </c>
      <c r="AD452" s="16" t="s">
        <v>2689</v>
      </c>
      <c r="AE452" s="16" t="s">
        <v>77</v>
      </c>
      <c r="AF452" s="24">
        <v>2328818</v>
      </c>
      <c r="AG452" s="41">
        <v>738294</v>
      </c>
      <c r="AH452" s="24">
        <v>3067112</v>
      </c>
      <c r="AI452" s="26">
        <v>34269</v>
      </c>
      <c r="AJ452" s="27">
        <v>40909</v>
      </c>
      <c r="AK452" s="19" t="s">
        <v>92</v>
      </c>
      <c r="AL452" s="28">
        <f t="shared" ca="1" si="44"/>
        <v>13.25</v>
      </c>
      <c r="AM452" s="16" t="s">
        <v>93</v>
      </c>
      <c r="AN452" s="16" t="s">
        <v>94</v>
      </c>
      <c r="AO452" s="36" t="s">
        <v>82</v>
      </c>
      <c r="AP452" s="30">
        <v>6.9690000000000002E-2</v>
      </c>
      <c r="AQ452" s="31" t="s">
        <v>2690</v>
      </c>
      <c r="AR452" s="17" t="s">
        <v>2691</v>
      </c>
      <c r="AS452" s="16" t="s">
        <v>84</v>
      </c>
      <c r="AT452" s="16"/>
      <c r="AU452" s="33"/>
      <c r="AV452" s="17"/>
      <c r="AW452" s="16" t="s">
        <v>2692</v>
      </c>
      <c r="AX452" s="16">
        <v>3004944595</v>
      </c>
      <c r="AY452" s="16">
        <v>6014269800</v>
      </c>
      <c r="AZ452" s="16" t="str">
        <f ca="1">IF(AND(C452="MASCULINO",J452&gt;=59),"Prepensionado",IF(AND(C452="FEMENINO",J452&gt;=54),"Prepensionado"," "))</f>
        <v>Prepensionado</v>
      </c>
      <c r="BA452" s="16" t="s">
        <v>87</v>
      </c>
      <c r="BB452" s="16" t="s">
        <v>87</v>
      </c>
      <c r="BC452" s="16"/>
      <c r="BD452" s="18" t="s">
        <v>87</v>
      </c>
      <c r="BE452" s="16"/>
      <c r="BF452" s="16" t="s">
        <v>87</v>
      </c>
      <c r="BG452" s="44"/>
      <c r="BH452" s="16"/>
      <c r="BI452" s="19"/>
      <c r="BJ452" s="16"/>
      <c r="BK452" s="16"/>
      <c r="BL452" s="34"/>
    </row>
    <row r="453" spans="1:64">
      <c r="A453" s="15">
        <v>548</v>
      </c>
      <c r="B453" s="16">
        <v>4066</v>
      </c>
      <c r="C453" s="17" t="s">
        <v>64</v>
      </c>
      <c r="D453" s="18">
        <v>79311547</v>
      </c>
      <c r="E453" s="18">
        <v>79311547</v>
      </c>
      <c r="F453" s="18">
        <v>79311547</v>
      </c>
      <c r="G453" s="17" t="s">
        <v>2693</v>
      </c>
      <c r="H453" s="16" t="s">
        <v>89</v>
      </c>
      <c r="I453" s="19">
        <v>23605</v>
      </c>
      <c r="J453" s="16">
        <f t="shared" ca="1" si="43"/>
        <v>60</v>
      </c>
      <c r="K453" s="17" t="s">
        <v>138</v>
      </c>
      <c r="L453" s="16">
        <v>4103</v>
      </c>
      <c r="M453" s="16">
        <v>16</v>
      </c>
      <c r="N453" s="16" t="s">
        <v>2683</v>
      </c>
      <c r="O453" s="35" t="s">
        <v>2606</v>
      </c>
      <c r="P453" s="16" t="s">
        <v>141</v>
      </c>
      <c r="Q453" s="16" t="s">
        <v>131</v>
      </c>
      <c r="R453" s="17" t="s">
        <v>73</v>
      </c>
      <c r="S453" s="22"/>
      <c r="T453" s="22">
        <v>548</v>
      </c>
      <c r="U453" s="22" t="s">
        <v>2683</v>
      </c>
      <c r="V453" s="37" t="s">
        <v>2606</v>
      </c>
      <c r="W453" s="16">
        <v>3000</v>
      </c>
      <c r="X453" s="16" t="s">
        <v>170</v>
      </c>
      <c r="Y453" s="16" t="s">
        <v>656</v>
      </c>
      <c r="Z453" s="16" t="s">
        <v>656</v>
      </c>
      <c r="AA453" s="16" t="s">
        <v>76</v>
      </c>
      <c r="AB453" s="16" t="s">
        <v>76</v>
      </c>
      <c r="AC453" s="16" t="s">
        <v>76</v>
      </c>
      <c r="AD453" s="16"/>
      <c r="AE453" s="16" t="s">
        <v>77</v>
      </c>
      <c r="AF453" s="24">
        <v>2328818</v>
      </c>
      <c r="AG453" s="25" t="s">
        <v>78</v>
      </c>
      <c r="AH453" s="24">
        <v>2328818</v>
      </c>
      <c r="AI453" s="26" t="s">
        <v>78</v>
      </c>
      <c r="AJ453" s="27">
        <v>44153</v>
      </c>
      <c r="AK453" s="19" t="s">
        <v>2694</v>
      </c>
      <c r="AL453" s="28">
        <f t="shared" ca="1" si="44"/>
        <v>4.333333333333333</v>
      </c>
      <c r="AM453" s="16" t="s">
        <v>120</v>
      </c>
      <c r="AN453" s="16" t="s">
        <v>121</v>
      </c>
      <c r="AO453" s="36" t="s">
        <v>82</v>
      </c>
      <c r="AP453" s="30">
        <v>6.9690000000000002E-2</v>
      </c>
      <c r="AQ453" s="31" t="s">
        <v>2695</v>
      </c>
      <c r="AR453" s="17" t="s">
        <v>2696</v>
      </c>
      <c r="AS453" s="16" t="s">
        <v>428</v>
      </c>
      <c r="AT453" s="16"/>
      <c r="AU453" s="33" t="s">
        <v>2697</v>
      </c>
      <c r="AV453" s="17"/>
      <c r="AW453" s="16" t="s">
        <v>2698</v>
      </c>
      <c r="AX453" s="16">
        <v>3105859575</v>
      </c>
      <c r="AY453" s="16" t="s">
        <v>78</v>
      </c>
      <c r="AZ453" s="16" t="s">
        <v>383</v>
      </c>
      <c r="BA453" s="16" t="s">
        <v>87</v>
      </c>
      <c r="BB453" s="16" t="s">
        <v>87</v>
      </c>
      <c r="BC453" s="16"/>
      <c r="BD453" s="18" t="s">
        <v>87</v>
      </c>
      <c r="BE453" s="16"/>
      <c r="BF453" s="16" t="s">
        <v>87</v>
      </c>
      <c r="BG453" s="44"/>
      <c r="BH453" s="16"/>
      <c r="BI453" s="19"/>
      <c r="BJ453" s="16"/>
      <c r="BK453" s="16"/>
      <c r="BL453" s="34"/>
    </row>
    <row r="454" spans="1:64">
      <c r="A454" s="15">
        <v>549</v>
      </c>
      <c r="B454" s="16">
        <v>4066</v>
      </c>
      <c r="C454" s="17" t="s">
        <v>64</v>
      </c>
      <c r="D454" s="18">
        <v>7546342</v>
      </c>
      <c r="E454" s="18">
        <v>7546342</v>
      </c>
      <c r="F454" s="18">
        <v>7546342</v>
      </c>
      <c r="G454" s="17" t="s">
        <v>2699</v>
      </c>
      <c r="H454" s="16" t="s">
        <v>229</v>
      </c>
      <c r="I454" s="19" t="s">
        <v>2700</v>
      </c>
      <c r="J454" s="16">
        <f t="shared" ca="1" si="43"/>
        <v>60</v>
      </c>
      <c r="K454" s="17" t="s">
        <v>138</v>
      </c>
      <c r="L454" s="16">
        <v>4103</v>
      </c>
      <c r="M454" s="16">
        <v>16</v>
      </c>
      <c r="N454" s="16" t="s">
        <v>2683</v>
      </c>
      <c r="O454" s="35" t="s">
        <v>2606</v>
      </c>
      <c r="P454" s="16" t="s">
        <v>141</v>
      </c>
      <c r="Q454" s="16" t="s">
        <v>131</v>
      </c>
      <c r="R454" s="17" t="s">
        <v>73</v>
      </c>
      <c r="S454" s="22"/>
      <c r="T454" s="22">
        <v>549</v>
      </c>
      <c r="U454" s="22" t="s">
        <v>2683</v>
      </c>
      <c r="V454" s="37" t="s">
        <v>2606</v>
      </c>
      <c r="W454" s="16">
        <v>3000</v>
      </c>
      <c r="X454" s="16" t="s">
        <v>170</v>
      </c>
      <c r="Y454" s="16" t="s">
        <v>432</v>
      </c>
      <c r="Z454" s="16" t="s">
        <v>432</v>
      </c>
      <c r="AA454" s="16" t="s">
        <v>433</v>
      </c>
      <c r="AB454" s="16" t="s">
        <v>496</v>
      </c>
      <c r="AC454" s="16" t="s">
        <v>497</v>
      </c>
      <c r="AD454" s="16"/>
      <c r="AE454" s="16" t="s">
        <v>77</v>
      </c>
      <c r="AF454" s="24">
        <v>2328818</v>
      </c>
      <c r="AG454" s="25" t="s">
        <v>78</v>
      </c>
      <c r="AH454" s="24">
        <v>2328818</v>
      </c>
      <c r="AI454" s="26" t="s">
        <v>78</v>
      </c>
      <c r="AJ454" s="27">
        <v>42654</v>
      </c>
      <c r="AK454" s="19" t="s">
        <v>92</v>
      </c>
      <c r="AL454" s="28">
        <f t="shared" ca="1" si="44"/>
        <v>8.4166666666666661</v>
      </c>
      <c r="AM454" s="16" t="s">
        <v>173</v>
      </c>
      <c r="AN454" s="16" t="s">
        <v>94</v>
      </c>
      <c r="AO454" s="36" t="s">
        <v>498</v>
      </c>
      <c r="AP454" s="30">
        <v>6.9690000000000002E-2</v>
      </c>
      <c r="AQ454" s="31" t="s">
        <v>2701</v>
      </c>
      <c r="AR454" s="17" t="s">
        <v>2702</v>
      </c>
      <c r="AS454" s="16" t="s">
        <v>2703</v>
      </c>
      <c r="AT454" s="16"/>
      <c r="AU454" s="33"/>
      <c r="AV454" s="17"/>
      <c r="AW454" s="16" t="s">
        <v>2704</v>
      </c>
      <c r="AX454" s="16">
        <v>3208194162</v>
      </c>
      <c r="AY454" s="16" t="s">
        <v>78</v>
      </c>
      <c r="AZ454" s="16" t="s">
        <v>383</v>
      </c>
      <c r="BA454" s="16" t="s">
        <v>87</v>
      </c>
      <c r="BB454" s="16" t="s">
        <v>87</v>
      </c>
      <c r="BC454" s="16"/>
      <c r="BD454" s="18" t="s">
        <v>87</v>
      </c>
      <c r="BE454" s="16"/>
      <c r="BF454" s="16" t="s">
        <v>87</v>
      </c>
      <c r="BG454" s="44"/>
      <c r="BH454" s="16"/>
      <c r="BI454" s="19"/>
      <c r="BJ454" s="16"/>
      <c r="BK454" s="16"/>
      <c r="BL454" s="34"/>
    </row>
    <row r="455" spans="1:64">
      <c r="A455" s="15">
        <v>550</v>
      </c>
      <c r="B455" s="16">
        <v>4066</v>
      </c>
      <c r="C455" s="17" t="s">
        <v>64</v>
      </c>
      <c r="D455" s="18">
        <v>79391167</v>
      </c>
      <c r="E455" s="18">
        <v>79391167</v>
      </c>
      <c r="F455" s="18">
        <v>79391167</v>
      </c>
      <c r="G455" s="17" t="s">
        <v>2705</v>
      </c>
      <c r="H455" s="16" t="s">
        <v>89</v>
      </c>
      <c r="I455" s="19" t="s">
        <v>2706</v>
      </c>
      <c r="J455" s="16">
        <f t="shared" ca="1" si="43"/>
        <v>59</v>
      </c>
      <c r="K455" s="17" t="s">
        <v>138</v>
      </c>
      <c r="L455" s="16">
        <v>4103</v>
      </c>
      <c r="M455" s="16">
        <v>16</v>
      </c>
      <c r="N455" s="16" t="s">
        <v>2683</v>
      </c>
      <c r="O455" s="35" t="s">
        <v>2606</v>
      </c>
      <c r="P455" s="16" t="s">
        <v>141</v>
      </c>
      <c r="Q455" s="16" t="s">
        <v>131</v>
      </c>
      <c r="R455" s="17" t="s">
        <v>73</v>
      </c>
      <c r="S455" s="22"/>
      <c r="T455" s="22">
        <v>550</v>
      </c>
      <c r="U455" s="22" t="s">
        <v>2683</v>
      </c>
      <c r="V455" s="37" t="s">
        <v>2606</v>
      </c>
      <c r="W455" s="16">
        <v>3000</v>
      </c>
      <c r="X455" s="16" t="s">
        <v>170</v>
      </c>
      <c r="Y455" s="16" t="s">
        <v>293</v>
      </c>
      <c r="Z455" s="16" t="s">
        <v>293</v>
      </c>
      <c r="AA455" s="16" t="s">
        <v>76</v>
      </c>
      <c r="AB455" s="16" t="s">
        <v>76</v>
      </c>
      <c r="AC455" s="16" t="s">
        <v>76</v>
      </c>
      <c r="AD455" s="16"/>
      <c r="AE455" s="16" t="s">
        <v>77</v>
      </c>
      <c r="AF455" s="24">
        <v>2328818</v>
      </c>
      <c r="AG455" s="41">
        <v>738294</v>
      </c>
      <c r="AH455" s="24">
        <v>3067112</v>
      </c>
      <c r="AI455" s="26">
        <v>36951</v>
      </c>
      <c r="AJ455" s="27">
        <v>40909</v>
      </c>
      <c r="AK455" s="19" t="s">
        <v>92</v>
      </c>
      <c r="AL455" s="28">
        <f t="shared" ca="1" si="44"/>
        <v>13.25</v>
      </c>
      <c r="AM455" s="16" t="s">
        <v>1142</v>
      </c>
      <c r="AN455" s="16" t="s">
        <v>94</v>
      </c>
      <c r="AO455" s="36" t="s">
        <v>82</v>
      </c>
      <c r="AP455" s="30">
        <v>6.9690000000000002E-2</v>
      </c>
      <c r="AQ455" s="31" t="s">
        <v>2707</v>
      </c>
      <c r="AR455" s="17" t="s">
        <v>2708</v>
      </c>
      <c r="AS455" s="16" t="s">
        <v>84</v>
      </c>
      <c r="AT455" s="16"/>
      <c r="AU455" s="33"/>
      <c r="AV455" s="17"/>
      <c r="AW455" s="16" t="s">
        <v>2709</v>
      </c>
      <c r="AX455" s="16">
        <v>313391467</v>
      </c>
      <c r="AY455" s="16" t="s">
        <v>78</v>
      </c>
      <c r="AZ455" s="16" t="str">
        <f t="shared" ref="AZ455:AZ467" ca="1" si="46">IF(AND(C455="MASCULINO",J455&gt;=59),"Prepensionado",IF(AND(C455="FEMENINO",J455&gt;=54),"Prepensionado"," "))</f>
        <v>Prepensionado</v>
      </c>
      <c r="BA455" s="16" t="s">
        <v>87</v>
      </c>
      <c r="BB455" s="16" t="s">
        <v>87</v>
      </c>
      <c r="BC455" s="16"/>
      <c r="BD455" s="18" t="s">
        <v>87</v>
      </c>
      <c r="BE455" s="16"/>
      <c r="BF455" s="16" t="s">
        <v>87</v>
      </c>
      <c r="BG455" s="44"/>
      <c r="BH455" s="16"/>
      <c r="BI455" s="19"/>
      <c r="BJ455" s="16"/>
      <c r="BK455" s="16"/>
      <c r="BL455" s="34"/>
    </row>
    <row r="456" spans="1:64">
      <c r="A456" s="15">
        <v>551</v>
      </c>
      <c r="B456" s="16">
        <v>4066</v>
      </c>
      <c r="C456" s="17" t="s">
        <v>64</v>
      </c>
      <c r="D456" s="18">
        <v>1075287255</v>
      </c>
      <c r="E456" s="18">
        <v>1075287255</v>
      </c>
      <c r="F456" s="18" t="e">
        <v>#N/A</v>
      </c>
      <c r="G456" s="17" t="s">
        <v>2710</v>
      </c>
      <c r="H456" s="16" t="s">
        <v>851</v>
      </c>
      <c r="I456" s="19">
        <v>34767</v>
      </c>
      <c r="J456" s="16">
        <f ca="1">IF(I456=0," ",DATEDIF(I456,TODAY(),"Y"))</f>
        <v>30</v>
      </c>
      <c r="K456" s="17" t="s">
        <v>138</v>
      </c>
      <c r="L456" s="16">
        <v>4103</v>
      </c>
      <c r="M456" s="16">
        <v>16</v>
      </c>
      <c r="N456" s="16" t="s">
        <v>2683</v>
      </c>
      <c r="O456" s="35" t="s">
        <v>2606</v>
      </c>
      <c r="P456" s="16" t="s">
        <v>141</v>
      </c>
      <c r="Q456" s="16" t="s">
        <v>131</v>
      </c>
      <c r="R456" s="17" t="s">
        <v>73</v>
      </c>
      <c r="S456" s="22"/>
      <c r="T456" s="22">
        <v>551</v>
      </c>
      <c r="U456" s="22" t="s">
        <v>2683</v>
      </c>
      <c r="V456" s="37" t="s">
        <v>2606</v>
      </c>
      <c r="W456" s="16">
        <v>3000</v>
      </c>
      <c r="X456" s="16" t="s">
        <v>170</v>
      </c>
      <c r="Y456" s="16" t="s">
        <v>538</v>
      </c>
      <c r="Z456" s="16" t="s">
        <v>538</v>
      </c>
      <c r="AA456" s="16" t="s">
        <v>76</v>
      </c>
      <c r="AB456" s="16" t="s">
        <v>76</v>
      </c>
      <c r="AC456" s="16" t="s">
        <v>76</v>
      </c>
      <c r="AD456" s="16"/>
      <c r="AE456" s="16" t="s">
        <v>77</v>
      </c>
      <c r="AF456" s="24">
        <v>2328818</v>
      </c>
      <c r="AG456" s="25" t="s">
        <v>78</v>
      </c>
      <c r="AH456" s="24">
        <v>2328818</v>
      </c>
      <c r="AI456" s="26" t="s">
        <v>78</v>
      </c>
      <c r="AJ456" s="27">
        <v>45527</v>
      </c>
      <c r="AK456" s="19" t="s">
        <v>2711</v>
      </c>
      <c r="AL456" s="28">
        <f t="shared" ca="1" si="44"/>
        <v>0.58333333333333337</v>
      </c>
      <c r="AM456" s="16" t="s">
        <v>183</v>
      </c>
      <c r="AN456" s="16" t="s">
        <v>121</v>
      </c>
      <c r="AO456" s="36" t="s">
        <v>82</v>
      </c>
      <c r="AP456" s="30">
        <v>6.9690000000000002E-2</v>
      </c>
      <c r="AQ456" s="31" t="e">
        <v>#N/A</v>
      </c>
      <c r="AR456" s="17" t="s">
        <v>2712</v>
      </c>
      <c r="AS456" s="16" t="s">
        <v>107</v>
      </c>
      <c r="AT456" s="16"/>
      <c r="AU456" s="33"/>
      <c r="AV456" s="17"/>
      <c r="AW456" s="16" t="s">
        <v>2713</v>
      </c>
      <c r="AX456" s="16">
        <v>3214651833</v>
      </c>
      <c r="AY456" s="16" t="s">
        <v>78</v>
      </c>
      <c r="AZ456" s="16" t="str">
        <f t="shared" ca="1" si="46"/>
        <v xml:space="preserve"> </v>
      </c>
      <c r="BA456" s="16" t="s">
        <v>87</v>
      </c>
      <c r="BB456" s="16" t="s">
        <v>87</v>
      </c>
      <c r="BC456" s="16"/>
      <c r="BD456" s="18" t="s">
        <v>87</v>
      </c>
      <c r="BE456" s="16"/>
      <c r="BF456" s="16" t="s">
        <v>87</v>
      </c>
      <c r="BG456" s="44"/>
      <c r="BH456" s="16"/>
      <c r="BI456" s="19"/>
      <c r="BJ456" s="16"/>
      <c r="BK456" s="16"/>
      <c r="BL456" s="34"/>
    </row>
    <row r="457" spans="1:64">
      <c r="A457" s="15">
        <v>552</v>
      </c>
      <c r="B457" s="16">
        <v>4066</v>
      </c>
      <c r="C457" s="17" t="s">
        <v>64</v>
      </c>
      <c r="D457" s="18">
        <v>12684064</v>
      </c>
      <c r="E457" s="18" t="e">
        <v>#N/A</v>
      </c>
      <c r="F457" s="18" t="e">
        <v>#N/A</v>
      </c>
      <c r="G457" s="17" t="s">
        <v>2714</v>
      </c>
      <c r="H457" s="16" t="s">
        <v>66</v>
      </c>
      <c r="I457" s="19" t="s">
        <v>2715</v>
      </c>
      <c r="J457" s="16">
        <f t="shared" ref="J457:J466" ca="1" si="47">IF(I457=0," ",DATEDIF(I457,TODAY(),"Y"))</f>
        <v>66</v>
      </c>
      <c r="K457" s="17" t="s">
        <v>138</v>
      </c>
      <c r="L457" s="16">
        <v>4103</v>
      </c>
      <c r="M457" s="16">
        <v>16</v>
      </c>
      <c r="N457" s="16" t="s">
        <v>2683</v>
      </c>
      <c r="O457" s="35" t="s">
        <v>2606</v>
      </c>
      <c r="P457" s="16" t="s">
        <v>141</v>
      </c>
      <c r="Q457" s="16" t="s">
        <v>131</v>
      </c>
      <c r="R457" s="17" t="s">
        <v>73</v>
      </c>
      <c r="S457" s="22"/>
      <c r="T457" s="22">
        <v>552</v>
      </c>
      <c r="U457" s="22" t="s">
        <v>2683</v>
      </c>
      <c r="V457" s="37" t="s">
        <v>2606</v>
      </c>
      <c r="W457" s="16">
        <v>3000</v>
      </c>
      <c r="X457" s="16" t="s">
        <v>170</v>
      </c>
      <c r="Y457" s="16" t="s">
        <v>531</v>
      </c>
      <c r="Z457" s="16" t="s">
        <v>531</v>
      </c>
      <c r="AA457" s="16" t="s">
        <v>421</v>
      </c>
      <c r="AB457" s="16" t="s">
        <v>2069</v>
      </c>
      <c r="AC457" s="16" t="s">
        <v>2070</v>
      </c>
      <c r="AD457" s="16"/>
      <c r="AE457" s="16" t="s">
        <v>77</v>
      </c>
      <c r="AF457" s="24">
        <v>2328818</v>
      </c>
      <c r="AG457" s="41">
        <v>738294</v>
      </c>
      <c r="AH457" s="24">
        <v>3067112</v>
      </c>
      <c r="AI457" s="26">
        <v>37890</v>
      </c>
      <c r="AJ457" s="27">
        <v>40909</v>
      </c>
      <c r="AK457" s="19" t="s">
        <v>92</v>
      </c>
      <c r="AL457" s="28">
        <f t="shared" ca="1" si="44"/>
        <v>13.25</v>
      </c>
      <c r="AM457" s="16" t="s">
        <v>183</v>
      </c>
      <c r="AN457" s="16" t="s">
        <v>94</v>
      </c>
      <c r="AO457" s="36" t="s">
        <v>2072</v>
      </c>
      <c r="AP457" s="30">
        <v>6.9690000000000002E-2</v>
      </c>
      <c r="AQ457" s="31" t="s">
        <v>2716</v>
      </c>
      <c r="AR457" s="17" t="s">
        <v>2717</v>
      </c>
      <c r="AS457" s="16" t="s">
        <v>84</v>
      </c>
      <c r="AT457" s="16"/>
      <c r="AU457" s="33"/>
      <c r="AV457" s="17"/>
      <c r="AW457" s="16" t="s">
        <v>2718</v>
      </c>
      <c r="AX457" s="16" t="s">
        <v>2719</v>
      </c>
      <c r="AY457" s="16" t="s">
        <v>78</v>
      </c>
      <c r="AZ457" s="16" t="str">
        <f t="shared" ca="1" si="46"/>
        <v>Prepensionado</v>
      </c>
      <c r="BA457" s="16" t="s">
        <v>87</v>
      </c>
      <c r="BB457" s="16" t="s">
        <v>87</v>
      </c>
      <c r="BC457" s="16"/>
      <c r="BD457" s="18" t="s">
        <v>87</v>
      </c>
      <c r="BE457" s="16"/>
      <c r="BF457" s="16" t="s">
        <v>87</v>
      </c>
      <c r="BG457" s="44"/>
      <c r="BH457" s="16"/>
      <c r="BI457" s="19"/>
      <c r="BJ457" s="16"/>
      <c r="BK457" s="16"/>
      <c r="BL457" s="34"/>
    </row>
    <row r="458" spans="1:64">
      <c r="A458" s="15">
        <v>553</v>
      </c>
      <c r="B458" s="16">
        <v>4066</v>
      </c>
      <c r="C458" s="17" t="s">
        <v>64</v>
      </c>
      <c r="D458" s="18">
        <v>80393811</v>
      </c>
      <c r="E458" s="18">
        <v>80393811</v>
      </c>
      <c r="F458" s="18">
        <v>80393811</v>
      </c>
      <c r="G458" s="17" t="s">
        <v>2720</v>
      </c>
      <c r="H458" s="16" t="s">
        <v>89</v>
      </c>
      <c r="I458" s="19" t="s">
        <v>2721</v>
      </c>
      <c r="J458" s="16">
        <f t="shared" ca="1" si="47"/>
        <v>52</v>
      </c>
      <c r="K458" s="17" t="s">
        <v>138</v>
      </c>
      <c r="L458" s="16">
        <v>4103</v>
      </c>
      <c r="M458" s="16">
        <v>16</v>
      </c>
      <c r="N458" s="16" t="s">
        <v>2683</v>
      </c>
      <c r="O458" s="35" t="s">
        <v>2606</v>
      </c>
      <c r="P458" s="16" t="s">
        <v>141</v>
      </c>
      <c r="Q458" s="16" t="s">
        <v>131</v>
      </c>
      <c r="R458" s="17" t="s">
        <v>73</v>
      </c>
      <c r="S458" s="22"/>
      <c r="T458" s="22">
        <v>553</v>
      </c>
      <c r="U458" s="22" t="s">
        <v>2683</v>
      </c>
      <c r="V458" s="37" t="s">
        <v>2606</v>
      </c>
      <c r="W458" s="16">
        <v>3000</v>
      </c>
      <c r="X458" s="16" t="s">
        <v>170</v>
      </c>
      <c r="Y458" s="16" t="s">
        <v>293</v>
      </c>
      <c r="Z458" s="16" t="s">
        <v>293</v>
      </c>
      <c r="AA458" s="16" t="s">
        <v>76</v>
      </c>
      <c r="AB458" s="16" t="s">
        <v>76</v>
      </c>
      <c r="AC458" s="16" t="s">
        <v>76</v>
      </c>
      <c r="AD458" s="16"/>
      <c r="AE458" s="16" t="s">
        <v>77</v>
      </c>
      <c r="AF458" s="24">
        <v>2328818</v>
      </c>
      <c r="AG458" s="41">
        <v>738294</v>
      </c>
      <c r="AH458" s="24">
        <v>3067112</v>
      </c>
      <c r="AI458" s="26">
        <v>35416</v>
      </c>
      <c r="AJ458" s="27">
        <v>40909</v>
      </c>
      <c r="AK458" s="19" t="s">
        <v>92</v>
      </c>
      <c r="AL458" s="28">
        <f t="shared" ca="1" si="44"/>
        <v>13.25</v>
      </c>
      <c r="AM458" s="16" t="s">
        <v>93</v>
      </c>
      <c r="AN458" s="16" t="s">
        <v>94</v>
      </c>
      <c r="AO458" s="36" t="s">
        <v>82</v>
      </c>
      <c r="AP458" s="30">
        <v>6.9690000000000002E-2</v>
      </c>
      <c r="AQ458" s="31" t="s">
        <v>2722</v>
      </c>
      <c r="AR458" s="17" t="s">
        <v>2723</v>
      </c>
      <c r="AS458" s="16" t="s">
        <v>84</v>
      </c>
      <c r="AT458" s="16"/>
      <c r="AU458" s="33"/>
      <c r="AV458" s="17"/>
      <c r="AW458" s="16" t="s">
        <v>2724</v>
      </c>
      <c r="AX458" s="16">
        <v>3003468788</v>
      </c>
      <c r="AY458" s="16" t="s">
        <v>78</v>
      </c>
      <c r="AZ458" s="16" t="str">
        <f t="shared" ca="1" si="46"/>
        <v xml:space="preserve"> </v>
      </c>
      <c r="BA458" s="16" t="s">
        <v>87</v>
      </c>
      <c r="BB458" s="16" t="s">
        <v>87</v>
      </c>
      <c r="BC458" s="16"/>
      <c r="BD458" s="18" t="s">
        <v>87</v>
      </c>
      <c r="BE458" s="16"/>
      <c r="BF458" s="16" t="s">
        <v>87</v>
      </c>
      <c r="BG458" s="44"/>
      <c r="BH458" s="16"/>
      <c r="BI458" s="19"/>
      <c r="BJ458" s="16"/>
      <c r="BK458" s="16"/>
      <c r="BL458" s="34"/>
    </row>
    <row r="459" spans="1:64">
      <c r="A459" s="15">
        <v>554</v>
      </c>
      <c r="B459" s="16">
        <v>4066</v>
      </c>
      <c r="C459" s="17" t="s">
        <v>64</v>
      </c>
      <c r="D459" s="18">
        <v>1059914131</v>
      </c>
      <c r="E459" s="18">
        <v>1059914131</v>
      </c>
      <c r="F459" s="18">
        <v>1059914131</v>
      </c>
      <c r="G459" s="17" t="s">
        <v>2725</v>
      </c>
      <c r="H459" s="16" t="s">
        <v>66</v>
      </c>
      <c r="I459" s="19">
        <v>35079</v>
      </c>
      <c r="J459" s="16">
        <f t="shared" ca="1" si="47"/>
        <v>29</v>
      </c>
      <c r="K459" s="17" t="s">
        <v>138</v>
      </c>
      <c r="L459" s="16">
        <v>4103</v>
      </c>
      <c r="M459" s="16">
        <v>16</v>
      </c>
      <c r="N459" s="16" t="s">
        <v>2683</v>
      </c>
      <c r="O459" s="35" t="s">
        <v>2606</v>
      </c>
      <c r="P459" s="16" t="s">
        <v>141</v>
      </c>
      <c r="Q459" s="16" t="s">
        <v>131</v>
      </c>
      <c r="R459" s="17" t="s">
        <v>73</v>
      </c>
      <c r="S459" s="22"/>
      <c r="T459" s="22">
        <v>554</v>
      </c>
      <c r="U459" s="22" t="s">
        <v>2683</v>
      </c>
      <c r="V459" s="37" t="s">
        <v>2606</v>
      </c>
      <c r="W459" s="16">
        <v>3000</v>
      </c>
      <c r="X459" s="16" t="s">
        <v>170</v>
      </c>
      <c r="Y459" s="16" t="s">
        <v>574</v>
      </c>
      <c r="Z459" s="16" t="s">
        <v>574</v>
      </c>
      <c r="AA459" s="16" t="s">
        <v>463</v>
      </c>
      <c r="AB459" s="16" t="s">
        <v>464</v>
      </c>
      <c r="AC459" s="16" t="s">
        <v>465</v>
      </c>
      <c r="AD459" s="16"/>
      <c r="AE459" s="16" t="s">
        <v>77</v>
      </c>
      <c r="AF459" s="24">
        <v>2328818</v>
      </c>
      <c r="AG459" s="25" t="s">
        <v>78</v>
      </c>
      <c r="AH459" s="24">
        <v>2328818</v>
      </c>
      <c r="AI459" s="26" t="s">
        <v>78</v>
      </c>
      <c r="AJ459" s="19">
        <v>44533</v>
      </c>
      <c r="AK459" s="19" t="s">
        <v>2726</v>
      </c>
      <c r="AL459" s="28">
        <f t="shared" ca="1" si="44"/>
        <v>3.3333333333333335</v>
      </c>
      <c r="AM459" s="16" t="s">
        <v>183</v>
      </c>
      <c r="AN459" s="16" t="s">
        <v>94</v>
      </c>
      <c r="AO459" s="36" t="s">
        <v>466</v>
      </c>
      <c r="AP459" s="30">
        <v>6.9690000000000002E-2</v>
      </c>
      <c r="AQ459" s="31" t="s">
        <v>2727</v>
      </c>
      <c r="AR459" s="32" t="s">
        <v>2728</v>
      </c>
      <c r="AS459" s="16" t="s">
        <v>84</v>
      </c>
      <c r="AT459" s="16"/>
      <c r="AU459" s="33"/>
      <c r="AV459" s="16"/>
      <c r="AW459" s="16" t="s">
        <v>2729</v>
      </c>
      <c r="AX459" s="16">
        <v>3028376485</v>
      </c>
      <c r="AY459" s="16" t="s">
        <v>78</v>
      </c>
      <c r="AZ459" s="16" t="str">
        <f t="shared" ca="1" si="46"/>
        <v xml:space="preserve"> </v>
      </c>
      <c r="BA459" s="16" t="s">
        <v>87</v>
      </c>
      <c r="BB459" s="16" t="s">
        <v>87</v>
      </c>
      <c r="BC459" s="16">
        <f>3+7/12</f>
        <v>3.5833333333333335</v>
      </c>
      <c r="BD459" s="18" t="s">
        <v>87</v>
      </c>
      <c r="BE459" s="16"/>
      <c r="BF459" s="16" t="s">
        <v>87</v>
      </c>
      <c r="BG459" s="16"/>
      <c r="BH459" s="16"/>
      <c r="BI459" s="19"/>
      <c r="BJ459" s="16"/>
      <c r="BK459" s="16"/>
      <c r="BL459" s="34"/>
    </row>
    <row r="460" spans="1:64">
      <c r="A460" s="15">
        <v>555</v>
      </c>
      <c r="B460" s="16">
        <v>4066</v>
      </c>
      <c r="C460" s="17" t="s">
        <v>64</v>
      </c>
      <c r="D460" s="18">
        <v>19392417</v>
      </c>
      <c r="E460" s="18">
        <v>19392417</v>
      </c>
      <c r="F460" s="18">
        <v>19392417</v>
      </c>
      <c r="G460" s="17" t="s">
        <v>2730</v>
      </c>
      <c r="H460" s="16" t="s">
        <v>66</v>
      </c>
      <c r="I460" s="19" t="s">
        <v>2731</v>
      </c>
      <c r="J460" s="16">
        <f t="shared" ca="1" si="47"/>
        <v>65</v>
      </c>
      <c r="K460" s="17" t="s">
        <v>247</v>
      </c>
      <c r="L460" s="16">
        <v>4103</v>
      </c>
      <c r="M460" s="16">
        <v>16</v>
      </c>
      <c r="N460" s="16" t="s">
        <v>2683</v>
      </c>
      <c r="O460" s="35" t="s">
        <v>2606</v>
      </c>
      <c r="P460" s="16" t="s">
        <v>249</v>
      </c>
      <c r="Q460" s="16" t="s">
        <v>131</v>
      </c>
      <c r="R460" s="17" t="s">
        <v>250</v>
      </c>
      <c r="S460" s="22"/>
      <c r="T460" s="22">
        <v>536</v>
      </c>
      <c r="U460" s="22" t="s">
        <v>2621</v>
      </c>
      <c r="V460" s="37" t="s">
        <v>2606</v>
      </c>
      <c r="W460" s="16">
        <v>3000</v>
      </c>
      <c r="X460" s="16" t="s">
        <v>170</v>
      </c>
      <c r="Y460" s="16" t="s">
        <v>723</v>
      </c>
      <c r="Z460" s="16" t="s">
        <v>723</v>
      </c>
      <c r="AA460" s="16" t="s">
        <v>76</v>
      </c>
      <c r="AB460" s="16" t="s">
        <v>76</v>
      </c>
      <c r="AC460" s="16" t="s">
        <v>76</v>
      </c>
      <c r="AD460" s="16"/>
      <c r="AE460" s="16" t="s">
        <v>77</v>
      </c>
      <c r="AF460" s="24">
        <v>2328818</v>
      </c>
      <c r="AG460" s="41">
        <v>738294</v>
      </c>
      <c r="AH460" s="24">
        <v>3067112</v>
      </c>
      <c r="AI460" s="26">
        <v>33897</v>
      </c>
      <c r="AJ460" s="27">
        <v>40909</v>
      </c>
      <c r="AK460" s="19" t="s">
        <v>92</v>
      </c>
      <c r="AL460" s="28">
        <f t="shared" ca="1" si="44"/>
        <v>13.25</v>
      </c>
      <c r="AM460" s="16" t="s">
        <v>120</v>
      </c>
      <c r="AN460" s="16" t="s">
        <v>94</v>
      </c>
      <c r="AO460" s="36" t="s">
        <v>82</v>
      </c>
      <c r="AP460" s="30">
        <v>6.9690000000000002E-2</v>
      </c>
      <c r="AQ460" s="31" t="s">
        <v>2732</v>
      </c>
      <c r="AR460" s="16" t="s">
        <v>2733</v>
      </c>
      <c r="AS460" s="16" t="s">
        <v>84</v>
      </c>
      <c r="AT460" s="16"/>
      <c r="AU460" s="33"/>
      <c r="AV460" s="16"/>
      <c r="AW460" s="16" t="s">
        <v>2734</v>
      </c>
      <c r="AX460" s="16">
        <v>3107981137</v>
      </c>
      <c r="AY460" s="16" t="s">
        <v>78</v>
      </c>
      <c r="AZ460" s="16" t="str">
        <f t="shared" ca="1" si="46"/>
        <v>Prepensionado</v>
      </c>
      <c r="BA460" s="16" t="s">
        <v>87</v>
      </c>
      <c r="BB460" s="16" t="s">
        <v>87</v>
      </c>
      <c r="BC460" s="16"/>
      <c r="BD460" s="18" t="s">
        <v>87</v>
      </c>
      <c r="BE460" s="16"/>
      <c r="BF460" s="16" t="s">
        <v>87</v>
      </c>
      <c r="BG460" s="16"/>
      <c r="BH460" s="16"/>
      <c r="BI460" s="19"/>
      <c r="BJ460" s="16"/>
      <c r="BK460" s="16"/>
      <c r="BL460" s="34"/>
    </row>
    <row r="461" spans="1:64">
      <c r="A461" s="15">
        <v>556</v>
      </c>
      <c r="B461" s="16">
        <v>4066</v>
      </c>
      <c r="C461" s="17" t="s">
        <v>64</v>
      </c>
      <c r="D461" s="18">
        <v>3199219</v>
      </c>
      <c r="E461" s="18">
        <v>3199219</v>
      </c>
      <c r="F461" s="18">
        <v>3199219</v>
      </c>
      <c r="G461" s="17" t="s">
        <v>2735</v>
      </c>
      <c r="H461" s="16" t="s">
        <v>291</v>
      </c>
      <c r="I461" s="19" t="s">
        <v>2736</v>
      </c>
      <c r="J461" s="16">
        <f t="shared" ca="1" si="47"/>
        <v>58</v>
      </c>
      <c r="K461" s="17" t="s">
        <v>138</v>
      </c>
      <c r="L461" s="16">
        <v>4103</v>
      </c>
      <c r="M461" s="16">
        <v>16</v>
      </c>
      <c r="N461" s="16" t="s">
        <v>2683</v>
      </c>
      <c r="O461" s="35" t="s">
        <v>2606</v>
      </c>
      <c r="P461" s="16" t="s">
        <v>141</v>
      </c>
      <c r="Q461" s="16" t="s">
        <v>131</v>
      </c>
      <c r="R461" s="17" t="s">
        <v>73</v>
      </c>
      <c r="S461" s="22"/>
      <c r="T461" s="22">
        <v>556</v>
      </c>
      <c r="U461" s="22" t="s">
        <v>2683</v>
      </c>
      <c r="V461" s="37" t="s">
        <v>2606</v>
      </c>
      <c r="W461" s="16">
        <v>3000</v>
      </c>
      <c r="X461" s="16" t="s">
        <v>170</v>
      </c>
      <c r="Y461" s="16" t="s">
        <v>293</v>
      </c>
      <c r="Z461" s="16" t="s">
        <v>293</v>
      </c>
      <c r="AA461" s="16" t="s">
        <v>76</v>
      </c>
      <c r="AB461" s="16" t="s">
        <v>76</v>
      </c>
      <c r="AC461" s="16" t="s">
        <v>76</v>
      </c>
      <c r="AD461" s="16"/>
      <c r="AE461" s="16" t="s">
        <v>77</v>
      </c>
      <c r="AF461" s="24">
        <v>2328818</v>
      </c>
      <c r="AG461" s="41">
        <v>738294</v>
      </c>
      <c r="AH461" s="24">
        <v>3067112</v>
      </c>
      <c r="AI461" s="26">
        <v>35559</v>
      </c>
      <c r="AJ461" s="27">
        <v>40909</v>
      </c>
      <c r="AK461" s="19" t="s">
        <v>92</v>
      </c>
      <c r="AL461" s="28">
        <f t="shared" ca="1" si="44"/>
        <v>13.25</v>
      </c>
      <c r="AM461" s="16" t="s">
        <v>173</v>
      </c>
      <c r="AN461" s="16" t="s">
        <v>94</v>
      </c>
      <c r="AO461" s="36" t="s">
        <v>82</v>
      </c>
      <c r="AP461" s="30">
        <v>6.9690000000000002E-2</v>
      </c>
      <c r="AQ461" s="31" t="s">
        <v>2737</v>
      </c>
      <c r="AR461" s="17" t="s">
        <v>2738</v>
      </c>
      <c r="AS461" s="16" t="s">
        <v>84</v>
      </c>
      <c r="AT461" s="16"/>
      <c r="AU461" s="33"/>
      <c r="AV461" s="17"/>
      <c r="AW461" s="16" t="s">
        <v>2739</v>
      </c>
      <c r="AX461" s="16">
        <v>3138384869</v>
      </c>
      <c r="AY461" s="16" t="s">
        <v>78</v>
      </c>
      <c r="AZ461" s="16" t="str">
        <f t="shared" ca="1" si="46"/>
        <v xml:space="preserve"> </v>
      </c>
      <c r="BA461" s="16" t="s">
        <v>87</v>
      </c>
      <c r="BB461" s="16" t="s">
        <v>87</v>
      </c>
      <c r="BC461" s="16"/>
      <c r="BD461" s="18" t="s">
        <v>87</v>
      </c>
      <c r="BE461" s="16"/>
      <c r="BF461" s="16" t="s">
        <v>87</v>
      </c>
      <c r="BG461" s="44"/>
      <c r="BH461" s="16"/>
      <c r="BI461" s="19"/>
      <c r="BJ461" s="16"/>
      <c r="BK461" s="16"/>
      <c r="BL461" s="34"/>
    </row>
    <row r="462" spans="1:64">
      <c r="A462" s="15">
        <v>557</v>
      </c>
      <c r="B462" s="16">
        <v>4066</v>
      </c>
      <c r="C462" s="17" t="s">
        <v>64</v>
      </c>
      <c r="D462" s="18">
        <v>79777728</v>
      </c>
      <c r="E462" s="18">
        <v>79777728</v>
      </c>
      <c r="F462" s="18">
        <v>79777728</v>
      </c>
      <c r="G462" s="17" t="s">
        <v>2740</v>
      </c>
      <c r="H462" s="16" t="s">
        <v>89</v>
      </c>
      <c r="I462" s="19">
        <v>27654</v>
      </c>
      <c r="J462" s="16">
        <f t="shared" ca="1" si="47"/>
        <v>49</v>
      </c>
      <c r="K462" s="17" t="s">
        <v>138</v>
      </c>
      <c r="L462" s="16">
        <v>4103</v>
      </c>
      <c r="M462" s="16">
        <v>16</v>
      </c>
      <c r="N462" s="16" t="s">
        <v>2683</v>
      </c>
      <c r="O462" s="35" t="s">
        <v>2606</v>
      </c>
      <c r="P462" s="16" t="s">
        <v>141</v>
      </c>
      <c r="Q462" s="16" t="s">
        <v>131</v>
      </c>
      <c r="R462" s="17" t="s">
        <v>73</v>
      </c>
      <c r="S462" s="22"/>
      <c r="T462" s="22">
        <v>557</v>
      </c>
      <c r="U462" s="22" t="s">
        <v>2683</v>
      </c>
      <c r="V462" s="37" t="s">
        <v>2606</v>
      </c>
      <c r="W462" s="16">
        <v>3000</v>
      </c>
      <c r="X462" s="16" t="s">
        <v>170</v>
      </c>
      <c r="Y462" s="16" t="s">
        <v>723</v>
      </c>
      <c r="Z462" s="16" t="s">
        <v>723</v>
      </c>
      <c r="AA462" s="16" t="s">
        <v>76</v>
      </c>
      <c r="AB462" s="16" t="s">
        <v>76</v>
      </c>
      <c r="AC462" s="16" t="s">
        <v>76</v>
      </c>
      <c r="AD462" s="16"/>
      <c r="AE462" s="16" t="s">
        <v>77</v>
      </c>
      <c r="AF462" s="24">
        <v>2328818</v>
      </c>
      <c r="AG462" s="25" t="s">
        <v>78</v>
      </c>
      <c r="AH462" s="24">
        <v>2328818</v>
      </c>
      <c r="AI462" s="26" t="s">
        <v>78</v>
      </c>
      <c r="AJ462" s="27">
        <v>43462</v>
      </c>
      <c r="AK462" s="19" t="s">
        <v>92</v>
      </c>
      <c r="AL462" s="28">
        <f t="shared" ca="1" si="44"/>
        <v>6.25</v>
      </c>
      <c r="AM462" s="16" t="s">
        <v>120</v>
      </c>
      <c r="AN462" s="16" t="s">
        <v>94</v>
      </c>
      <c r="AO462" s="36" t="s">
        <v>82</v>
      </c>
      <c r="AP462" s="30">
        <v>6.9690000000000002E-2</v>
      </c>
      <c r="AQ462" s="31" t="s">
        <v>2741</v>
      </c>
      <c r="AR462" s="44" t="s">
        <v>2742</v>
      </c>
      <c r="AS462" s="16" t="s">
        <v>84</v>
      </c>
      <c r="AT462" s="16"/>
      <c r="AU462" s="33"/>
      <c r="AV462" s="44"/>
      <c r="AW462" s="16" t="s">
        <v>2743</v>
      </c>
      <c r="AX462" s="16">
        <v>3142970175</v>
      </c>
      <c r="AY462" s="16" t="s">
        <v>78</v>
      </c>
      <c r="AZ462" s="16" t="str">
        <f t="shared" ca="1" si="46"/>
        <v xml:space="preserve"> </v>
      </c>
      <c r="BA462" s="16" t="s">
        <v>87</v>
      </c>
      <c r="BB462" s="16" t="s">
        <v>2744</v>
      </c>
      <c r="BC462" s="16"/>
      <c r="BD462" s="18" t="s">
        <v>87</v>
      </c>
      <c r="BE462" s="16"/>
      <c r="BF462" s="16" t="s">
        <v>87</v>
      </c>
      <c r="BG462" s="44"/>
      <c r="BH462" s="16"/>
      <c r="BI462" s="19"/>
      <c r="BJ462" s="16"/>
      <c r="BK462" s="16"/>
      <c r="BL462" s="34"/>
    </row>
    <row r="463" spans="1:64">
      <c r="A463" s="15">
        <v>558</v>
      </c>
      <c r="B463" s="16">
        <v>4066</v>
      </c>
      <c r="C463" s="17" t="s">
        <v>64</v>
      </c>
      <c r="D463" s="18">
        <v>79605321</v>
      </c>
      <c r="E463" s="18">
        <v>79605321</v>
      </c>
      <c r="F463" s="18">
        <v>79605321</v>
      </c>
      <c r="G463" s="17" t="s">
        <v>2745</v>
      </c>
      <c r="H463" s="16" t="s">
        <v>89</v>
      </c>
      <c r="I463" s="19" t="s">
        <v>2746</v>
      </c>
      <c r="J463" s="16">
        <f t="shared" ca="1" si="47"/>
        <v>53</v>
      </c>
      <c r="K463" s="17" t="s">
        <v>138</v>
      </c>
      <c r="L463" s="16">
        <v>4103</v>
      </c>
      <c r="M463" s="16">
        <v>16</v>
      </c>
      <c r="N463" s="16" t="s">
        <v>2683</v>
      </c>
      <c r="O463" s="35" t="s">
        <v>2606</v>
      </c>
      <c r="P463" s="16" t="s">
        <v>141</v>
      </c>
      <c r="Q463" s="16" t="s">
        <v>131</v>
      </c>
      <c r="R463" s="17" t="s">
        <v>73</v>
      </c>
      <c r="S463" s="22"/>
      <c r="T463" s="22">
        <v>558</v>
      </c>
      <c r="U463" s="22" t="s">
        <v>2683</v>
      </c>
      <c r="V463" s="37" t="s">
        <v>2606</v>
      </c>
      <c r="W463" s="16">
        <v>3000</v>
      </c>
      <c r="X463" s="16" t="s">
        <v>170</v>
      </c>
      <c r="Y463" s="16" t="s">
        <v>293</v>
      </c>
      <c r="Z463" s="16" t="s">
        <v>293</v>
      </c>
      <c r="AA463" s="16" t="s">
        <v>76</v>
      </c>
      <c r="AB463" s="16" t="s">
        <v>76</v>
      </c>
      <c r="AC463" s="16" t="s">
        <v>76</v>
      </c>
      <c r="AD463" s="16"/>
      <c r="AE463" s="16" t="s">
        <v>77</v>
      </c>
      <c r="AF463" s="24">
        <v>2328818</v>
      </c>
      <c r="AG463" s="41">
        <v>738294</v>
      </c>
      <c r="AH463" s="24">
        <v>3067112</v>
      </c>
      <c r="AI463" s="26">
        <v>35682</v>
      </c>
      <c r="AJ463" s="27">
        <v>40909</v>
      </c>
      <c r="AK463" s="19" t="s">
        <v>92</v>
      </c>
      <c r="AL463" s="28">
        <f t="shared" ca="1" si="44"/>
        <v>13.25</v>
      </c>
      <c r="AM463" s="16" t="s">
        <v>93</v>
      </c>
      <c r="AN463" s="16" t="s">
        <v>94</v>
      </c>
      <c r="AO463" s="36" t="s">
        <v>82</v>
      </c>
      <c r="AP463" s="30">
        <v>6.9690000000000002E-2</v>
      </c>
      <c r="AQ463" s="31" t="s">
        <v>2747</v>
      </c>
      <c r="AR463" s="17" t="s">
        <v>2748</v>
      </c>
      <c r="AS463" s="16" t="s">
        <v>84</v>
      </c>
      <c r="AT463" s="16"/>
      <c r="AU463" s="33"/>
      <c r="AV463" s="17"/>
      <c r="AW463" s="16" t="s">
        <v>2749</v>
      </c>
      <c r="AX463" s="16">
        <v>3124730832</v>
      </c>
      <c r="AY463" s="16" t="s">
        <v>78</v>
      </c>
      <c r="AZ463" s="16" t="str">
        <f t="shared" ca="1" si="46"/>
        <v xml:space="preserve"> </v>
      </c>
      <c r="BA463" s="16" t="s">
        <v>87</v>
      </c>
      <c r="BB463" s="16" t="s">
        <v>87</v>
      </c>
      <c r="BC463" s="16"/>
      <c r="BD463" s="18" t="s">
        <v>87</v>
      </c>
      <c r="BE463" s="16"/>
      <c r="BF463" s="16" t="s">
        <v>87</v>
      </c>
      <c r="BG463" s="44"/>
      <c r="BH463" s="16"/>
      <c r="BI463" s="19"/>
      <c r="BJ463" s="16"/>
      <c r="BK463" s="16"/>
      <c r="BL463" s="34"/>
    </row>
    <row r="464" spans="1:64">
      <c r="A464" s="15">
        <v>559</v>
      </c>
      <c r="B464" s="16">
        <v>4066</v>
      </c>
      <c r="C464" s="17" t="s">
        <v>64</v>
      </c>
      <c r="D464" s="18">
        <v>72143425</v>
      </c>
      <c r="E464" s="18">
        <v>72143425</v>
      </c>
      <c r="F464" s="18">
        <v>72143425</v>
      </c>
      <c r="G464" s="17" t="s">
        <v>2750</v>
      </c>
      <c r="H464" s="16" t="s">
        <v>89</v>
      </c>
      <c r="I464" s="19">
        <v>24435</v>
      </c>
      <c r="J464" s="16">
        <f t="shared" ca="1" si="47"/>
        <v>58</v>
      </c>
      <c r="K464" s="17" t="s">
        <v>138</v>
      </c>
      <c r="L464" s="16">
        <v>4103</v>
      </c>
      <c r="M464" s="16">
        <v>16</v>
      </c>
      <c r="N464" s="16" t="s">
        <v>2683</v>
      </c>
      <c r="O464" s="35" t="s">
        <v>2606</v>
      </c>
      <c r="P464" s="16" t="s">
        <v>141</v>
      </c>
      <c r="Q464" s="16" t="s">
        <v>131</v>
      </c>
      <c r="R464" s="17" t="s">
        <v>73</v>
      </c>
      <c r="S464" s="22"/>
      <c r="T464" s="22">
        <v>559</v>
      </c>
      <c r="U464" s="22" t="s">
        <v>2683</v>
      </c>
      <c r="V464" s="37" t="s">
        <v>2606</v>
      </c>
      <c r="W464" s="16">
        <v>3000</v>
      </c>
      <c r="X464" s="16" t="s">
        <v>170</v>
      </c>
      <c r="Y464" s="16" t="s">
        <v>293</v>
      </c>
      <c r="Z464" s="16" t="s">
        <v>293</v>
      </c>
      <c r="AA464" s="16" t="s">
        <v>76</v>
      </c>
      <c r="AB464" s="16" t="s">
        <v>76</v>
      </c>
      <c r="AC464" s="16" t="s">
        <v>76</v>
      </c>
      <c r="AD464" s="16"/>
      <c r="AE464" s="16" t="s">
        <v>77</v>
      </c>
      <c r="AF464" s="24">
        <v>2328818</v>
      </c>
      <c r="AG464" s="25" t="s">
        <v>78</v>
      </c>
      <c r="AH464" s="24">
        <v>2328818</v>
      </c>
      <c r="AI464" s="26" t="s">
        <v>78</v>
      </c>
      <c r="AJ464" s="19">
        <v>44533</v>
      </c>
      <c r="AK464" s="19" t="s">
        <v>2751</v>
      </c>
      <c r="AL464" s="28">
        <f t="shared" ca="1" si="44"/>
        <v>3.3333333333333335</v>
      </c>
      <c r="AM464" s="16" t="s">
        <v>1161</v>
      </c>
      <c r="AN464" s="16" t="s">
        <v>94</v>
      </c>
      <c r="AO464" s="36" t="s">
        <v>82</v>
      </c>
      <c r="AP464" s="30">
        <v>6.9690000000000002E-2</v>
      </c>
      <c r="AQ464" s="31" t="s">
        <v>2752</v>
      </c>
      <c r="AR464" s="45" t="s">
        <v>2753</v>
      </c>
      <c r="AS464" s="16" t="s">
        <v>84</v>
      </c>
      <c r="AT464" s="16"/>
      <c r="AU464" s="33"/>
      <c r="AV464" s="17"/>
      <c r="AW464" s="16" t="s">
        <v>2754</v>
      </c>
      <c r="AX464" s="16">
        <v>3123516352</v>
      </c>
      <c r="AY464" s="16" t="s">
        <v>78</v>
      </c>
      <c r="AZ464" s="16" t="str">
        <f t="shared" ca="1" si="46"/>
        <v xml:space="preserve"> </v>
      </c>
      <c r="BA464" s="16" t="s">
        <v>87</v>
      </c>
      <c r="BB464" s="16" t="s">
        <v>87</v>
      </c>
      <c r="BC464" s="16">
        <f>21+5/12</f>
        <v>21.416666666666668</v>
      </c>
      <c r="BD464" s="18" t="s">
        <v>87</v>
      </c>
      <c r="BE464" s="16"/>
      <c r="BF464" s="16" t="s">
        <v>87</v>
      </c>
      <c r="BG464" s="44"/>
      <c r="BH464" s="16"/>
      <c r="BI464" s="19"/>
      <c r="BJ464" s="16"/>
      <c r="BK464" s="16"/>
      <c r="BL464" s="34"/>
    </row>
    <row r="465" spans="1:64">
      <c r="A465" s="15">
        <v>560</v>
      </c>
      <c r="B465" s="16">
        <v>4066</v>
      </c>
      <c r="C465" s="17" t="s">
        <v>64</v>
      </c>
      <c r="D465" s="18">
        <v>79351675</v>
      </c>
      <c r="E465" s="18">
        <v>79351675</v>
      </c>
      <c r="F465" s="18">
        <v>79351675</v>
      </c>
      <c r="G465" s="17" t="s">
        <v>2755</v>
      </c>
      <c r="H465" s="16" t="s">
        <v>89</v>
      </c>
      <c r="I465" s="19" t="s">
        <v>2327</v>
      </c>
      <c r="J465" s="16">
        <f t="shared" ca="1" si="47"/>
        <v>60</v>
      </c>
      <c r="K465" s="17" t="s">
        <v>247</v>
      </c>
      <c r="L465" s="16">
        <v>4103</v>
      </c>
      <c r="M465" s="16">
        <v>16</v>
      </c>
      <c r="N465" s="16" t="s">
        <v>2683</v>
      </c>
      <c r="O465" s="35" t="s">
        <v>2606</v>
      </c>
      <c r="P465" s="16" t="s">
        <v>249</v>
      </c>
      <c r="Q465" s="16" t="s">
        <v>131</v>
      </c>
      <c r="R465" s="17" t="s">
        <v>250</v>
      </c>
      <c r="S465" s="22"/>
      <c r="T465" s="22">
        <v>614</v>
      </c>
      <c r="U465" s="22" t="s">
        <v>2621</v>
      </c>
      <c r="V465" s="37" t="s">
        <v>2606</v>
      </c>
      <c r="W465" s="16">
        <v>3000</v>
      </c>
      <c r="X465" s="16" t="s">
        <v>170</v>
      </c>
      <c r="Y465" s="16" t="s">
        <v>293</v>
      </c>
      <c r="Z465" s="16" t="s">
        <v>293</v>
      </c>
      <c r="AA465" s="16" t="s">
        <v>76</v>
      </c>
      <c r="AB465" s="16" t="s">
        <v>76</v>
      </c>
      <c r="AC465" s="16" t="s">
        <v>76</v>
      </c>
      <c r="AD465" s="16"/>
      <c r="AE465" s="16" t="s">
        <v>77</v>
      </c>
      <c r="AF465" s="24">
        <v>2328818</v>
      </c>
      <c r="AG465" s="41">
        <v>738294</v>
      </c>
      <c r="AH465" s="24">
        <v>3067112</v>
      </c>
      <c r="AI465" s="26">
        <v>32483</v>
      </c>
      <c r="AJ465" s="27">
        <v>40909</v>
      </c>
      <c r="AK465" s="19" t="s">
        <v>92</v>
      </c>
      <c r="AL465" s="28">
        <f t="shared" ca="1" si="44"/>
        <v>13.25</v>
      </c>
      <c r="AM465" s="16" t="s">
        <v>93</v>
      </c>
      <c r="AN465" s="16" t="s">
        <v>94</v>
      </c>
      <c r="AO465" s="36" t="s">
        <v>82</v>
      </c>
      <c r="AP465" s="30">
        <v>6.9690000000000002E-2</v>
      </c>
      <c r="AQ465" s="31" t="s">
        <v>2756</v>
      </c>
      <c r="AR465" s="17" t="s">
        <v>2757</v>
      </c>
      <c r="AS465" s="16" t="s">
        <v>84</v>
      </c>
      <c r="AT465" s="16"/>
      <c r="AU465" s="33"/>
      <c r="AV465" s="17"/>
      <c r="AW465" s="16" t="s">
        <v>2758</v>
      </c>
      <c r="AX465" s="16">
        <v>3183138822</v>
      </c>
      <c r="AY465" s="16" t="s">
        <v>78</v>
      </c>
      <c r="AZ465" s="16" t="str">
        <f t="shared" ca="1" si="46"/>
        <v>Prepensionado</v>
      </c>
      <c r="BA465" s="16" t="s">
        <v>87</v>
      </c>
      <c r="BB465" s="16" t="s">
        <v>87</v>
      </c>
      <c r="BC465" s="16"/>
      <c r="BD465" s="18" t="s">
        <v>87</v>
      </c>
      <c r="BE465" s="16"/>
      <c r="BF465" s="16" t="s">
        <v>87</v>
      </c>
      <c r="BG465" s="44"/>
      <c r="BH465" s="16"/>
      <c r="BI465" s="19"/>
      <c r="BJ465" s="16"/>
      <c r="BK465" s="16"/>
      <c r="BL465" s="34"/>
    </row>
    <row r="466" spans="1:64">
      <c r="A466" s="15">
        <v>561</v>
      </c>
      <c r="B466" s="16">
        <v>4066</v>
      </c>
      <c r="C466" s="17" t="s">
        <v>64</v>
      </c>
      <c r="D466" s="18">
        <v>328475</v>
      </c>
      <c r="E466" s="18">
        <v>328475</v>
      </c>
      <c r="F466" s="18">
        <v>328475</v>
      </c>
      <c r="G466" s="17" t="s">
        <v>2759</v>
      </c>
      <c r="H466" s="16" t="s">
        <v>229</v>
      </c>
      <c r="I466" s="19" t="s">
        <v>2760</v>
      </c>
      <c r="J466" s="16">
        <f t="shared" ca="1" si="47"/>
        <v>59</v>
      </c>
      <c r="K466" s="17" t="s">
        <v>138</v>
      </c>
      <c r="L466" s="16">
        <v>4103</v>
      </c>
      <c r="M466" s="16">
        <v>16</v>
      </c>
      <c r="N466" s="16" t="s">
        <v>2683</v>
      </c>
      <c r="O466" s="35" t="s">
        <v>2606</v>
      </c>
      <c r="P466" s="16" t="s">
        <v>141</v>
      </c>
      <c r="Q466" s="16" t="s">
        <v>131</v>
      </c>
      <c r="R466" s="17" t="s">
        <v>73</v>
      </c>
      <c r="S466" s="22"/>
      <c r="T466" s="22">
        <v>561</v>
      </c>
      <c r="U466" s="22" t="s">
        <v>2683</v>
      </c>
      <c r="V466" s="37" t="s">
        <v>2606</v>
      </c>
      <c r="W466" s="16">
        <v>3000</v>
      </c>
      <c r="X466" s="16" t="s">
        <v>170</v>
      </c>
      <c r="Y466" s="16" t="s">
        <v>293</v>
      </c>
      <c r="Z466" s="16" t="s">
        <v>293</v>
      </c>
      <c r="AA466" s="16" t="s">
        <v>76</v>
      </c>
      <c r="AB466" s="16" t="s">
        <v>76</v>
      </c>
      <c r="AC466" s="16" t="s">
        <v>76</v>
      </c>
      <c r="AD466" s="16"/>
      <c r="AE466" s="16" t="s">
        <v>77</v>
      </c>
      <c r="AF466" s="24">
        <v>2328818</v>
      </c>
      <c r="AG466" s="41">
        <v>738294</v>
      </c>
      <c r="AH466" s="24">
        <v>3067112</v>
      </c>
      <c r="AI466" s="26">
        <v>35927</v>
      </c>
      <c r="AJ466" s="27">
        <v>42401</v>
      </c>
      <c r="AK466" s="19" t="s">
        <v>92</v>
      </c>
      <c r="AL466" s="28">
        <f t="shared" ca="1" si="44"/>
        <v>9.1666666666666661</v>
      </c>
      <c r="AM466" s="16" t="s">
        <v>93</v>
      </c>
      <c r="AN466" s="16" t="s">
        <v>94</v>
      </c>
      <c r="AO466" s="36" t="s">
        <v>82</v>
      </c>
      <c r="AP466" s="30">
        <v>6.9690000000000002E-2</v>
      </c>
      <c r="AQ466" s="31" t="s">
        <v>2761</v>
      </c>
      <c r="AR466" s="17" t="s">
        <v>2762</v>
      </c>
      <c r="AS466" s="30" t="s">
        <v>84</v>
      </c>
      <c r="AT466" s="30"/>
      <c r="AU466" s="71"/>
      <c r="AV466" s="17"/>
      <c r="AW466" s="16" t="s">
        <v>2763</v>
      </c>
      <c r="AX466" s="16">
        <v>3102877283</v>
      </c>
      <c r="AY466" s="16" t="s">
        <v>78</v>
      </c>
      <c r="AZ466" s="16" t="str">
        <f t="shared" ca="1" si="46"/>
        <v>Prepensionado</v>
      </c>
      <c r="BA466" s="16" t="s">
        <v>87</v>
      </c>
      <c r="BB466" s="16" t="s">
        <v>87</v>
      </c>
      <c r="BC466" s="16"/>
      <c r="BD466" s="18" t="s">
        <v>87</v>
      </c>
      <c r="BE466" s="16"/>
      <c r="BF466" s="16" t="s">
        <v>87</v>
      </c>
      <c r="BG466" s="44"/>
      <c r="BH466" s="16"/>
      <c r="BI466" s="19"/>
      <c r="BJ466" s="16"/>
      <c r="BK466" s="16"/>
      <c r="BL466" s="34"/>
    </row>
    <row r="467" spans="1:64">
      <c r="A467" s="15">
        <v>564</v>
      </c>
      <c r="B467" s="16">
        <v>4066</v>
      </c>
      <c r="C467" s="17" t="s">
        <v>64</v>
      </c>
      <c r="D467" s="18">
        <v>79997421</v>
      </c>
      <c r="E467" s="18">
        <v>79997421</v>
      </c>
      <c r="F467" s="18" t="e">
        <v>#N/A</v>
      </c>
      <c r="G467" s="17" t="s">
        <v>2764</v>
      </c>
      <c r="H467" s="16" t="s">
        <v>851</v>
      </c>
      <c r="I467" s="19">
        <v>29822</v>
      </c>
      <c r="J467" s="16">
        <f ca="1">IF(I467=0," ",DATEDIF(I467,TODAY(),"Y"))</f>
        <v>43</v>
      </c>
      <c r="K467" s="17" t="s">
        <v>138</v>
      </c>
      <c r="L467" s="16">
        <v>4103</v>
      </c>
      <c r="M467" s="16">
        <v>16</v>
      </c>
      <c r="N467" s="16" t="s">
        <v>2683</v>
      </c>
      <c r="O467" s="35" t="s">
        <v>2606</v>
      </c>
      <c r="P467" s="16" t="s">
        <v>141</v>
      </c>
      <c r="Q467" s="16" t="s">
        <v>131</v>
      </c>
      <c r="R467" s="17" t="s">
        <v>73</v>
      </c>
      <c r="S467" s="22"/>
      <c r="T467" s="22">
        <v>564</v>
      </c>
      <c r="U467" s="22" t="s">
        <v>2683</v>
      </c>
      <c r="V467" s="37" t="s">
        <v>2606</v>
      </c>
      <c r="W467" s="16">
        <v>3000</v>
      </c>
      <c r="X467" s="16" t="s">
        <v>170</v>
      </c>
      <c r="Y467" s="16" t="s">
        <v>324</v>
      </c>
      <c r="Z467" s="16" t="s">
        <v>324</v>
      </c>
      <c r="AA467" s="16" t="s">
        <v>76</v>
      </c>
      <c r="AB467" s="16" t="s">
        <v>76</v>
      </c>
      <c r="AC467" s="16" t="s">
        <v>76</v>
      </c>
      <c r="AD467" s="16" t="s">
        <v>2765</v>
      </c>
      <c r="AE467" s="16" t="s">
        <v>77</v>
      </c>
      <c r="AF467" s="24">
        <v>2328818</v>
      </c>
      <c r="AG467" s="25" t="s">
        <v>78</v>
      </c>
      <c r="AH467" s="24">
        <v>2328818</v>
      </c>
      <c r="AI467" s="26" t="s">
        <v>78</v>
      </c>
      <c r="AJ467" s="27">
        <v>45499</v>
      </c>
      <c r="AK467" s="19" t="s">
        <v>2766</v>
      </c>
      <c r="AL467" s="28">
        <f t="shared" ref="AL467:AL518" ca="1" si="48">IFERROR(IF(AJ467=0," ",DATEDIF(AJ467,TODAY(),"M"))/12," ")</f>
        <v>0.66666666666666663</v>
      </c>
      <c r="AM467" s="16" t="s">
        <v>183</v>
      </c>
      <c r="AN467" s="16" t="s">
        <v>94</v>
      </c>
      <c r="AO467" s="36" t="s">
        <v>82</v>
      </c>
      <c r="AP467" s="30">
        <v>6.9690000000000002E-2</v>
      </c>
      <c r="AQ467" s="31" t="s">
        <v>2767</v>
      </c>
      <c r="AR467" s="17" t="s">
        <v>2768</v>
      </c>
      <c r="AS467" s="16" t="s">
        <v>107</v>
      </c>
      <c r="AT467" s="16"/>
      <c r="AU467" s="33"/>
      <c r="AV467" s="17"/>
      <c r="AW467" s="16" t="s">
        <v>2769</v>
      </c>
      <c r="AX467" s="16">
        <v>3004207024</v>
      </c>
      <c r="AY467" s="16" t="s">
        <v>78</v>
      </c>
      <c r="AZ467" s="16" t="str">
        <f t="shared" ca="1" si="46"/>
        <v xml:space="preserve"> </v>
      </c>
      <c r="BA467" s="16" t="s">
        <v>87</v>
      </c>
      <c r="BB467" s="16" t="s">
        <v>87</v>
      </c>
      <c r="BC467" s="16"/>
      <c r="BD467" s="18" t="s">
        <v>87</v>
      </c>
      <c r="BE467" s="16"/>
      <c r="BF467" s="16" t="s">
        <v>87</v>
      </c>
      <c r="BG467" s="17"/>
      <c r="BH467" s="16"/>
      <c r="BI467" s="19"/>
      <c r="BJ467" s="16"/>
      <c r="BK467" s="16"/>
      <c r="BL467" s="34"/>
    </row>
    <row r="468" spans="1:64">
      <c r="A468" s="15">
        <v>565</v>
      </c>
      <c r="B468" s="16">
        <v>4066</v>
      </c>
      <c r="C468" s="17" t="s">
        <v>64</v>
      </c>
      <c r="D468" s="18">
        <v>3102638</v>
      </c>
      <c r="E468" s="18">
        <v>3102638</v>
      </c>
      <c r="F468" s="18">
        <v>3102638</v>
      </c>
      <c r="G468" s="17" t="s">
        <v>2770</v>
      </c>
      <c r="H468" s="16" t="s">
        <v>89</v>
      </c>
      <c r="I468" s="19" t="s">
        <v>2771</v>
      </c>
      <c r="J468" s="16">
        <f t="shared" ref="J468:J493" ca="1" si="49">IF(I468=0," ",DATEDIF(I468,TODAY(),"Y"))</f>
        <v>60</v>
      </c>
      <c r="K468" s="17" t="s">
        <v>247</v>
      </c>
      <c r="L468" s="16">
        <v>4103</v>
      </c>
      <c r="M468" s="16">
        <v>16</v>
      </c>
      <c r="N468" s="16" t="s">
        <v>2683</v>
      </c>
      <c r="O468" s="35" t="s">
        <v>2606</v>
      </c>
      <c r="P468" s="16" t="s">
        <v>249</v>
      </c>
      <c r="Q468" s="16" t="s">
        <v>131</v>
      </c>
      <c r="R468" s="17" t="s">
        <v>250</v>
      </c>
      <c r="S468" s="22"/>
      <c r="T468" s="22">
        <v>541</v>
      </c>
      <c r="U468" s="22" t="s">
        <v>2621</v>
      </c>
      <c r="V468" s="37" t="s">
        <v>2606</v>
      </c>
      <c r="W468" s="16">
        <v>3000</v>
      </c>
      <c r="X468" s="16" t="s">
        <v>170</v>
      </c>
      <c r="Y468" s="16" t="s">
        <v>293</v>
      </c>
      <c r="Z468" s="16" t="s">
        <v>293</v>
      </c>
      <c r="AA468" s="16" t="s">
        <v>76</v>
      </c>
      <c r="AB468" s="16" t="s">
        <v>76</v>
      </c>
      <c r="AC468" s="16" t="s">
        <v>76</v>
      </c>
      <c r="AD468" s="16"/>
      <c r="AE468" s="16" t="s">
        <v>77</v>
      </c>
      <c r="AF468" s="24">
        <v>2328818</v>
      </c>
      <c r="AG468" s="41">
        <v>738294</v>
      </c>
      <c r="AH468" s="24">
        <v>3067112</v>
      </c>
      <c r="AI468" s="26">
        <v>32888</v>
      </c>
      <c r="AJ468" s="27">
        <v>40909</v>
      </c>
      <c r="AK468" s="19" t="s">
        <v>92</v>
      </c>
      <c r="AL468" s="28">
        <f t="shared" ca="1" si="48"/>
        <v>13.25</v>
      </c>
      <c r="AM468" s="16" t="s">
        <v>93</v>
      </c>
      <c r="AN468" s="16" t="s">
        <v>94</v>
      </c>
      <c r="AO468" s="36" t="s">
        <v>82</v>
      </c>
      <c r="AP468" s="30">
        <v>6.9690000000000002E-2</v>
      </c>
      <c r="AQ468" s="31" t="s">
        <v>2772</v>
      </c>
      <c r="AR468" s="17" t="s">
        <v>2773</v>
      </c>
      <c r="AS468" s="16" t="s">
        <v>84</v>
      </c>
      <c r="AT468" s="16"/>
      <c r="AU468" s="33" t="s">
        <v>135</v>
      </c>
      <c r="AV468" s="17"/>
      <c r="AW468" s="16" t="s">
        <v>2774</v>
      </c>
      <c r="AX468" s="16">
        <v>3167940800</v>
      </c>
      <c r="AY468" s="16" t="s">
        <v>78</v>
      </c>
      <c r="AZ468" s="16" t="s">
        <v>383</v>
      </c>
      <c r="BA468" s="16" t="s">
        <v>87</v>
      </c>
      <c r="BB468" s="16" t="s">
        <v>87</v>
      </c>
      <c r="BC468" s="16"/>
      <c r="BD468" s="18" t="s">
        <v>87</v>
      </c>
      <c r="BE468" s="16"/>
      <c r="BF468" s="16" t="s">
        <v>87</v>
      </c>
      <c r="BG468" s="44"/>
      <c r="BH468" s="16"/>
      <c r="BI468" s="19"/>
      <c r="BJ468" s="16"/>
      <c r="BK468" s="16"/>
      <c r="BL468" s="34"/>
    </row>
    <row r="469" spans="1:64">
      <c r="A469" s="15">
        <v>566</v>
      </c>
      <c r="B469" s="16">
        <v>4066</v>
      </c>
      <c r="C469" s="17" t="s">
        <v>64</v>
      </c>
      <c r="D469" s="18">
        <v>8698359</v>
      </c>
      <c r="E469" s="18">
        <v>8698359</v>
      </c>
      <c r="F469" s="18">
        <v>8698359</v>
      </c>
      <c r="G469" s="17" t="s">
        <v>2775</v>
      </c>
      <c r="H469" s="16" t="s">
        <v>89</v>
      </c>
      <c r="I469" s="19" t="s">
        <v>2776</v>
      </c>
      <c r="J469" s="16">
        <f t="shared" ca="1" si="49"/>
        <v>65</v>
      </c>
      <c r="K469" s="17" t="s">
        <v>138</v>
      </c>
      <c r="L469" s="16">
        <v>4103</v>
      </c>
      <c r="M469" s="16">
        <v>16</v>
      </c>
      <c r="N469" s="16" t="s">
        <v>2683</v>
      </c>
      <c r="O469" s="35" t="s">
        <v>2606</v>
      </c>
      <c r="P469" s="16" t="s">
        <v>141</v>
      </c>
      <c r="Q469" s="16" t="s">
        <v>131</v>
      </c>
      <c r="R469" s="17" t="s">
        <v>1027</v>
      </c>
      <c r="S469" s="22"/>
      <c r="T469" s="22">
        <v>566</v>
      </c>
      <c r="U469" s="22" t="s">
        <v>2683</v>
      </c>
      <c r="V469" s="37" t="s">
        <v>2606</v>
      </c>
      <c r="W469" s="16">
        <v>3000</v>
      </c>
      <c r="X469" s="16" t="s">
        <v>170</v>
      </c>
      <c r="Y469" s="16" t="s">
        <v>293</v>
      </c>
      <c r="Z469" s="16" t="s">
        <v>293</v>
      </c>
      <c r="AA469" s="16" t="s">
        <v>76</v>
      </c>
      <c r="AB469" s="16" t="s">
        <v>76</v>
      </c>
      <c r="AC469" s="16" t="s">
        <v>76</v>
      </c>
      <c r="AD469" s="16"/>
      <c r="AE469" s="16" t="s">
        <v>77</v>
      </c>
      <c r="AF469" s="24">
        <v>2328818</v>
      </c>
      <c r="AG469" s="41">
        <v>738294</v>
      </c>
      <c r="AH469" s="24">
        <v>3067112</v>
      </c>
      <c r="AI469" s="26">
        <v>38657</v>
      </c>
      <c r="AJ469" s="27">
        <v>40909</v>
      </c>
      <c r="AK469" s="19" t="s">
        <v>92</v>
      </c>
      <c r="AL469" s="28">
        <f t="shared" ca="1" si="48"/>
        <v>13.25</v>
      </c>
      <c r="AM469" s="16" t="s">
        <v>120</v>
      </c>
      <c r="AN469" s="16" t="s">
        <v>94</v>
      </c>
      <c r="AO469" s="36" t="s">
        <v>82</v>
      </c>
      <c r="AP469" s="30">
        <v>6.9690000000000002E-2</v>
      </c>
      <c r="AQ469" s="31" t="s">
        <v>2777</v>
      </c>
      <c r="AR469" s="17" t="s">
        <v>2778</v>
      </c>
      <c r="AS469" s="16" t="s">
        <v>84</v>
      </c>
      <c r="AT469" s="16"/>
      <c r="AU469" s="33"/>
      <c r="AV469" s="17"/>
      <c r="AW469" s="16" t="s">
        <v>2779</v>
      </c>
      <c r="AX469" s="16">
        <v>3214874014</v>
      </c>
      <c r="AY469" s="16" t="s">
        <v>78</v>
      </c>
      <c r="AZ469" s="16" t="str">
        <f t="shared" ref="AZ469:AZ498" ca="1" si="50">IF(AND(C469="MASCULINO",J469&gt;=59),"Prepensionado",IF(AND(C469="FEMENINO",J469&gt;=54),"Prepensionado"," "))</f>
        <v>Prepensionado</v>
      </c>
      <c r="BA469" s="16" t="s">
        <v>87</v>
      </c>
      <c r="BB469" s="16" t="s">
        <v>87</v>
      </c>
      <c r="BC469" s="16"/>
      <c r="BD469" s="18" t="s">
        <v>87</v>
      </c>
      <c r="BE469" s="16"/>
      <c r="BF469" s="16" t="s">
        <v>87</v>
      </c>
      <c r="BG469" s="44"/>
      <c r="BH469" s="16"/>
      <c r="BI469" s="19"/>
      <c r="BJ469" s="16"/>
      <c r="BK469" s="16"/>
      <c r="BL469" s="34"/>
    </row>
    <row r="470" spans="1:64">
      <c r="A470" s="15">
        <v>567</v>
      </c>
      <c r="B470" s="16">
        <v>4066</v>
      </c>
      <c r="C470" s="17" t="s">
        <v>64</v>
      </c>
      <c r="D470" s="18">
        <v>6879189</v>
      </c>
      <c r="E470" s="18">
        <v>6879189</v>
      </c>
      <c r="F470" s="18">
        <v>6879189</v>
      </c>
      <c r="G470" s="17" t="s">
        <v>2780</v>
      </c>
      <c r="H470" s="16" t="s">
        <v>89</v>
      </c>
      <c r="I470" s="19" t="s">
        <v>2781</v>
      </c>
      <c r="J470" s="16">
        <f t="shared" ca="1" si="49"/>
        <v>69</v>
      </c>
      <c r="K470" s="17" t="s">
        <v>247</v>
      </c>
      <c r="L470" s="16">
        <v>4103</v>
      </c>
      <c r="M470" s="16">
        <v>16</v>
      </c>
      <c r="N470" s="16" t="s">
        <v>2683</v>
      </c>
      <c r="O470" s="35" t="s">
        <v>2606</v>
      </c>
      <c r="P470" s="17" t="s">
        <v>249</v>
      </c>
      <c r="Q470" s="16" t="s">
        <v>131</v>
      </c>
      <c r="R470" s="22" t="s">
        <v>250</v>
      </c>
      <c r="S470" s="22"/>
      <c r="T470" s="22">
        <v>535</v>
      </c>
      <c r="U470" s="22" t="s">
        <v>2621</v>
      </c>
      <c r="V470" s="37" t="s">
        <v>2606</v>
      </c>
      <c r="W470" s="16">
        <v>3000</v>
      </c>
      <c r="X470" s="16" t="s">
        <v>170</v>
      </c>
      <c r="Y470" s="16" t="s">
        <v>189</v>
      </c>
      <c r="Z470" s="16" t="s">
        <v>189</v>
      </c>
      <c r="AA470" s="16" t="s">
        <v>190</v>
      </c>
      <c r="AB470" s="16" t="s">
        <v>1085</v>
      </c>
      <c r="AC470" s="16" t="s">
        <v>1086</v>
      </c>
      <c r="AD470" s="16"/>
      <c r="AE470" s="16" t="s">
        <v>77</v>
      </c>
      <c r="AF470" s="24">
        <v>2328818</v>
      </c>
      <c r="AG470" s="41">
        <v>738294</v>
      </c>
      <c r="AH470" s="24">
        <v>3067112</v>
      </c>
      <c r="AI470" s="26">
        <v>32241</v>
      </c>
      <c r="AJ470" s="27">
        <v>40909</v>
      </c>
      <c r="AK470" s="19" t="s">
        <v>92</v>
      </c>
      <c r="AL470" s="28">
        <f t="shared" ca="1" si="48"/>
        <v>13.25</v>
      </c>
      <c r="AM470" s="16" t="s">
        <v>120</v>
      </c>
      <c r="AN470" s="16" t="s">
        <v>94</v>
      </c>
      <c r="AO470" s="36" t="s">
        <v>1087</v>
      </c>
      <c r="AP470" s="30">
        <v>6.9690000000000002E-2</v>
      </c>
      <c r="AQ470" s="31" t="s">
        <v>2782</v>
      </c>
      <c r="AR470" s="17" t="s">
        <v>2783</v>
      </c>
      <c r="AS470" s="16" t="s">
        <v>84</v>
      </c>
      <c r="AT470" s="17"/>
      <c r="AU470" s="51"/>
      <c r="AV470" s="17"/>
      <c r="AW470" s="16" t="s">
        <v>2784</v>
      </c>
      <c r="AX470" s="16">
        <v>3137467752</v>
      </c>
      <c r="AY470" s="16" t="s">
        <v>78</v>
      </c>
      <c r="AZ470" s="16" t="str">
        <f t="shared" ca="1" si="50"/>
        <v>Prepensionado</v>
      </c>
      <c r="BA470" s="16" t="s">
        <v>87</v>
      </c>
      <c r="BB470" s="16" t="s">
        <v>87</v>
      </c>
      <c r="BC470" s="16"/>
      <c r="BD470" s="18" t="s">
        <v>87</v>
      </c>
      <c r="BE470" s="16"/>
      <c r="BF470" s="16" t="s">
        <v>87</v>
      </c>
      <c r="BG470" s="55"/>
      <c r="BH470" s="16"/>
      <c r="BI470" s="19"/>
      <c r="BJ470" s="16"/>
      <c r="BK470" s="16"/>
      <c r="BL470" s="34"/>
    </row>
    <row r="471" spans="1:64">
      <c r="A471" s="15">
        <v>568</v>
      </c>
      <c r="B471" s="16">
        <v>4066</v>
      </c>
      <c r="C471" s="17" t="s">
        <v>64</v>
      </c>
      <c r="D471" s="18">
        <v>2994247</v>
      </c>
      <c r="E471" s="18">
        <v>2994247</v>
      </c>
      <c r="F471" s="18">
        <v>2994247</v>
      </c>
      <c r="G471" s="17" t="s">
        <v>2785</v>
      </c>
      <c r="H471" s="16" t="s">
        <v>89</v>
      </c>
      <c r="I471" s="19" t="s">
        <v>2786</v>
      </c>
      <c r="J471" s="16">
        <f t="shared" ca="1" si="49"/>
        <v>65</v>
      </c>
      <c r="K471" s="17" t="s">
        <v>138</v>
      </c>
      <c r="L471" s="16">
        <v>4103</v>
      </c>
      <c r="M471" s="16">
        <v>16</v>
      </c>
      <c r="N471" s="16" t="s">
        <v>2683</v>
      </c>
      <c r="O471" s="35" t="s">
        <v>2606</v>
      </c>
      <c r="P471" s="16" t="s">
        <v>141</v>
      </c>
      <c r="Q471" s="16" t="s">
        <v>131</v>
      </c>
      <c r="R471" s="17" t="s">
        <v>73</v>
      </c>
      <c r="S471" s="22"/>
      <c r="T471" s="22">
        <v>568</v>
      </c>
      <c r="U471" s="22" t="s">
        <v>2683</v>
      </c>
      <c r="V471" s="37" t="s">
        <v>2606</v>
      </c>
      <c r="W471" s="16">
        <v>3000</v>
      </c>
      <c r="X471" s="16" t="s">
        <v>170</v>
      </c>
      <c r="Y471" s="16" t="s">
        <v>293</v>
      </c>
      <c r="Z471" s="16" t="s">
        <v>293</v>
      </c>
      <c r="AA471" s="16" t="s">
        <v>76</v>
      </c>
      <c r="AB471" s="16" t="s">
        <v>76</v>
      </c>
      <c r="AC471" s="16" t="s">
        <v>76</v>
      </c>
      <c r="AD471" s="16"/>
      <c r="AE471" s="16" t="s">
        <v>77</v>
      </c>
      <c r="AF471" s="24">
        <v>2328818</v>
      </c>
      <c r="AG471" s="41">
        <v>738294</v>
      </c>
      <c r="AH471" s="24">
        <v>3067112</v>
      </c>
      <c r="AI471" s="26">
        <v>36580</v>
      </c>
      <c r="AJ471" s="27">
        <v>40909</v>
      </c>
      <c r="AK471" s="19" t="s">
        <v>92</v>
      </c>
      <c r="AL471" s="28">
        <f t="shared" ca="1" si="48"/>
        <v>13.25</v>
      </c>
      <c r="AM471" s="16" t="s">
        <v>80</v>
      </c>
      <c r="AN471" s="16" t="s">
        <v>94</v>
      </c>
      <c r="AO471" s="36" t="s">
        <v>82</v>
      </c>
      <c r="AP471" s="30">
        <v>6.9690000000000002E-2</v>
      </c>
      <c r="AQ471" s="31" t="s">
        <v>2787</v>
      </c>
      <c r="AR471" s="17" t="s">
        <v>2788</v>
      </c>
      <c r="AS471" s="16" t="s">
        <v>2789</v>
      </c>
      <c r="AT471" s="16"/>
      <c r="AU471" s="33"/>
      <c r="AV471" s="17"/>
      <c r="AW471" s="16" t="s">
        <v>2790</v>
      </c>
      <c r="AX471" s="16">
        <v>3103205193</v>
      </c>
      <c r="AY471" s="16" t="s">
        <v>78</v>
      </c>
      <c r="AZ471" s="16" t="str">
        <f t="shared" ca="1" si="50"/>
        <v>Prepensionado</v>
      </c>
      <c r="BA471" s="16" t="s">
        <v>87</v>
      </c>
      <c r="BB471" s="16" t="s">
        <v>87</v>
      </c>
      <c r="BC471" s="16"/>
      <c r="BD471" s="18" t="s">
        <v>87</v>
      </c>
      <c r="BE471" s="16"/>
      <c r="BF471" s="16" t="s">
        <v>87</v>
      </c>
      <c r="BG471" s="44"/>
      <c r="BH471" s="16"/>
      <c r="BI471" s="19"/>
      <c r="BJ471" s="16"/>
      <c r="BK471" s="16"/>
      <c r="BL471" s="34"/>
    </row>
    <row r="472" spans="1:64">
      <c r="A472" s="15">
        <v>569</v>
      </c>
      <c r="B472" s="16">
        <v>4066</v>
      </c>
      <c r="C472" s="17" t="s">
        <v>64</v>
      </c>
      <c r="D472" s="18">
        <v>1112479436</v>
      </c>
      <c r="E472" s="18">
        <v>1112479436</v>
      </c>
      <c r="F472" s="18">
        <v>1112479436</v>
      </c>
      <c r="G472" s="17" t="s">
        <v>2791</v>
      </c>
      <c r="H472" s="16" t="s">
        <v>66</v>
      </c>
      <c r="I472" s="19">
        <v>34166</v>
      </c>
      <c r="J472" s="16">
        <f t="shared" ca="1" si="49"/>
        <v>31</v>
      </c>
      <c r="K472" s="17" t="s">
        <v>67</v>
      </c>
      <c r="L472" s="16">
        <v>4103</v>
      </c>
      <c r="M472" s="16">
        <v>16</v>
      </c>
      <c r="N472" s="16" t="s">
        <v>2683</v>
      </c>
      <c r="O472" s="35" t="s">
        <v>2606</v>
      </c>
      <c r="P472" s="16" t="s">
        <v>141</v>
      </c>
      <c r="Q472" s="16" t="s">
        <v>131</v>
      </c>
      <c r="R472" s="17" t="s">
        <v>73</v>
      </c>
      <c r="S472" s="22"/>
      <c r="T472" s="22">
        <v>569</v>
      </c>
      <c r="U472" s="22" t="s">
        <v>2683</v>
      </c>
      <c r="V472" s="37" t="s">
        <v>2606</v>
      </c>
      <c r="W472" s="16">
        <v>3000</v>
      </c>
      <c r="X472" s="16" t="s">
        <v>170</v>
      </c>
      <c r="Y472" s="16" t="s">
        <v>432</v>
      </c>
      <c r="Z472" s="16" t="s">
        <v>432</v>
      </c>
      <c r="AA472" s="16" t="s">
        <v>433</v>
      </c>
      <c r="AB472" s="16" t="s">
        <v>2792</v>
      </c>
      <c r="AC472" s="16" t="s">
        <v>435</v>
      </c>
      <c r="AD472" s="16"/>
      <c r="AE472" s="16" t="s">
        <v>1324</v>
      </c>
      <c r="AF472" s="24">
        <v>2328818</v>
      </c>
      <c r="AG472" s="25" t="s">
        <v>78</v>
      </c>
      <c r="AH472" s="24">
        <v>2328818</v>
      </c>
      <c r="AI472" s="26" t="s">
        <v>78</v>
      </c>
      <c r="AJ472" s="27">
        <v>44837</v>
      </c>
      <c r="AK472" s="19" t="s">
        <v>2793</v>
      </c>
      <c r="AL472" s="28">
        <f t="shared" ca="1" si="48"/>
        <v>2.5</v>
      </c>
      <c r="AM472" s="16" t="s">
        <v>1678</v>
      </c>
      <c r="AN472" s="39" t="s">
        <v>94</v>
      </c>
      <c r="AO472" s="36" t="s">
        <v>436</v>
      </c>
      <c r="AP472" s="30">
        <v>5.2199999999999998E-3</v>
      </c>
      <c r="AQ472" s="31" t="s">
        <v>2794</v>
      </c>
      <c r="AR472" s="45" t="s">
        <v>2795</v>
      </c>
      <c r="AS472" s="16" t="s">
        <v>107</v>
      </c>
      <c r="AT472" s="16"/>
      <c r="AU472" s="33"/>
      <c r="AV472" s="17"/>
      <c r="AW472" s="16" t="s">
        <v>2796</v>
      </c>
      <c r="AX472" s="16">
        <v>3146392902</v>
      </c>
      <c r="AY472" s="16" t="s">
        <v>78</v>
      </c>
      <c r="AZ472" s="16" t="str">
        <f t="shared" ca="1" si="50"/>
        <v xml:space="preserve"> </v>
      </c>
      <c r="BA472" s="16" t="s">
        <v>87</v>
      </c>
      <c r="BB472" s="16" t="s">
        <v>265</v>
      </c>
      <c r="BC472" s="16"/>
      <c r="BD472" s="18" t="s">
        <v>87</v>
      </c>
      <c r="BE472" s="16"/>
      <c r="BF472" s="16" t="s">
        <v>87</v>
      </c>
      <c r="BG472" s="44"/>
      <c r="BH472" s="16"/>
      <c r="BI472" s="19"/>
      <c r="BJ472" s="16"/>
      <c r="BK472" s="16"/>
      <c r="BL472" s="34"/>
    </row>
    <row r="473" spans="1:64">
      <c r="A473" s="15">
        <v>572</v>
      </c>
      <c r="B473" s="16">
        <v>4066</v>
      </c>
      <c r="C473" s="17" t="s">
        <v>64</v>
      </c>
      <c r="D473" s="18">
        <v>79886470</v>
      </c>
      <c r="E473" s="18">
        <v>79886470</v>
      </c>
      <c r="F473" s="18">
        <v>79886470</v>
      </c>
      <c r="G473" s="17" t="s">
        <v>2797</v>
      </c>
      <c r="H473" s="16" t="s">
        <v>89</v>
      </c>
      <c r="I473" s="19" t="s">
        <v>2798</v>
      </c>
      <c r="J473" s="16">
        <f t="shared" ca="1" si="49"/>
        <v>48</v>
      </c>
      <c r="K473" s="17" t="s">
        <v>138</v>
      </c>
      <c r="L473" s="16">
        <v>4103</v>
      </c>
      <c r="M473" s="16">
        <v>16</v>
      </c>
      <c r="N473" s="16" t="s">
        <v>2683</v>
      </c>
      <c r="O473" s="35" t="s">
        <v>2606</v>
      </c>
      <c r="P473" s="16" t="s">
        <v>141</v>
      </c>
      <c r="Q473" s="16" t="s">
        <v>131</v>
      </c>
      <c r="R473" s="17" t="s">
        <v>73</v>
      </c>
      <c r="S473" s="22"/>
      <c r="T473" s="22">
        <v>572</v>
      </c>
      <c r="U473" s="22" t="s">
        <v>2683</v>
      </c>
      <c r="V473" s="37" t="s">
        <v>2606</v>
      </c>
      <c r="W473" s="16">
        <v>3000</v>
      </c>
      <c r="X473" s="16" t="s">
        <v>170</v>
      </c>
      <c r="Y473" s="16" t="s">
        <v>293</v>
      </c>
      <c r="Z473" s="16" t="s">
        <v>293</v>
      </c>
      <c r="AA473" s="16" t="s">
        <v>76</v>
      </c>
      <c r="AB473" s="16" t="s">
        <v>76</v>
      </c>
      <c r="AC473" s="16" t="s">
        <v>76</v>
      </c>
      <c r="AD473" s="16"/>
      <c r="AE473" s="16" t="s">
        <v>77</v>
      </c>
      <c r="AF473" s="24">
        <v>2328818</v>
      </c>
      <c r="AG473" s="41">
        <v>738294</v>
      </c>
      <c r="AH473" s="24">
        <v>3067112</v>
      </c>
      <c r="AI473" s="26">
        <v>38201</v>
      </c>
      <c r="AJ473" s="27">
        <v>40909</v>
      </c>
      <c r="AK473" s="19" t="s">
        <v>92</v>
      </c>
      <c r="AL473" s="28">
        <f t="shared" ca="1" si="48"/>
        <v>13.25</v>
      </c>
      <c r="AM473" s="16" t="s">
        <v>93</v>
      </c>
      <c r="AN473" s="16" t="s">
        <v>94</v>
      </c>
      <c r="AO473" s="36" t="s">
        <v>82</v>
      </c>
      <c r="AP473" s="30">
        <v>6.9690000000000002E-2</v>
      </c>
      <c r="AQ473" s="31" t="s">
        <v>2799</v>
      </c>
      <c r="AR473" s="17" t="s">
        <v>2800</v>
      </c>
      <c r="AS473" s="16" t="s">
        <v>84</v>
      </c>
      <c r="AT473" s="16"/>
      <c r="AU473" s="33"/>
      <c r="AV473" s="17"/>
      <c r="AW473" s="16" t="s">
        <v>2801</v>
      </c>
      <c r="AX473" s="16">
        <v>3144609593</v>
      </c>
      <c r="AY473" s="16" t="s">
        <v>78</v>
      </c>
      <c r="AZ473" s="16" t="str">
        <f t="shared" ca="1" si="50"/>
        <v xml:space="preserve"> </v>
      </c>
      <c r="BA473" s="16" t="s">
        <v>87</v>
      </c>
      <c r="BB473" s="16" t="s">
        <v>87</v>
      </c>
      <c r="BC473" s="16"/>
      <c r="BD473" s="18" t="s">
        <v>87</v>
      </c>
      <c r="BE473" s="16"/>
      <c r="BF473" s="16" t="s">
        <v>87</v>
      </c>
      <c r="BG473" s="44"/>
      <c r="BH473" s="16"/>
      <c r="BI473" s="19"/>
      <c r="BJ473" s="16"/>
      <c r="BK473" s="16"/>
      <c r="BL473" s="34"/>
    </row>
    <row r="474" spans="1:64">
      <c r="A474" s="15">
        <v>573</v>
      </c>
      <c r="B474" s="16">
        <v>4066</v>
      </c>
      <c r="C474" s="17" t="s">
        <v>64</v>
      </c>
      <c r="D474" s="18">
        <v>79338779</v>
      </c>
      <c r="E474" s="18">
        <v>79338779</v>
      </c>
      <c r="F474" s="18">
        <v>79338779</v>
      </c>
      <c r="G474" s="17" t="s">
        <v>2802</v>
      </c>
      <c r="H474" s="16" t="s">
        <v>89</v>
      </c>
      <c r="I474" s="19" t="s">
        <v>2803</v>
      </c>
      <c r="J474" s="16">
        <f t="shared" ca="1" si="49"/>
        <v>60</v>
      </c>
      <c r="K474" s="17" t="s">
        <v>453</v>
      </c>
      <c r="L474" s="16">
        <v>4103</v>
      </c>
      <c r="M474" s="16">
        <v>16</v>
      </c>
      <c r="N474" s="16" t="s">
        <v>2683</v>
      </c>
      <c r="O474" s="35" t="s">
        <v>2606</v>
      </c>
      <c r="P474" s="16" t="s">
        <v>249</v>
      </c>
      <c r="Q474" s="16" t="s">
        <v>131</v>
      </c>
      <c r="R474" s="17" t="s">
        <v>73</v>
      </c>
      <c r="S474" s="22"/>
      <c r="T474" s="22">
        <v>573</v>
      </c>
      <c r="U474" s="22" t="s">
        <v>2683</v>
      </c>
      <c r="V474" s="37" t="s">
        <v>2606</v>
      </c>
      <c r="W474" s="16">
        <v>3000</v>
      </c>
      <c r="X474" s="16" t="s">
        <v>170</v>
      </c>
      <c r="Y474" s="16" t="s">
        <v>293</v>
      </c>
      <c r="Z474" s="16" t="s">
        <v>293</v>
      </c>
      <c r="AA474" s="16" t="s">
        <v>76</v>
      </c>
      <c r="AB474" s="16" t="s">
        <v>76</v>
      </c>
      <c r="AC474" s="16" t="s">
        <v>76</v>
      </c>
      <c r="AD474" s="16"/>
      <c r="AE474" s="16" t="s">
        <v>77</v>
      </c>
      <c r="AF474" s="24">
        <v>2328818</v>
      </c>
      <c r="AG474" s="41">
        <v>738294</v>
      </c>
      <c r="AH474" s="24">
        <v>3067112</v>
      </c>
      <c r="AI474" s="26">
        <v>31457</v>
      </c>
      <c r="AJ474" s="27">
        <v>40909</v>
      </c>
      <c r="AK474" s="19" t="s">
        <v>92</v>
      </c>
      <c r="AL474" s="28">
        <f t="shared" ca="1" si="48"/>
        <v>13.25</v>
      </c>
      <c r="AM474" s="16" t="s">
        <v>173</v>
      </c>
      <c r="AN474" s="16" t="s">
        <v>94</v>
      </c>
      <c r="AO474" s="36" t="s">
        <v>82</v>
      </c>
      <c r="AP474" s="30">
        <v>6.9690000000000002E-2</v>
      </c>
      <c r="AQ474" s="31" t="s">
        <v>2804</v>
      </c>
      <c r="AR474" s="17" t="s">
        <v>2805</v>
      </c>
      <c r="AS474" s="16" t="s">
        <v>1673</v>
      </c>
      <c r="AT474" s="16"/>
      <c r="AU474" s="33"/>
      <c r="AV474" s="17"/>
      <c r="AW474" s="16" t="s">
        <v>2806</v>
      </c>
      <c r="AX474" s="16">
        <v>3108504735</v>
      </c>
      <c r="AY474" s="16" t="s">
        <v>78</v>
      </c>
      <c r="AZ474" s="16" t="str">
        <f t="shared" ca="1" si="50"/>
        <v>Prepensionado</v>
      </c>
      <c r="BA474" s="16" t="s">
        <v>87</v>
      </c>
      <c r="BB474" s="16" t="s">
        <v>87</v>
      </c>
      <c r="BC474" s="16"/>
      <c r="BD474" s="18" t="s">
        <v>87</v>
      </c>
      <c r="BE474" s="16"/>
      <c r="BF474" s="16" t="s">
        <v>87</v>
      </c>
      <c r="BG474" s="44"/>
      <c r="BH474" s="16"/>
      <c r="BI474" s="19"/>
      <c r="BJ474" s="16"/>
      <c r="BK474" s="16"/>
      <c r="BL474" s="34"/>
    </row>
    <row r="475" spans="1:64">
      <c r="A475" s="15">
        <v>574</v>
      </c>
      <c r="B475" s="16">
        <v>4066</v>
      </c>
      <c r="C475" s="17" t="s">
        <v>64</v>
      </c>
      <c r="D475" s="18">
        <v>17352746</v>
      </c>
      <c r="E475" s="18">
        <v>17352746</v>
      </c>
      <c r="F475" s="18">
        <v>17352746</v>
      </c>
      <c r="G475" s="17" t="s">
        <v>2807</v>
      </c>
      <c r="H475" s="16" t="s">
        <v>229</v>
      </c>
      <c r="I475" s="19" t="s">
        <v>2808</v>
      </c>
      <c r="J475" s="16">
        <f t="shared" ca="1" si="49"/>
        <v>64</v>
      </c>
      <c r="K475" s="17" t="s">
        <v>138</v>
      </c>
      <c r="L475" s="16">
        <v>4103</v>
      </c>
      <c r="M475" s="16">
        <v>16</v>
      </c>
      <c r="N475" s="16" t="s">
        <v>2683</v>
      </c>
      <c r="O475" s="35" t="s">
        <v>2606</v>
      </c>
      <c r="P475" s="16" t="s">
        <v>141</v>
      </c>
      <c r="Q475" s="16" t="s">
        <v>131</v>
      </c>
      <c r="R475" s="17" t="s">
        <v>73</v>
      </c>
      <c r="S475" s="22"/>
      <c r="T475" s="22">
        <v>574</v>
      </c>
      <c r="U475" s="22" t="s">
        <v>2683</v>
      </c>
      <c r="V475" s="37" t="s">
        <v>2606</v>
      </c>
      <c r="W475" s="16">
        <v>3000</v>
      </c>
      <c r="X475" s="16" t="s">
        <v>170</v>
      </c>
      <c r="Y475" s="16" t="s">
        <v>293</v>
      </c>
      <c r="Z475" s="16" t="s">
        <v>293</v>
      </c>
      <c r="AA475" s="16" t="s">
        <v>76</v>
      </c>
      <c r="AB475" s="16" t="s">
        <v>76</v>
      </c>
      <c r="AC475" s="16" t="s">
        <v>76</v>
      </c>
      <c r="AD475" s="16"/>
      <c r="AE475" s="16" t="s">
        <v>77</v>
      </c>
      <c r="AF475" s="24">
        <v>2328818</v>
      </c>
      <c r="AG475" s="41">
        <v>738294</v>
      </c>
      <c r="AH475" s="24">
        <v>3067112</v>
      </c>
      <c r="AI475" s="26">
        <v>36255</v>
      </c>
      <c r="AJ475" s="27">
        <v>40909</v>
      </c>
      <c r="AK475" s="19" t="s">
        <v>92</v>
      </c>
      <c r="AL475" s="28">
        <f t="shared" ca="1" si="48"/>
        <v>13.25</v>
      </c>
      <c r="AM475" s="16" t="s">
        <v>1161</v>
      </c>
      <c r="AN475" s="16" t="s">
        <v>194</v>
      </c>
      <c r="AO475" s="36" t="s">
        <v>82</v>
      </c>
      <c r="AP475" s="30">
        <v>6.9690000000000002E-2</v>
      </c>
      <c r="AQ475" s="31" t="s">
        <v>2809</v>
      </c>
      <c r="AR475" s="17" t="s">
        <v>2810</v>
      </c>
      <c r="AS475" s="16" t="s">
        <v>84</v>
      </c>
      <c r="AT475" s="16"/>
      <c r="AU475" s="33"/>
      <c r="AV475" s="17"/>
      <c r="AW475" s="16" t="s">
        <v>2811</v>
      </c>
      <c r="AX475" s="16">
        <v>3208591164</v>
      </c>
      <c r="AY475" s="16">
        <v>3102994086</v>
      </c>
      <c r="AZ475" s="16" t="str">
        <f t="shared" ca="1" si="50"/>
        <v>Prepensionado</v>
      </c>
      <c r="BA475" s="16" t="s">
        <v>87</v>
      </c>
      <c r="BB475" s="16" t="s">
        <v>87</v>
      </c>
      <c r="BC475" s="16"/>
      <c r="BD475" s="18" t="s">
        <v>87</v>
      </c>
      <c r="BE475" s="16"/>
      <c r="BF475" s="16" t="s">
        <v>87</v>
      </c>
      <c r="BG475" s="44"/>
      <c r="BH475" s="16"/>
      <c r="BI475" s="19"/>
      <c r="BJ475" s="16"/>
      <c r="BK475" s="16"/>
      <c r="BL475" s="34"/>
    </row>
    <row r="476" spans="1:64">
      <c r="A476" s="15">
        <v>575</v>
      </c>
      <c r="B476" s="16">
        <v>4066</v>
      </c>
      <c r="C476" s="17" t="s">
        <v>64</v>
      </c>
      <c r="D476" s="18">
        <v>94304518</v>
      </c>
      <c r="E476" s="18">
        <v>94304518</v>
      </c>
      <c r="F476" s="18">
        <v>94304518</v>
      </c>
      <c r="G476" s="17" t="s">
        <v>2812</v>
      </c>
      <c r="H476" s="16" t="s">
        <v>89</v>
      </c>
      <c r="I476" s="19">
        <v>29153</v>
      </c>
      <c r="J476" s="16">
        <f t="shared" ca="1" si="49"/>
        <v>45</v>
      </c>
      <c r="K476" s="17" t="s">
        <v>138</v>
      </c>
      <c r="L476" s="16">
        <v>4103</v>
      </c>
      <c r="M476" s="16">
        <v>16</v>
      </c>
      <c r="N476" s="16" t="s">
        <v>2683</v>
      </c>
      <c r="O476" s="35" t="s">
        <v>2606</v>
      </c>
      <c r="P476" s="16" t="s">
        <v>141</v>
      </c>
      <c r="Q476" s="16" t="s">
        <v>131</v>
      </c>
      <c r="R476" s="17" t="s">
        <v>73</v>
      </c>
      <c r="S476" s="22"/>
      <c r="T476" s="22">
        <v>575</v>
      </c>
      <c r="U476" s="22" t="s">
        <v>2683</v>
      </c>
      <c r="V476" s="37" t="s">
        <v>2606</v>
      </c>
      <c r="W476" s="16">
        <v>3000</v>
      </c>
      <c r="X476" s="16" t="s">
        <v>170</v>
      </c>
      <c r="Y476" s="16" t="s">
        <v>432</v>
      </c>
      <c r="Z476" s="16" t="s">
        <v>432</v>
      </c>
      <c r="AA476" s="16" t="s">
        <v>433</v>
      </c>
      <c r="AB476" s="16" t="s">
        <v>434</v>
      </c>
      <c r="AC476" s="16" t="s">
        <v>435</v>
      </c>
      <c r="AD476" s="16"/>
      <c r="AE476" s="16" t="s">
        <v>77</v>
      </c>
      <c r="AF476" s="24">
        <v>2328818</v>
      </c>
      <c r="AG476" s="25" t="s">
        <v>78</v>
      </c>
      <c r="AH476" s="24">
        <v>2328818</v>
      </c>
      <c r="AI476" s="26" t="s">
        <v>78</v>
      </c>
      <c r="AJ476" s="27">
        <v>43126</v>
      </c>
      <c r="AK476" s="19" t="s">
        <v>92</v>
      </c>
      <c r="AL476" s="28">
        <f t="shared" ca="1" si="48"/>
        <v>7.166666666666667</v>
      </c>
      <c r="AM476" s="16" t="s">
        <v>1104</v>
      </c>
      <c r="AN476" s="16" t="s">
        <v>94</v>
      </c>
      <c r="AO476" s="36" t="s">
        <v>436</v>
      </c>
      <c r="AP476" s="30">
        <v>6.9690000000000002E-2</v>
      </c>
      <c r="AQ476" s="31" t="s">
        <v>2813</v>
      </c>
      <c r="AR476" s="17" t="s">
        <v>2814</v>
      </c>
      <c r="AS476" s="16" t="s">
        <v>84</v>
      </c>
      <c r="AT476" s="16"/>
      <c r="AU476" s="33"/>
      <c r="AV476" s="17"/>
      <c r="AW476" s="16" t="s">
        <v>2815</v>
      </c>
      <c r="AX476" s="16">
        <v>3194543642</v>
      </c>
      <c r="AY476" s="16" t="s">
        <v>78</v>
      </c>
      <c r="AZ476" s="16" t="str">
        <f t="shared" ca="1" si="50"/>
        <v xml:space="preserve"> </v>
      </c>
      <c r="BA476" s="16" t="s">
        <v>87</v>
      </c>
      <c r="BB476" s="16" t="s">
        <v>87</v>
      </c>
      <c r="BC476" s="16"/>
      <c r="BD476" s="18" t="s">
        <v>87</v>
      </c>
      <c r="BE476" s="16"/>
      <c r="BF476" s="16" t="s">
        <v>87</v>
      </c>
      <c r="BG476" s="44"/>
      <c r="BH476" s="16"/>
      <c r="BI476" s="19"/>
      <c r="BJ476" s="16"/>
      <c r="BK476" s="16"/>
      <c r="BL476" s="34"/>
    </row>
    <row r="477" spans="1:64">
      <c r="A477" s="15">
        <v>576</v>
      </c>
      <c r="B477" s="16">
        <v>4066</v>
      </c>
      <c r="C477" s="17" t="s">
        <v>64</v>
      </c>
      <c r="D477" s="18">
        <v>80407481</v>
      </c>
      <c r="E477" s="18">
        <v>80407481</v>
      </c>
      <c r="F477" s="18">
        <v>80407481</v>
      </c>
      <c r="G477" s="17" t="s">
        <v>2816</v>
      </c>
      <c r="H477" s="16" t="s">
        <v>89</v>
      </c>
      <c r="I477" s="19" t="s">
        <v>2817</v>
      </c>
      <c r="J477" s="16">
        <f t="shared" ca="1" si="49"/>
        <v>60</v>
      </c>
      <c r="K477" s="17" t="s">
        <v>138</v>
      </c>
      <c r="L477" s="16">
        <v>4103</v>
      </c>
      <c r="M477" s="16">
        <v>16</v>
      </c>
      <c r="N477" s="16" t="s">
        <v>2683</v>
      </c>
      <c r="O477" s="35" t="s">
        <v>2606</v>
      </c>
      <c r="P477" s="16" t="s">
        <v>141</v>
      </c>
      <c r="Q477" s="16" t="s">
        <v>131</v>
      </c>
      <c r="R477" s="17" t="s">
        <v>73</v>
      </c>
      <c r="S477" s="22"/>
      <c r="T477" s="22">
        <v>576</v>
      </c>
      <c r="U477" s="22" t="s">
        <v>2683</v>
      </c>
      <c r="V477" s="37" t="s">
        <v>2606</v>
      </c>
      <c r="W477" s="16">
        <v>3000</v>
      </c>
      <c r="X477" s="16" t="s">
        <v>170</v>
      </c>
      <c r="Y477" s="16" t="s">
        <v>293</v>
      </c>
      <c r="Z477" s="16" t="s">
        <v>293</v>
      </c>
      <c r="AA477" s="16" t="s">
        <v>76</v>
      </c>
      <c r="AB477" s="16" t="s">
        <v>76</v>
      </c>
      <c r="AC477" s="16" t="s">
        <v>76</v>
      </c>
      <c r="AD477" s="16"/>
      <c r="AE477" s="16" t="s">
        <v>77</v>
      </c>
      <c r="AF477" s="24">
        <v>2328818</v>
      </c>
      <c r="AG477" s="41">
        <v>738294</v>
      </c>
      <c r="AH477" s="24">
        <v>3067112</v>
      </c>
      <c r="AI477" s="26">
        <v>38104</v>
      </c>
      <c r="AJ477" s="27">
        <v>40909</v>
      </c>
      <c r="AK477" s="19" t="s">
        <v>92</v>
      </c>
      <c r="AL477" s="28">
        <f t="shared" ca="1" si="48"/>
        <v>13.25</v>
      </c>
      <c r="AM477" s="16" t="s">
        <v>93</v>
      </c>
      <c r="AN477" s="16" t="s">
        <v>94</v>
      </c>
      <c r="AO477" s="36" t="s">
        <v>82</v>
      </c>
      <c r="AP477" s="30">
        <v>6.9690000000000002E-2</v>
      </c>
      <c r="AQ477" s="31" t="s">
        <v>2818</v>
      </c>
      <c r="AR477" s="17" t="s">
        <v>2818</v>
      </c>
      <c r="AS477" s="16" t="s">
        <v>84</v>
      </c>
      <c r="AT477" s="16"/>
      <c r="AU477" s="33"/>
      <c r="AV477" s="17"/>
      <c r="AW477" s="16" t="s">
        <v>2819</v>
      </c>
      <c r="AX477" s="16">
        <v>3204992703</v>
      </c>
      <c r="AY477" s="16" t="s">
        <v>78</v>
      </c>
      <c r="AZ477" s="16" t="str">
        <f t="shared" ca="1" si="50"/>
        <v>Prepensionado</v>
      </c>
      <c r="BA477" s="16" t="s">
        <v>87</v>
      </c>
      <c r="BB477" s="16" t="s">
        <v>87</v>
      </c>
      <c r="BC477" s="16"/>
      <c r="BD477" s="18" t="s">
        <v>87</v>
      </c>
      <c r="BE477" s="16"/>
      <c r="BF477" s="16" t="s">
        <v>87</v>
      </c>
      <c r="BG477" s="44"/>
      <c r="BH477" s="16"/>
      <c r="BI477" s="19"/>
      <c r="BJ477" s="16"/>
      <c r="BK477" s="16"/>
      <c r="BL477" s="34"/>
    </row>
    <row r="478" spans="1:64">
      <c r="A478" s="15">
        <v>577</v>
      </c>
      <c r="B478" s="16">
        <v>4066</v>
      </c>
      <c r="C478" s="17" t="s">
        <v>64</v>
      </c>
      <c r="D478" s="18">
        <v>80769362</v>
      </c>
      <c r="E478" s="18">
        <v>80769362</v>
      </c>
      <c r="F478" s="18">
        <v>80769362</v>
      </c>
      <c r="G478" s="17" t="s">
        <v>2820</v>
      </c>
      <c r="H478" s="16" t="s">
        <v>89</v>
      </c>
      <c r="I478" s="19">
        <v>30939</v>
      </c>
      <c r="J478" s="16">
        <f t="shared" ca="1" si="49"/>
        <v>40</v>
      </c>
      <c r="K478" s="17" t="s">
        <v>138</v>
      </c>
      <c r="L478" s="16">
        <v>4103</v>
      </c>
      <c r="M478" s="16">
        <v>16</v>
      </c>
      <c r="N478" s="16" t="s">
        <v>2683</v>
      </c>
      <c r="O478" s="35" t="s">
        <v>2606</v>
      </c>
      <c r="P478" s="16" t="s">
        <v>141</v>
      </c>
      <c r="Q478" s="16" t="s">
        <v>131</v>
      </c>
      <c r="R478" s="17" t="s">
        <v>73</v>
      </c>
      <c r="S478" s="22"/>
      <c r="T478" s="22">
        <v>577</v>
      </c>
      <c r="U478" s="22" t="s">
        <v>2683</v>
      </c>
      <c r="V478" s="37" t="s">
        <v>2606</v>
      </c>
      <c r="W478" s="16">
        <v>3000</v>
      </c>
      <c r="X478" s="16" t="s">
        <v>170</v>
      </c>
      <c r="Y478" s="16" t="s">
        <v>293</v>
      </c>
      <c r="Z478" s="16" t="s">
        <v>293</v>
      </c>
      <c r="AA478" s="16" t="s">
        <v>76</v>
      </c>
      <c r="AB478" s="16" t="s">
        <v>76</v>
      </c>
      <c r="AC478" s="16" t="s">
        <v>76</v>
      </c>
      <c r="AD478" s="16"/>
      <c r="AE478" s="16" t="s">
        <v>77</v>
      </c>
      <c r="AF478" s="24">
        <v>2328818</v>
      </c>
      <c r="AG478" s="25" t="s">
        <v>78</v>
      </c>
      <c r="AH478" s="24">
        <v>2328818</v>
      </c>
      <c r="AI478" s="26" t="s">
        <v>78</v>
      </c>
      <c r="AJ478" s="27">
        <v>43656</v>
      </c>
      <c r="AK478" s="19" t="s">
        <v>92</v>
      </c>
      <c r="AL478" s="28">
        <f t="shared" ca="1" si="48"/>
        <v>5.666666666666667</v>
      </c>
      <c r="AM478" s="16" t="s">
        <v>269</v>
      </c>
      <c r="AN478" s="16" t="s">
        <v>121</v>
      </c>
      <c r="AO478" s="36" t="s">
        <v>82</v>
      </c>
      <c r="AP478" s="30">
        <v>6.9690000000000002E-2</v>
      </c>
      <c r="AQ478" s="31" t="s">
        <v>2821</v>
      </c>
      <c r="AR478" s="16" t="s">
        <v>2821</v>
      </c>
      <c r="AS478" s="16" t="s">
        <v>84</v>
      </c>
      <c r="AT478" s="16"/>
      <c r="AU478" s="33"/>
      <c r="AV478" s="16"/>
      <c r="AW478" s="16" t="s">
        <v>2822</v>
      </c>
      <c r="AX478" s="16">
        <v>3157242438</v>
      </c>
      <c r="AY478" s="16" t="s">
        <v>78</v>
      </c>
      <c r="AZ478" s="16" t="str">
        <f t="shared" ca="1" si="50"/>
        <v xml:space="preserve"> </v>
      </c>
      <c r="BA478" s="16" t="s">
        <v>87</v>
      </c>
      <c r="BB478" s="16" t="s">
        <v>87</v>
      </c>
      <c r="BC478" s="16"/>
      <c r="BD478" s="18" t="s">
        <v>87</v>
      </c>
      <c r="BE478" s="16"/>
      <c r="BF478" s="16" t="s">
        <v>87</v>
      </c>
      <c r="BG478" s="44"/>
      <c r="BH478" s="16"/>
      <c r="BI478" s="19"/>
      <c r="BJ478" s="16"/>
      <c r="BK478" s="16"/>
      <c r="BL478" s="34"/>
    </row>
    <row r="479" spans="1:64">
      <c r="A479" s="15">
        <v>578</v>
      </c>
      <c r="B479" s="16">
        <v>4066</v>
      </c>
      <c r="C479" s="17" t="s">
        <v>64</v>
      </c>
      <c r="D479" s="18">
        <v>79361609</v>
      </c>
      <c r="E479" s="18">
        <v>79361609</v>
      </c>
      <c r="F479" s="18">
        <v>79361609</v>
      </c>
      <c r="G479" s="17" t="s">
        <v>2823</v>
      </c>
      <c r="H479" s="16" t="s">
        <v>229</v>
      </c>
      <c r="I479" s="19" t="s">
        <v>2824</v>
      </c>
      <c r="J479" s="16">
        <f t="shared" ca="1" si="49"/>
        <v>59</v>
      </c>
      <c r="K479" s="17" t="s">
        <v>453</v>
      </c>
      <c r="L479" s="16">
        <v>4103</v>
      </c>
      <c r="M479" s="16">
        <v>16</v>
      </c>
      <c r="N479" s="16" t="s">
        <v>2683</v>
      </c>
      <c r="O479" s="35" t="s">
        <v>2606</v>
      </c>
      <c r="P479" s="16" t="s">
        <v>249</v>
      </c>
      <c r="Q479" s="16" t="s">
        <v>131</v>
      </c>
      <c r="R479" s="17" t="s">
        <v>73</v>
      </c>
      <c r="S479" s="22"/>
      <c r="T479" s="22">
        <v>578</v>
      </c>
      <c r="U479" s="22" t="s">
        <v>2683</v>
      </c>
      <c r="V479" s="37" t="s">
        <v>2606</v>
      </c>
      <c r="W479" s="16">
        <v>3000</v>
      </c>
      <c r="X479" s="16" t="s">
        <v>170</v>
      </c>
      <c r="Y479" s="16" t="s">
        <v>293</v>
      </c>
      <c r="Z479" s="16" t="s">
        <v>293</v>
      </c>
      <c r="AA479" s="16" t="s">
        <v>76</v>
      </c>
      <c r="AB479" s="16" t="s">
        <v>76</v>
      </c>
      <c r="AC479" s="16" t="s">
        <v>76</v>
      </c>
      <c r="AD479" s="16"/>
      <c r="AE479" s="16" t="s">
        <v>77</v>
      </c>
      <c r="AF479" s="24">
        <v>2328818</v>
      </c>
      <c r="AG479" s="41">
        <v>738294</v>
      </c>
      <c r="AH479" s="24">
        <v>3067112</v>
      </c>
      <c r="AI479" s="26">
        <v>32248</v>
      </c>
      <c r="AJ479" s="27">
        <v>40909</v>
      </c>
      <c r="AK479" s="19" t="s">
        <v>92</v>
      </c>
      <c r="AL479" s="28">
        <f t="shared" ca="1" si="48"/>
        <v>13.25</v>
      </c>
      <c r="AM479" s="16" t="s">
        <v>93</v>
      </c>
      <c r="AN479" s="16" t="s">
        <v>94</v>
      </c>
      <c r="AO479" s="36" t="s">
        <v>82</v>
      </c>
      <c r="AP479" s="30">
        <v>6.9690000000000002E-2</v>
      </c>
      <c r="AQ479" s="31" t="s">
        <v>2825</v>
      </c>
      <c r="AR479" s="17" t="s">
        <v>2826</v>
      </c>
      <c r="AS479" s="16" t="s">
        <v>2703</v>
      </c>
      <c r="AT479" s="16"/>
      <c r="AU479" s="33"/>
      <c r="AV479" s="17"/>
      <c r="AW479" s="16" t="s">
        <v>2827</v>
      </c>
      <c r="AX479" s="16">
        <v>3107506080</v>
      </c>
      <c r="AY479" s="16" t="s">
        <v>78</v>
      </c>
      <c r="AZ479" s="16" t="str">
        <f t="shared" ca="1" si="50"/>
        <v>Prepensionado</v>
      </c>
      <c r="BA479" s="16" t="s">
        <v>87</v>
      </c>
      <c r="BB479" s="16" t="s">
        <v>87</v>
      </c>
      <c r="BC479" s="16"/>
      <c r="BD479" s="18" t="s">
        <v>87</v>
      </c>
      <c r="BE479" s="16"/>
      <c r="BF479" s="16" t="s">
        <v>87</v>
      </c>
      <c r="BG479" s="44"/>
      <c r="BH479" s="16"/>
      <c r="BI479" s="19"/>
      <c r="BJ479" s="16"/>
      <c r="BK479" s="16"/>
      <c r="BL479" s="34"/>
    </row>
    <row r="480" spans="1:64">
      <c r="A480" s="15">
        <v>579</v>
      </c>
      <c r="B480" s="16">
        <v>4066</v>
      </c>
      <c r="C480" s="17" t="s">
        <v>64</v>
      </c>
      <c r="D480" s="18">
        <v>11384610</v>
      </c>
      <c r="E480" s="18">
        <v>11384610</v>
      </c>
      <c r="F480" s="18">
        <v>11384610</v>
      </c>
      <c r="G480" s="17" t="s">
        <v>2828</v>
      </c>
      <c r="H480" s="16" t="s">
        <v>89</v>
      </c>
      <c r="I480" s="19">
        <v>24394</v>
      </c>
      <c r="J480" s="16">
        <f t="shared" ca="1" si="49"/>
        <v>58</v>
      </c>
      <c r="K480" s="17" t="s">
        <v>138</v>
      </c>
      <c r="L480" s="16">
        <v>4103</v>
      </c>
      <c r="M480" s="16">
        <v>16</v>
      </c>
      <c r="N480" s="16" t="s">
        <v>2683</v>
      </c>
      <c r="O480" s="35" t="s">
        <v>2606</v>
      </c>
      <c r="P480" s="16" t="s">
        <v>141</v>
      </c>
      <c r="Q480" s="16" t="s">
        <v>131</v>
      </c>
      <c r="R480" s="17" t="s">
        <v>73</v>
      </c>
      <c r="S480" s="22"/>
      <c r="T480" s="22">
        <v>579</v>
      </c>
      <c r="U480" s="22" t="s">
        <v>2683</v>
      </c>
      <c r="V480" s="37" t="s">
        <v>2606</v>
      </c>
      <c r="W480" s="16">
        <v>3000</v>
      </c>
      <c r="X480" s="16" t="s">
        <v>170</v>
      </c>
      <c r="Y480" s="16" t="s">
        <v>293</v>
      </c>
      <c r="Z480" s="16" t="s">
        <v>293</v>
      </c>
      <c r="AA480" s="16" t="s">
        <v>76</v>
      </c>
      <c r="AB480" s="16" t="s">
        <v>76</v>
      </c>
      <c r="AC480" s="16" t="s">
        <v>76</v>
      </c>
      <c r="AD480" s="16"/>
      <c r="AE480" s="16" t="s">
        <v>77</v>
      </c>
      <c r="AF480" s="24">
        <v>2328818</v>
      </c>
      <c r="AG480" s="25" t="s">
        <v>78</v>
      </c>
      <c r="AH480" s="24">
        <v>2328818</v>
      </c>
      <c r="AI480" s="26" t="s">
        <v>78</v>
      </c>
      <c r="AJ480" s="27">
        <v>44159</v>
      </c>
      <c r="AK480" s="19" t="s">
        <v>2829</v>
      </c>
      <c r="AL480" s="28">
        <f t="shared" ca="1" si="48"/>
        <v>4.333333333333333</v>
      </c>
      <c r="AM480" s="16" t="s">
        <v>120</v>
      </c>
      <c r="AN480" s="16" t="s">
        <v>240</v>
      </c>
      <c r="AO480" s="36" t="s">
        <v>82</v>
      </c>
      <c r="AP480" s="30">
        <v>6.9690000000000002E-2</v>
      </c>
      <c r="AQ480" s="31" t="s">
        <v>2830</v>
      </c>
      <c r="AR480" s="17" t="s">
        <v>2831</v>
      </c>
      <c r="AS480" s="16" t="s">
        <v>107</v>
      </c>
      <c r="AT480" s="16"/>
      <c r="AU480" s="33"/>
      <c r="AV480" s="17"/>
      <c r="AW480" s="16" t="s">
        <v>2832</v>
      </c>
      <c r="AX480" s="16">
        <v>3143880284</v>
      </c>
      <c r="AY480" s="16" t="s">
        <v>78</v>
      </c>
      <c r="AZ480" s="16" t="str">
        <f t="shared" ca="1" si="50"/>
        <v xml:space="preserve"> </v>
      </c>
      <c r="BA480" s="16" t="s">
        <v>87</v>
      </c>
      <c r="BB480" s="16" t="s">
        <v>87</v>
      </c>
      <c r="BC480" s="16"/>
      <c r="BD480" s="18" t="s">
        <v>87</v>
      </c>
      <c r="BE480" s="16"/>
      <c r="BF480" s="16" t="s">
        <v>87</v>
      </c>
      <c r="BG480" s="44"/>
      <c r="BH480" s="16"/>
      <c r="BI480" s="19"/>
      <c r="BJ480" s="16"/>
      <c r="BK480" s="16"/>
      <c r="BL480" s="34"/>
    </row>
    <row r="481" spans="1:64">
      <c r="A481" s="15">
        <v>580</v>
      </c>
      <c r="B481" s="16">
        <v>4066</v>
      </c>
      <c r="C481" s="17" t="s">
        <v>64</v>
      </c>
      <c r="D481" s="18">
        <v>79304300</v>
      </c>
      <c r="E481" s="18">
        <v>79304300</v>
      </c>
      <c r="F481" s="18">
        <v>79304300</v>
      </c>
      <c r="G481" s="17" t="s">
        <v>2833</v>
      </c>
      <c r="H481" s="16" t="s">
        <v>89</v>
      </c>
      <c r="I481" s="19" t="s">
        <v>2834</v>
      </c>
      <c r="J481" s="16">
        <f t="shared" ca="1" si="49"/>
        <v>60</v>
      </c>
      <c r="K481" s="17" t="s">
        <v>453</v>
      </c>
      <c r="L481" s="16">
        <v>4103</v>
      </c>
      <c r="M481" s="16">
        <v>16</v>
      </c>
      <c r="N481" s="16" t="s">
        <v>2683</v>
      </c>
      <c r="O481" s="35" t="s">
        <v>2606</v>
      </c>
      <c r="P481" s="16" t="s">
        <v>249</v>
      </c>
      <c r="Q481" s="16" t="s">
        <v>131</v>
      </c>
      <c r="R481" s="17" t="s">
        <v>73</v>
      </c>
      <c r="S481" s="22"/>
      <c r="T481" s="22">
        <v>580</v>
      </c>
      <c r="U481" s="22" t="s">
        <v>2683</v>
      </c>
      <c r="V481" s="37" t="s">
        <v>2606</v>
      </c>
      <c r="W481" s="16">
        <v>3000</v>
      </c>
      <c r="X481" s="16" t="s">
        <v>170</v>
      </c>
      <c r="Y481" s="16" t="s">
        <v>293</v>
      </c>
      <c r="Z481" s="16" t="s">
        <v>293</v>
      </c>
      <c r="AA481" s="16" t="s">
        <v>76</v>
      </c>
      <c r="AB481" s="16" t="s">
        <v>76</v>
      </c>
      <c r="AC481" s="16" t="s">
        <v>76</v>
      </c>
      <c r="AD481" s="16"/>
      <c r="AE481" s="16" t="s">
        <v>77</v>
      </c>
      <c r="AF481" s="24">
        <v>2328818</v>
      </c>
      <c r="AG481" s="41">
        <v>738294</v>
      </c>
      <c r="AH481" s="24">
        <v>3067112</v>
      </c>
      <c r="AI481" s="26">
        <v>31679</v>
      </c>
      <c r="AJ481" s="27">
        <v>40909</v>
      </c>
      <c r="AK481" s="19" t="s">
        <v>92</v>
      </c>
      <c r="AL481" s="28">
        <f t="shared" ca="1" si="48"/>
        <v>13.25</v>
      </c>
      <c r="AM481" s="16" t="s">
        <v>173</v>
      </c>
      <c r="AN481" s="16" t="s">
        <v>94</v>
      </c>
      <c r="AO481" s="36" t="s">
        <v>82</v>
      </c>
      <c r="AP481" s="30">
        <v>6.9690000000000002E-2</v>
      </c>
      <c r="AQ481" s="31" t="s">
        <v>2835</v>
      </c>
      <c r="AR481" s="17" t="s">
        <v>2836</v>
      </c>
      <c r="AS481" s="16" t="s">
        <v>2837</v>
      </c>
      <c r="AT481" s="16"/>
      <c r="AU481" s="33"/>
      <c r="AV481" s="17"/>
      <c r="AW481" s="16" t="s">
        <v>2838</v>
      </c>
      <c r="AX481" s="16">
        <v>3133583525</v>
      </c>
      <c r="AY481" s="16" t="s">
        <v>78</v>
      </c>
      <c r="AZ481" s="16" t="str">
        <f t="shared" ca="1" si="50"/>
        <v>Prepensionado</v>
      </c>
      <c r="BA481" s="16" t="s">
        <v>87</v>
      </c>
      <c r="BB481" s="16" t="s">
        <v>87</v>
      </c>
      <c r="BC481" s="16"/>
      <c r="BD481" s="18" t="s">
        <v>87</v>
      </c>
      <c r="BE481" s="16"/>
      <c r="BF481" s="16" t="s">
        <v>87</v>
      </c>
      <c r="BG481" s="44"/>
      <c r="BH481" s="16"/>
      <c r="BI481" s="19"/>
      <c r="BJ481" s="16"/>
      <c r="BK481" s="16"/>
      <c r="BL481" s="34"/>
    </row>
    <row r="482" spans="1:64">
      <c r="A482" s="15">
        <v>581</v>
      </c>
      <c r="B482" s="16">
        <v>4066</v>
      </c>
      <c r="C482" s="17" t="s">
        <v>64</v>
      </c>
      <c r="D482" s="18">
        <v>78695473</v>
      </c>
      <c r="E482" s="18">
        <v>78695473</v>
      </c>
      <c r="F482" s="18">
        <v>78695473</v>
      </c>
      <c r="G482" s="17" t="s">
        <v>2839</v>
      </c>
      <c r="H482" s="16" t="s">
        <v>89</v>
      </c>
      <c r="I482" s="19" t="s">
        <v>2840</v>
      </c>
      <c r="J482" s="16">
        <f t="shared" ca="1" si="49"/>
        <v>58</v>
      </c>
      <c r="K482" s="17" t="s">
        <v>138</v>
      </c>
      <c r="L482" s="16">
        <v>4103</v>
      </c>
      <c r="M482" s="16">
        <v>16</v>
      </c>
      <c r="N482" s="16" t="s">
        <v>2683</v>
      </c>
      <c r="O482" s="35" t="s">
        <v>2606</v>
      </c>
      <c r="P482" s="16" t="s">
        <v>141</v>
      </c>
      <c r="Q482" s="16" t="s">
        <v>131</v>
      </c>
      <c r="R482" s="17" t="s">
        <v>73</v>
      </c>
      <c r="S482" s="22"/>
      <c r="T482" s="22">
        <v>581</v>
      </c>
      <c r="U482" s="22" t="s">
        <v>2683</v>
      </c>
      <c r="V482" s="37" t="s">
        <v>2606</v>
      </c>
      <c r="W482" s="16">
        <v>3000</v>
      </c>
      <c r="X482" s="16" t="s">
        <v>170</v>
      </c>
      <c r="Y482" s="16" t="s">
        <v>189</v>
      </c>
      <c r="Z482" s="16" t="s">
        <v>189</v>
      </c>
      <c r="AA482" s="16" t="s">
        <v>190</v>
      </c>
      <c r="AB482" s="16" t="s">
        <v>1085</v>
      </c>
      <c r="AC482" s="16" t="s">
        <v>1086</v>
      </c>
      <c r="AD482" s="16"/>
      <c r="AE482" s="16" t="s">
        <v>77</v>
      </c>
      <c r="AF482" s="24">
        <v>2328818</v>
      </c>
      <c r="AG482" s="41">
        <v>738294</v>
      </c>
      <c r="AH482" s="24">
        <v>3067112</v>
      </c>
      <c r="AI482" s="26">
        <v>37742</v>
      </c>
      <c r="AJ482" s="27">
        <v>40909</v>
      </c>
      <c r="AK482" s="19" t="s">
        <v>92</v>
      </c>
      <c r="AL482" s="28">
        <f t="shared" ca="1" si="48"/>
        <v>13.25</v>
      </c>
      <c r="AM482" s="16" t="s">
        <v>173</v>
      </c>
      <c r="AN482" s="16" t="s">
        <v>94</v>
      </c>
      <c r="AO482" s="36" t="s">
        <v>1087</v>
      </c>
      <c r="AP482" s="30">
        <v>6.9690000000000002E-2</v>
      </c>
      <c r="AQ482" s="31" t="s">
        <v>2841</v>
      </c>
      <c r="AR482" s="17" t="s">
        <v>2842</v>
      </c>
      <c r="AS482" s="16" t="s">
        <v>84</v>
      </c>
      <c r="AT482" s="16"/>
      <c r="AU482" s="33"/>
      <c r="AV482" s="17"/>
      <c r="AW482" s="16" t="s">
        <v>2843</v>
      </c>
      <c r="AX482" s="16">
        <v>3145955055</v>
      </c>
      <c r="AY482" s="16" t="s">
        <v>78</v>
      </c>
      <c r="AZ482" s="16" t="str">
        <f t="shared" ca="1" si="50"/>
        <v xml:space="preserve"> </v>
      </c>
      <c r="BA482" s="16" t="s">
        <v>87</v>
      </c>
      <c r="BB482" s="16" t="s">
        <v>87</v>
      </c>
      <c r="BC482" s="16"/>
      <c r="BD482" s="18" t="s">
        <v>87</v>
      </c>
      <c r="BE482" s="16"/>
      <c r="BF482" s="16" t="s">
        <v>87</v>
      </c>
      <c r="BG482" s="44"/>
      <c r="BH482" s="16"/>
      <c r="BI482" s="19"/>
      <c r="BJ482" s="16"/>
      <c r="BK482" s="16"/>
      <c r="BL482" s="34"/>
    </row>
    <row r="483" spans="1:64">
      <c r="A483" s="15">
        <v>582</v>
      </c>
      <c r="B483" s="16">
        <v>4066</v>
      </c>
      <c r="C483" s="17" t="s">
        <v>64</v>
      </c>
      <c r="D483" s="18">
        <v>79366305</v>
      </c>
      <c r="E483" s="18">
        <v>79366305</v>
      </c>
      <c r="F483" s="18">
        <v>79366305</v>
      </c>
      <c r="G483" s="17" t="s">
        <v>2844</v>
      </c>
      <c r="H483" s="16"/>
      <c r="I483" s="19" t="s">
        <v>2845</v>
      </c>
      <c r="J483" s="16">
        <f t="shared" ca="1" si="49"/>
        <v>59</v>
      </c>
      <c r="K483" s="17" t="s">
        <v>138</v>
      </c>
      <c r="L483" s="16">
        <v>4103</v>
      </c>
      <c r="M483" s="16">
        <v>16</v>
      </c>
      <c r="N483" s="16" t="s">
        <v>2683</v>
      </c>
      <c r="O483" s="35" t="s">
        <v>2606</v>
      </c>
      <c r="P483" s="16" t="s">
        <v>141</v>
      </c>
      <c r="Q483" s="16" t="s">
        <v>131</v>
      </c>
      <c r="R483" s="17" t="s">
        <v>73</v>
      </c>
      <c r="S483" s="22"/>
      <c r="T483" s="22">
        <v>582</v>
      </c>
      <c r="U483" s="22" t="s">
        <v>2683</v>
      </c>
      <c r="V483" s="37" t="s">
        <v>2606</v>
      </c>
      <c r="W483" s="16">
        <v>3000</v>
      </c>
      <c r="X483" s="16" t="s">
        <v>170</v>
      </c>
      <c r="Y483" s="16" t="s">
        <v>293</v>
      </c>
      <c r="Z483" s="16" t="s">
        <v>293</v>
      </c>
      <c r="AA483" s="16" t="s">
        <v>76</v>
      </c>
      <c r="AB483" s="16" t="s">
        <v>76</v>
      </c>
      <c r="AC483" s="16" t="s">
        <v>76</v>
      </c>
      <c r="AD483" s="16"/>
      <c r="AE483" s="16" t="s">
        <v>77</v>
      </c>
      <c r="AF483" s="24">
        <v>2328818</v>
      </c>
      <c r="AG483" s="25" t="s">
        <v>78</v>
      </c>
      <c r="AH483" s="24">
        <v>2328818</v>
      </c>
      <c r="AI483" s="26" t="s">
        <v>78</v>
      </c>
      <c r="AJ483" s="27">
        <v>42996</v>
      </c>
      <c r="AK483" s="19" t="s">
        <v>92</v>
      </c>
      <c r="AL483" s="28">
        <f t="shared" ca="1" si="48"/>
        <v>7.5</v>
      </c>
      <c r="AM483" s="16" t="s">
        <v>80</v>
      </c>
      <c r="AN483" s="16" t="s">
        <v>94</v>
      </c>
      <c r="AO483" s="36" t="s">
        <v>82</v>
      </c>
      <c r="AP483" s="30">
        <v>6.9690000000000002E-2</v>
      </c>
      <c r="AQ483" s="31" t="s">
        <v>2846</v>
      </c>
      <c r="AR483" s="17" t="s">
        <v>2847</v>
      </c>
      <c r="AS483" s="16" t="s">
        <v>84</v>
      </c>
      <c r="AT483" s="16"/>
      <c r="AU483" s="33"/>
      <c r="AV483" s="17"/>
      <c r="AW483" s="16" t="s">
        <v>2848</v>
      </c>
      <c r="AX483" s="16">
        <v>3123423545</v>
      </c>
      <c r="AY483" s="16" t="s">
        <v>78</v>
      </c>
      <c r="AZ483" s="16" t="str">
        <f t="shared" ca="1" si="50"/>
        <v>Prepensionado</v>
      </c>
      <c r="BA483" s="16" t="s">
        <v>87</v>
      </c>
      <c r="BB483" s="16" t="s">
        <v>87</v>
      </c>
      <c r="BC483" s="16"/>
      <c r="BD483" s="18" t="s">
        <v>87</v>
      </c>
      <c r="BE483" s="16"/>
      <c r="BF483" s="16" t="s">
        <v>87</v>
      </c>
      <c r="BG483" s="44"/>
      <c r="BH483" s="16"/>
      <c r="BI483" s="19"/>
      <c r="BJ483" s="16"/>
      <c r="BK483" s="16"/>
      <c r="BL483" s="34"/>
    </row>
    <row r="484" spans="1:64">
      <c r="A484" s="15">
        <v>583</v>
      </c>
      <c r="B484" s="16">
        <v>4066</v>
      </c>
      <c r="C484" s="17" t="s">
        <v>64</v>
      </c>
      <c r="D484" s="18">
        <v>79374112</v>
      </c>
      <c r="E484" s="18">
        <v>79374112</v>
      </c>
      <c r="F484" s="18">
        <v>79374112</v>
      </c>
      <c r="G484" s="17" t="s">
        <v>2849</v>
      </c>
      <c r="H484" s="16" t="s">
        <v>89</v>
      </c>
      <c r="I484" s="19" t="s">
        <v>1302</v>
      </c>
      <c r="J484" s="16">
        <f t="shared" ca="1" si="49"/>
        <v>59</v>
      </c>
      <c r="K484" s="17" t="s">
        <v>453</v>
      </c>
      <c r="L484" s="16">
        <v>4103</v>
      </c>
      <c r="M484" s="16">
        <v>16</v>
      </c>
      <c r="N484" s="16" t="s">
        <v>2683</v>
      </c>
      <c r="O484" s="35" t="s">
        <v>2606</v>
      </c>
      <c r="P484" s="16" t="s">
        <v>249</v>
      </c>
      <c r="Q484" s="16" t="s">
        <v>131</v>
      </c>
      <c r="R484" s="17" t="s">
        <v>73</v>
      </c>
      <c r="S484" s="22"/>
      <c r="T484" s="22">
        <v>583</v>
      </c>
      <c r="U484" s="22" t="s">
        <v>2683</v>
      </c>
      <c r="V484" s="37" t="s">
        <v>2606</v>
      </c>
      <c r="W484" s="16">
        <v>3000</v>
      </c>
      <c r="X484" s="16" t="s">
        <v>170</v>
      </c>
      <c r="Y484" s="16" t="s">
        <v>293</v>
      </c>
      <c r="Z484" s="16" t="s">
        <v>293</v>
      </c>
      <c r="AA484" s="16" t="s">
        <v>76</v>
      </c>
      <c r="AB484" s="16" t="s">
        <v>76</v>
      </c>
      <c r="AC484" s="16" t="s">
        <v>76</v>
      </c>
      <c r="AD484" s="16"/>
      <c r="AE484" s="16" t="s">
        <v>77</v>
      </c>
      <c r="AF484" s="24">
        <v>2328818</v>
      </c>
      <c r="AG484" s="41">
        <v>738294</v>
      </c>
      <c r="AH484" s="24">
        <v>3067112</v>
      </c>
      <c r="AI484" s="26">
        <v>34143</v>
      </c>
      <c r="AJ484" s="27">
        <v>40909</v>
      </c>
      <c r="AK484" s="19" t="s">
        <v>92</v>
      </c>
      <c r="AL484" s="28">
        <f t="shared" ca="1" si="48"/>
        <v>13.25</v>
      </c>
      <c r="AM484" s="16" t="s">
        <v>93</v>
      </c>
      <c r="AN484" s="16" t="s">
        <v>94</v>
      </c>
      <c r="AO484" s="36" t="s">
        <v>82</v>
      </c>
      <c r="AP484" s="30">
        <v>6.9690000000000002E-2</v>
      </c>
      <c r="AQ484" s="31" t="s">
        <v>2850</v>
      </c>
      <c r="AR484" s="17" t="s">
        <v>2850</v>
      </c>
      <c r="AS484" s="16" t="s">
        <v>84</v>
      </c>
      <c r="AT484" s="16"/>
      <c r="AU484" s="33"/>
      <c r="AV484" s="17"/>
      <c r="AW484" s="16" t="s">
        <v>2851</v>
      </c>
      <c r="AX484" s="16">
        <v>3112001225</v>
      </c>
      <c r="AY484" s="16" t="s">
        <v>78</v>
      </c>
      <c r="AZ484" s="16" t="str">
        <f t="shared" ca="1" si="50"/>
        <v>Prepensionado</v>
      </c>
      <c r="BA484" s="16" t="s">
        <v>87</v>
      </c>
      <c r="BB484" s="16" t="s">
        <v>87</v>
      </c>
      <c r="BC484" s="16"/>
      <c r="BD484" s="18" t="s">
        <v>87</v>
      </c>
      <c r="BE484" s="16"/>
      <c r="BF484" s="16" t="s">
        <v>87</v>
      </c>
      <c r="BG484" s="17"/>
      <c r="BH484" s="16"/>
      <c r="BI484" s="19"/>
      <c r="BJ484" s="16"/>
      <c r="BK484" s="16"/>
      <c r="BL484" s="34"/>
    </row>
    <row r="485" spans="1:64">
      <c r="A485" s="15">
        <v>584</v>
      </c>
      <c r="B485" s="16">
        <v>4066</v>
      </c>
      <c r="C485" s="17" t="s">
        <v>64</v>
      </c>
      <c r="D485" s="18">
        <v>79394415</v>
      </c>
      <c r="E485" s="18">
        <v>79394415</v>
      </c>
      <c r="F485" s="18">
        <v>79394415</v>
      </c>
      <c r="G485" s="17" t="s">
        <v>2852</v>
      </c>
      <c r="H485" s="16" t="s">
        <v>229</v>
      </c>
      <c r="I485" s="19" t="s">
        <v>2853</v>
      </c>
      <c r="J485" s="16">
        <f t="shared" ca="1" si="49"/>
        <v>58</v>
      </c>
      <c r="K485" s="17" t="s">
        <v>247</v>
      </c>
      <c r="L485" s="16">
        <v>4103</v>
      </c>
      <c r="M485" s="16">
        <v>16</v>
      </c>
      <c r="N485" s="16" t="s">
        <v>2683</v>
      </c>
      <c r="O485" s="35" t="s">
        <v>2606</v>
      </c>
      <c r="P485" s="16" t="s">
        <v>249</v>
      </c>
      <c r="Q485" s="16" t="s">
        <v>131</v>
      </c>
      <c r="R485" s="22" t="s">
        <v>250</v>
      </c>
      <c r="S485" s="22" t="s">
        <v>1027</v>
      </c>
      <c r="T485" s="22">
        <v>530</v>
      </c>
      <c r="U485" s="22" t="s">
        <v>2621</v>
      </c>
      <c r="V485" s="22" t="s">
        <v>2606</v>
      </c>
      <c r="W485" s="16">
        <v>3000</v>
      </c>
      <c r="X485" s="16" t="s">
        <v>170</v>
      </c>
      <c r="Y485" s="16" t="s">
        <v>293</v>
      </c>
      <c r="Z485" s="16" t="s">
        <v>293</v>
      </c>
      <c r="AA485" s="16" t="s">
        <v>76</v>
      </c>
      <c r="AB485" s="16" t="s">
        <v>76</v>
      </c>
      <c r="AC485" s="16" t="s">
        <v>76</v>
      </c>
      <c r="AD485" s="16"/>
      <c r="AE485" s="16" t="s">
        <v>77</v>
      </c>
      <c r="AF485" s="24">
        <v>2328818</v>
      </c>
      <c r="AG485" s="41">
        <v>738294</v>
      </c>
      <c r="AH485" s="24">
        <v>3067112</v>
      </c>
      <c r="AI485" s="26">
        <v>34127</v>
      </c>
      <c r="AJ485" s="27">
        <v>40909</v>
      </c>
      <c r="AK485" s="19" t="s">
        <v>92</v>
      </c>
      <c r="AL485" s="28">
        <f t="shared" ca="1" si="48"/>
        <v>13.25</v>
      </c>
      <c r="AM485" s="16" t="s">
        <v>93</v>
      </c>
      <c r="AN485" s="16" t="s">
        <v>94</v>
      </c>
      <c r="AO485" s="36" t="s">
        <v>82</v>
      </c>
      <c r="AP485" s="30">
        <v>6.9690000000000002E-2</v>
      </c>
      <c r="AQ485" s="31" t="s">
        <v>2854</v>
      </c>
      <c r="AR485" s="17" t="s">
        <v>2855</v>
      </c>
      <c r="AS485" s="16" t="s">
        <v>84</v>
      </c>
      <c r="AT485" s="16"/>
      <c r="AU485" s="33"/>
      <c r="AV485" s="17"/>
      <c r="AW485" s="16" t="s">
        <v>2856</v>
      </c>
      <c r="AX485" s="16">
        <v>3165862113</v>
      </c>
      <c r="AY485" s="16" t="s">
        <v>78</v>
      </c>
      <c r="AZ485" s="16" t="str">
        <f t="shared" ca="1" si="50"/>
        <v xml:space="preserve"> </v>
      </c>
      <c r="BA485" s="16" t="s">
        <v>87</v>
      </c>
      <c r="BB485" s="16" t="s">
        <v>706</v>
      </c>
      <c r="BC485" s="16"/>
      <c r="BD485" s="18" t="s">
        <v>87</v>
      </c>
      <c r="BE485" s="16"/>
      <c r="BF485" s="16" t="s">
        <v>87</v>
      </c>
      <c r="BG485" s="44"/>
      <c r="BH485" s="16"/>
      <c r="BI485" s="19"/>
      <c r="BJ485" s="16"/>
      <c r="BK485" s="16"/>
      <c r="BL485" s="34"/>
    </row>
    <row r="486" spans="1:64">
      <c r="A486" s="15">
        <v>585</v>
      </c>
      <c r="B486" s="16">
        <v>4066</v>
      </c>
      <c r="C486" s="17" t="s">
        <v>64</v>
      </c>
      <c r="D486" s="18">
        <v>79855009</v>
      </c>
      <c r="E486" s="18">
        <v>79855009</v>
      </c>
      <c r="F486" s="18">
        <v>79855009</v>
      </c>
      <c r="G486" s="17" t="s">
        <v>2857</v>
      </c>
      <c r="H486" s="16" t="s">
        <v>89</v>
      </c>
      <c r="I486" s="19" t="s">
        <v>2858</v>
      </c>
      <c r="J486" s="16">
        <f t="shared" ca="1" si="49"/>
        <v>48</v>
      </c>
      <c r="K486" s="17" t="s">
        <v>138</v>
      </c>
      <c r="L486" s="16">
        <v>4103</v>
      </c>
      <c r="M486" s="16">
        <v>16</v>
      </c>
      <c r="N486" s="16" t="s">
        <v>2683</v>
      </c>
      <c r="O486" s="35" t="s">
        <v>2606</v>
      </c>
      <c r="P486" s="16" t="s">
        <v>141</v>
      </c>
      <c r="Q486" s="16" t="s">
        <v>131</v>
      </c>
      <c r="R486" s="17" t="s">
        <v>73</v>
      </c>
      <c r="S486" s="22"/>
      <c r="T486" s="22">
        <v>585</v>
      </c>
      <c r="U486" s="22" t="s">
        <v>2683</v>
      </c>
      <c r="V486" s="37" t="s">
        <v>2606</v>
      </c>
      <c r="W486" s="16">
        <v>3000</v>
      </c>
      <c r="X486" s="16" t="s">
        <v>170</v>
      </c>
      <c r="Y486" s="16" t="s">
        <v>723</v>
      </c>
      <c r="Z486" s="16" t="s">
        <v>723</v>
      </c>
      <c r="AA486" s="16" t="s">
        <v>76</v>
      </c>
      <c r="AB486" s="16" t="s">
        <v>76</v>
      </c>
      <c r="AC486" s="16" t="s">
        <v>76</v>
      </c>
      <c r="AD486" s="16"/>
      <c r="AE486" s="16" t="s">
        <v>77</v>
      </c>
      <c r="AF486" s="24">
        <v>2328818</v>
      </c>
      <c r="AG486" s="41">
        <v>738294</v>
      </c>
      <c r="AH486" s="24">
        <v>3067112</v>
      </c>
      <c r="AI486" s="26">
        <v>36102</v>
      </c>
      <c r="AJ486" s="27">
        <v>40909</v>
      </c>
      <c r="AK486" s="19" t="s">
        <v>92</v>
      </c>
      <c r="AL486" s="28">
        <f t="shared" ca="1" si="48"/>
        <v>13.25</v>
      </c>
      <c r="AM486" s="16" t="s">
        <v>93</v>
      </c>
      <c r="AN486" s="16" t="s">
        <v>94</v>
      </c>
      <c r="AO486" s="36" t="s">
        <v>82</v>
      </c>
      <c r="AP486" s="30">
        <v>6.9690000000000002E-2</v>
      </c>
      <c r="AQ486" s="31" t="s">
        <v>2859</v>
      </c>
      <c r="AR486" s="17" t="s">
        <v>2860</v>
      </c>
      <c r="AS486" s="16" t="s">
        <v>84</v>
      </c>
      <c r="AT486" s="16"/>
      <c r="AU486" s="33"/>
      <c r="AV486" s="17"/>
      <c r="AW486" s="16" t="s">
        <v>2861</v>
      </c>
      <c r="AX486" s="16">
        <v>3112546963</v>
      </c>
      <c r="AY486" s="16" t="s">
        <v>78</v>
      </c>
      <c r="AZ486" s="16" t="str">
        <f t="shared" ca="1" si="50"/>
        <v xml:space="preserve"> </v>
      </c>
      <c r="BA486" s="16" t="s">
        <v>87</v>
      </c>
      <c r="BB486" s="16" t="s">
        <v>87</v>
      </c>
      <c r="BC486" s="16"/>
      <c r="BD486" s="18" t="s">
        <v>87</v>
      </c>
      <c r="BE486" s="16"/>
      <c r="BF486" s="16" t="s">
        <v>87</v>
      </c>
      <c r="BG486" s="44"/>
      <c r="BH486" s="16"/>
      <c r="BI486" s="19"/>
      <c r="BJ486" s="16"/>
      <c r="BK486" s="16"/>
      <c r="BL486" s="34"/>
    </row>
    <row r="487" spans="1:64">
      <c r="A487" s="15">
        <v>586</v>
      </c>
      <c r="B487" s="16">
        <v>4066</v>
      </c>
      <c r="C487" s="17" t="s">
        <v>64</v>
      </c>
      <c r="D487" s="18">
        <v>79352276</v>
      </c>
      <c r="E487" s="18">
        <v>79352276</v>
      </c>
      <c r="F487" s="18">
        <v>79352276</v>
      </c>
      <c r="G487" s="17" t="s">
        <v>2862</v>
      </c>
      <c r="H487" s="16" t="s">
        <v>89</v>
      </c>
      <c r="I487" s="19" t="s">
        <v>2863</v>
      </c>
      <c r="J487" s="16">
        <f t="shared" ca="1" si="49"/>
        <v>63</v>
      </c>
      <c r="K487" s="17" t="s">
        <v>138</v>
      </c>
      <c r="L487" s="16">
        <v>4103</v>
      </c>
      <c r="M487" s="16">
        <v>16</v>
      </c>
      <c r="N487" s="16" t="s">
        <v>2683</v>
      </c>
      <c r="O487" s="35" t="s">
        <v>2606</v>
      </c>
      <c r="P487" s="16" t="s">
        <v>141</v>
      </c>
      <c r="Q487" s="16" t="s">
        <v>131</v>
      </c>
      <c r="R487" s="17" t="s">
        <v>73</v>
      </c>
      <c r="S487" s="22"/>
      <c r="T487" s="22">
        <v>586</v>
      </c>
      <c r="U487" s="22" t="s">
        <v>2683</v>
      </c>
      <c r="V487" s="37" t="s">
        <v>2606</v>
      </c>
      <c r="W487" s="16">
        <v>3000</v>
      </c>
      <c r="X487" s="16" t="s">
        <v>170</v>
      </c>
      <c r="Y487" s="16" t="s">
        <v>293</v>
      </c>
      <c r="Z487" s="16" t="s">
        <v>293</v>
      </c>
      <c r="AA487" s="16" t="s">
        <v>76</v>
      </c>
      <c r="AB487" s="16" t="s">
        <v>76</v>
      </c>
      <c r="AC487" s="16" t="s">
        <v>76</v>
      </c>
      <c r="AD487" s="16"/>
      <c r="AE487" s="16" t="s">
        <v>77</v>
      </c>
      <c r="AF487" s="24">
        <v>2328818</v>
      </c>
      <c r="AG487" s="41">
        <v>738294</v>
      </c>
      <c r="AH487" s="24">
        <v>3067112</v>
      </c>
      <c r="AI487" s="26">
        <v>38476</v>
      </c>
      <c r="AJ487" s="27">
        <v>40909</v>
      </c>
      <c r="AK487" s="19" t="s">
        <v>92</v>
      </c>
      <c r="AL487" s="28">
        <f t="shared" ca="1" si="48"/>
        <v>13.25</v>
      </c>
      <c r="AM487" s="16" t="s">
        <v>93</v>
      </c>
      <c r="AN487" s="16" t="s">
        <v>94</v>
      </c>
      <c r="AO487" s="36" t="s">
        <v>82</v>
      </c>
      <c r="AP487" s="30">
        <v>6.9690000000000002E-2</v>
      </c>
      <c r="AQ487" s="31" t="s">
        <v>2864</v>
      </c>
      <c r="AR487" s="17" t="s">
        <v>2864</v>
      </c>
      <c r="AS487" s="16" t="s">
        <v>84</v>
      </c>
      <c r="AT487" s="16"/>
      <c r="AU487" s="33"/>
      <c r="AV487" s="17"/>
      <c r="AW487" s="16" t="s">
        <v>2865</v>
      </c>
      <c r="AX487" s="16">
        <v>3172396212</v>
      </c>
      <c r="AY487" s="16" t="s">
        <v>78</v>
      </c>
      <c r="AZ487" s="16" t="str">
        <f t="shared" ca="1" si="50"/>
        <v>Prepensionado</v>
      </c>
      <c r="BA487" s="16" t="s">
        <v>87</v>
      </c>
      <c r="BB487" s="16" t="s">
        <v>87</v>
      </c>
      <c r="BC487" s="16"/>
      <c r="BD487" s="18" t="s">
        <v>87</v>
      </c>
      <c r="BE487" s="16"/>
      <c r="BF487" s="16" t="s">
        <v>87</v>
      </c>
      <c r="BG487" s="44"/>
      <c r="BH487" s="16"/>
      <c r="BI487" s="19"/>
      <c r="BJ487" s="16"/>
      <c r="BK487" s="16"/>
      <c r="BL487" s="34"/>
    </row>
    <row r="488" spans="1:64">
      <c r="A488" s="15">
        <v>587</v>
      </c>
      <c r="B488" s="16">
        <v>4066</v>
      </c>
      <c r="C488" s="17" t="s">
        <v>64</v>
      </c>
      <c r="D488" s="18">
        <v>1063279051</v>
      </c>
      <c r="E488" s="18">
        <v>1063279051</v>
      </c>
      <c r="F488" s="18">
        <v>1063279051</v>
      </c>
      <c r="G488" s="17" t="s">
        <v>2866</v>
      </c>
      <c r="H488" s="16" t="s">
        <v>229</v>
      </c>
      <c r="I488" s="19">
        <v>31917</v>
      </c>
      <c r="J488" s="16">
        <f t="shared" ca="1" si="49"/>
        <v>37</v>
      </c>
      <c r="K488" s="17" t="s">
        <v>138</v>
      </c>
      <c r="L488" s="16">
        <v>4103</v>
      </c>
      <c r="M488" s="16">
        <v>16</v>
      </c>
      <c r="N488" s="16" t="s">
        <v>2683</v>
      </c>
      <c r="O488" s="35" t="s">
        <v>2606</v>
      </c>
      <c r="P488" s="16" t="s">
        <v>141</v>
      </c>
      <c r="Q488" s="16" t="s">
        <v>131</v>
      </c>
      <c r="R488" s="17" t="s">
        <v>73</v>
      </c>
      <c r="S488" s="22"/>
      <c r="T488" s="22">
        <v>587</v>
      </c>
      <c r="U488" s="22" t="s">
        <v>2683</v>
      </c>
      <c r="V488" s="37" t="s">
        <v>2606</v>
      </c>
      <c r="W488" s="16">
        <v>3000</v>
      </c>
      <c r="X488" s="16" t="s">
        <v>170</v>
      </c>
      <c r="Y488" s="16" t="s">
        <v>189</v>
      </c>
      <c r="Z488" s="16" t="s">
        <v>189</v>
      </c>
      <c r="AA488" s="16" t="s">
        <v>190</v>
      </c>
      <c r="AB488" s="16" t="s">
        <v>1085</v>
      </c>
      <c r="AC488" s="16" t="s">
        <v>1086</v>
      </c>
      <c r="AD488" s="16"/>
      <c r="AE488" s="16" t="s">
        <v>77</v>
      </c>
      <c r="AF488" s="24">
        <v>2328818</v>
      </c>
      <c r="AG488" s="25" t="s">
        <v>78</v>
      </c>
      <c r="AH488" s="24">
        <v>2328818</v>
      </c>
      <c r="AI488" s="26" t="s">
        <v>78</v>
      </c>
      <c r="AJ488" s="19">
        <v>44533</v>
      </c>
      <c r="AK488" s="19" t="s">
        <v>2867</v>
      </c>
      <c r="AL488" s="28">
        <f t="shared" ca="1" si="48"/>
        <v>3.3333333333333335</v>
      </c>
      <c r="AM488" s="16" t="s">
        <v>120</v>
      </c>
      <c r="AN488" s="16" t="s">
        <v>121</v>
      </c>
      <c r="AO488" s="36" t="s">
        <v>1087</v>
      </c>
      <c r="AP488" s="30">
        <v>6.9690000000000002E-2</v>
      </c>
      <c r="AQ488" s="31" t="s">
        <v>2868</v>
      </c>
      <c r="AR488" s="45" t="s">
        <v>2869</v>
      </c>
      <c r="AS488" s="16" t="s">
        <v>84</v>
      </c>
      <c r="AT488" s="16" t="s">
        <v>117</v>
      </c>
      <c r="AU488" s="33"/>
      <c r="AV488" s="17"/>
      <c r="AW488" s="16" t="s">
        <v>2870</v>
      </c>
      <c r="AX488" s="16">
        <v>3207629578</v>
      </c>
      <c r="AY488" s="16" t="s">
        <v>78</v>
      </c>
      <c r="AZ488" s="16" t="str">
        <f t="shared" ca="1" si="50"/>
        <v xml:space="preserve"> </v>
      </c>
      <c r="BA488" s="16"/>
      <c r="BB488" s="16" t="s">
        <v>87</v>
      </c>
      <c r="BC488" s="16">
        <f>6+8/12</f>
        <v>6.666666666666667</v>
      </c>
      <c r="BD488" s="18" t="s">
        <v>87</v>
      </c>
      <c r="BE488" s="16"/>
      <c r="BF488" s="16" t="s">
        <v>87</v>
      </c>
      <c r="BG488" s="44"/>
      <c r="BH488" s="16"/>
      <c r="BI488" s="19"/>
      <c r="BJ488" s="16"/>
      <c r="BK488" s="16"/>
      <c r="BL488" s="34"/>
    </row>
    <row r="489" spans="1:64">
      <c r="A489" s="15">
        <v>588</v>
      </c>
      <c r="B489" s="16">
        <v>4066</v>
      </c>
      <c r="C489" s="17" t="s">
        <v>64</v>
      </c>
      <c r="D489" s="18">
        <v>19276939</v>
      </c>
      <c r="E489" s="18">
        <v>19276939</v>
      </c>
      <c r="F489" s="18">
        <v>19276939</v>
      </c>
      <c r="G489" s="17" t="s">
        <v>2871</v>
      </c>
      <c r="H489" s="16" t="s">
        <v>236</v>
      </c>
      <c r="I489" s="19" t="s">
        <v>2872</v>
      </c>
      <c r="J489" s="16">
        <f t="shared" ca="1" si="49"/>
        <v>67</v>
      </c>
      <c r="K489" s="17" t="s">
        <v>453</v>
      </c>
      <c r="L489" s="16">
        <v>4103</v>
      </c>
      <c r="M489" s="16">
        <v>16</v>
      </c>
      <c r="N489" s="16" t="s">
        <v>2683</v>
      </c>
      <c r="O489" s="35" t="s">
        <v>2606</v>
      </c>
      <c r="P489" s="16" t="s">
        <v>249</v>
      </c>
      <c r="Q489" s="16" t="s">
        <v>131</v>
      </c>
      <c r="R489" s="17" t="s">
        <v>73</v>
      </c>
      <c r="S489" s="22"/>
      <c r="T489" s="22">
        <v>588</v>
      </c>
      <c r="U489" s="22" t="s">
        <v>2683</v>
      </c>
      <c r="V489" s="37" t="s">
        <v>2606</v>
      </c>
      <c r="W489" s="16">
        <v>3000</v>
      </c>
      <c r="X489" s="16" t="s">
        <v>170</v>
      </c>
      <c r="Y489" s="16" t="s">
        <v>293</v>
      </c>
      <c r="Z489" s="16" t="s">
        <v>293</v>
      </c>
      <c r="AA489" s="16" t="s">
        <v>76</v>
      </c>
      <c r="AB489" s="16" t="s">
        <v>76</v>
      </c>
      <c r="AC489" s="16" t="s">
        <v>76</v>
      </c>
      <c r="AD489" s="16"/>
      <c r="AE489" s="16" t="s">
        <v>77</v>
      </c>
      <c r="AF489" s="24">
        <v>2328818</v>
      </c>
      <c r="AG489" s="41">
        <v>738294</v>
      </c>
      <c r="AH489" s="24">
        <v>3067112</v>
      </c>
      <c r="AI489" s="26">
        <v>32400</v>
      </c>
      <c r="AJ489" s="27">
        <v>40909</v>
      </c>
      <c r="AK489" s="19" t="s">
        <v>92</v>
      </c>
      <c r="AL489" s="28">
        <f t="shared" ca="1" si="48"/>
        <v>13.25</v>
      </c>
      <c r="AM489" s="16" t="s">
        <v>93</v>
      </c>
      <c r="AN489" s="16" t="s">
        <v>94</v>
      </c>
      <c r="AO489" s="36" t="s">
        <v>82</v>
      </c>
      <c r="AP489" s="30">
        <v>6.9690000000000002E-2</v>
      </c>
      <c r="AQ489" s="31" t="s">
        <v>2873</v>
      </c>
      <c r="AR489" s="16" t="s">
        <v>2874</v>
      </c>
      <c r="AS489" s="16" t="s">
        <v>84</v>
      </c>
      <c r="AT489" s="16"/>
      <c r="AU489" s="33"/>
      <c r="AV489" s="16"/>
      <c r="AW489" s="16" t="s">
        <v>2875</v>
      </c>
      <c r="AX489" s="16">
        <v>3123799423</v>
      </c>
      <c r="AY489" s="16" t="s">
        <v>78</v>
      </c>
      <c r="AZ489" s="16" t="str">
        <f t="shared" ca="1" si="50"/>
        <v>Prepensionado</v>
      </c>
      <c r="BA489" s="16" t="s">
        <v>87</v>
      </c>
      <c r="BB489" s="16" t="s">
        <v>265</v>
      </c>
      <c r="BC489" s="16"/>
      <c r="BD489" s="18" t="s">
        <v>87</v>
      </c>
      <c r="BE489" s="16"/>
      <c r="BF489" s="16" t="s">
        <v>87</v>
      </c>
      <c r="BG489" s="31"/>
      <c r="BH489" s="16"/>
      <c r="BI489" s="19"/>
      <c r="BJ489" s="16"/>
      <c r="BK489" s="16"/>
      <c r="BL489" s="34"/>
    </row>
    <row r="490" spans="1:64" ht="15" customHeight="1">
      <c r="A490" s="15">
        <v>589</v>
      </c>
      <c r="B490" s="16">
        <v>4066</v>
      </c>
      <c r="C490" s="17" t="s">
        <v>112</v>
      </c>
      <c r="D490" s="18">
        <v>27790035</v>
      </c>
      <c r="E490" s="18" t="e">
        <v>#N/A</v>
      </c>
      <c r="F490" s="18" t="e">
        <v>#N/A</v>
      </c>
      <c r="G490" s="17" t="s">
        <v>2876</v>
      </c>
      <c r="H490" s="16" t="s">
        <v>229</v>
      </c>
      <c r="I490" s="19" t="s">
        <v>2877</v>
      </c>
      <c r="J490" s="16">
        <f t="shared" ca="1" si="49"/>
        <v>67</v>
      </c>
      <c r="K490" s="17" t="s">
        <v>247</v>
      </c>
      <c r="L490" s="16">
        <v>4210</v>
      </c>
      <c r="M490" s="16">
        <v>16</v>
      </c>
      <c r="N490" s="16" t="s">
        <v>248</v>
      </c>
      <c r="O490" s="35" t="s">
        <v>130</v>
      </c>
      <c r="P490" s="16" t="s">
        <v>249</v>
      </c>
      <c r="Q490" s="16" t="s">
        <v>131</v>
      </c>
      <c r="R490" s="17" t="s">
        <v>250</v>
      </c>
      <c r="S490" s="22" t="s">
        <v>1027</v>
      </c>
      <c r="T490" s="22">
        <v>8</v>
      </c>
      <c r="U490" s="22" t="s">
        <v>251</v>
      </c>
      <c r="V490" s="37" t="s">
        <v>130</v>
      </c>
      <c r="W490" s="16">
        <v>3000</v>
      </c>
      <c r="X490" s="16" t="s">
        <v>170</v>
      </c>
      <c r="Y490" s="16" t="s">
        <v>293</v>
      </c>
      <c r="Z490" s="16" t="s">
        <v>293</v>
      </c>
      <c r="AA490" s="16" t="s">
        <v>76</v>
      </c>
      <c r="AB490" s="16" t="s">
        <v>76</v>
      </c>
      <c r="AC490" s="16" t="s">
        <v>76</v>
      </c>
      <c r="AD490" s="16"/>
      <c r="AE490" s="16" t="s">
        <v>77</v>
      </c>
      <c r="AF490" s="24">
        <v>2328818</v>
      </c>
      <c r="AG490" s="41">
        <v>283911</v>
      </c>
      <c r="AH490" s="24">
        <v>2612729</v>
      </c>
      <c r="AI490" s="26">
        <v>31472</v>
      </c>
      <c r="AJ490" s="27">
        <v>40909</v>
      </c>
      <c r="AK490" s="19" t="s">
        <v>92</v>
      </c>
      <c r="AL490" s="28">
        <f t="shared" ca="1" si="48"/>
        <v>13.25</v>
      </c>
      <c r="AM490" s="16" t="s">
        <v>93</v>
      </c>
      <c r="AN490" s="16" t="s">
        <v>94</v>
      </c>
      <c r="AO490" s="36" t="s">
        <v>82</v>
      </c>
      <c r="AP490" s="30">
        <v>5.2199999999999998E-3</v>
      </c>
      <c r="AQ490" s="31" t="s">
        <v>2878</v>
      </c>
      <c r="AR490" s="17" t="s">
        <v>2878</v>
      </c>
      <c r="AS490" s="16" t="s">
        <v>84</v>
      </c>
      <c r="AT490" s="16"/>
      <c r="AU490" s="33"/>
      <c r="AV490" s="17"/>
      <c r="AW490" s="16" t="s">
        <v>2879</v>
      </c>
      <c r="AX490" s="16">
        <v>3213109797</v>
      </c>
      <c r="AY490" s="16">
        <v>3213109797</v>
      </c>
      <c r="AZ490" s="16" t="str">
        <f t="shared" ca="1" si="50"/>
        <v>Prepensionado</v>
      </c>
      <c r="BA490" s="16" t="s">
        <v>87</v>
      </c>
      <c r="BB490" s="16" t="s">
        <v>87</v>
      </c>
      <c r="BC490" s="16"/>
      <c r="BD490" s="18" t="s">
        <v>87</v>
      </c>
      <c r="BE490" s="16"/>
      <c r="BF490" s="16" t="s">
        <v>87</v>
      </c>
      <c r="BG490" s="17"/>
      <c r="BH490" s="16"/>
      <c r="BI490" s="19"/>
      <c r="BJ490" s="16"/>
      <c r="BK490" s="16"/>
      <c r="BL490" s="34"/>
    </row>
    <row r="491" spans="1:64">
      <c r="A491" s="15">
        <v>590</v>
      </c>
      <c r="B491" s="16">
        <v>4066</v>
      </c>
      <c r="C491" s="17" t="s">
        <v>112</v>
      </c>
      <c r="D491" s="18">
        <v>52064942</v>
      </c>
      <c r="E491" s="18">
        <v>52064942</v>
      </c>
      <c r="F491" s="18">
        <v>52064942</v>
      </c>
      <c r="G491" s="17" t="s">
        <v>2880</v>
      </c>
      <c r="H491" s="16" t="s">
        <v>229</v>
      </c>
      <c r="I491" s="19" t="s">
        <v>2881</v>
      </c>
      <c r="J491" s="16">
        <f t="shared" ca="1" si="49"/>
        <v>52</v>
      </c>
      <c r="K491" s="17" t="s">
        <v>257</v>
      </c>
      <c r="L491" s="16">
        <v>4210</v>
      </c>
      <c r="M491" s="16">
        <v>15</v>
      </c>
      <c r="N491" s="16" t="s">
        <v>258</v>
      </c>
      <c r="O491" s="21" t="s">
        <v>130</v>
      </c>
      <c r="P491" s="16" t="s">
        <v>249</v>
      </c>
      <c r="Q491" s="16" t="s">
        <v>131</v>
      </c>
      <c r="R491" s="22" t="s">
        <v>250</v>
      </c>
      <c r="S491" s="22"/>
      <c r="T491" s="22">
        <v>589</v>
      </c>
      <c r="U491" s="22" t="s">
        <v>248</v>
      </c>
      <c r="V491" s="37" t="s">
        <v>130</v>
      </c>
      <c r="W491" s="16">
        <v>2000</v>
      </c>
      <c r="X491" s="16" t="s">
        <v>181</v>
      </c>
      <c r="Y491" s="16" t="s">
        <v>305</v>
      </c>
      <c r="Z491" s="16" t="s">
        <v>305</v>
      </c>
      <c r="AA491" s="16" t="s">
        <v>76</v>
      </c>
      <c r="AB491" s="16" t="s">
        <v>76</v>
      </c>
      <c r="AC491" s="16" t="s">
        <v>76</v>
      </c>
      <c r="AD491" s="16" t="s">
        <v>2882</v>
      </c>
      <c r="AE491" s="16" t="s">
        <v>77</v>
      </c>
      <c r="AF491" s="24">
        <v>2229680</v>
      </c>
      <c r="AG491" s="41">
        <v>117094</v>
      </c>
      <c r="AH491" s="24">
        <v>2346774</v>
      </c>
      <c r="AI491" s="26">
        <v>34667</v>
      </c>
      <c r="AJ491" s="27">
        <v>40909</v>
      </c>
      <c r="AK491" s="19" t="s">
        <v>92</v>
      </c>
      <c r="AL491" s="28">
        <f t="shared" ca="1" si="48"/>
        <v>13.25</v>
      </c>
      <c r="AM491" s="16" t="s">
        <v>93</v>
      </c>
      <c r="AN491" s="16" t="s">
        <v>94</v>
      </c>
      <c r="AO491" s="36" t="s">
        <v>82</v>
      </c>
      <c r="AP491" s="30">
        <v>5.2199999999999998E-3</v>
      </c>
      <c r="AQ491" s="31" t="s">
        <v>2883</v>
      </c>
      <c r="AR491" s="17" t="s">
        <v>2883</v>
      </c>
      <c r="AS491" s="16" t="s">
        <v>84</v>
      </c>
      <c r="AT491" s="16"/>
      <c r="AU491" s="33" t="s">
        <v>186</v>
      </c>
      <c r="AV491" s="17"/>
      <c r="AW491" s="16" t="s">
        <v>2884</v>
      </c>
      <c r="AX491" s="16">
        <v>3125459839</v>
      </c>
      <c r="AY491" s="16" t="s">
        <v>78</v>
      </c>
      <c r="AZ491" s="16" t="str">
        <f t="shared" ca="1" si="50"/>
        <v xml:space="preserve"> </v>
      </c>
      <c r="BA491" s="16" t="s">
        <v>87</v>
      </c>
      <c r="BB491" s="16" t="s">
        <v>87</v>
      </c>
      <c r="BC491" s="16"/>
      <c r="BD491" s="18" t="s">
        <v>153</v>
      </c>
      <c r="BE491" s="16"/>
      <c r="BF491" s="16" t="s">
        <v>87</v>
      </c>
      <c r="BG491" s="17"/>
      <c r="BH491" s="16"/>
      <c r="BI491" s="19"/>
      <c r="BJ491" s="16"/>
      <c r="BK491" s="16"/>
      <c r="BL491" s="34"/>
    </row>
    <row r="492" spans="1:64">
      <c r="A492" s="15">
        <v>591</v>
      </c>
      <c r="B492" s="16">
        <v>4066</v>
      </c>
      <c r="C492" s="17" t="s">
        <v>64</v>
      </c>
      <c r="D492" s="18">
        <v>91291117</v>
      </c>
      <c r="E492" s="18">
        <v>91291117</v>
      </c>
      <c r="F492" s="18">
        <v>91291117</v>
      </c>
      <c r="G492" s="17" t="s">
        <v>2885</v>
      </c>
      <c r="H492" s="16" t="s">
        <v>89</v>
      </c>
      <c r="I492" s="19" t="s">
        <v>2886</v>
      </c>
      <c r="J492" s="16">
        <f t="shared" ca="1" si="49"/>
        <v>51</v>
      </c>
      <c r="K492" s="17" t="s">
        <v>247</v>
      </c>
      <c r="L492" s="16">
        <v>3137</v>
      </c>
      <c r="M492" s="16">
        <v>13</v>
      </c>
      <c r="N492" s="16" t="s">
        <v>525</v>
      </c>
      <c r="O492" s="35" t="s">
        <v>455</v>
      </c>
      <c r="P492" s="16" t="s">
        <v>249</v>
      </c>
      <c r="Q492" s="16" t="s">
        <v>117</v>
      </c>
      <c r="R492" s="22" t="s">
        <v>250</v>
      </c>
      <c r="S492" s="22"/>
      <c r="T492" s="22">
        <v>177</v>
      </c>
      <c r="U492" s="22" t="s">
        <v>454</v>
      </c>
      <c r="V492" s="22" t="s">
        <v>456</v>
      </c>
      <c r="W492" s="16">
        <v>4000</v>
      </c>
      <c r="X492" s="16" t="s">
        <v>259</v>
      </c>
      <c r="Y492" s="16" t="s">
        <v>1474</v>
      </c>
      <c r="Z492" s="16" t="s">
        <v>1474</v>
      </c>
      <c r="AA492" s="16" t="s">
        <v>76</v>
      </c>
      <c r="AB492" s="16" t="s">
        <v>76</v>
      </c>
      <c r="AC492" s="16" t="s">
        <v>76</v>
      </c>
      <c r="AD492" s="16" t="s">
        <v>919</v>
      </c>
      <c r="AE492" s="16" t="s">
        <v>77</v>
      </c>
      <c r="AF492" s="24">
        <v>2905284</v>
      </c>
      <c r="AG492" s="41">
        <v>827912</v>
      </c>
      <c r="AH492" s="24">
        <v>3733196</v>
      </c>
      <c r="AI492" s="26">
        <v>34562</v>
      </c>
      <c r="AJ492" s="27">
        <v>40909</v>
      </c>
      <c r="AK492" s="19" t="s">
        <v>92</v>
      </c>
      <c r="AL492" s="28">
        <f t="shared" ca="1" si="48"/>
        <v>13.25</v>
      </c>
      <c r="AM492" s="16" t="s">
        <v>93</v>
      </c>
      <c r="AN492" s="16" t="s">
        <v>94</v>
      </c>
      <c r="AO492" s="36" t="s">
        <v>82</v>
      </c>
      <c r="AP492" s="30">
        <v>6.9690000000000002E-2</v>
      </c>
      <c r="AQ492" s="31" t="s">
        <v>2887</v>
      </c>
      <c r="AR492" s="17" t="s">
        <v>2888</v>
      </c>
      <c r="AS492" s="16" t="s">
        <v>84</v>
      </c>
      <c r="AT492" s="16" t="s">
        <v>2889</v>
      </c>
      <c r="AU492" s="33"/>
      <c r="AV492" s="17"/>
      <c r="AW492" s="16" t="s">
        <v>2890</v>
      </c>
      <c r="AX492" s="16">
        <v>3123044166</v>
      </c>
      <c r="AY492" s="16">
        <v>3208074640</v>
      </c>
      <c r="AZ492" s="16" t="str">
        <f t="shared" ca="1" si="50"/>
        <v xml:space="preserve"> </v>
      </c>
      <c r="BA492" s="17" t="s">
        <v>2891</v>
      </c>
      <c r="BB492" s="16" t="s">
        <v>87</v>
      </c>
      <c r="BC492" s="16"/>
      <c r="BD492" s="18" t="s">
        <v>87</v>
      </c>
      <c r="BE492" s="16"/>
      <c r="BF492" s="16" t="s">
        <v>87</v>
      </c>
      <c r="BG492" s="17"/>
      <c r="BH492" s="16"/>
      <c r="BI492" s="19"/>
      <c r="BJ492" s="16"/>
      <c r="BK492" s="16"/>
      <c r="BL492" s="34"/>
    </row>
    <row r="493" spans="1:64">
      <c r="A493" s="15">
        <v>592</v>
      </c>
      <c r="B493" s="16">
        <v>4066</v>
      </c>
      <c r="C493" s="17" t="s">
        <v>64</v>
      </c>
      <c r="D493" s="18">
        <v>79545058</v>
      </c>
      <c r="E493" s="18">
        <v>79545058</v>
      </c>
      <c r="F493" s="18">
        <v>79545058</v>
      </c>
      <c r="G493" s="17" t="s">
        <v>2892</v>
      </c>
      <c r="H493" s="16" t="s">
        <v>89</v>
      </c>
      <c r="I493" s="19" t="s">
        <v>2893</v>
      </c>
      <c r="J493" s="16">
        <f t="shared" ca="1" si="49"/>
        <v>54</v>
      </c>
      <c r="K493" s="17" t="s">
        <v>138</v>
      </c>
      <c r="L493" s="16">
        <v>4103</v>
      </c>
      <c r="M493" s="16">
        <v>16</v>
      </c>
      <c r="N493" s="16" t="s">
        <v>2683</v>
      </c>
      <c r="O493" s="35" t="s">
        <v>2606</v>
      </c>
      <c r="P493" s="16" t="s">
        <v>141</v>
      </c>
      <c r="Q493" s="16" t="s">
        <v>131</v>
      </c>
      <c r="R493" s="17" t="s">
        <v>73</v>
      </c>
      <c r="S493" s="22"/>
      <c r="T493" s="22">
        <v>592</v>
      </c>
      <c r="U493" s="22" t="s">
        <v>2683</v>
      </c>
      <c r="V493" s="37" t="s">
        <v>2606</v>
      </c>
      <c r="W493" s="16">
        <v>3000</v>
      </c>
      <c r="X493" s="16" t="s">
        <v>170</v>
      </c>
      <c r="Y493" s="16" t="s">
        <v>293</v>
      </c>
      <c r="Z493" s="16" t="s">
        <v>293</v>
      </c>
      <c r="AA493" s="16" t="s">
        <v>76</v>
      </c>
      <c r="AB493" s="16" t="s">
        <v>76</v>
      </c>
      <c r="AC493" s="16" t="s">
        <v>76</v>
      </c>
      <c r="AD493" s="16"/>
      <c r="AE493" s="16" t="s">
        <v>77</v>
      </c>
      <c r="AF493" s="24">
        <v>2328818</v>
      </c>
      <c r="AG493" s="41">
        <v>738294</v>
      </c>
      <c r="AH493" s="24">
        <v>3067112</v>
      </c>
      <c r="AI493" s="26">
        <v>35730</v>
      </c>
      <c r="AJ493" s="27">
        <v>40909</v>
      </c>
      <c r="AK493" s="19" t="s">
        <v>92</v>
      </c>
      <c r="AL493" s="28">
        <f t="shared" ca="1" si="48"/>
        <v>13.25</v>
      </c>
      <c r="AM493" s="16" t="s">
        <v>120</v>
      </c>
      <c r="AN493" s="16" t="s">
        <v>94</v>
      </c>
      <c r="AO493" s="36" t="s">
        <v>82</v>
      </c>
      <c r="AP493" s="30">
        <v>6.9690000000000002E-2</v>
      </c>
      <c r="AQ493" s="31" t="s">
        <v>2894</v>
      </c>
      <c r="AR493" s="17" t="s">
        <v>2895</v>
      </c>
      <c r="AS493" s="16" t="s">
        <v>84</v>
      </c>
      <c r="AT493" s="16"/>
      <c r="AU493" s="33" t="s">
        <v>775</v>
      </c>
      <c r="AV493" s="17"/>
      <c r="AW493" s="16" t="s">
        <v>2896</v>
      </c>
      <c r="AX493" s="16">
        <v>3004402851</v>
      </c>
      <c r="AY493" s="16" t="s">
        <v>78</v>
      </c>
      <c r="AZ493" s="16" t="str">
        <f t="shared" ca="1" si="50"/>
        <v xml:space="preserve"> </v>
      </c>
      <c r="BA493" s="16" t="s">
        <v>87</v>
      </c>
      <c r="BB493" s="16" t="s">
        <v>87</v>
      </c>
      <c r="BC493" s="16"/>
      <c r="BD493" s="18" t="s">
        <v>87</v>
      </c>
      <c r="BE493" s="16"/>
      <c r="BF493" s="16" t="s">
        <v>87</v>
      </c>
      <c r="BG493" s="44"/>
      <c r="BH493" s="16"/>
      <c r="BI493" s="19"/>
      <c r="BJ493" s="16"/>
      <c r="BK493" s="16"/>
      <c r="BL493" s="34"/>
    </row>
    <row r="494" spans="1:64">
      <c r="A494" s="15">
        <v>594</v>
      </c>
      <c r="B494" s="16">
        <v>4066</v>
      </c>
      <c r="C494" s="17" t="s">
        <v>64</v>
      </c>
      <c r="D494" s="18">
        <v>7697384</v>
      </c>
      <c r="E494" s="18">
        <v>7697384</v>
      </c>
      <c r="F494" s="18">
        <v>7697384</v>
      </c>
      <c r="G494" s="17" t="s">
        <v>2897</v>
      </c>
      <c r="H494" s="16" t="s">
        <v>89</v>
      </c>
      <c r="I494" s="19" t="s">
        <v>2898</v>
      </c>
      <c r="J494" s="16">
        <f t="shared" ref="J494:J506" ca="1" si="51">IF(I494=0," ",DATEDIF(I494,TODAY(),"Y"))</f>
        <v>51</v>
      </c>
      <c r="K494" s="17" t="s">
        <v>247</v>
      </c>
      <c r="L494" s="16">
        <v>3137</v>
      </c>
      <c r="M494" s="16">
        <v>13</v>
      </c>
      <c r="N494" s="16" t="s">
        <v>525</v>
      </c>
      <c r="O494" s="35" t="s">
        <v>455</v>
      </c>
      <c r="P494" s="16" t="s">
        <v>249</v>
      </c>
      <c r="Q494" s="16" t="s">
        <v>117</v>
      </c>
      <c r="R494" s="22" t="s">
        <v>250</v>
      </c>
      <c r="S494" s="22"/>
      <c r="T494" s="22">
        <v>59</v>
      </c>
      <c r="U494" s="22" t="s">
        <v>454</v>
      </c>
      <c r="V494" s="22" t="s">
        <v>456</v>
      </c>
      <c r="W494" s="16">
        <v>3000</v>
      </c>
      <c r="X494" s="16" t="s">
        <v>170</v>
      </c>
      <c r="Y494" s="16" t="s">
        <v>351</v>
      </c>
      <c r="Z494" s="16" t="s">
        <v>351</v>
      </c>
      <c r="AA494" s="16" t="s">
        <v>76</v>
      </c>
      <c r="AB494" s="16" t="s">
        <v>76</v>
      </c>
      <c r="AC494" s="16" t="s">
        <v>76</v>
      </c>
      <c r="AD494" s="16"/>
      <c r="AE494" s="16" t="s">
        <v>77</v>
      </c>
      <c r="AF494" s="24">
        <v>2905284</v>
      </c>
      <c r="AG494" s="41">
        <v>827912</v>
      </c>
      <c r="AH494" s="24">
        <v>3733196</v>
      </c>
      <c r="AI494" s="26">
        <v>35870</v>
      </c>
      <c r="AJ494" s="27">
        <v>40909</v>
      </c>
      <c r="AK494" s="19" t="s">
        <v>92</v>
      </c>
      <c r="AL494" s="28">
        <f t="shared" ca="1" si="48"/>
        <v>13.25</v>
      </c>
      <c r="AM494" s="16" t="s">
        <v>93</v>
      </c>
      <c r="AN494" s="16" t="s">
        <v>94</v>
      </c>
      <c r="AO494" s="36" t="s">
        <v>82</v>
      </c>
      <c r="AP494" s="30">
        <v>6.9690000000000002E-2</v>
      </c>
      <c r="AQ494" s="31" t="s">
        <v>2899</v>
      </c>
      <c r="AR494" s="17" t="s">
        <v>2900</v>
      </c>
      <c r="AS494" s="16" t="s">
        <v>84</v>
      </c>
      <c r="AT494" s="16"/>
      <c r="AU494" s="33" t="s">
        <v>198</v>
      </c>
      <c r="AV494" s="17"/>
      <c r="AW494" s="16" t="s">
        <v>2901</v>
      </c>
      <c r="AX494" s="16">
        <v>3107721756</v>
      </c>
      <c r="AY494" s="16">
        <v>3107721756</v>
      </c>
      <c r="AZ494" s="16" t="str">
        <f t="shared" ca="1" si="50"/>
        <v xml:space="preserve"> </v>
      </c>
      <c r="BA494" s="16" t="s">
        <v>87</v>
      </c>
      <c r="BB494" s="16" t="s">
        <v>87</v>
      </c>
      <c r="BC494" s="16"/>
      <c r="BD494" s="18" t="s">
        <v>87</v>
      </c>
      <c r="BE494" s="16"/>
      <c r="BF494" s="16" t="s">
        <v>87</v>
      </c>
      <c r="BG494" s="44"/>
      <c r="BH494" s="16"/>
      <c r="BI494" s="19"/>
      <c r="BJ494" s="16"/>
      <c r="BK494" s="16"/>
      <c r="BL494" s="34"/>
    </row>
    <row r="495" spans="1:64">
      <c r="A495" s="15">
        <v>595</v>
      </c>
      <c r="B495" s="16">
        <v>4066</v>
      </c>
      <c r="C495" s="17" t="s">
        <v>64</v>
      </c>
      <c r="D495" s="18">
        <v>93130848</v>
      </c>
      <c r="E495" s="18">
        <v>93130848</v>
      </c>
      <c r="F495" s="18">
        <v>93130848</v>
      </c>
      <c r="G495" s="17" t="s">
        <v>2902</v>
      </c>
      <c r="H495" s="16" t="s">
        <v>89</v>
      </c>
      <c r="I495" s="19" t="s">
        <v>2903</v>
      </c>
      <c r="J495" s="16">
        <f t="shared" ca="1" si="51"/>
        <v>51</v>
      </c>
      <c r="K495" s="17" t="s">
        <v>247</v>
      </c>
      <c r="L495" s="16">
        <v>3137</v>
      </c>
      <c r="M495" s="16">
        <v>11</v>
      </c>
      <c r="N495" s="16" t="s">
        <v>603</v>
      </c>
      <c r="O495" s="35" t="s">
        <v>455</v>
      </c>
      <c r="P495" s="16" t="s">
        <v>249</v>
      </c>
      <c r="Q495" s="16" t="s">
        <v>117</v>
      </c>
      <c r="R495" s="22" t="s">
        <v>250</v>
      </c>
      <c r="S495" s="22"/>
      <c r="T495" s="22">
        <v>88</v>
      </c>
      <c r="U495" s="22" t="s">
        <v>525</v>
      </c>
      <c r="V495" s="22" t="s">
        <v>456</v>
      </c>
      <c r="W495" s="16">
        <v>3000</v>
      </c>
      <c r="X495" s="16" t="s">
        <v>170</v>
      </c>
      <c r="Y495" s="16" t="s">
        <v>351</v>
      </c>
      <c r="Z495" s="16" t="s">
        <v>351</v>
      </c>
      <c r="AA495" s="16" t="s">
        <v>76</v>
      </c>
      <c r="AB495" s="16" t="s">
        <v>76</v>
      </c>
      <c r="AC495" s="16" t="s">
        <v>76</v>
      </c>
      <c r="AD495" s="16"/>
      <c r="AE495" s="16" t="s">
        <v>77</v>
      </c>
      <c r="AF495" s="24">
        <v>2569133</v>
      </c>
      <c r="AG495" s="41">
        <v>841439</v>
      </c>
      <c r="AH495" s="24">
        <v>3410572</v>
      </c>
      <c r="AI495" s="26">
        <v>36238</v>
      </c>
      <c r="AJ495" s="27">
        <v>40909</v>
      </c>
      <c r="AK495" s="19" t="s">
        <v>92</v>
      </c>
      <c r="AL495" s="28">
        <f t="shared" ca="1" si="48"/>
        <v>13.25</v>
      </c>
      <c r="AM495" s="16" t="s">
        <v>80</v>
      </c>
      <c r="AN495" s="16" t="s">
        <v>94</v>
      </c>
      <c r="AO495" s="36" t="s">
        <v>82</v>
      </c>
      <c r="AP495" s="30">
        <v>6.9690000000000002E-2</v>
      </c>
      <c r="AQ495" s="31" t="s">
        <v>2904</v>
      </c>
      <c r="AR495" s="17" t="s">
        <v>2905</v>
      </c>
      <c r="AS495" s="16" t="s">
        <v>84</v>
      </c>
      <c r="AT495" s="16" t="s">
        <v>2906</v>
      </c>
      <c r="AU495" s="33"/>
      <c r="AV495" s="17"/>
      <c r="AW495" s="16" t="s">
        <v>2907</v>
      </c>
      <c r="AX495" s="16">
        <v>3004911848</v>
      </c>
      <c r="AY495" s="16">
        <v>3166366196</v>
      </c>
      <c r="AZ495" s="16" t="str">
        <f t="shared" ca="1" si="50"/>
        <v xml:space="preserve"> </v>
      </c>
      <c r="BA495" s="16" t="s">
        <v>87</v>
      </c>
      <c r="BB495" s="16" t="s">
        <v>87</v>
      </c>
      <c r="BC495" s="16"/>
      <c r="BD495" s="18" t="s">
        <v>87</v>
      </c>
      <c r="BE495" s="16"/>
      <c r="BF495" s="16" t="s">
        <v>87</v>
      </c>
      <c r="BG495" s="17"/>
      <c r="BH495" s="16"/>
      <c r="BI495" s="19"/>
      <c r="BJ495" s="16"/>
      <c r="BK495" s="16"/>
      <c r="BL495" s="34"/>
    </row>
    <row r="496" spans="1:64">
      <c r="A496" s="15">
        <v>596</v>
      </c>
      <c r="B496" s="16">
        <v>4066</v>
      </c>
      <c r="C496" s="17" t="s">
        <v>112</v>
      </c>
      <c r="D496" s="18">
        <v>1033766026</v>
      </c>
      <c r="E496" s="18">
        <v>1033766026</v>
      </c>
      <c r="F496" s="18">
        <v>1033766026</v>
      </c>
      <c r="G496" s="17" t="s">
        <v>2908</v>
      </c>
      <c r="H496" s="16" t="s">
        <v>89</v>
      </c>
      <c r="I496" s="19">
        <v>34523</v>
      </c>
      <c r="J496" s="16">
        <f t="shared" ca="1" si="51"/>
        <v>30</v>
      </c>
      <c r="K496" s="17" t="s">
        <v>138</v>
      </c>
      <c r="L496" s="16">
        <v>4210</v>
      </c>
      <c r="M496" s="16">
        <v>18</v>
      </c>
      <c r="N496" s="16" t="s">
        <v>251</v>
      </c>
      <c r="O496" s="35" t="s">
        <v>130</v>
      </c>
      <c r="P496" s="16" t="s">
        <v>141</v>
      </c>
      <c r="Q496" s="16" t="s">
        <v>131</v>
      </c>
      <c r="R496" s="17" t="s">
        <v>2909</v>
      </c>
      <c r="S496" s="22"/>
      <c r="T496" s="22">
        <v>596</v>
      </c>
      <c r="U496" s="22" t="s">
        <v>251</v>
      </c>
      <c r="V496" s="37" t="s">
        <v>130</v>
      </c>
      <c r="W496" s="16">
        <v>1000</v>
      </c>
      <c r="X496" s="16" t="s">
        <v>2910</v>
      </c>
      <c r="Y496" s="16" t="s">
        <v>2910</v>
      </c>
      <c r="Z496" s="16" t="s">
        <v>2911</v>
      </c>
      <c r="AA496" s="16" t="s">
        <v>76</v>
      </c>
      <c r="AB496" s="16" t="s">
        <v>76</v>
      </c>
      <c r="AC496" s="16" t="s">
        <v>76</v>
      </c>
      <c r="AD496" s="16" t="s">
        <v>2912</v>
      </c>
      <c r="AE496" s="16" t="s">
        <v>77</v>
      </c>
      <c r="AF496" s="24">
        <v>2436984</v>
      </c>
      <c r="AG496" s="25" t="s">
        <v>78</v>
      </c>
      <c r="AH496" s="24">
        <v>2436984</v>
      </c>
      <c r="AI496" s="26" t="s">
        <v>78</v>
      </c>
      <c r="AJ496" s="27">
        <v>44075</v>
      </c>
      <c r="AK496" s="19" t="s">
        <v>2913</v>
      </c>
      <c r="AL496" s="28">
        <f t="shared" ca="1" si="48"/>
        <v>4.583333333333333</v>
      </c>
      <c r="AM496" s="16" t="s">
        <v>120</v>
      </c>
      <c r="AN496" s="16" t="s">
        <v>121</v>
      </c>
      <c r="AO496" s="36" t="s">
        <v>82</v>
      </c>
      <c r="AP496" s="30">
        <v>5.2199999999999998E-3</v>
      </c>
      <c r="AQ496" s="31" t="s">
        <v>2914</v>
      </c>
      <c r="AR496" s="17" t="s">
        <v>2915</v>
      </c>
      <c r="AS496" s="16" t="s">
        <v>107</v>
      </c>
      <c r="AT496" s="16"/>
      <c r="AU496" s="33"/>
      <c r="AV496" s="17"/>
      <c r="AW496" s="16" t="s">
        <v>2916</v>
      </c>
      <c r="AX496" s="16">
        <v>3208153971</v>
      </c>
      <c r="AY496" s="16" t="s">
        <v>78</v>
      </c>
      <c r="AZ496" s="16" t="str">
        <f t="shared" ca="1" si="50"/>
        <v xml:space="preserve"> </v>
      </c>
      <c r="BA496" s="16" t="s">
        <v>87</v>
      </c>
      <c r="BB496" s="16" t="s">
        <v>87</v>
      </c>
      <c r="BC496" s="16"/>
      <c r="BD496" s="18" t="s">
        <v>87</v>
      </c>
      <c r="BE496" s="16"/>
      <c r="BF496" s="16" t="s">
        <v>87</v>
      </c>
      <c r="BG496" s="17"/>
      <c r="BH496" s="16"/>
      <c r="BI496" s="19"/>
      <c r="BJ496" s="16"/>
      <c r="BK496" s="16"/>
      <c r="BL496" s="34"/>
    </row>
    <row r="497" spans="1:64">
      <c r="A497" s="15">
        <v>597</v>
      </c>
      <c r="B497" s="16">
        <v>4066</v>
      </c>
      <c r="C497" s="17" t="s">
        <v>64</v>
      </c>
      <c r="D497" s="18">
        <v>98380339</v>
      </c>
      <c r="E497" s="18" t="e">
        <v>#N/A</v>
      </c>
      <c r="F497" s="18" t="e">
        <v>#N/A</v>
      </c>
      <c r="G497" s="17" t="s">
        <v>2917</v>
      </c>
      <c r="H497" s="16"/>
      <c r="I497" s="19" t="s">
        <v>2918</v>
      </c>
      <c r="J497" s="16">
        <f t="shared" ca="1" si="51"/>
        <v>53</v>
      </c>
      <c r="K497" s="17" t="s">
        <v>453</v>
      </c>
      <c r="L497" s="16">
        <v>3137</v>
      </c>
      <c r="M497" s="16">
        <v>13</v>
      </c>
      <c r="N497" s="16" t="s">
        <v>525</v>
      </c>
      <c r="O497" s="35" t="s">
        <v>455</v>
      </c>
      <c r="P497" s="16" t="s">
        <v>249</v>
      </c>
      <c r="Q497" s="16" t="s">
        <v>117</v>
      </c>
      <c r="R497" s="22" t="s">
        <v>73</v>
      </c>
      <c r="S497" s="22"/>
      <c r="T497" s="22">
        <v>597</v>
      </c>
      <c r="U497" s="22" t="s">
        <v>525</v>
      </c>
      <c r="V497" s="22" t="s">
        <v>456</v>
      </c>
      <c r="W497" s="16">
        <v>3000</v>
      </c>
      <c r="X497" s="16" t="s">
        <v>170</v>
      </c>
      <c r="Y497" s="16" t="s">
        <v>574</v>
      </c>
      <c r="Z497" s="16" t="s">
        <v>574</v>
      </c>
      <c r="AA497" s="16" t="s">
        <v>463</v>
      </c>
      <c r="AB497" s="16" t="s">
        <v>464</v>
      </c>
      <c r="AC497" s="16" t="s">
        <v>465</v>
      </c>
      <c r="AD497" s="16"/>
      <c r="AE497" s="16" t="s">
        <v>77</v>
      </c>
      <c r="AF497" s="24">
        <v>2905284</v>
      </c>
      <c r="AG497" s="41">
        <v>827912</v>
      </c>
      <c r="AH497" s="24">
        <v>3733196</v>
      </c>
      <c r="AI497" s="26">
        <v>34351</v>
      </c>
      <c r="AJ497" s="27">
        <v>41579</v>
      </c>
      <c r="AK497" s="19" t="s">
        <v>92</v>
      </c>
      <c r="AL497" s="28">
        <f t="shared" ca="1" si="48"/>
        <v>11.416666666666666</v>
      </c>
      <c r="AM497" s="16" t="s">
        <v>120</v>
      </c>
      <c r="AN497" s="16" t="s">
        <v>94</v>
      </c>
      <c r="AO497" s="36" t="s">
        <v>466</v>
      </c>
      <c r="AP497" s="30">
        <v>6.9690000000000002E-2</v>
      </c>
      <c r="AQ497" s="31" t="s">
        <v>2919</v>
      </c>
      <c r="AR497" s="17" t="s">
        <v>2919</v>
      </c>
      <c r="AS497" s="16" t="s">
        <v>84</v>
      </c>
      <c r="AT497" s="16"/>
      <c r="AU497" s="33"/>
      <c r="AV497" s="17"/>
      <c r="AW497" s="16" t="s">
        <v>2920</v>
      </c>
      <c r="AX497" s="16">
        <v>3155836007</v>
      </c>
      <c r="AY497" s="16" t="s">
        <v>78</v>
      </c>
      <c r="AZ497" s="16" t="str">
        <f t="shared" ca="1" si="50"/>
        <v xml:space="preserve"> </v>
      </c>
      <c r="BA497" s="16" t="s">
        <v>87</v>
      </c>
      <c r="BB497" s="16" t="s">
        <v>87</v>
      </c>
      <c r="BC497" s="16"/>
      <c r="BD497" s="18" t="s">
        <v>87</v>
      </c>
      <c r="BE497" s="16"/>
      <c r="BF497" s="16" t="s">
        <v>87</v>
      </c>
      <c r="BG497" s="17"/>
      <c r="BH497" s="16"/>
      <c r="BI497" s="19"/>
      <c r="BJ497" s="16"/>
      <c r="BK497" s="16"/>
      <c r="BL497" s="34"/>
    </row>
    <row r="498" spans="1:64">
      <c r="A498" s="15">
        <v>599</v>
      </c>
      <c r="B498" s="16">
        <v>4066</v>
      </c>
      <c r="C498" s="17" t="s">
        <v>64</v>
      </c>
      <c r="D498" s="18">
        <v>94430961</v>
      </c>
      <c r="E498" s="18" t="e">
        <v>#N/A</v>
      </c>
      <c r="F498" s="18" t="e">
        <v>#N/A</v>
      </c>
      <c r="G498" s="17" t="s">
        <v>2921</v>
      </c>
      <c r="H498" s="16" t="s">
        <v>89</v>
      </c>
      <c r="I498" s="19" t="s">
        <v>2922</v>
      </c>
      <c r="J498" s="16">
        <f t="shared" ca="1" si="51"/>
        <v>49</v>
      </c>
      <c r="K498" s="17" t="s">
        <v>247</v>
      </c>
      <c r="L498" s="16">
        <v>3137</v>
      </c>
      <c r="M498" s="16">
        <v>11</v>
      </c>
      <c r="N498" s="16" t="s">
        <v>603</v>
      </c>
      <c r="O498" s="35" t="s">
        <v>455</v>
      </c>
      <c r="P498" s="16" t="s">
        <v>249</v>
      </c>
      <c r="Q498" s="16" t="s">
        <v>117</v>
      </c>
      <c r="R498" s="17" t="s">
        <v>250</v>
      </c>
      <c r="S498" s="22"/>
      <c r="T498" s="22">
        <v>204</v>
      </c>
      <c r="U498" s="22" t="s">
        <v>487</v>
      </c>
      <c r="V498" s="22" t="s">
        <v>456</v>
      </c>
      <c r="W498" s="16">
        <v>3000</v>
      </c>
      <c r="X498" s="16" t="s">
        <v>170</v>
      </c>
      <c r="Y498" s="16" t="s">
        <v>432</v>
      </c>
      <c r="Z498" s="16" t="s">
        <v>432</v>
      </c>
      <c r="AA498" s="16" t="s">
        <v>433</v>
      </c>
      <c r="AB498" s="16" t="s">
        <v>434</v>
      </c>
      <c r="AC498" s="16" t="s">
        <v>435</v>
      </c>
      <c r="AD498" s="16"/>
      <c r="AE498" s="16" t="s">
        <v>77</v>
      </c>
      <c r="AF498" s="24">
        <v>2569133</v>
      </c>
      <c r="AG498" s="41">
        <v>841439</v>
      </c>
      <c r="AH498" s="24">
        <v>3410572</v>
      </c>
      <c r="AI498" s="26">
        <v>35916</v>
      </c>
      <c r="AJ498" s="27">
        <v>40909</v>
      </c>
      <c r="AK498" s="19" t="s">
        <v>92</v>
      </c>
      <c r="AL498" s="28">
        <f t="shared" ca="1" si="48"/>
        <v>13.25</v>
      </c>
      <c r="AM498" s="16" t="s">
        <v>269</v>
      </c>
      <c r="AN498" s="16" t="s">
        <v>94</v>
      </c>
      <c r="AO498" s="36" t="s">
        <v>436</v>
      </c>
      <c r="AP498" s="30">
        <v>6.9690000000000002E-2</v>
      </c>
      <c r="AQ498" s="31" t="s">
        <v>2923</v>
      </c>
      <c r="AR498" s="17" t="s">
        <v>2923</v>
      </c>
      <c r="AS498" s="16" t="s">
        <v>84</v>
      </c>
      <c r="AT498" s="16"/>
      <c r="AU498" s="33"/>
      <c r="AV498" s="17"/>
      <c r="AW498" s="16" t="s">
        <v>2924</v>
      </c>
      <c r="AX498" s="16">
        <v>30129516181</v>
      </c>
      <c r="AY498" s="16" t="s">
        <v>78</v>
      </c>
      <c r="AZ498" s="16" t="str">
        <f t="shared" ca="1" si="50"/>
        <v xml:space="preserve"> </v>
      </c>
      <c r="BA498" s="16" t="s">
        <v>87</v>
      </c>
      <c r="BB498" s="16" t="s">
        <v>87</v>
      </c>
      <c r="BC498" s="16"/>
      <c r="BD498" s="18" t="s">
        <v>87</v>
      </c>
      <c r="BE498" s="16"/>
      <c r="BF498" s="16" t="s">
        <v>87</v>
      </c>
      <c r="BG498" s="17"/>
      <c r="BH498" s="16"/>
      <c r="BI498" s="19"/>
      <c r="BJ498" s="16"/>
      <c r="BK498" s="16"/>
      <c r="BL498" s="34"/>
    </row>
    <row r="499" spans="1:64">
      <c r="A499" s="15">
        <v>600</v>
      </c>
      <c r="B499" s="16">
        <v>4066</v>
      </c>
      <c r="C499" s="17" t="s">
        <v>64</v>
      </c>
      <c r="D499" s="18">
        <v>74182685</v>
      </c>
      <c r="E499" s="18">
        <v>74182685</v>
      </c>
      <c r="F499" s="18">
        <v>74182685</v>
      </c>
      <c r="G499" s="17" t="s">
        <v>2925</v>
      </c>
      <c r="H499" s="16" t="s">
        <v>229</v>
      </c>
      <c r="I499" s="19">
        <v>28209</v>
      </c>
      <c r="J499" s="16">
        <f t="shared" ca="1" si="51"/>
        <v>48</v>
      </c>
      <c r="K499" s="17" t="s">
        <v>247</v>
      </c>
      <c r="L499" s="16">
        <v>3137</v>
      </c>
      <c r="M499" s="16">
        <v>11</v>
      </c>
      <c r="N499" s="16" t="s">
        <v>603</v>
      </c>
      <c r="O499" s="21" t="s">
        <v>455</v>
      </c>
      <c r="P499" s="16" t="s">
        <v>249</v>
      </c>
      <c r="Q499" s="16" t="s">
        <v>117</v>
      </c>
      <c r="R499" s="17" t="s">
        <v>250</v>
      </c>
      <c r="S499" s="22"/>
      <c r="T499" s="22">
        <v>645</v>
      </c>
      <c r="U499" s="22" t="s">
        <v>525</v>
      </c>
      <c r="V499" s="22" t="s">
        <v>456</v>
      </c>
      <c r="W499" s="16">
        <v>2000</v>
      </c>
      <c r="X499" s="16" t="s">
        <v>181</v>
      </c>
      <c r="Y499" s="16" t="s">
        <v>338</v>
      </c>
      <c r="Z499" s="16" t="s">
        <v>338</v>
      </c>
      <c r="AA499" s="16" t="s">
        <v>76</v>
      </c>
      <c r="AB499" s="16" t="s">
        <v>76</v>
      </c>
      <c r="AC499" s="16" t="s">
        <v>76</v>
      </c>
      <c r="AD499" s="16" t="s">
        <v>2926</v>
      </c>
      <c r="AE499" s="16" t="s">
        <v>77</v>
      </c>
      <c r="AF499" s="24">
        <v>2569133</v>
      </c>
      <c r="AG499" s="41">
        <v>841439</v>
      </c>
      <c r="AH499" s="24">
        <v>3410572</v>
      </c>
      <c r="AI499" s="26">
        <v>37439</v>
      </c>
      <c r="AJ499" s="27">
        <v>43048</v>
      </c>
      <c r="AK499" s="19" t="s">
        <v>92</v>
      </c>
      <c r="AL499" s="28">
        <f t="shared" ca="1" si="48"/>
        <v>7.333333333333333</v>
      </c>
      <c r="AM499" s="16" t="s">
        <v>120</v>
      </c>
      <c r="AN499" s="16" t="s">
        <v>94</v>
      </c>
      <c r="AO499" s="36" t="s">
        <v>82</v>
      </c>
      <c r="AP499" s="30">
        <v>6.9690000000000002E-2</v>
      </c>
      <c r="AQ499" s="31" t="s">
        <v>2927</v>
      </c>
      <c r="AR499" s="17" t="s">
        <v>2928</v>
      </c>
      <c r="AS499" s="16" t="s">
        <v>84</v>
      </c>
      <c r="AT499" s="16"/>
      <c r="AU499" s="33" t="s">
        <v>847</v>
      </c>
      <c r="AV499" s="17"/>
      <c r="AW499" s="16" t="s">
        <v>2929</v>
      </c>
      <c r="AX499" s="16">
        <v>3012072694</v>
      </c>
      <c r="AY499" s="16">
        <v>3108187346</v>
      </c>
      <c r="AZ499" s="16" t="str">
        <f t="shared" ref="AZ499:AZ524" ca="1" si="52">IF(AND(C499="MASCULINO",J499&gt;=59),"Prepensionado",IF(AND(C499="FEMENINO",J499&gt;=54),"Prepensionado"," "))</f>
        <v xml:space="preserve"> </v>
      </c>
      <c r="BA499" s="16" t="s">
        <v>87</v>
      </c>
      <c r="BB499" s="16" t="s">
        <v>87</v>
      </c>
      <c r="BC499" s="16"/>
      <c r="BD499" s="18" t="s">
        <v>87</v>
      </c>
      <c r="BE499" s="16"/>
      <c r="BF499" s="16" t="s">
        <v>87</v>
      </c>
      <c r="BG499" s="44"/>
      <c r="BH499" s="16"/>
      <c r="BI499" s="19"/>
      <c r="BJ499" s="16"/>
      <c r="BK499" s="16"/>
      <c r="BL499" s="34"/>
    </row>
    <row r="500" spans="1:64">
      <c r="A500" s="15">
        <v>603</v>
      </c>
      <c r="B500" s="16">
        <v>4066</v>
      </c>
      <c r="C500" s="17" t="s">
        <v>64</v>
      </c>
      <c r="D500" s="18">
        <v>6775770</v>
      </c>
      <c r="E500" s="18">
        <v>6775770</v>
      </c>
      <c r="F500" s="18">
        <v>6775770</v>
      </c>
      <c r="G500" s="17" t="s">
        <v>2930</v>
      </c>
      <c r="H500" s="16" t="s">
        <v>66</v>
      </c>
      <c r="I500" s="19" t="s">
        <v>2931</v>
      </c>
      <c r="J500" s="16">
        <f t="shared" ca="1" si="51"/>
        <v>58</v>
      </c>
      <c r="K500" s="17" t="s">
        <v>138</v>
      </c>
      <c r="L500" s="16">
        <v>2045</v>
      </c>
      <c r="M500" s="16">
        <v>10</v>
      </c>
      <c r="N500" s="16" t="s">
        <v>982</v>
      </c>
      <c r="O500" s="35" t="s">
        <v>983</v>
      </c>
      <c r="P500" s="16" t="s">
        <v>141</v>
      </c>
      <c r="Q500" s="35" t="s">
        <v>142</v>
      </c>
      <c r="R500" s="17" t="s">
        <v>73</v>
      </c>
      <c r="S500" s="22"/>
      <c r="T500" s="22">
        <v>603</v>
      </c>
      <c r="U500" s="22" t="s">
        <v>982</v>
      </c>
      <c r="V500" s="37" t="s">
        <v>983</v>
      </c>
      <c r="W500" s="16">
        <v>3000</v>
      </c>
      <c r="X500" s="16" t="s">
        <v>170</v>
      </c>
      <c r="Y500" s="16" t="s">
        <v>416</v>
      </c>
      <c r="Z500" s="16" t="s">
        <v>416</v>
      </c>
      <c r="AA500" s="16" t="s">
        <v>76</v>
      </c>
      <c r="AB500" s="16" t="s">
        <v>76</v>
      </c>
      <c r="AC500" s="16" t="s">
        <v>76</v>
      </c>
      <c r="AD500" s="16"/>
      <c r="AE500" s="16" t="s">
        <v>77</v>
      </c>
      <c r="AF500" s="24">
        <v>4310846</v>
      </c>
      <c r="AG500" s="41">
        <v>1228046</v>
      </c>
      <c r="AH500" s="24">
        <v>5538892</v>
      </c>
      <c r="AI500" s="26">
        <v>35522</v>
      </c>
      <c r="AJ500" s="27">
        <v>40909</v>
      </c>
      <c r="AK500" s="19" t="s">
        <v>92</v>
      </c>
      <c r="AL500" s="28">
        <f t="shared" ca="1" si="48"/>
        <v>13.25</v>
      </c>
      <c r="AM500" s="16" t="s">
        <v>1161</v>
      </c>
      <c r="AN500" s="16" t="s">
        <v>94</v>
      </c>
      <c r="AO500" s="36" t="s">
        <v>82</v>
      </c>
      <c r="AP500" s="30">
        <v>6.9690000000000002E-2</v>
      </c>
      <c r="AQ500" s="31" t="s">
        <v>2932</v>
      </c>
      <c r="AR500" s="16" t="s">
        <v>2932</v>
      </c>
      <c r="AS500" s="16" t="s">
        <v>84</v>
      </c>
      <c r="AT500" s="16" t="s">
        <v>2324</v>
      </c>
      <c r="AU500" s="33" t="s">
        <v>135</v>
      </c>
      <c r="AV500" s="16" t="s">
        <v>2933</v>
      </c>
      <c r="AW500" s="16" t="s">
        <v>2934</v>
      </c>
      <c r="AX500" s="16">
        <v>3164918985</v>
      </c>
      <c r="AY500" s="16" t="s">
        <v>78</v>
      </c>
      <c r="AZ500" s="16" t="str">
        <f t="shared" ca="1" si="52"/>
        <v xml:space="preserve"> </v>
      </c>
      <c r="BA500" s="16" t="s">
        <v>529</v>
      </c>
      <c r="BB500" s="16" t="s">
        <v>87</v>
      </c>
      <c r="BC500" s="16"/>
      <c r="BD500" s="18" t="s">
        <v>87</v>
      </c>
      <c r="BE500" s="16"/>
      <c r="BF500" s="16" t="s">
        <v>87</v>
      </c>
      <c r="BG500" s="31"/>
      <c r="BH500" s="16"/>
      <c r="BI500" s="19"/>
      <c r="BJ500" s="16"/>
      <c r="BK500" s="16"/>
      <c r="BL500" s="34"/>
    </row>
    <row r="501" spans="1:64">
      <c r="A501" s="15">
        <v>604</v>
      </c>
      <c r="B501" s="16">
        <v>4066</v>
      </c>
      <c r="C501" s="17" t="s">
        <v>112</v>
      </c>
      <c r="D501" s="18">
        <v>52859286</v>
      </c>
      <c r="E501" s="18">
        <v>52859286</v>
      </c>
      <c r="F501" s="18">
        <v>52859286</v>
      </c>
      <c r="G501" s="17" t="s">
        <v>2935</v>
      </c>
      <c r="H501" s="16" t="s">
        <v>236</v>
      </c>
      <c r="I501" s="19" t="s">
        <v>2936</v>
      </c>
      <c r="J501" s="16">
        <f t="shared" ca="1" si="51"/>
        <v>42</v>
      </c>
      <c r="K501" s="17" t="s">
        <v>257</v>
      </c>
      <c r="L501" s="16">
        <v>3137</v>
      </c>
      <c r="M501" s="16">
        <v>11</v>
      </c>
      <c r="N501" s="16" t="s">
        <v>603</v>
      </c>
      <c r="O501" s="35" t="s">
        <v>455</v>
      </c>
      <c r="P501" s="16" t="s">
        <v>249</v>
      </c>
      <c r="Q501" s="16" t="s">
        <v>117</v>
      </c>
      <c r="R501" s="22" t="s">
        <v>250</v>
      </c>
      <c r="S501" s="22"/>
      <c r="T501" s="22">
        <v>53</v>
      </c>
      <c r="U501" s="22" t="s">
        <v>454</v>
      </c>
      <c r="V501" s="22" t="s">
        <v>456</v>
      </c>
      <c r="W501" s="16">
        <v>1100</v>
      </c>
      <c r="X501" s="16" t="s">
        <v>159</v>
      </c>
      <c r="Y501" s="16" t="s">
        <v>2937</v>
      </c>
      <c r="Z501" s="16" t="s">
        <v>2937</v>
      </c>
      <c r="AA501" s="16" t="s">
        <v>76</v>
      </c>
      <c r="AB501" s="16" t="s">
        <v>76</v>
      </c>
      <c r="AC501" s="16" t="s">
        <v>76</v>
      </c>
      <c r="AD501" s="16"/>
      <c r="AE501" s="16" t="s">
        <v>77</v>
      </c>
      <c r="AF501" s="24">
        <v>2569133</v>
      </c>
      <c r="AG501" s="41">
        <v>841439</v>
      </c>
      <c r="AH501" s="24">
        <v>3410572</v>
      </c>
      <c r="AI501" s="26">
        <v>37448</v>
      </c>
      <c r="AJ501" s="27">
        <v>40909</v>
      </c>
      <c r="AK501" s="19" t="s">
        <v>92</v>
      </c>
      <c r="AL501" s="28">
        <f t="shared" ca="1" si="48"/>
        <v>13.25</v>
      </c>
      <c r="AM501" s="16" t="s">
        <v>93</v>
      </c>
      <c r="AN501" s="16" t="s">
        <v>94</v>
      </c>
      <c r="AO501" s="36" t="s">
        <v>82</v>
      </c>
      <c r="AP501" s="30">
        <v>5.2199999999999998E-3</v>
      </c>
      <c r="AQ501" s="31" t="s">
        <v>2938</v>
      </c>
      <c r="AR501" s="17" t="s">
        <v>2939</v>
      </c>
      <c r="AS501" s="16" t="s">
        <v>84</v>
      </c>
      <c r="AT501" s="16"/>
      <c r="AU501" s="33" t="s">
        <v>198</v>
      </c>
      <c r="AV501" s="17" t="s">
        <v>2940</v>
      </c>
      <c r="AW501" s="16" t="s">
        <v>2941</v>
      </c>
      <c r="AX501" s="16">
        <v>3212374486</v>
      </c>
      <c r="AY501" s="16" t="s">
        <v>78</v>
      </c>
      <c r="AZ501" s="16" t="str">
        <f t="shared" ca="1" si="52"/>
        <v xml:space="preserve"> </v>
      </c>
      <c r="BA501" s="16" t="s">
        <v>87</v>
      </c>
      <c r="BB501" s="16" t="s">
        <v>87</v>
      </c>
      <c r="BC501" s="16"/>
      <c r="BD501" s="18" t="s">
        <v>153</v>
      </c>
      <c r="BE501" s="16"/>
      <c r="BF501" s="16" t="s">
        <v>87</v>
      </c>
      <c r="BG501" s="44"/>
      <c r="BH501" s="16"/>
      <c r="BI501" s="19"/>
      <c r="BJ501" s="16"/>
      <c r="BK501" s="16"/>
      <c r="BL501" s="34"/>
    </row>
    <row r="502" spans="1:64">
      <c r="A502" s="15">
        <v>605</v>
      </c>
      <c r="B502" s="16">
        <v>4066</v>
      </c>
      <c r="C502" s="17" t="s">
        <v>64</v>
      </c>
      <c r="D502" s="18">
        <v>94460159</v>
      </c>
      <c r="E502" s="18">
        <v>94460159</v>
      </c>
      <c r="F502" s="18">
        <v>94460159</v>
      </c>
      <c r="G502" s="17" t="s">
        <v>2942</v>
      </c>
      <c r="H502" s="16" t="s">
        <v>89</v>
      </c>
      <c r="I502" s="19">
        <v>27929</v>
      </c>
      <c r="J502" s="16">
        <f t="shared" ca="1" si="51"/>
        <v>48</v>
      </c>
      <c r="K502" s="17" t="s">
        <v>257</v>
      </c>
      <c r="L502" s="16">
        <v>3137</v>
      </c>
      <c r="M502" s="16">
        <v>10</v>
      </c>
      <c r="N502" s="16" t="s">
        <v>822</v>
      </c>
      <c r="O502" s="35" t="s">
        <v>455</v>
      </c>
      <c r="P502" s="16" t="s">
        <v>249</v>
      </c>
      <c r="Q502" s="16" t="s">
        <v>117</v>
      </c>
      <c r="R502" s="22" t="s">
        <v>250</v>
      </c>
      <c r="S502" s="22"/>
      <c r="T502" s="22">
        <v>107</v>
      </c>
      <c r="U502" s="22" t="s">
        <v>603</v>
      </c>
      <c r="V502" s="22" t="s">
        <v>456</v>
      </c>
      <c r="W502" s="16">
        <v>3000</v>
      </c>
      <c r="X502" s="16" t="s">
        <v>170</v>
      </c>
      <c r="Y502" s="16" t="s">
        <v>432</v>
      </c>
      <c r="Z502" s="16" t="s">
        <v>432</v>
      </c>
      <c r="AA502" s="16" t="s">
        <v>433</v>
      </c>
      <c r="AB502" s="16" t="s">
        <v>434</v>
      </c>
      <c r="AC502" s="16" t="s">
        <v>435</v>
      </c>
      <c r="AD502" s="16"/>
      <c r="AE502" s="16" t="s">
        <v>77</v>
      </c>
      <c r="AF502" s="24">
        <v>2436984</v>
      </c>
      <c r="AG502" s="41">
        <v>847020</v>
      </c>
      <c r="AH502" s="24">
        <v>3284004</v>
      </c>
      <c r="AI502" s="26">
        <v>37448</v>
      </c>
      <c r="AJ502" s="27">
        <v>42019</v>
      </c>
      <c r="AK502" s="19" t="s">
        <v>92</v>
      </c>
      <c r="AL502" s="28">
        <f t="shared" ca="1" si="48"/>
        <v>10.166666666666666</v>
      </c>
      <c r="AM502" s="16" t="s">
        <v>120</v>
      </c>
      <c r="AN502" s="16" t="s">
        <v>94</v>
      </c>
      <c r="AO502" s="36" t="s">
        <v>436</v>
      </c>
      <c r="AP502" s="30">
        <v>6.9690000000000002E-2</v>
      </c>
      <c r="AQ502" s="31" t="s">
        <v>2943</v>
      </c>
      <c r="AR502" s="16" t="s">
        <v>2943</v>
      </c>
      <c r="AS502" s="16" t="s">
        <v>84</v>
      </c>
      <c r="AT502" s="16"/>
      <c r="AU502" s="33" t="s">
        <v>866</v>
      </c>
      <c r="AV502" s="16"/>
      <c r="AW502" s="16" t="s">
        <v>2944</v>
      </c>
      <c r="AX502" s="16">
        <v>3122898188</v>
      </c>
      <c r="AY502" s="16">
        <v>3164469209</v>
      </c>
      <c r="AZ502" s="16" t="str">
        <f t="shared" ca="1" si="52"/>
        <v xml:space="preserve"> </v>
      </c>
      <c r="BA502" s="16" t="s">
        <v>87</v>
      </c>
      <c r="BB502" s="16" t="s">
        <v>87</v>
      </c>
      <c r="BC502" s="16"/>
      <c r="BD502" s="18" t="s">
        <v>87</v>
      </c>
      <c r="BE502" s="16"/>
      <c r="BF502" s="16" t="s">
        <v>87</v>
      </c>
      <c r="BG502" s="31"/>
      <c r="BH502" s="16"/>
      <c r="BI502" s="19"/>
      <c r="BJ502" s="16"/>
      <c r="BK502" s="16"/>
      <c r="BL502" s="34"/>
    </row>
    <row r="503" spans="1:64">
      <c r="A503" s="15">
        <v>607</v>
      </c>
      <c r="B503" s="16">
        <v>4066</v>
      </c>
      <c r="C503" s="17" t="s">
        <v>112</v>
      </c>
      <c r="D503" s="18">
        <v>40325843</v>
      </c>
      <c r="E503" s="18">
        <v>40325843</v>
      </c>
      <c r="F503" s="18">
        <v>40325843</v>
      </c>
      <c r="G503" s="17" t="s">
        <v>2945</v>
      </c>
      <c r="H503" s="16" t="s">
        <v>236</v>
      </c>
      <c r="I503" s="19" t="s">
        <v>2946</v>
      </c>
      <c r="J503" s="16">
        <f t="shared" ca="1" si="51"/>
        <v>42</v>
      </c>
      <c r="K503" s="17" t="s">
        <v>257</v>
      </c>
      <c r="L503" s="16">
        <v>3137</v>
      </c>
      <c r="M503" s="16">
        <v>10</v>
      </c>
      <c r="N503" s="16" t="s">
        <v>822</v>
      </c>
      <c r="O503" s="35" t="s">
        <v>455</v>
      </c>
      <c r="P503" s="17" t="s">
        <v>249</v>
      </c>
      <c r="Q503" s="16" t="s">
        <v>117</v>
      </c>
      <c r="R503" s="22" t="s">
        <v>250</v>
      </c>
      <c r="S503" s="22"/>
      <c r="T503" s="22">
        <v>108</v>
      </c>
      <c r="U503" s="22" t="s">
        <v>603</v>
      </c>
      <c r="V503" s="22" t="s">
        <v>456</v>
      </c>
      <c r="W503" s="16">
        <v>3000</v>
      </c>
      <c r="X503" s="16" t="s">
        <v>170</v>
      </c>
      <c r="Y503" s="16" t="s">
        <v>293</v>
      </c>
      <c r="Z503" s="16" t="s">
        <v>293</v>
      </c>
      <c r="AA503" s="16" t="s">
        <v>76</v>
      </c>
      <c r="AB503" s="16" t="s">
        <v>76</v>
      </c>
      <c r="AC503" s="16" t="s">
        <v>76</v>
      </c>
      <c r="AD503" s="16" t="s">
        <v>2947</v>
      </c>
      <c r="AE503" s="16" t="s">
        <v>77</v>
      </c>
      <c r="AF503" s="24">
        <v>2436984</v>
      </c>
      <c r="AG503" s="41">
        <v>847020</v>
      </c>
      <c r="AH503" s="24">
        <v>3284004</v>
      </c>
      <c r="AI503" s="26">
        <v>38552</v>
      </c>
      <c r="AJ503" s="27">
        <v>40909</v>
      </c>
      <c r="AK503" s="19" t="s">
        <v>92</v>
      </c>
      <c r="AL503" s="28">
        <f t="shared" ca="1" si="48"/>
        <v>13.25</v>
      </c>
      <c r="AM503" s="16" t="s">
        <v>120</v>
      </c>
      <c r="AN503" s="16" t="s">
        <v>94</v>
      </c>
      <c r="AO503" s="36" t="s">
        <v>82</v>
      </c>
      <c r="AP503" s="30">
        <v>6.9690000000000002E-2</v>
      </c>
      <c r="AQ503" s="31" t="s">
        <v>2948</v>
      </c>
      <c r="AR503" s="16" t="s">
        <v>2948</v>
      </c>
      <c r="AS503" s="16" t="s">
        <v>84</v>
      </c>
      <c r="AT503" s="16" t="s">
        <v>2949</v>
      </c>
      <c r="AU503" s="33"/>
      <c r="AV503" s="16"/>
      <c r="AW503" s="16" t="s">
        <v>2950</v>
      </c>
      <c r="AX503" s="16">
        <v>31044012</v>
      </c>
      <c r="AY503" s="16" t="s">
        <v>78</v>
      </c>
      <c r="AZ503" s="16" t="str">
        <f t="shared" ca="1" si="52"/>
        <v xml:space="preserve"> </v>
      </c>
      <c r="BA503" s="16" t="s">
        <v>87</v>
      </c>
      <c r="BB503" s="16" t="s">
        <v>87</v>
      </c>
      <c r="BC503" s="16"/>
      <c r="BD503" s="18" t="s">
        <v>87</v>
      </c>
      <c r="BE503" s="16"/>
      <c r="BF503" s="16" t="s">
        <v>364</v>
      </c>
      <c r="BG503" s="19"/>
      <c r="BH503" s="16"/>
      <c r="BI503" s="19"/>
      <c r="BJ503" s="16"/>
      <c r="BK503" s="16"/>
      <c r="BL503" s="34"/>
    </row>
    <row r="504" spans="1:64">
      <c r="A504" s="15">
        <v>608</v>
      </c>
      <c r="B504" s="16">
        <v>4066</v>
      </c>
      <c r="C504" s="17" t="s">
        <v>64</v>
      </c>
      <c r="D504" s="18">
        <v>79424615</v>
      </c>
      <c r="E504" s="18">
        <v>79424615</v>
      </c>
      <c r="F504" s="18">
        <v>79424615</v>
      </c>
      <c r="G504" s="17" t="s">
        <v>2951</v>
      </c>
      <c r="H504" s="16" t="s">
        <v>229</v>
      </c>
      <c r="I504" s="19">
        <v>24709</v>
      </c>
      <c r="J504" s="16">
        <f t="shared" ca="1" si="51"/>
        <v>57</v>
      </c>
      <c r="K504" s="17" t="s">
        <v>138</v>
      </c>
      <c r="L504" s="16">
        <v>3124</v>
      </c>
      <c r="M504" s="16">
        <v>10</v>
      </c>
      <c r="N504" s="16" t="s">
        <v>2952</v>
      </c>
      <c r="O504" s="35" t="s">
        <v>116</v>
      </c>
      <c r="P504" s="16" t="s">
        <v>141</v>
      </c>
      <c r="Q504" s="16" t="s">
        <v>117</v>
      </c>
      <c r="R504" s="17" t="s">
        <v>73</v>
      </c>
      <c r="S504" s="22"/>
      <c r="T504" s="22">
        <v>608</v>
      </c>
      <c r="U504" s="22" t="s">
        <v>2952</v>
      </c>
      <c r="V504" s="37" t="s">
        <v>116</v>
      </c>
      <c r="W504" s="16">
        <v>4000</v>
      </c>
      <c r="X504" s="16" t="s">
        <v>259</v>
      </c>
      <c r="Y504" s="16" t="s">
        <v>1583</v>
      </c>
      <c r="Z504" s="16" t="s">
        <v>1583</v>
      </c>
      <c r="AA504" s="16" t="s">
        <v>76</v>
      </c>
      <c r="AB504" s="16" t="s">
        <v>76</v>
      </c>
      <c r="AC504" s="16" t="s">
        <v>76</v>
      </c>
      <c r="AD504" s="16" t="s">
        <v>919</v>
      </c>
      <c r="AE504" s="16" t="s">
        <v>77</v>
      </c>
      <c r="AF504" s="24">
        <v>2436984</v>
      </c>
      <c r="AG504" s="25" t="s">
        <v>78</v>
      </c>
      <c r="AH504" s="24">
        <v>2436984</v>
      </c>
      <c r="AI504" s="26" t="s">
        <v>78</v>
      </c>
      <c r="AJ504" s="27">
        <v>44322</v>
      </c>
      <c r="AK504" s="19" t="s">
        <v>2953</v>
      </c>
      <c r="AL504" s="28">
        <f t="shared" ca="1" si="48"/>
        <v>3.8333333333333335</v>
      </c>
      <c r="AM504" s="16" t="s">
        <v>1142</v>
      </c>
      <c r="AN504" s="16" t="s">
        <v>94</v>
      </c>
      <c r="AO504" s="36" t="s">
        <v>82</v>
      </c>
      <c r="AP504" s="30">
        <v>5.2199999999999998E-3</v>
      </c>
      <c r="AQ504" s="31" t="s">
        <v>2954</v>
      </c>
      <c r="AR504" s="17" t="s">
        <v>2955</v>
      </c>
      <c r="AS504" s="16" t="s">
        <v>84</v>
      </c>
      <c r="AT504" s="16" t="s">
        <v>2956</v>
      </c>
      <c r="AU504" s="33"/>
      <c r="AV504" s="17"/>
      <c r="AW504" s="16" t="s">
        <v>2957</v>
      </c>
      <c r="AX504" s="16">
        <v>3183725387</v>
      </c>
      <c r="AY504" s="16" t="s">
        <v>78</v>
      </c>
      <c r="AZ504" s="16" t="str">
        <f t="shared" ca="1" si="52"/>
        <v xml:space="preserve"> </v>
      </c>
      <c r="BA504" s="16" t="s">
        <v>87</v>
      </c>
      <c r="BB504" s="16" t="s">
        <v>87</v>
      </c>
      <c r="BC504" s="16">
        <v>6</v>
      </c>
      <c r="BD504" s="18" t="s">
        <v>87</v>
      </c>
      <c r="BE504" s="16"/>
      <c r="BF504" s="16" t="s">
        <v>87</v>
      </c>
      <c r="BG504" s="44"/>
      <c r="BH504" s="16"/>
      <c r="BI504" s="19"/>
      <c r="BJ504" s="16"/>
      <c r="BK504" s="16"/>
      <c r="BL504" s="56" t="s">
        <v>2958</v>
      </c>
    </row>
    <row r="505" spans="1:64">
      <c r="A505" s="15">
        <v>609</v>
      </c>
      <c r="B505" s="16">
        <v>4066</v>
      </c>
      <c r="C505" s="17" t="s">
        <v>112</v>
      </c>
      <c r="D505" s="18">
        <v>52827372</v>
      </c>
      <c r="E505" s="18" t="e">
        <v>#N/A</v>
      </c>
      <c r="F505" s="18" t="e">
        <v>#N/A</v>
      </c>
      <c r="G505" s="17" t="s">
        <v>2959</v>
      </c>
      <c r="H505" s="16" t="s">
        <v>89</v>
      </c>
      <c r="I505" s="19" t="s">
        <v>2960</v>
      </c>
      <c r="J505" s="16">
        <f t="shared" ca="1" si="51"/>
        <v>45</v>
      </c>
      <c r="K505" s="17" t="s">
        <v>138</v>
      </c>
      <c r="L505" s="22">
        <v>3124</v>
      </c>
      <c r="M505" s="37" t="s">
        <v>2961</v>
      </c>
      <c r="N505" s="16" t="s">
        <v>2962</v>
      </c>
      <c r="O505" s="35" t="s">
        <v>116</v>
      </c>
      <c r="P505" s="16" t="s">
        <v>141</v>
      </c>
      <c r="Q505" s="16" t="s">
        <v>117</v>
      </c>
      <c r="R505" s="17" t="s">
        <v>73</v>
      </c>
      <c r="S505" s="22"/>
      <c r="T505" s="22">
        <v>609</v>
      </c>
      <c r="U505" s="22" t="s">
        <v>2962</v>
      </c>
      <c r="V505" s="37" t="s">
        <v>116</v>
      </c>
      <c r="W505" s="16">
        <v>3000</v>
      </c>
      <c r="X505" s="16" t="s">
        <v>170</v>
      </c>
      <c r="Y505" s="16" t="s">
        <v>351</v>
      </c>
      <c r="Z505" s="16" t="s">
        <v>351</v>
      </c>
      <c r="AA505" s="16" t="s">
        <v>76</v>
      </c>
      <c r="AB505" s="16" t="s">
        <v>76</v>
      </c>
      <c r="AC505" s="16" t="s">
        <v>76</v>
      </c>
      <c r="AD505" s="16"/>
      <c r="AE505" s="16" t="s">
        <v>77</v>
      </c>
      <c r="AF505" s="24">
        <v>2328818</v>
      </c>
      <c r="AG505" s="41">
        <v>283910</v>
      </c>
      <c r="AH505" s="24">
        <v>2612728</v>
      </c>
      <c r="AI505" s="26">
        <v>37573</v>
      </c>
      <c r="AJ505" s="27">
        <v>40909</v>
      </c>
      <c r="AK505" s="19" t="s">
        <v>92</v>
      </c>
      <c r="AL505" s="28">
        <f t="shared" ca="1" si="48"/>
        <v>13.25</v>
      </c>
      <c r="AM505" s="16" t="s">
        <v>269</v>
      </c>
      <c r="AN505" s="16" t="s">
        <v>121</v>
      </c>
      <c r="AO505" s="36" t="s">
        <v>82</v>
      </c>
      <c r="AP505" s="30">
        <v>5.2199999999999998E-3</v>
      </c>
      <c r="AQ505" s="31" t="s">
        <v>2963</v>
      </c>
      <c r="AR505" s="17" t="s">
        <v>2964</v>
      </c>
      <c r="AS505" s="16" t="s">
        <v>84</v>
      </c>
      <c r="AT505" s="16"/>
      <c r="AU505" s="33" t="s">
        <v>198</v>
      </c>
      <c r="AV505" s="17"/>
      <c r="AW505" s="16" t="s">
        <v>2965</v>
      </c>
      <c r="AX505" s="16">
        <v>3125920021</v>
      </c>
      <c r="AY505" s="16">
        <v>3213602158</v>
      </c>
      <c r="AZ505" s="16" t="str">
        <f t="shared" ca="1" si="52"/>
        <v xml:space="preserve"> </v>
      </c>
      <c r="BA505" s="16" t="s">
        <v>87</v>
      </c>
      <c r="BB505" s="16" t="s">
        <v>87</v>
      </c>
      <c r="BC505" s="16"/>
      <c r="BD505" s="18" t="s">
        <v>153</v>
      </c>
      <c r="BE505" s="16"/>
      <c r="BF505" s="16" t="s">
        <v>87</v>
      </c>
      <c r="BG505" s="44"/>
      <c r="BH505" s="16"/>
      <c r="BI505" s="19"/>
      <c r="BJ505" s="16"/>
      <c r="BK505" s="16"/>
      <c r="BL505" s="34"/>
    </row>
    <row r="506" spans="1:64">
      <c r="A506" s="15">
        <v>610</v>
      </c>
      <c r="B506" s="16">
        <v>4066</v>
      </c>
      <c r="C506" s="17" t="s">
        <v>112</v>
      </c>
      <c r="D506" s="18">
        <v>20370319</v>
      </c>
      <c r="E506" s="18">
        <v>20370319</v>
      </c>
      <c r="F506" s="18">
        <v>20370319</v>
      </c>
      <c r="G506" s="17" t="s">
        <v>2966</v>
      </c>
      <c r="H506" s="16" t="s">
        <v>89</v>
      </c>
      <c r="I506" s="19" t="s">
        <v>2967</v>
      </c>
      <c r="J506" s="16">
        <f t="shared" ca="1" si="51"/>
        <v>49</v>
      </c>
      <c r="K506" s="17" t="s">
        <v>138</v>
      </c>
      <c r="L506" s="16">
        <v>3124</v>
      </c>
      <c r="M506" s="16">
        <v>11</v>
      </c>
      <c r="N506" s="16" t="s">
        <v>2968</v>
      </c>
      <c r="O506" s="35" t="s">
        <v>116</v>
      </c>
      <c r="P506" s="16" t="s">
        <v>141</v>
      </c>
      <c r="Q506" s="16" t="s">
        <v>117</v>
      </c>
      <c r="R506" s="17" t="s">
        <v>73</v>
      </c>
      <c r="S506" s="22"/>
      <c r="T506" s="22">
        <v>610</v>
      </c>
      <c r="U506" s="22" t="s">
        <v>2968</v>
      </c>
      <c r="V506" s="37" t="s">
        <v>116</v>
      </c>
      <c r="W506" s="16">
        <v>3000</v>
      </c>
      <c r="X506" s="16" t="s">
        <v>170</v>
      </c>
      <c r="Y506" s="16" t="s">
        <v>293</v>
      </c>
      <c r="Z506" s="16" t="s">
        <v>293</v>
      </c>
      <c r="AA506" s="16" t="s">
        <v>76</v>
      </c>
      <c r="AB506" s="16" t="s">
        <v>76</v>
      </c>
      <c r="AC506" s="16" t="s">
        <v>76</v>
      </c>
      <c r="AD506" s="16"/>
      <c r="AE506" s="16" t="s">
        <v>77</v>
      </c>
      <c r="AF506" s="24">
        <v>2569133</v>
      </c>
      <c r="AG506" s="41">
        <v>336169</v>
      </c>
      <c r="AH506" s="24">
        <v>2905302</v>
      </c>
      <c r="AI506" s="26">
        <v>37732</v>
      </c>
      <c r="AJ506" s="27">
        <v>40909</v>
      </c>
      <c r="AK506" s="19" t="s">
        <v>92</v>
      </c>
      <c r="AL506" s="28">
        <f t="shared" ca="1" si="48"/>
        <v>13.25</v>
      </c>
      <c r="AM506" s="16" t="s">
        <v>93</v>
      </c>
      <c r="AN506" s="16" t="s">
        <v>94</v>
      </c>
      <c r="AO506" s="36" t="s">
        <v>82</v>
      </c>
      <c r="AP506" s="30">
        <v>5.2199999999999998E-3</v>
      </c>
      <c r="AQ506" s="31" t="s">
        <v>2969</v>
      </c>
      <c r="AR506" s="17" t="s">
        <v>2970</v>
      </c>
      <c r="AS506" s="16" t="s">
        <v>84</v>
      </c>
      <c r="AT506" s="16" t="s">
        <v>2971</v>
      </c>
      <c r="AU506" s="33"/>
      <c r="AV506" s="17"/>
      <c r="AW506" s="16" t="s">
        <v>2972</v>
      </c>
      <c r="AX506" s="16">
        <v>3134930067</v>
      </c>
      <c r="AY506" s="16" t="s">
        <v>78</v>
      </c>
      <c r="AZ506" s="16" t="str">
        <f t="shared" ca="1" si="52"/>
        <v xml:space="preserve"> </v>
      </c>
      <c r="BA506" s="16" t="s">
        <v>87</v>
      </c>
      <c r="BB506" s="16" t="s">
        <v>87</v>
      </c>
      <c r="BC506" s="16"/>
      <c r="BD506" s="18" t="s">
        <v>87</v>
      </c>
      <c r="BE506" s="16"/>
      <c r="BF506" s="16" t="s">
        <v>87</v>
      </c>
      <c r="BG506" s="44"/>
      <c r="BH506" s="16"/>
      <c r="BI506" s="19"/>
      <c r="BJ506" s="16"/>
      <c r="BK506" s="16"/>
      <c r="BL506" s="34"/>
    </row>
    <row r="507" spans="1:64">
      <c r="A507" s="15">
        <v>616</v>
      </c>
      <c r="B507" s="16">
        <v>4066</v>
      </c>
      <c r="C507" s="17" t="s">
        <v>64</v>
      </c>
      <c r="D507" s="18">
        <v>1233889464</v>
      </c>
      <c r="E507" s="18">
        <v>1233889464</v>
      </c>
      <c r="F507" s="18">
        <v>1233889464</v>
      </c>
      <c r="G507" s="17" t="s">
        <v>2973</v>
      </c>
      <c r="H507" s="16" t="s">
        <v>229</v>
      </c>
      <c r="I507" s="19" t="s">
        <v>2974</v>
      </c>
      <c r="J507" s="16">
        <f t="shared" ref="J507:J561" ca="1" si="53">IF(I507=0," ",DATEDIF(I507,TODAY(),"Y"))</f>
        <v>28</v>
      </c>
      <c r="K507" s="17" t="s">
        <v>138</v>
      </c>
      <c r="L507" s="16">
        <v>4044</v>
      </c>
      <c r="M507" s="16">
        <v>15</v>
      </c>
      <c r="N507" s="16" t="s">
        <v>2975</v>
      </c>
      <c r="O507" s="21" t="s">
        <v>917</v>
      </c>
      <c r="P507" s="16" t="s">
        <v>141</v>
      </c>
      <c r="Q507" s="16" t="s">
        <v>131</v>
      </c>
      <c r="R507" s="17" t="s">
        <v>73</v>
      </c>
      <c r="S507" s="22"/>
      <c r="T507" s="22">
        <v>616</v>
      </c>
      <c r="U507" s="22" t="s">
        <v>2975</v>
      </c>
      <c r="V507" s="37" t="s">
        <v>917</v>
      </c>
      <c r="W507" s="16">
        <v>2000</v>
      </c>
      <c r="X507" s="16" t="s">
        <v>181</v>
      </c>
      <c r="Y507" s="16" t="s">
        <v>338</v>
      </c>
      <c r="Z507" s="16" t="s">
        <v>338</v>
      </c>
      <c r="AA507" s="16" t="s">
        <v>76</v>
      </c>
      <c r="AB507" s="16" t="s">
        <v>76</v>
      </c>
      <c r="AC507" s="16" t="s">
        <v>76</v>
      </c>
      <c r="AD507" s="16" t="s">
        <v>2976</v>
      </c>
      <c r="AE507" s="16" t="s">
        <v>78</v>
      </c>
      <c r="AF507" s="24">
        <v>2229680</v>
      </c>
      <c r="AG507" s="25" t="s">
        <v>78</v>
      </c>
      <c r="AH507" s="24">
        <v>2229680</v>
      </c>
      <c r="AI507" s="26" t="s">
        <v>78</v>
      </c>
      <c r="AJ507" s="27">
        <v>42948</v>
      </c>
      <c r="AK507" s="19" t="s">
        <v>92</v>
      </c>
      <c r="AL507" s="28">
        <f t="shared" ca="1" si="48"/>
        <v>7.666666666666667</v>
      </c>
      <c r="AM507" s="16" t="s">
        <v>120</v>
      </c>
      <c r="AN507" s="16" t="s">
        <v>121</v>
      </c>
      <c r="AO507" s="36" t="s">
        <v>82</v>
      </c>
      <c r="AP507" s="30">
        <v>5.2199999999999998E-3</v>
      </c>
      <c r="AQ507" s="31" t="s">
        <v>2977</v>
      </c>
      <c r="AR507" s="17" t="s">
        <v>2978</v>
      </c>
      <c r="AS507" s="16" t="s">
        <v>84</v>
      </c>
      <c r="AT507" s="16"/>
      <c r="AU507" s="33" t="s">
        <v>1121</v>
      </c>
      <c r="AV507" s="17"/>
      <c r="AW507" s="16" t="s">
        <v>2979</v>
      </c>
      <c r="AX507" s="16">
        <v>3222547154</v>
      </c>
      <c r="AY507" s="16">
        <v>3222547154</v>
      </c>
      <c r="AZ507" s="16" t="str">
        <f t="shared" ca="1" si="52"/>
        <v xml:space="preserve"> </v>
      </c>
      <c r="BA507" s="16" t="s">
        <v>87</v>
      </c>
      <c r="BB507" s="16" t="s">
        <v>87</v>
      </c>
      <c r="BC507" s="16"/>
      <c r="BD507" s="18" t="s">
        <v>153</v>
      </c>
      <c r="BE507" s="16"/>
      <c r="BF507" s="16" t="s">
        <v>87</v>
      </c>
      <c r="BG507" s="44"/>
      <c r="BH507" s="16"/>
      <c r="BI507" s="19"/>
      <c r="BJ507" s="16"/>
      <c r="BK507" s="16"/>
      <c r="BL507" s="34"/>
    </row>
    <row r="508" spans="1:64">
      <c r="A508" s="15">
        <v>617</v>
      </c>
      <c r="B508" s="16">
        <v>4066</v>
      </c>
      <c r="C508" s="17" t="s">
        <v>112</v>
      </c>
      <c r="D508" s="18">
        <v>66660008</v>
      </c>
      <c r="E508" s="18">
        <v>66660008</v>
      </c>
      <c r="F508" s="18">
        <v>66660008</v>
      </c>
      <c r="G508" s="17" t="s">
        <v>2980</v>
      </c>
      <c r="H508" s="16" t="s">
        <v>229</v>
      </c>
      <c r="I508" s="19">
        <v>30151</v>
      </c>
      <c r="J508" s="16">
        <f t="shared" ca="1" si="53"/>
        <v>42</v>
      </c>
      <c r="K508" s="17" t="s">
        <v>138</v>
      </c>
      <c r="L508" s="16">
        <v>4044</v>
      </c>
      <c r="M508" s="16">
        <v>11</v>
      </c>
      <c r="N508" s="16" t="s">
        <v>916</v>
      </c>
      <c r="O508" s="35" t="s">
        <v>917</v>
      </c>
      <c r="P508" s="16" t="s">
        <v>141</v>
      </c>
      <c r="Q508" s="16" t="s">
        <v>131</v>
      </c>
      <c r="R508" s="17" t="s">
        <v>73</v>
      </c>
      <c r="S508" s="22"/>
      <c r="T508" s="22">
        <v>617</v>
      </c>
      <c r="U508" s="22" t="s">
        <v>916</v>
      </c>
      <c r="V508" s="37" t="s">
        <v>917</v>
      </c>
      <c r="W508" s="16">
        <v>3000</v>
      </c>
      <c r="X508" s="16" t="s">
        <v>170</v>
      </c>
      <c r="Y508" s="16" t="s">
        <v>432</v>
      </c>
      <c r="Z508" s="16" t="s">
        <v>432</v>
      </c>
      <c r="AA508" s="16" t="s">
        <v>433</v>
      </c>
      <c r="AB508" s="16" t="s">
        <v>434</v>
      </c>
      <c r="AC508" s="16" t="s">
        <v>435</v>
      </c>
      <c r="AD508" s="16"/>
      <c r="AE508" s="16" t="s">
        <v>78</v>
      </c>
      <c r="AF508" s="24">
        <v>1909076</v>
      </c>
      <c r="AG508" s="25" t="s">
        <v>78</v>
      </c>
      <c r="AH508" s="24">
        <v>1909076</v>
      </c>
      <c r="AI508" s="26" t="s">
        <v>78</v>
      </c>
      <c r="AJ508" s="27">
        <v>44795</v>
      </c>
      <c r="AK508" s="19" t="s">
        <v>2981</v>
      </c>
      <c r="AL508" s="28">
        <f t="shared" ca="1" si="48"/>
        <v>2.5833333333333335</v>
      </c>
      <c r="AM508" s="16" t="s">
        <v>1678</v>
      </c>
      <c r="AN508" s="16" t="s">
        <v>94</v>
      </c>
      <c r="AO508" s="36" t="s">
        <v>436</v>
      </c>
      <c r="AP508" s="30">
        <v>5.2199999999999998E-3</v>
      </c>
      <c r="AQ508" s="31" t="s">
        <v>2982</v>
      </c>
      <c r="AR508" s="45" t="s">
        <v>2983</v>
      </c>
      <c r="AS508" s="16" t="s">
        <v>84</v>
      </c>
      <c r="AT508" s="16" t="s">
        <v>2984</v>
      </c>
      <c r="AU508" s="33"/>
      <c r="AV508" s="17"/>
      <c r="AW508" s="16" t="s">
        <v>2985</v>
      </c>
      <c r="AX508" s="16">
        <v>3185867304</v>
      </c>
      <c r="AY508" s="16">
        <v>3212773147</v>
      </c>
      <c r="AZ508" s="16" t="str">
        <f t="shared" ca="1" si="52"/>
        <v xml:space="preserve"> </v>
      </c>
      <c r="BA508" s="16" t="s">
        <v>87</v>
      </c>
      <c r="BB508" s="16" t="s">
        <v>87</v>
      </c>
      <c r="BC508" s="16"/>
      <c r="BD508" s="18" t="s">
        <v>87</v>
      </c>
      <c r="BE508" s="16"/>
      <c r="BF508" s="16" t="s">
        <v>87</v>
      </c>
      <c r="BG508" s="44"/>
      <c r="BH508" s="16"/>
      <c r="BI508" s="19"/>
      <c r="BJ508" s="16"/>
      <c r="BK508" s="16"/>
      <c r="BL508" s="34"/>
    </row>
    <row r="509" spans="1:64">
      <c r="A509" s="15">
        <v>618</v>
      </c>
      <c r="B509" s="16">
        <v>4066</v>
      </c>
      <c r="C509" s="17" t="s">
        <v>112</v>
      </c>
      <c r="D509" s="18">
        <v>60399761</v>
      </c>
      <c r="E509" s="18">
        <v>60399761</v>
      </c>
      <c r="F509" s="18">
        <v>60399761</v>
      </c>
      <c r="G509" s="17" t="s">
        <v>2986</v>
      </c>
      <c r="H509" s="16" t="s">
        <v>89</v>
      </c>
      <c r="I509" s="19">
        <v>29279</v>
      </c>
      <c r="J509" s="16">
        <f t="shared" ca="1" si="53"/>
        <v>45</v>
      </c>
      <c r="K509" s="17" t="s">
        <v>138</v>
      </c>
      <c r="L509" s="16">
        <v>4044</v>
      </c>
      <c r="M509" s="16">
        <v>11</v>
      </c>
      <c r="N509" s="16" t="s">
        <v>916</v>
      </c>
      <c r="O509" s="35" t="s">
        <v>917</v>
      </c>
      <c r="P509" s="16" t="s">
        <v>141</v>
      </c>
      <c r="Q509" s="16" t="s">
        <v>131</v>
      </c>
      <c r="R509" s="17" t="s">
        <v>73</v>
      </c>
      <c r="S509" s="22"/>
      <c r="T509" s="22">
        <v>618</v>
      </c>
      <c r="U509" s="22" t="s">
        <v>916</v>
      </c>
      <c r="V509" s="37" t="s">
        <v>917</v>
      </c>
      <c r="W509" s="16">
        <v>3000</v>
      </c>
      <c r="X509" s="16" t="s">
        <v>170</v>
      </c>
      <c r="Y509" s="16" t="s">
        <v>231</v>
      </c>
      <c r="Z509" s="16" t="s">
        <v>231</v>
      </c>
      <c r="AA509" s="16" t="s">
        <v>145</v>
      </c>
      <c r="AB509" s="16" t="s">
        <v>146</v>
      </c>
      <c r="AC509" s="16" t="s">
        <v>147</v>
      </c>
      <c r="AD509" s="16"/>
      <c r="AE509" s="16" t="s">
        <v>78</v>
      </c>
      <c r="AF509" s="24">
        <v>1909076</v>
      </c>
      <c r="AG509" s="25" t="s">
        <v>78</v>
      </c>
      <c r="AH509" s="24">
        <v>1909076</v>
      </c>
      <c r="AI509" s="26" t="s">
        <v>78</v>
      </c>
      <c r="AJ509" s="27">
        <v>43320</v>
      </c>
      <c r="AK509" s="19" t="s">
        <v>92</v>
      </c>
      <c r="AL509" s="28">
        <f t="shared" ca="1" si="48"/>
        <v>6.583333333333333</v>
      </c>
      <c r="AM509" s="16" t="s">
        <v>183</v>
      </c>
      <c r="AN509" s="16" t="s">
        <v>121</v>
      </c>
      <c r="AO509" s="36" t="s">
        <v>148</v>
      </c>
      <c r="AP509" s="30">
        <v>5.2199999999999998E-3</v>
      </c>
      <c r="AQ509" s="31" t="s">
        <v>2987</v>
      </c>
      <c r="AR509" s="17" t="s">
        <v>2988</v>
      </c>
      <c r="AS509" s="16" t="s">
        <v>2989</v>
      </c>
      <c r="AT509" s="16"/>
      <c r="AU509" s="33"/>
      <c r="AV509" s="17"/>
      <c r="AW509" s="16" t="s">
        <v>2990</v>
      </c>
      <c r="AX509" s="16">
        <v>3164771385</v>
      </c>
      <c r="AY509" s="16" t="s">
        <v>78</v>
      </c>
      <c r="AZ509" s="16" t="str">
        <f t="shared" ca="1" si="52"/>
        <v xml:space="preserve"> </v>
      </c>
      <c r="BA509" s="16" t="s">
        <v>87</v>
      </c>
      <c r="BB509" s="16" t="s">
        <v>87</v>
      </c>
      <c r="BC509" s="16"/>
      <c r="BD509" s="18" t="s">
        <v>87</v>
      </c>
      <c r="BE509" s="16"/>
      <c r="BF509" s="16" t="s">
        <v>87</v>
      </c>
      <c r="BG509" s="44"/>
      <c r="BH509" s="16"/>
      <c r="BI509" s="19"/>
      <c r="BJ509" s="16"/>
      <c r="BK509" s="16"/>
      <c r="BL509" s="34"/>
    </row>
    <row r="510" spans="1:64">
      <c r="A510" s="15">
        <v>619</v>
      </c>
      <c r="B510" s="16">
        <v>4066</v>
      </c>
      <c r="C510" s="17" t="s">
        <v>64</v>
      </c>
      <c r="D510" s="18">
        <v>3140602</v>
      </c>
      <c r="E510" s="18">
        <v>3140602</v>
      </c>
      <c r="F510" s="18">
        <v>3140602</v>
      </c>
      <c r="G510" s="17" t="s">
        <v>2991</v>
      </c>
      <c r="H510" s="16" t="s">
        <v>66</v>
      </c>
      <c r="I510" s="19" t="s">
        <v>2532</v>
      </c>
      <c r="J510" s="16">
        <f t="shared" ca="1" si="53"/>
        <v>56</v>
      </c>
      <c r="K510" s="17" t="s">
        <v>138</v>
      </c>
      <c r="L510" s="16">
        <v>4071</v>
      </c>
      <c r="M510" s="16">
        <v>16</v>
      </c>
      <c r="N510" s="16" t="s">
        <v>1629</v>
      </c>
      <c r="O510" s="35" t="s">
        <v>1567</v>
      </c>
      <c r="P510" s="16" t="s">
        <v>141</v>
      </c>
      <c r="Q510" s="16" t="s">
        <v>131</v>
      </c>
      <c r="R510" s="17" t="s">
        <v>73</v>
      </c>
      <c r="S510" s="22"/>
      <c r="T510" s="22">
        <v>619</v>
      </c>
      <c r="U510" s="22" t="s">
        <v>1629</v>
      </c>
      <c r="V510" s="37" t="s">
        <v>1567</v>
      </c>
      <c r="W510" s="16">
        <v>3000</v>
      </c>
      <c r="X510" s="16" t="s">
        <v>259</v>
      </c>
      <c r="Y510" s="16" t="s">
        <v>2992</v>
      </c>
      <c r="Z510" s="16" t="s">
        <v>2992</v>
      </c>
      <c r="AA510" s="16" t="s">
        <v>76</v>
      </c>
      <c r="AB510" s="16" t="s">
        <v>76</v>
      </c>
      <c r="AC510" s="16" t="s">
        <v>76</v>
      </c>
      <c r="AD510" s="16" t="s">
        <v>2993</v>
      </c>
      <c r="AE510" s="16" t="s">
        <v>77</v>
      </c>
      <c r="AF510" s="24">
        <v>2328818</v>
      </c>
      <c r="AG510" s="41">
        <v>624700</v>
      </c>
      <c r="AH510" s="24">
        <v>2953518</v>
      </c>
      <c r="AI510" s="26">
        <v>38355</v>
      </c>
      <c r="AJ510" s="27">
        <v>40909</v>
      </c>
      <c r="AK510" s="19" t="s">
        <v>92</v>
      </c>
      <c r="AL510" s="28">
        <f t="shared" ca="1" si="48"/>
        <v>13.25</v>
      </c>
      <c r="AM510" s="16" t="s">
        <v>120</v>
      </c>
      <c r="AN510" s="16" t="s">
        <v>94</v>
      </c>
      <c r="AO510" s="36" t="s">
        <v>82</v>
      </c>
      <c r="AP510" s="30">
        <v>6.9690000000000002E-2</v>
      </c>
      <c r="AQ510" s="31" t="s">
        <v>2994</v>
      </c>
      <c r="AR510" s="16" t="s">
        <v>2995</v>
      </c>
      <c r="AS510" s="16" t="s">
        <v>84</v>
      </c>
      <c r="AT510" s="16"/>
      <c r="AU510" s="33" t="s">
        <v>2996</v>
      </c>
      <c r="AV510" s="16" t="s">
        <v>2997</v>
      </c>
      <c r="AW510" s="16" t="s">
        <v>2998</v>
      </c>
      <c r="AX510" s="16">
        <v>3104648267</v>
      </c>
      <c r="AY510" s="16">
        <v>3104648167</v>
      </c>
      <c r="AZ510" s="16" t="str">
        <f t="shared" ca="1" si="52"/>
        <v xml:space="preserve"> </v>
      </c>
      <c r="BA510" s="16" t="s">
        <v>87</v>
      </c>
      <c r="BB510" s="16" t="s">
        <v>87</v>
      </c>
      <c r="BC510" s="16"/>
      <c r="BD510" s="18" t="s">
        <v>87</v>
      </c>
      <c r="BE510" s="16"/>
      <c r="BF510" s="16" t="s">
        <v>87</v>
      </c>
      <c r="BG510" s="31"/>
      <c r="BH510" s="16"/>
      <c r="BI510" s="19"/>
      <c r="BJ510" s="16"/>
      <c r="BK510" s="16"/>
      <c r="BL510" s="34"/>
    </row>
    <row r="511" spans="1:64">
      <c r="A511" s="15">
        <v>620</v>
      </c>
      <c r="B511" s="16">
        <v>4066</v>
      </c>
      <c r="C511" s="17" t="s">
        <v>64</v>
      </c>
      <c r="D511" s="18">
        <v>88179254</v>
      </c>
      <c r="E511" s="18">
        <v>88179254</v>
      </c>
      <c r="F511" s="18">
        <v>88179254</v>
      </c>
      <c r="G511" s="17" t="s">
        <v>2999</v>
      </c>
      <c r="H511" s="16" t="s">
        <v>229</v>
      </c>
      <c r="I511" s="19" t="s">
        <v>3000</v>
      </c>
      <c r="J511" s="16">
        <f t="shared" ca="1" si="53"/>
        <v>47</v>
      </c>
      <c r="K511" s="17" t="s">
        <v>138</v>
      </c>
      <c r="L511" s="16">
        <v>4071</v>
      </c>
      <c r="M511" s="16">
        <v>16</v>
      </c>
      <c r="N511" s="16" t="s">
        <v>1629</v>
      </c>
      <c r="O511" s="35" t="s">
        <v>1567</v>
      </c>
      <c r="P511" s="16" t="s">
        <v>141</v>
      </c>
      <c r="Q511" s="16" t="s">
        <v>131</v>
      </c>
      <c r="R511" s="17" t="s">
        <v>73</v>
      </c>
      <c r="S511" s="22"/>
      <c r="T511" s="22">
        <v>620</v>
      </c>
      <c r="U511" s="22" t="s">
        <v>1629</v>
      </c>
      <c r="V511" s="37" t="s">
        <v>1567</v>
      </c>
      <c r="W511" s="16">
        <v>3000</v>
      </c>
      <c r="X511" s="16" t="s">
        <v>170</v>
      </c>
      <c r="Y511" s="16" t="s">
        <v>231</v>
      </c>
      <c r="Z511" s="16" t="s">
        <v>231</v>
      </c>
      <c r="AA511" s="16" t="s">
        <v>145</v>
      </c>
      <c r="AB511" s="16" t="s">
        <v>146</v>
      </c>
      <c r="AC511" s="16" t="s">
        <v>147</v>
      </c>
      <c r="AD511" s="16"/>
      <c r="AE511" s="16" t="s">
        <v>77</v>
      </c>
      <c r="AF511" s="24">
        <v>2328818</v>
      </c>
      <c r="AG511" s="25" t="s">
        <v>78</v>
      </c>
      <c r="AH511" s="24">
        <v>2328818</v>
      </c>
      <c r="AI511" s="26" t="s">
        <v>78</v>
      </c>
      <c r="AJ511" s="27">
        <v>42360</v>
      </c>
      <c r="AK511" s="19" t="s">
        <v>92</v>
      </c>
      <c r="AL511" s="28">
        <f t="shared" ca="1" si="48"/>
        <v>9.25</v>
      </c>
      <c r="AM511" s="16" t="s">
        <v>120</v>
      </c>
      <c r="AN511" s="39" t="s">
        <v>94</v>
      </c>
      <c r="AO511" s="36" t="s">
        <v>148</v>
      </c>
      <c r="AP511" s="30">
        <v>6.9690000000000002E-2</v>
      </c>
      <c r="AQ511" s="31" t="s">
        <v>3001</v>
      </c>
      <c r="AR511" s="17" t="s">
        <v>3002</v>
      </c>
      <c r="AS511" s="16" t="s">
        <v>3003</v>
      </c>
      <c r="AT511" s="16"/>
      <c r="AU511" s="33"/>
      <c r="AV511" s="17"/>
      <c r="AW511" s="16" t="s">
        <v>3004</v>
      </c>
      <c r="AX511" s="16">
        <v>3209003147</v>
      </c>
      <c r="AY511" s="16" t="s">
        <v>78</v>
      </c>
      <c r="AZ511" s="16" t="str">
        <f t="shared" ca="1" si="52"/>
        <v xml:space="preserve"> </v>
      </c>
      <c r="BA511" s="16" t="s">
        <v>87</v>
      </c>
      <c r="BB511" s="16" t="s">
        <v>87</v>
      </c>
      <c r="BC511" s="16"/>
      <c r="BD511" s="18" t="s">
        <v>87</v>
      </c>
      <c r="BE511" s="16"/>
      <c r="BF511" s="16" t="s">
        <v>87</v>
      </c>
      <c r="BG511" s="44"/>
      <c r="BH511" s="16"/>
      <c r="BI511" s="19"/>
      <c r="BJ511" s="16"/>
      <c r="BK511" s="16"/>
      <c r="BL511" s="34"/>
    </row>
    <row r="512" spans="1:64">
      <c r="A512" s="15">
        <v>621</v>
      </c>
      <c r="B512" s="16">
        <v>4066</v>
      </c>
      <c r="C512" s="17" t="s">
        <v>64</v>
      </c>
      <c r="D512" s="18">
        <v>93373241</v>
      </c>
      <c r="E512" s="18">
        <v>93373241</v>
      </c>
      <c r="F512" s="18">
        <v>93373241</v>
      </c>
      <c r="G512" s="17" t="s">
        <v>3005</v>
      </c>
      <c r="H512" s="16" t="s">
        <v>66</v>
      </c>
      <c r="I512" s="19">
        <v>25136</v>
      </c>
      <c r="J512" s="16">
        <f t="shared" ca="1" si="53"/>
        <v>56</v>
      </c>
      <c r="K512" s="17" t="s">
        <v>138</v>
      </c>
      <c r="L512" s="16">
        <v>2028</v>
      </c>
      <c r="M512" s="16">
        <v>18</v>
      </c>
      <c r="N512" s="16" t="s">
        <v>358</v>
      </c>
      <c r="O512" s="35" t="s">
        <v>284</v>
      </c>
      <c r="P512" s="16" t="s">
        <v>141</v>
      </c>
      <c r="Q512" s="35" t="s">
        <v>142</v>
      </c>
      <c r="R512" s="17" t="s">
        <v>73</v>
      </c>
      <c r="S512" s="22"/>
      <c r="T512" s="22">
        <v>621</v>
      </c>
      <c r="U512" s="22" t="s">
        <v>358</v>
      </c>
      <c r="V512" s="37" t="s">
        <v>284</v>
      </c>
      <c r="W512" s="16">
        <v>3000</v>
      </c>
      <c r="X512" s="16" t="s">
        <v>170</v>
      </c>
      <c r="Y512" s="16" t="s">
        <v>324</v>
      </c>
      <c r="Z512" s="16" t="s">
        <v>324</v>
      </c>
      <c r="AA512" s="16" t="s">
        <v>76</v>
      </c>
      <c r="AB512" s="16" t="s">
        <v>76</v>
      </c>
      <c r="AC512" s="16" t="s">
        <v>76</v>
      </c>
      <c r="AD512" s="16"/>
      <c r="AE512" s="16" t="s">
        <v>77</v>
      </c>
      <c r="AF512" s="24">
        <v>7461595</v>
      </c>
      <c r="AG512" s="25" t="s">
        <v>78</v>
      </c>
      <c r="AH512" s="24">
        <v>7461595</v>
      </c>
      <c r="AI512" s="26" t="s">
        <v>78</v>
      </c>
      <c r="AJ512" s="27">
        <v>43710</v>
      </c>
      <c r="AK512" s="19" t="s">
        <v>92</v>
      </c>
      <c r="AL512" s="28">
        <f t="shared" ca="1" si="48"/>
        <v>5.583333333333333</v>
      </c>
      <c r="AM512" s="16" t="s">
        <v>120</v>
      </c>
      <c r="AN512" s="16" t="s">
        <v>94</v>
      </c>
      <c r="AO512" s="36" t="s">
        <v>82</v>
      </c>
      <c r="AP512" s="30">
        <v>5.2199999999999998E-3</v>
      </c>
      <c r="AQ512" s="31" t="s">
        <v>3006</v>
      </c>
      <c r="AR512" s="17" t="s">
        <v>3007</v>
      </c>
      <c r="AS512" s="16" t="s">
        <v>84</v>
      </c>
      <c r="AT512" s="16" t="s">
        <v>3008</v>
      </c>
      <c r="AU512" s="33" t="s">
        <v>3009</v>
      </c>
      <c r="AV512" s="17"/>
      <c r="AW512" s="16" t="s">
        <v>3010</v>
      </c>
      <c r="AX512" s="16">
        <v>3114640917</v>
      </c>
      <c r="AY512" s="16" t="s">
        <v>78</v>
      </c>
      <c r="AZ512" s="16" t="str">
        <f t="shared" ca="1" si="52"/>
        <v xml:space="preserve"> </v>
      </c>
      <c r="BA512" s="16" t="s">
        <v>87</v>
      </c>
      <c r="BB512" s="16" t="s">
        <v>87</v>
      </c>
      <c r="BC512" s="16"/>
      <c r="BD512" s="18" t="s">
        <v>87</v>
      </c>
      <c r="BE512" s="16"/>
      <c r="BF512" s="16" t="s">
        <v>87</v>
      </c>
      <c r="BG512" s="17"/>
      <c r="BH512" s="16"/>
      <c r="BI512" s="19"/>
      <c r="BJ512" s="16"/>
      <c r="BK512" s="16"/>
      <c r="BL512" s="34"/>
    </row>
    <row r="513" spans="1:64">
      <c r="A513" s="15">
        <v>622</v>
      </c>
      <c r="B513" s="16">
        <v>4066</v>
      </c>
      <c r="C513" s="17" t="s">
        <v>64</v>
      </c>
      <c r="D513" s="18">
        <v>6773199</v>
      </c>
      <c r="E513" s="18">
        <v>6773199</v>
      </c>
      <c r="F513" s="18">
        <v>6773199</v>
      </c>
      <c r="G513" s="17" t="s">
        <v>3011</v>
      </c>
      <c r="H513" s="16" t="s">
        <v>89</v>
      </c>
      <c r="I513" s="19" t="s">
        <v>3012</v>
      </c>
      <c r="J513" s="16">
        <f t="shared" ca="1" si="53"/>
        <v>59</v>
      </c>
      <c r="K513" s="17" t="s">
        <v>138</v>
      </c>
      <c r="L513" s="16">
        <v>2044</v>
      </c>
      <c r="M513" s="16">
        <v>11</v>
      </c>
      <c r="N513" s="16" t="s">
        <v>139</v>
      </c>
      <c r="O513" s="35" t="s">
        <v>140</v>
      </c>
      <c r="P513" s="16" t="s">
        <v>141</v>
      </c>
      <c r="Q513" s="35" t="s">
        <v>142</v>
      </c>
      <c r="R513" s="17" t="s">
        <v>73</v>
      </c>
      <c r="S513" s="22"/>
      <c r="T513" s="22">
        <v>622</v>
      </c>
      <c r="U513" s="22" t="s">
        <v>139</v>
      </c>
      <c r="V513" s="37" t="s">
        <v>140</v>
      </c>
      <c r="W513" s="16">
        <v>3000</v>
      </c>
      <c r="X513" s="16" t="s">
        <v>170</v>
      </c>
      <c r="Y513" s="16" t="s">
        <v>351</v>
      </c>
      <c r="Z513" s="16" t="s">
        <v>351</v>
      </c>
      <c r="AA513" s="16" t="s">
        <v>76</v>
      </c>
      <c r="AB513" s="16" t="s">
        <v>76</v>
      </c>
      <c r="AC513" s="16" t="s">
        <v>76</v>
      </c>
      <c r="AD513" s="16" t="s">
        <v>3013</v>
      </c>
      <c r="AE513" s="16" t="s">
        <v>77</v>
      </c>
      <c r="AF513" s="24">
        <v>4492340</v>
      </c>
      <c r="AG513" s="25" t="s">
        <v>78</v>
      </c>
      <c r="AH513" s="24">
        <v>4492340</v>
      </c>
      <c r="AI513" s="26" t="s">
        <v>78</v>
      </c>
      <c r="AJ513" s="27">
        <v>41024</v>
      </c>
      <c r="AK513" s="19" t="s">
        <v>92</v>
      </c>
      <c r="AL513" s="28">
        <f t="shared" ca="1" si="48"/>
        <v>12.916666666666666</v>
      </c>
      <c r="AM513" s="16" t="s">
        <v>120</v>
      </c>
      <c r="AN513" s="16" t="s">
        <v>94</v>
      </c>
      <c r="AO513" s="36" t="s">
        <v>82</v>
      </c>
      <c r="AP513" s="30">
        <v>6.9690000000000002E-2</v>
      </c>
      <c r="AQ513" s="31" t="s">
        <v>3014</v>
      </c>
      <c r="AR513" s="16" t="s">
        <v>3014</v>
      </c>
      <c r="AS513" s="16" t="s">
        <v>84</v>
      </c>
      <c r="AT513" s="16"/>
      <c r="AU513" s="33" t="s">
        <v>394</v>
      </c>
      <c r="AV513" s="16" t="s">
        <v>3015</v>
      </c>
      <c r="AW513" s="16" t="s">
        <v>3016</v>
      </c>
      <c r="AX513" s="16" t="s">
        <v>3017</v>
      </c>
      <c r="AY513" s="16" t="s">
        <v>78</v>
      </c>
      <c r="AZ513" s="16" t="str">
        <f t="shared" ca="1" si="52"/>
        <v>Prepensionado</v>
      </c>
      <c r="BA513" s="16" t="s">
        <v>87</v>
      </c>
      <c r="BB513" s="16" t="s">
        <v>87</v>
      </c>
      <c r="BC513" s="16"/>
      <c r="BD513" s="18" t="s">
        <v>87</v>
      </c>
      <c r="BE513" s="16"/>
      <c r="BF513" s="16" t="s">
        <v>87</v>
      </c>
      <c r="BG513" s="31"/>
      <c r="BH513" s="16"/>
      <c r="BI513" s="19"/>
      <c r="BJ513" s="16"/>
      <c r="BK513" s="16"/>
      <c r="BL513" s="34"/>
    </row>
    <row r="514" spans="1:64">
      <c r="A514" s="15">
        <v>623</v>
      </c>
      <c r="B514" s="16">
        <v>4066</v>
      </c>
      <c r="C514" s="17" t="s">
        <v>112</v>
      </c>
      <c r="D514" s="18">
        <v>52964887</v>
      </c>
      <c r="E514" s="18" t="e">
        <v>#N/A</v>
      </c>
      <c r="F514" s="18" t="e">
        <v>#N/A</v>
      </c>
      <c r="G514" s="17" t="s">
        <v>3018</v>
      </c>
      <c r="H514" s="16" t="s">
        <v>89</v>
      </c>
      <c r="I514" s="19" t="s">
        <v>3019</v>
      </c>
      <c r="J514" s="16">
        <f t="shared" ca="1" si="53"/>
        <v>41</v>
      </c>
      <c r="K514" s="17" t="s">
        <v>138</v>
      </c>
      <c r="L514" s="16">
        <v>2044</v>
      </c>
      <c r="M514" s="16">
        <v>11</v>
      </c>
      <c r="N514" s="16" t="s">
        <v>139</v>
      </c>
      <c r="O514" s="35" t="s">
        <v>140</v>
      </c>
      <c r="P514" s="16" t="s">
        <v>141</v>
      </c>
      <c r="Q514" s="35" t="s">
        <v>142</v>
      </c>
      <c r="R514" s="17" t="s">
        <v>73</v>
      </c>
      <c r="S514" s="22"/>
      <c r="T514" s="22">
        <v>623</v>
      </c>
      <c r="U514" s="22" t="s">
        <v>139</v>
      </c>
      <c r="V514" s="37" t="s">
        <v>140</v>
      </c>
      <c r="W514" s="16">
        <v>4000</v>
      </c>
      <c r="X514" s="16" t="s">
        <v>259</v>
      </c>
      <c r="Y514" s="16" t="s">
        <v>918</v>
      </c>
      <c r="Z514" s="16" t="s">
        <v>918</v>
      </c>
      <c r="AA514" s="16" t="s">
        <v>76</v>
      </c>
      <c r="AB514" s="16" t="s">
        <v>76</v>
      </c>
      <c r="AC514" s="16" t="s">
        <v>76</v>
      </c>
      <c r="AD514" s="16" t="s">
        <v>919</v>
      </c>
      <c r="AE514" s="16" t="s">
        <v>77</v>
      </c>
      <c r="AF514" s="24">
        <v>4492340</v>
      </c>
      <c r="AG514" s="25" t="s">
        <v>78</v>
      </c>
      <c r="AH514" s="24">
        <v>4492340</v>
      </c>
      <c r="AI514" s="26" t="s">
        <v>78</v>
      </c>
      <c r="AJ514" s="27">
        <v>41067</v>
      </c>
      <c r="AK514" s="19" t="s">
        <v>92</v>
      </c>
      <c r="AL514" s="28">
        <f t="shared" ca="1" si="48"/>
        <v>12.75</v>
      </c>
      <c r="AM514" s="16" t="s">
        <v>120</v>
      </c>
      <c r="AN514" s="16" t="s">
        <v>94</v>
      </c>
      <c r="AO514" s="36" t="s">
        <v>82</v>
      </c>
      <c r="AP514" s="30">
        <v>5.2199999999999998E-3</v>
      </c>
      <c r="AQ514" s="31" t="s">
        <v>3020</v>
      </c>
      <c r="AR514" s="17" t="s">
        <v>3021</v>
      </c>
      <c r="AS514" s="16" t="s">
        <v>84</v>
      </c>
      <c r="AT514" s="16"/>
      <c r="AU514" s="33" t="s">
        <v>394</v>
      </c>
      <c r="AV514" s="17"/>
      <c r="AW514" s="16" t="s">
        <v>3022</v>
      </c>
      <c r="AX514" s="16">
        <v>3208564226</v>
      </c>
      <c r="AY514" s="16">
        <v>3208564226</v>
      </c>
      <c r="AZ514" s="16" t="str">
        <f t="shared" ca="1" si="52"/>
        <v xml:space="preserve"> </v>
      </c>
      <c r="BA514" s="16" t="s">
        <v>87</v>
      </c>
      <c r="BB514" s="16" t="s">
        <v>87</v>
      </c>
      <c r="BC514" s="16"/>
      <c r="BD514" s="18" t="s">
        <v>87</v>
      </c>
      <c r="BE514" s="16"/>
      <c r="BF514" s="16" t="s">
        <v>154</v>
      </c>
      <c r="BG514" s="44"/>
      <c r="BH514" s="16"/>
      <c r="BI514" s="19"/>
      <c r="BJ514" s="16"/>
      <c r="BK514" s="16"/>
      <c r="BL514" s="34"/>
    </row>
    <row r="515" spans="1:64">
      <c r="A515" s="15">
        <v>624</v>
      </c>
      <c r="B515" s="16">
        <v>4066</v>
      </c>
      <c r="C515" s="17" t="s">
        <v>112</v>
      </c>
      <c r="D515" s="18">
        <v>49743899</v>
      </c>
      <c r="E515" s="18">
        <v>49743899</v>
      </c>
      <c r="F515" s="18">
        <v>49743899</v>
      </c>
      <c r="G515" s="17" t="s">
        <v>3023</v>
      </c>
      <c r="H515" s="16" t="s">
        <v>89</v>
      </c>
      <c r="I515" s="19">
        <v>25370</v>
      </c>
      <c r="J515" s="16">
        <f t="shared" ca="1" si="53"/>
        <v>55</v>
      </c>
      <c r="K515" s="17" t="s">
        <v>138</v>
      </c>
      <c r="L515" s="16">
        <v>2044</v>
      </c>
      <c r="M515" s="16">
        <v>11</v>
      </c>
      <c r="N515" s="16" t="s">
        <v>139</v>
      </c>
      <c r="O515" s="35" t="s">
        <v>140</v>
      </c>
      <c r="P515" s="16" t="s">
        <v>141</v>
      </c>
      <c r="Q515" s="35" t="s">
        <v>142</v>
      </c>
      <c r="R515" s="17" t="s">
        <v>73</v>
      </c>
      <c r="S515" s="22"/>
      <c r="T515" s="22">
        <v>624</v>
      </c>
      <c r="U515" s="22" t="s">
        <v>139</v>
      </c>
      <c r="V515" s="37" t="s">
        <v>140</v>
      </c>
      <c r="W515" s="16">
        <v>3000</v>
      </c>
      <c r="X515" s="16" t="s">
        <v>170</v>
      </c>
      <c r="Y515" s="16" t="s">
        <v>531</v>
      </c>
      <c r="Z515" s="16" t="s">
        <v>531</v>
      </c>
      <c r="AA515" s="16" t="s">
        <v>421</v>
      </c>
      <c r="AB515" s="16" t="s">
        <v>422</v>
      </c>
      <c r="AC515" s="16" t="s">
        <v>423</v>
      </c>
      <c r="AD515" s="72" t="s">
        <v>3024</v>
      </c>
      <c r="AE515" s="16" t="s">
        <v>77</v>
      </c>
      <c r="AF515" s="24">
        <v>4492340</v>
      </c>
      <c r="AG515" s="25" t="s">
        <v>78</v>
      </c>
      <c r="AH515" s="24">
        <v>4492340</v>
      </c>
      <c r="AI515" s="26" t="s">
        <v>78</v>
      </c>
      <c r="AJ515" s="27">
        <v>44061</v>
      </c>
      <c r="AK515" s="19" t="s">
        <v>3025</v>
      </c>
      <c r="AL515" s="28">
        <f t="shared" ca="1" si="48"/>
        <v>4.583333333333333</v>
      </c>
      <c r="AM515" s="16" t="s">
        <v>120</v>
      </c>
      <c r="AN515" s="16" t="s">
        <v>94</v>
      </c>
      <c r="AO515" s="36" t="s">
        <v>425</v>
      </c>
      <c r="AP515" s="30">
        <v>6.9690000000000002E-2</v>
      </c>
      <c r="AQ515" s="31" t="s">
        <v>3026</v>
      </c>
      <c r="AR515" s="17" t="s">
        <v>3027</v>
      </c>
      <c r="AS515" s="16" t="s">
        <v>428</v>
      </c>
      <c r="AT515" s="16"/>
      <c r="AU515" s="33" t="s">
        <v>439</v>
      </c>
      <c r="AV515" s="17"/>
      <c r="AW515" s="16" t="s">
        <v>3028</v>
      </c>
      <c r="AX515" s="16">
        <v>3183898849</v>
      </c>
      <c r="AY515" s="16">
        <v>3103523717</v>
      </c>
      <c r="AZ515" s="16" t="str">
        <f t="shared" ca="1" si="52"/>
        <v>Prepensionado</v>
      </c>
      <c r="BA515" s="16" t="s">
        <v>87</v>
      </c>
      <c r="BB515" s="16" t="s">
        <v>87</v>
      </c>
      <c r="BC515" s="16"/>
      <c r="BD515" s="18" t="s">
        <v>87</v>
      </c>
      <c r="BE515" s="16"/>
      <c r="BF515" s="16" t="s">
        <v>87</v>
      </c>
      <c r="BG515" s="17"/>
      <c r="BH515" s="16"/>
      <c r="BI515" s="19"/>
      <c r="BJ515" s="16"/>
      <c r="BK515" s="16"/>
      <c r="BL515" s="34"/>
    </row>
    <row r="516" spans="1:64">
      <c r="A516" s="15">
        <v>625</v>
      </c>
      <c r="B516" s="16">
        <v>4066</v>
      </c>
      <c r="C516" s="17" t="s">
        <v>64</v>
      </c>
      <c r="D516" s="18">
        <v>79117370</v>
      </c>
      <c r="E516" s="18">
        <v>79117370</v>
      </c>
      <c r="F516" s="18">
        <v>79117370</v>
      </c>
      <c r="G516" s="17" t="s">
        <v>3029</v>
      </c>
      <c r="H516" s="16" t="s">
        <v>89</v>
      </c>
      <c r="I516" s="19" t="s">
        <v>3030</v>
      </c>
      <c r="J516" s="16">
        <f t="shared" ca="1" si="53"/>
        <v>65</v>
      </c>
      <c r="K516" s="17" t="s">
        <v>138</v>
      </c>
      <c r="L516" s="16">
        <v>2044</v>
      </c>
      <c r="M516" s="16">
        <v>11</v>
      </c>
      <c r="N516" s="16" t="s">
        <v>139</v>
      </c>
      <c r="O516" s="35" t="s">
        <v>140</v>
      </c>
      <c r="P516" s="16" t="s">
        <v>141</v>
      </c>
      <c r="Q516" s="35" t="s">
        <v>142</v>
      </c>
      <c r="R516" s="17" t="s">
        <v>73</v>
      </c>
      <c r="S516" s="22"/>
      <c r="T516" s="22">
        <v>625</v>
      </c>
      <c r="U516" s="22" t="s">
        <v>139</v>
      </c>
      <c r="V516" s="37" t="s">
        <v>140</v>
      </c>
      <c r="W516" s="16">
        <v>4000</v>
      </c>
      <c r="X516" s="16" t="s">
        <v>259</v>
      </c>
      <c r="Y516" s="16" t="s">
        <v>331</v>
      </c>
      <c r="Z516" s="16" t="s">
        <v>331</v>
      </c>
      <c r="AA516" s="16" t="s">
        <v>76</v>
      </c>
      <c r="AB516" s="16" t="s">
        <v>76</v>
      </c>
      <c r="AC516" s="16" t="s">
        <v>76</v>
      </c>
      <c r="AD516" s="16"/>
      <c r="AE516" s="16" t="s">
        <v>77</v>
      </c>
      <c r="AF516" s="24">
        <v>4492340</v>
      </c>
      <c r="AG516" s="25" t="s">
        <v>78</v>
      </c>
      <c r="AH516" s="24">
        <v>4492340</v>
      </c>
      <c r="AI516" s="26" t="s">
        <v>78</v>
      </c>
      <c r="AJ516" s="27">
        <v>40878</v>
      </c>
      <c r="AK516" s="19" t="s">
        <v>92</v>
      </c>
      <c r="AL516" s="28">
        <f t="shared" ca="1" si="48"/>
        <v>13.333333333333334</v>
      </c>
      <c r="AM516" s="16" t="s">
        <v>120</v>
      </c>
      <c r="AN516" s="16" t="s">
        <v>94</v>
      </c>
      <c r="AO516" s="36" t="s">
        <v>82</v>
      </c>
      <c r="AP516" s="30">
        <v>5.2199999999999998E-3</v>
      </c>
      <c r="AQ516" s="31" t="s">
        <v>3031</v>
      </c>
      <c r="AR516" s="17" t="s">
        <v>3032</v>
      </c>
      <c r="AS516" s="16" t="s">
        <v>84</v>
      </c>
      <c r="AT516" s="16"/>
      <c r="AU516" s="33" t="s">
        <v>186</v>
      </c>
      <c r="AV516" s="17"/>
      <c r="AW516" s="16" t="s">
        <v>3033</v>
      </c>
      <c r="AX516" s="16">
        <v>310372414</v>
      </c>
      <c r="AY516" s="16" t="s">
        <v>78</v>
      </c>
      <c r="AZ516" s="16" t="str">
        <f t="shared" ca="1" si="52"/>
        <v>Prepensionado</v>
      </c>
      <c r="BA516" s="16" t="s">
        <v>87</v>
      </c>
      <c r="BB516" s="16" t="s">
        <v>87</v>
      </c>
      <c r="BC516" s="16"/>
      <c r="BD516" s="18" t="s">
        <v>153</v>
      </c>
      <c r="BE516" s="16"/>
      <c r="BF516" s="16" t="s">
        <v>87</v>
      </c>
      <c r="BG516" s="44"/>
      <c r="BH516" s="16"/>
      <c r="BI516" s="19"/>
      <c r="BJ516" s="16"/>
      <c r="BK516" s="16"/>
      <c r="BL516" s="34"/>
    </row>
    <row r="517" spans="1:64">
      <c r="A517" s="15">
        <v>626</v>
      </c>
      <c r="B517" s="16">
        <v>4066</v>
      </c>
      <c r="C517" s="17" t="s">
        <v>64</v>
      </c>
      <c r="D517" s="18">
        <v>79788598</v>
      </c>
      <c r="E517" s="18">
        <v>79788598</v>
      </c>
      <c r="F517" s="18">
        <v>79788598</v>
      </c>
      <c r="G517" s="17" t="s">
        <v>3034</v>
      </c>
      <c r="H517" s="16" t="s">
        <v>89</v>
      </c>
      <c r="I517" s="19" t="s">
        <v>3035</v>
      </c>
      <c r="J517" s="16">
        <f t="shared" ca="1" si="53"/>
        <v>48</v>
      </c>
      <c r="K517" s="17" t="s">
        <v>138</v>
      </c>
      <c r="L517" s="22">
        <v>2044</v>
      </c>
      <c r="M517" s="22">
        <v>11</v>
      </c>
      <c r="N517" s="16" t="s">
        <v>139</v>
      </c>
      <c r="O517" s="35" t="s">
        <v>140</v>
      </c>
      <c r="P517" s="16" t="s">
        <v>141</v>
      </c>
      <c r="Q517" s="35" t="s">
        <v>142</v>
      </c>
      <c r="R517" s="17" t="s">
        <v>73</v>
      </c>
      <c r="S517" s="22"/>
      <c r="T517" s="22">
        <v>626</v>
      </c>
      <c r="U517" s="22" t="s">
        <v>139</v>
      </c>
      <c r="V517" s="37" t="s">
        <v>140</v>
      </c>
      <c r="W517" s="16">
        <v>4000</v>
      </c>
      <c r="X517" s="16" t="s">
        <v>259</v>
      </c>
      <c r="Y517" s="16" t="s">
        <v>1331</v>
      </c>
      <c r="Z517" s="16" t="s">
        <v>1331</v>
      </c>
      <c r="AA517" s="16" t="s">
        <v>76</v>
      </c>
      <c r="AB517" s="16" t="s">
        <v>76</v>
      </c>
      <c r="AC517" s="16" t="s">
        <v>76</v>
      </c>
      <c r="AD517" s="16" t="s">
        <v>919</v>
      </c>
      <c r="AE517" s="16" t="s">
        <v>77</v>
      </c>
      <c r="AF517" s="24">
        <v>4492340</v>
      </c>
      <c r="AG517" s="25" t="s">
        <v>78</v>
      </c>
      <c r="AH517" s="24">
        <v>4492340</v>
      </c>
      <c r="AI517" s="26" t="s">
        <v>78</v>
      </c>
      <c r="AJ517" s="27">
        <v>40897</v>
      </c>
      <c r="AK517" s="19" t="s">
        <v>92</v>
      </c>
      <c r="AL517" s="28">
        <f t="shared" ca="1" si="48"/>
        <v>13.25</v>
      </c>
      <c r="AM517" s="16" t="s">
        <v>120</v>
      </c>
      <c r="AN517" s="16" t="s">
        <v>94</v>
      </c>
      <c r="AO517" s="36" t="s">
        <v>82</v>
      </c>
      <c r="AP517" s="30">
        <v>5.2199999999999998E-3</v>
      </c>
      <c r="AQ517" s="31" t="s">
        <v>3036</v>
      </c>
      <c r="AR517" s="17" t="s">
        <v>3036</v>
      </c>
      <c r="AS517" s="16" t="s">
        <v>84</v>
      </c>
      <c r="AT517" s="16"/>
      <c r="AU517" s="33" t="s">
        <v>186</v>
      </c>
      <c r="AV517" s="17" t="s">
        <v>3037</v>
      </c>
      <c r="AW517" s="16" t="s">
        <v>3038</v>
      </c>
      <c r="AX517" s="16">
        <v>3058904394</v>
      </c>
      <c r="AY517" s="16" t="s">
        <v>78</v>
      </c>
      <c r="AZ517" s="16" t="str">
        <f t="shared" ca="1" si="52"/>
        <v xml:space="preserve"> </v>
      </c>
      <c r="BA517" s="16" t="s">
        <v>87</v>
      </c>
      <c r="BB517" s="16" t="s">
        <v>87</v>
      </c>
      <c r="BC517" s="16"/>
      <c r="BD517" s="18" t="s">
        <v>153</v>
      </c>
      <c r="BE517" s="16"/>
      <c r="BF517" s="16" t="s">
        <v>87</v>
      </c>
      <c r="BG517" s="17"/>
      <c r="BH517" s="16"/>
      <c r="BI517" s="19"/>
      <c r="BJ517" s="16"/>
      <c r="BK517" s="16"/>
      <c r="BL517" s="34"/>
    </row>
    <row r="518" spans="1:64">
      <c r="A518" s="15">
        <v>627</v>
      </c>
      <c r="B518" s="16">
        <v>4066</v>
      </c>
      <c r="C518" s="17" t="s">
        <v>64</v>
      </c>
      <c r="D518" s="18">
        <v>1102812336</v>
      </c>
      <c r="E518" s="18">
        <v>1102812336</v>
      </c>
      <c r="F518" s="18">
        <v>1102812336</v>
      </c>
      <c r="G518" s="17" t="s">
        <v>3039</v>
      </c>
      <c r="H518" s="16" t="s">
        <v>66</v>
      </c>
      <c r="I518" s="19">
        <v>32114</v>
      </c>
      <c r="J518" s="16">
        <f t="shared" ca="1" si="53"/>
        <v>37</v>
      </c>
      <c r="K518" s="17" t="s">
        <v>138</v>
      </c>
      <c r="L518" s="16">
        <v>2044</v>
      </c>
      <c r="M518" s="16">
        <v>11</v>
      </c>
      <c r="N518" s="16" t="s">
        <v>139</v>
      </c>
      <c r="O518" s="35" t="s">
        <v>140</v>
      </c>
      <c r="P518" s="16" t="s">
        <v>141</v>
      </c>
      <c r="Q518" s="16" t="s">
        <v>142</v>
      </c>
      <c r="R518" s="17" t="s">
        <v>73</v>
      </c>
      <c r="S518" s="22"/>
      <c r="T518" s="22">
        <v>627</v>
      </c>
      <c r="U518" s="22" t="s">
        <v>139</v>
      </c>
      <c r="V518" s="22" t="s">
        <v>140</v>
      </c>
      <c r="W518" s="16">
        <v>4000</v>
      </c>
      <c r="X518" s="16" t="s">
        <v>259</v>
      </c>
      <c r="Y518" s="16" t="s">
        <v>984</v>
      </c>
      <c r="Z518" s="16" t="s">
        <v>984</v>
      </c>
      <c r="AA518" s="16" t="s">
        <v>76</v>
      </c>
      <c r="AB518" s="16" t="s">
        <v>76</v>
      </c>
      <c r="AC518" s="16" t="s">
        <v>76</v>
      </c>
      <c r="AD518" s="16" t="s">
        <v>3040</v>
      </c>
      <c r="AE518" s="16" t="s">
        <v>77</v>
      </c>
      <c r="AF518" s="24">
        <v>4492340</v>
      </c>
      <c r="AG518" s="25" t="s">
        <v>78</v>
      </c>
      <c r="AH518" s="24">
        <v>4492340</v>
      </c>
      <c r="AI518" s="26" t="s">
        <v>78</v>
      </c>
      <c r="AJ518" s="27">
        <v>44502</v>
      </c>
      <c r="AK518" s="19" t="s">
        <v>3041</v>
      </c>
      <c r="AL518" s="28">
        <f t="shared" ca="1" si="48"/>
        <v>3.4166666666666665</v>
      </c>
      <c r="AM518" s="16" t="s">
        <v>120</v>
      </c>
      <c r="AN518" s="16" t="s">
        <v>121</v>
      </c>
      <c r="AO518" s="36" t="s">
        <v>82</v>
      </c>
      <c r="AP518" s="65">
        <v>5.2199999999999998E-3</v>
      </c>
      <c r="AQ518" s="31" t="s">
        <v>3042</v>
      </c>
      <c r="AR518" s="32" t="s">
        <v>3043</v>
      </c>
      <c r="AS518" s="16" t="s">
        <v>428</v>
      </c>
      <c r="AT518" s="16"/>
      <c r="AU518" s="33" t="s">
        <v>3044</v>
      </c>
      <c r="AV518" s="16"/>
      <c r="AW518" s="16" t="s">
        <v>3045</v>
      </c>
      <c r="AX518" s="16">
        <v>3028355223</v>
      </c>
      <c r="AY518" s="16" t="s">
        <v>78</v>
      </c>
      <c r="AZ518" s="16" t="str">
        <f t="shared" ca="1" si="52"/>
        <v xml:space="preserve"> </v>
      </c>
      <c r="BA518" s="16" t="s">
        <v>87</v>
      </c>
      <c r="BB518" s="16" t="s">
        <v>87</v>
      </c>
      <c r="BC518" s="16">
        <f>2+(58/360)</f>
        <v>2.161111111111111</v>
      </c>
      <c r="BD518" s="18" t="s">
        <v>87</v>
      </c>
      <c r="BE518" s="16"/>
      <c r="BF518" s="16" t="s">
        <v>87</v>
      </c>
      <c r="BG518" s="31"/>
      <c r="BH518" s="16"/>
      <c r="BI518" s="19"/>
      <c r="BJ518" s="16"/>
      <c r="BK518" s="16"/>
      <c r="BL518" s="34"/>
    </row>
    <row r="519" spans="1:64">
      <c r="A519" s="15">
        <v>628</v>
      </c>
      <c r="B519" s="16">
        <v>4066</v>
      </c>
      <c r="C519" s="59" t="s">
        <v>64</v>
      </c>
      <c r="D519" s="18">
        <v>79584543</v>
      </c>
      <c r="E519" s="18">
        <v>79584543</v>
      </c>
      <c r="F519" s="18">
        <v>79584543</v>
      </c>
      <c r="G519" s="17" t="s">
        <v>3046</v>
      </c>
      <c r="H519" s="16" t="s">
        <v>89</v>
      </c>
      <c r="I519" s="19" t="s">
        <v>3047</v>
      </c>
      <c r="J519" s="16">
        <f t="shared" ca="1" si="53"/>
        <v>53</v>
      </c>
      <c r="K519" s="17" t="s">
        <v>453</v>
      </c>
      <c r="L519" s="16">
        <v>3137</v>
      </c>
      <c r="M519" s="16">
        <v>14</v>
      </c>
      <c r="N519" s="16" t="s">
        <v>487</v>
      </c>
      <c r="O519" s="35" t="s">
        <v>455</v>
      </c>
      <c r="P519" s="16" t="s">
        <v>249</v>
      </c>
      <c r="Q519" s="16" t="s">
        <v>117</v>
      </c>
      <c r="R519" s="22" t="s">
        <v>73</v>
      </c>
      <c r="S519" s="22"/>
      <c r="T519" s="22">
        <v>628</v>
      </c>
      <c r="U519" s="22" t="s">
        <v>487</v>
      </c>
      <c r="V519" s="22" t="s">
        <v>456</v>
      </c>
      <c r="W519" s="16">
        <v>3000</v>
      </c>
      <c r="X519" s="16" t="s">
        <v>170</v>
      </c>
      <c r="Y519" s="16" t="s">
        <v>519</v>
      </c>
      <c r="Z519" s="16" t="s">
        <v>519</v>
      </c>
      <c r="AA519" s="16" t="s">
        <v>339</v>
      </c>
      <c r="AB519" s="16" t="s">
        <v>340</v>
      </c>
      <c r="AC519" s="16" t="s">
        <v>341</v>
      </c>
      <c r="AD519" s="16"/>
      <c r="AE519" s="16" t="s">
        <v>77</v>
      </c>
      <c r="AF519" s="24">
        <v>3011402</v>
      </c>
      <c r="AG519" s="41">
        <v>954833</v>
      </c>
      <c r="AH519" s="24">
        <v>3966235</v>
      </c>
      <c r="AI519" s="26">
        <v>33921</v>
      </c>
      <c r="AJ519" s="27">
        <v>40909</v>
      </c>
      <c r="AK519" s="19" t="s">
        <v>92</v>
      </c>
      <c r="AL519" s="28">
        <f t="shared" ref="AL519:AL529" ca="1" si="54">IFERROR(IF(AJ519=0," ",DATEDIF(AJ519,TODAY(),"M"))/12," ")</f>
        <v>13.25</v>
      </c>
      <c r="AM519" s="16" t="s">
        <v>269</v>
      </c>
      <c r="AN519" s="16" t="s">
        <v>94</v>
      </c>
      <c r="AO519" s="36" t="s">
        <v>343</v>
      </c>
      <c r="AP519" s="30">
        <v>6.9690000000000002E-2</v>
      </c>
      <c r="AQ519" s="31" t="s">
        <v>3048</v>
      </c>
      <c r="AR519" s="17" t="s">
        <v>3049</v>
      </c>
      <c r="AS519" s="16" t="s">
        <v>84</v>
      </c>
      <c r="AT519" s="16"/>
      <c r="AU519" s="33"/>
      <c r="AV519" s="17"/>
      <c r="AW519" s="16" t="s">
        <v>3050</v>
      </c>
      <c r="AX519" s="16">
        <v>3245851742</v>
      </c>
      <c r="AY519" s="16" t="s">
        <v>78</v>
      </c>
      <c r="AZ519" s="16" t="str">
        <f t="shared" ca="1" si="52"/>
        <v xml:space="preserve"> </v>
      </c>
      <c r="BA519" s="16" t="s">
        <v>87</v>
      </c>
      <c r="BB519" s="16" t="s">
        <v>87</v>
      </c>
      <c r="BC519" s="16"/>
      <c r="BD519" s="18" t="s">
        <v>87</v>
      </c>
      <c r="BE519" s="16"/>
      <c r="BF519" s="16" t="s">
        <v>87</v>
      </c>
      <c r="BG519" s="44"/>
      <c r="BH519" s="16"/>
      <c r="BI519" s="19"/>
      <c r="BJ519" s="16"/>
      <c r="BK519" s="16"/>
      <c r="BL519" s="34"/>
    </row>
    <row r="520" spans="1:64">
      <c r="A520" s="15">
        <v>630</v>
      </c>
      <c r="B520" s="16">
        <v>4066</v>
      </c>
      <c r="C520" s="17" t="s">
        <v>64</v>
      </c>
      <c r="D520" s="18">
        <v>79592007</v>
      </c>
      <c r="E520" s="18">
        <v>79592007</v>
      </c>
      <c r="F520" s="18">
        <v>79592007</v>
      </c>
      <c r="G520" s="17" t="s">
        <v>3051</v>
      </c>
      <c r="H520" s="16" t="s">
        <v>229</v>
      </c>
      <c r="I520" s="19" t="s">
        <v>3052</v>
      </c>
      <c r="J520" s="16">
        <f t="shared" ca="1" si="53"/>
        <v>53</v>
      </c>
      <c r="K520" s="17" t="s">
        <v>453</v>
      </c>
      <c r="L520" s="16">
        <v>3137</v>
      </c>
      <c r="M520" s="16">
        <v>13</v>
      </c>
      <c r="N520" s="16" t="s">
        <v>525</v>
      </c>
      <c r="O520" s="35" t="s">
        <v>455</v>
      </c>
      <c r="P520" s="16" t="s">
        <v>249</v>
      </c>
      <c r="Q520" s="16" t="s">
        <v>117</v>
      </c>
      <c r="R520" s="22" t="s">
        <v>73</v>
      </c>
      <c r="S520" s="22"/>
      <c r="T520" s="22">
        <v>630</v>
      </c>
      <c r="U520" s="22" t="s">
        <v>525</v>
      </c>
      <c r="V520" s="22" t="s">
        <v>456</v>
      </c>
      <c r="W520" s="16">
        <v>3000</v>
      </c>
      <c r="X520" s="16" t="s">
        <v>170</v>
      </c>
      <c r="Y520" s="16" t="s">
        <v>723</v>
      </c>
      <c r="Z520" s="16" t="s">
        <v>723</v>
      </c>
      <c r="AA520" s="16" t="s">
        <v>76</v>
      </c>
      <c r="AB520" s="16" t="s">
        <v>76</v>
      </c>
      <c r="AC520" s="16" t="s">
        <v>76</v>
      </c>
      <c r="AD520" s="16"/>
      <c r="AE520" s="16" t="s">
        <v>77</v>
      </c>
      <c r="AF520" s="24">
        <v>2905284</v>
      </c>
      <c r="AG520" s="41">
        <v>827912</v>
      </c>
      <c r="AH520" s="24">
        <v>3733196</v>
      </c>
      <c r="AI520" s="26">
        <v>33637</v>
      </c>
      <c r="AJ520" s="27">
        <v>40909</v>
      </c>
      <c r="AK520" s="19" t="s">
        <v>92</v>
      </c>
      <c r="AL520" s="28">
        <f t="shared" ca="1" si="54"/>
        <v>13.25</v>
      </c>
      <c r="AM520" s="16" t="s">
        <v>120</v>
      </c>
      <c r="AN520" s="16" t="s">
        <v>94</v>
      </c>
      <c r="AO520" s="36" t="s">
        <v>82</v>
      </c>
      <c r="AP520" s="30">
        <v>6.9690000000000002E-2</v>
      </c>
      <c r="AQ520" s="31" t="s">
        <v>3053</v>
      </c>
      <c r="AR520" s="17" t="s">
        <v>3053</v>
      </c>
      <c r="AS520" s="16" t="s">
        <v>84</v>
      </c>
      <c r="AT520" s="16"/>
      <c r="AU520" s="33"/>
      <c r="AV520" s="17"/>
      <c r="AW520" s="16" t="s">
        <v>3054</v>
      </c>
      <c r="AX520" s="16">
        <v>3007598840</v>
      </c>
      <c r="AY520" s="16" t="s">
        <v>78</v>
      </c>
      <c r="AZ520" s="16" t="str">
        <f t="shared" ca="1" si="52"/>
        <v xml:space="preserve"> </v>
      </c>
      <c r="BA520" s="16" t="s">
        <v>87</v>
      </c>
      <c r="BB520" s="16" t="s">
        <v>87</v>
      </c>
      <c r="BC520" s="16"/>
      <c r="BD520" s="18" t="s">
        <v>87</v>
      </c>
      <c r="BE520" s="16"/>
      <c r="BF520" s="16" t="s">
        <v>87</v>
      </c>
      <c r="BG520" s="17"/>
      <c r="BH520" s="16"/>
      <c r="BI520" s="19"/>
      <c r="BJ520" s="16"/>
      <c r="BK520" s="16"/>
      <c r="BL520" s="34"/>
    </row>
    <row r="521" spans="1:64">
      <c r="A521" s="15">
        <v>632</v>
      </c>
      <c r="B521" s="16">
        <v>4066</v>
      </c>
      <c r="C521" s="17" t="s">
        <v>64</v>
      </c>
      <c r="D521" s="18">
        <v>80401391</v>
      </c>
      <c r="E521" s="18">
        <v>80401391</v>
      </c>
      <c r="F521" s="18">
        <v>80401391</v>
      </c>
      <c r="G521" s="17" t="s">
        <v>3055</v>
      </c>
      <c r="H521" s="16" t="s">
        <v>89</v>
      </c>
      <c r="I521" s="19" t="s">
        <v>3056</v>
      </c>
      <c r="J521" s="16">
        <f t="shared" ca="1" si="53"/>
        <v>53</v>
      </c>
      <c r="K521" s="17" t="s">
        <v>453</v>
      </c>
      <c r="L521" s="16">
        <v>3137</v>
      </c>
      <c r="M521" s="16">
        <v>13</v>
      </c>
      <c r="N521" s="16" t="s">
        <v>525</v>
      </c>
      <c r="O521" s="35" t="s">
        <v>455</v>
      </c>
      <c r="P521" s="16" t="s">
        <v>249</v>
      </c>
      <c r="Q521" s="16" t="s">
        <v>117</v>
      </c>
      <c r="R521" s="22" t="s">
        <v>73</v>
      </c>
      <c r="S521" s="22"/>
      <c r="T521" s="22">
        <v>632</v>
      </c>
      <c r="U521" s="22" t="s">
        <v>525</v>
      </c>
      <c r="V521" s="22" t="s">
        <v>456</v>
      </c>
      <c r="W521" s="16">
        <v>3000</v>
      </c>
      <c r="X521" s="16" t="s">
        <v>170</v>
      </c>
      <c r="Y521" s="16" t="s">
        <v>574</v>
      </c>
      <c r="Z521" s="16" t="s">
        <v>574</v>
      </c>
      <c r="AA521" s="16" t="s">
        <v>463</v>
      </c>
      <c r="AB521" s="16" t="s">
        <v>510</v>
      </c>
      <c r="AC521" s="16" t="s">
        <v>511</v>
      </c>
      <c r="AD521" s="16"/>
      <c r="AE521" s="16" t="s">
        <v>77</v>
      </c>
      <c r="AF521" s="24">
        <v>2905284</v>
      </c>
      <c r="AG521" s="41">
        <v>827912</v>
      </c>
      <c r="AH521" s="24">
        <v>3733196</v>
      </c>
      <c r="AI521" s="26">
        <v>34136</v>
      </c>
      <c r="AJ521" s="27">
        <v>40909</v>
      </c>
      <c r="AK521" s="19" t="s">
        <v>92</v>
      </c>
      <c r="AL521" s="28">
        <f t="shared" ca="1" si="54"/>
        <v>13.25</v>
      </c>
      <c r="AM521" s="16" t="s">
        <v>120</v>
      </c>
      <c r="AN521" s="16" t="s">
        <v>94</v>
      </c>
      <c r="AO521" s="36" t="s">
        <v>513</v>
      </c>
      <c r="AP521" s="30">
        <v>6.9690000000000002E-2</v>
      </c>
      <c r="AQ521" s="31" t="s">
        <v>3057</v>
      </c>
      <c r="AR521" s="17" t="s">
        <v>3057</v>
      </c>
      <c r="AS521" s="16" t="s">
        <v>84</v>
      </c>
      <c r="AT521" s="16"/>
      <c r="AU521" s="33"/>
      <c r="AV521" s="17"/>
      <c r="AW521" s="16" t="s">
        <v>3058</v>
      </c>
      <c r="AX521" s="16">
        <v>3146782590</v>
      </c>
      <c r="AY521" s="16">
        <v>3212774445</v>
      </c>
      <c r="AZ521" s="16" t="str">
        <f t="shared" ca="1" si="52"/>
        <v xml:space="preserve"> </v>
      </c>
      <c r="BA521" s="16" t="s">
        <v>87</v>
      </c>
      <c r="BB521" s="16" t="s">
        <v>87</v>
      </c>
      <c r="BC521" s="16"/>
      <c r="BD521" s="18" t="s">
        <v>87</v>
      </c>
      <c r="BE521" s="16"/>
      <c r="BF521" s="16" t="s">
        <v>87</v>
      </c>
      <c r="BG521" s="17"/>
      <c r="BH521" s="16"/>
      <c r="BI521" s="19"/>
      <c r="BJ521" s="16"/>
      <c r="BK521" s="16"/>
      <c r="BL521" s="34"/>
    </row>
    <row r="522" spans="1:64">
      <c r="A522" s="15">
        <v>633</v>
      </c>
      <c r="B522" s="16">
        <v>4066</v>
      </c>
      <c r="C522" s="17" t="s">
        <v>112</v>
      </c>
      <c r="D522" s="18">
        <v>37559158</v>
      </c>
      <c r="E522" s="18">
        <v>37559158</v>
      </c>
      <c r="F522" s="18">
        <v>37559158</v>
      </c>
      <c r="G522" s="17" t="s">
        <v>3059</v>
      </c>
      <c r="H522" s="16" t="s">
        <v>89</v>
      </c>
      <c r="I522" s="19" t="s">
        <v>3060</v>
      </c>
      <c r="J522" s="16">
        <f t="shared" ca="1" si="53"/>
        <v>46</v>
      </c>
      <c r="K522" s="17" t="s">
        <v>247</v>
      </c>
      <c r="L522" s="16">
        <v>3137</v>
      </c>
      <c r="M522" s="16">
        <v>13</v>
      </c>
      <c r="N522" s="16" t="s">
        <v>525</v>
      </c>
      <c r="O522" s="35" t="s">
        <v>455</v>
      </c>
      <c r="P522" s="16" t="s">
        <v>249</v>
      </c>
      <c r="Q522" s="16" t="s">
        <v>117</v>
      </c>
      <c r="R522" s="22" t="s">
        <v>250</v>
      </c>
      <c r="S522" s="22"/>
      <c r="T522" s="22">
        <v>182</v>
      </c>
      <c r="U522" s="22" t="s">
        <v>454</v>
      </c>
      <c r="V522" s="22" t="s">
        <v>456</v>
      </c>
      <c r="W522" s="16">
        <v>3000</v>
      </c>
      <c r="X522" s="16" t="s">
        <v>170</v>
      </c>
      <c r="Y522" s="16" t="s">
        <v>231</v>
      </c>
      <c r="Z522" s="16" t="s">
        <v>231</v>
      </c>
      <c r="AA522" s="16" t="s">
        <v>145</v>
      </c>
      <c r="AB522" s="16" t="s">
        <v>558</v>
      </c>
      <c r="AC522" s="16" t="s">
        <v>559</v>
      </c>
      <c r="AD522" s="16"/>
      <c r="AE522" s="16" t="s">
        <v>77</v>
      </c>
      <c r="AF522" s="24">
        <v>2905284</v>
      </c>
      <c r="AG522" s="41">
        <v>827912</v>
      </c>
      <c r="AH522" s="24">
        <v>3733196</v>
      </c>
      <c r="AI522" s="26">
        <v>35575</v>
      </c>
      <c r="AJ522" s="27">
        <v>40909</v>
      </c>
      <c r="AK522" s="19" t="s">
        <v>92</v>
      </c>
      <c r="AL522" s="28">
        <f t="shared" ca="1" si="54"/>
        <v>13.25</v>
      </c>
      <c r="AM522" s="16" t="s">
        <v>183</v>
      </c>
      <c r="AN522" s="16" t="s">
        <v>94</v>
      </c>
      <c r="AO522" s="36" t="s">
        <v>562</v>
      </c>
      <c r="AP522" s="30">
        <v>6.9690000000000002E-2</v>
      </c>
      <c r="AQ522" s="31" t="s">
        <v>3061</v>
      </c>
      <c r="AR522" s="17" t="s">
        <v>3061</v>
      </c>
      <c r="AS522" s="16" t="s">
        <v>84</v>
      </c>
      <c r="AT522" s="16"/>
      <c r="AU522" s="33" t="s">
        <v>198</v>
      </c>
      <c r="AV522" s="17"/>
      <c r="AW522" s="16" t="s">
        <v>3062</v>
      </c>
      <c r="AX522" s="16">
        <v>3142183288</v>
      </c>
      <c r="AY522" s="16" t="s">
        <v>78</v>
      </c>
      <c r="AZ522" s="16" t="str">
        <f t="shared" ca="1" si="52"/>
        <v xml:space="preserve"> </v>
      </c>
      <c r="BA522" s="16" t="s">
        <v>87</v>
      </c>
      <c r="BB522" s="16" t="s">
        <v>87</v>
      </c>
      <c r="BC522" s="16"/>
      <c r="BD522" s="18" t="s">
        <v>153</v>
      </c>
      <c r="BE522" s="16"/>
      <c r="BF522" s="16" t="s">
        <v>87</v>
      </c>
      <c r="BG522" s="17"/>
      <c r="BH522" s="16"/>
      <c r="BI522" s="19"/>
      <c r="BJ522" s="16"/>
      <c r="BK522" s="16"/>
      <c r="BL522" s="34"/>
    </row>
    <row r="523" spans="1:64">
      <c r="A523" s="15">
        <v>634</v>
      </c>
      <c r="B523" s="16">
        <v>4066</v>
      </c>
      <c r="C523" s="17" t="s">
        <v>64</v>
      </c>
      <c r="D523" s="18">
        <v>9763739</v>
      </c>
      <c r="E523" s="18">
        <v>9763739</v>
      </c>
      <c r="F523" s="18">
        <v>9763739</v>
      </c>
      <c r="G523" s="17" t="s">
        <v>3063</v>
      </c>
      <c r="H523" s="16" t="s">
        <v>89</v>
      </c>
      <c r="I523" s="19" t="s">
        <v>3064</v>
      </c>
      <c r="J523" s="16">
        <f t="shared" ca="1" si="53"/>
        <v>52</v>
      </c>
      <c r="K523" s="17" t="s">
        <v>247</v>
      </c>
      <c r="L523" s="16">
        <v>3137</v>
      </c>
      <c r="M523" s="16">
        <v>13</v>
      </c>
      <c r="N523" s="16" t="s">
        <v>525</v>
      </c>
      <c r="O523" s="35" t="s">
        <v>455</v>
      </c>
      <c r="P523" s="16" t="s">
        <v>249</v>
      </c>
      <c r="Q523" s="16" t="s">
        <v>117</v>
      </c>
      <c r="R523" s="22" t="s">
        <v>250</v>
      </c>
      <c r="S523" s="22"/>
      <c r="T523" s="22">
        <v>598</v>
      </c>
      <c r="U523" s="22" t="s">
        <v>509</v>
      </c>
      <c r="V523" s="22" t="s">
        <v>456</v>
      </c>
      <c r="W523" s="16">
        <v>3000</v>
      </c>
      <c r="X523" s="16" t="s">
        <v>170</v>
      </c>
      <c r="Y523" s="16" t="s">
        <v>432</v>
      </c>
      <c r="Z523" s="16" t="s">
        <v>432</v>
      </c>
      <c r="AA523" s="16" t="s">
        <v>433</v>
      </c>
      <c r="AB523" s="16" t="s">
        <v>434</v>
      </c>
      <c r="AC523" s="16" t="s">
        <v>435</v>
      </c>
      <c r="AD523" s="16"/>
      <c r="AE523" s="16" t="s">
        <v>77</v>
      </c>
      <c r="AF523" s="24">
        <v>2905284</v>
      </c>
      <c r="AG523" s="41">
        <v>827912</v>
      </c>
      <c r="AH523" s="24">
        <v>3733196</v>
      </c>
      <c r="AI523" s="26">
        <v>33921</v>
      </c>
      <c r="AJ523" s="27">
        <v>40909</v>
      </c>
      <c r="AK523" s="19" t="s">
        <v>92</v>
      </c>
      <c r="AL523" s="28">
        <f t="shared" ca="1" si="54"/>
        <v>13.25</v>
      </c>
      <c r="AM523" s="16" t="s">
        <v>1678</v>
      </c>
      <c r="AN523" s="16" t="s">
        <v>94</v>
      </c>
      <c r="AO523" s="36" t="s">
        <v>436</v>
      </c>
      <c r="AP523" s="30">
        <v>6.9690000000000002E-2</v>
      </c>
      <c r="AQ523" s="31" t="s">
        <v>3065</v>
      </c>
      <c r="AR523" s="17" t="s">
        <v>3065</v>
      </c>
      <c r="AS523" s="16" t="s">
        <v>84</v>
      </c>
      <c r="AT523" s="16"/>
      <c r="AU523" s="33" t="s">
        <v>866</v>
      </c>
      <c r="AV523" s="17"/>
      <c r="AW523" s="16" t="s">
        <v>3066</v>
      </c>
      <c r="AX523" s="16">
        <v>3147825040</v>
      </c>
      <c r="AY523" s="16">
        <v>3213600183</v>
      </c>
      <c r="AZ523" s="16" t="str">
        <f t="shared" ca="1" si="52"/>
        <v xml:space="preserve"> </v>
      </c>
      <c r="BA523" s="16" t="s">
        <v>87</v>
      </c>
      <c r="BB523" s="16" t="s">
        <v>87</v>
      </c>
      <c r="BC523" s="16"/>
      <c r="BD523" s="18" t="s">
        <v>87</v>
      </c>
      <c r="BE523" s="16"/>
      <c r="BF523" s="16" t="s">
        <v>87</v>
      </c>
      <c r="BG523" s="17"/>
      <c r="BH523" s="16"/>
      <c r="BI523" s="19"/>
      <c r="BJ523" s="16"/>
      <c r="BK523" s="16"/>
      <c r="BL523" s="34"/>
    </row>
    <row r="524" spans="1:64">
      <c r="A524" s="15">
        <v>635</v>
      </c>
      <c r="B524" s="16">
        <v>4066</v>
      </c>
      <c r="C524" s="17" t="s">
        <v>64</v>
      </c>
      <c r="D524" s="18">
        <v>78709617</v>
      </c>
      <c r="E524" s="18">
        <v>78709617</v>
      </c>
      <c r="F524" s="18">
        <v>78709617</v>
      </c>
      <c r="G524" s="17" t="s">
        <v>3067</v>
      </c>
      <c r="H524" s="16" t="s">
        <v>229</v>
      </c>
      <c r="I524" s="19" t="s">
        <v>1200</v>
      </c>
      <c r="J524" s="16">
        <f t="shared" ca="1" si="53"/>
        <v>52</v>
      </c>
      <c r="K524" s="17" t="s">
        <v>453</v>
      </c>
      <c r="L524" s="16">
        <v>3137</v>
      </c>
      <c r="M524" s="16">
        <v>13</v>
      </c>
      <c r="N524" s="16" t="s">
        <v>525</v>
      </c>
      <c r="O524" s="35" t="s">
        <v>455</v>
      </c>
      <c r="P524" s="16" t="s">
        <v>249</v>
      </c>
      <c r="Q524" s="16" t="s">
        <v>117</v>
      </c>
      <c r="R524" s="22" t="s">
        <v>250</v>
      </c>
      <c r="S524" s="22"/>
      <c r="T524" s="22">
        <v>56</v>
      </c>
      <c r="U524" s="22" t="s">
        <v>454</v>
      </c>
      <c r="V524" s="22" t="s">
        <v>456</v>
      </c>
      <c r="W524" s="16">
        <v>3000</v>
      </c>
      <c r="X524" s="16" t="s">
        <v>170</v>
      </c>
      <c r="Y524" s="16" t="s">
        <v>531</v>
      </c>
      <c r="Z524" s="16" t="s">
        <v>531</v>
      </c>
      <c r="AA524" s="16" t="s">
        <v>421</v>
      </c>
      <c r="AB524" s="16" t="s">
        <v>422</v>
      </c>
      <c r="AC524" s="16" t="s">
        <v>423</v>
      </c>
      <c r="AD524" s="16"/>
      <c r="AE524" s="16" t="s">
        <v>77</v>
      </c>
      <c r="AF524" s="24">
        <v>2905284</v>
      </c>
      <c r="AG524" s="41">
        <v>827912</v>
      </c>
      <c r="AH524" s="24">
        <v>3733196</v>
      </c>
      <c r="AI524" s="26">
        <v>34564</v>
      </c>
      <c r="AJ524" s="27">
        <v>40909</v>
      </c>
      <c r="AK524" s="19" t="s">
        <v>92</v>
      </c>
      <c r="AL524" s="28">
        <f t="shared" ca="1" si="54"/>
        <v>13.25</v>
      </c>
      <c r="AM524" s="16" t="s">
        <v>120</v>
      </c>
      <c r="AN524" s="16" t="s">
        <v>94</v>
      </c>
      <c r="AO524" s="36" t="s">
        <v>425</v>
      </c>
      <c r="AP524" s="30">
        <v>6.9690000000000002E-2</v>
      </c>
      <c r="AQ524" s="31" t="s">
        <v>3068</v>
      </c>
      <c r="AR524" s="17" t="s">
        <v>3068</v>
      </c>
      <c r="AS524" s="16" t="s">
        <v>84</v>
      </c>
      <c r="AT524" s="16"/>
      <c r="AU524" s="33" t="s">
        <v>439</v>
      </c>
      <c r="AV524" s="17"/>
      <c r="AW524" s="16" t="s">
        <v>3069</v>
      </c>
      <c r="AX524" s="16">
        <v>3244898962</v>
      </c>
      <c r="AY524" s="16">
        <v>3213602052</v>
      </c>
      <c r="AZ524" s="16" t="str">
        <f t="shared" ca="1" si="52"/>
        <v xml:space="preserve"> </v>
      </c>
      <c r="BA524" s="16" t="s">
        <v>87</v>
      </c>
      <c r="BB524" s="16" t="s">
        <v>87</v>
      </c>
      <c r="BC524" s="16"/>
      <c r="BD524" s="18" t="s">
        <v>87</v>
      </c>
      <c r="BE524" s="16"/>
      <c r="BF524" s="16" t="s">
        <v>87</v>
      </c>
      <c r="BG524" s="17"/>
      <c r="BH524" s="16"/>
      <c r="BI524" s="19"/>
      <c r="BJ524" s="16"/>
      <c r="BK524" s="16"/>
      <c r="BL524" s="34"/>
    </row>
    <row r="525" spans="1:64">
      <c r="A525" s="15">
        <v>636</v>
      </c>
      <c r="B525" s="16">
        <v>4066</v>
      </c>
      <c r="C525" s="17" t="s">
        <v>64</v>
      </c>
      <c r="D525" s="18">
        <v>79992178</v>
      </c>
      <c r="E525" s="18">
        <v>79992178</v>
      </c>
      <c r="F525" s="18">
        <v>79992178</v>
      </c>
      <c r="G525" s="17" t="s">
        <v>3070</v>
      </c>
      <c r="H525" s="16" t="s">
        <v>89</v>
      </c>
      <c r="I525" s="19" t="s">
        <v>3071</v>
      </c>
      <c r="J525" s="16">
        <f t="shared" ca="1" si="53"/>
        <v>45</v>
      </c>
      <c r="K525" s="17" t="s">
        <v>247</v>
      </c>
      <c r="L525" s="16">
        <v>3137</v>
      </c>
      <c r="M525" s="16">
        <v>11</v>
      </c>
      <c r="N525" s="16" t="s">
        <v>603</v>
      </c>
      <c r="O525" s="35" t="s">
        <v>455</v>
      </c>
      <c r="P525" s="16" t="s">
        <v>249</v>
      </c>
      <c r="Q525" s="16" t="s">
        <v>117</v>
      </c>
      <c r="R525" s="22" t="s">
        <v>250</v>
      </c>
      <c r="S525" s="22"/>
      <c r="T525" s="22">
        <v>165</v>
      </c>
      <c r="U525" s="16" t="s">
        <v>999</v>
      </c>
      <c r="V525" s="37" t="s">
        <v>983</v>
      </c>
      <c r="W525" s="16">
        <v>3000</v>
      </c>
      <c r="X525" s="16" t="s">
        <v>170</v>
      </c>
      <c r="Y525" s="16" t="s">
        <v>293</v>
      </c>
      <c r="Z525" s="16" t="s">
        <v>293</v>
      </c>
      <c r="AA525" s="16" t="s">
        <v>76</v>
      </c>
      <c r="AB525" s="16" t="s">
        <v>76</v>
      </c>
      <c r="AC525" s="16" t="s">
        <v>76</v>
      </c>
      <c r="AD525" s="16"/>
      <c r="AE525" s="16" t="s">
        <v>77</v>
      </c>
      <c r="AF525" s="24">
        <v>2569133</v>
      </c>
      <c r="AG525" s="41">
        <v>841439</v>
      </c>
      <c r="AH525" s="24">
        <v>3410572</v>
      </c>
      <c r="AI525" s="26">
        <v>37187</v>
      </c>
      <c r="AJ525" s="27">
        <v>40909</v>
      </c>
      <c r="AK525" s="19" t="s">
        <v>92</v>
      </c>
      <c r="AL525" s="28">
        <f t="shared" ca="1" si="54"/>
        <v>13.25</v>
      </c>
      <c r="AM525" s="16" t="s">
        <v>120</v>
      </c>
      <c r="AN525" s="16" t="s">
        <v>94</v>
      </c>
      <c r="AO525" s="36" t="s">
        <v>82</v>
      </c>
      <c r="AP525" s="30">
        <v>6.9690000000000002E-2</v>
      </c>
      <c r="AQ525" s="31" t="s">
        <v>3072</v>
      </c>
      <c r="AR525" s="17" t="s">
        <v>3072</v>
      </c>
      <c r="AS525" s="16" t="s">
        <v>84</v>
      </c>
      <c r="AT525" s="16"/>
      <c r="AU525" s="33" t="s">
        <v>198</v>
      </c>
      <c r="AV525" s="17" t="s">
        <v>3073</v>
      </c>
      <c r="AW525" s="16" t="s">
        <v>3074</v>
      </c>
      <c r="AX525" s="16">
        <v>3118481045</v>
      </c>
      <c r="AY525" s="16" t="s">
        <v>78</v>
      </c>
      <c r="AZ525" s="16" t="str">
        <f t="shared" ref="AZ525:AZ557" ca="1" si="55">IF(AND(C525="MASCULINO",J525&gt;=59),"Prepensionado",IF(AND(C525="FEMENINO",J525&gt;=54),"Prepensionado"," "))</f>
        <v xml:space="preserve"> </v>
      </c>
      <c r="BA525" s="16" t="s">
        <v>87</v>
      </c>
      <c r="BB525" s="16" t="s">
        <v>87</v>
      </c>
      <c r="BC525" s="16"/>
      <c r="BD525" s="18" t="s">
        <v>153</v>
      </c>
      <c r="BE525" s="16"/>
      <c r="BF525" s="16" t="s">
        <v>87</v>
      </c>
      <c r="BG525" s="17"/>
      <c r="BH525" s="16"/>
      <c r="BI525" s="19"/>
      <c r="BJ525" s="16"/>
      <c r="BK525" s="16"/>
      <c r="BL525" s="34"/>
    </row>
    <row r="526" spans="1:64">
      <c r="A526" s="15">
        <v>637</v>
      </c>
      <c r="B526" s="16">
        <v>4066</v>
      </c>
      <c r="C526" s="17" t="s">
        <v>64</v>
      </c>
      <c r="D526" s="18">
        <v>80489193</v>
      </c>
      <c r="E526" s="18">
        <v>80489193</v>
      </c>
      <c r="F526" s="18">
        <v>80489193</v>
      </c>
      <c r="G526" s="17" t="s">
        <v>3075</v>
      </c>
      <c r="H526" s="16" t="s">
        <v>229</v>
      </c>
      <c r="I526" s="19">
        <v>26581</v>
      </c>
      <c r="J526" s="16">
        <f t="shared" ca="1" si="53"/>
        <v>52</v>
      </c>
      <c r="K526" s="17" t="s">
        <v>138</v>
      </c>
      <c r="L526" s="16">
        <v>3137</v>
      </c>
      <c r="M526" s="16">
        <v>11</v>
      </c>
      <c r="N526" s="16" t="s">
        <v>603</v>
      </c>
      <c r="O526" s="35" t="s">
        <v>455</v>
      </c>
      <c r="P526" s="16" t="s">
        <v>141</v>
      </c>
      <c r="Q526" s="16" t="s">
        <v>117</v>
      </c>
      <c r="R526" s="17" t="s">
        <v>73</v>
      </c>
      <c r="S526" s="22"/>
      <c r="T526" s="22">
        <v>637</v>
      </c>
      <c r="U526" s="22" t="s">
        <v>603</v>
      </c>
      <c r="V526" s="22" t="s">
        <v>456</v>
      </c>
      <c r="W526" s="16">
        <v>3000</v>
      </c>
      <c r="X526" s="16" t="s">
        <v>170</v>
      </c>
      <c r="Y526" s="16" t="s">
        <v>293</v>
      </c>
      <c r="Z526" s="16" t="s">
        <v>293</v>
      </c>
      <c r="AA526" s="16" t="s">
        <v>76</v>
      </c>
      <c r="AB526" s="16" t="s">
        <v>76</v>
      </c>
      <c r="AC526" s="16" t="s">
        <v>76</v>
      </c>
      <c r="AD526" s="16"/>
      <c r="AE526" s="16" t="s">
        <v>77</v>
      </c>
      <c r="AF526" s="24">
        <v>2569133</v>
      </c>
      <c r="AG526" s="25" t="s">
        <v>78</v>
      </c>
      <c r="AH526" s="24">
        <v>2569133</v>
      </c>
      <c r="AI526" s="26" t="s">
        <v>78</v>
      </c>
      <c r="AJ526" s="27">
        <v>42562</v>
      </c>
      <c r="AK526" s="19" t="s">
        <v>92</v>
      </c>
      <c r="AL526" s="28">
        <f t="shared" ca="1" si="54"/>
        <v>8.6666666666666661</v>
      </c>
      <c r="AM526" s="16" t="s">
        <v>1161</v>
      </c>
      <c r="AN526" s="16" t="s">
        <v>121</v>
      </c>
      <c r="AO526" s="36" t="s">
        <v>82</v>
      </c>
      <c r="AP526" s="30">
        <v>6.9690000000000002E-2</v>
      </c>
      <c r="AQ526" s="31" t="s">
        <v>3076</v>
      </c>
      <c r="AR526" s="17" t="s">
        <v>3077</v>
      </c>
      <c r="AS526" s="16" t="s">
        <v>84</v>
      </c>
      <c r="AT526" s="16"/>
      <c r="AU526" s="33"/>
      <c r="AV526" s="17"/>
      <c r="AW526" s="16" t="s">
        <v>3078</v>
      </c>
      <c r="AX526" s="16">
        <v>3124548534</v>
      </c>
      <c r="AY526" s="16">
        <v>3107657412</v>
      </c>
      <c r="AZ526" s="16" t="str">
        <f t="shared" ca="1" si="55"/>
        <v xml:space="preserve"> </v>
      </c>
      <c r="BA526" s="16" t="s">
        <v>87</v>
      </c>
      <c r="BB526" s="16" t="s">
        <v>87</v>
      </c>
      <c r="BC526" s="16"/>
      <c r="BD526" s="18" t="s">
        <v>153</v>
      </c>
      <c r="BE526" s="16"/>
      <c r="BF526" s="16" t="s">
        <v>87</v>
      </c>
      <c r="BG526" s="44"/>
      <c r="BH526" s="16"/>
      <c r="BI526" s="19"/>
      <c r="BJ526" s="16"/>
      <c r="BK526" s="16"/>
      <c r="BL526" s="34"/>
    </row>
    <row r="527" spans="1:64">
      <c r="A527" s="15">
        <v>638</v>
      </c>
      <c r="B527" s="16">
        <v>4066</v>
      </c>
      <c r="C527" s="17" t="s">
        <v>64</v>
      </c>
      <c r="D527" s="18">
        <v>15532834</v>
      </c>
      <c r="E527" s="18">
        <v>15532834</v>
      </c>
      <c r="F527" s="18">
        <v>15532834</v>
      </c>
      <c r="G527" s="17" t="s">
        <v>3079</v>
      </c>
      <c r="H527" s="16" t="s">
        <v>89</v>
      </c>
      <c r="I527" s="19">
        <v>27182</v>
      </c>
      <c r="J527" s="16">
        <f t="shared" ca="1" si="53"/>
        <v>50</v>
      </c>
      <c r="K527" s="17" t="s">
        <v>453</v>
      </c>
      <c r="L527" s="16">
        <v>3137</v>
      </c>
      <c r="M527" s="16">
        <v>11</v>
      </c>
      <c r="N527" s="16" t="s">
        <v>603</v>
      </c>
      <c r="O527" s="35" t="s">
        <v>455</v>
      </c>
      <c r="P527" s="16" t="s">
        <v>249</v>
      </c>
      <c r="Q527" s="16" t="s">
        <v>117</v>
      </c>
      <c r="R527" s="17" t="s">
        <v>73</v>
      </c>
      <c r="S527" s="22"/>
      <c r="T527" s="22">
        <v>638</v>
      </c>
      <c r="U527" s="22" t="s">
        <v>603</v>
      </c>
      <c r="V527" s="22" t="s">
        <v>456</v>
      </c>
      <c r="W527" s="16">
        <v>3000</v>
      </c>
      <c r="X527" s="16" t="s">
        <v>170</v>
      </c>
      <c r="Y527" s="16" t="s">
        <v>231</v>
      </c>
      <c r="Z527" s="16" t="s">
        <v>231</v>
      </c>
      <c r="AA527" s="16" t="s">
        <v>145</v>
      </c>
      <c r="AB527" s="16" t="s">
        <v>146</v>
      </c>
      <c r="AC527" s="16" t="s">
        <v>147</v>
      </c>
      <c r="AD527" s="16"/>
      <c r="AE527" s="16" t="s">
        <v>77</v>
      </c>
      <c r="AF527" s="24">
        <v>2569133</v>
      </c>
      <c r="AG527" s="41">
        <v>841439</v>
      </c>
      <c r="AH527" s="24">
        <v>3410572</v>
      </c>
      <c r="AI527" s="26">
        <v>35146</v>
      </c>
      <c r="AJ527" s="27">
        <v>43451</v>
      </c>
      <c r="AK527" s="19" t="s">
        <v>92</v>
      </c>
      <c r="AL527" s="28">
        <f t="shared" ca="1" si="54"/>
        <v>6.25</v>
      </c>
      <c r="AM527" s="16" t="s">
        <v>183</v>
      </c>
      <c r="AN527" s="16" t="s">
        <v>94</v>
      </c>
      <c r="AO527" s="36" t="s">
        <v>148</v>
      </c>
      <c r="AP527" s="30">
        <v>6.9690000000000002E-2</v>
      </c>
      <c r="AQ527" s="31" t="s">
        <v>3080</v>
      </c>
      <c r="AR527" s="44" t="s">
        <v>3081</v>
      </c>
      <c r="AS527" s="16" t="s">
        <v>84</v>
      </c>
      <c r="AT527" s="16"/>
      <c r="AU527" s="33"/>
      <c r="AV527" s="44"/>
      <c r="AW527" s="16" t="s">
        <v>3082</v>
      </c>
      <c r="AX527" s="16" t="s">
        <v>3083</v>
      </c>
      <c r="AY527" s="16" t="s">
        <v>78</v>
      </c>
      <c r="AZ527" s="16" t="str">
        <f t="shared" ca="1" si="55"/>
        <v xml:space="preserve"> </v>
      </c>
      <c r="BA527" s="16" t="s">
        <v>87</v>
      </c>
      <c r="BB527" s="16" t="s">
        <v>87</v>
      </c>
      <c r="BC527" s="16"/>
      <c r="BD527" s="18" t="s">
        <v>87</v>
      </c>
      <c r="BE527" s="16"/>
      <c r="BF527" s="16" t="s">
        <v>87</v>
      </c>
      <c r="BG527" s="44"/>
      <c r="BH527" s="16"/>
      <c r="BI527" s="19"/>
      <c r="BJ527" s="16"/>
      <c r="BK527" s="16"/>
      <c r="BL527" s="34"/>
    </row>
    <row r="528" spans="1:64">
      <c r="A528" s="15">
        <v>640</v>
      </c>
      <c r="B528" s="16">
        <v>4066</v>
      </c>
      <c r="C528" s="17" t="s">
        <v>112</v>
      </c>
      <c r="D528" s="18">
        <v>52480809</v>
      </c>
      <c r="E528" s="18">
        <v>52480809</v>
      </c>
      <c r="F528" s="18">
        <v>52480809</v>
      </c>
      <c r="G528" s="17" t="s">
        <v>3084</v>
      </c>
      <c r="H528" s="16" t="s">
        <v>89</v>
      </c>
      <c r="I528" s="19">
        <v>28702</v>
      </c>
      <c r="J528" s="16">
        <f t="shared" ca="1" si="53"/>
        <v>46</v>
      </c>
      <c r="K528" s="17" t="s">
        <v>138</v>
      </c>
      <c r="L528" s="16">
        <v>3124</v>
      </c>
      <c r="M528" s="16">
        <v>13</v>
      </c>
      <c r="N528" s="16" t="s">
        <v>237</v>
      </c>
      <c r="O528" s="35" t="s">
        <v>116</v>
      </c>
      <c r="P528" s="16" t="s">
        <v>141</v>
      </c>
      <c r="Q528" s="16" t="s">
        <v>117</v>
      </c>
      <c r="R528" s="17" t="s">
        <v>73</v>
      </c>
      <c r="S528" s="22"/>
      <c r="T528" s="22">
        <v>640</v>
      </c>
      <c r="U528" s="22" t="s">
        <v>237</v>
      </c>
      <c r="V528" s="37" t="s">
        <v>116</v>
      </c>
      <c r="W528" s="16">
        <v>4500</v>
      </c>
      <c r="X528" s="16" t="s">
        <v>143</v>
      </c>
      <c r="Y528" s="16" t="s">
        <v>238</v>
      </c>
      <c r="Z528" s="16" t="s">
        <v>238</v>
      </c>
      <c r="AA528" s="16" t="s">
        <v>76</v>
      </c>
      <c r="AB528" s="16" t="s">
        <v>76</v>
      </c>
      <c r="AC528" s="16" t="s">
        <v>76</v>
      </c>
      <c r="AD528" s="16"/>
      <c r="AE528" s="16" t="s">
        <v>77</v>
      </c>
      <c r="AF528" s="24">
        <v>2905284</v>
      </c>
      <c r="AG528" s="25" t="s">
        <v>78</v>
      </c>
      <c r="AH528" s="24">
        <v>2905284</v>
      </c>
      <c r="AI528" s="26" t="s">
        <v>78</v>
      </c>
      <c r="AJ528" s="27">
        <v>44756</v>
      </c>
      <c r="AK528" s="19" t="s">
        <v>3085</v>
      </c>
      <c r="AL528" s="28">
        <f t="shared" ca="1" si="54"/>
        <v>2.6666666666666665</v>
      </c>
      <c r="AM528" s="16" t="s">
        <v>93</v>
      </c>
      <c r="AN528" s="16" t="s">
        <v>94</v>
      </c>
      <c r="AO528" s="36" t="s">
        <v>82</v>
      </c>
      <c r="AP528" s="30">
        <v>5.2199999999999998E-3</v>
      </c>
      <c r="AQ528" s="31" t="s">
        <v>3086</v>
      </c>
      <c r="AR528" s="17" t="s">
        <v>3087</v>
      </c>
      <c r="AS528" s="16" t="s">
        <v>107</v>
      </c>
      <c r="AT528" s="16" t="s">
        <v>3088</v>
      </c>
      <c r="AU528" s="33"/>
      <c r="AV528" s="17"/>
      <c r="AW528" s="16" t="s">
        <v>3089</v>
      </c>
      <c r="AX528" s="16">
        <v>3234991447</v>
      </c>
      <c r="AY528" s="16" t="s">
        <v>78</v>
      </c>
      <c r="AZ528" s="16" t="str">
        <f t="shared" ca="1" si="55"/>
        <v xml:space="preserve"> </v>
      </c>
      <c r="BA528" s="16" t="s">
        <v>87</v>
      </c>
      <c r="BB528" s="16" t="s">
        <v>87</v>
      </c>
      <c r="BC528" s="16"/>
      <c r="BD528" s="18" t="s">
        <v>87</v>
      </c>
      <c r="BE528" s="16"/>
      <c r="BF528" s="16" t="s">
        <v>688</v>
      </c>
      <c r="BG528" s="44"/>
      <c r="BH528" s="16"/>
      <c r="BI528" s="19"/>
      <c r="BJ528" s="16"/>
      <c r="BK528" s="16"/>
      <c r="BL528" s="34"/>
    </row>
    <row r="529" spans="1:64" ht="22.5">
      <c r="A529" s="15">
        <v>641</v>
      </c>
      <c r="B529" s="16">
        <v>4066</v>
      </c>
      <c r="C529" s="17" t="s">
        <v>64</v>
      </c>
      <c r="D529" s="18">
        <v>80205484</v>
      </c>
      <c r="E529" s="18">
        <v>80205484</v>
      </c>
      <c r="F529" s="18">
        <v>80205484</v>
      </c>
      <c r="G529" s="17" t="s">
        <v>3090</v>
      </c>
      <c r="H529" s="16" t="s">
        <v>89</v>
      </c>
      <c r="I529" s="19">
        <v>30768</v>
      </c>
      <c r="J529" s="16">
        <f t="shared" ca="1" si="53"/>
        <v>41</v>
      </c>
      <c r="K529" s="17" t="s">
        <v>138</v>
      </c>
      <c r="L529" s="16">
        <v>4044</v>
      </c>
      <c r="M529" s="16">
        <v>11</v>
      </c>
      <c r="N529" s="16" t="s">
        <v>916</v>
      </c>
      <c r="O529" s="21" t="s">
        <v>917</v>
      </c>
      <c r="P529" s="16" t="s">
        <v>141</v>
      </c>
      <c r="Q529" s="16" t="s">
        <v>131</v>
      </c>
      <c r="R529" s="17" t="s">
        <v>73</v>
      </c>
      <c r="S529" s="22"/>
      <c r="T529" s="22">
        <v>641</v>
      </c>
      <c r="U529" s="22" t="s">
        <v>916</v>
      </c>
      <c r="V529" s="37" t="s">
        <v>917</v>
      </c>
      <c r="W529" s="16">
        <v>2000</v>
      </c>
      <c r="X529" s="16" t="s">
        <v>181</v>
      </c>
      <c r="Y529" s="33" t="s">
        <v>204</v>
      </c>
      <c r="Z529" s="33" t="s">
        <v>204</v>
      </c>
      <c r="AA529" s="16" t="s">
        <v>76</v>
      </c>
      <c r="AB529" s="16" t="s">
        <v>76</v>
      </c>
      <c r="AC529" s="16" t="s">
        <v>76</v>
      </c>
      <c r="AD529" s="16" t="s">
        <v>342</v>
      </c>
      <c r="AE529" s="16" t="s">
        <v>78</v>
      </c>
      <c r="AF529" s="24">
        <v>1909076</v>
      </c>
      <c r="AG529" s="25" t="s">
        <v>78</v>
      </c>
      <c r="AH529" s="24">
        <v>1909076</v>
      </c>
      <c r="AI529" s="26" t="s">
        <v>78</v>
      </c>
      <c r="AJ529" s="27">
        <v>43126</v>
      </c>
      <c r="AK529" s="19" t="s">
        <v>92</v>
      </c>
      <c r="AL529" s="28">
        <f t="shared" ca="1" si="54"/>
        <v>7.166666666666667</v>
      </c>
      <c r="AM529" s="16" t="s">
        <v>93</v>
      </c>
      <c r="AN529" s="16" t="s">
        <v>240</v>
      </c>
      <c r="AO529" s="36" t="s">
        <v>82</v>
      </c>
      <c r="AP529" s="30">
        <v>5.2199999999999998E-3</v>
      </c>
      <c r="AQ529" s="31" t="s">
        <v>3091</v>
      </c>
      <c r="AR529" s="17" t="s">
        <v>3091</v>
      </c>
      <c r="AS529" s="16" t="s">
        <v>84</v>
      </c>
      <c r="AT529" s="16"/>
      <c r="AU529" s="33" t="s">
        <v>866</v>
      </c>
      <c r="AV529" s="17"/>
      <c r="AW529" s="16" t="s">
        <v>3092</v>
      </c>
      <c r="AX529" s="16">
        <v>3133774470</v>
      </c>
      <c r="AY529" s="16" t="s">
        <v>78</v>
      </c>
      <c r="AZ529" s="16" t="str">
        <f t="shared" ca="1" si="55"/>
        <v xml:space="preserve"> </v>
      </c>
      <c r="BA529" s="16" t="s">
        <v>87</v>
      </c>
      <c r="BB529" s="16" t="s">
        <v>87</v>
      </c>
      <c r="BC529" s="16"/>
      <c r="BD529" s="18" t="s">
        <v>87</v>
      </c>
      <c r="BE529" s="16"/>
      <c r="BF529" s="16" t="s">
        <v>87</v>
      </c>
      <c r="BG529" s="44"/>
      <c r="BH529" s="16"/>
      <c r="BI529" s="19"/>
      <c r="BJ529" s="16"/>
      <c r="BK529" s="16"/>
      <c r="BL529" s="34"/>
    </row>
    <row r="530" spans="1:64">
      <c r="A530" s="15">
        <v>643</v>
      </c>
      <c r="B530" s="16">
        <v>4066</v>
      </c>
      <c r="C530" s="17" t="s">
        <v>64</v>
      </c>
      <c r="D530" s="18">
        <v>80761951</v>
      </c>
      <c r="E530" s="18">
        <v>80761951</v>
      </c>
      <c r="F530" s="18">
        <v>80761951</v>
      </c>
      <c r="G530" s="17" t="s">
        <v>3093</v>
      </c>
      <c r="H530" s="16" t="s">
        <v>89</v>
      </c>
      <c r="I530" s="19" t="s">
        <v>3094</v>
      </c>
      <c r="J530" s="16">
        <f t="shared" ca="1" si="53"/>
        <v>41</v>
      </c>
      <c r="K530" s="17" t="s">
        <v>257</v>
      </c>
      <c r="L530" s="16">
        <v>3137</v>
      </c>
      <c r="M530" s="16">
        <v>10</v>
      </c>
      <c r="N530" s="16" t="s">
        <v>822</v>
      </c>
      <c r="O530" s="35" t="s">
        <v>455</v>
      </c>
      <c r="P530" s="16" t="s">
        <v>249</v>
      </c>
      <c r="Q530" s="16" t="s">
        <v>117</v>
      </c>
      <c r="R530" s="17" t="s">
        <v>250</v>
      </c>
      <c r="S530" s="22"/>
      <c r="T530" s="22">
        <v>272</v>
      </c>
      <c r="U530" s="22" t="s">
        <v>603</v>
      </c>
      <c r="V530" s="22" t="s">
        <v>456</v>
      </c>
      <c r="W530" s="16">
        <v>3000</v>
      </c>
      <c r="X530" s="16" t="s">
        <v>170</v>
      </c>
      <c r="Y530" s="16" t="s">
        <v>723</v>
      </c>
      <c r="Z530" s="16" t="s">
        <v>723</v>
      </c>
      <c r="AA530" s="16" t="s">
        <v>76</v>
      </c>
      <c r="AB530" s="16" t="s">
        <v>76</v>
      </c>
      <c r="AC530" s="16" t="s">
        <v>76</v>
      </c>
      <c r="AD530" s="16"/>
      <c r="AE530" s="16" t="s">
        <v>77</v>
      </c>
      <c r="AF530" s="24">
        <v>2436984</v>
      </c>
      <c r="AG530" s="41">
        <v>847020</v>
      </c>
      <c r="AH530" s="24">
        <v>3284004</v>
      </c>
      <c r="AI530" s="26">
        <v>38062</v>
      </c>
      <c r="AJ530" s="27">
        <v>40909</v>
      </c>
      <c r="AK530" s="19" t="s">
        <v>92</v>
      </c>
      <c r="AL530" s="28">
        <f t="shared" ref="AL530:AL585" ca="1" si="56">IFERROR(IF(AJ530=0," ",DATEDIF(AJ530,TODAY(),"M"))/12," ")</f>
        <v>13.25</v>
      </c>
      <c r="AM530" s="16" t="s">
        <v>269</v>
      </c>
      <c r="AN530" s="16" t="s">
        <v>94</v>
      </c>
      <c r="AO530" s="36" t="s">
        <v>82</v>
      </c>
      <c r="AP530" s="30">
        <v>6.9690000000000002E-2</v>
      </c>
      <c r="AQ530" s="31" t="s">
        <v>3095</v>
      </c>
      <c r="AR530" s="44" t="s">
        <v>3096</v>
      </c>
      <c r="AS530" s="16" t="s">
        <v>84</v>
      </c>
      <c r="AT530" s="16"/>
      <c r="AU530" s="33" t="s">
        <v>3097</v>
      </c>
      <c r="AV530" s="44"/>
      <c r="AW530" s="16" t="s">
        <v>3098</v>
      </c>
      <c r="AX530" s="16">
        <v>3108807156</v>
      </c>
      <c r="AY530" s="16">
        <v>3102293042</v>
      </c>
      <c r="AZ530" s="16" t="str">
        <f t="shared" ca="1" si="55"/>
        <v xml:space="preserve"> </v>
      </c>
      <c r="BA530" s="16" t="s">
        <v>87</v>
      </c>
      <c r="BB530" s="16" t="s">
        <v>87</v>
      </c>
      <c r="BC530" s="16"/>
      <c r="BD530" s="18" t="s">
        <v>87</v>
      </c>
      <c r="BE530" s="16"/>
      <c r="BF530" s="16" t="s">
        <v>87</v>
      </c>
      <c r="BG530" s="44"/>
      <c r="BH530" s="16"/>
      <c r="BI530" s="19"/>
      <c r="BJ530" s="16"/>
      <c r="BK530" s="16"/>
      <c r="BL530" s="34"/>
    </row>
    <row r="531" spans="1:64">
      <c r="A531" s="15">
        <v>644</v>
      </c>
      <c r="B531" s="16">
        <v>4066</v>
      </c>
      <c r="C531" s="17" t="s">
        <v>64</v>
      </c>
      <c r="D531" s="18">
        <v>79123802</v>
      </c>
      <c r="E531" s="18">
        <v>79123802</v>
      </c>
      <c r="F531" s="18">
        <v>79123802</v>
      </c>
      <c r="G531" s="17" t="s">
        <v>3099</v>
      </c>
      <c r="H531" s="16" t="s">
        <v>66</v>
      </c>
      <c r="I531" s="19" t="s">
        <v>3100</v>
      </c>
      <c r="J531" s="16">
        <f t="shared" ca="1" si="53"/>
        <v>61</v>
      </c>
      <c r="K531" s="17" t="s">
        <v>138</v>
      </c>
      <c r="L531" s="16">
        <v>2045</v>
      </c>
      <c r="M531" s="16">
        <v>10</v>
      </c>
      <c r="N531" s="16" t="s">
        <v>982</v>
      </c>
      <c r="O531" s="35" t="s">
        <v>983</v>
      </c>
      <c r="P531" s="16" t="s">
        <v>141</v>
      </c>
      <c r="Q531" s="16" t="s">
        <v>142</v>
      </c>
      <c r="R531" s="17" t="s">
        <v>73</v>
      </c>
      <c r="S531" s="22"/>
      <c r="T531" s="22">
        <v>644</v>
      </c>
      <c r="U531" s="22" t="s">
        <v>982</v>
      </c>
      <c r="V531" s="37" t="s">
        <v>983</v>
      </c>
      <c r="W531" s="16">
        <v>3000</v>
      </c>
      <c r="X531" s="16" t="s">
        <v>170</v>
      </c>
      <c r="Y531" s="16" t="s">
        <v>723</v>
      </c>
      <c r="Z531" s="16" t="s">
        <v>723</v>
      </c>
      <c r="AA531" s="16" t="s">
        <v>76</v>
      </c>
      <c r="AB531" s="16" t="s">
        <v>76</v>
      </c>
      <c r="AC531" s="16" t="s">
        <v>76</v>
      </c>
      <c r="AD531" s="16"/>
      <c r="AE531" s="16" t="s">
        <v>77</v>
      </c>
      <c r="AF531" s="24">
        <v>4310846</v>
      </c>
      <c r="AG531" s="41">
        <v>1228046</v>
      </c>
      <c r="AH531" s="24">
        <v>5538892</v>
      </c>
      <c r="AI531" s="26">
        <v>30971</v>
      </c>
      <c r="AJ531" s="27">
        <v>40909</v>
      </c>
      <c r="AK531" s="19" t="s">
        <v>92</v>
      </c>
      <c r="AL531" s="28">
        <f t="shared" ca="1" si="56"/>
        <v>13.25</v>
      </c>
      <c r="AM531" s="16" t="s">
        <v>120</v>
      </c>
      <c r="AN531" s="16" t="s">
        <v>94</v>
      </c>
      <c r="AO531" s="36" t="s">
        <v>82</v>
      </c>
      <c r="AP531" s="30">
        <v>6.9690000000000002E-2</v>
      </c>
      <c r="AQ531" s="31" t="s">
        <v>3101</v>
      </c>
      <c r="AR531" s="17" t="s">
        <v>3102</v>
      </c>
      <c r="AS531" s="16" t="s">
        <v>84</v>
      </c>
      <c r="AT531" s="16"/>
      <c r="AU531" s="33"/>
      <c r="AV531" s="17"/>
      <c r="AW531" s="16" t="s">
        <v>3103</v>
      </c>
      <c r="AX531" s="16">
        <v>3144709834</v>
      </c>
      <c r="AY531" s="16" t="s">
        <v>78</v>
      </c>
      <c r="AZ531" s="16" t="str">
        <f t="shared" ca="1" si="55"/>
        <v>Prepensionado</v>
      </c>
      <c r="BA531" s="16" t="s">
        <v>87</v>
      </c>
      <c r="BB531" s="16" t="s">
        <v>87</v>
      </c>
      <c r="BC531" s="16"/>
      <c r="BD531" s="18" t="s">
        <v>87</v>
      </c>
      <c r="BE531" s="16"/>
      <c r="BF531" s="16" t="s">
        <v>87</v>
      </c>
      <c r="BG531" s="44"/>
      <c r="BH531" s="16"/>
      <c r="BI531" s="19"/>
      <c r="BJ531" s="16"/>
      <c r="BK531" s="16"/>
      <c r="BL531" s="34"/>
    </row>
    <row r="532" spans="1:64">
      <c r="A532" s="15">
        <v>646</v>
      </c>
      <c r="B532" s="16">
        <v>4066</v>
      </c>
      <c r="C532" s="17" t="s">
        <v>64</v>
      </c>
      <c r="D532" s="18">
        <v>86045160</v>
      </c>
      <c r="E532" s="18">
        <v>86045160</v>
      </c>
      <c r="F532" s="18">
        <v>86045160</v>
      </c>
      <c r="G532" s="17" t="s">
        <v>3104</v>
      </c>
      <c r="H532" s="16" t="s">
        <v>89</v>
      </c>
      <c r="I532" s="19" t="s">
        <v>3105</v>
      </c>
      <c r="J532" s="16">
        <f t="shared" ca="1" si="53"/>
        <v>50</v>
      </c>
      <c r="K532" s="17" t="s">
        <v>453</v>
      </c>
      <c r="L532" s="16">
        <v>3137</v>
      </c>
      <c r="M532" s="16">
        <v>11</v>
      </c>
      <c r="N532" s="16" t="s">
        <v>603</v>
      </c>
      <c r="O532" s="35" t="s">
        <v>455</v>
      </c>
      <c r="P532" s="19" t="s">
        <v>249</v>
      </c>
      <c r="Q532" s="16" t="s">
        <v>117</v>
      </c>
      <c r="R532" s="22" t="s">
        <v>73</v>
      </c>
      <c r="S532" s="22"/>
      <c r="T532" s="22">
        <v>646</v>
      </c>
      <c r="U532" s="22" t="s">
        <v>603</v>
      </c>
      <c r="V532" s="22" t="s">
        <v>456</v>
      </c>
      <c r="W532" s="16">
        <v>3000</v>
      </c>
      <c r="X532" s="16" t="s">
        <v>170</v>
      </c>
      <c r="Y532" s="16" t="s">
        <v>670</v>
      </c>
      <c r="Z532" s="16" t="s">
        <v>670</v>
      </c>
      <c r="AA532" s="16" t="s">
        <v>671</v>
      </c>
      <c r="AB532" s="16" t="s">
        <v>691</v>
      </c>
      <c r="AC532" s="16" t="s">
        <v>692</v>
      </c>
      <c r="AD532" s="16"/>
      <c r="AE532" s="16" t="s">
        <v>77</v>
      </c>
      <c r="AF532" s="24">
        <v>2569133</v>
      </c>
      <c r="AG532" s="41">
        <v>841439</v>
      </c>
      <c r="AH532" s="24">
        <v>3410572</v>
      </c>
      <c r="AI532" s="26">
        <v>36238</v>
      </c>
      <c r="AJ532" s="27">
        <v>40909</v>
      </c>
      <c r="AK532" s="19" t="s">
        <v>92</v>
      </c>
      <c r="AL532" s="28">
        <f t="shared" ca="1" si="56"/>
        <v>13.25</v>
      </c>
      <c r="AM532" s="16" t="s">
        <v>120</v>
      </c>
      <c r="AN532" s="16" t="s">
        <v>94</v>
      </c>
      <c r="AO532" s="36" t="s">
        <v>693</v>
      </c>
      <c r="AP532" s="54">
        <v>6.9690000000000002E-2</v>
      </c>
      <c r="AQ532" s="31" t="s">
        <v>3106</v>
      </c>
      <c r="AR532" s="19" t="s">
        <v>3106</v>
      </c>
      <c r="AS532" s="16" t="s">
        <v>84</v>
      </c>
      <c r="AT532" s="16"/>
      <c r="AU532" s="33"/>
      <c r="AV532" s="19"/>
      <c r="AW532" s="16" t="s">
        <v>3107</v>
      </c>
      <c r="AX532" s="16">
        <v>3138460419</v>
      </c>
      <c r="AY532" s="16">
        <v>3105864942</v>
      </c>
      <c r="AZ532" s="16" t="str">
        <f t="shared" ca="1" si="55"/>
        <v xml:space="preserve"> </v>
      </c>
      <c r="BA532" s="16" t="s">
        <v>87</v>
      </c>
      <c r="BB532" s="16" t="s">
        <v>87</v>
      </c>
      <c r="BC532" s="16"/>
      <c r="BD532" s="18" t="s">
        <v>87</v>
      </c>
      <c r="BE532" s="16"/>
      <c r="BF532" s="16" t="s">
        <v>87</v>
      </c>
      <c r="BG532" s="55"/>
      <c r="BH532" s="16"/>
      <c r="BI532" s="19"/>
      <c r="BJ532" s="16"/>
      <c r="BK532" s="16"/>
      <c r="BL532" s="34"/>
    </row>
    <row r="533" spans="1:64">
      <c r="A533" s="15">
        <v>647</v>
      </c>
      <c r="B533" s="16">
        <v>4066</v>
      </c>
      <c r="C533" s="17" t="s">
        <v>64</v>
      </c>
      <c r="D533" s="18">
        <v>86049861</v>
      </c>
      <c r="E533" s="18">
        <v>86049861</v>
      </c>
      <c r="F533" s="18">
        <v>86049861</v>
      </c>
      <c r="G533" s="17" t="s">
        <v>3108</v>
      </c>
      <c r="H533" s="16" t="s">
        <v>229</v>
      </c>
      <c r="I533" s="19" t="s">
        <v>3109</v>
      </c>
      <c r="J533" s="16">
        <f t="shared" ca="1" si="53"/>
        <v>49</v>
      </c>
      <c r="K533" s="17" t="s">
        <v>247</v>
      </c>
      <c r="L533" s="16">
        <v>3137</v>
      </c>
      <c r="M533" s="16">
        <v>11</v>
      </c>
      <c r="N533" s="16" t="s">
        <v>603</v>
      </c>
      <c r="O533" s="35" t="s">
        <v>455</v>
      </c>
      <c r="P533" s="16" t="s">
        <v>249</v>
      </c>
      <c r="Q533" s="16" t="s">
        <v>117</v>
      </c>
      <c r="R533" s="22" t="s">
        <v>250</v>
      </c>
      <c r="S533" s="22"/>
      <c r="T533" s="22">
        <v>74</v>
      </c>
      <c r="U533" s="22" t="s">
        <v>525</v>
      </c>
      <c r="V533" s="22" t="s">
        <v>456</v>
      </c>
      <c r="W533" s="16">
        <v>3000</v>
      </c>
      <c r="X533" s="16" t="s">
        <v>170</v>
      </c>
      <c r="Y533" s="16" t="s">
        <v>293</v>
      </c>
      <c r="Z533" s="16" t="s">
        <v>293</v>
      </c>
      <c r="AA533" s="16" t="s">
        <v>671</v>
      </c>
      <c r="AB533" s="16" t="s">
        <v>691</v>
      </c>
      <c r="AC533" s="16" t="s">
        <v>692</v>
      </c>
      <c r="AD533" s="16" t="s">
        <v>3110</v>
      </c>
      <c r="AE533" s="16" t="s">
        <v>77</v>
      </c>
      <c r="AF533" s="24">
        <v>2569133</v>
      </c>
      <c r="AG533" s="41">
        <v>841439</v>
      </c>
      <c r="AH533" s="24">
        <v>3410572</v>
      </c>
      <c r="AI533" s="26">
        <v>35962</v>
      </c>
      <c r="AJ533" s="27">
        <v>40909</v>
      </c>
      <c r="AK533" s="19" t="s">
        <v>92</v>
      </c>
      <c r="AL533" s="28">
        <f t="shared" ca="1" si="56"/>
        <v>13.25</v>
      </c>
      <c r="AM533" s="16" t="s">
        <v>120</v>
      </c>
      <c r="AN533" s="16" t="s">
        <v>94</v>
      </c>
      <c r="AO533" s="36" t="s">
        <v>693</v>
      </c>
      <c r="AP533" s="30">
        <v>6.9690000000000002E-2</v>
      </c>
      <c r="AQ533" s="31" t="s">
        <v>3111</v>
      </c>
      <c r="AR533" s="17" t="s">
        <v>3112</v>
      </c>
      <c r="AS533" s="16" t="s">
        <v>84</v>
      </c>
      <c r="AT533" s="16"/>
      <c r="AU533" s="33"/>
      <c r="AV533" s="17"/>
      <c r="AW533" s="16" t="s">
        <v>3113</v>
      </c>
      <c r="AX533" s="16">
        <v>3146849089</v>
      </c>
      <c r="AY533" s="16" t="s">
        <v>78</v>
      </c>
      <c r="AZ533" s="16" t="str">
        <f t="shared" ca="1" si="55"/>
        <v xml:space="preserve"> </v>
      </c>
      <c r="BA533" s="16" t="s">
        <v>87</v>
      </c>
      <c r="BB533" s="16" t="s">
        <v>87</v>
      </c>
      <c r="BC533" s="16"/>
      <c r="BD533" s="18" t="s">
        <v>87</v>
      </c>
      <c r="BE533" s="16"/>
      <c r="BF533" s="16" t="s">
        <v>87</v>
      </c>
      <c r="BG533" s="44"/>
      <c r="BH533" s="16"/>
      <c r="BI533" s="19"/>
      <c r="BJ533" s="16"/>
      <c r="BK533" s="16"/>
      <c r="BL533" s="34"/>
    </row>
    <row r="534" spans="1:64">
      <c r="A534" s="15">
        <v>648</v>
      </c>
      <c r="B534" s="16">
        <v>4066</v>
      </c>
      <c r="C534" s="17" t="s">
        <v>64</v>
      </c>
      <c r="D534" s="18">
        <v>86052130</v>
      </c>
      <c r="E534" s="18">
        <v>86052130</v>
      </c>
      <c r="F534" s="18">
        <v>86052130</v>
      </c>
      <c r="G534" s="17" t="s">
        <v>3114</v>
      </c>
      <c r="H534" s="16" t="s">
        <v>89</v>
      </c>
      <c r="I534" s="19" t="s">
        <v>3115</v>
      </c>
      <c r="J534" s="16">
        <f t="shared" ca="1" si="53"/>
        <v>48</v>
      </c>
      <c r="K534" s="17" t="s">
        <v>247</v>
      </c>
      <c r="L534" s="16">
        <v>3137</v>
      </c>
      <c r="M534" s="16">
        <v>11</v>
      </c>
      <c r="N534" s="16" t="s">
        <v>603</v>
      </c>
      <c r="O534" s="35" t="s">
        <v>455</v>
      </c>
      <c r="P534" s="16" t="s">
        <v>249</v>
      </c>
      <c r="Q534" s="16" t="s">
        <v>117</v>
      </c>
      <c r="R534" s="22" t="s">
        <v>250</v>
      </c>
      <c r="S534" s="22"/>
      <c r="T534" s="22">
        <v>72</v>
      </c>
      <c r="U534" s="22" t="s">
        <v>525</v>
      </c>
      <c r="V534" s="22" t="s">
        <v>456</v>
      </c>
      <c r="W534" s="16">
        <v>3000</v>
      </c>
      <c r="X534" s="16" t="s">
        <v>170</v>
      </c>
      <c r="Y534" s="16" t="s">
        <v>670</v>
      </c>
      <c r="Z534" s="16" t="s">
        <v>670</v>
      </c>
      <c r="AA534" s="16" t="s">
        <v>671</v>
      </c>
      <c r="AB534" s="16" t="s">
        <v>691</v>
      </c>
      <c r="AC534" s="16" t="s">
        <v>692</v>
      </c>
      <c r="AD534" s="16"/>
      <c r="AE534" s="16" t="s">
        <v>77</v>
      </c>
      <c r="AF534" s="24">
        <v>2569133</v>
      </c>
      <c r="AG534" s="41">
        <v>841439</v>
      </c>
      <c r="AH534" s="24">
        <v>3410572</v>
      </c>
      <c r="AI534" s="26">
        <v>35916</v>
      </c>
      <c r="AJ534" s="27">
        <v>40909</v>
      </c>
      <c r="AK534" s="19" t="s">
        <v>92</v>
      </c>
      <c r="AL534" s="28">
        <f t="shared" ca="1" si="56"/>
        <v>13.25</v>
      </c>
      <c r="AM534" s="16" t="s">
        <v>120</v>
      </c>
      <c r="AN534" s="16" t="s">
        <v>94</v>
      </c>
      <c r="AO534" s="36" t="s">
        <v>693</v>
      </c>
      <c r="AP534" s="30">
        <v>6.9690000000000002E-2</v>
      </c>
      <c r="AQ534" s="31" t="s">
        <v>3116</v>
      </c>
      <c r="AR534" s="17" t="s">
        <v>3116</v>
      </c>
      <c r="AS534" s="16" t="s">
        <v>84</v>
      </c>
      <c r="AT534" s="16"/>
      <c r="AU534" s="33"/>
      <c r="AV534" s="17"/>
      <c r="AW534" s="16" t="s">
        <v>3117</v>
      </c>
      <c r="AX534" s="16">
        <v>3222014634</v>
      </c>
      <c r="AY534" s="16" t="s">
        <v>78</v>
      </c>
      <c r="AZ534" s="16" t="str">
        <f t="shared" ca="1" si="55"/>
        <v xml:space="preserve"> </v>
      </c>
      <c r="BA534" s="16" t="s">
        <v>87</v>
      </c>
      <c r="BB534" s="16" t="s">
        <v>87</v>
      </c>
      <c r="BC534" s="16"/>
      <c r="BD534" s="18" t="s">
        <v>87</v>
      </c>
      <c r="BE534" s="16"/>
      <c r="BF534" s="16" t="s">
        <v>87</v>
      </c>
      <c r="BG534" s="44"/>
      <c r="BH534" s="16"/>
      <c r="BI534" s="19"/>
      <c r="BJ534" s="16"/>
      <c r="BK534" s="16"/>
      <c r="BL534" s="34"/>
    </row>
    <row r="535" spans="1:64">
      <c r="A535" s="15">
        <v>649</v>
      </c>
      <c r="B535" s="16">
        <v>4066</v>
      </c>
      <c r="C535" s="17" t="s">
        <v>64</v>
      </c>
      <c r="D535" s="18">
        <v>86045309</v>
      </c>
      <c r="E535" s="18">
        <v>86045309</v>
      </c>
      <c r="F535" s="18">
        <v>86045309</v>
      </c>
      <c r="G535" s="17" t="s">
        <v>3118</v>
      </c>
      <c r="H535" s="16" t="s">
        <v>89</v>
      </c>
      <c r="I535" s="19" t="s">
        <v>3119</v>
      </c>
      <c r="J535" s="16">
        <f t="shared" ca="1" si="53"/>
        <v>50</v>
      </c>
      <c r="K535" s="17" t="s">
        <v>453</v>
      </c>
      <c r="L535" s="16">
        <v>3137</v>
      </c>
      <c r="M535" s="16">
        <v>11</v>
      </c>
      <c r="N535" s="16" t="s">
        <v>603</v>
      </c>
      <c r="O535" s="35" t="s">
        <v>455</v>
      </c>
      <c r="P535" s="16" t="s">
        <v>249</v>
      </c>
      <c r="Q535" s="16" t="s">
        <v>117</v>
      </c>
      <c r="R535" s="22" t="s">
        <v>73</v>
      </c>
      <c r="S535" s="22"/>
      <c r="T535" s="22">
        <v>649</v>
      </c>
      <c r="U535" s="22" t="s">
        <v>603</v>
      </c>
      <c r="V535" s="22" t="s">
        <v>456</v>
      </c>
      <c r="W535" s="16">
        <v>3000</v>
      </c>
      <c r="X535" s="16" t="s">
        <v>170</v>
      </c>
      <c r="Y535" s="16" t="s">
        <v>723</v>
      </c>
      <c r="Z535" s="16" t="s">
        <v>723</v>
      </c>
      <c r="AA535" s="16" t="s">
        <v>671</v>
      </c>
      <c r="AB535" s="16" t="s">
        <v>691</v>
      </c>
      <c r="AC535" s="16" t="s">
        <v>692</v>
      </c>
      <c r="AD535" s="16"/>
      <c r="AE535" s="16" t="s">
        <v>77</v>
      </c>
      <c r="AF535" s="24">
        <v>2569133</v>
      </c>
      <c r="AG535" s="41">
        <v>841439</v>
      </c>
      <c r="AH535" s="24">
        <v>3410572</v>
      </c>
      <c r="AI535" s="26">
        <v>35471</v>
      </c>
      <c r="AJ535" s="27">
        <v>40909</v>
      </c>
      <c r="AK535" s="19" t="s">
        <v>92</v>
      </c>
      <c r="AL535" s="28">
        <f t="shared" ca="1" si="56"/>
        <v>13.25</v>
      </c>
      <c r="AM535" s="16" t="s">
        <v>120</v>
      </c>
      <c r="AN535" s="16" t="s">
        <v>94</v>
      </c>
      <c r="AO535" s="36" t="s">
        <v>693</v>
      </c>
      <c r="AP535" s="54">
        <v>6.9690000000000002E-2</v>
      </c>
      <c r="AQ535" s="31" t="s">
        <v>3120</v>
      </c>
      <c r="AR535" s="17" t="s">
        <v>3121</v>
      </c>
      <c r="AS535" s="16" t="s">
        <v>84</v>
      </c>
      <c r="AT535" s="19"/>
      <c r="AU535" s="26"/>
      <c r="AV535" s="17"/>
      <c r="AW535" s="16" t="s">
        <v>3122</v>
      </c>
      <c r="AX535" s="16">
        <v>3115012844</v>
      </c>
      <c r="AY535" s="16">
        <v>3118261835</v>
      </c>
      <c r="AZ535" s="16" t="str">
        <f t="shared" ca="1" si="55"/>
        <v xml:space="preserve"> </v>
      </c>
      <c r="BA535" s="16" t="s">
        <v>87</v>
      </c>
      <c r="BB535" s="16" t="s">
        <v>87</v>
      </c>
      <c r="BC535" s="16"/>
      <c r="BD535" s="18" t="s">
        <v>87</v>
      </c>
      <c r="BE535" s="16"/>
      <c r="BF535" s="16" t="s">
        <v>87</v>
      </c>
      <c r="BG535" s="55"/>
      <c r="BH535" s="16"/>
      <c r="BI535" s="19"/>
      <c r="BJ535" s="16"/>
      <c r="BK535" s="16"/>
      <c r="BL535" s="34"/>
    </row>
    <row r="536" spans="1:64">
      <c r="A536" s="15">
        <v>651</v>
      </c>
      <c r="B536" s="16">
        <v>4066</v>
      </c>
      <c r="C536" s="17" t="s">
        <v>64</v>
      </c>
      <c r="D536" s="18">
        <v>88159188</v>
      </c>
      <c r="E536" s="18">
        <v>88159188</v>
      </c>
      <c r="F536" s="18">
        <v>88159188</v>
      </c>
      <c r="G536" s="17" t="s">
        <v>3123</v>
      </c>
      <c r="H536" s="16" t="s">
        <v>89</v>
      </c>
      <c r="I536" s="19" t="s">
        <v>3124</v>
      </c>
      <c r="J536" s="16">
        <f t="shared" ca="1" si="53"/>
        <v>50</v>
      </c>
      <c r="K536" s="17" t="s">
        <v>247</v>
      </c>
      <c r="L536" s="16">
        <v>3137</v>
      </c>
      <c r="M536" s="16">
        <v>11</v>
      </c>
      <c r="N536" s="16" t="s">
        <v>603</v>
      </c>
      <c r="O536" s="35" t="s">
        <v>455</v>
      </c>
      <c r="P536" s="16" t="s">
        <v>249</v>
      </c>
      <c r="Q536" s="16" t="s">
        <v>117</v>
      </c>
      <c r="R536" s="17" t="s">
        <v>250</v>
      </c>
      <c r="S536" s="22"/>
      <c r="T536" s="22">
        <v>198</v>
      </c>
      <c r="U536" s="22" t="s">
        <v>487</v>
      </c>
      <c r="V536" s="22" t="s">
        <v>456</v>
      </c>
      <c r="W536" s="16">
        <v>3000</v>
      </c>
      <c r="X536" s="16" t="s">
        <v>170</v>
      </c>
      <c r="Y536" s="16" t="s">
        <v>723</v>
      </c>
      <c r="Z536" s="16" t="s">
        <v>723</v>
      </c>
      <c r="AA536" s="16" t="s">
        <v>76</v>
      </c>
      <c r="AB536" s="16" t="s">
        <v>76</v>
      </c>
      <c r="AC536" s="16" t="s">
        <v>76</v>
      </c>
      <c r="AD536" s="16"/>
      <c r="AE536" s="16" t="s">
        <v>77</v>
      </c>
      <c r="AF536" s="24">
        <v>2569133</v>
      </c>
      <c r="AG536" s="41">
        <v>841439</v>
      </c>
      <c r="AH536" s="24">
        <v>3410572</v>
      </c>
      <c r="AI536" s="26">
        <v>35146</v>
      </c>
      <c r="AJ536" s="27">
        <v>40909</v>
      </c>
      <c r="AK536" s="19" t="s">
        <v>92</v>
      </c>
      <c r="AL536" s="28">
        <f t="shared" ca="1" si="56"/>
        <v>13.25</v>
      </c>
      <c r="AM536" s="16" t="s">
        <v>93</v>
      </c>
      <c r="AN536" s="16" t="s">
        <v>94</v>
      </c>
      <c r="AO536" s="36" t="s">
        <v>82</v>
      </c>
      <c r="AP536" s="30">
        <v>6.9690000000000002E-2</v>
      </c>
      <c r="AQ536" s="31" t="s">
        <v>3125</v>
      </c>
      <c r="AR536" s="17" t="s">
        <v>3125</v>
      </c>
      <c r="AS536" s="16" t="s">
        <v>84</v>
      </c>
      <c r="AT536" s="16" t="s">
        <v>3126</v>
      </c>
      <c r="AU536" s="33"/>
      <c r="AV536" s="17"/>
      <c r="AW536" s="16" t="s">
        <v>3127</v>
      </c>
      <c r="AX536" s="16">
        <v>3203110560</v>
      </c>
      <c r="AY536" s="16" t="s">
        <v>78</v>
      </c>
      <c r="AZ536" s="16" t="str">
        <f t="shared" ca="1" si="55"/>
        <v xml:space="preserve"> </v>
      </c>
      <c r="BA536" s="16" t="s">
        <v>87</v>
      </c>
      <c r="BB536" s="16" t="s">
        <v>87</v>
      </c>
      <c r="BC536" s="16"/>
      <c r="BD536" s="18" t="s">
        <v>87</v>
      </c>
      <c r="BE536" s="16"/>
      <c r="BF536" s="16" t="s">
        <v>87</v>
      </c>
      <c r="BG536" s="44"/>
      <c r="BH536" s="16"/>
      <c r="BI536" s="19"/>
      <c r="BJ536" s="16"/>
      <c r="BK536" s="16"/>
      <c r="BL536" s="34"/>
    </row>
    <row r="537" spans="1:64">
      <c r="A537" s="15">
        <v>652</v>
      </c>
      <c r="B537" s="16">
        <v>4066</v>
      </c>
      <c r="C537" s="17" t="s">
        <v>64</v>
      </c>
      <c r="D537" s="18">
        <v>17356051</v>
      </c>
      <c r="E537" s="18">
        <v>17356051</v>
      </c>
      <c r="F537" s="18">
        <v>17356051</v>
      </c>
      <c r="G537" s="17" t="s">
        <v>3128</v>
      </c>
      <c r="H537" s="16" t="s">
        <v>89</v>
      </c>
      <c r="I537" s="19" t="s">
        <v>3129</v>
      </c>
      <c r="J537" s="16">
        <f t="shared" ca="1" si="53"/>
        <v>51</v>
      </c>
      <c r="K537" s="17" t="s">
        <v>257</v>
      </c>
      <c r="L537" s="16">
        <v>3137</v>
      </c>
      <c r="M537" s="16">
        <v>11</v>
      </c>
      <c r="N537" s="16" t="s">
        <v>603</v>
      </c>
      <c r="O537" s="35" t="s">
        <v>455</v>
      </c>
      <c r="P537" s="16" t="s">
        <v>249</v>
      </c>
      <c r="Q537" s="16" t="s">
        <v>117</v>
      </c>
      <c r="R537" s="17" t="s">
        <v>250</v>
      </c>
      <c r="S537" s="22"/>
      <c r="T537" s="22">
        <v>269</v>
      </c>
      <c r="U537" s="22" t="s">
        <v>525</v>
      </c>
      <c r="V537" s="22" t="s">
        <v>456</v>
      </c>
      <c r="W537" s="16">
        <v>3000</v>
      </c>
      <c r="X537" s="16" t="s">
        <v>170</v>
      </c>
      <c r="Y537" s="16" t="s">
        <v>723</v>
      </c>
      <c r="Z537" s="16" t="s">
        <v>723</v>
      </c>
      <c r="AA537" s="16" t="s">
        <v>671</v>
      </c>
      <c r="AB537" s="16" t="s">
        <v>691</v>
      </c>
      <c r="AC537" s="16" t="s">
        <v>692</v>
      </c>
      <c r="AD537" s="16"/>
      <c r="AE537" s="16" t="s">
        <v>77</v>
      </c>
      <c r="AF537" s="24">
        <v>2569133</v>
      </c>
      <c r="AG537" s="41">
        <v>841439</v>
      </c>
      <c r="AH537" s="24">
        <v>3410572</v>
      </c>
      <c r="AI537" s="26">
        <v>35962</v>
      </c>
      <c r="AJ537" s="27">
        <v>40909</v>
      </c>
      <c r="AK537" s="19" t="s">
        <v>92</v>
      </c>
      <c r="AL537" s="28">
        <f t="shared" ca="1" si="56"/>
        <v>13.25</v>
      </c>
      <c r="AM537" s="16" t="s">
        <v>120</v>
      </c>
      <c r="AN537" s="16" t="s">
        <v>94</v>
      </c>
      <c r="AO537" s="36" t="s">
        <v>693</v>
      </c>
      <c r="AP537" s="30">
        <v>6.9690000000000002E-2</v>
      </c>
      <c r="AQ537" s="31" t="s">
        <v>3130</v>
      </c>
      <c r="AR537" s="44" t="s">
        <v>3131</v>
      </c>
      <c r="AS537" s="16" t="s">
        <v>84</v>
      </c>
      <c r="AT537" s="16"/>
      <c r="AU537" s="33"/>
      <c r="AV537" s="44"/>
      <c r="AW537" s="16" t="s">
        <v>3132</v>
      </c>
      <c r="AX537" s="16">
        <v>3102996562</v>
      </c>
      <c r="AY537" s="16">
        <v>3102996562</v>
      </c>
      <c r="AZ537" s="16" t="str">
        <f t="shared" ca="1" si="55"/>
        <v xml:space="preserve"> </v>
      </c>
      <c r="BA537" s="16" t="s">
        <v>87</v>
      </c>
      <c r="BB537" s="16" t="s">
        <v>87</v>
      </c>
      <c r="BC537" s="16"/>
      <c r="BD537" s="18" t="s">
        <v>87</v>
      </c>
      <c r="BE537" s="16"/>
      <c r="BF537" s="16" t="s">
        <v>87</v>
      </c>
      <c r="BG537" s="19"/>
      <c r="BH537" s="16"/>
      <c r="BI537" s="19"/>
      <c r="BJ537" s="16"/>
      <c r="BK537" s="16"/>
      <c r="BL537" s="34"/>
    </row>
    <row r="538" spans="1:64">
      <c r="A538" s="15">
        <v>653</v>
      </c>
      <c r="B538" s="16">
        <v>4066</v>
      </c>
      <c r="C538" s="17" t="s">
        <v>64</v>
      </c>
      <c r="D538" s="18">
        <v>93403121</v>
      </c>
      <c r="E538" s="18">
        <v>93403121</v>
      </c>
      <c r="F538" s="18">
        <v>93403121</v>
      </c>
      <c r="G538" s="17" t="s">
        <v>3133</v>
      </c>
      <c r="H538" s="16" t="s">
        <v>236</v>
      </c>
      <c r="I538" s="19" t="s">
        <v>3134</v>
      </c>
      <c r="J538" s="16">
        <f t="shared" ca="1" si="53"/>
        <v>48</v>
      </c>
      <c r="K538" s="17" t="s">
        <v>453</v>
      </c>
      <c r="L538" s="16">
        <v>3137</v>
      </c>
      <c r="M538" s="16">
        <v>11</v>
      </c>
      <c r="N538" s="16" t="s">
        <v>603</v>
      </c>
      <c r="O538" s="35" t="s">
        <v>455</v>
      </c>
      <c r="P538" s="16" t="s">
        <v>249</v>
      </c>
      <c r="Q538" s="16" t="s">
        <v>117</v>
      </c>
      <c r="R538" s="22" t="s">
        <v>73</v>
      </c>
      <c r="S538" s="22"/>
      <c r="T538" s="22">
        <v>653</v>
      </c>
      <c r="U538" s="22" t="s">
        <v>603</v>
      </c>
      <c r="V538" s="22" t="s">
        <v>456</v>
      </c>
      <c r="W538" s="16"/>
      <c r="X538" s="16" t="s">
        <v>259</v>
      </c>
      <c r="Y538" s="16" t="s">
        <v>1474</v>
      </c>
      <c r="Z538" s="16" t="s">
        <v>1474</v>
      </c>
      <c r="AA538" s="16" t="s">
        <v>76</v>
      </c>
      <c r="AB538" s="16" t="s">
        <v>76</v>
      </c>
      <c r="AC538" s="16" t="s">
        <v>76</v>
      </c>
      <c r="AD538" s="49" t="s">
        <v>3135</v>
      </c>
      <c r="AE538" s="16" t="s">
        <v>77</v>
      </c>
      <c r="AF538" s="24">
        <v>2569133</v>
      </c>
      <c r="AG538" s="41">
        <v>841439</v>
      </c>
      <c r="AH538" s="24">
        <v>3410572</v>
      </c>
      <c r="AI538" s="26">
        <v>36839</v>
      </c>
      <c r="AJ538" s="27">
        <v>40909</v>
      </c>
      <c r="AK538" s="19" t="s">
        <v>92</v>
      </c>
      <c r="AL538" s="28">
        <f t="shared" ca="1" si="56"/>
        <v>13.25</v>
      </c>
      <c r="AM538" s="16" t="s">
        <v>120</v>
      </c>
      <c r="AN538" s="16" t="s">
        <v>94</v>
      </c>
      <c r="AO538" s="36" t="s">
        <v>82</v>
      </c>
      <c r="AP538" s="30">
        <v>6.9690000000000002E-2</v>
      </c>
      <c r="AQ538" s="31" t="s">
        <v>3136</v>
      </c>
      <c r="AR538" s="17" t="s">
        <v>3137</v>
      </c>
      <c r="AS538" s="16" t="s">
        <v>84</v>
      </c>
      <c r="AT538" s="16" t="s">
        <v>3138</v>
      </c>
      <c r="AU538" s="33"/>
      <c r="AV538" s="17"/>
      <c r="AW538" s="16" t="s">
        <v>3139</v>
      </c>
      <c r="AX538" s="16">
        <v>3176484645</v>
      </c>
      <c r="AY538" s="16" t="s">
        <v>78</v>
      </c>
      <c r="AZ538" s="16" t="str">
        <f t="shared" ca="1" si="55"/>
        <v xml:space="preserve"> </v>
      </c>
      <c r="BA538" s="16" t="s">
        <v>87</v>
      </c>
      <c r="BB538" s="16" t="s">
        <v>87</v>
      </c>
      <c r="BC538" s="16"/>
      <c r="BD538" s="18" t="s">
        <v>87</v>
      </c>
      <c r="BE538" s="16"/>
      <c r="BF538" s="16" t="s">
        <v>87</v>
      </c>
      <c r="BG538" s="44"/>
      <c r="BH538" s="16"/>
      <c r="BI538" s="19"/>
      <c r="BJ538" s="16"/>
      <c r="BK538" s="16"/>
      <c r="BL538" s="34"/>
    </row>
    <row r="539" spans="1:64">
      <c r="A539" s="15">
        <v>654</v>
      </c>
      <c r="B539" s="16">
        <v>4066</v>
      </c>
      <c r="C539" s="17" t="s">
        <v>64</v>
      </c>
      <c r="D539" s="18">
        <v>7363651</v>
      </c>
      <c r="E539" s="18">
        <v>7363651</v>
      </c>
      <c r="F539" s="18">
        <v>7363651</v>
      </c>
      <c r="G539" s="17" t="s">
        <v>3140</v>
      </c>
      <c r="H539" s="16" t="s">
        <v>66</v>
      </c>
      <c r="I539" s="19" t="s">
        <v>3141</v>
      </c>
      <c r="J539" s="16">
        <f t="shared" ca="1" si="53"/>
        <v>49</v>
      </c>
      <c r="K539" s="17" t="s">
        <v>247</v>
      </c>
      <c r="L539" s="16">
        <v>3137</v>
      </c>
      <c r="M539" s="16">
        <v>11</v>
      </c>
      <c r="N539" s="16" t="s">
        <v>603</v>
      </c>
      <c r="O539" s="35" t="s">
        <v>455</v>
      </c>
      <c r="P539" s="16" t="s">
        <v>249</v>
      </c>
      <c r="Q539" s="16" t="s">
        <v>117</v>
      </c>
      <c r="R539" s="22" t="s">
        <v>250</v>
      </c>
      <c r="S539" s="22"/>
      <c r="T539" s="22">
        <v>187</v>
      </c>
      <c r="U539" s="22" t="s">
        <v>454</v>
      </c>
      <c r="V539" s="22" t="s">
        <v>456</v>
      </c>
      <c r="W539" s="16">
        <v>3000</v>
      </c>
      <c r="X539" s="16" t="s">
        <v>170</v>
      </c>
      <c r="Y539" s="16" t="s">
        <v>723</v>
      </c>
      <c r="Z539" s="16" t="s">
        <v>723</v>
      </c>
      <c r="AA539" s="16" t="s">
        <v>671</v>
      </c>
      <c r="AB539" s="16" t="s">
        <v>672</v>
      </c>
      <c r="AC539" s="16" t="s">
        <v>673</v>
      </c>
      <c r="AD539" s="16"/>
      <c r="AE539" s="16" t="s">
        <v>77</v>
      </c>
      <c r="AF539" s="24">
        <v>2569133</v>
      </c>
      <c r="AG539" s="41">
        <v>841439</v>
      </c>
      <c r="AH539" s="24">
        <v>3410572</v>
      </c>
      <c r="AI539" s="26">
        <v>35870</v>
      </c>
      <c r="AJ539" s="27">
        <v>40909</v>
      </c>
      <c r="AK539" s="19" t="s">
        <v>92</v>
      </c>
      <c r="AL539" s="28">
        <f t="shared" ca="1" si="56"/>
        <v>13.25</v>
      </c>
      <c r="AM539" s="16" t="s">
        <v>120</v>
      </c>
      <c r="AN539" s="16" t="s">
        <v>94</v>
      </c>
      <c r="AO539" s="36" t="s">
        <v>675</v>
      </c>
      <c r="AP539" s="30">
        <v>6.9690000000000002E-2</v>
      </c>
      <c r="AQ539" s="31" t="s">
        <v>3142</v>
      </c>
      <c r="AR539" s="19" t="s">
        <v>3143</v>
      </c>
      <c r="AS539" s="19" t="s">
        <v>84</v>
      </c>
      <c r="AT539" s="19"/>
      <c r="AU539" s="26" t="s">
        <v>135</v>
      </c>
      <c r="AV539" s="19" t="s">
        <v>2940</v>
      </c>
      <c r="AW539" s="16" t="s">
        <v>3144</v>
      </c>
      <c r="AX539" s="16">
        <v>3185234040</v>
      </c>
      <c r="AY539" s="16">
        <v>3102580415</v>
      </c>
      <c r="AZ539" s="16" t="str">
        <f t="shared" ca="1" si="55"/>
        <v xml:space="preserve"> </v>
      </c>
      <c r="BA539" s="16" t="s">
        <v>87</v>
      </c>
      <c r="BB539" s="16" t="s">
        <v>87</v>
      </c>
      <c r="BC539" s="16"/>
      <c r="BD539" s="18" t="s">
        <v>87</v>
      </c>
      <c r="BE539" s="16"/>
      <c r="BF539" s="16" t="s">
        <v>87</v>
      </c>
      <c r="BG539" s="19"/>
      <c r="BH539" s="16"/>
      <c r="BI539" s="19"/>
      <c r="BJ539" s="16"/>
      <c r="BK539" s="16"/>
      <c r="BL539" s="34"/>
    </row>
    <row r="540" spans="1:64">
      <c r="A540" s="15">
        <v>655</v>
      </c>
      <c r="B540" s="16">
        <v>4066</v>
      </c>
      <c r="C540" s="17" t="s">
        <v>64</v>
      </c>
      <c r="D540" s="18">
        <v>76320598</v>
      </c>
      <c r="E540" s="18">
        <v>76320598</v>
      </c>
      <c r="F540" s="18">
        <v>76320598</v>
      </c>
      <c r="G540" s="17" t="s">
        <v>3145</v>
      </c>
      <c r="H540" s="16" t="s">
        <v>89</v>
      </c>
      <c r="I540" s="19" t="s">
        <v>1313</v>
      </c>
      <c r="J540" s="16">
        <f t="shared" ca="1" si="53"/>
        <v>50</v>
      </c>
      <c r="K540" s="17" t="s">
        <v>453</v>
      </c>
      <c r="L540" s="16">
        <v>3137</v>
      </c>
      <c r="M540" s="16">
        <v>11</v>
      </c>
      <c r="N540" s="16" t="s">
        <v>603</v>
      </c>
      <c r="O540" s="35" t="s">
        <v>455</v>
      </c>
      <c r="P540" s="16" t="s">
        <v>249</v>
      </c>
      <c r="Q540" s="16" t="s">
        <v>117</v>
      </c>
      <c r="R540" s="22" t="s">
        <v>73</v>
      </c>
      <c r="S540" s="22"/>
      <c r="T540" s="22">
        <v>655</v>
      </c>
      <c r="U540" s="22" t="s">
        <v>603</v>
      </c>
      <c r="V540" s="22" t="s">
        <v>456</v>
      </c>
      <c r="W540" s="16">
        <v>3000</v>
      </c>
      <c r="X540" s="16" t="s">
        <v>170</v>
      </c>
      <c r="Y540" s="16" t="s">
        <v>432</v>
      </c>
      <c r="Z540" s="16" t="s">
        <v>432</v>
      </c>
      <c r="AA540" s="16" t="s">
        <v>433</v>
      </c>
      <c r="AB540" s="16" t="s">
        <v>434</v>
      </c>
      <c r="AC540" s="16" t="s">
        <v>435</v>
      </c>
      <c r="AD540" s="16"/>
      <c r="AE540" s="16" t="s">
        <v>77</v>
      </c>
      <c r="AF540" s="24">
        <v>2569133</v>
      </c>
      <c r="AG540" s="41">
        <v>841439</v>
      </c>
      <c r="AH540" s="24">
        <v>3410572</v>
      </c>
      <c r="AI540" s="26">
        <v>35575</v>
      </c>
      <c r="AJ540" s="27">
        <v>40909</v>
      </c>
      <c r="AK540" s="19" t="s">
        <v>92</v>
      </c>
      <c r="AL540" s="28">
        <f t="shared" ca="1" si="56"/>
        <v>13.25</v>
      </c>
      <c r="AM540" s="16" t="s">
        <v>183</v>
      </c>
      <c r="AN540" s="16" t="s">
        <v>94</v>
      </c>
      <c r="AO540" s="36" t="s">
        <v>436</v>
      </c>
      <c r="AP540" s="30">
        <v>6.9690000000000002E-2</v>
      </c>
      <c r="AQ540" s="31" t="s">
        <v>3146</v>
      </c>
      <c r="AR540" s="44" t="s">
        <v>3147</v>
      </c>
      <c r="AS540" s="16" t="s">
        <v>84</v>
      </c>
      <c r="AT540" s="16"/>
      <c r="AU540" s="33"/>
      <c r="AV540" s="44"/>
      <c r="AW540" s="16" t="s">
        <v>3148</v>
      </c>
      <c r="AX540" s="16">
        <v>3154892872</v>
      </c>
      <c r="AY540" s="16">
        <v>3102345756</v>
      </c>
      <c r="AZ540" s="16" t="str">
        <f t="shared" ca="1" si="55"/>
        <v xml:space="preserve"> </v>
      </c>
      <c r="BA540" s="16" t="s">
        <v>87</v>
      </c>
      <c r="BB540" s="16" t="s">
        <v>87</v>
      </c>
      <c r="BC540" s="16"/>
      <c r="BD540" s="18" t="s">
        <v>87</v>
      </c>
      <c r="BE540" s="16"/>
      <c r="BF540" s="16" t="s">
        <v>87</v>
      </c>
      <c r="BG540" s="19"/>
      <c r="BH540" s="16"/>
      <c r="BI540" s="19"/>
      <c r="BJ540" s="16"/>
      <c r="BK540" s="16"/>
      <c r="BL540" s="34"/>
    </row>
    <row r="541" spans="1:64">
      <c r="A541" s="15">
        <v>656</v>
      </c>
      <c r="B541" s="16">
        <v>4066</v>
      </c>
      <c r="C541" s="17" t="s">
        <v>64</v>
      </c>
      <c r="D541" s="18">
        <v>79620979</v>
      </c>
      <c r="E541" s="18">
        <v>79620979</v>
      </c>
      <c r="F541" s="18">
        <v>79620979</v>
      </c>
      <c r="G541" s="17" t="s">
        <v>3149</v>
      </c>
      <c r="H541" s="16" t="s">
        <v>89</v>
      </c>
      <c r="I541" s="19" t="s">
        <v>3150</v>
      </c>
      <c r="J541" s="16">
        <f t="shared" ca="1" si="53"/>
        <v>51</v>
      </c>
      <c r="K541" s="17" t="s">
        <v>453</v>
      </c>
      <c r="L541" s="16">
        <v>3137</v>
      </c>
      <c r="M541" s="16">
        <v>11</v>
      </c>
      <c r="N541" s="16" t="s">
        <v>603</v>
      </c>
      <c r="O541" s="35" t="s">
        <v>455</v>
      </c>
      <c r="P541" s="16" t="s">
        <v>249</v>
      </c>
      <c r="Q541" s="16" t="s">
        <v>117</v>
      </c>
      <c r="R541" s="22" t="s">
        <v>73</v>
      </c>
      <c r="S541" s="22"/>
      <c r="T541" s="22">
        <v>656</v>
      </c>
      <c r="U541" s="22" t="s">
        <v>603</v>
      </c>
      <c r="V541" s="22" t="s">
        <v>456</v>
      </c>
      <c r="W541" s="16">
        <v>3000</v>
      </c>
      <c r="X541" s="16" t="s">
        <v>170</v>
      </c>
      <c r="Y541" s="16" t="s">
        <v>293</v>
      </c>
      <c r="Z541" s="16" t="s">
        <v>293</v>
      </c>
      <c r="AA541" s="16" t="s">
        <v>76</v>
      </c>
      <c r="AB541" s="16" t="s">
        <v>76</v>
      </c>
      <c r="AC541" s="16" t="s">
        <v>76</v>
      </c>
      <c r="AD541" s="16" t="s">
        <v>3151</v>
      </c>
      <c r="AE541" s="16" t="s">
        <v>77</v>
      </c>
      <c r="AF541" s="24">
        <v>2569133</v>
      </c>
      <c r="AG541" s="41">
        <v>841439</v>
      </c>
      <c r="AH541" s="24">
        <v>3410572</v>
      </c>
      <c r="AI541" s="26">
        <v>35471</v>
      </c>
      <c r="AJ541" s="27">
        <v>40909</v>
      </c>
      <c r="AK541" s="19" t="s">
        <v>92</v>
      </c>
      <c r="AL541" s="28">
        <f t="shared" ca="1" si="56"/>
        <v>13.25</v>
      </c>
      <c r="AM541" s="16" t="s">
        <v>93</v>
      </c>
      <c r="AN541" s="16" t="s">
        <v>94</v>
      </c>
      <c r="AO541" s="36" t="s">
        <v>82</v>
      </c>
      <c r="AP541" s="30">
        <v>6.9690000000000002E-2</v>
      </c>
      <c r="AQ541" s="31" t="s">
        <v>3152</v>
      </c>
      <c r="AR541" s="17" t="s">
        <v>3153</v>
      </c>
      <c r="AS541" s="16" t="s">
        <v>84</v>
      </c>
      <c r="AT541" s="16"/>
      <c r="AU541" s="33"/>
      <c r="AV541" s="17"/>
      <c r="AW541" s="16" t="s">
        <v>3154</v>
      </c>
      <c r="AX541" s="16">
        <v>3163204032</v>
      </c>
      <c r="AY541" s="16" t="s">
        <v>78</v>
      </c>
      <c r="AZ541" s="16" t="str">
        <f t="shared" ca="1" si="55"/>
        <v xml:space="preserve"> </v>
      </c>
      <c r="BA541" s="16" t="s">
        <v>87</v>
      </c>
      <c r="BB541" s="16" t="s">
        <v>87</v>
      </c>
      <c r="BC541" s="16"/>
      <c r="BD541" s="18" t="s">
        <v>87</v>
      </c>
      <c r="BE541" s="16"/>
      <c r="BF541" s="16" t="s">
        <v>87</v>
      </c>
      <c r="BG541" s="44"/>
      <c r="BH541" s="16"/>
      <c r="BI541" s="19"/>
      <c r="BJ541" s="16"/>
      <c r="BK541" s="16"/>
      <c r="BL541" s="34"/>
    </row>
    <row r="542" spans="1:64">
      <c r="A542" s="15">
        <v>657</v>
      </c>
      <c r="B542" s="16">
        <v>4066</v>
      </c>
      <c r="C542" s="17" t="s">
        <v>64</v>
      </c>
      <c r="D542" s="18">
        <v>79738499</v>
      </c>
      <c r="E542" s="18">
        <v>79738499</v>
      </c>
      <c r="F542" s="18">
        <v>79738499</v>
      </c>
      <c r="G542" s="17" t="s">
        <v>3155</v>
      </c>
      <c r="H542" s="16" t="s">
        <v>89</v>
      </c>
      <c r="I542" s="19" t="s">
        <v>1427</v>
      </c>
      <c r="J542" s="16">
        <f t="shared" ca="1" si="53"/>
        <v>49</v>
      </c>
      <c r="K542" s="17" t="s">
        <v>257</v>
      </c>
      <c r="L542" s="16">
        <v>3137</v>
      </c>
      <c r="M542" s="16">
        <v>11</v>
      </c>
      <c r="N542" s="16" t="s">
        <v>603</v>
      </c>
      <c r="O542" s="35" t="s">
        <v>455</v>
      </c>
      <c r="P542" s="16" t="s">
        <v>249</v>
      </c>
      <c r="Q542" s="16" t="s">
        <v>117</v>
      </c>
      <c r="R542" s="22" t="s">
        <v>250</v>
      </c>
      <c r="S542" s="22"/>
      <c r="T542" s="22">
        <v>239</v>
      </c>
      <c r="U542" s="22" t="s">
        <v>525</v>
      </c>
      <c r="V542" s="22" t="s">
        <v>456</v>
      </c>
      <c r="W542" s="16">
        <v>3000</v>
      </c>
      <c r="X542" s="16" t="s">
        <v>170</v>
      </c>
      <c r="Y542" s="16" t="s">
        <v>723</v>
      </c>
      <c r="Z542" s="16" t="s">
        <v>723</v>
      </c>
      <c r="AA542" s="16" t="s">
        <v>76</v>
      </c>
      <c r="AB542" s="16" t="s">
        <v>76</v>
      </c>
      <c r="AC542" s="16" t="s">
        <v>76</v>
      </c>
      <c r="AD542" s="16"/>
      <c r="AE542" s="16" t="s">
        <v>77</v>
      </c>
      <c r="AF542" s="24">
        <v>2569133</v>
      </c>
      <c r="AG542" s="41">
        <v>841439</v>
      </c>
      <c r="AH542" s="24">
        <v>3410572</v>
      </c>
      <c r="AI542" s="26">
        <v>36228</v>
      </c>
      <c r="AJ542" s="27">
        <v>40909</v>
      </c>
      <c r="AK542" s="19" t="s">
        <v>92</v>
      </c>
      <c r="AL542" s="28">
        <f t="shared" ca="1" si="56"/>
        <v>13.25</v>
      </c>
      <c r="AM542" s="16" t="s">
        <v>173</v>
      </c>
      <c r="AN542" s="16" t="s">
        <v>94</v>
      </c>
      <c r="AO542" s="36" t="s">
        <v>82</v>
      </c>
      <c r="AP542" s="30">
        <v>6.9690000000000002E-2</v>
      </c>
      <c r="AQ542" s="31" t="s">
        <v>3156</v>
      </c>
      <c r="AR542" s="17" t="s">
        <v>3157</v>
      </c>
      <c r="AS542" s="16" t="s">
        <v>84</v>
      </c>
      <c r="AT542" s="16"/>
      <c r="AU542" s="33"/>
      <c r="AV542" s="17"/>
      <c r="AW542" s="16" t="s">
        <v>3158</v>
      </c>
      <c r="AX542" s="16">
        <v>3503989148</v>
      </c>
      <c r="AY542" s="16" t="s">
        <v>78</v>
      </c>
      <c r="AZ542" s="16" t="str">
        <f t="shared" ca="1" si="55"/>
        <v xml:space="preserve"> </v>
      </c>
      <c r="BA542" s="16" t="s">
        <v>87</v>
      </c>
      <c r="BB542" s="16" t="s">
        <v>87</v>
      </c>
      <c r="BC542" s="16"/>
      <c r="BD542" s="18" t="s">
        <v>87</v>
      </c>
      <c r="BE542" s="16"/>
      <c r="BF542" s="16" t="s">
        <v>87</v>
      </c>
      <c r="BG542" s="44"/>
      <c r="BH542" s="16"/>
      <c r="BI542" s="19"/>
      <c r="BJ542" s="16"/>
      <c r="BK542" s="16"/>
      <c r="BL542" s="34"/>
    </row>
    <row r="543" spans="1:64">
      <c r="A543" s="15">
        <v>658</v>
      </c>
      <c r="B543" s="16">
        <v>4066</v>
      </c>
      <c r="C543" s="17" t="s">
        <v>64</v>
      </c>
      <c r="D543" s="18">
        <v>80002650</v>
      </c>
      <c r="E543" s="18">
        <v>80002650</v>
      </c>
      <c r="F543" s="18">
        <v>80002650</v>
      </c>
      <c r="G543" s="17" t="s">
        <v>3159</v>
      </c>
      <c r="H543" s="16" t="s">
        <v>229</v>
      </c>
      <c r="I543" s="19" t="s">
        <v>3160</v>
      </c>
      <c r="J543" s="16">
        <f t="shared" ca="1" si="53"/>
        <v>45</v>
      </c>
      <c r="K543" s="17" t="s">
        <v>247</v>
      </c>
      <c r="L543" s="16">
        <v>3137</v>
      </c>
      <c r="M543" s="16">
        <v>11</v>
      </c>
      <c r="N543" s="16" t="s">
        <v>603</v>
      </c>
      <c r="O543" s="35" t="s">
        <v>455</v>
      </c>
      <c r="P543" s="16" t="s">
        <v>249</v>
      </c>
      <c r="Q543" s="16" t="s">
        <v>117</v>
      </c>
      <c r="R543" s="22" t="s">
        <v>250</v>
      </c>
      <c r="S543" s="22"/>
      <c r="T543" s="22">
        <v>9</v>
      </c>
      <c r="U543" s="22" t="s">
        <v>139</v>
      </c>
      <c r="V543" s="37" t="s">
        <v>140</v>
      </c>
      <c r="W543" s="16">
        <v>3000</v>
      </c>
      <c r="X543" s="16" t="s">
        <v>170</v>
      </c>
      <c r="Y543" s="16" t="s">
        <v>231</v>
      </c>
      <c r="Z543" s="16" t="s">
        <v>231</v>
      </c>
      <c r="AA543" s="16" t="s">
        <v>145</v>
      </c>
      <c r="AB543" s="16" t="s">
        <v>558</v>
      </c>
      <c r="AC543" s="16" t="s">
        <v>559</v>
      </c>
      <c r="AD543" s="16"/>
      <c r="AE543" s="16" t="s">
        <v>77</v>
      </c>
      <c r="AF543" s="24">
        <v>2569133</v>
      </c>
      <c r="AG543" s="41">
        <v>841439</v>
      </c>
      <c r="AH543" s="24">
        <v>3410572</v>
      </c>
      <c r="AI543" s="26">
        <v>35575</v>
      </c>
      <c r="AJ543" s="27">
        <v>40909</v>
      </c>
      <c r="AK543" s="19" t="s">
        <v>92</v>
      </c>
      <c r="AL543" s="28">
        <f t="shared" ca="1" si="56"/>
        <v>13.25</v>
      </c>
      <c r="AM543" s="16" t="s">
        <v>80</v>
      </c>
      <c r="AN543" s="16" t="s">
        <v>94</v>
      </c>
      <c r="AO543" s="36" t="s">
        <v>562</v>
      </c>
      <c r="AP543" s="30">
        <v>5.2199999999999998E-3</v>
      </c>
      <c r="AQ543" s="31" t="s">
        <v>3161</v>
      </c>
      <c r="AR543" s="17" t="s">
        <v>3162</v>
      </c>
      <c r="AS543" s="16" t="s">
        <v>84</v>
      </c>
      <c r="AT543" s="16"/>
      <c r="AU543" s="33" t="s">
        <v>198</v>
      </c>
      <c r="AV543" s="17" t="s">
        <v>3163</v>
      </c>
      <c r="AW543" s="16" t="s">
        <v>3164</v>
      </c>
      <c r="AX543" s="16">
        <v>3103258257</v>
      </c>
      <c r="AY543" s="16" t="s">
        <v>78</v>
      </c>
      <c r="AZ543" s="16" t="str">
        <f t="shared" ca="1" si="55"/>
        <v xml:space="preserve"> </v>
      </c>
      <c r="BA543" s="16" t="s">
        <v>87</v>
      </c>
      <c r="BB543" s="16" t="s">
        <v>87</v>
      </c>
      <c r="BC543" s="16"/>
      <c r="BD543" s="18" t="s">
        <v>87</v>
      </c>
      <c r="BE543" s="16"/>
      <c r="BF543" s="16" t="s">
        <v>87</v>
      </c>
      <c r="BG543" s="44"/>
      <c r="BH543" s="16"/>
      <c r="BI543" s="19"/>
      <c r="BJ543" s="16"/>
      <c r="BK543" s="16"/>
      <c r="BL543" s="34"/>
    </row>
    <row r="544" spans="1:64">
      <c r="A544" s="15">
        <v>659</v>
      </c>
      <c r="B544" s="16">
        <v>4066</v>
      </c>
      <c r="C544" s="17" t="s">
        <v>64</v>
      </c>
      <c r="D544" s="18">
        <v>14835808</v>
      </c>
      <c r="E544" s="18">
        <v>14835808</v>
      </c>
      <c r="F544" s="18">
        <v>14835808</v>
      </c>
      <c r="G544" s="17" t="s">
        <v>3165</v>
      </c>
      <c r="H544" s="16" t="s">
        <v>89</v>
      </c>
      <c r="I544" s="19" t="s">
        <v>3166</v>
      </c>
      <c r="J544" s="16">
        <f t="shared" ca="1" si="53"/>
        <v>45</v>
      </c>
      <c r="K544" s="17" t="s">
        <v>257</v>
      </c>
      <c r="L544" s="16">
        <v>3137</v>
      </c>
      <c r="M544" s="16">
        <v>10</v>
      </c>
      <c r="N544" s="16" t="s">
        <v>822</v>
      </c>
      <c r="O544" s="35" t="s">
        <v>455</v>
      </c>
      <c r="P544" s="16" t="s">
        <v>249</v>
      </c>
      <c r="Q544" s="16" t="s">
        <v>117</v>
      </c>
      <c r="R544" s="17" t="s">
        <v>250</v>
      </c>
      <c r="S544" s="22"/>
      <c r="T544" s="22">
        <v>113</v>
      </c>
      <c r="U544" s="22" t="s">
        <v>603</v>
      </c>
      <c r="V544" s="22" t="s">
        <v>456</v>
      </c>
      <c r="W544" s="16">
        <v>3000</v>
      </c>
      <c r="X544" s="16" t="s">
        <v>170</v>
      </c>
      <c r="Y544" s="16" t="s">
        <v>723</v>
      </c>
      <c r="Z544" s="16" t="s">
        <v>723</v>
      </c>
      <c r="AA544" s="16" t="s">
        <v>433</v>
      </c>
      <c r="AB544" s="16" t="s">
        <v>434</v>
      </c>
      <c r="AC544" s="16" t="s">
        <v>435</v>
      </c>
      <c r="AD544" s="16"/>
      <c r="AE544" s="16" t="s">
        <v>77</v>
      </c>
      <c r="AF544" s="24">
        <v>2436984</v>
      </c>
      <c r="AG544" s="41">
        <v>847020</v>
      </c>
      <c r="AH544" s="24">
        <v>3284004</v>
      </c>
      <c r="AI544" s="26">
        <v>37561</v>
      </c>
      <c r="AJ544" s="27">
        <v>40909</v>
      </c>
      <c r="AK544" s="19" t="s">
        <v>92</v>
      </c>
      <c r="AL544" s="28">
        <f t="shared" ca="1" si="56"/>
        <v>13.25</v>
      </c>
      <c r="AM544" s="16" t="s">
        <v>183</v>
      </c>
      <c r="AN544" s="16" t="s">
        <v>94</v>
      </c>
      <c r="AO544" s="36" t="s">
        <v>436</v>
      </c>
      <c r="AP544" s="30">
        <v>6.9690000000000002E-2</v>
      </c>
      <c r="AQ544" s="31" t="s">
        <v>3167</v>
      </c>
      <c r="AR544" s="17" t="s">
        <v>3167</v>
      </c>
      <c r="AS544" s="16" t="s">
        <v>84</v>
      </c>
      <c r="AT544" s="16"/>
      <c r="AU544" s="33"/>
      <c r="AV544" s="17"/>
      <c r="AW544" s="16" t="s">
        <v>3168</v>
      </c>
      <c r="AX544" s="16">
        <v>3125421460</v>
      </c>
      <c r="AY544" s="16">
        <v>3176432718</v>
      </c>
      <c r="AZ544" s="16" t="str">
        <f t="shared" ca="1" si="55"/>
        <v xml:space="preserve"> </v>
      </c>
      <c r="BA544" s="16" t="s">
        <v>87</v>
      </c>
      <c r="BB544" s="16" t="s">
        <v>87</v>
      </c>
      <c r="BC544" s="16"/>
      <c r="BD544" s="18" t="s">
        <v>87</v>
      </c>
      <c r="BE544" s="16"/>
      <c r="BF544" s="16" t="s">
        <v>87</v>
      </c>
      <c r="BG544" s="17"/>
      <c r="BH544" s="16"/>
      <c r="BI544" s="19"/>
      <c r="BJ544" s="16"/>
      <c r="BK544" s="16"/>
      <c r="BL544" s="34"/>
    </row>
    <row r="545" spans="1:64">
      <c r="A545" s="15">
        <v>660</v>
      </c>
      <c r="B545" s="16">
        <v>4066</v>
      </c>
      <c r="C545" s="17" t="s">
        <v>64</v>
      </c>
      <c r="D545" s="18">
        <v>12989212</v>
      </c>
      <c r="E545" s="18">
        <v>12989212</v>
      </c>
      <c r="F545" s="18">
        <v>12989212</v>
      </c>
      <c r="G545" s="17" t="s">
        <v>3169</v>
      </c>
      <c r="H545" s="16" t="s">
        <v>89</v>
      </c>
      <c r="I545" s="19" t="s">
        <v>3170</v>
      </c>
      <c r="J545" s="16">
        <f t="shared" ca="1" si="53"/>
        <v>58</v>
      </c>
      <c r="K545" s="17" t="s">
        <v>138</v>
      </c>
      <c r="L545" s="16">
        <v>3137</v>
      </c>
      <c r="M545" s="16">
        <v>10</v>
      </c>
      <c r="N545" s="16" t="s">
        <v>822</v>
      </c>
      <c r="O545" s="35" t="s">
        <v>455</v>
      </c>
      <c r="P545" s="16" t="s">
        <v>141</v>
      </c>
      <c r="Q545" s="16" t="s">
        <v>117</v>
      </c>
      <c r="R545" s="17" t="s">
        <v>73</v>
      </c>
      <c r="S545" s="22"/>
      <c r="T545" s="22">
        <v>660</v>
      </c>
      <c r="U545" s="22" t="s">
        <v>822</v>
      </c>
      <c r="V545" s="22" t="s">
        <v>456</v>
      </c>
      <c r="W545" s="16">
        <v>3000</v>
      </c>
      <c r="X545" s="16" t="s">
        <v>170</v>
      </c>
      <c r="Y545" s="16" t="s">
        <v>723</v>
      </c>
      <c r="Z545" s="16" t="s">
        <v>723</v>
      </c>
      <c r="AA545" s="16" t="s">
        <v>76</v>
      </c>
      <c r="AB545" s="16" t="s">
        <v>76</v>
      </c>
      <c r="AC545" s="16" t="s">
        <v>76</v>
      </c>
      <c r="AD545" s="16"/>
      <c r="AE545" s="16" t="s">
        <v>77</v>
      </c>
      <c r="AF545" s="24">
        <v>2436984</v>
      </c>
      <c r="AG545" s="41">
        <v>847020</v>
      </c>
      <c r="AH545" s="24">
        <v>3284004</v>
      </c>
      <c r="AI545" s="26">
        <v>36767</v>
      </c>
      <c r="AJ545" s="27">
        <v>40909</v>
      </c>
      <c r="AK545" s="19" t="s">
        <v>92</v>
      </c>
      <c r="AL545" s="28">
        <f t="shared" ca="1" si="56"/>
        <v>13.25</v>
      </c>
      <c r="AM545" s="16" t="s">
        <v>93</v>
      </c>
      <c r="AN545" s="16" t="s">
        <v>94</v>
      </c>
      <c r="AO545" s="36" t="s">
        <v>82</v>
      </c>
      <c r="AP545" s="30">
        <v>6.9690000000000002E-2</v>
      </c>
      <c r="AQ545" s="31" t="s">
        <v>3171</v>
      </c>
      <c r="AR545" s="44" t="s">
        <v>3172</v>
      </c>
      <c r="AS545" s="16" t="s">
        <v>84</v>
      </c>
      <c r="AT545" s="16" t="s">
        <v>3173</v>
      </c>
      <c r="AU545" s="33"/>
      <c r="AV545" s="58"/>
      <c r="AW545" s="16" t="s">
        <v>3174</v>
      </c>
      <c r="AX545" s="16">
        <v>3507747837</v>
      </c>
      <c r="AY545" s="16" t="s">
        <v>78</v>
      </c>
      <c r="AZ545" s="16" t="str">
        <f t="shared" ca="1" si="55"/>
        <v xml:space="preserve"> </v>
      </c>
      <c r="BA545" s="16" t="s">
        <v>87</v>
      </c>
      <c r="BB545" s="16" t="s">
        <v>87</v>
      </c>
      <c r="BC545" s="16"/>
      <c r="BD545" s="18" t="s">
        <v>87</v>
      </c>
      <c r="BE545" s="16"/>
      <c r="BF545" s="16" t="s">
        <v>87</v>
      </c>
      <c r="BG545" s="44"/>
      <c r="BH545" s="16"/>
      <c r="BI545" s="19"/>
      <c r="BJ545" s="16"/>
      <c r="BK545" s="16"/>
      <c r="BL545" s="34"/>
    </row>
    <row r="546" spans="1:64">
      <c r="A546" s="15">
        <v>661</v>
      </c>
      <c r="B546" s="16">
        <v>4066</v>
      </c>
      <c r="C546" s="17" t="s">
        <v>64</v>
      </c>
      <c r="D546" s="18">
        <v>6405679</v>
      </c>
      <c r="E546" s="18">
        <v>6405679</v>
      </c>
      <c r="F546" s="18">
        <v>6405679</v>
      </c>
      <c r="G546" s="17" t="s">
        <v>3175</v>
      </c>
      <c r="H546" s="16" t="s">
        <v>156</v>
      </c>
      <c r="I546" s="19">
        <v>29810</v>
      </c>
      <c r="J546" s="16">
        <f t="shared" ca="1" si="53"/>
        <v>43</v>
      </c>
      <c r="K546" s="17" t="s">
        <v>3176</v>
      </c>
      <c r="L546" s="16">
        <v>3137</v>
      </c>
      <c r="M546" s="16">
        <v>10</v>
      </c>
      <c r="N546" s="16" t="s">
        <v>822</v>
      </c>
      <c r="O546" s="35" t="s">
        <v>455</v>
      </c>
      <c r="P546" s="16" t="s">
        <v>141</v>
      </c>
      <c r="Q546" s="16" t="s">
        <v>117</v>
      </c>
      <c r="R546" s="17" t="s">
        <v>1027</v>
      </c>
      <c r="S546" s="22"/>
      <c r="T546" s="22">
        <v>661</v>
      </c>
      <c r="U546" s="22" t="s">
        <v>822</v>
      </c>
      <c r="V546" s="22" t="s">
        <v>456</v>
      </c>
      <c r="W546" s="16">
        <v>3000</v>
      </c>
      <c r="X546" s="16" t="s">
        <v>170</v>
      </c>
      <c r="Y546" s="16" t="s">
        <v>293</v>
      </c>
      <c r="Z546" s="16" t="s">
        <v>293</v>
      </c>
      <c r="AA546" s="16" t="s">
        <v>76</v>
      </c>
      <c r="AB546" s="16" t="s">
        <v>76</v>
      </c>
      <c r="AC546" s="16" t="s">
        <v>76</v>
      </c>
      <c r="AD546" s="16"/>
      <c r="AE546" s="16" t="s">
        <v>77</v>
      </c>
      <c r="AF546" s="24">
        <v>2436984</v>
      </c>
      <c r="AG546" s="25" t="s">
        <v>78</v>
      </c>
      <c r="AH546" s="24">
        <v>2436984</v>
      </c>
      <c r="AI546" s="26" t="s">
        <v>78</v>
      </c>
      <c r="AJ546" s="27">
        <v>45400</v>
      </c>
      <c r="AK546" s="19" t="s">
        <v>3177</v>
      </c>
      <c r="AL546" s="28">
        <f t="shared" ca="1" si="56"/>
        <v>0.91666666666666663</v>
      </c>
      <c r="AM546" s="16" t="s">
        <v>173</v>
      </c>
      <c r="AN546" s="16" t="s">
        <v>94</v>
      </c>
      <c r="AO546" s="36" t="s">
        <v>82</v>
      </c>
      <c r="AP546" s="30">
        <v>6.9690000000000002E-2</v>
      </c>
      <c r="AQ546" s="31" t="s">
        <v>3178</v>
      </c>
      <c r="AR546" s="17" t="s">
        <v>3179</v>
      </c>
      <c r="AS546" s="16" t="s">
        <v>3180</v>
      </c>
      <c r="AT546" s="16"/>
      <c r="AU546" s="33"/>
      <c r="AV546" s="17"/>
      <c r="AW546" s="16" t="s">
        <v>3181</v>
      </c>
      <c r="AX546" s="16">
        <v>3102374189</v>
      </c>
      <c r="AY546" s="16" t="s">
        <v>78</v>
      </c>
      <c r="AZ546" s="16" t="str">
        <f t="shared" ca="1" si="55"/>
        <v xml:space="preserve"> </v>
      </c>
      <c r="BA546" s="16" t="s">
        <v>87</v>
      </c>
      <c r="BB546" s="16" t="s">
        <v>87</v>
      </c>
      <c r="BC546" s="16"/>
      <c r="BD546" s="18" t="s">
        <v>87</v>
      </c>
      <c r="BE546" s="16"/>
      <c r="BF546" s="16" t="s">
        <v>87</v>
      </c>
      <c r="BG546" s="44"/>
      <c r="BH546" s="16"/>
      <c r="BI546" s="19"/>
      <c r="BJ546" s="16"/>
      <c r="BK546" s="16"/>
      <c r="BL546" s="34"/>
    </row>
    <row r="547" spans="1:64">
      <c r="A547" s="15">
        <v>662</v>
      </c>
      <c r="B547" s="16">
        <v>4066</v>
      </c>
      <c r="C547" s="17" t="s">
        <v>64</v>
      </c>
      <c r="D547" s="18">
        <v>80720715</v>
      </c>
      <c r="E547" s="18">
        <v>80720715</v>
      </c>
      <c r="F547" s="18">
        <v>80720715</v>
      </c>
      <c r="G547" s="17" t="s">
        <v>3182</v>
      </c>
      <c r="H547" s="16" t="s">
        <v>229</v>
      </c>
      <c r="I547" s="19" t="s">
        <v>3183</v>
      </c>
      <c r="J547" s="16">
        <f t="shared" ca="1" si="53"/>
        <v>43</v>
      </c>
      <c r="K547" s="17" t="s">
        <v>257</v>
      </c>
      <c r="L547" s="16">
        <v>3137</v>
      </c>
      <c r="M547" s="16">
        <v>10</v>
      </c>
      <c r="N547" s="16" t="s">
        <v>822</v>
      </c>
      <c r="O547" s="35" t="s">
        <v>455</v>
      </c>
      <c r="P547" s="16" t="s">
        <v>249</v>
      </c>
      <c r="Q547" s="16" t="s">
        <v>117</v>
      </c>
      <c r="R547" s="22" t="s">
        <v>250</v>
      </c>
      <c r="S547" s="22"/>
      <c r="T547" s="22">
        <v>64</v>
      </c>
      <c r="U547" s="22" t="s">
        <v>487</v>
      </c>
      <c r="V547" s="22" t="s">
        <v>456</v>
      </c>
      <c r="W547" s="16">
        <v>3000</v>
      </c>
      <c r="X547" s="16" t="s">
        <v>170</v>
      </c>
      <c r="Y547" s="16" t="s">
        <v>723</v>
      </c>
      <c r="Z547" s="16" t="s">
        <v>723</v>
      </c>
      <c r="AA547" s="16" t="s">
        <v>76</v>
      </c>
      <c r="AB547" s="16" t="s">
        <v>76</v>
      </c>
      <c r="AC547" s="16" t="s">
        <v>76</v>
      </c>
      <c r="AD547" s="16"/>
      <c r="AE547" s="16" t="s">
        <v>77</v>
      </c>
      <c r="AF547" s="24">
        <v>2436984</v>
      </c>
      <c r="AG547" s="41">
        <v>847020</v>
      </c>
      <c r="AH547" s="24">
        <v>3284004</v>
      </c>
      <c r="AI547" s="26">
        <v>38062</v>
      </c>
      <c r="AJ547" s="27">
        <v>40909</v>
      </c>
      <c r="AK547" s="19" t="s">
        <v>92</v>
      </c>
      <c r="AL547" s="28">
        <f t="shared" ca="1" si="56"/>
        <v>13.25</v>
      </c>
      <c r="AM547" s="16" t="s">
        <v>120</v>
      </c>
      <c r="AN547" s="16" t="s">
        <v>94</v>
      </c>
      <c r="AO547" s="36" t="s">
        <v>82</v>
      </c>
      <c r="AP547" s="30">
        <v>6.9690000000000002E-2</v>
      </c>
      <c r="AQ547" s="31" t="s">
        <v>3184</v>
      </c>
      <c r="AR547" s="17" t="s">
        <v>3185</v>
      </c>
      <c r="AS547" s="16" t="s">
        <v>84</v>
      </c>
      <c r="AT547" s="16"/>
      <c r="AU547" s="33" t="s">
        <v>3097</v>
      </c>
      <c r="AV547" s="17"/>
      <c r="AW547" s="16" t="s">
        <v>3186</v>
      </c>
      <c r="AX547" s="16">
        <v>3123785233</v>
      </c>
      <c r="AY547" s="16">
        <v>3208551965</v>
      </c>
      <c r="AZ547" s="16" t="str">
        <f t="shared" ca="1" si="55"/>
        <v xml:space="preserve"> </v>
      </c>
      <c r="BA547" s="16" t="s">
        <v>87</v>
      </c>
      <c r="BB547" s="16" t="s">
        <v>87</v>
      </c>
      <c r="BC547" s="16"/>
      <c r="BD547" s="18" t="s">
        <v>87</v>
      </c>
      <c r="BE547" s="16"/>
      <c r="BF547" s="16" t="s">
        <v>87</v>
      </c>
      <c r="BG547" s="44"/>
      <c r="BH547" s="16"/>
      <c r="BI547" s="19"/>
      <c r="BJ547" s="16"/>
      <c r="BK547" s="16"/>
      <c r="BL547" s="34"/>
    </row>
    <row r="548" spans="1:64">
      <c r="A548" s="15">
        <v>663</v>
      </c>
      <c r="B548" s="16">
        <v>4066</v>
      </c>
      <c r="C548" s="17" t="s">
        <v>64</v>
      </c>
      <c r="D548" s="18">
        <v>3798286</v>
      </c>
      <c r="E548" s="18">
        <v>3798286</v>
      </c>
      <c r="F548" s="18">
        <v>3798286</v>
      </c>
      <c r="G548" s="17" t="s">
        <v>3187</v>
      </c>
      <c r="H548" s="16" t="s">
        <v>66</v>
      </c>
      <c r="I548" s="19" t="s">
        <v>1555</v>
      </c>
      <c r="J548" s="16">
        <f t="shared" ca="1" si="53"/>
        <v>48</v>
      </c>
      <c r="K548" s="17" t="s">
        <v>257</v>
      </c>
      <c r="L548" s="16">
        <v>3137</v>
      </c>
      <c r="M548" s="16">
        <v>10</v>
      </c>
      <c r="N548" s="16" t="s">
        <v>822</v>
      </c>
      <c r="O548" s="35" t="s">
        <v>455</v>
      </c>
      <c r="P548" s="16" t="s">
        <v>249</v>
      </c>
      <c r="Q548" s="16" t="s">
        <v>117</v>
      </c>
      <c r="R548" s="22" t="s">
        <v>250</v>
      </c>
      <c r="S548" s="22"/>
      <c r="T548" s="22">
        <v>125</v>
      </c>
      <c r="U548" s="22" t="s">
        <v>603</v>
      </c>
      <c r="V548" s="22" t="s">
        <v>456</v>
      </c>
      <c r="W548" s="16">
        <v>3000</v>
      </c>
      <c r="X548" s="16" t="s">
        <v>170</v>
      </c>
      <c r="Y548" s="16" t="s">
        <v>723</v>
      </c>
      <c r="Z548" s="16" t="s">
        <v>723</v>
      </c>
      <c r="AA548" s="16" t="s">
        <v>190</v>
      </c>
      <c r="AB548" s="16" t="s">
        <v>191</v>
      </c>
      <c r="AC548" s="16" t="s">
        <v>192</v>
      </c>
      <c r="AD548" s="16"/>
      <c r="AE548" s="16" t="s">
        <v>77</v>
      </c>
      <c r="AF548" s="24">
        <v>2436984</v>
      </c>
      <c r="AG548" s="41">
        <v>847020</v>
      </c>
      <c r="AH548" s="24">
        <v>3284004</v>
      </c>
      <c r="AI548" s="26">
        <v>37561</v>
      </c>
      <c r="AJ548" s="27">
        <v>40909</v>
      </c>
      <c r="AK548" s="19" t="s">
        <v>92</v>
      </c>
      <c r="AL548" s="28">
        <f t="shared" ca="1" si="56"/>
        <v>13.25</v>
      </c>
      <c r="AM548" s="16" t="s">
        <v>1892</v>
      </c>
      <c r="AN548" s="16" t="s">
        <v>94</v>
      </c>
      <c r="AO548" s="36" t="s">
        <v>195</v>
      </c>
      <c r="AP548" s="30">
        <v>6.9690000000000002E-2</v>
      </c>
      <c r="AQ548" s="31" t="s">
        <v>3188</v>
      </c>
      <c r="AR548" s="17" t="s">
        <v>3188</v>
      </c>
      <c r="AS548" s="16" t="s">
        <v>84</v>
      </c>
      <c r="AT548" s="16"/>
      <c r="AU548" s="33"/>
      <c r="AV548" s="17"/>
      <c r="AW548" s="16" t="s">
        <v>3189</v>
      </c>
      <c r="AX548" s="16">
        <v>3045484345</v>
      </c>
      <c r="AY548" s="16" t="s">
        <v>78</v>
      </c>
      <c r="AZ548" s="16" t="str">
        <f t="shared" ca="1" si="55"/>
        <v xml:space="preserve"> </v>
      </c>
      <c r="BA548" s="16" t="s">
        <v>87</v>
      </c>
      <c r="BB548" s="16" t="s">
        <v>265</v>
      </c>
      <c r="BC548" s="16"/>
      <c r="BD548" s="18" t="s">
        <v>87</v>
      </c>
      <c r="BE548" s="16"/>
      <c r="BF548" s="16" t="s">
        <v>87</v>
      </c>
      <c r="BG548" s="17"/>
      <c r="BH548" s="16"/>
      <c r="BI548" s="19"/>
      <c r="BJ548" s="16"/>
      <c r="BK548" s="16"/>
      <c r="BL548" s="34"/>
    </row>
    <row r="549" spans="1:64" ht="22.5">
      <c r="A549" s="15">
        <v>664</v>
      </c>
      <c r="B549" s="16">
        <v>4066</v>
      </c>
      <c r="C549" s="17" t="s">
        <v>64</v>
      </c>
      <c r="D549" s="18">
        <v>80525291</v>
      </c>
      <c r="E549" s="18">
        <v>80525291</v>
      </c>
      <c r="F549" s="18">
        <v>80525291</v>
      </c>
      <c r="G549" s="17" t="s">
        <v>3190</v>
      </c>
      <c r="H549" s="16" t="s">
        <v>229</v>
      </c>
      <c r="I549" s="19" t="s">
        <v>3191</v>
      </c>
      <c r="J549" s="16">
        <f t="shared" ca="1" si="53"/>
        <v>49</v>
      </c>
      <c r="K549" s="17" t="s">
        <v>138</v>
      </c>
      <c r="L549" s="16">
        <v>3137</v>
      </c>
      <c r="M549" s="16">
        <v>10</v>
      </c>
      <c r="N549" s="16" t="s">
        <v>822</v>
      </c>
      <c r="O549" s="35" t="s">
        <v>455</v>
      </c>
      <c r="P549" s="16" t="s">
        <v>141</v>
      </c>
      <c r="Q549" s="16" t="s">
        <v>117</v>
      </c>
      <c r="R549" s="17" t="s">
        <v>73</v>
      </c>
      <c r="S549" s="22"/>
      <c r="T549" s="22">
        <v>664</v>
      </c>
      <c r="U549" s="22" t="s">
        <v>822</v>
      </c>
      <c r="V549" s="22" t="s">
        <v>456</v>
      </c>
      <c r="W549" s="16">
        <v>4000</v>
      </c>
      <c r="X549" s="16" t="s">
        <v>259</v>
      </c>
      <c r="Y549" s="16" t="s">
        <v>918</v>
      </c>
      <c r="Z549" s="16" t="s">
        <v>918</v>
      </c>
      <c r="AA549" s="16" t="s">
        <v>76</v>
      </c>
      <c r="AB549" s="16" t="s">
        <v>76</v>
      </c>
      <c r="AC549" s="16" t="s">
        <v>76</v>
      </c>
      <c r="AD549" s="52" t="s">
        <v>3192</v>
      </c>
      <c r="AE549" s="16"/>
      <c r="AF549" s="24">
        <v>2436984</v>
      </c>
      <c r="AG549" s="25" t="s">
        <v>78</v>
      </c>
      <c r="AH549" s="24">
        <v>2436984</v>
      </c>
      <c r="AI549" s="26" t="s">
        <v>78</v>
      </c>
      <c r="AJ549" s="27">
        <v>44217</v>
      </c>
      <c r="AK549" s="19" t="s">
        <v>3193</v>
      </c>
      <c r="AL549" s="28">
        <f t="shared" ca="1" si="56"/>
        <v>4.166666666666667</v>
      </c>
      <c r="AM549" s="16" t="s">
        <v>120</v>
      </c>
      <c r="AN549" s="16" t="s">
        <v>94</v>
      </c>
      <c r="AO549" s="36" t="s">
        <v>82</v>
      </c>
      <c r="AP549" s="30">
        <v>5.2199999999999998E-3</v>
      </c>
      <c r="AQ549" s="31" t="s">
        <v>3194</v>
      </c>
      <c r="AR549" s="17" t="s">
        <v>3195</v>
      </c>
      <c r="AS549" s="16" t="s">
        <v>84</v>
      </c>
      <c r="AT549" s="16"/>
      <c r="AU549" s="33"/>
      <c r="AV549" s="17"/>
      <c r="AW549" s="16" t="s">
        <v>3196</v>
      </c>
      <c r="AX549" s="16">
        <v>3107827701</v>
      </c>
      <c r="AY549" s="16" t="s">
        <v>78</v>
      </c>
      <c r="AZ549" s="16" t="str">
        <f t="shared" ca="1" si="55"/>
        <v xml:space="preserve"> </v>
      </c>
      <c r="BA549" s="16" t="s">
        <v>87</v>
      </c>
      <c r="BB549" s="16" t="s">
        <v>87</v>
      </c>
      <c r="BC549" s="16"/>
      <c r="BD549" s="18" t="s">
        <v>87</v>
      </c>
      <c r="BE549" s="16"/>
      <c r="BF549" s="16" t="s">
        <v>87</v>
      </c>
      <c r="BG549" s="44"/>
      <c r="BH549" s="16"/>
      <c r="BI549" s="19"/>
      <c r="BJ549" s="16"/>
      <c r="BK549" s="16"/>
      <c r="BL549" s="56" t="s">
        <v>831</v>
      </c>
    </row>
    <row r="550" spans="1:64">
      <c r="A550" s="15">
        <v>665</v>
      </c>
      <c r="B550" s="16">
        <v>4066</v>
      </c>
      <c r="C550" s="17" t="s">
        <v>64</v>
      </c>
      <c r="D550" s="18">
        <v>14251847</v>
      </c>
      <c r="E550" s="18">
        <v>14251847</v>
      </c>
      <c r="F550" s="18">
        <v>14251847</v>
      </c>
      <c r="G550" s="17" t="s">
        <v>3197</v>
      </c>
      <c r="H550" s="16" t="s">
        <v>89</v>
      </c>
      <c r="I550" s="19">
        <v>27429</v>
      </c>
      <c r="J550" s="16">
        <f t="shared" ca="1" si="53"/>
        <v>50</v>
      </c>
      <c r="K550" s="17" t="s">
        <v>138</v>
      </c>
      <c r="L550" s="16">
        <v>3137</v>
      </c>
      <c r="M550" s="16">
        <v>10</v>
      </c>
      <c r="N550" s="16" t="s">
        <v>822</v>
      </c>
      <c r="O550" s="35" t="s">
        <v>455</v>
      </c>
      <c r="P550" s="16" t="s">
        <v>141</v>
      </c>
      <c r="Q550" s="16" t="s">
        <v>117</v>
      </c>
      <c r="R550" s="22" t="s">
        <v>73</v>
      </c>
      <c r="S550" s="22"/>
      <c r="T550" s="22">
        <v>665</v>
      </c>
      <c r="U550" s="22" t="s">
        <v>822</v>
      </c>
      <c r="V550" s="22" t="s">
        <v>456</v>
      </c>
      <c r="W550" s="16">
        <v>3000</v>
      </c>
      <c r="X550" s="16" t="s">
        <v>170</v>
      </c>
      <c r="Y550" s="16" t="s">
        <v>531</v>
      </c>
      <c r="Z550" s="16" t="s">
        <v>531</v>
      </c>
      <c r="AA550" s="16" t="s">
        <v>421</v>
      </c>
      <c r="AB550" s="16" t="s">
        <v>422</v>
      </c>
      <c r="AC550" s="16" t="s">
        <v>423</v>
      </c>
      <c r="AD550" s="16"/>
      <c r="AE550" s="16" t="s">
        <v>77</v>
      </c>
      <c r="AF550" s="24">
        <v>2436984</v>
      </c>
      <c r="AG550" s="25" t="s">
        <v>78</v>
      </c>
      <c r="AH550" s="24">
        <v>2436984</v>
      </c>
      <c r="AI550" s="26" t="s">
        <v>78</v>
      </c>
      <c r="AJ550" s="27">
        <v>44474</v>
      </c>
      <c r="AK550" s="19" t="s">
        <v>3198</v>
      </c>
      <c r="AL550" s="28">
        <f t="shared" ca="1" si="56"/>
        <v>3.4166666666666665</v>
      </c>
      <c r="AM550" s="16" t="s">
        <v>120</v>
      </c>
      <c r="AN550" s="16" t="s">
        <v>94</v>
      </c>
      <c r="AO550" s="36" t="s">
        <v>425</v>
      </c>
      <c r="AP550" s="30">
        <v>6.9690000000000002E-2</v>
      </c>
      <c r="AQ550" s="31" t="s">
        <v>3199</v>
      </c>
      <c r="AR550" s="45" t="s">
        <v>3200</v>
      </c>
      <c r="AS550" s="16" t="s">
        <v>84</v>
      </c>
      <c r="AT550" s="16" t="s">
        <v>3201</v>
      </c>
      <c r="AU550" s="33" t="s">
        <v>3202</v>
      </c>
      <c r="AV550" s="17"/>
      <c r="AW550" s="16" t="s">
        <v>3203</v>
      </c>
      <c r="AX550" s="16">
        <v>3007659898</v>
      </c>
      <c r="AY550" s="16" t="s">
        <v>78</v>
      </c>
      <c r="AZ550" s="16" t="str">
        <f t="shared" ca="1" si="55"/>
        <v xml:space="preserve"> </v>
      </c>
      <c r="BA550" s="16" t="s">
        <v>87</v>
      </c>
      <c r="BB550" s="16" t="s">
        <v>265</v>
      </c>
      <c r="BC550" s="16"/>
      <c r="BD550" s="18" t="s">
        <v>87</v>
      </c>
      <c r="BE550" s="16"/>
      <c r="BF550" s="16" t="s">
        <v>87</v>
      </c>
      <c r="BG550" s="44"/>
      <c r="BH550" s="16"/>
      <c r="BI550" s="19"/>
      <c r="BJ550" s="16"/>
      <c r="BK550" s="16"/>
      <c r="BL550" s="34"/>
    </row>
    <row r="551" spans="1:64">
      <c r="A551" s="15">
        <v>667</v>
      </c>
      <c r="B551" s="16">
        <v>4066</v>
      </c>
      <c r="C551" s="17" t="s">
        <v>64</v>
      </c>
      <c r="D551" s="18">
        <v>91076418</v>
      </c>
      <c r="E551" s="18">
        <v>91076418</v>
      </c>
      <c r="F551" s="18">
        <v>91076418</v>
      </c>
      <c r="G551" s="17" t="s">
        <v>3204</v>
      </c>
      <c r="H551" s="16" t="s">
        <v>291</v>
      </c>
      <c r="I551" s="19" t="s">
        <v>816</v>
      </c>
      <c r="J551" s="16">
        <f t="shared" ca="1" si="53"/>
        <v>48</v>
      </c>
      <c r="K551" s="17" t="s">
        <v>257</v>
      </c>
      <c r="L551" s="16">
        <v>3137</v>
      </c>
      <c r="M551" s="16">
        <v>10</v>
      </c>
      <c r="N551" s="16" t="s">
        <v>822</v>
      </c>
      <c r="O551" s="35" t="s">
        <v>455</v>
      </c>
      <c r="P551" s="16" t="s">
        <v>249</v>
      </c>
      <c r="Q551" s="16" t="s">
        <v>117</v>
      </c>
      <c r="R551" s="22" t="s">
        <v>250</v>
      </c>
      <c r="S551" s="22"/>
      <c r="T551" s="22">
        <v>599</v>
      </c>
      <c r="U551" s="22" t="s">
        <v>603</v>
      </c>
      <c r="V551" s="22" t="s">
        <v>456</v>
      </c>
      <c r="W551" s="16">
        <v>3000</v>
      </c>
      <c r="X551" s="16" t="s">
        <v>170</v>
      </c>
      <c r="Y551" s="16" t="s">
        <v>723</v>
      </c>
      <c r="Z551" s="16" t="s">
        <v>723</v>
      </c>
      <c r="AA551" s="16" t="s">
        <v>145</v>
      </c>
      <c r="AB551" s="16" t="s">
        <v>558</v>
      </c>
      <c r="AC551" s="16" t="s">
        <v>559</v>
      </c>
      <c r="AD551" s="16"/>
      <c r="AE551" s="16" t="s">
        <v>77</v>
      </c>
      <c r="AF551" s="24">
        <v>2436984</v>
      </c>
      <c r="AG551" s="41">
        <v>847020</v>
      </c>
      <c r="AH551" s="24">
        <v>3284004</v>
      </c>
      <c r="AI551" s="26">
        <v>37561</v>
      </c>
      <c r="AJ551" s="27">
        <v>40909</v>
      </c>
      <c r="AK551" s="19" t="s">
        <v>92</v>
      </c>
      <c r="AL551" s="28">
        <f t="shared" ca="1" si="56"/>
        <v>13.25</v>
      </c>
      <c r="AM551" s="16" t="s">
        <v>120</v>
      </c>
      <c r="AN551" s="16" t="s">
        <v>94</v>
      </c>
      <c r="AO551" s="36" t="s">
        <v>562</v>
      </c>
      <c r="AP551" s="30">
        <v>6.9690000000000002E-2</v>
      </c>
      <c r="AQ551" s="31" t="s">
        <v>3205</v>
      </c>
      <c r="AR551" s="17" t="s">
        <v>3206</v>
      </c>
      <c r="AS551" s="16" t="s">
        <v>84</v>
      </c>
      <c r="AT551" s="16" t="s">
        <v>3207</v>
      </c>
      <c r="AU551" s="33"/>
      <c r="AV551" s="17"/>
      <c r="AW551" s="16" t="s">
        <v>3208</v>
      </c>
      <c r="AX551" s="16">
        <v>3142757094</v>
      </c>
      <c r="AY551" s="16" t="s">
        <v>78</v>
      </c>
      <c r="AZ551" s="16" t="str">
        <f t="shared" ca="1" si="55"/>
        <v xml:space="preserve"> </v>
      </c>
      <c r="BA551" s="16" t="s">
        <v>87</v>
      </c>
      <c r="BB551" s="16" t="s">
        <v>87</v>
      </c>
      <c r="BC551" s="16"/>
      <c r="BD551" s="18" t="s">
        <v>87</v>
      </c>
      <c r="BE551" s="16"/>
      <c r="BF551" s="16" t="s">
        <v>87</v>
      </c>
      <c r="BG551" s="17"/>
      <c r="BH551" s="16"/>
      <c r="BI551" s="19"/>
      <c r="BJ551" s="16"/>
      <c r="BK551" s="16"/>
      <c r="BL551" s="34"/>
    </row>
    <row r="552" spans="1:64">
      <c r="A552" s="15">
        <v>668</v>
      </c>
      <c r="B552" s="16">
        <v>4066</v>
      </c>
      <c r="C552" s="17" t="s">
        <v>112</v>
      </c>
      <c r="D552" s="18">
        <v>53062736</v>
      </c>
      <c r="E552" s="18">
        <v>53062736</v>
      </c>
      <c r="F552" s="18">
        <v>53062736</v>
      </c>
      <c r="G552" s="17" t="s">
        <v>3209</v>
      </c>
      <c r="H552" s="16" t="s">
        <v>236</v>
      </c>
      <c r="I552" s="19" t="s">
        <v>3210</v>
      </c>
      <c r="J552" s="16">
        <f t="shared" ca="1" si="53"/>
        <v>40</v>
      </c>
      <c r="K552" s="17" t="s">
        <v>257</v>
      </c>
      <c r="L552" s="22">
        <v>3137</v>
      </c>
      <c r="M552" s="22">
        <v>10</v>
      </c>
      <c r="N552" s="16" t="s">
        <v>822</v>
      </c>
      <c r="O552" s="35" t="s">
        <v>455</v>
      </c>
      <c r="P552" s="16" t="s">
        <v>249</v>
      </c>
      <c r="Q552" s="16" t="s">
        <v>117</v>
      </c>
      <c r="R552" s="22" t="s">
        <v>250</v>
      </c>
      <c r="S552" s="22"/>
      <c r="T552" s="22">
        <v>116</v>
      </c>
      <c r="U552" s="22" t="s">
        <v>603</v>
      </c>
      <c r="V552" s="22" t="s">
        <v>456</v>
      </c>
      <c r="W552" s="16">
        <v>3000</v>
      </c>
      <c r="X552" s="16" t="s">
        <v>170</v>
      </c>
      <c r="Y552" s="16" t="s">
        <v>377</v>
      </c>
      <c r="Z552" s="16" t="s">
        <v>377</v>
      </c>
      <c r="AA552" s="16" t="s">
        <v>76</v>
      </c>
      <c r="AB552" s="16" t="s">
        <v>76</v>
      </c>
      <c r="AC552" s="16" t="s">
        <v>76</v>
      </c>
      <c r="AD552" s="16"/>
      <c r="AE552" s="16" t="s">
        <v>77</v>
      </c>
      <c r="AF552" s="24">
        <v>2436984</v>
      </c>
      <c r="AG552" s="41">
        <v>847020</v>
      </c>
      <c r="AH552" s="24">
        <v>3284004</v>
      </c>
      <c r="AI552" s="26">
        <v>38357</v>
      </c>
      <c r="AJ552" s="27">
        <v>40909</v>
      </c>
      <c r="AK552" s="19" t="s">
        <v>92</v>
      </c>
      <c r="AL552" s="28">
        <f t="shared" ca="1" si="56"/>
        <v>13.25</v>
      </c>
      <c r="AM552" s="16" t="s">
        <v>120</v>
      </c>
      <c r="AN552" s="16" t="s">
        <v>94</v>
      </c>
      <c r="AO552" s="36" t="s">
        <v>82</v>
      </c>
      <c r="AP552" s="30">
        <v>6.9690000000000002E-2</v>
      </c>
      <c r="AQ552" s="31" t="s">
        <v>3211</v>
      </c>
      <c r="AR552" s="17" t="s">
        <v>3212</v>
      </c>
      <c r="AS552" s="16" t="s">
        <v>84</v>
      </c>
      <c r="AT552" s="16"/>
      <c r="AU552" s="33"/>
      <c r="AV552" s="17"/>
      <c r="AW552" s="16" t="s">
        <v>3213</v>
      </c>
      <c r="AX552" s="16">
        <v>3125085706</v>
      </c>
      <c r="AY552" s="16" t="s">
        <v>78</v>
      </c>
      <c r="AZ552" s="16" t="str">
        <f t="shared" ca="1" si="55"/>
        <v xml:space="preserve"> </v>
      </c>
      <c r="BA552" s="16" t="s">
        <v>87</v>
      </c>
      <c r="BB552" s="16" t="s">
        <v>87</v>
      </c>
      <c r="BC552" s="16"/>
      <c r="BD552" s="18" t="s">
        <v>153</v>
      </c>
      <c r="BE552" s="16"/>
      <c r="BF552" s="16" t="s">
        <v>87</v>
      </c>
      <c r="BG552" s="17"/>
      <c r="BH552" s="16"/>
      <c r="BI552" s="19"/>
      <c r="BJ552" s="16"/>
      <c r="BK552" s="16"/>
      <c r="BL552" s="34"/>
    </row>
    <row r="553" spans="1:64">
      <c r="A553" s="15">
        <v>669</v>
      </c>
      <c r="B553" s="16">
        <v>4066</v>
      </c>
      <c r="C553" s="17" t="s">
        <v>64</v>
      </c>
      <c r="D553" s="18">
        <v>17356899</v>
      </c>
      <c r="E553" s="18">
        <v>17356899</v>
      </c>
      <c r="F553" s="18">
        <v>17356899</v>
      </c>
      <c r="G553" s="17" t="s">
        <v>3214</v>
      </c>
      <c r="H553" s="16" t="s">
        <v>89</v>
      </c>
      <c r="I553" s="19" t="s">
        <v>3215</v>
      </c>
      <c r="J553" s="16">
        <f t="shared" ca="1" si="53"/>
        <v>47</v>
      </c>
      <c r="K553" s="17" t="s">
        <v>453</v>
      </c>
      <c r="L553" s="16">
        <v>3137</v>
      </c>
      <c r="M553" s="16">
        <v>13</v>
      </c>
      <c r="N553" s="16" t="s">
        <v>525</v>
      </c>
      <c r="O553" s="35" t="s">
        <v>455</v>
      </c>
      <c r="P553" s="16" t="s">
        <v>249</v>
      </c>
      <c r="Q553" s="16" t="s">
        <v>117</v>
      </c>
      <c r="R553" s="22" t="s">
        <v>73</v>
      </c>
      <c r="S553" s="22"/>
      <c r="T553" s="22">
        <v>669</v>
      </c>
      <c r="U553" s="22" t="s">
        <v>525</v>
      </c>
      <c r="V553" s="22" t="s">
        <v>456</v>
      </c>
      <c r="W553" s="16">
        <v>3000</v>
      </c>
      <c r="X553" s="16" t="s">
        <v>170</v>
      </c>
      <c r="Y553" s="16" t="s">
        <v>293</v>
      </c>
      <c r="Z553" s="16" t="s">
        <v>293</v>
      </c>
      <c r="AA553" s="16" t="s">
        <v>76</v>
      </c>
      <c r="AB553" s="16" t="s">
        <v>76</v>
      </c>
      <c r="AC553" s="16" t="s">
        <v>76</v>
      </c>
      <c r="AD553" s="16" t="s">
        <v>3151</v>
      </c>
      <c r="AE553" s="16" t="s">
        <v>77</v>
      </c>
      <c r="AF553" s="24">
        <v>2905284</v>
      </c>
      <c r="AG553" s="41">
        <v>827912</v>
      </c>
      <c r="AH553" s="24">
        <v>3733196</v>
      </c>
      <c r="AI553" s="26">
        <v>35870</v>
      </c>
      <c r="AJ553" s="27">
        <v>40909</v>
      </c>
      <c r="AK553" s="19" t="s">
        <v>92</v>
      </c>
      <c r="AL553" s="28">
        <f t="shared" ca="1" si="56"/>
        <v>13.25</v>
      </c>
      <c r="AM553" s="16" t="s">
        <v>120</v>
      </c>
      <c r="AN553" s="16" t="s">
        <v>94</v>
      </c>
      <c r="AO553" s="36" t="s">
        <v>82</v>
      </c>
      <c r="AP553" s="30">
        <v>6.9690000000000002E-2</v>
      </c>
      <c r="AQ553" s="31" t="s">
        <v>3216</v>
      </c>
      <c r="AR553" s="17" t="s">
        <v>3216</v>
      </c>
      <c r="AS553" s="16" t="s">
        <v>84</v>
      </c>
      <c r="AT553" s="16"/>
      <c r="AU553" s="33"/>
      <c r="AV553" s="17"/>
      <c r="AW553" s="16" t="s">
        <v>3217</v>
      </c>
      <c r="AX553" s="16">
        <v>3112281953</v>
      </c>
      <c r="AY553" s="16" t="s">
        <v>78</v>
      </c>
      <c r="AZ553" s="16" t="str">
        <f t="shared" ca="1" si="55"/>
        <v xml:space="preserve"> </v>
      </c>
      <c r="BA553" s="16" t="s">
        <v>87</v>
      </c>
      <c r="BB553" s="16" t="s">
        <v>87</v>
      </c>
      <c r="BC553" s="16"/>
      <c r="BD553" s="18" t="s">
        <v>87</v>
      </c>
      <c r="BE553" s="16"/>
      <c r="BF553" s="16" t="s">
        <v>87</v>
      </c>
      <c r="BG553" s="17"/>
      <c r="BH553" s="16"/>
      <c r="BI553" s="19"/>
      <c r="BJ553" s="16"/>
      <c r="BK553" s="16"/>
      <c r="BL553" s="34"/>
    </row>
    <row r="554" spans="1:64">
      <c r="A554" s="15">
        <v>670</v>
      </c>
      <c r="B554" s="16">
        <v>4066</v>
      </c>
      <c r="C554" s="17" t="s">
        <v>64</v>
      </c>
      <c r="D554" s="18">
        <v>93135840</v>
      </c>
      <c r="E554" s="18">
        <v>93135840</v>
      </c>
      <c r="F554" s="18">
        <v>93135840</v>
      </c>
      <c r="G554" s="17" t="s">
        <v>3218</v>
      </c>
      <c r="H554" s="16" t="s">
        <v>89</v>
      </c>
      <c r="I554" s="19" t="s">
        <v>3219</v>
      </c>
      <c r="J554" s="16">
        <f t="shared" ca="1" si="53"/>
        <v>42</v>
      </c>
      <c r="K554" s="17" t="s">
        <v>453</v>
      </c>
      <c r="L554" s="16">
        <v>3137</v>
      </c>
      <c r="M554" s="16">
        <v>13</v>
      </c>
      <c r="N554" s="16" t="s">
        <v>525</v>
      </c>
      <c r="O554" s="35" t="s">
        <v>455</v>
      </c>
      <c r="P554" s="16" t="s">
        <v>249</v>
      </c>
      <c r="Q554" s="16" t="s">
        <v>117</v>
      </c>
      <c r="R554" s="22" t="s">
        <v>73</v>
      </c>
      <c r="S554" s="22"/>
      <c r="T554" s="22">
        <v>670</v>
      </c>
      <c r="U554" s="22" t="s">
        <v>525</v>
      </c>
      <c r="V554" s="22" t="s">
        <v>456</v>
      </c>
      <c r="W554" s="16">
        <v>3000</v>
      </c>
      <c r="X554" s="16" t="s">
        <v>170</v>
      </c>
      <c r="Y554" s="16" t="s">
        <v>477</v>
      </c>
      <c r="Z554" s="16" t="s">
        <v>477</v>
      </c>
      <c r="AA554" s="16" t="s">
        <v>478</v>
      </c>
      <c r="AB554" s="16" t="s">
        <v>479</v>
      </c>
      <c r="AC554" s="16" t="s">
        <v>480</v>
      </c>
      <c r="AD554" s="16" t="s">
        <v>3220</v>
      </c>
      <c r="AE554" s="16" t="s">
        <v>77</v>
      </c>
      <c r="AF554" s="24">
        <v>2905284</v>
      </c>
      <c r="AG554" s="41">
        <v>827912</v>
      </c>
      <c r="AH554" s="24">
        <v>3733196</v>
      </c>
      <c r="AI554" s="26">
        <v>39010</v>
      </c>
      <c r="AJ554" s="27">
        <v>42360</v>
      </c>
      <c r="AK554" s="19" t="s">
        <v>92</v>
      </c>
      <c r="AL554" s="28">
        <f t="shared" ca="1" si="56"/>
        <v>9.25</v>
      </c>
      <c r="AM554" s="16" t="s">
        <v>173</v>
      </c>
      <c r="AN554" s="16" t="s">
        <v>121</v>
      </c>
      <c r="AO554" s="36" t="s">
        <v>481</v>
      </c>
      <c r="AP554" s="30">
        <v>6.9690000000000002E-2</v>
      </c>
      <c r="AQ554" s="31" t="s">
        <v>3221</v>
      </c>
      <c r="AR554" s="17" t="s">
        <v>3222</v>
      </c>
      <c r="AS554" s="16" t="s">
        <v>84</v>
      </c>
      <c r="AT554" s="16"/>
      <c r="AU554" s="33"/>
      <c r="AV554" s="17"/>
      <c r="AW554" s="16" t="s">
        <v>3223</v>
      </c>
      <c r="AX554" s="16">
        <v>3123908416</v>
      </c>
      <c r="AY554" s="16" t="s">
        <v>78</v>
      </c>
      <c r="AZ554" s="16" t="str">
        <f t="shared" ca="1" si="55"/>
        <v xml:space="preserve"> </v>
      </c>
      <c r="BA554" s="16" t="s">
        <v>87</v>
      </c>
      <c r="BB554" s="16" t="s">
        <v>87</v>
      </c>
      <c r="BC554" s="16"/>
      <c r="BD554" s="18" t="s">
        <v>87</v>
      </c>
      <c r="BE554" s="16"/>
      <c r="BF554" s="16" t="s">
        <v>87</v>
      </c>
      <c r="BG554" s="44"/>
      <c r="BH554" s="16"/>
      <c r="BI554" s="19"/>
      <c r="BJ554" s="16"/>
      <c r="BK554" s="16"/>
      <c r="BL554" s="34"/>
    </row>
    <row r="555" spans="1:64">
      <c r="A555" s="15">
        <v>671</v>
      </c>
      <c r="B555" s="16">
        <v>4066</v>
      </c>
      <c r="C555" s="17" t="s">
        <v>112</v>
      </c>
      <c r="D555" s="18">
        <v>23597100</v>
      </c>
      <c r="E555" s="18">
        <v>23597100</v>
      </c>
      <c r="F555" s="18">
        <v>23597100</v>
      </c>
      <c r="G555" s="17" t="s">
        <v>3224</v>
      </c>
      <c r="H555" s="16" t="s">
        <v>89</v>
      </c>
      <c r="I555" s="19">
        <v>30663</v>
      </c>
      <c r="J555" s="16">
        <f t="shared" ca="1" si="53"/>
        <v>41</v>
      </c>
      <c r="K555" s="17" t="s">
        <v>138</v>
      </c>
      <c r="L555" s="16">
        <v>3137</v>
      </c>
      <c r="M555" s="16">
        <v>11</v>
      </c>
      <c r="N555" s="16" t="s">
        <v>603</v>
      </c>
      <c r="O555" s="35" t="s">
        <v>455</v>
      </c>
      <c r="P555" s="16" t="s">
        <v>141</v>
      </c>
      <c r="Q555" s="16" t="s">
        <v>117</v>
      </c>
      <c r="R555" s="38" t="s">
        <v>73</v>
      </c>
      <c r="S555" s="22"/>
      <c r="T555" s="22">
        <v>671</v>
      </c>
      <c r="U555" s="22" t="s">
        <v>603</v>
      </c>
      <c r="V555" s="22" t="s">
        <v>456</v>
      </c>
      <c r="W555" s="16">
        <v>1000</v>
      </c>
      <c r="X555" s="16" t="s">
        <v>74</v>
      </c>
      <c r="Y555" s="16" t="s">
        <v>118</v>
      </c>
      <c r="Z555" s="16" t="s">
        <v>118</v>
      </c>
      <c r="AA555" s="16" t="s">
        <v>76</v>
      </c>
      <c r="AB555" s="16" t="s">
        <v>76</v>
      </c>
      <c r="AC555" s="16" t="s">
        <v>76</v>
      </c>
      <c r="AD555" s="16"/>
      <c r="AE555" s="16" t="s">
        <v>77</v>
      </c>
      <c r="AF555" s="24">
        <v>2569133</v>
      </c>
      <c r="AG555" s="25" t="s">
        <v>78</v>
      </c>
      <c r="AH555" s="24">
        <v>2569133</v>
      </c>
      <c r="AI555" s="26" t="s">
        <v>78</v>
      </c>
      <c r="AJ555" s="27">
        <v>44880</v>
      </c>
      <c r="AK555" s="19" t="s">
        <v>3225</v>
      </c>
      <c r="AL555" s="28">
        <f t="shared" ca="1" si="56"/>
        <v>2.3333333333333335</v>
      </c>
      <c r="AM555" s="16" t="s">
        <v>120</v>
      </c>
      <c r="AN555" s="16" t="s">
        <v>94</v>
      </c>
      <c r="AO555" s="36" t="s">
        <v>82</v>
      </c>
      <c r="AP555" s="30">
        <v>5.2220000000000001E-3</v>
      </c>
      <c r="AQ555" s="31" t="s">
        <v>3226</v>
      </c>
      <c r="AR555" s="32" t="s">
        <v>3227</v>
      </c>
      <c r="AS555" s="16" t="s">
        <v>107</v>
      </c>
      <c r="AT555" s="16" t="s">
        <v>3228</v>
      </c>
      <c r="AU555" s="33"/>
      <c r="AV555" s="16"/>
      <c r="AW555" s="16" t="s">
        <v>3229</v>
      </c>
      <c r="AX555" s="16">
        <v>3217119931</v>
      </c>
      <c r="AY555" s="16" t="s">
        <v>78</v>
      </c>
      <c r="AZ555" s="16" t="str">
        <f t="shared" ca="1" si="55"/>
        <v xml:space="preserve"> </v>
      </c>
      <c r="BA555" s="16" t="s">
        <v>87</v>
      </c>
      <c r="BB555" s="16" t="s">
        <v>87</v>
      </c>
      <c r="BC555" s="16"/>
      <c r="BD555" s="18" t="s">
        <v>87</v>
      </c>
      <c r="BE555" s="16"/>
      <c r="BF555" s="16" t="s">
        <v>87</v>
      </c>
      <c r="BG555" s="31"/>
      <c r="BH555" s="16"/>
      <c r="BI555" s="19"/>
      <c r="BJ555" s="16"/>
      <c r="BK555" s="16"/>
      <c r="BL555" s="34"/>
    </row>
    <row r="556" spans="1:64">
      <c r="A556" s="15">
        <v>672</v>
      </c>
      <c r="B556" s="16">
        <v>4066</v>
      </c>
      <c r="C556" s="17" t="s">
        <v>112</v>
      </c>
      <c r="D556" s="18">
        <v>52470012</v>
      </c>
      <c r="E556" s="18">
        <v>52470012</v>
      </c>
      <c r="F556" s="18">
        <v>52470012</v>
      </c>
      <c r="G556" s="17" t="s">
        <v>3230</v>
      </c>
      <c r="H556" s="16" t="s">
        <v>229</v>
      </c>
      <c r="I556" s="19" t="s">
        <v>3231</v>
      </c>
      <c r="J556" s="16">
        <f t="shared" ca="1" si="53"/>
        <v>47</v>
      </c>
      <c r="K556" s="17" t="s">
        <v>247</v>
      </c>
      <c r="L556" s="16">
        <v>3137</v>
      </c>
      <c r="M556" s="16">
        <v>11</v>
      </c>
      <c r="N556" s="16" t="s">
        <v>603</v>
      </c>
      <c r="O556" s="35" t="s">
        <v>455</v>
      </c>
      <c r="P556" s="16" t="s">
        <v>249</v>
      </c>
      <c r="Q556" s="16" t="s">
        <v>117</v>
      </c>
      <c r="R556" s="22" t="s">
        <v>250</v>
      </c>
      <c r="S556" s="22"/>
      <c r="T556" s="22">
        <v>184</v>
      </c>
      <c r="U556" s="22" t="s">
        <v>454</v>
      </c>
      <c r="V556" s="22" t="s">
        <v>456</v>
      </c>
      <c r="W556" s="16">
        <v>3000</v>
      </c>
      <c r="X556" s="16" t="s">
        <v>170</v>
      </c>
      <c r="Y556" s="16" t="s">
        <v>432</v>
      </c>
      <c r="Z556" s="16" t="s">
        <v>432</v>
      </c>
      <c r="AA556" s="16" t="s">
        <v>433</v>
      </c>
      <c r="AB556" s="16" t="s">
        <v>434</v>
      </c>
      <c r="AC556" s="16" t="s">
        <v>435</v>
      </c>
      <c r="AD556" s="16" t="s">
        <v>3232</v>
      </c>
      <c r="AE556" s="16" t="s">
        <v>77</v>
      </c>
      <c r="AF556" s="24">
        <v>2569133</v>
      </c>
      <c r="AG556" s="41">
        <v>841439</v>
      </c>
      <c r="AH556" s="24">
        <v>3410572</v>
      </c>
      <c r="AI556" s="26">
        <v>35916</v>
      </c>
      <c r="AJ556" s="27">
        <v>40909</v>
      </c>
      <c r="AK556" s="19" t="s">
        <v>92</v>
      </c>
      <c r="AL556" s="28">
        <f t="shared" ca="1" si="56"/>
        <v>13.25</v>
      </c>
      <c r="AM556" s="16" t="s">
        <v>120</v>
      </c>
      <c r="AN556" s="16" t="s">
        <v>94</v>
      </c>
      <c r="AO556" s="36" t="s">
        <v>664</v>
      </c>
      <c r="AP556" s="30">
        <v>6.9690000000000002E-2</v>
      </c>
      <c r="AQ556" s="31" t="s">
        <v>3233</v>
      </c>
      <c r="AR556" s="16" t="s">
        <v>3234</v>
      </c>
      <c r="AS556" s="16" t="s">
        <v>84</v>
      </c>
      <c r="AT556" s="16" t="s">
        <v>3235</v>
      </c>
      <c r="AU556" s="33" t="s">
        <v>135</v>
      </c>
      <c r="AV556" s="16" t="s">
        <v>3236</v>
      </c>
      <c r="AW556" s="16" t="s">
        <v>3237</v>
      </c>
      <c r="AX556" s="16">
        <v>3007623694</v>
      </c>
      <c r="AY556" s="16" t="s">
        <v>78</v>
      </c>
      <c r="AZ556" s="16" t="str">
        <f t="shared" ca="1" si="55"/>
        <v xml:space="preserve"> </v>
      </c>
      <c r="BA556" s="16" t="s">
        <v>87</v>
      </c>
      <c r="BB556" s="16" t="s">
        <v>87</v>
      </c>
      <c r="BC556" s="16"/>
      <c r="BD556" s="18" t="s">
        <v>153</v>
      </c>
      <c r="BE556" s="16"/>
      <c r="BF556" s="16" t="s">
        <v>87</v>
      </c>
      <c r="BG556" s="31"/>
      <c r="BH556" s="16"/>
      <c r="BI556" s="19"/>
      <c r="BJ556" s="16"/>
      <c r="BK556" s="16"/>
      <c r="BL556" s="34"/>
    </row>
    <row r="557" spans="1:64">
      <c r="A557" s="15">
        <v>673</v>
      </c>
      <c r="B557" s="16">
        <v>4066</v>
      </c>
      <c r="C557" s="17" t="s">
        <v>64</v>
      </c>
      <c r="D557" s="18">
        <v>80008660</v>
      </c>
      <c r="E557" s="18">
        <v>80008660</v>
      </c>
      <c r="F557" s="18">
        <v>80008660</v>
      </c>
      <c r="G557" s="17" t="s">
        <v>3238</v>
      </c>
      <c r="H557" s="16" t="s">
        <v>229</v>
      </c>
      <c r="I557" s="19">
        <v>28868</v>
      </c>
      <c r="J557" s="16">
        <f t="shared" ca="1" si="53"/>
        <v>46</v>
      </c>
      <c r="K557" s="17" t="s">
        <v>138</v>
      </c>
      <c r="L557" s="16">
        <v>3137</v>
      </c>
      <c r="M557" s="16">
        <v>11</v>
      </c>
      <c r="N557" s="16" t="s">
        <v>603</v>
      </c>
      <c r="O557" s="35" t="s">
        <v>455</v>
      </c>
      <c r="P557" s="16" t="s">
        <v>141</v>
      </c>
      <c r="Q557" s="16" t="s">
        <v>117</v>
      </c>
      <c r="R557" s="17" t="s">
        <v>73</v>
      </c>
      <c r="S557" s="22"/>
      <c r="T557" s="22">
        <v>673</v>
      </c>
      <c r="U557" s="22" t="s">
        <v>603</v>
      </c>
      <c r="V557" s="22" t="s">
        <v>456</v>
      </c>
      <c r="W557" s="16">
        <v>3000</v>
      </c>
      <c r="X557" s="16" t="s">
        <v>170</v>
      </c>
      <c r="Y557" s="16" t="s">
        <v>293</v>
      </c>
      <c r="Z557" s="16" t="s">
        <v>293</v>
      </c>
      <c r="AA557" s="16" t="s">
        <v>76</v>
      </c>
      <c r="AB557" s="16" t="s">
        <v>76</v>
      </c>
      <c r="AC557" s="16" t="s">
        <v>76</v>
      </c>
      <c r="AD557" s="16"/>
      <c r="AE557" s="16" t="s">
        <v>77</v>
      </c>
      <c r="AF557" s="24">
        <v>2569133</v>
      </c>
      <c r="AG557" s="25" t="s">
        <v>78</v>
      </c>
      <c r="AH557" s="24">
        <v>2569133</v>
      </c>
      <c r="AI557" s="26" t="s">
        <v>78</v>
      </c>
      <c r="AJ557" s="27">
        <v>43962</v>
      </c>
      <c r="AK557" s="19" t="s">
        <v>3239</v>
      </c>
      <c r="AL557" s="28">
        <f t="shared" ca="1" si="56"/>
        <v>4.833333333333333</v>
      </c>
      <c r="AM557" s="16" t="s">
        <v>120</v>
      </c>
      <c r="AN557" s="16" t="s">
        <v>121</v>
      </c>
      <c r="AO557" s="36" t="s">
        <v>82</v>
      </c>
      <c r="AP557" s="30">
        <v>6.9690000000000002E-2</v>
      </c>
      <c r="AQ557" s="31" t="s">
        <v>3240</v>
      </c>
      <c r="AR557" s="17" t="s">
        <v>3241</v>
      </c>
      <c r="AS557" s="16" t="s">
        <v>84</v>
      </c>
      <c r="AT557" s="16"/>
      <c r="AU557" s="33"/>
      <c r="AV557" s="17"/>
      <c r="AW557" s="16" t="s">
        <v>3242</v>
      </c>
      <c r="AX557" s="16">
        <v>3175598990</v>
      </c>
      <c r="AY557" s="16" t="s">
        <v>78</v>
      </c>
      <c r="AZ557" s="16" t="str">
        <f t="shared" ca="1" si="55"/>
        <v xml:space="preserve"> </v>
      </c>
      <c r="BA557" s="16" t="s">
        <v>87</v>
      </c>
      <c r="BB557" s="16" t="s">
        <v>87</v>
      </c>
      <c r="BC557" s="16"/>
      <c r="BD557" s="18" t="s">
        <v>87</v>
      </c>
      <c r="BE557" s="16"/>
      <c r="BF557" s="16" t="s">
        <v>87</v>
      </c>
      <c r="BG557" s="31"/>
      <c r="BH557" s="16"/>
      <c r="BI557" s="19"/>
      <c r="BJ557" s="16"/>
      <c r="BK557" s="16"/>
      <c r="BL557" s="34"/>
    </row>
    <row r="558" spans="1:64">
      <c r="A558" s="15">
        <v>674</v>
      </c>
      <c r="B558" s="16">
        <v>4066</v>
      </c>
      <c r="C558" s="17" t="s">
        <v>112</v>
      </c>
      <c r="D558" s="18">
        <v>52475222</v>
      </c>
      <c r="E558" s="18">
        <v>52475222</v>
      </c>
      <c r="F558" s="18">
        <v>52475222</v>
      </c>
      <c r="G558" s="17" t="s">
        <v>3243</v>
      </c>
      <c r="H558" s="16" t="s">
        <v>229</v>
      </c>
      <c r="I558" s="19">
        <v>28516</v>
      </c>
      <c r="J558" s="16">
        <f t="shared" ca="1" si="53"/>
        <v>47</v>
      </c>
      <c r="K558" s="17" t="s">
        <v>138</v>
      </c>
      <c r="L558" s="16">
        <v>2028</v>
      </c>
      <c r="M558" s="16">
        <v>18</v>
      </c>
      <c r="N558" s="16" t="s">
        <v>358</v>
      </c>
      <c r="O558" s="35" t="s">
        <v>284</v>
      </c>
      <c r="P558" s="16" t="s">
        <v>141</v>
      </c>
      <c r="Q558" s="16" t="s">
        <v>142</v>
      </c>
      <c r="R558" s="17" t="s">
        <v>73</v>
      </c>
      <c r="S558" s="22"/>
      <c r="T558" s="22">
        <v>674</v>
      </c>
      <c r="U558" s="22" t="s">
        <v>358</v>
      </c>
      <c r="V558" s="37" t="s">
        <v>284</v>
      </c>
      <c r="W558" s="16">
        <v>4500</v>
      </c>
      <c r="X558" s="16" t="s">
        <v>143</v>
      </c>
      <c r="Y558" s="16" t="s">
        <v>144</v>
      </c>
      <c r="Z558" s="16" t="s">
        <v>144</v>
      </c>
      <c r="AA558" s="16" t="s">
        <v>76</v>
      </c>
      <c r="AB558" s="16" t="s">
        <v>76</v>
      </c>
      <c r="AC558" s="16" t="s">
        <v>76</v>
      </c>
      <c r="AD558" s="16"/>
      <c r="AE558" s="16" t="s">
        <v>77</v>
      </c>
      <c r="AF558" s="24">
        <v>7461595</v>
      </c>
      <c r="AG558" s="25" t="s">
        <v>78</v>
      </c>
      <c r="AH558" s="24">
        <v>7461595</v>
      </c>
      <c r="AI558" s="26" t="s">
        <v>78</v>
      </c>
      <c r="AJ558" s="27">
        <v>44531</v>
      </c>
      <c r="AK558" s="19" t="s">
        <v>3244</v>
      </c>
      <c r="AL558" s="28">
        <f t="shared" ca="1" si="56"/>
        <v>3.3333333333333335</v>
      </c>
      <c r="AM558" s="16" t="s">
        <v>93</v>
      </c>
      <c r="AN558" s="16" t="s">
        <v>94</v>
      </c>
      <c r="AO558" s="36" t="s">
        <v>82</v>
      </c>
      <c r="AP558" s="30">
        <v>5.2199999999999998E-3</v>
      </c>
      <c r="AQ558" s="31" t="s">
        <v>3245</v>
      </c>
      <c r="AR558" s="16" t="s">
        <v>3246</v>
      </c>
      <c r="AS558" s="16" t="s">
        <v>84</v>
      </c>
      <c r="AT558" s="16"/>
      <c r="AU558" s="33" t="s">
        <v>142</v>
      </c>
      <c r="AV558" s="16" t="s">
        <v>3247</v>
      </c>
      <c r="AW558" s="16" t="s">
        <v>3248</v>
      </c>
      <c r="AX558" s="16">
        <v>3142763893</v>
      </c>
      <c r="AY558" s="16" t="s">
        <v>78</v>
      </c>
      <c r="AZ558" s="16"/>
      <c r="BA558" s="16"/>
      <c r="BB558" s="16" t="s">
        <v>87</v>
      </c>
      <c r="BC558" s="16">
        <f>8+7/12</f>
        <v>8.5833333333333339</v>
      </c>
      <c r="BD558" s="18" t="s">
        <v>87</v>
      </c>
      <c r="BE558" s="16"/>
      <c r="BF558" s="16" t="s">
        <v>87</v>
      </c>
      <c r="BG558" s="31"/>
      <c r="BH558" s="16"/>
      <c r="BI558" s="19"/>
      <c r="BJ558" s="16"/>
      <c r="BK558" s="16"/>
      <c r="BL558" s="34"/>
    </row>
    <row r="559" spans="1:64">
      <c r="A559" s="15">
        <v>676</v>
      </c>
      <c r="B559" s="16">
        <v>4066</v>
      </c>
      <c r="C559" s="17" t="s">
        <v>112</v>
      </c>
      <c r="D559" s="18">
        <v>1090450979</v>
      </c>
      <c r="E559" s="18">
        <v>1090450979</v>
      </c>
      <c r="F559" s="18">
        <v>1090450979</v>
      </c>
      <c r="G559" s="17" t="s">
        <v>3249</v>
      </c>
      <c r="H559" s="16" t="s">
        <v>89</v>
      </c>
      <c r="I559" s="19" t="s">
        <v>3250</v>
      </c>
      <c r="J559" s="16">
        <f t="shared" ca="1" si="53"/>
        <v>32</v>
      </c>
      <c r="K559" s="17" t="s">
        <v>138</v>
      </c>
      <c r="L559" s="16">
        <v>4044</v>
      </c>
      <c r="M559" s="16">
        <v>11</v>
      </c>
      <c r="N559" s="16" t="s">
        <v>916</v>
      </c>
      <c r="O559" s="35" t="s">
        <v>917</v>
      </c>
      <c r="P559" s="16" t="s">
        <v>141</v>
      </c>
      <c r="Q559" s="16" t="s">
        <v>131</v>
      </c>
      <c r="R559" s="17" t="s">
        <v>73</v>
      </c>
      <c r="S559" s="22"/>
      <c r="T559" s="22">
        <v>676</v>
      </c>
      <c r="U559" s="22" t="s">
        <v>916</v>
      </c>
      <c r="V559" s="37" t="s">
        <v>917</v>
      </c>
      <c r="W559" s="16">
        <v>3000</v>
      </c>
      <c r="X559" s="16" t="s">
        <v>170</v>
      </c>
      <c r="Y559" s="16" t="s">
        <v>231</v>
      </c>
      <c r="Z559" s="16" t="s">
        <v>231</v>
      </c>
      <c r="AA559" s="16" t="s">
        <v>145</v>
      </c>
      <c r="AB559" s="16" t="s">
        <v>146</v>
      </c>
      <c r="AC559" s="16" t="s">
        <v>147</v>
      </c>
      <c r="AD559" s="16"/>
      <c r="AE559" s="16" t="s">
        <v>78</v>
      </c>
      <c r="AF559" s="24">
        <v>1909076</v>
      </c>
      <c r="AG559" s="25" t="s">
        <v>78</v>
      </c>
      <c r="AH559" s="24">
        <v>1909076</v>
      </c>
      <c r="AI559" s="26" t="s">
        <v>78</v>
      </c>
      <c r="AJ559" s="27">
        <v>41306</v>
      </c>
      <c r="AK559" s="19" t="s">
        <v>92</v>
      </c>
      <c r="AL559" s="28">
        <f t="shared" ca="1" si="56"/>
        <v>12.166666666666666</v>
      </c>
      <c r="AM559" s="16" t="s">
        <v>120</v>
      </c>
      <c r="AN559" s="16" t="s">
        <v>121</v>
      </c>
      <c r="AO559" s="36" t="s">
        <v>148</v>
      </c>
      <c r="AP559" s="30">
        <v>5.2199999999999998E-3</v>
      </c>
      <c r="AQ559" s="31" t="s">
        <v>3251</v>
      </c>
      <c r="AR559" s="17" t="s">
        <v>3252</v>
      </c>
      <c r="AS559" s="16" t="s">
        <v>84</v>
      </c>
      <c r="AT559" s="16" t="s">
        <v>3253</v>
      </c>
      <c r="AU559" s="33" t="s">
        <v>186</v>
      </c>
      <c r="AV559" s="17"/>
      <c r="AW559" s="16" t="s">
        <v>3254</v>
      </c>
      <c r="AX559" s="16">
        <v>3132137854</v>
      </c>
      <c r="AY559" s="16" t="s">
        <v>78</v>
      </c>
      <c r="AZ559" s="16" t="str">
        <f ca="1">IF(AND(C559="MASCULINO",J559&gt;=59),"Prepensionado",IF(AND(C559="FEMENINO",J559&gt;=54),"Prepensionado"," "))</f>
        <v xml:space="preserve"> </v>
      </c>
      <c r="BA559" s="16" t="s">
        <v>87</v>
      </c>
      <c r="BB559" s="16" t="s">
        <v>87</v>
      </c>
      <c r="BC559" s="16"/>
      <c r="BD559" s="18" t="s">
        <v>87</v>
      </c>
      <c r="BE559" s="16"/>
      <c r="BF559" s="16" t="s">
        <v>154</v>
      </c>
      <c r="BG559" s="44"/>
      <c r="BH559" s="16"/>
      <c r="BI559" s="19"/>
      <c r="BJ559" s="16"/>
      <c r="BK559" s="16"/>
      <c r="BL559" s="34"/>
    </row>
    <row r="560" spans="1:64" ht="22.5">
      <c r="A560" s="15">
        <v>678</v>
      </c>
      <c r="B560" s="16">
        <v>4066</v>
      </c>
      <c r="C560" s="17" t="s">
        <v>64</v>
      </c>
      <c r="D560" s="18">
        <v>80354447</v>
      </c>
      <c r="E560" s="18">
        <v>80354447</v>
      </c>
      <c r="F560" s="18">
        <v>80354447</v>
      </c>
      <c r="G560" s="17" t="s">
        <v>3255</v>
      </c>
      <c r="H560" s="16" t="s">
        <v>89</v>
      </c>
      <c r="I560" s="19">
        <v>24316</v>
      </c>
      <c r="J560" s="16">
        <f t="shared" ca="1" si="53"/>
        <v>58</v>
      </c>
      <c r="K560" s="17" t="s">
        <v>138</v>
      </c>
      <c r="L560" s="16">
        <v>2044</v>
      </c>
      <c r="M560" s="16">
        <v>11</v>
      </c>
      <c r="N560" s="16" t="s">
        <v>139</v>
      </c>
      <c r="O560" s="35" t="s">
        <v>140</v>
      </c>
      <c r="P560" s="16" t="s">
        <v>141</v>
      </c>
      <c r="Q560" s="16" t="s">
        <v>142</v>
      </c>
      <c r="R560" s="17" t="s">
        <v>73</v>
      </c>
      <c r="S560" s="22"/>
      <c r="T560" s="22">
        <v>678</v>
      </c>
      <c r="U560" s="22" t="s">
        <v>139</v>
      </c>
      <c r="V560" s="37" t="s">
        <v>140</v>
      </c>
      <c r="W560" s="16">
        <v>4500</v>
      </c>
      <c r="X560" s="16" t="s">
        <v>143</v>
      </c>
      <c r="Y560" s="16" t="s">
        <v>213</v>
      </c>
      <c r="Z560" s="16" t="s">
        <v>213</v>
      </c>
      <c r="AA560" s="16" t="s">
        <v>76</v>
      </c>
      <c r="AB560" s="16" t="s">
        <v>76</v>
      </c>
      <c r="AC560" s="16" t="s">
        <v>76</v>
      </c>
      <c r="AD560" s="16"/>
      <c r="AE560" s="16" t="s">
        <v>77</v>
      </c>
      <c r="AF560" s="24">
        <v>4492340</v>
      </c>
      <c r="AG560" s="25" t="s">
        <v>78</v>
      </c>
      <c r="AH560" s="24">
        <v>4492340</v>
      </c>
      <c r="AI560" s="26" t="s">
        <v>78</v>
      </c>
      <c r="AJ560" s="27">
        <v>43566</v>
      </c>
      <c r="AK560" s="19" t="s">
        <v>92</v>
      </c>
      <c r="AL560" s="28">
        <f t="shared" ca="1" si="56"/>
        <v>5.916666666666667</v>
      </c>
      <c r="AM560" s="16" t="s">
        <v>1142</v>
      </c>
      <c r="AN560" s="16" t="s">
        <v>94</v>
      </c>
      <c r="AO560" s="36" t="s">
        <v>82</v>
      </c>
      <c r="AP560" s="30">
        <v>5.2199999999999998E-3</v>
      </c>
      <c r="AQ560" s="31" t="s">
        <v>3256</v>
      </c>
      <c r="AR560" s="16" t="s">
        <v>3257</v>
      </c>
      <c r="AS560" s="16" t="s">
        <v>208</v>
      </c>
      <c r="AT560" s="16" t="s">
        <v>3258</v>
      </c>
      <c r="AU560" s="33" t="s">
        <v>3259</v>
      </c>
      <c r="AV560" s="16" t="s">
        <v>3260</v>
      </c>
      <c r="AW560" s="16" t="s">
        <v>3261</v>
      </c>
      <c r="AX560" s="16">
        <v>3173227950</v>
      </c>
      <c r="AY560" s="16">
        <v>3104466329</v>
      </c>
      <c r="AZ560" s="16" t="str">
        <f t="shared" ref="AZ560:AZ570" ca="1" si="57">IF(AND(C560="MASCULINO",J560&gt;=59),"Prepensionado",IF(AND(C560="FEMENINO",J560&gt;=54),"Prepensionado"," "))</f>
        <v xml:space="preserve"> </v>
      </c>
      <c r="BA560" s="16" t="s">
        <v>87</v>
      </c>
      <c r="BB560" s="16" t="s">
        <v>87</v>
      </c>
      <c r="BC560" s="16"/>
      <c r="BD560" s="18" t="s">
        <v>87</v>
      </c>
      <c r="BE560" s="16"/>
      <c r="BF560" s="16" t="s">
        <v>87</v>
      </c>
      <c r="BG560" s="31"/>
      <c r="BH560" s="16"/>
      <c r="BI560" s="19"/>
      <c r="BJ560" s="16"/>
      <c r="BK560" s="16"/>
      <c r="BL560" s="34"/>
    </row>
    <row r="561" spans="1:64">
      <c r="A561" s="15">
        <v>679</v>
      </c>
      <c r="B561" s="16">
        <v>4066</v>
      </c>
      <c r="C561" s="17" t="s">
        <v>64</v>
      </c>
      <c r="D561" s="18">
        <v>79048863</v>
      </c>
      <c r="E561" s="18">
        <v>79048863</v>
      </c>
      <c r="F561" s="18">
        <v>79048863</v>
      </c>
      <c r="G561" s="17" t="s">
        <v>3262</v>
      </c>
      <c r="H561" s="16" t="s">
        <v>89</v>
      </c>
      <c r="I561" s="19" t="s">
        <v>3263</v>
      </c>
      <c r="J561" s="16">
        <f t="shared" ca="1" si="53"/>
        <v>58</v>
      </c>
      <c r="K561" s="17" t="s">
        <v>138</v>
      </c>
      <c r="L561" s="16">
        <v>2044</v>
      </c>
      <c r="M561" s="16">
        <v>11</v>
      </c>
      <c r="N561" s="16" t="s">
        <v>139</v>
      </c>
      <c r="O561" s="35" t="s">
        <v>140</v>
      </c>
      <c r="P561" s="16" t="s">
        <v>141</v>
      </c>
      <c r="Q561" s="16" t="s">
        <v>142</v>
      </c>
      <c r="R561" s="17" t="s">
        <v>73</v>
      </c>
      <c r="S561" s="22"/>
      <c r="T561" s="22">
        <v>679</v>
      </c>
      <c r="U561" s="22" t="s">
        <v>139</v>
      </c>
      <c r="V561" s="37" t="s">
        <v>140</v>
      </c>
      <c r="W561" s="16">
        <v>3000</v>
      </c>
      <c r="X561" s="16" t="s">
        <v>170</v>
      </c>
      <c r="Y561" s="16" t="s">
        <v>293</v>
      </c>
      <c r="Z561" s="16" t="s">
        <v>293</v>
      </c>
      <c r="AA561" s="16" t="s">
        <v>76</v>
      </c>
      <c r="AB561" s="16" t="s">
        <v>76</v>
      </c>
      <c r="AC561" s="16" t="s">
        <v>76</v>
      </c>
      <c r="AD561" s="16"/>
      <c r="AE561" s="16" t="s">
        <v>77</v>
      </c>
      <c r="AF561" s="24">
        <v>4492340</v>
      </c>
      <c r="AG561" s="25" t="s">
        <v>78</v>
      </c>
      <c r="AH561" s="24">
        <v>4492340</v>
      </c>
      <c r="AI561" s="26" t="s">
        <v>78</v>
      </c>
      <c r="AJ561" s="27">
        <v>42331</v>
      </c>
      <c r="AK561" s="19" t="s">
        <v>92</v>
      </c>
      <c r="AL561" s="28">
        <f t="shared" ca="1" si="56"/>
        <v>9.3333333333333339</v>
      </c>
      <c r="AM561" s="16" t="s">
        <v>120</v>
      </c>
      <c r="AN561" s="16" t="s">
        <v>94</v>
      </c>
      <c r="AO561" s="36" t="s">
        <v>82</v>
      </c>
      <c r="AP561" s="30">
        <v>5.2199999999999998E-3</v>
      </c>
      <c r="AQ561" s="31" t="s">
        <v>3264</v>
      </c>
      <c r="AR561" s="16" t="s">
        <v>3265</v>
      </c>
      <c r="AS561" s="16" t="s">
        <v>84</v>
      </c>
      <c r="AT561" s="16"/>
      <c r="AU561" s="33" t="s">
        <v>3266</v>
      </c>
      <c r="AV561" s="16"/>
      <c r="AW561" s="16" t="s">
        <v>3267</v>
      </c>
      <c r="AX561" s="16">
        <v>3102575686</v>
      </c>
      <c r="AY561" s="16">
        <v>3102575686</v>
      </c>
      <c r="AZ561" s="16" t="str">
        <f t="shared" ca="1" si="57"/>
        <v xml:space="preserve"> </v>
      </c>
      <c r="BA561" s="16" t="s">
        <v>87</v>
      </c>
      <c r="BB561" s="16" t="s">
        <v>87</v>
      </c>
      <c r="BC561" s="16"/>
      <c r="BD561" s="18" t="s">
        <v>87</v>
      </c>
      <c r="BE561" s="16"/>
      <c r="BF561" s="16" t="s">
        <v>87</v>
      </c>
      <c r="BG561" s="31"/>
      <c r="BH561" s="16"/>
      <c r="BI561" s="19"/>
      <c r="BJ561" s="16"/>
      <c r="BK561" s="16"/>
      <c r="BL561" s="34"/>
    </row>
    <row r="562" spans="1:64">
      <c r="A562" s="15">
        <v>681</v>
      </c>
      <c r="B562" s="16">
        <v>4066</v>
      </c>
      <c r="C562" s="17" t="s">
        <v>112</v>
      </c>
      <c r="D562" s="18">
        <v>37725096</v>
      </c>
      <c r="E562" s="18">
        <v>37725096</v>
      </c>
      <c r="F562" s="18">
        <v>37725096</v>
      </c>
      <c r="G562" s="17" t="s">
        <v>3268</v>
      </c>
      <c r="H562" s="16" t="s">
        <v>66</v>
      </c>
      <c r="I562" s="19">
        <v>28950</v>
      </c>
      <c r="J562" s="16">
        <f t="shared" ref="J562:J595" ca="1" si="58">IF(I562=0," ",DATEDIF(I562,TODAY(),"Y"))</f>
        <v>45</v>
      </c>
      <c r="K562" s="17" t="s">
        <v>138</v>
      </c>
      <c r="L562" s="16">
        <v>2028</v>
      </c>
      <c r="M562" s="16">
        <v>18</v>
      </c>
      <c r="N562" s="16" t="s">
        <v>358</v>
      </c>
      <c r="O562" s="35" t="s">
        <v>284</v>
      </c>
      <c r="P562" s="16" t="s">
        <v>141</v>
      </c>
      <c r="Q562" s="16" t="s">
        <v>142</v>
      </c>
      <c r="R562" s="17" t="s">
        <v>73</v>
      </c>
      <c r="S562" s="22"/>
      <c r="T562" s="22">
        <v>681</v>
      </c>
      <c r="U562" s="22" t="s">
        <v>358</v>
      </c>
      <c r="V562" s="37" t="s">
        <v>284</v>
      </c>
      <c r="W562" s="16">
        <v>4000</v>
      </c>
      <c r="X562" s="16" t="s">
        <v>259</v>
      </c>
      <c r="Y562" s="35" t="s">
        <v>909</v>
      </c>
      <c r="Z562" s="35" t="s">
        <v>909</v>
      </c>
      <c r="AA562" s="16" t="s">
        <v>76</v>
      </c>
      <c r="AB562" s="16" t="s">
        <v>76</v>
      </c>
      <c r="AC562" s="16" t="s">
        <v>76</v>
      </c>
      <c r="AD562" s="16"/>
      <c r="AE562" s="16" t="s">
        <v>77</v>
      </c>
      <c r="AF562" s="24">
        <v>7461595</v>
      </c>
      <c r="AG562" s="25" t="s">
        <v>78</v>
      </c>
      <c r="AH562" s="24">
        <v>7461595</v>
      </c>
      <c r="AI562" s="26" t="s">
        <v>78</v>
      </c>
      <c r="AJ562" s="27">
        <v>43739</v>
      </c>
      <c r="AK562" s="19" t="s">
        <v>92</v>
      </c>
      <c r="AL562" s="28">
        <f t="shared" ca="1" si="56"/>
        <v>5.5</v>
      </c>
      <c r="AM562" s="16" t="s">
        <v>120</v>
      </c>
      <c r="AN562" s="16" t="s">
        <v>121</v>
      </c>
      <c r="AO562" s="36" t="s">
        <v>82</v>
      </c>
      <c r="AP562" s="30">
        <v>5.2199999999999998E-3</v>
      </c>
      <c r="AQ562" s="31" t="s">
        <v>3269</v>
      </c>
      <c r="AR562" s="16" t="s">
        <v>3270</v>
      </c>
      <c r="AS562" s="16" t="s">
        <v>84</v>
      </c>
      <c r="AT562" s="16" t="s">
        <v>3271</v>
      </c>
      <c r="AU562" s="33" t="s">
        <v>3272</v>
      </c>
      <c r="AV562" s="16" t="s">
        <v>3273</v>
      </c>
      <c r="AW562" s="16" t="s">
        <v>3274</v>
      </c>
      <c r="AX562" s="16">
        <v>3112408386</v>
      </c>
      <c r="AY562" s="16">
        <v>3104571524</v>
      </c>
      <c r="AZ562" s="16" t="str">
        <f t="shared" ca="1" si="57"/>
        <v xml:space="preserve"> </v>
      </c>
      <c r="BA562" s="16" t="s">
        <v>87</v>
      </c>
      <c r="BB562" s="16" t="s">
        <v>87</v>
      </c>
      <c r="BC562" s="16"/>
      <c r="BD562" s="18" t="s">
        <v>87</v>
      </c>
      <c r="BE562" s="16"/>
      <c r="BF562" s="16" t="s">
        <v>87</v>
      </c>
      <c r="BG562" s="16"/>
      <c r="BH562" s="16"/>
      <c r="BI562" s="19"/>
      <c r="BJ562" s="16"/>
      <c r="BK562" s="16"/>
      <c r="BL562" s="34"/>
    </row>
    <row r="563" spans="1:64">
      <c r="A563" s="15">
        <v>682</v>
      </c>
      <c r="B563" s="16">
        <v>4066</v>
      </c>
      <c r="C563" s="17" t="s">
        <v>64</v>
      </c>
      <c r="D563" s="18">
        <v>8648866</v>
      </c>
      <c r="E563" s="18">
        <v>8648866</v>
      </c>
      <c r="F563" s="18">
        <v>8648866</v>
      </c>
      <c r="G563" s="17" t="s">
        <v>3275</v>
      </c>
      <c r="H563" s="16" t="s">
        <v>291</v>
      </c>
      <c r="I563" s="19" t="s">
        <v>3276</v>
      </c>
      <c r="J563" s="16">
        <f t="shared" ca="1" si="58"/>
        <v>41</v>
      </c>
      <c r="K563" s="17" t="s">
        <v>138</v>
      </c>
      <c r="L563" s="16">
        <v>4044</v>
      </c>
      <c r="M563" s="16">
        <v>11</v>
      </c>
      <c r="N563" s="16" t="s">
        <v>916</v>
      </c>
      <c r="O563" s="35" t="s">
        <v>917</v>
      </c>
      <c r="P563" s="16" t="s">
        <v>141</v>
      </c>
      <c r="Q563" s="16" t="s">
        <v>131</v>
      </c>
      <c r="R563" s="17" t="s">
        <v>73</v>
      </c>
      <c r="S563" s="22"/>
      <c r="T563" s="22">
        <v>682</v>
      </c>
      <c r="U563" s="22" t="s">
        <v>916</v>
      </c>
      <c r="V563" s="37" t="s">
        <v>917</v>
      </c>
      <c r="W563" s="16">
        <v>3000</v>
      </c>
      <c r="X563" s="16" t="s">
        <v>170</v>
      </c>
      <c r="Y563" s="16" t="s">
        <v>531</v>
      </c>
      <c r="Z563" s="16" t="s">
        <v>531</v>
      </c>
      <c r="AA563" s="16" t="s">
        <v>421</v>
      </c>
      <c r="AB563" s="16" t="s">
        <v>581</v>
      </c>
      <c r="AC563" s="16" t="s">
        <v>582</v>
      </c>
      <c r="AD563" s="16"/>
      <c r="AE563" s="16" t="s">
        <v>78</v>
      </c>
      <c r="AF563" s="24">
        <v>1909076</v>
      </c>
      <c r="AG563" s="25" t="s">
        <v>78</v>
      </c>
      <c r="AH563" s="24">
        <v>1909076</v>
      </c>
      <c r="AI563" s="26" t="s">
        <v>78</v>
      </c>
      <c r="AJ563" s="27">
        <v>41306</v>
      </c>
      <c r="AK563" s="19" t="s">
        <v>92</v>
      </c>
      <c r="AL563" s="28">
        <f t="shared" ca="1" si="56"/>
        <v>12.166666666666666</v>
      </c>
      <c r="AM563" s="16" t="s">
        <v>269</v>
      </c>
      <c r="AN563" s="16" t="s">
        <v>121</v>
      </c>
      <c r="AO563" s="36" t="s">
        <v>583</v>
      </c>
      <c r="AP563" s="30">
        <v>5.2199999999999998E-3</v>
      </c>
      <c r="AQ563" s="31" t="s">
        <v>3277</v>
      </c>
      <c r="AR563" s="16" t="s">
        <v>3277</v>
      </c>
      <c r="AS563" s="16" t="s">
        <v>84</v>
      </c>
      <c r="AT563" s="16" t="s">
        <v>3278</v>
      </c>
      <c r="AU563" s="33" t="s">
        <v>449</v>
      </c>
      <c r="AV563" s="16" t="s">
        <v>3279</v>
      </c>
      <c r="AW563" s="16" t="s">
        <v>3280</v>
      </c>
      <c r="AX563" s="16">
        <v>3017745377</v>
      </c>
      <c r="AY563" s="16" t="s">
        <v>78</v>
      </c>
      <c r="AZ563" s="16" t="str">
        <f t="shared" ca="1" si="57"/>
        <v xml:space="preserve"> </v>
      </c>
      <c r="BA563" s="16" t="s">
        <v>87</v>
      </c>
      <c r="BB563" s="16" t="s">
        <v>87</v>
      </c>
      <c r="BC563" s="16"/>
      <c r="BD563" s="18" t="s">
        <v>87</v>
      </c>
      <c r="BE563" s="16"/>
      <c r="BF563" s="16" t="s">
        <v>87</v>
      </c>
      <c r="BG563" s="31"/>
      <c r="BH563" s="16"/>
      <c r="BI563" s="19"/>
      <c r="BJ563" s="16"/>
      <c r="BK563" s="16"/>
      <c r="BL563" s="34"/>
    </row>
    <row r="564" spans="1:64">
      <c r="A564" s="15">
        <v>683</v>
      </c>
      <c r="B564" s="16">
        <v>4066</v>
      </c>
      <c r="C564" s="17" t="s">
        <v>112</v>
      </c>
      <c r="D564" s="18">
        <v>36306584</v>
      </c>
      <c r="E564" s="18">
        <v>36306584</v>
      </c>
      <c r="F564" s="18">
        <v>36306584</v>
      </c>
      <c r="G564" s="17" t="s">
        <v>3281</v>
      </c>
      <c r="H564" s="16" t="s">
        <v>229</v>
      </c>
      <c r="I564" s="19" t="s">
        <v>3282</v>
      </c>
      <c r="J564" s="16">
        <f t="shared" ca="1" si="58"/>
        <v>43</v>
      </c>
      <c r="K564" s="17" t="s">
        <v>138</v>
      </c>
      <c r="L564" s="16">
        <v>2028</v>
      </c>
      <c r="M564" s="16">
        <v>18</v>
      </c>
      <c r="N564" s="16" t="s">
        <v>358</v>
      </c>
      <c r="O564" s="35" t="s">
        <v>284</v>
      </c>
      <c r="P564" s="16" t="s">
        <v>141</v>
      </c>
      <c r="Q564" s="16" t="s">
        <v>142</v>
      </c>
      <c r="R564" s="17" t="s">
        <v>73</v>
      </c>
      <c r="S564" s="22"/>
      <c r="T564" s="22">
        <v>683</v>
      </c>
      <c r="U564" s="22" t="s">
        <v>358</v>
      </c>
      <c r="V564" s="37" t="s">
        <v>284</v>
      </c>
      <c r="W564" s="16">
        <v>3000</v>
      </c>
      <c r="X564" s="16" t="s">
        <v>170</v>
      </c>
      <c r="Y564" s="16" t="s">
        <v>477</v>
      </c>
      <c r="Z564" s="16" t="s">
        <v>477</v>
      </c>
      <c r="AA564" s="16" t="s">
        <v>478</v>
      </c>
      <c r="AB564" s="16" t="s">
        <v>771</v>
      </c>
      <c r="AC564" s="16" t="s">
        <v>772</v>
      </c>
      <c r="AD564" s="16" t="s">
        <v>3283</v>
      </c>
      <c r="AE564" s="16" t="s">
        <v>77</v>
      </c>
      <c r="AF564" s="24">
        <v>7461595</v>
      </c>
      <c r="AG564" s="25" t="s">
        <v>78</v>
      </c>
      <c r="AH564" s="24">
        <v>7461595</v>
      </c>
      <c r="AI564" s="26" t="s">
        <v>78</v>
      </c>
      <c r="AJ564" s="27">
        <v>42227</v>
      </c>
      <c r="AK564" s="19" t="s">
        <v>92</v>
      </c>
      <c r="AL564" s="28">
        <f t="shared" ca="1" si="56"/>
        <v>9.5833333333333339</v>
      </c>
      <c r="AM564" s="16" t="s">
        <v>269</v>
      </c>
      <c r="AN564" s="16" t="s">
        <v>121</v>
      </c>
      <c r="AO564" s="36" t="s">
        <v>773</v>
      </c>
      <c r="AP564" s="30">
        <v>5.2199999999999998E-3</v>
      </c>
      <c r="AQ564" s="31" t="s">
        <v>3284</v>
      </c>
      <c r="AR564" s="16" t="s">
        <v>3285</v>
      </c>
      <c r="AS564" s="16" t="s">
        <v>84</v>
      </c>
      <c r="AT564" s="16"/>
      <c r="AU564" s="33" t="s">
        <v>439</v>
      </c>
      <c r="AV564" s="16" t="s">
        <v>3286</v>
      </c>
      <c r="AW564" s="16" t="s">
        <v>3287</v>
      </c>
      <c r="AX564" s="16">
        <v>3164977766</v>
      </c>
      <c r="AY564" s="16">
        <v>3212771883</v>
      </c>
      <c r="AZ564" s="16" t="str">
        <f t="shared" ca="1" si="57"/>
        <v xml:space="preserve"> </v>
      </c>
      <c r="BA564" s="16" t="s">
        <v>87</v>
      </c>
      <c r="BB564" s="16" t="s">
        <v>87</v>
      </c>
      <c r="BC564" s="16"/>
      <c r="BD564" s="18" t="s">
        <v>87</v>
      </c>
      <c r="BE564" s="16"/>
      <c r="BF564" s="16" t="s">
        <v>87</v>
      </c>
      <c r="BG564" s="16"/>
      <c r="BH564" s="16"/>
      <c r="BI564" s="19"/>
      <c r="BJ564" s="16"/>
      <c r="BK564" s="16"/>
      <c r="BL564" s="34"/>
    </row>
    <row r="565" spans="1:64">
      <c r="A565" s="15">
        <v>684</v>
      </c>
      <c r="B565" s="16">
        <v>4066</v>
      </c>
      <c r="C565" s="17" t="s">
        <v>64</v>
      </c>
      <c r="D565" s="18">
        <v>79367672</v>
      </c>
      <c r="E565" s="18">
        <v>79367672</v>
      </c>
      <c r="F565" s="18">
        <v>79367672</v>
      </c>
      <c r="G565" s="17" t="s">
        <v>3288</v>
      </c>
      <c r="H565" s="16" t="s">
        <v>229</v>
      </c>
      <c r="I565" s="19" t="s">
        <v>3289</v>
      </c>
      <c r="J565" s="16">
        <f t="shared" ca="1" si="58"/>
        <v>59</v>
      </c>
      <c r="K565" s="17" t="s">
        <v>138</v>
      </c>
      <c r="L565" s="16">
        <v>2044</v>
      </c>
      <c r="M565" s="16">
        <v>11</v>
      </c>
      <c r="N565" s="16" t="s">
        <v>139</v>
      </c>
      <c r="O565" s="35" t="s">
        <v>140</v>
      </c>
      <c r="P565" s="16" t="s">
        <v>141</v>
      </c>
      <c r="Q565" s="16" t="s">
        <v>142</v>
      </c>
      <c r="R565" s="17" t="s">
        <v>73</v>
      </c>
      <c r="S565" s="22"/>
      <c r="T565" s="22">
        <v>684</v>
      </c>
      <c r="U565" s="22" t="s">
        <v>139</v>
      </c>
      <c r="V565" s="37" t="s">
        <v>140</v>
      </c>
      <c r="W565" s="16">
        <v>1100</v>
      </c>
      <c r="X565" s="16" t="s">
        <v>159</v>
      </c>
      <c r="Y565" s="16" t="s">
        <v>2937</v>
      </c>
      <c r="Z565" s="16" t="s">
        <v>2937</v>
      </c>
      <c r="AA565" s="16" t="s">
        <v>76</v>
      </c>
      <c r="AB565" s="16" t="s">
        <v>76</v>
      </c>
      <c r="AC565" s="16" t="s">
        <v>76</v>
      </c>
      <c r="AD565" s="16"/>
      <c r="AE565" s="16" t="s">
        <v>77</v>
      </c>
      <c r="AF565" s="24">
        <v>4492340</v>
      </c>
      <c r="AG565" s="25" t="s">
        <v>78</v>
      </c>
      <c r="AH565" s="24">
        <v>4492340</v>
      </c>
      <c r="AI565" s="26" t="s">
        <v>78</v>
      </c>
      <c r="AJ565" s="27">
        <v>42677</v>
      </c>
      <c r="AK565" s="19" t="s">
        <v>92</v>
      </c>
      <c r="AL565" s="28">
        <f t="shared" ca="1" si="56"/>
        <v>8.4166666666666661</v>
      </c>
      <c r="AM565" s="16" t="s">
        <v>120</v>
      </c>
      <c r="AN565" s="16" t="s">
        <v>194</v>
      </c>
      <c r="AO565" s="36" t="s">
        <v>82</v>
      </c>
      <c r="AP565" s="30">
        <v>5.2199999999999998E-3</v>
      </c>
      <c r="AQ565" s="31" t="s">
        <v>3290</v>
      </c>
      <c r="AR565" s="16" t="s">
        <v>3290</v>
      </c>
      <c r="AS565" s="16" t="s">
        <v>84</v>
      </c>
      <c r="AT565" s="16"/>
      <c r="AU565" s="33" t="s">
        <v>198</v>
      </c>
      <c r="AV565" s="16" t="s">
        <v>3291</v>
      </c>
      <c r="AW565" s="16" t="s">
        <v>3292</v>
      </c>
      <c r="AX565" s="16">
        <v>3132836679</v>
      </c>
      <c r="AY565" s="16">
        <v>3132836679</v>
      </c>
      <c r="AZ565" s="16" t="str">
        <f t="shared" ca="1" si="57"/>
        <v>Prepensionado</v>
      </c>
      <c r="BA565" s="16" t="s">
        <v>87</v>
      </c>
      <c r="BB565" s="16" t="s">
        <v>87</v>
      </c>
      <c r="BC565" s="16"/>
      <c r="BD565" s="18" t="s">
        <v>153</v>
      </c>
      <c r="BE565" s="16"/>
      <c r="BF565" s="16" t="s">
        <v>87</v>
      </c>
      <c r="BG565" s="31"/>
      <c r="BH565" s="16"/>
      <c r="BI565" s="19"/>
      <c r="BJ565" s="16"/>
      <c r="BK565" s="16"/>
      <c r="BL565" s="34"/>
    </row>
    <row r="566" spans="1:64">
      <c r="A566" s="15">
        <v>685</v>
      </c>
      <c r="B566" s="16">
        <v>4066</v>
      </c>
      <c r="C566" s="17" t="s">
        <v>64</v>
      </c>
      <c r="D566" s="18">
        <v>4612446</v>
      </c>
      <c r="E566" s="18">
        <v>4612446</v>
      </c>
      <c r="F566" s="18">
        <v>4612446</v>
      </c>
      <c r="G566" s="17" t="s">
        <v>3293</v>
      </c>
      <c r="H566" s="16" t="s">
        <v>229</v>
      </c>
      <c r="I566" s="19">
        <v>29215</v>
      </c>
      <c r="J566" s="16">
        <f t="shared" ca="1" si="58"/>
        <v>45</v>
      </c>
      <c r="K566" s="17" t="s">
        <v>138</v>
      </c>
      <c r="L566" s="16">
        <v>4044</v>
      </c>
      <c r="M566" s="16">
        <v>11</v>
      </c>
      <c r="N566" s="16" t="s">
        <v>916</v>
      </c>
      <c r="O566" s="35" t="s">
        <v>917</v>
      </c>
      <c r="P566" s="16" t="s">
        <v>141</v>
      </c>
      <c r="Q566" s="16" t="s">
        <v>131</v>
      </c>
      <c r="R566" s="17" t="s">
        <v>73</v>
      </c>
      <c r="S566" s="22"/>
      <c r="T566" s="22">
        <v>685</v>
      </c>
      <c r="U566" s="22" t="s">
        <v>916</v>
      </c>
      <c r="V566" s="37" t="s">
        <v>917</v>
      </c>
      <c r="W566" s="16">
        <v>3000</v>
      </c>
      <c r="X566" s="16" t="s">
        <v>170</v>
      </c>
      <c r="Y566" s="16" t="s">
        <v>574</v>
      </c>
      <c r="Z566" s="16" t="s">
        <v>574</v>
      </c>
      <c r="AA566" s="16" t="s">
        <v>463</v>
      </c>
      <c r="AB566" s="16" t="s">
        <v>464</v>
      </c>
      <c r="AC566" s="16" t="s">
        <v>465</v>
      </c>
      <c r="AD566" s="16"/>
      <c r="AE566" s="16" t="s">
        <v>78</v>
      </c>
      <c r="AF566" s="24">
        <v>1909076</v>
      </c>
      <c r="AG566" s="25" t="s">
        <v>78</v>
      </c>
      <c r="AH566" s="24">
        <v>1909076</v>
      </c>
      <c r="AI566" s="26" t="s">
        <v>78</v>
      </c>
      <c r="AJ566" s="27">
        <v>44378</v>
      </c>
      <c r="AK566" s="19" t="s">
        <v>3294</v>
      </c>
      <c r="AL566" s="28">
        <f t="shared" ca="1" si="56"/>
        <v>3.75</v>
      </c>
      <c r="AM566" s="16" t="s">
        <v>120</v>
      </c>
      <c r="AN566" s="16" t="s">
        <v>94</v>
      </c>
      <c r="AO566" s="36" t="s">
        <v>466</v>
      </c>
      <c r="AP566" s="30">
        <v>5.2199999999999998E-3</v>
      </c>
      <c r="AQ566" s="31" t="s">
        <v>3295</v>
      </c>
      <c r="AR566" s="32" t="s">
        <v>3296</v>
      </c>
      <c r="AS566" s="16" t="s">
        <v>107</v>
      </c>
      <c r="AT566" s="16"/>
      <c r="AU566" s="33" t="s">
        <v>3297</v>
      </c>
      <c r="AV566" s="16" t="s">
        <v>3298</v>
      </c>
      <c r="AW566" s="16" t="s">
        <v>3299</v>
      </c>
      <c r="AX566" s="16">
        <v>3057051346</v>
      </c>
      <c r="AY566" s="16">
        <v>3125374264</v>
      </c>
      <c r="AZ566" s="16" t="str">
        <f t="shared" ca="1" si="57"/>
        <v xml:space="preserve"> </v>
      </c>
      <c r="BA566" s="16" t="s">
        <v>87</v>
      </c>
      <c r="BB566" s="16" t="s">
        <v>87</v>
      </c>
      <c r="BC566" s="16">
        <v>0</v>
      </c>
      <c r="BD566" s="18" t="s">
        <v>87</v>
      </c>
      <c r="BE566" s="16"/>
      <c r="BF566" s="16" t="s">
        <v>87</v>
      </c>
      <c r="BG566" s="31"/>
      <c r="BH566" s="16"/>
      <c r="BI566" s="19"/>
      <c r="BJ566" s="16"/>
      <c r="BK566" s="16"/>
      <c r="BL566" s="34"/>
    </row>
    <row r="567" spans="1:64">
      <c r="A567" s="15">
        <v>687</v>
      </c>
      <c r="B567" s="16">
        <v>4066</v>
      </c>
      <c r="C567" s="17" t="s">
        <v>112</v>
      </c>
      <c r="D567" s="18">
        <v>66989485</v>
      </c>
      <c r="E567" s="18">
        <v>66989485</v>
      </c>
      <c r="F567" s="18">
        <v>66989485</v>
      </c>
      <c r="G567" s="17" t="s">
        <v>3300</v>
      </c>
      <c r="H567" s="16" t="s">
        <v>89</v>
      </c>
      <c r="I567" s="19" t="s">
        <v>3301</v>
      </c>
      <c r="J567" s="16">
        <f t="shared" ca="1" si="58"/>
        <v>48</v>
      </c>
      <c r="K567" s="17" t="s">
        <v>138</v>
      </c>
      <c r="L567" s="16">
        <v>2044</v>
      </c>
      <c r="M567" s="16">
        <v>11</v>
      </c>
      <c r="N567" s="16" t="s">
        <v>139</v>
      </c>
      <c r="O567" s="21" t="s">
        <v>140</v>
      </c>
      <c r="P567" s="16" t="s">
        <v>141</v>
      </c>
      <c r="Q567" s="16" t="s">
        <v>142</v>
      </c>
      <c r="R567" s="17" t="s">
        <v>73</v>
      </c>
      <c r="S567" s="22"/>
      <c r="T567" s="22">
        <v>687</v>
      </c>
      <c r="U567" s="22" t="s">
        <v>139</v>
      </c>
      <c r="V567" s="37" t="s">
        <v>140</v>
      </c>
      <c r="W567" s="16">
        <v>2000</v>
      </c>
      <c r="X567" s="16" t="s">
        <v>181</v>
      </c>
      <c r="Y567" s="16" t="s">
        <v>338</v>
      </c>
      <c r="Z567" s="16" t="s">
        <v>338</v>
      </c>
      <c r="AA567" s="16" t="s">
        <v>433</v>
      </c>
      <c r="AB567" s="16" t="s">
        <v>434</v>
      </c>
      <c r="AC567" s="16" t="s">
        <v>435</v>
      </c>
      <c r="AD567" s="16" t="s">
        <v>342</v>
      </c>
      <c r="AE567" s="16" t="s">
        <v>77</v>
      </c>
      <c r="AF567" s="24">
        <v>4492340</v>
      </c>
      <c r="AG567" s="25" t="s">
        <v>78</v>
      </c>
      <c r="AH567" s="24">
        <v>4492340</v>
      </c>
      <c r="AI567" s="26" t="s">
        <v>78</v>
      </c>
      <c r="AJ567" s="27">
        <v>42248</v>
      </c>
      <c r="AK567" s="19" t="s">
        <v>92</v>
      </c>
      <c r="AL567" s="28">
        <f t="shared" ca="1" si="56"/>
        <v>9.5833333333333339</v>
      </c>
      <c r="AM567" s="16" t="s">
        <v>269</v>
      </c>
      <c r="AN567" s="16" t="s">
        <v>94</v>
      </c>
      <c r="AO567" s="36" t="s">
        <v>436</v>
      </c>
      <c r="AP567" s="30">
        <v>6.9690000000000002E-2</v>
      </c>
      <c r="AQ567" s="31" t="s">
        <v>3302</v>
      </c>
      <c r="AR567" s="16" t="s">
        <v>3303</v>
      </c>
      <c r="AS567" s="16" t="s">
        <v>208</v>
      </c>
      <c r="AT567" s="16"/>
      <c r="AU567" s="33" t="s">
        <v>439</v>
      </c>
      <c r="AV567" s="16" t="s">
        <v>3304</v>
      </c>
      <c r="AW567" s="16" t="s">
        <v>3305</v>
      </c>
      <c r="AX567" s="16">
        <v>3174411808</v>
      </c>
      <c r="AY567" s="16">
        <v>3165232982</v>
      </c>
      <c r="AZ567" s="16" t="str">
        <f t="shared" ca="1" si="57"/>
        <v xml:space="preserve"> </v>
      </c>
      <c r="BA567" s="16" t="s">
        <v>87</v>
      </c>
      <c r="BB567" s="16" t="s">
        <v>87</v>
      </c>
      <c r="BC567" s="16"/>
      <c r="BD567" s="18" t="s">
        <v>87</v>
      </c>
      <c r="BE567" s="16"/>
      <c r="BF567" s="16" t="s">
        <v>87</v>
      </c>
      <c r="BG567" s="31"/>
      <c r="BH567" s="16"/>
      <c r="BI567" s="19"/>
      <c r="BJ567" s="16"/>
      <c r="BK567" s="16"/>
      <c r="BL567" s="34"/>
    </row>
    <row r="568" spans="1:64">
      <c r="A568" s="15">
        <v>688</v>
      </c>
      <c r="B568" s="16">
        <v>4066</v>
      </c>
      <c r="C568" s="17" t="s">
        <v>112</v>
      </c>
      <c r="D568" s="18">
        <v>1113528700</v>
      </c>
      <c r="E568" s="18">
        <v>1113528700</v>
      </c>
      <c r="F568" s="18">
        <v>1113528700</v>
      </c>
      <c r="G568" s="17" t="s">
        <v>3306</v>
      </c>
      <c r="H568" s="16" t="s">
        <v>229</v>
      </c>
      <c r="I568" s="19" t="s">
        <v>3307</v>
      </c>
      <c r="J568" s="16">
        <f t="shared" ca="1" si="58"/>
        <v>31</v>
      </c>
      <c r="K568" s="17" t="s">
        <v>138</v>
      </c>
      <c r="L568" s="16">
        <v>4044</v>
      </c>
      <c r="M568" s="16">
        <v>11</v>
      </c>
      <c r="N568" s="16" t="s">
        <v>916</v>
      </c>
      <c r="O568" s="35" t="s">
        <v>917</v>
      </c>
      <c r="P568" s="16" t="s">
        <v>141</v>
      </c>
      <c r="Q568" s="16" t="s">
        <v>131</v>
      </c>
      <c r="R568" s="17" t="s">
        <v>73</v>
      </c>
      <c r="S568" s="22"/>
      <c r="T568" s="22">
        <v>688</v>
      </c>
      <c r="U568" s="22" t="s">
        <v>916</v>
      </c>
      <c r="V568" s="37" t="s">
        <v>917</v>
      </c>
      <c r="W568" s="16">
        <v>3000</v>
      </c>
      <c r="X568" s="16" t="s">
        <v>170</v>
      </c>
      <c r="Y568" s="16" t="s">
        <v>432</v>
      </c>
      <c r="Z568" s="16" t="s">
        <v>432</v>
      </c>
      <c r="AA568" s="16" t="s">
        <v>433</v>
      </c>
      <c r="AB568" s="16" t="s">
        <v>434</v>
      </c>
      <c r="AC568" s="16" t="s">
        <v>435</v>
      </c>
      <c r="AD568" s="16"/>
      <c r="AE568" s="16" t="s">
        <v>78</v>
      </c>
      <c r="AF568" s="24">
        <v>1909076</v>
      </c>
      <c r="AG568" s="25" t="s">
        <v>78</v>
      </c>
      <c r="AH568" s="24">
        <v>1909076</v>
      </c>
      <c r="AI568" s="26" t="s">
        <v>78</v>
      </c>
      <c r="AJ568" s="27">
        <v>41429</v>
      </c>
      <c r="AK568" s="19" t="s">
        <v>92</v>
      </c>
      <c r="AL568" s="28">
        <f t="shared" ca="1" si="56"/>
        <v>11.833333333333334</v>
      </c>
      <c r="AM568" s="16" t="s">
        <v>269</v>
      </c>
      <c r="AN568" s="16" t="s">
        <v>94</v>
      </c>
      <c r="AO568" s="36" t="s">
        <v>436</v>
      </c>
      <c r="AP568" s="30">
        <v>5.2199999999999998E-3</v>
      </c>
      <c r="AQ568" s="31" t="s">
        <v>3308</v>
      </c>
      <c r="AR568" s="16" t="s">
        <v>3308</v>
      </c>
      <c r="AS568" s="16" t="s">
        <v>208</v>
      </c>
      <c r="AT568" s="16"/>
      <c r="AU568" s="33"/>
      <c r="AV568" s="16"/>
      <c r="AW568" s="16" t="s">
        <v>3309</v>
      </c>
      <c r="AX568" s="16">
        <v>3182382175</v>
      </c>
      <c r="AY568" s="16">
        <v>3212771709</v>
      </c>
      <c r="AZ568" s="16" t="str">
        <f t="shared" ca="1" si="57"/>
        <v xml:space="preserve"> </v>
      </c>
      <c r="BA568" s="16" t="s">
        <v>87</v>
      </c>
      <c r="BB568" s="16" t="s">
        <v>265</v>
      </c>
      <c r="BC568" s="16"/>
      <c r="BD568" s="18" t="s">
        <v>87</v>
      </c>
      <c r="BE568" s="16"/>
      <c r="BF568" s="16" t="s">
        <v>87</v>
      </c>
      <c r="BG568" s="16"/>
      <c r="BH568" s="16"/>
      <c r="BI568" s="19"/>
      <c r="BJ568" s="16"/>
      <c r="BK568" s="16"/>
      <c r="BL568" s="34"/>
    </row>
    <row r="569" spans="1:64">
      <c r="A569" s="15">
        <v>689</v>
      </c>
      <c r="B569" s="16">
        <v>4066</v>
      </c>
      <c r="C569" s="17" t="s">
        <v>64</v>
      </c>
      <c r="D569" s="18">
        <v>93292894</v>
      </c>
      <c r="E569" s="18">
        <v>93292894</v>
      </c>
      <c r="F569" s="18">
        <v>93292894</v>
      </c>
      <c r="G569" s="17" t="s">
        <v>3310</v>
      </c>
      <c r="H569" s="16" t="s">
        <v>89</v>
      </c>
      <c r="I569" s="19" t="s">
        <v>3311</v>
      </c>
      <c r="J569" s="16">
        <f t="shared" ca="1" si="58"/>
        <v>53</v>
      </c>
      <c r="K569" s="17" t="s">
        <v>138</v>
      </c>
      <c r="L569" s="16">
        <v>2028</v>
      </c>
      <c r="M569" s="16">
        <v>18</v>
      </c>
      <c r="N569" s="16" t="s">
        <v>358</v>
      </c>
      <c r="O569" s="35" t="s">
        <v>284</v>
      </c>
      <c r="P569" s="16" t="s">
        <v>141</v>
      </c>
      <c r="Q569" s="16" t="s">
        <v>142</v>
      </c>
      <c r="R569" s="17" t="s">
        <v>73</v>
      </c>
      <c r="S569" s="22"/>
      <c r="T569" s="22">
        <v>689</v>
      </c>
      <c r="U569" s="22" t="s">
        <v>358</v>
      </c>
      <c r="V569" s="37" t="s">
        <v>284</v>
      </c>
      <c r="W569" s="16">
        <v>1100</v>
      </c>
      <c r="X569" s="16" t="s">
        <v>159</v>
      </c>
      <c r="Y569" s="16" t="s">
        <v>2937</v>
      </c>
      <c r="Z569" s="16" t="s">
        <v>2937</v>
      </c>
      <c r="AA569" s="16" t="s">
        <v>76</v>
      </c>
      <c r="AB569" s="16" t="s">
        <v>76</v>
      </c>
      <c r="AC569" s="16" t="s">
        <v>76</v>
      </c>
      <c r="AD569" s="16"/>
      <c r="AE569" s="16" t="s">
        <v>77</v>
      </c>
      <c r="AF569" s="24">
        <v>7461595</v>
      </c>
      <c r="AG569" s="25" t="s">
        <v>78</v>
      </c>
      <c r="AH569" s="24">
        <v>7461595</v>
      </c>
      <c r="AI569" s="26" t="s">
        <v>78</v>
      </c>
      <c r="AJ569" s="27">
        <v>43602</v>
      </c>
      <c r="AK569" s="19" t="s">
        <v>92</v>
      </c>
      <c r="AL569" s="28">
        <f t="shared" ca="1" si="56"/>
        <v>5.833333333333333</v>
      </c>
      <c r="AM569" s="16" t="s">
        <v>93</v>
      </c>
      <c r="AN569" s="16" t="s">
        <v>78</v>
      </c>
      <c r="AO569" s="36" t="s">
        <v>82</v>
      </c>
      <c r="AP569" s="30">
        <v>5.2199999999999998E-3</v>
      </c>
      <c r="AQ569" s="31" t="s">
        <v>3312</v>
      </c>
      <c r="AR569" s="17" t="s">
        <v>3313</v>
      </c>
      <c r="AS569" s="16" t="s">
        <v>84</v>
      </c>
      <c r="AT569" s="16"/>
      <c r="AU569" s="33" t="s">
        <v>394</v>
      </c>
      <c r="AV569" s="17" t="s">
        <v>3314</v>
      </c>
      <c r="AW569" s="16" t="s">
        <v>3315</v>
      </c>
      <c r="AX569" s="16">
        <v>3108147078</v>
      </c>
      <c r="AY569" s="16" t="s">
        <v>78</v>
      </c>
      <c r="AZ569" s="16" t="str">
        <f t="shared" ca="1" si="57"/>
        <v xml:space="preserve"> </v>
      </c>
      <c r="BA569" s="16" t="s">
        <v>529</v>
      </c>
      <c r="BB569" s="16" t="s">
        <v>87</v>
      </c>
      <c r="BC569" s="16"/>
      <c r="BD569" s="18" t="s">
        <v>87</v>
      </c>
      <c r="BE569" s="16"/>
      <c r="BF569" s="16" t="s">
        <v>87</v>
      </c>
      <c r="BG569" s="44"/>
      <c r="BH569" s="16"/>
      <c r="BI569" s="19"/>
      <c r="BJ569" s="16"/>
      <c r="BK569" s="16"/>
      <c r="BL569" s="34"/>
    </row>
    <row r="570" spans="1:64">
      <c r="A570" s="15">
        <v>690</v>
      </c>
      <c r="B570" s="16">
        <v>4066</v>
      </c>
      <c r="C570" s="17" t="s">
        <v>64</v>
      </c>
      <c r="D570" s="18">
        <v>79401049</v>
      </c>
      <c r="E570" s="18">
        <v>79401049</v>
      </c>
      <c r="F570" s="18">
        <v>79401049</v>
      </c>
      <c r="G570" s="17" t="s">
        <v>3316</v>
      </c>
      <c r="H570" s="16" t="s">
        <v>851</v>
      </c>
      <c r="I570" s="19">
        <v>24465</v>
      </c>
      <c r="J570" s="16">
        <f t="shared" ca="1" si="58"/>
        <v>58</v>
      </c>
      <c r="K570" s="17" t="s">
        <v>138</v>
      </c>
      <c r="L570" s="16">
        <v>2044</v>
      </c>
      <c r="M570" s="16">
        <v>11</v>
      </c>
      <c r="N570" s="16" t="s">
        <v>139</v>
      </c>
      <c r="O570" s="35" t="s">
        <v>140</v>
      </c>
      <c r="P570" s="16" t="s">
        <v>141</v>
      </c>
      <c r="Q570" s="16" t="s">
        <v>142</v>
      </c>
      <c r="R570" s="17" t="s">
        <v>73</v>
      </c>
      <c r="S570" s="22"/>
      <c r="T570" s="22">
        <v>690</v>
      </c>
      <c r="U570" s="22" t="s">
        <v>139</v>
      </c>
      <c r="V570" s="37" t="s">
        <v>140</v>
      </c>
      <c r="W570" s="16">
        <v>4000</v>
      </c>
      <c r="X570" s="16" t="s">
        <v>259</v>
      </c>
      <c r="Y570" s="16" t="s">
        <v>331</v>
      </c>
      <c r="Z570" s="16" t="s">
        <v>331</v>
      </c>
      <c r="AA570" s="16" t="s">
        <v>76</v>
      </c>
      <c r="AB570" s="16" t="s">
        <v>76</v>
      </c>
      <c r="AC570" s="16" t="s">
        <v>76</v>
      </c>
      <c r="AD570" s="68"/>
      <c r="AE570" s="16" t="s">
        <v>77</v>
      </c>
      <c r="AF570" s="24">
        <v>4492340</v>
      </c>
      <c r="AG570" s="25" t="s">
        <v>78</v>
      </c>
      <c r="AH570" s="24">
        <v>4492340</v>
      </c>
      <c r="AI570" s="26" t="s">
        <v>78</v>
      </c>
      <c r="AJ570" s="27">
        <v>45447</v>
      </c>
      <c r="AK570" s="19" t="s">
        <v>3317</v>
      </c>
      <c r="AL570" s="28">
        <f t="shared" ca="1" si="56"/>
        <v>0.83333333333333337</v>
      </c>
      <c r="AM570" s="16" t="s">
        <v>80</v>
      </c>
      <c r="AN570" s="16" t="s">
        <v>94</v>
      </c>
      <c r="AO570" s="36" t="s">
        <v>82</v>
      </c>
      <c r="AP570" s="30">
        <v>5.2199999999999998E-3</v>
      </c>
      <c r="AQ570" s="31" t="s">
        <v>3318</v>
      </c>
      <c r="AR570" s="16" t="s">
        <v>3319</v>
      </c>
      <c r="AS570" s="16" t="s">
        <v>428</v>
      </c>
      <c r="AT570" s="16"/>
      <c r="AU570" s="33" t="s">
        <v>3320</v>
      </c>
      <c r="AV570" s="16"/>
      <c r="AW570" s="16" t="s">
        <v>3321</v>
      </c>
      <c r="AX570" s="16">
        <v>3158331592</v>
      </c>
      <c r="AY570" s="16" t="s">
        <v>78</v>
      </c>
      <c r="AZ570" s="16" t="str">
        <f t="shared" ca="1" si="57"/>
        <v xml:space="preserve"> </v>
      </c>
      <c r="BA570" s="16" t="s">
        <v>87</v>
      </c>
      <c r="BB570" s="16" t="s">
        <v>87</v>
      </c>
      <c r="BC570" s="16" t="s">
        <v>3322</v>
      </c>
      <c r="BD570" s="18" t="s">
        <v>87</v>
      </c>
      <c r="BE570" s="16"/>
      <c r="BF570" s="16" t="s">
        <v>87</v>
      </c>
      <c r="BG570" s="31"/>
      <c r="BH570" s="16"/>
      <c r="BI570" s="19"/>
      <c r="BJ570" s="16"/>
      <c r="BK570" s="16"/>
      <c r="BL570" s="34"/>
    </row>
    <row r="571" spans="1:64" ht="15" customHeight="1">
      <c r="A571" s="15">
        <v>691</v>
      </c>
      <c r="B571" s="16">
        <v>4066</v>
      </c>
      <c r="C571" s="17" t="s">
        <v>64</v>
      </c>
      <c r="D571" s="18">
        <v>79705197</v>
      </c>
      <c r="E571" s="18">
        <v>79705197</v>
      </c>
      <c r="F571" s="18">
        <v>79705197</v>
      </c>
      <c r="G571" s="17" t="s">
        <v>3323</v>
      </c>
      <c r="H571" s="16" t="s">
        <v>89</v>
      </c>
      <c r="I571" s="19">
        <v>27729</v>
      </c>
      <c r="J571" s="16">
        <f t="shared" ca="1" si="58"/>
        <v>49</v>
      </c>
      <c r="K571" s="17" t="s">
        <v>138</v>
      </c>
      <c r="L571" s="16">
        <v>3124</v>
      </c>
      <c r="M571" s="16">
        <v>16</v>
      </c>
      <c r="N571" s="16" t="s">
        <v>444</v>
      </c>
      <c r="O571" s="35" t="s">
        <v>116</v>
      </c>
      <c r="P571" s="16" t="s">
        <v>141</v>
      </c>
      <c r="Q571" s="16" t="s">
        <v>117</v>
      </c>
      <c r="R571" s="17" t="s">
        <v>73</v>
      </c>
      <c r="S571" s="22"/>
      <c r="T571" s="22">
        <v>691</v>
      </c>
      <c r="U571" s="22" t="s">
        <v>444</v>
      </c>
      <c r="V571" s="37" t="s">
        <v>116</v>
      </c>
      <c r="W571" s="16">
        <v>4500</v>
      </c>
      <c r="X571" s="16" t="s">
        <v>143</v>
      </c>
      <c r="Y571" s="16" t="s">
        <v>144</v>
      </c>
      <c r="Z571" s="16" t="s">
        <v>144</v>
      </c>
      <c r="AA571" s="16" t="s">
        <v>433</v>
      </c>
      <c r="AB571" s="16" t="s">
        <v>496</v>
      </c>
      <c r="AC571" s="16" t="s">
        <v>497</v>
      </c>
      <c r="AD571" s="16"/>
      <c r="AE571" s="16" t="s">
        <v>77</v>
      </c>
      <c r="AF571" s="24">
        <v>3556004</v>
      </c>
      <c r="AG571" s="25" t="s">
        <v>78</v>
      </c>
      <c r="AH571" s="24">
        <v>3556004</v>
      </c>
      <c r="AI571" s="26" t="s">
        <v>78</v>
      </c>
      <c r="AJ571" s="27">
        <v>44753</v>
      </c>
      <c r="AK571" s="19" t="s">
        <v>3324</v>
      </c>
      <c r="AL571" s="28">
        <f t="shared" ca="1" si="56"/>
        <v>2.6666666666666665</v>
      </c>
      <c r="AM571" s="16" t="s">
        <v>173</v>
      </c>
      <c r="AN571" s="16" t="s">
        <v>94</v>
      </c>
      <c r="AO571" s="36" t="s">
        <v>498</v>
      </c>
      <c r="AP571" s="30">
        <v>5.2199999999999998E-3</v>
      </c>
      <c r="AQ571" s="31" t="s">
        <v>3325</v>
      </c>
      <c r="AR571" s="16" t="s">
        <v>3326</v>
      </c>
      <c r="AS571" s="16" t="s">
        <v>84</v>
      </c>
      <c r="AT571" s="16" t="s">
        <v>3327</v>
      </c>
      <c r="AU571" s="33" t="s">
        <v>3320</v>
      </c>
      <c r="AV571" s="16" t="s">
        <v>3328</v>
      </c>
      <c r="AW571" s="16" t="s">
        <v>3329</v>
      </c>
      <c r="AX571" s="16">
        <v>3163333749</v>
      </c>
      <c r="AY571" s="16">
        <v>3233239329</v>
      </c>
      <c r="AZ571" s="16"/>
      <c r="BA571" s="16"/>
      <c r="BB571" s="16" t="s">
        <v>87</v>
      </c>
      <c r="BC571" s="16"/>
      <c r="BD571" s="18" t="s">
        <v>87</v>
      </c>
      <c r="BE571" s="16"/>
      <c r="BF571" s="16"/>
      <c r="BG571" s="31"/>
      <c r="BH571" s="16"/>
      <c r="BI571" s="19"/>
      <c r="BJ571" s="16"/>
      <c r="BK571" s="16"/>
      <c r="BL571" s="34"/>
    </row>
    <row r="572" spans="1:64">
      <c r="A572" s="15">
        <v>692</v>
      </c>
      <c r="B572" s="16">
        <v>4066</v>
      </c>
      <c r="C572" s="17" t="s">
        <v>112</v>
      </c>
      <c r="D572" s="18">
        <v>1075245648</v>
      </c>
      <c r="E572" s="18">
        <v>1075245648</v>
      </c>
      <c r="F572" s="18">
        <v>1075245648</v>
      </c>
      <c r="G572" s="17" t="s">
        <v>3330</v>
      </c>
      <c r="H572" s="16" t="s">
        <v>89</v>
      </c>
      <c r="I572" s="19">
        <v>33062</v>
      </c>
      <c r="J572" s="16">
        <f t="shared" ca="1" si="58"/>
        <v>34</v>
      </c>
      <c r="K572" s="17" t="s">
        <v>138</v>
      </c>
      <c r="L572" s="16">
        <v>2044</v>
      </c>
      <c r="M572" s="16">
        <v>11</v>
      </c>
      <c r="N572" s="16" t="s">
        <v>139</v>
      </c>
      <c r="O572" s="35" t="s">
        <v>140</v>
      </c>
      <c r="P572" s="16" t="s">
        <v>141</v>
      </c>
      <c r="Q572" s="16" t="s">
        <v>142</v>
      </c>
      <c r="R572" s="17" t="s">
        <v>73</v>
      </c>
      <c r="S572" s="22"/>
      <c r="T572" s="22">
        <v>692</v>
      </c>
      <c r="U572" s="22" t="s">
        <v>139</v>
      </c>
      <c r="V572" s="37" t="s">
        <v>140</v>
      </c>
      <c r="W572" s="16">
        <v>1100</v>
      </c>
      <c r="X572" s="16" t="s">
        <v>159</v>
      </c>
      <c r="Y572" s="16" t="s">
        <v>222</v>
      </c>
      <c r="Z572" s="16" t="s">
        <v>222</v>
      </c>
      <c r="AA572" s="16" t="s">
        <v>76</v>
      </c>
      <c r="AB572" s="16" t="s">
        <v>76</v>
      </c>
      <c r="AC572" s="16" t="s">
        <v>76</v>
      </c>
      <c r="AD572" s="16"/>
      <c r="AE572" s="16" t="s">
        <v>77</v>
      </c>
      <c r="AF572" s="24">
        <v>4492340</v>
      </c>
      <c r="AG572" s="25" t="s">
        <v>78</v>
      </c>
      <c r="AH572" s="24">
        <v>4492340</v>
      </c>
      <c r="AI572" s="26" t="s">
        <v>78</v>
      </c>
      <c r="AJ572" s="27">
        <v>43739</v>
      </c>
      <c r="AK572" s="19" t="s">
        <v>92</v>
      </c>
      <c r="AL572" s="28">
        <f t="shared" ca="1" si="56"/>
        <v>5.5</v>
      </c>
      <c r="AM572" s="16" t="s">
        <v>120</v>
      </c>
      <c r="AN572" s="16" t="s">
        <v>94</v>
      </c>
      <c r="AO572" s="36" t="s">
        <v>82</v>
      </c>
      <c r="AP572" s="30">
        <v>5.2199999999999998E-3</v>
      </c>
      <c r="AQ572" s="31" t="s">
        <v>3331</v>
      </c>
      <c r="AR572" s="16" t="s">
        <v>3332</v>
      </c>
      <c r="AS572" s="16" t="s">
        <v>3333</v>
      </c>
      <c r="AT572" s="16"/>
      <c r="AU572" s="33" t="s">
        <v>3334</v>
      </c>
      <c r="AV572" s="16" t="s">
        <v>226</v>
      </c>
      <c r="AW572" s="16" t="s">
        <v>3335</v>
      </c>
      <c r="AX572" s="16">
        <v>3168686889</v>
      </c>
      <c r="AY572" s="16" t="s">
        <v>78</v>
      </c>
      <c r="AZ572" s="16" t="str">
        <f ca="1">IF(AND(C572="MASCULINO",J572&gt;=59),"Prepensionado",IF(AND(C572="FEMENINO",J572&gt;=54),"Prepensionado"," "))</f>
        <v xml:space="preserve"> </v>
      </c>
      <c r="BA572" s="16" t="s">
        <v>87</v>
      </c>
      <c r="BB572" s="16" t="s">
        <v>87</v>
      </c>
      <c r="BC572" s="16"/>
      <c r="BD572" s="18" t="s">
        <v>87</v>
      </c>
      <c r="BE572" s="16"/>
      <c r="BF572" s="16" t="s">
        <v>87</v>
      </c>
      <c r="BG572" s="31"/>
      <c r="BH572" s="16"/>
      <c r="BI572" s="19"/>
      <c r="BJ572" s="16"/>
      <c r="BK572" s="16"/>
      <c r="BL572" s="34"/>
    </row>
    <row r="573" spans="1:64" ht="22.5">
      <c r="A573" s="15">
        <v>693</v>
      </c>
      <c r="B573" s="16">
        <v>4066</v>
      </c>
      <c r="C573" s="17" t="s">
        <v>64</v>
      </c>
      <c r="D573" s="74">
        <v>1136880706</v>
      </c>
      <c r="E573" s="74">
        <v>1136880706</v>
      </c>
      <c r="F573" s="74" t="e">
        <v>#N/A</v>
      </c>
      <c r="G573" s="17" t="s">
        <v>3336</v>
      </c>
      <c r="H573" s="16" t="s">
        <v>851</v>
      </c>
      <c r="I573" s="19">
        <v>32461</v>
      </c>
      <c r="J573" s="16">
        <f t="shared" ca="1" si="58"/>
        <v>36</v>
      </c>
      <c r="K573" s="17" t="s">
        <v>67</v>
      </c>
      <c r="L573" s="35" t="s">
        <v>3337</v>
      </c>
      <c r="M573" s="16">
        <v>23</v>
      </c>
      <c r="N573" s="16" t="s">
        <v>3338</v>
      </c>
      <c r="O573" s="21" t="s">
        <v>3339</v>
      </c>
      <c r="P573" s="16" t="s">
        <v>71</v>
      </c>
      <c r="Q573" s="16" t="s">
        <v>72</v>
      </c>
      <c r="R573" s="17" t="s">
        <v>73</v>
      </c>
      <c r="S573" s="22"/>
      <c r="T573" s="22">
        <v>693</v>
      </c>
      <c r="U573" s="16" t="s">
        <v>3338</v>
      </c>
      <c r="V573" s="21" t="s">
        <v>3339</v>
      </c>
      <c r="W573" s="16">
        <v>4000</v>
      </c>
      <c r="X573" s="16" t="s">
        <v>259</v>
      </c>
      <c r="Y573" s="16" t="s">
        <v>909</v>
      </c>
      <c r="Z573" s="16" t="s">
        <v>909</v>
      </c>
      <c r="AA573" s="16" t="s">
        <v>76</v>
      </c>
      <c r="AB573" s="16" t="s">
        <v>76</v>
      </c>
      <c r="AC573" s="16" t="s">
        <v>76</v>
      </c>
      <c r="AD573" s="16"/>
      <c r="AE573" s="16" t="s">
        <v>77</v>
      </c>
      <c r="AF573" s="24">
        <v>14901073</v>
      </c>
      <c r="AG573" s="25" t="s">
        <v>78</v>
      </c>
      <c r="AH573" s="24">
        <v>14901073</v>
      </c>
      <c r="AI573" s="26" t="s">
        <v>78</v>
      </c>
      <c r="AJ573" s="27">
        <v>45519</v>
      </c>
      <c r="AK573" s="19" t="s">
        <v>3340</v>
      </c>
      <c r="AL573" s="28">
        <f t="shared" ca="1" si="56"/>
        <v>0.58333333333333337</v>
      </c>
      <c r="AM573" s="16" t="s">
        <v>3341</v>
      </c>
      <c r="AN573" s="16" t="s">
        <v>94</v>
      </c>
      <c r="AO573" s="43" t="s">
        <v>82</v>
      </c>
      <c r="AP573" s="30">
        <v>5.2199999999999998E-3</v>
      </c>
      <c r="AQ573" s="31" t="s">
        <v>2767</v>
      </c>
      <c r="AR573" s="16" t="s">
        <v>3342</v>
      </c>
      <c r="AS573" s="16" t="s">
        <v>107</v>
      </c>
      <c r="AT573" s="16"/>
      <c r="AU573" s="33" t="s">
        <v>978</v>
      </c>
      <c r="AV573" s="33" t="s">
        <v>3343</v>
      </c>
      <c r="AW573" s="16" t="s">
        <v>3344</v>
      </c>
      <c r="AX573" s="16">
        <v>3004265899</v>
      </c>
      <c r="AY573" s="16" t="s">
        <v>78</v>
      </c>
      <c r="AZ573" s="16"/>
      <c r="BA573" s="16" t="s">
        <v>87</v>
      </c>
      <c r="BB573" s="16" t="s">
        <v>87</v>
      </c>
      <c r="BC573" s="16" t="s">
        <v>3345</v>
      </c>
      <c r="BD573" s="18" t="s">
        <v>87</v>
      </c>
      <c r="BE573" s="16"/>
      <c r="BF573" s="16" t="s">
        <v>87</v>
      </c>
      <c r="BG573" s="31"/>
      <c r="BH573" s="16"/>
      <c r="BI573" s="19"/>
      <c r="BJ573" s="16"/>
      <c r="BK573" s="16"/>
      <c r="BL573" s="34"/>
    </row>
    <row r="574" spans="1:64">
      <c r="A574" s="15">
        <v>694</v>
      </c>
      <c r="B574" s="16">
        <v>4066</v>
      </c>
      <c r="C574" s="17" t="s">
        <v>112</v>
      </c>
      <c r="D574" s="18">
        <v>1019034480</v>
      </c>
      <c r="E574" s="18">
        <v>1019034480</v>
      </c>
      <c r="F574" s="18">
        <v>1019034480</v>
      </c>
      <c r="G574" s="17" t="s">
        <v>3346</v>
      </c>
      <c r="H574" s="16" t="s">
        <v>89</v>
      </c>
      <c r="I574" s="26">
        <v>32691</v>
      </c>
      <c r="J574" s="16">
        <f t="shared" ca="1" si="58"/>
        <v>35</v>
      </c>
      <c r="K574" s="17" t="s">
        <v>138</v>
      </c>
      <c r="L574" s="16">
        <v>4210</v>
      </c>
      <c r="M574" s="16">
        <v>18</v>
      </c>
      <c r="N574" s="16" t="s">
        <v>251</v>
      </c>
      <c r="O574" s="35" t="s">
        <v>130</v>
      </c>
      <c r="P574" s="16" t="s">
        <v>141</v>
      </c>
      <c r="Q574" s="16" t="s">
        <v>131</v>
      </c>
      <c r="R574" s="17" t="s">
        <v>73</v>
      </c>
      <c r="S574" s="22"/>
      <c r="T574" s="22">
        <v>694</v>
      </c>
      <c r="U574" s="22" t="s">
        <v>251</v>
      </c>
      <c r="V574" s="37" t="s">
        <v>130</v>
      </c>
      <c r="W574" s="16">
        <v>1100</v>
      </c>
      <c r="X574" s="16" t="s">
        <v>159</v>
      </c>
      <c r="Y574" s="16" t="s">
        <v>2937</v>
      </c>
      <c r="Z574" s="16" t="s">
        <v>2937</v>
      </c>
      <c r="AA574" s="16" t="s">
        <v>76</v>
      </c>
      <c r="AB574" s="16" t="s">
        <v>76</v>
      </c>
      <c r="AC574" s="16" t="s">
        <v>76</v>
      </c>
      <c r="AD574" s="16"/>
      <c r="AE574" s="16" t="s">
        <v>77</v>
      </c>
      <c r="AF574" s="24">
        <v>2436984</v>
      </c>
      <c r="AG574" s="25" t="s">
        <v>78</v>
      </c>
      <c r="AH574" s="24">
        <v>2436984</v>
      </c>
      <c r="AI574" s="26" t="s">
        <v>78</v>
      </c>
      <c r="AJ574" s="27">
        <v>44568</v>
      </c>
      <c r="AK574" s="19" t="s">
        <v>3347</v>
      </c>
      <c r="AL574" s="28">
        <f t="shared" ca="1" si="56"/>
        <v>3.1666666666666665</v>
      </c>
      <c r="AM574" s="16" t="s">
        <v>120</v>
      </c>
      <c r="AN574" s="33" t="s">
        <v>194</v>
      </c>
      <c r="AO574" s="36" t="s">
        <v>82</v>
      </c>
      <c r="AP574" s="30">
        <v>5.2199999999999998E-3</v>
      </c>
      <c r="AQ574" s="31" t="s">
        <v>3348</v>
      </c>
      <c r="AR574" s="32" t="s">
        <v>3349</v>
      </c>
      <c r="AS574" s="33" t="s">
        <v>84</v>
      </c>
      <c r="AT574" s="16"/>
      <c r="AU574" s="33"/>
      <c r="AV574" s="16"/>
      <c r="AW574" s="16" t="s">
        <v>3350</v>
      </c>
      <c r="AX574" s="16">
        <v>3203009019</v>
      </c>
      <c r="AY574" s="16" t="s">
        <v>78</v>
      </c>
      <c r="AZ574" s="16" t="str">
        <f t="shared" ref="AZ574:AZ611" ca="1" si="59">IF(AND(C574="MASCULINO",J574&gt;=59),"Prepensionado",IF(AND(C574="FEMENINO",J574&gt;=54),"Prepensionado"," "))</f>
        <v xml:space="preserve"> </v>
      </c>
      <c r="BA574" s="16" t="s">
        <v>87</v>
      </c>
      <c r="BB574" s="16" t="s">
        <v>87</v>
      </c>
      <c r="BC574" s="16">
        <v>6</v>
      </c>
      <c r="BD574" s="18" t="s">
        <v>87</v>
      </c>
      <c r="BE574" s="16"/>
      <c r="BF574" s="16" t="s">
        <v>87</v>
      </c>
      <c r="BG574" s="31"/>
      <c r="BH574" s="16"/>
      <c r="BI574" s="19"/>
      <c r="BJ574" s="16"/>
      <c r="BK574" s="16"/>
      <c r="BL574" s="34"/>
    </row>
    <row r="575" spans="1:64">
      <c r="A575" s="15">
        <v>695</v>
      </c>
      <c r="B575" s="16">
        <v>4066</v>
      </c>
      <c r="C575" s="17" t="s">
        <v>64</v>
      </c>
      <c r="D575" s="18">
        <v>91281237</v>
      </c>
      <c r="E575" s="18">
        <v>91281237</v>
      </c>
      <c r="F575" s="18">
        <v>91281237</v>
      </c>
      <c r="G575" s="17" t="s">
        <v>3351</v>
      </c>
      <c r="H575" s="16" t="s">
        <v>89</v>
      </c>
      <c r="I575" s="19" t="s">
        <v>3352</v>
      </c>
      <c r="J575" s="16">
        <f t="shared" ca="1" si="58"/>
        <v>53</v>
      </c>
      <c r="K575" s="17" t="s">
        <v>138</v>
      </c>
      <c r="L575" s="16">
        <v>2028</v>
      </c>
      <c r="M575" s="16">
        <v>18</v>
      </c>
      <c r="N575" s="16" t="s">
        <v>358</v>
      </c>
      <c r="O575" s="35" t="s">
        <v>284</v>
      </c>
      <c r="P575" s="16" t="s">
        <v>141</v>
      </c>
      <c r="Q575" s="16" t="s">
        <v>142</v>
      </c>
      <c r="R575" s="17" t="s">
        <v>73</v>
      </c>
      <c r="S575" s="22"/>
      <c r="T575" s="22">
        <v>695</v>
      </c>
      <c r="U575" s="22" t="s">
        <v>358</v>
      </c>
      <c r="V575" s="37" t="s">
        <v>284</v>
      </c>
      <c r="W575" s="16">
        <v>4500</v>
      </c>
      <c r="X575" s="16" t="s">
        <v>143</v>
      </c>
      <c r="Y575" s="16" t="s">
        <v>144</v>
      </c>
      <c r="Z575" s="16" t="s">
        <v>144</v>
      </c>
      <c r="AA575" s="16" t="s">
        <v>76</v>
      </c>
      <c r="AB575" s="16" t="s">
        <v>76</v>
      </c>
      <c r="AC575" s="16" t="s">
        <v>76</v>
      </c>
      <c r="AD575" s="16"/>
      <c r="AE575" s="16" t="s">
        <v>77</v>
      </c>
      <c r="AF575" s="24">
        <v>7461595</v>
      </c>
      <c r="AG575" s="25" t="s">
        <v>78</v>
      </c>
      <c r="AH575" s="24">
        <v>7461595</v>
      </c>
      <c r="AI575" s="26" t="s">
        <v>78</v>
      </c>
      <c r="AJ575" s="27">
        <v>42401</v>
      </c>
      <c r="AK575" s="19" t="s">
        <v>92</v>
      </c>
      <c r="AL575" s="28">
        <f t="shared" ca="1" si="56"/>
        <v>9.1666666666666661</v>
      </c>
      <c r="AM575" s="16" t="s">
        <v>120</v>
      </c>
      <c r="AN575" s="16" t="s">
        <v>94</v>
      </c>
      <c r="AO575" s="36" t="s">
        <v>82</v>
      </c>
      <c r="AP575" s="30">
        <v>5.2199999999999998E-3</v>
      </c>
      <c r="AQ575" s="31" t="s">
        <v>3353</v>
      </c>
      <c r="AR575" s="16" t="s">
        <v>3354</v>
      </c>
      <c r="AS575" s="16" t="s">
        <v>84</v>
      </c>
      <c r="AT575" s="16"/>
      <c r="AU575" s="33" t="s">
        <v>198</v>
      </c>
      <c r="AV575" s="16"/>
      <c r="AW575" s="16" t="s">
        <v>3355</v>
      </c>
      <c r="AX575" s="16">
        <v>3112605730</v>
      </c>
      <c r="AY575" s="16" t="s">
        <v>78</v>
      </c>
      <c r="AZ575" s="16" t="str">
        <f t="shared" ca="1" si="59"/>
        <v xml:space="preserve"> </v>
      </c>
      <c r="BA575" s="16" t="s">
        <v>87</v>
      </c>
      <c r="BB575" s="16" t="s">
        <v>87</v>
      </c>
      <c r="BC575" s="16"/>
      <c r="BD575" s="18" t="s">
        <v>3356</v>
      </c>
      <c r="BE575" s="16"/>
      <c r="BF575" s="16" t="s">
        <v>87</v>
      </c>
      <c r="BG575" s="31"/>
      <c r="BH575" s="16"/>
      <c r="BI575" s="19"/>
      <c r="BJ575" s="16"/>
      <c r="BK575" s="16"/>
      <c r="BL575" s="34"/>
    </row>
    <row r="576" spans="1:64">
      <c r="A576" s="15">
        <v>696</v>
      </c>
      <c r="B576" s="16">
        <v>4066</v>
      </c>
      <c r="C576" s="17" t="s">
        <v>64</v>
      </c>
      <c r="D576" s="18">
        <v>88217947</v>
      </c>
      <c r="E576" s="18">
        <v>88217947</v>
      </c>
      <c r="F576" s="18">
        <v>88217947</v>
      </c>
      <c r="G576" s="17" t="s">
        <v>3357</v>
      </c>
      <c r="H576" s="16" t="s">
        <v>220</v>
      </c>
      <c r="I576" s="19" t="s">
        <v>3358</v>
      </c>
      <c r="J576" s="16">
        <f t="shared" ca="1" si="58"/>
        <v>45</v>
      </c>
      <c r="K576" s="17" t="s">
        <v>138</v>
      </c>
      <c r="L576" s="16">
        <v>2044</v>
      </c>
      <c r="M576" s="16">
        <v>11</v>
      </c>
      <c r="N576" s="16" t="s">
        <v>139</v>
      </c>
      <c r="O576" s="35" t="s">
        <v>140</v>
      </c>
      <c r="P576" s="16" t="s">
        <v>141</v>
      </c>
      <c r="Q576" s="16" t="s">
        <v>142</v>
      </c>
      <c r="R576" s="17" t="s">
        <v>73</v>
      </c>
      <c r="S576" s="22"/>
      <c r="T576" s="22">
        <v>696</v>
      </c>
      <c r="U576" s="22" t="s">
        <v>139</v>
      </c>
      <c r="V576" s="37" t="s">
        <v>140</v>
      </c>
      <c r="W576" s="16">
        <v>3000</v>
      </c>
      <c r="X576" s="16" t="s">
        <v>170</v>
      </c>
      <c r="Y576" s="16" t="s">
        <v>231</v>
      </c>
      <c r="Z576" s="16" t="s">
        <v>231</v>
      </c>
      <c r="AA576" s="16" t="s">
        <v>145</v>
      </c>
      <c r="AB576" s="16" t="s">
        <v>146</v>
      </c>
      <c r="AC576" s="16" t="s">
        <v>147</v>
      </c>
      <c r="AD576" s="16" t="s">
        <v>3359</v>
      </c>
      <c r="AE576" s="16" t="s">
        <v>77</v>
      </c>
      <c r="AF576" s="24">
        <v>4492340</v>
      </c>
      <c r="AG576" s="25" t="s">
        <v>78</v>
      </c>
      <c r="AH576" s="24">
        <v>4492340</v>
      </c>
      <c r="AI576" s="26" t="s">
        <v>78</v>
      </c>
      <c r="AJ576" s="27">
        <v>42299</v>
      </c>
      <c r="AK576" s="19" t="s">
        <v>92</v>
      </c>
      <c r="AL576" s="28">
        <f t="shared" ca="1" si="56"/>
        <v>9.4166666666666661</v>
      </c>
      <c r="AM576" s="16" t="s">
        <v>1104</v>
      </c>
      <c r="AN576" s="16" t="s">
        <v>240</v>
      </c>
      <c r="AO576" s="36" t="s">
        <v>148</v>
      </c>
      <c r="AP576" s="30">
        <v>5.2199999999999998E-3</v>
      </c>
      <c r="AQ576" s="31" t="s">
        <v>3360</v>
      </c>
      <c r="AR576" s="16" t="s">
        <v>3361</v>
      </c>
      <c r="AS576" s="16" t="s">
        <v>469</v>
      </c>
      <c r="AT576" s="16"/>
      <c r="AU576" s="33" t="s">
        <v>186</v>
      </c>
      <c r="AV576" s="16"/>
      <c r="AW576" s="16" t="s">
        <v>3362</v>
      </c>
      <c r="AX576" s="16" t="s">
        <v>3363</v>
      </c>
      <c r="AY576" s="16" t="s">
        <v>78</v>
      </c>
      <c r="AZ576" s="16" t="str">
        <f t="shared" ca="1" si="59"/>
        <v xml:space="preserve"> </v>
      </c>
      <c r="BA576" s="16" t="s">
        <v>87</v>
      </c>
      <c r="BB576" s="16" t="s">
        <v>87</v>
      </c>
      <c r="BC576" s="16"/>
      <c r="BD576" s="18" t="s">
        <v>87</v>
      </c>
      <c r="BE576" s="16"/>
      <c r="BF576" s="16" t="s">
        <v>87</v>
      </c>
      <c r="BG576" s="31"/>
      <c r="BH576" s="16"/>
      <c r="BI576" s="19"/>
      <c r="BJ576" s="16"/>
      <c r="BK576" s="16"/>
      <c r="BL576" s="34"/>
    </row>
    <row r="577" spans="1:64">
      <c r="A577" s="15">
        <v>697</v>
      </c>
      <c r="B577" s="16">
        <v>4066</v>
      </c>
      <c r="C577" s="17" t="s">
        <v>112</v>
      </c>
      <c r="D577" s="18">
        <v>52732866</v>
      </c>
      <c r="E577" s="18">
        <v>52732866</v>
      </c>
      <c r="F577" s="18">
        <v>52732866</v>
      </c>
      <c r="G577" s="17" t="s">
        <v>3364</v>
      </c>
      <c r="H577" s="16" t="s">
        <v>89</v>
      </c>
      <c r="I577" s="19">
        <v>30336</v>
      </c>
      <c r="J577" s="16">
        <f t="shared" ca="1" si="58"/>
        <v>42</v>
      </c>
      <c r="K577" s="17" t="s">
        <v>138</v>
      </c>
      <c r="L577" s="16">
        <v>2044</v>
      </c>
      <c r="M577" s="16">
        <v>11</v>
      </c>
      <c r="N577" s="16" t="s">
        <v>139</v>
      </c>
      <c r="O577" s="35" t="s">
        <v>140</v>
      </c>
      <c r="P577" s="16" t="s">
        <v>141</v>
      </c>
      <c r="Q577" s="16" t="s">
        <v>142</v>
      </c>
      <c r="R577" s="17" t="s">
        <v>73</v>
      </c>
      <c r="S577" s="22"/>
      <c r="T577" s="22">
        <v>697</v>
      </c>
      <c r="U577" s="22" t="s">
        <v>139</v>
      </c>
      <c r="V577" s="37" t="s">
        <v>140</v>
      </c>
      <c r="W577" s="16">
        <v>4000</v>
      </c>
      <c r="X577" s="16" t="s">
        <v>259</v>
      </c>
      <c r="Y577" s="16" t="s">
        <v>1851</v>
      </c>
      <c r="Z577" s="16" t="s">
        <v>1851</v>
      </c>
      <c r="AA577" s="16" t="s">
        <v>76</v>
      </c>
      <c r="AB577" s="16" t="s">
        <v>76</v>
      </c>
      <c r="AC577" s="16" t="s">
        <v>76</v>
      </c>
      <c r="AD577" s="16" t="s">
        <v>919</v>
      </c>
      <c r="AE577" s="16" t="s">
        <v>77</v>
      </c>
      <c r="AF577" s="24">
        <v>4492340</v>
      </c>
      <c r="AG577" s="25" t="s">
        <v>78</v>
      </c>
      <c r="AH577" s="24">
        <v>4492340</v>
      </c>
      <c r="AI577" s="26" t="s">
        <v>78</v>
      </c>
      <c r="AJ577" s="27">
        <v>45019</v>
      </c>
      <c r="AK577" s="19" t="s">
        <v>3365</v>
      </c>
      <c r="AL577" s="28">
        <f t="shared" ca="1" si="56"/>
        <v>2</v>
      </c>
      <c r="AM577" s="16" t="s">
        <v>120</v>
      </c>
      <c r="AN577" s="16" t="s">
        <v>94</v>
      </c>
      <c r="AO577" s="36" t="s">
        <v>82</v>
      </c>
      <c r="AP577" s="30">
        <v>5.2199999999999998E-3</v>
      </c>
      <c r="AQ577" s="31" t="s">
        <v>3366</v>
      </c>
      <c r="AR577" s="16" t="s">
        <v>3367</v>
      </c>
      <c r="AS577" s="16" t="s">
        <v>84</v>
      </c>
      <c r="AT577" s="16" t="s">
        <v>3368</v>
      </c>
      <c r="AU577" s="16" t="s">
        <v>3044</v>
      </c>
      <c r="AV577" s="33" t="s">
        <v>3369</v>
      </c>
      <c r="AW577" s="16" t="s">
        <v>3370</v>
      </c>
      <c r="AX577" s="16">
        <v>3102998869</v>
      </c>
      <c r="AY577" s="16">
        <v>3208075036</v>
      </c>
      <c r="AZ577" s="16" t="str">
        <f t="shared" ca="1" si="59"/>
        <v xml:space="preserve"> </v>
      </c>
      <c r="BA577" s="16" t="s">
        <v>87</v>
      </c>
      <c r="BB577" s="16" t="s">
        <v>87</v>
      </c>
      <c r="BC577" s="16"/>
      <c r="BD577" s="18" t="s">
        <v>87</v>
      </c>
      <c r="BE577" s="16"/>
      <c r="BF577" s="16" t="s">
        <v>87</v>
      </c>
      <c r="BG577" s="16"/>
      <c r="BH577" s="16"/>
      <c r="BI577" s="19"/>
      <c r="BJ577" s="16"/>
      <c r="BK577" s="16"/>
      <c r="BL577" s="34"/>
    </row>
    <row r="578" spans="1:64">
      <c r="A578" s="15">
        <v>698</v>
      </c>
      <c r="B578" s="16">
        <v>4066</v>
      </c>
      <c r="C578" s="17" t="s">
        <v>64</v>
      </c>
      <c r="D578" s="18">
        <v>16792828</v>
      </c>
      <c r="E578" s="18">
        <v>16792828</v>
      </c>
      <c r="F578" s="18">
        <v>16792828</v>
      </c>
      <c r="G578" s="17" t="s">
        <v>3371</v>
      </c>
      <c r="H578" s="16" t="s">
        <v>89</v>
      </c>
      <c r="I578" s="19" t="s">
        <v>3372</v>
      </c>
      <c r="J578" s="16">
        <f t="shared" ca="1" si="58"/>
        <v>54</v>
      </c>
      <c r="K578" s="17" t="s">
        <v>138</v>
      </c>
      <c r="L578" s="16">
        <v>2028</v>
      </c>
      <c r="M578" s="16">
        <v>22</v>
      </c>
      <c r="N578" s="16" t="s">
        <v>3373</v>
      </c>
      <c r="O578" s="35" t="s">
        <v>284</v>
      </c>
      <c r="P578" s="16" t="s">
        <v>141</v>
      </c>
      <c r="Q578" s="16" t="s">
        <v>142</v>
      </c>
      <c r="R578" s="17" t="s">
        <v>73</v>
      </c>
      <c r="S578" s="22"/>
      <c r="T578" s="22">
        <v>698</v>
      </c>
      <c r="U578" s="22" t="s">
        <v>3373</v>
      </c>
      <c r="V578" s="37" t="s">
        <v>284</v>
      </c>
      <c r="W578" s="16">
        <v>4000</v>
      </c>
      <c r="X578" s="16" t="s">
        <v>259</v>
      </c>
      <c r="Y578" s="16" t="s">
        <v>260</v>
      </c>
      <c r="Z578" s="16" t="s">
        <v>260</v>
      </c>
      <c r="AA578" s="16" t="s">
        <v>76</v>
      </c>
      <c r="AB578" s="16" t="s">
        <v>76</v>
      </c>
      <c r="AC578" s="16" t="s">
        <v>76</v>
      </c>
      <c r="AD578" s="16" t="s">
        <v>919</v>
      </c>
      <c r="AE578" s="16" t="s">
        <v>77</v>
      </c>
      <c r="AF578" s="24">
        <v>9904253</v>
      </c>
      <c r="AG578" s="25" t="s">
        <v>78</v>
      </c>
      <c r="AH578" s="24">
        <v>9904253</v>
      </c>
      <c r="AI578" s="26" t="s">
        <v>78</v>
      </c>
      <c r="AJ578" s="27">
        <v>42653</v>
      </c>
      <c r="AK578" s="19" t="s">
        <v>92</v>
      </c>
      <c r="AL578" s="28">
        <f t="shared" ca="1" si="56"/>
        <v>8.4166666666666661</v>
      </c>
      <c r="AM578" s="16" t="s">
        <v>269</v>
      </c>
      <c r="AN578" s="16" t="s">
        <v>94</v>
      </c>
      <c r="AO578" s="36" t="s">
        <v>82</v>
      </c>
      <c r="AP578" s="30">
        <v>5.2199999999999998E-3</v>
      </c>
      <c r="AQ578" s="31" t="s">
        <v>3374</v>
      </c>
      <c r="AR578" s="16" t="s">
        <v>3375</v>
      </c>
      <c r="AS578" s="16" t="s">
        <v>84</v>
      </c>
      <c r="AT578" s="16"/>
      <c r="AU578" s="33" t="s">
        <v>186</v>
      </c>
      <c r="AV578" s="16"/>
      <c r="AW578" s="16" t="s">
        <v>3376</v>
      </c>
      <c r="AX578" s="16">
        <v>3102993229</v>
      </c>
      <c r="AY578" s="16" t="s">
        <v>78</v>
      </c>
      <c r="AZ578" s="16" t="str">
        <f t="shared" ca="1" si="59"/>
        <v xml:space="preserve"> </v>
      </c>
      <c r="BA578" s="16" t="s">
        <v>87</v>
      </c>
      <c r="BB578" s="16" t="s">
        <v>87</v>
      </c>
      <c r="BC578" s="16"/>
      <c r="BD578" s="18" t="s">
        <v>87</v>
      </c>
      <c r="BE578" s="16"/>
      <c r="BF578" s="16" t="s">
        <v>87</v>
      </c>
      <c r="BG578" s="31"/>
      <c r="BH578" s="16"/>
      <c r="BI578" s="19"/>
      <c r="BJ578" s="16"/>
      <c r="BK578" s="16"/>
      <c r="BL578" s="34"/>
    </row>
    <row r="579" spans="1:64">
      <c r="A579" s="15">
        <v>699</v>
      </c>
      <c r="B579" s="16">
        <v>4066</v>
      </c>
      <c r="C579" s="17" t="s">
        <v>112</v>
      </c>
      <c r="D579" s="18">
        <v>1024463959</v>
      </c>
      <c r="E579" s="18">
        <v>1024463959</v>
      </c>
      <c r="F579" s="18">
        <v>1024463959</v>
      </c>
      <c r="G579" s="17" t="s">
        <v>3377</v>
      </c>
      <c r="H579" s="16" t="s">
        <v>89</v>
      </c>
      <c r="I579" s="19" t="s">
        <v>3378</v>
      </c>
      <c r="J579" s="16">
        <f t="shared" ca="1" si="58"/>
        <v>38</v>
      </c>
      <c r="K579" s="17" t="s">
        <v>138</v>
      </c>
      <c r="L579" s="16">
        <v>2044</v>
      </c>
      <c r="M579" s="16">
        <v>11</v>
      </c>
      <c r="N579" s="16" t="s">
        <v>139</v>
      </c>
      <c r="O579" s="35" t="s">
        <v>140</v>
      </c>
      <c r="P579" s="16" t="s">
        <v>141</v>
      </c>
      <c r="Q579" s="16" t="s">
        <v>142</v>
      </c>
      <c r="R579" s="17" t="s">
        <v>73</v>
      </c>
      <c r="S579" s="22"/>
      <c r="T579" s="22">
        <v>699</v>
      </c>
      <c r="U579" s="22" t="s">
        <v>139</v>
      </c>
      <c r="V579" s="37" t="s">
        <v>140</v>
      </c>
      <c r="W579" s="16">
        <v>4000</v>
      </c>
      <c r="X579" s="16" t="s">
        <v>259</v>
      </c>
      <c r="Y579" s="16" t="s">
        <v>2992</v>
      </c>
      <c r="Z579" s="16" t="s">
        <v>2992</v>
      </c>
      <c r="AA579" s="16" t="s">
        <v>76</v>
      </c>
      <c r="AB579" s="16" t="s">
        <v>76</v>
      </c>
      <c r="AC579" s="16" t="s">
        <v>76</v>
      </c>
      <c r="AD579" s="16" t="s">
        <v>919</v>
      </c>
      <c r="AE579" s="16" t="s">
        <v>77</v>
      </c>
      <c r="AF579" s="24">
        <v>4492340</v>
      </c>
      <c r="AG579" s="25" t="s">
        <v>78</v>
      </c>
      <c r="AH579" s="24">
        <v>4492340</v>
      </c>
      <c r="AI579" s="26" t="s">
        <v>78</v>
      </c>
      <c r="AJ579" s="27">
        <v>43228</v>
      </c>
      <c r="AK579" s="19" t="s">
        <v>92</v>
      </c>
      <c r="AL579" s="28">
        <f t="shared" ca="1" si="56"/>
        <v>6.833333333333333</v>
      </c>
      <c r="AM579" s="16" t="s">
        <v>120</v>
      </c>
      <c r="AN579" s="16" t="s">
        <v>94</v>
      </c>
      <c r="AO579" s="36" t="s">
        <v>82</v>
      </c>
      <c r="AP579" s="30">
        <v>5.2199999999999998E-3</v>
      </c>
      <c r="AQ579" s="31" t="s">
        <v>3379</v>
      </c>
      <c r="AR579" s="16" t="s">
        <v>3379</v>
      </c>
      <c r="AS579" s="16" t="s">
        <v>84</v>
      </c>
      <c r="AT579" s="16"/>
      <c r="AU579" s="33" t="s">
        <v>198</v>
      </c>
      <c r="AV579" s="16" t="s">
        <v>2940</v>
      </c>
      <c r="AW579" s="16" t="s">
        <v>3380</v>
      </c>
      <c r="AX579" s="16">
        <v>3058602483</v>
      </c>
      <c r="AY579" s="16" t="s">
        <v>78</v>
      </c>
      <c r="AZ579" s="16" t="str">
        <f t="shared" ca="1" si="59"/>
        <v xml:space="preserve"> </v>
      </c>
      <c r="BA579" s="16" t="s">
        <v>87</v>
      </c>
      <c r="BB579" s="16" t="s">
        <v>87</v>
      </c>
      <c r="BC579" s="16"/>
      <c r="BD579" s="18" t="s">
        <v>153</v>
      </c>
      <c r="BE579" s="16"/>
      <c r="BF579" s="16" t="s">
        <v>87</v>
      </c>
      <c r="BG579" s="16"/>
      <c r="BH579" s="16"/>
      <c r="BI579" s="19"/>
      <c r="BJ579" s="16"/>
      <c r="BK579" s="16"/>
      <c r="BL579" s="34"/>
    </row>
    <row r="580" spans="1:64">
      <c r="A580" s="15">
        <v>701</v>
      </c>
      <c r="B580" s="16">
        <v>4066</v>
      </c>
      <c r="C580" s="17" t="s">
        <v>64</v>
      </c>
      <c r="D580" s="18">
        <v>79723081</v>
      </c>
      <c r="E580" s="18">
        <v>79723081</v>
      </c>
      <c r="F580" s="18">
        <v>79723081</v>
      </c>
      <c r="G580" s="17" t="s">
        <v>3381</v>
      </c>
      <c r="H580" s="16" t="s">
        <v>89</v>
      </c>
      <c r="I580" s="19">
        <v>28817</v>
      </c>
      <c r="J580" s="16">
        <f t="shared" ca="1" si="58"/>
        <v>46</v>
      </c>
      <c r="K580" s="17" t="s">
        <v>138</v>
      </c>
      <c r="L580" s="16">
        <v>2044</v>
      </c>
      <c r="M580" s="16">
        <v>11</v>
      </c>
      <c r="N580" s="16" t="s">
        <v>139</v>
      </c>
      <c r="O580" s="35" t="s">
        <v>140</v>
      </c>
      <c r="P580" s="16" t="s">
        <v>141</v>
      </c>
      <c r="Q580" s="16" t="s">
        <v>142</v>
      </c>
      <c r="R580" s="17" t="s">
        <v>73</v>
      </c>
      <c r="S580" s="22"/>
      <c r="T580" s="22">
        <v>701</v>
      </c>
      <c r="U580" s="22" t="s">
        <v>139</v>
      </c>
      <c r="V580" s="37" t="s">
        <v>140</v>
      </c>
      <c r="W580" s="16">
        <v>4000</v>
      </c>
      <c r="X580" s="16" t="s">
        <v>159</v>
      </c>
      <c r="Y580" s="16" t="s">
        <v>268</v>
      </c>
      <c r="Z580" s="16" t="s">
        <v>268</v>
      </c>
      <c r="AA580" s="16" t="s">
        <v>76</v>
      </c>
      <c r="AB580" s="16" t="s">
        <v>76</v>
      </c>
      <c r="AC580" s="16" t="s">
        <v>76</v>
      </c>
      <c r="AD580" s="16" t="s">
        <v>3382</v>
      </c>
      <c r="AE580" s="16" t="s">
        <v>77</v>
      </c>
      <c r="AF580" s="24">
        <v>4492340</v>
      </c>
      <c r="AG580" s="25" t="s">
        <v>78</v>
      </c>
      <c r="AH580" s="24">
        <v>4492340</v>
      </c>
      <c r="AI580" s="26" t="s">
        <v>78</v>
      </c>
      <c r="AJ580" s="27">
        <v>42492</v>
      </c>
      <c r="AK580" s="19" t="s">
        <v>92</v>
      </c>
      <c r="AL580" s="28">
        <f t="shared" ca="1" si="56"/>
        <v>8.9166666666666661</v>
      </c>
      <c r="AM580" s="16" t="s">
        <v>120</v>
      </c>
      <c r="AN580" s="16" t="s">
        <v>194</v>
      </c>
      <c r="AO580" s="36" t="s">
        <v>82</v>
      </c>
      <c r="AP580" s="30">
        <v>5.2199999999999998E-3</v>
      </c>
      <c r="AQ580" s="31" t="s">
        <v>3383</v>
      </c>
      <c r="AR580" s="16" t="s">
        <v>3384</v>
      </c>
      <c r="AS580" s="16" t="s">
        <v>84</v>
      </c>
      <c r="AT580" s="16" t="s">
        <v>3385</v>
      </c>
      <c r="AU580" s="33" t="s">
        <v>280</v>
      </c>
      <c r="AV580" s="16" t="s">
        <v>3386</v>
      </c>
      <c r="AW580" s="16" t="s">
        <v>3387</v>
      </c>
      <c r="AX580" s="16">
        <v>3012085740</v>
      </c>
      <c r="AY580" s="16" t="s">
        <v>78</v>
      </c>
      <c r="AZ580" s="16" t="str">
        <f t="shared" ca="1" si="59"/>
        <v xml:space="preserve"> </v>
      </c>
      <c r="BA580" s="16" t="s">
        <v>87</v>
      </c>
      <c r="BB580" s="16" t="s">
        <v>265</v>
      </c>
      <c r="BC580" s="16"/>
      <c r="BD580" s="18" t="s">
        <v>87</v>
      </c>
      <c r="BE580" s="16"/>
      <c r="BF580" s="16" t="s">
        <v>3388</v>
      </c>
      <c r="BG580" s="31"/>
      <c r="BH580" s="16"/>
      <c r="BI580" s="19"/>
      <c r="BJ580" s="16"/>
      <c r="BK580" s="16"/>
      <c r="BL580" s="34"/>
    </row>
    <row r="581" spans="1:64">
      <c r="A581" s="15">
        <v>702</v>
      </c>
      <c r="B581" s="16">
        <v>4066</v>
      </c>
      <c r="C581" s="17" t="s">
        <v>112</v>
      </c>
      <c r="D581" s="18">
        <v>39652013</v>
      </c>
      <c r="E581" s="18">
        <v>39652013</v>
      </c>
      <c r="F581" s="18">
        <v>39652013</v>
      </c>
      <c r="G581" s="17" t="s">
        <v>3389</v>
      </c>
      <c r="H581" s="16" t="s">
        <v>89</v>
      </c>
      <c r="I581" s="19" t="s">
        <v>3390</v>
      </c>
      <c r="J581" s="16">
        <f t="shared" ca="1" si="58"/>
        <v>55</v>
      </c>
      <c r="K581" s="17" t="s">
        <v>138</v>
      </c>
      <c r="L581" s="16">
        <v>3124</v>
      </c>
      <c r="M581" s="16">
        <v>13</v>
      </c>
      <c r="N581" s="16" t="s">
        <v>237</v>
      </c>
      <c r="O581" s="35" t="s">
        <v>116</v>
      </c>
      <c r="P581" s="16" t="s">
        <v>141</v>
      </c>
      <c r="Q581" s="16" t="s">
        <v>117</v>
      </c>
      <c r="R581" s="17" t="s">
        <v>73</v>
      </c>
      <c r="S581" s="22"/>
      <c r="T581" s="22">
        <v>702</v>
      </c>
      <c r="U581" s="22" t="s">
        <v>237</v>
      </c>
      <c r="V581" s="37" t="s">
        <v>116</v>
      </c>
      <c r="W581" s="16">
        <v>4000</v>
      </c>
      <c r="X581" s="16" t="s">
        <v>259</v>
      </c>
      <c r="Y581" s="16" t="s">
        <v>3391</v>
      </c>
      <c r="Z581" s="16" t="s">
        <v>3391</v>
      </c>
      <c r="AA581" s="16" t="s">
        <v>76</v>
      </c>
      <c r="AB581" s="16" t="s">
        <v>76</v>
      </c>
      <c r="AC581" s="16" t="s">
        <v>76</v>
      </c>
      <c r="AD581" s="16" t="s">
        <v>919</v>
      </c>
      <c r="AE581" s="16" t="s">
        <v>77</v>
      </c>
      <c r="AF581" s="24">
        <v>2905284</v>
      </c>
      <c r="AG581" s="25" t="s">
        <v>78</v>
      </c>
      <c r="AH581" s="24">
        <v>2905284</v>
      </c>
      <c r="AI581" s="26" t="s">
        <v>78</v>
      </c>
      <c r="AJ581" s="27">
        <v>40924</v>
      </c>
      <c r="AK581" s="19" t="s">
        <v>92</v>
      </c>
      <c r="AL581" s="28">
        <f t="shared" ca="1" si="56"/>
        <v>13.166666666666666</v>
      </c>
      <c r="AM581" s="16" t="s">
        <v>80</v>
      </c>
      <c r="AN581" s="16" t="s">
        <v>94</v>
      </c>
      <c r="AO581" s="36" t="s">
        <v>82</v>
      </c>
      <c r="AP581" s="30">
        <v>5.2199999999999998E-3</v>
      </c>
      <c r="AQ581" s="31" t="s">
        <v>3392</v>
      </c>
      <c r="AR581" s="16" t="s">
        <v>3392</v>
      </c>
      <c r="AS581" s="16" t="s">
        <v>84</v>
      </c>
      <c r="AT581" s="16" t="s">
        <v>3393</v>
      </c>
      <c r="AU581" s="33"/>
      <c r="AV581" s="16"/>
      <c r="AW581" s="16" t="s">
        <v>3394</v>
      </c>
      <c r="AX581" s="16">
        <v>3118679709</v>
      </c>
      <c r="AY581" s="16" t="s">
        <v>78</v>
      </c>
      <c r="AZ581" s="16" t="str">
        <f t="shared" ca="1" si="59"/>
        <v>Prepensionado</v>
      </c>
      <c r="BA581" s="16" t="s">
        <v>87</v>
      </c>
      <c r="BB581" s="16" t="s">
        <v>87</v>
      </c>
      <c r="BC581" s="16"/>
      <c r="BD581" s="18" t="s">
        <v>153</v>
      </c>
      <c r="BE581" s="16"/>
      <c r="BF581" s="16" t="s">
        <v>87</v>
      </c>
      <c r="BG581" s="16"/>
      <c r="BH581" s="16"/>
      <c r="BI581" s="19"/>
      <c r="BJ581" s="16"/>
      <c r="BK581" s="16"/>
      <c r="BL581" s="34"/>
    </row>
    <row r="582" spans="1:64">
      <c r="A582" s="15">
        <v>703</v>
      </c>
      <c r="B582" s="16">
        <v>4066</v>
      </c>
      <c r="C582" s="17" t="s">
        <v>112</v>
      </c>
      <c r="D582" s="18">
        <v>34540762</v>
      </c>
      <c r="E582" s="18">
        <v>34540762</v>
      </c>
      <c r="F582" s="18">
        <v>34540762</v>
      </c>
      <c r="G582" s="17" t="s">
        <v>3395</v>
      </c>
      <c r="H582" s="16" t="s">
        <v>229</v>
      </c>
      <c r="I582" s="19" t="s">
        <v>3396</v>
      </c>
      <c r="J582" s="16">
        <f t="shared" ca="1" si="58"/>
        <v>63</v>
      </c>
      <c r="K582" s="17" t="s">
        <v>138</v>
      </c>
      <c r="L582" s="16">
        <v>3124</v>
      </c>
      <c r="M582" s="16">
        <v>16</v>
      </c>
      <c r="N582" s="16" t="s">
        <v>444</v>
      </c>
      <c r="O582" s="35" t="s">
        <v>116</v>
      </c>
      <c r="P582" s="16" t="s">
        <v>141</v>
      </c>
      <c r="Q582" s="16" t="s">
        <v>117</v>
      </c>
      <c r="R582" s="17" t="s">
        <v>73</v>
      </c>
      <c r="S582" s="22"/>
      <c r="T582" s="22">
        <v>703</v>
      </c>
      <c r="U582" s="22" t="s">
        <v>444</v>
      </c>
      <c r="V582" s="37" t="s">
        <v>116</v>
      </c>
      <c r="W582" s="16">
        <v>4000</v>
      </c>
      <c r="X582" s="16" t="s">
        <v>259</v>
      </c>
      <c r="Y582" s="16" t="s">
        <v>1851</v>
      </c>
      <c r="Z582" s="16" t="s">
        <v>1851</v>
      </c>
      <c r="AA582" s="16" t="s">
        <v>76</v>
      </c>
      <c r="AB582" s="16" t="s">
        <v>76</v>
      </c>
      <c r="AC582" s="16" t="s">
        <v>76</v>
      </c>
      <c r="AD582" s="16" t="s">
        <v>919</v>
      </c>
      <c r="AE582" s="16" t="s">
        <v>77</v>
      </c>
      <c r="AF582" s="24">
        <v>3556004</v>
      </c>
      <c r="AG582" s="25" t="s">
        <v>78</v>
      </c>
      <c r="AH582" s="24">
        <v>3556004</v>
      </c>
      <c r="AI582" s="26" t="s">
        <v>78</v>
      </c>
      <c r="AJ582" s="27">
        <v>40897</v>
      </c>
      <c r="AK582" s="19" t="s">
        <v>92</v>
      </c>
      <c r="AL582" s="28">
        <f t="shared" ca="1" si="56"/>
        <v>13.25</v>
      </c>
      <c r="AM582" s="16" t="s">
        <v>120</v>
      </c>
      <c r="AN582" s="16" t="s">
        <v>121</v>
      </c>
      <c r="AO582" s="36" t="s">
        <v>82</v>
      </c>
      <c r="AP582" s="30">
        <v>5.2199999999999998E-3</v>
      </c>
      <c r="AQ582" s="31" t="s">
        <v>3397</v>
      </c>
      <c r="AR582" s="16" t="s">
        <v>3397</v>
      </c>
      <c r="AS582" s="16" t="s">
        <v>84</v>
      </c>
      <c r="AT582" s="16" t="s">
        <v>3398</v>
      </c>
      <c r="AU582" s="33"/>
      <c r="AV582" s="16"/>
      <c r="AW582" s="16" t="s">
        <v>3399</v>
      </c>
      <c r="AX582" s="16">
        <v>3112500413</v>
      </c>
      <c r="AY582" s="16" t="s">
        <v>78</v>
      </c>
      <c r="AZ582" s="16" t="str">
        <f t="shared" ca="1" si="59"/>
        <v>Prepensionado</v>
      </c>
      <c r="BA582" s="16" t="s">
        <v>87</v>
      </c>
      <c r="BB582" s="16" t="s">
        <v>87</v>
      </c>
      <c r="BC582" s="16"/>
      <c r="BD582" s="18" t="s">
        <v>87</v>
      </c>
      <c r="BE582" s="16"/>
      <c r="BF582" s="16" t="s">
        <v>87</v>
      </c>
      <c r="BG582" s="31"/>
      <c r="BH582" s="16"/>
      <c r="BI582" s="19"/>
      <c r="BJ582" s="16"/>
      <c r="BK582" s="16"/>
      <c r="BL582" s="34"/>
    </row>
    <row r="583" spans="1:64">
      <c r="A583" s="15">
        <v>704</v>
      </c>
      <c r="B583" s="16">
        <v>4066</v>
      </c>
      <c r="C583" s="17" t="s">
        <v>112</v>
      </c>
      <c r="D583" s="18">
        <v>51791819</v>
      </c>
      <c r="E583" s="18">
        <v>51791819</v>
      </c>
      <c r="F583" s="18">
        <v>51791819</v>
      </c>
      <c r="G583" s="17" t="s">
        <v>3400</v>
      </c>
      <c r="H583" s="16" t="s">
        <v>229</v>
      </c>
      <c r="I583" s="19" t="s">
        <v>3401</v>
      </c>
      <c r="J583" s="16">
        <f t="shared" ca="1" si="58"/>
        <v>59</v>
      </c>
      <c r="K583" s="17" t="s">
        <v>138</v>
      </c>
      <c r="L583" s="16">
        <v>3124</v>
      </c>
      <c r="M583" s="16">
        <v>13</v>
      </c>
      <c r="N583" s="16" t="s">
        <v>237</v>
      </c>
      <c r="O583" s="35" t="s">
        <v>116</v>
      </c>
      <c r="P583" s="16" t="s">
        <v>141</v>
      </c>
      <c r="Q583" s="16" t="s">
        <v>117</v>
      </c>
      <c r="R583" s="17" t="s">
        <v>73</v>
      </c>
      <c r="S583" s="22"/>
      <c r="T583" s="22">
        <v>704</v>
      </c>
      <c r="U583" s="22" t="s">
        <v>237</v>
      </c>
      <c r="V583" s="37" t="s">
        <v>116</v>
      </c>
      <c r="W583" s="16">
        <v>4000</v>
      </c>
      <c r="X583" s="16" t="s">
        <v>259</v>
      </c>
      <c r="Y583" s="16" t="s">
        <v>260</v>
      </c>
      <c r="Z583" s="16" t="s">
        <v>260</v>
      </c>
      <c r="AA583" s="16" t="s">
        <v>76</v>
      </c>
      <c r="AB583" s="16" t="s">
        <v>76</v>
      </c>
      <c r="AC583" s="16" t="s">
        <v>76</v>
      </c>
      <c r="AD583" s="16" t="s">
        <v>919</v>
      </c>
      <c r="AE583" s="16" t="s">
        <v>77</v>
      </c>
      <c r="AF583" s="24">
        <v>2905284</v>
      </c>
      <c r="AG583" s="25" t="s">
        <v>78</v>
      </c>
      <c r="AH583" s="24">
        <v>2905284</v>
      </c>
      <c r="AI583" s="26" t="s">
        <v>78</v>
      </c>
      <c r="AJ583" s="27">
        <v>44159</v>
      </c>
      <c r="AK583" s="19" t="s">
        <v>3402</v>
      </c>
      <c r="AL583" s="28">
        <f t="shared" ca="1" si="56"/>
        <v>4.333333333333333</v>
      </c>
      <c r="AM583" s="16" t="s">
        <v>269</v>
      </c>
      <c r="AN583" s="16" t="s">
        <v>121</v>
      </c>
      <c r="AO583" s="36" t="s">
        <v>82</v>
      </c>
      <c r="AP583" s="30">
        <v>5.2199999999999998E-3</v>
      </c>
      <c r="AQ583" s="31" t="s">
        <v>3403</v>
      </c>
      <c r="AR583" s="16" t="s">
        <v>3403</v>
      </c>
      <c r="AS583" s="16" t="s">
        <v>84</v>
      </c>
      <c r="AT583" s="16" t="s">
        <v>3404</v>
      </c>
      <c r="AU583" s="33"/>
      <c r="AV583" s="16"/>
      <c r="AW583" s="16" t="s">
        <v>3405</v>
      </c>
      <c r="AX583" s="16">
        <v>3158223067</v>
      </c>
      <c r="AY583" s="16" t="s">
        <v>78</v>
      </c>
      <c r="AZ583" s="16" t="str">
        <f t="shared" ca="1" si="59"/>
        <v>Prepensionado</v>
      </c>
      <c r="BA583" s="16" t="s">
        <v>87</v>
      </c>
      <c r="BB583" s="16" t="s">
        <v>87</v>
      </c>
      <c r="BC583" s="16"/>
      <c r="BD583" s="18" t="s">
        <v>87</v>
      </c>
      <c r="BE583" s="16"/>
      <c r="BF583" s="16" t="s">
        <v>87</v>
      </c>
      <c r="BG583" s="31"/>
      <c r="BH583" s="16"/>
      <c r="BI583" s="19"/>
      <c r="BJ583" s="16"/>
      <c r="BK583" s="16"/>
      <c r="BL583" s="34"/>
    </row>
    <row r="584" spans="1:64">
      <c r="A584" s="15">
        <v>705</v>
      </c>
      <c r="B584" s="16">
        <v>4066</v>
      </c>
      <c r="C584" s="17" t="s">
        <v>64</v>
      </c>
      <c r="D584" s="18">
        <v>93381830</v>
      </c>
      <c r="E584" s="18">
        <v>93381830</v>
      </c>
      <c r="F584" s="18">
        <v>93381830</v>
      </c>
      <c r="G584" s="17" t="s">
        <v>3406</v>
      </c>
      <c r="H584" s="16" t="s">
        <v>89</v>
      </c>
      <c r="I584" s="19">
        <v>25971</v>
      </c>
      <c r="J584" s="16">
        <f t="shared" ca="1" si="58"/>
        <v>54</v>
      </c>
      <c r="K584" s="17" t="s">
        <v>138</v>
      </c>
      <c r="L584" s="16">
        <v>3124</v>
      </c>
      <c r="M584" s="16">
        <v>13</v>
      </c>
      <c r="N584" s="16" t="s">
        <v>237</v>
      </c>
      <c r="O584" s="35" t="s">
        <v>116</v>
      </c>
      <c r="P584" s="16" t="s">
        <v>141</v>
      </c>
      <c r="Q584" s="16" t="s">
        <v>117</v>
      </c>
      <c r="R584" s="17" t="s">
        <v>73</v>
      </c>
      <c r="S584" s="22"/>
      <c r="T584" s="22">
        <v>705</v>
      </c>
      <c r="U584" s="22" t="s">
        <v>237</v>
      </c>
      <c r="V584" s="37" t="s">
        <v>116</v>
      </c>
      <c r="W584" s="16">
        <v>4500</v>
      </c>
      <c r="X584" s="16" t="s">
        <v>143</v>
      </c>
      <c r="Y584" s="16" t="s">
        <v>3407</v>
      </c>
      <c r="Z584" s="16" t="s">
        <v>3407</v>
      </c>
      <c r="AA584" s="16" t="s">
        <v>76</v>
      </c>
      <c r="AB584" s="16" t="s">
        <v>76</v>
      </c>
      <c r="AC584" s="16" t="s">
        <v>76</v>
      </c>
      <c r="AD584" s="16" t="s">
        <v>3408</v>
      </c>
      <c r="AE584" s="16" t="s">
        <v>77</v>
      </c>
      <c r="AF584" s="24">
        <v>2905284</v>
      </c>
      <c r="AG584" s="25" t="s">
        <v>78</v>
      </c>
      <c r="AH584" s="24">
        <v>2905284</v>
      </c>
      <c r="AI584" s="26" t="s">
        <v>78</v>
      </c>
      <c r="AJ584" s="27">
        <v>40897</v>
      </c>
      <c r="AK584" s="19" t="s">
        <v>92</v>
      </c>
      <c r="AL584" s="28">
        <f t="shared" ca="1" si="56"/>
        <v>13.25</v>
      </c>
      <c r="AM584" s="16" t="s">
        <v>120</v>
      </c>
      <c r="AN584" s="16" t="s">
        <v>94</v>
      </c>
      <c r="AO584" s="36" t="s">
        <v>82</v>
      </c>
      <c r="AP584" s="30">
        <v>5.2199999999999998E-3</v>
      </c>
      <c r="AQ584" s="31" t="s">
        <v>3409</v>
      </c>
      <c r="AR584" s="16" t="s">
        <v>3410</v>
      </c>
      <c r="AS584" s="16" t="s">
        <v>84</v>
      </c>
      <c r="AT584" s="16"/>
      <c r="AU584" s="33" t="s">
        <v>3411</v>
      </c>
      <c r="AV584" s="16"/>
      <c r="AW584" s="16" t="s">
        <v>3412</v>
      </c>
      <c r="AX584" s="16">
        <v>3233272914</v>
      </c>
      <c r="AY584" s="16" t="s">
        <v>78</v>
      </c>
      <c r="AZ584" s="16" t="str">
        <f t="shared" ca="1" si="59"/>
        <v xml:space="preserve"> </v>
      </c>
      <c r="BA584" s="16" t="s">
        <v>87</v>
      </c>
      <c r="BB584" s="16" t="s">
        <v>87</v>
      </c>
      <c r="BC584" s="16"/>
      <c r="BD584" s="18" t="s">
        <v>87</v>
      </c>
      <c r="BE584" s="16"/>
      <c r="BF584" s="16" t="s">
        <v>87</v>
      </c>
      <c r="BG584" s="31"/>
      <c r="BH584" s="16"/>
      <c r="BI584" s="19"/>
      <c r="BJ584" s="16"/>
      <c r="BK584" s="16"/>
      <c r="BL584" s="34"/>
    </row>
    <row r="585" spans="1:64">
      <c r="A585" s="15">
        <v>706</v>
      </c>
      <c r="B585" s="16">
        <v>4066</v>
      </c>
      <c r="C585" s="17" t="s">
        <v>112</v>
      </c>
      <c r="D585" s="18">
        <v>1022404600</v>
      </c>
      <c r="E585" s="18">
        <v>1022404600</v>
      </c>
      <c r="F585" s="18">
        <v>1022404600</v>
      </c>
      <c r="G585" s="17" t="s">
        <v>3413</v>
      </c>
      <c r="H585" s="16" t="s">
        <v>974</v>
      </c>
      <c r="I585" s="19">
        <v>34844</v>
      </c>
      <c r="J585" s="16">
        <f t="shared" ca="1" si="58"/>
        <v>29</v>
      </c>
      <c r="K585" s="17" t="s">
        <v>138</v>
      </c>
      <c r="L585" s="16">
        <v>4044</v>
      </c>
      <c r="M585" s="16">
        <v>11</v>
      </c>
      <c r="N585" s="16" t="s">
        <v>916</v>
      </c>
      <c r="O585" s="35" t="s">
        <v>917</v>
      </c>
      <c r="P585" s="16" t="s">
        <v>141</v>
      </c>
      <c r="Q585" s="16" t="s">
        <v>131</v>
      </c>
      <c r="R585" s="17" t="s">
        <v>73</v>
      </c>
      <c r="S585" s="22"/>
      <c r="T585" s="22">
        <v>706</v>
      </c>
      <c r="U585" s="22" t="s">
        <v>916</v>
      </c>
      <c r="V585" s="37" t="s">
        <v>917</v>
      </c>
      <c r="W585" s="16">
        <v>1100</v>
      </c>
      <c r="X585" s="16" t="s">
        <v>159</v>
      </c>
      <c r="Y585" s="16" t="s">
        <v>2937</v>
      </c>
      <c r="Z585" s="16" t="s">
        <v>2937</v>
      </c>
      <c r="AA585" s="16" t="s">
        <v>76</v>
      </c>
      <c r="AB585" s="16" t="s">
        <v>76</v>
      </c>
      <c r="AC585" s="16" t="s">
        <v>76</v>
      </c>
      <c r="AD585" s="16"/>
      <c r="AE585" s="16" t="s">
        <v>78</v>
      </c>
      <c r="AF585" s="24">
        <v>1909076</v>
      </c>
      <c r="AG585" s="25" t="s">
        <v>78</v>
      </c>
      <c r="AH585" s="24">
        <v>1909076</v>
      </c>
      <c r="AI585" s="26" t="s">
        <v>78</v>
      </c>
      <c r="AJ585" s="27">
        <v>44474</v>
      </c>
      <c r="AK585" s="19" t="s">
        <v>3414</v>
      </c>
      <c r="AL585" s="28">
        <f t="shared" ca="1" si="56"/>
        <v>3.4166666666666665</v>
      </c>
      <c r="AM585" s="16" t="s">
        <v>93</v>
      </c>
      <c r="AN585" s="16" t="s">
        <v>240</v>
      </c>
      <c r="AO585" s="36" t="s">
        <v>82</v>
      </c>
      <c r="AP585" s="30">
        <v>5.2199999999999998E-3</v>
      </c>
      <c r="AQ585" s="31" t="s">
        <v>3415</v>
      </c>
      <c r="AR585" s="16" t="s">
        <v>3416</v>
      </c>
      <c r="AS585" s="16" t="s">
        <v>84</v>
      </c>
      <c r="AT585" s="16"/>
      <c r="AU585" s="33"/>
      <c r="AV585" s="16"/>
      <c r="AW585" s="16" t="s">
        <v>3417</v>
      </c>
      <c r="AX585" s="16">
        <v>3015314848</v>
      </c>
      <c r="AY585" s="16">
        <v>3015314848</v>
      </c>
      <c r="AZ585" s="16" t="str">
        <f t="shared" ca="1" si="59"/>
        <v xml:space="preserve"> </v>
      </c>
      <c r="BA585" s="16" t="s">
        <v>87</v>
      </c>
      <c r="BB585" s="16" t="s">
        <v>87</v>
      </c>
      <c r="BC585" s="16"/>
      <c r="BD585" s="18" t="s">
        <v>87</v>
      </c>
      <c r="BE585" s="16"/>
      <c r="BF585" s="16" t="s">
        <v>87</v>
      </c>
      <c r="BG585" s="31"/>
      <c r="BH585" s="16"/>
      <c r="BI585" s="19"/>
      <c r="BJ585" s="16"/>
      <c r="BK585" s="16"/>
      <c r="BL585" s="34"/>
    </row>
    <row r="586" spans="1:64">
      <c r="A586" s="15">
        <v>707</v>
      </c>
      <c r="B586" s="16">
        <v>4066</v>
      </c>
      <c r="C586" s="17" t="s">
        <v>112</v>
      </c>
      <c r="D586" s="18">
        <v>52274790</v>
      </c>
      <c r="E586" s="18">
        <v>52274790</v>
      </c>
      <c r="F586" s="18">
        <v>52274790</v>
      </c>
      <c r="G586" s="17" t="s">
        <v>3418</v>
      </c>
      <c r="H586" s="16" t="s">
        <v>236</v>
      </c>
      <c r="I586" s="19" t="s">
        <v>3419</v>
      </c>
      <c r="J586" s="16">
        <f t="shared" ca="1" si="58"/>
        <v>48</v>
      </c>
      <c r="K586" s="17" t="s">
        <v>138</v>
      </c>
      <c r="L586" s="16">
        <v>4044</v>
      </c>
      <c r="M586" s="16">
        <v>11</v>
      </c>
      <c r="N586" s="16" t="s">
        <v>916</v>
      </c>
      <c r="O586" s="35" t="s">
        <v>917</v>
      </c>
      <c r="P586" s="16" t="s">
        <v>141</v>
      </c>
      <c r="Q586" s="16" t="s">
        <v>131</v>
      </c>
      <c r="R586" s="17" t="s">
        <v>73</v>
      </c>
      <c r="S586" s="22"/>
      <c r="T586" s="22">
        <v>707</v>
      </c>
      <c r="U586" s="22" t="s">
        <v>916</v>
      </c>
      <c r="V586" s="37" t="s">
        <v>917</v>
      </c>
      <c r="W586" s="16">
        <v>4000</v>
      </c>
      <c r="X586" s="16" t="s">
        <v>259</v>
      </c>
      <c r="Y586" s="16" t="s">
        <v>331</v>
      </c>
      <c r="Z586" s="16" t="s">
        <v>331</v>
      </c>
      <c r="AA586" s="16" t="s">
        <v>76</v>
      </c>
      <c r="AB586" s="16" t="s">
        <v>76</v>
      </c>
      <c r="AC586" s="16" t="s">
        <v>76</v>
      </c>
      <c r="AD586" s="16" t="s">
        <v>3420</v>
      </c>
      <c r="AE586" s="16" t="s">
        <v>78</v>
      </c>
      <c r="AF586" s="24">
        <v>1909076</v>
      </c>
      <c r="AG586" s="25" t="s">
        <v>78</v>
      </c>
      <c r="AH586" s="24">
        <v>1909076</v>
      </c>
      <c r="AI586" s="26" t="s">
        <v>78</v>
      </c>
      <c r="AJ586" s="27">
        <v>40924</v>
      </c>
      <c r="AK586" s="19" t="s">
        <v>92</v>
      </c>
      <c r="AL586" s="28">
        <f t="shared" ref="AL586:AL611" ca="1" si="60">IFERROR(IF(AJ586=0," ",DATEDIF(AJ586,TODAY(),"M"))/12," ")</f>
        <v>13.166666666666666</v>
      </c>
      <c r="AM586" s="16" t="s">
        <v>93</v>
      </c>
      <c r="AN586" s="16" t="s">
        <v>94</v>
      </c>
      <c r="AO586" s="36" t="s">
        <v>82</v>
      </c>
      <c r="AP586" s="30">
        <v>5.2199999999999998E-3</v>
      </c>
      <c r="AQ586" s="31" t="s">
        <v>3421</v>
      </c>
      <c r="AR586" s="16" t="s">
        <v>3422</v>
      </c>
      <c r="AS586" s="16" t="s">
        <v>84</v>
      </c>
      <c r="AT586" s="16"/>
      <c r="AU586" s="33"/>
      <c r="AV586" s="16"/>
      <c r="AW586" s="16" t="s">
        <v>3423</v>
      </c>
      <c r="AX586" s="16">
        <v>344039325</v>
      </c>
      <c r="AY586" s="16" t="s">
        <v>78</v>
      </c>
      <c r="AZ586" s="16" t="str">
        <f t="shared" ca="1" si="59"/>
        <v xml:space="preserve"> </v>
      </c>
      <c r="BA586" s="16" t="s">
        <v>87</v>
      </c>
      <c r="BB586" s="16" t="s">
        <v>87</v>
      </c>
      <c r="BC586" s="16"/>
      <c r="BD586" s="18" t="s">
        <v>153</v>
      </c>
      <c r="BE586" s="16"/>
      <c r="BF586" s="16" t="s">
        <v>154</v>
      </c>
      <c r="BG586" s="31"/>
      <c r="BH586" s="16"/>
      <c r="BI586" s="19"/>
      <c r="BJ586" s="16"/>
      <c r="BK586" s="16"/>
      <c r="BL586" s="34"/>
    </row>
    <row r="587" spans="1:64">
      <c r="A587" s="15">
        <v>708</v>
      </c>
      <c r="B587" s="16">
        <v>4066</v>
      </c>
      <c r="C587" s="17" t="s">
        <v>64</v>
      </c>
      <c r="D587" s="18">
        <v>1141316402</v>
      </c>
      <c r="E587" s="18">
        <v>1141316402</v>
      </c>
      <c r="F587" s="18">
        <v>1141316402</v>
      </c>
      <c r="G587" s="17" t="s">
        <v>3424</v>
      </c>
      <c r="H587" s="16" t="s">
        <v>89</v>
      </c>
      <c r="I587" s="19">
        <v>37571</v>
      </c>
      <c r="J587" s="16">
        <f t="shared" ca="1" si="58"/>
        <v>22</v>
      </c>
      <c r="K587" s="17" t="s">
        <v>138</v>
      </c>
      <c r="L587" s="16">
        <v>4044</v>
      </c>
      <c r="M587" s="16">
        <v>11</v>
      </c>
      <c r="N587" s="16" t="s">
        <v>916</v>
      </c>
      <c r="O587" s="35" t="s">
        <v>917</v>
      </c>
      <c r="P587" s="16" t="s">
        <v>141</v>
      </c>
      <c r="Q587" s="16" t="s">
        <v>131</v>
      </c>
      <c r="R587" s="17" t="s">
        <v>73</v>
      </c>
      <c r="S587" s="22"/>
      <c r="T587" s="22">
        <v>708</v>
      </c>
      <c r="U587" s="22" t="s">
        <v>916</v>
      </c>
      <c r="V587" s="37" t="s">
        <v>917</v>
      </c>
      <c r="W587" s="16">
        <v>4500</v>
      </c>
      <c r="X587" s="16" t="s">
        <v>74</v>
      </c>
      <c r="Y587" s="16" t="s">
        <v>74</v>
      </c>
      <c r="Z587" s="16" t="s">
        <v>74</v>
      </c>
      <c r="AA587" s="16" t="s">
        <v>76</v>
      </c>
      <c r="AB587" s="16" t="s">
        <v>76</v>
      </c>
      <c r="AC587" s="16" t="s">
        <v>76</v>
      </c>
      <c r="AD587" s="16" t="s">
        <v>3425</v>
      </c>
      <c r="AE587" s="16" t="s">
        <v>78</v>
      </c>
      <c r="AF587" s="24">
        <v>1909076</v>
      </c>
      <c r="AG587" s="25" t="s">
        <v>78</v>
      </c>
      <c r="AH587" s="24">
        <v>1909076</v>
      </c>
      <c r="AI587" s="26" t="s">
        <v>78</v>
      </c>
      <c r="AJ587" s="27">
        <v>44825</v>
      </c>
      <c r="AK587" s="19" t="s">
        <v>3426</v>
      </c>
      <c r="AL587" s="28">
        <f t="shared" ca="1" si="60"/>
        <v>2.5</v>
      </c>
      <c r="AM587" s="16" t="s">
        <v>120</v>
      </c>
      <c r="AN587" s="16" t="s">
        <v>121</v>
      </c>
      <c r="AO587" s="36" t="s">
        <v>82</v>
      </c>
      <c r="AP587" s="30">
        <v>5.2199999999999998E-3</v>
      </c>
      <c r="AQ587" s="31" t="s">
        <v>3427</v>
      </c>
      <c r="AR587" s="32" t="s">
        <v>3428</v>
      </c>
      <c r="AS587" s="16" t="s">
        <v>107</v>
      </c>
      <c r="AT587" s="16"/>
      <c r="AU587" s="33" t="s">
        <v>3429</v>
      </c>
      <c r="AV587" s="16"/>
      <c r="AW587" s="16" t="s">
        <v>3430</v>
      </c>
      <c r="AX587" s="16">
        <v>3237954445</v>
      </c>
      <c r="AY587" s="16" t="s">
        <v>78</v>
      </c>
      <c r="AZ587" s="16" t="str">
        <f t="shared" ca="1" si="59"/>
        <v xml:space="preserve"> </v>
      </c>
      <c r="BA587" s="16" t="s">
        <v>87</v>
      </c>
      <c r="BB587" s="16" t="s">
        <v>87</v>
      </c>
      <c r="BC587" s="16"/>
      <c r="BD587" s="18" t="s">
        <v>87</v>
      </c>
      <c r="BE587" s="16"/>
      <c r="BF587" s="16" t="s">
        <v>87</v>
      </c>
      <c r="BG587" s="16"/>
      <c r="BH587" s="16"/>
      <c r="BI587" s="19"/>
      <c r="BJ587" s="16"/>
      <c r="BK587" s="16"/>
      <c r="BL587" s="34"/>
    </row>
    <row r="588" spans="1:64">
      <c r="A588" s="15">
        <v>709</v>
      </c>
      <c r="B588" s="16">
        <v>4066</v>
      </c>
      <c r="C588" s="17" t="s">
        <v>112</v>
      </c>
      <c r="D588" s="18">
        <v>49762096</v>
      </c>
      <c r="E588" s="18">
        <v>49762096</v>
      </c>
      <c r="F588" s="18">
        <v>49762096</v>
      </c>
      <c r="G588" s="17" t="s">
        <v>3431</v>
      </c>
      <c r="H588" s="16" t="s">
        <v>89</v>
      </c>
      <c r="I588" s="19">
        <v>25614</v>
      </c>
      <c r="J588" s="16">
        <f t="shared" ca="1" si="58"/>
        <v>55</v>
      </c>
      <c r="K588" s="17" t="s">
        <v>138</v>
      </c>
      <c r="L588" s="16">
        <v>4044</v>
      </c>
      <c r="M588" s="16">
        <v>11</v>
      </c>
      <c r="N588" s="16" t="s">
        <v>916</v>
      </c>
      <c r="O588" s="35" t="s">
        <v>917</v>
      </c>
      <c r="P588" s="16" t="s">
        <v>141</v>
      </c>
      <c r="Q588" s="16" t="s">
        <v>131</v>
      </c>
      <c r="R588" s="17" t="s">
        <v>73</v>
      </c>
      <c r="S588" s="22"/>
      <c r="T588" s="22">
        <v>709</v>
      </c>
      <c r="U588" s="22" t="s">
        <v>916</v>
      </c>
      <c r="V588" s="37" t="s">
        <v>917</v>
      </c>
      <c r="W588" s="16">
        <v>3000</v>
      </c>
      <c r="X588" s="16" t="s">
        <v>170</v>
      </c>
      <c r="Y588" s="16" t="s">
        <v>531</v>
      </c>
      <c r="Z588" s="16" t="s">
        <v>531</v>
      </c>
      <c r="AA588" s="16" t="s">
        <v>421</v>
      </c>
      <c r="AB588" s="16" t="s">
        <v>422</v>
      </c>
      <c r="AC588" s="16" t="s">
        <v>423</v>
      </c>
      <c r="AD588" s="72" t="s">
        <v>3024</v>
      </c>
      <c r="AE588" s="16" t="s">
        <v>78</v>
      </c>
      <c r="AF588" s="24">
        <v>1909076</v>
      </c>
      <c r="AG588" s="25" t="s">
        <v>78</v>
      </c>
      <c r="AH588" s="24">
        <v>1909076</v>
      </c>
      <c r="AI588" s="26" t="s">
        <v>78</v>
      </c>
      <c r="AJ588" s="27">
        <v>44075</v>
      </c>
      <c r="AK588" s="19" t="s">
        <v>3432</v>
      </c>
      <c r="AL588" s="28">
        <f t="shared" ca="1" si="60"/>
        <v>4.583333333333333</v>
      </c>
      <c r="AM588" s="16" t="s">
        <v>120</v>
      </c>
      <c r="AN588" s="16" t="s">
        <v>94</v>
      </c>
      <c r="AO588" s="36" t="s">
        <v>425</v>
      </c>
      <c r="AP588" s="30">
        <v>5.2199999999999998E-3</v>
      </c>
      <c r="AQ588" s="31" t="s">
        <v>3433</v>
      </c>
      <c r="AR588" s="16" t="s">
        <v>3434</v>
      </c>
      <c r="AS588" s="16" t="s">
        <v>107</v>
      </c>
      <c r="AT588" s="16"/>
      <c r="AU588" s="33"/>
      <c r="AV588" s="16"/>
      <c r="AW588" s="16" t="s">
        <v>3435</v>
      </c>
      <c r="AX588" s="16">
        <v>3017709695</v>
      </c>
      <c r="AY588" s="16">
        <v>3107512546</v>
      </c>
      <c r="AZ588" s="16" t="str">
        <f t="shared" ca="1" si="59"/>
        <v>Prepensionado</v>
      </c>
      <c r="BA588" s="16" t="s">
        <v>87</v>
      </c>
      <c r="BB588" s="16" t="s">
        <v>87</v>
      </c>
      <c r="BC588" s="16"/>
      <c r="BD588" s="18" t="s">
        <v>87</v>
      </c>
      <c r="BE588" s="16"/>
      <c r="BF588" s="16" t="s">
        <v>87</v>
      </c>
      <c r="BG588" s="31"/>
      <c r="BH588" s="16"/>
      <c r="BI588" s="19"/>
      <c r="BJ588" s="16"/>
      <c r="BK588" s="16"/>
      <c r="BL588" s="34"/>
    </row>
    <row r="589" spans="1:64">
      <c r="A589" s="15">
        <v>710</v>
      </c>
      <c r="B589" s="16">
        <v>4066</v>
      </c>
      <c r="C589" s="17" t="s">
        <v>112</v>
      </c>
      <c r="D589" s="18">
        <v>49605505</v>
      </c>
      <c r="E589" s="18">
        <v>49605505</v>
      </c>
      <c r="F589" s="18">
        <v>49605505</v>
      </c>
      <c r="G589" s="17" t="s">
        <v>3436</v>
      </c>
      <c r="H589" s="16" t="s">
        <v>291</v>
      </c>
      <c r="I589" s="19">
        <v>29806</v>
      </c>
      <c r="J589" s="16">
        <f t="shared" ca="1" si="58"/>
        <v>43</v>
      </c>
      <c r="K589" s="17" t="s">
        <v>138</v>
      </c>
      <c r="L589" s="16">
        <v>2044</v>
      </c>
      <c r="M589" s="16">
        <v>11</v>
      </c>
      <c r="N589" s="16" t="s">
        <v>139</v>
      </c>
      <c r="O589" s="21" t="s">
        <v>140</v>
      </c>
      <c r="P589" s="16" t="s">
        <v>141</v>
      </c>
      <c r="Q589" s="16" t="s">
        <v>142</v>
      </c>
      <c r="R589" s="17" t="s">
        <v>73</v>
      </c>
      <c r="S589" s="22"/>
      <c r="T589" s="22">
        <v>710</v>
      </c>
      <c r="U589" s="22" t="s">
        <v>139</v>
      </c>
      <c r="V589" s="37" t="s">
        <v>140</v>
      </c>
      <c r="W589" s="16">
        <v>2000</v>
      </c>
      <c r="X589" s="16" t="s">
        <v>181</v>
      </c>
      <c r="Y589" s="16" t="s">
        <v>305</v>
      </c>
      <c r="Z589" s="16" t="s">
        <v>305</v>
      </c>
      <c r="AA589" s="16" t="s">
        <v>76</v>
      </c>
      <c r="AB589" s="16" t="s">
        <v>76</v>
      </c>
      <c r="AC589" s="16" t="s">
        <v>76</v>
      </c>
      <c r="AD589" s="16"/>
      <c r="AE589" s="16" t="s">
        <v>77</v>
      </c>
      <c r="AF589" s="24">
        <v>4492340</v>
      </c>
      <c r="AG589" s="25" t="s">
        <v>78</v>
      </c>
      <c r="AH589" s="24">
        <v>4492340</v>
      </c>
      <c r="AI589" s="26" t="s">
        <v>78</v>
      </c>
      <c r="AJ589" s="27">
        <v>44034</v>
      </c>
      <c r="AK589" s="19" t="s">
        <v>3437</v>
      </c>
      <c r="AL589" s="28">
        <f t="shared" ca="1" si="60"/>
        <v>4.666666666666667</v>
      </c>
      <c r="AM589" s="16" t="s">
        <v>120</v>
      </c>
      <c r="AN589" s="16" t="s">
        <v>94</v>
      </c>
      <c r="AO589" s="36" t="s">
        <v>82</v>
      </c>
      <c r="AP589" s="30">
        <v>5.2199999999999998E-3</v>
      </c>
      <c r="AQ589" s="31" t="s">
        <v>3438</v>
      </c>
      <c r="AR589" s="16" t="s">
        <v>3439</v>
      </c>
      <c r="AS589" s="16" t="s">
        <v>107</v>
      </c>
      <c r="AT589" s="16"/>
      <c r="AU589" s="33" t="s">
        <v>978</v>
      </c>
      <c r="AV589" s="16"/>
      <c r="AW589" s="16" t="s">
        <v>3440</v>
      </c>
      <c r="AX589" s="16">
        <v>3103399366</v>
      </c>
      <c r="AY589" s="16" t="s">
        <v>78</v>
      </c>
      <c r="AZ589" s="16" t="str">
        <f t="shared" ca="1" si="59"/>
        <v xml:space="preserve"> </v>
      </c>
      <c r="BA589" s="16" t="s">
        <v>87</v>
      </c>
      <c r="BB589" s="16" t="s">
        <v>87</v>
      </c>
      <c r="BC589" s="16"/>
      <c r="BD589" s="18" t="s">
        <v>153</v>
      </c>
      <c r="BE589" s="16"/>
      <c r="BF589" s="16" t="s">
        <v>87</v>
      </c>
      <c r="BG589" s="16"/>
      <c r="BH589" s="16"/>
      <c r="BI589" s="19"/>
      <c r="BJ589" s="16"/>
      <c r="BK589" s="16"/>
      <c r="BL589" s="34"/>
    </row>
    <row r="590" spans="1:64">
      <c r="A590" s="15">
        <v>711</v>
      </c>
      <c r="B590" s="16">
        <v>4066</v>
      </c>
      <c r="C590" s="17" t="s">
        <v>64</v>
      </c>
      <c r="D590" s="18">
        <v>78036544</v>
      </c>
      <c r="E590" s="18">
        <v>78036544</v>
      </c>
      <c r="F590" s="18">
        <v>78036544</v>
      </c>
      <c r="G590" s="17" t="s">
        <v>3441</v>
      </c>
      <c r="H590" s="16" t="s">
        <v>89</v>
      </c>
      <c r="I590" s="19" t="s">
        <v>3442</v>
      </c>
      <c r="J590" s="16">
        <f t="shared" ca="1" si="58"/>
        <v>45</v>
      </c>
      <c r="K590" s="17" t="s">
        <v>138</v>
      </c>
      <c r="L590" s="16">
        <v>4044</v>
      </c>
      <c r="M590" s="16">
        <v>11</v>
      </c>
      <c r="N590" s="16" t="s">
        <v>916</v>
      </c>
      <c r="O590" s="35" t="s">
        <v>917</v>
      </c>
      <c r="P590" s="16" t="s">
        <v>141</v>
      </c>
      <c r="Q590" s="16" t="s">
        <v>131</v>
      </c>
      <c r="R590" s="17" t="s">
        <v>73</v>
      </c>
      <c r="S590" s="22"/>
      <c r="T590" s="22">
        <v>711</v>
      </c>
      <c r="U590" s="22" t="s">
        <v>916</v>
      </c>
      <c r="V590" s="37" t="s">
        <v>917</v>
      </c>
      <c r="W590" s="16">
        <v>1100</v>
      </c>
      <c r="X590" s="16" t="s">
        <v>159</v>
      </c>
      <c r="Y590" s="16" t="s">
        <v>445</v>
      </c>
      <c r="Z590" s="16" t="s">
        <v>445</v>
      </c>
      <c r="AA590" s="16" t="s">
        <v>76</v>
      </c>
      <c r="AB590" s="16" t="s">
        <v>76</v>
      </c>
      <c r="AC590" s="16" t="s">
        <v>76</v>
      </c>
      <c r="AD590" s="16"/>
      <c r="AE590" s="16" t="s">
        <v>78</v>
      </c>
      <c r="AF590" s="24">
        <v>1909076</v>
      </c>
      <c r="AG590" s="25" t="s">
        <v>78</v>
      </c>
      <c r="AH590" s="24">
        <v>1909076</v>
      </c>
      <c r="AI590" s="26" t="s">
        <v>78</v>
      </c>
      <c r="AJ590" s="27">
        <v>40879</v>
      </c>
      <c r="AK590" s="19" t="s">
        <v>92</v>
      </c>
      <c r="AL590" s="28">
        <f t="shared" ca="1" si="60"/>
        <v>13.333333333333334</v>
      </c>
      <c r="AM590" s="16" t="s">
        <v>183</v>
      </c>
      <c r="AN590" s="16" t="s">
        <v>94</v>
      </c>
      <c r="AO590" s="36" t="s">
        <v>82</v>
      </c>
      <c r="AP590" s="30">
        <v>5.2199999999999998E-3</v>
      </c>
      <c r="AQ590" s="31" t="s">
        <v>3443</v>
      </c>
      <c r="AR590" s="16" t="s">
        <v>3443</v>
      </c>
      <c r="AS590" s="16" t="s">
        <v>84</v>
      </c>
      <c r="AT590" s="16"/>
      <c r="AU590" s="33"/>
      <c r="AV590" s="16"/>
      <c r="AW590" s="16" t="s">
        <v>3444</v>
      </c>
      <c r="AX590" s="16">
        <v>3246822328</v>
      </c>
      <c r="AY590" s="16" t="s">
        <v>78</v>
      </c>
      <c r="AZ590" s="16" t="str">
        <f t="shared" ca="1" si="59"/>
        <v xml:space="preserve"> </v>
      </c>
      <c r="BA590" s="16" t="s">
        <v>87</v>
      </c>
      <c r="BB590" s="16" t="s">
        <v>87</v>
      </c>
      <c r="BC590" s="16"/>
      <c r="BD590" s="18" t="s">
        <v>87</v>
      </c>
      <c r="BE590" s="16"/>
      <c r="BF590" s="16" t="s">
        <v>87</v>
      </c>
      <c r="BG590" s="31"/>
      <c r="BH590" s="16"/>
      <c r="BI590" s="19"/>
      <c r="BJ590" s="16"/>
      <c r="BK590" s="16"/>
      <c r="BL590" s="34"/>
    </row>
    <row r="591" spans="1:64">
      <c r="A591" s="15">
        <v>712</v>
      </c>
      <c r="B591" s="16">
        <v>4066</v>
      </c>
      <c r="C591" s="17" t="s">
        <v>112</v>
      </c>
      <c r="D591" s="18">
        <v>52239083</v>
      </c>
      <c r="E591" s="18">
        <v>52239083</v>
      </c>
      <c r="F591" s="18">
        <v>52239083</v>
      </c>
      <c r="G591" s="17" t="s">
        <v>3445</v>
      </c>
      <c r="H591" s="16" t="s">
        <v>89</v>
      </c>
      <c r="I591" s="19" t="s">
        <v>3446</v>
      </c>
      <c r="J591" s="16">
        <f t="shared" ca="1" si="58"/>
        <v>48</v>
      </c>
      <c r="K591" s="17" t="s">
        <v>138</v>
      </c>
      <c r="L591" s="16">
        <v>4044</v>
      </c>
      <c r="M591" s="16">
        <v>11</v>
      </c>
      <c r="N591" s="16" t="s">
        <v>916</v>
      </c>
      <c r="O591" s="35" t="s">
        <v>917</v>
      </c>
      <c r="P591" s="16" t="s">
        <v>141</v>
      </c>
      <c r="Q591" s="16" t="s">
        <v>131</v>
      </c>
      <c r="R591" s="17" t="s">
        <v>73</v>
      </c>
      <c r="S591" s="22"/>
      <c r="T591" s="22">
        <v>712</v>
      </c>
      <c r="U591" s="22" t="s">
        <v>916</v>
      </c>
      <c r="V591" s="37" t="s">
        <v>917</v>
      </c>
      <c r="W591" s="16">
        <v>1100</v>
      </c>
      <c r="X591" s="16" t="s">
        <v>159</v>
      </c>
      <c r="Y591" s="16" t="s">
        <v>2937</v>
      </c>
      <c r="Z591" s="16" t="s">
        <v>2937</v>
      </c>
      <c r="AA591" s="16" t="s">
        <v>76</v>
      </c>
      <c r="AB591" s="16" t="s">
        <v>76</v>
      </c>
      <c r="AC591" s="16" t="s">
        <v>76</v>
      </c>
      <c r="AD591" s="16"/>
      <c r="AE591" s="16" t="s">
        <v>78</v>
      </c>
      <c r="AF591" s="24">
        <v>1909076</v>
      </c>
      <c r="AG591" s="25" t="s">
        <v>78</v>
      </c>
      <c r="AH591" s="24">
        <v>1909076</v>
      </c>
      <c r="AI591" s="26" t="s">
        <v>78</v>
      </c>
      <c r="AJ591" s="27">
        <v>42174</v>
      </c>
      <c r="AK591" s="19" t="s">
        <v>92</v>
      </c>
      <c r="AL591" s="28">
        <f t="shared" ca="1" si="60"/>
        <v>9.75</v>
      </c>
      <c r="AM591" s="16" t="s">
        <v>173</v>
      </c>
      <c r="AN591" s="16" t="s">
        <v>94</v>
      </c>
      <c r="AO591" s="36" t="s">
        <v>82</v>
      </c>
      <c r="AP591" s="30">
        <v>5.2199999999999998E-3</v>
      </c>
      <c r="AQ591" s="31" t="s">
        <v>3447</v>
      </c>
      <c r="AR591" s="16" t="s">
        <v>3447</v>
      </c>
      <c r="AS591" s="16" t="s">
        <v>84</v>
      </c>
      <c r="AT591" s="16"/>
      <c r="AU591" s="33"/>
      <c r="AV591" s="16"/>
      <c r="AW591" s="16" t="s">
        <v>3448</v>
      </c>
      <c r="AX591" s="16">
        <v>3118038050</v>
      </c>
      <c r="AY591" s="16" t="s">
        <v>78</v>
      </c>
      <c r="AZ591" s="16" t="str">
        <f t="shared" ca="1" si="59"/>
        <v xml:space="preserve"> </v>
      </c>
      <c r="BA591" s="16" t="s">
        <v>87</v>
      </c>
      <c r="BB591" s="16" t="s">
        <v>87</v>
      </c>
      <c r="BC591" s="16"/>
      <c r="BD591" s="18" t="s">
        <v>87</v>
      </c>
      <c r="BE591" s="16"/>
      <c r="BF591" s="16" t="s">
        <v>87</v>
      </c>
      <c r="BG591" s="31"/>
      <c r="BH591" s="16"/>
      <c r="BI591" s="19"/>
      <c r="BJ591" s="16"/>
      <c r="BK591" s="16"/>
      <c r="BL591" s="34"/>
    </row>
    <row r="592" spans="1:64">
      <c r="A592" s="15">
        <v>713</v>
      </c>
      <c r="B592" s="16">
        <v>4066</v>
      </c>
      <c r="C592" s="17" t="s">
        <v>112</v>
      </c>
      <c r="D592" s="18">
        <v>43875542</v>
      </c>
      <c r="E592" s="18">
        <v>43875542</v>
      </c>
      <c r="F592" s="18">
        <v>43875542</v>
      </c>
      <c r="G592" s="17" t="s">
        <v>3449</v>
      </c>
      <c r="H592" s="16" t="s">
        <v>89</v>
      </c>
      <c r="I592" s="19" t="s">
        <v>3450</v>
      </c>
      <c r="J592" s="16">
        <f t="shared" ca="1" si="58"/>
        <v>43</v>
      </c>
      <c r="K592" s="17" t="s">
        <v>67</v>
      </c>
      <c r="L592" s="16">
        <v>2044</v>
      </c>
      <c r="M592" s="16">
        <v>11</v>
      </c>
      <c r="N592" s="16" t="s">
        <v>139</v>
      </c>
      <c r="O592" s="35" t="s">
        <v>140</v>
      </c>
      <c r="P592" s="16" t="s">
        <v>71</v>
      </c>
      <c r="Q592" s="16" t="s">
        <v>142</v>
      </c>
      <c r="R592" s="17" t="s">
        <v>73</v>
      </c>
      <c r="S592" s="22"/>
      <c r="T592" s="22">
        <v>713</v>
      </c>
      <c r="U592" s="22" t="s">
        <v>139</v>
      </c>
      <c r="V592" s="37" t="s">
        <v>140</v>
      </c>
      <c r="W592" s="16">
        <v>4000</v>
      </c>
      <c r="X592" s="16" t="s">
        <v>259</v>
      </c>
      <c r="Y592" s="16" t="s">
        <v>1583</v>
      </c>
      <c r="Z592" s="16" t="s">
        <v>1583</v>
      </c>
      <c r="AA592" s="16" t="s">
        <v>76</v>
      </c>
      <c r="AB592" s="16" t="s">
        <v>76</v>
      </c>
      <c r="AC592" s="16" t="s">
        <v>76</v>
      </c>
      <c r="AD592" s="16" t="s">
        <v>919</v>
      </c>
      <c r="AE592" s="16" t="s">
        <v>77</v>
      </c>
      <c r="AF592" s="24">
        <v>4492340</v>
      </c>
      <c r="AG592" s="25" t="s">
        <v>78</v>
      </c>
      <c r="AH592" s="24">
        <v>4492340</v>
      </c>
      <c r="AI592" s="26" t="s">
        <v>78</v>
      </c>
      <c r="AJ592" s="27">
        <v>40988</v>
      </c>
      <c r="AK592" s="19" t="s">
        <v>92</v>
      </c>
      <c r="AL592" s="28">
        <f t="shared" ca="1" si="60"/>
        <v>13</v>
      </c>
      <c r="AM592" s="16" t="s">
        <v>120</v>
      </c>
      <c r="AN592" s="16" t="s">
        <v>240</v>
      </c>
      <c r="AO592" s="36" t="s">
        <v>82</v>
      </c>
      <c r="AP592" s="30">
        <v>5.2199999999999998E-3</v>
      </c>
      <c r="AQ592" s="31" t="s">
        <v>3451</v>
      </c>
      <c r="AR592" s="16" t="s">
        <v>3452</v>
      </c>
      <c r="AS592" s="16" t="s">
        <v>84</v>
      </c>
      <c r="AT592" s="16" t="s">
        <v>1716</v>
      </c>
      <c r="AU592" s="33" t="s">
        <v>3453</v>
      </c>
      <c r="AV592" s="16"/>
      <c r="AW592" s="16" t="s">
        <v>3454</v>
      </c>
      <c r="AX592" s="16">
        <v>3212155857</v>
      </c>
      <c r="AY592" s="16" t="s">
        <v>78</v>
      </c>
      <c r="AZ592" s="16" t="str">
        <f t="shared" ca="1" si="59"/>
        <v xml:space="preserve"> </v>
      </c>
      <c r="BA592" s="16" t="s">
        <v>87</v>
      </c>
      <c r="BB592" s="16" t="s">
        <v>87</v>
      </c>
      <c r="BC592" s="16"/>
      <c r="BD592" s="18" t="s">
        <v>153</v>
      </c>
      <c r="BE592" s="16"/>
      <c r="BF592" s="16" t="s">
        <v>154</v>
      </c>
      <c r="BG592" s="31"/>
      <c r="BH592" s="16"/>
      <c r="BI592" s="19"/>
      <c r="BJ592" s="16"/>
      <c r="BK592" s="16"/>
      <c r="BL592" s="34"/>
    </row>
    <row r="593" spans="1:64">
      <c r="A593" s="15">
        <v>714</v>
      </c>
      <c r="B593" s="16">
        <v>4066</v>
      </c>
      <c r="C593" s="17" t="s">
        <v>64</v>
      </c>
      <c r="D593" s="18">
        <v>19252503</v>
      </c>
      <c r="E593" s="18">
        <v>19252503</v>
      </c>
      <c r="F593" s="18">
        <v>19252503</v>
      </c>
      <c r="G593" s="17" t="s">
        <v>3455</v>
      </c>
      <c r="H593" s="16" t="s">
        <v>229</v>
      </c>
      <c r="I593" s="19" t="s">
        <v>3456</v>
      </c>
      <c r="J593" s="16">
        <f t="shared" ca="1" si="58"/>
        <v>70</v>
      </c>
      <c r="K593" s="17" t="s">
        <v>138</v>
      </c>
      <c r="L593" s="16">
        <v>3124</v>
      </c>
      <c r="M593" s="16">
        <v>15</v>
      </c>
      <c r="N593" s="16" t="s">
        <v>115</v>
      </c>
      <c r="O593" s="35" t="s">
        <v>116</v>
      </c>
      <c r="P593" s="16" t="s">
        <v>141</v>
      </c>
      <c r="Q593" s="16" t="s">
        <v>117</v>
      </c>
      <c r="R593" s="17" t="s">
        <v>73</v>
      </c>
      <c r="S593" s="22" t="s">
        <v>3457</v>
      </c>
      <c r="T593" s="22">
        <v>714</v>
      </c>
      <c r="U593" s="22" t="s">
        <v>115</v>
      </c>
      <c r="V593" s="37" t="s">
        <v>116</v>
      </c>
      <c r="W593" s="16">
        <v>3000</v>
      </c>
      <c r="X593" s="16" t="s">
        <v>170</v>
      </c>
      <c r="Y593" s="16" t="s">
        <v>519</v>
      </c>
      <c r="Z593" s="16" t="s">
        <v>519</v>
      </c>
      <c r="AA593" s="16" t="s">
        <v>339</v>
      </c>
      <c r="AB593" s="16" t="s">
        <v>340</v>
      </c>
      <c r="AC593" s="16" t="s">
        <v>341</v>
      </c>
      <c r="AD593" s="16"/>
      <c r="AE593" s="16" t="s">
        <v>77</v>
      </c>
      <c r="AF593" s="24">
        <v>3147287</v>
      </c>
      <c r="AG593" s="25" t="s">
        <v>78</v>
      </c>
      <c r="AH593" s="24">
        <v>3147287</v>
      </c>
      <c r="AI593" s="26" t="s">
        <v>78</v>
      </c>
      <c r="AJ593" s="27">
        <v>40897</v>
      </c>
      <c r="AK593" s="19" t="s">
        <v>92</v>
      </c>
      <c r="AL593" s="28">
        <f t="shared" ca="1" si="60"/>
        <v>13.25</v>
      </c>
      <c r="AM593" s="16" t="s">
        <v>173</v>
      </c>
      <c r="AN593" s="16" t="s">
        <v>94</v>
      </c>
      <c r="AO593" s="36" t="s">
        <v>343</v>
      </c>
      <c r="AP593" s="30">
        <v>5.2199999999999998E-3</v>
      </c>
      <c r="AQ593" s="31" t="s">
        <v>3458</v>
      </c>
      <c r="AR593" s="16" t="s">
        <v>3459</v>
      </c>
      <c r="AS593" s="16" t="s">
        <v>84</v>
      </c>
      <c r="AT593" s="16"/>
      <c r="AU593" s="33" t="s">
        <v>3460</v>
      </c>
      <c r="AV593" s="16"/>
      <c r="AW593" s="16" t="s">
        <v>3461</v>
      </c>
      <c r="AX593" s="16">
        <v>3023119701</v>
      </c>
      <c r="AY593" s="16" t="s">
        <v>78</v>
      </c>
      <c r="AZ593" s="16" t="str">
        <f t="shared" ca="1" si="59"/>
        <v>Prepensionado</v>
      </c>
      <c r="BA593" s="16" t="s">
        <v>87</v>
      </c>
      <c r="BB593" s="16" t="s">
        <v>87</v>
      </c>
      <c r="BC593" s="16"/>
      <c r="BD593" s="18" t="s">
        <v>87</v>
      </c>
      <c r="BE593" s="16"/>
      <c r="BF593" s="16" t="s">
        <v>87</v>
      </c>
      <c r="BG593" s="16"/>
      <c r="BH593" s="16"/>
      <c r="BI593" s="19"/>
      <c r="BJ593" s="16"/>
      <c r="BK593" s="16"/>
      <c r="BL593" s="34"/>
    </row>
    <row r="594" spans="1:64">
      <c r="A594" s="15">
        <v>715</v>
      </c>
      <c r="B594" s="16">
        <v>4066</v>
      </c>
      <c r="C594" s="17" t="s">
        <v>64</v>
      </c>
      <c r="D594" s="18">
        <v>80355432</v>
      </c>
      <c r="E594" s="18">
        <v>80355432</v>
      </c>
      <c r="F594" s="18">
        <v>80355432</v>
      </c>
      <c r="G594" s="17" t="s">
        <v>3462</v>
      </c>
      <c r="H594" s="16" t="s">
        <v>89</v>
      </c>
      <c r="I594" s="19" t="s">
        <v>3463</v>
      </c>
      <c r="J594" s="16">
        <f t="shared" ca="1" si="58"/>
        <v>55</v>
      </c>
      <c r="K594" s="17" t="s">
        <v>138</v>
      </c>
      <c r="L594" s="16">
        <v>3124</v>
      </c>
      <c r="M594" s="16">
        <v>16</v>
      </c>
      <c r="N594" s="16" t="s">
        <v>444</v>
      </c>
      <c r="O594" s="35" t="s">
        <v>116</v>
      </c>
      <c r="P594" s="16" t="s">
        <v>141</v>
      </c>
      <c r="Q594" s="16" t="s">
        <v>117</v>
      </c>
      <c r="R594" s="17" t="s">
        <v>73</v>
      </c>
      <c r="S594" s="22"/>
      <c r="T594" s="22">
        <v>715</v>
      </c>
      <c r="U594" s="22" t="s">
        <v>444</v>
      </c>
      <c r="V594" s="37" t="s">
        <v>116</v>
      </c>
      <c r="W594" s="16">
        <v>4000</v>
      </c>
      <c r="X594" s="16" t="s">
        <v>259</v>
      </c>
      <c r="Y594" s="16" t="s">
        <v>1851</v>
      </c>
      <c r="Z594" s="16" t="s">
        <v>1851</v>
      </c>
      <c r="AA594" s="16" t="s">
        <v>76</v>
      </c>
      <c r="AB594" s="16" t="s">
        <v>76</v>
      </c>
      <c r="AC594" s="16" t="s">
        <v>76</v>
      </c>
      <c r="AD594" s="16" t="s">
        <v>261</v>
      </c>
      <c r="AE594" s="16" t="s">
        <v>77</v>
      </c>
      <c r="AF594" s="24">
        <v>3556004</v>
      </c>
      <c r="AG594" s="25" t="s">
        <v>78</v>
      </c>
      <c r="AH594" s="24">
        <v>3556004</v>
      </c>
      <c r="AI594" s="26" t="s">
        <v>78</v>
      </c>
      <c r="AJ594" s="27">
        <v>40878</v>
      </c>
      <c r="AK594" s="19" t="s">
        <v>92</v>
      </c>
      <c r="AL594" s="28">
        <f t="shared" ca="1" si="60"/>
        <v>13.333333333333334</v>
      </c>
      <c r="AM594" s="16" t="s">
        <v>120</v>
      </c>
      <c r="AN594" s="16" t="s">
        <v>94</v>
      </c>
      <c r="AO594" s="36" t="s">
        <v>82</v>
      </c>
      <c r="AP594" s="30">
        <v>5.2199999999999998E-3</v>
      </c>
      <c r="AQ594" s="31" t="s">
        <v>3464</v>
      </c>
      <c r="AR594" s="16" t="s">
        <v>3464</v>
      </c>
      <c r="AS594" s="16" t="s">
        <v>84</v>
      </c>
      <c r="AT594" s="16"/>
      <c r="AU594" s="33" t="s">
        <v>394</v>
      </c>
      <c r="AV594" s="16"/>
      <c r="AW594" s="16" t="s">
        <v>3465</v>
      </c>
      <c r="AX594" s="16" t="s">
        <v>3466</v>
      </c>
      <c r="AY594" s="16" t="s">
        <v>3467</v>
      </c>
      <c r="AZ594" s="16" t="str">
        <f t="shared" ca="1" si="59"/>
        <v xml:space="preserve"> </v>
      </c>
      <c r="BA594" s="16" t="s">
        <v>87</v>
      </c>
      <c r="BB594" s="16" t="s">
        <v>87</v>
      </c>
      <c r="BC594" s="16"/>
      <c r="BD594" s="18" t="s">
        <v>87</v>
      </c>
      <c r="BE594" s="16"/>
      <c r="BF594" s="16" t="s">
        <v>87</v>
      </c>
      <c r="BG594" s="16"/>
      <c r="BH594" s="16"/>
      <c r="BI594" s="19"/>
      <c r="BJ594" s="16"/>
      <c r="BK594" s="16"/>
      <c r="BL594" s="34"/>
    </row>
    <row r="595" spans="1:64">
      <c r="A595" s="15">
        <v>716</v>
      </c>
      <c r="B595" s="16">
        <v>4066</v>
      </c>
      <c r="C595" s="17" t="s">
        <v>112</v>
      </c>
      <c r="D595" s="18">
        <v>1014251631</v>
      </c>
      <c r="E595" s="18">
        <v>1014251631</v>
      </c>
      <c r="F595" s="18">
        <v>1014251631</v>
      </c>
      <c r="G595" s="17" t="s">
        <v>3468</v>
      </c>
      <c r="H595" s="16" t="s">
        <v>89</v>
      </c>
      <c r="I595" s="19">
        <v>34345</v>
      </c>
      <c r="J595" s="16">
        <f t="shared" ca="1" si="58"/>
        <v>31</v>
      </c>
      <c r="K595" s="17" t="s">
        <v>138</v>
      </c>
      <c r="L595" s="16">
        <v>4044</v>
      </c>
      <c r="M595" s="16">
        <v>11</v>
      </c>
      <c r="N595" s="16" t="s">
        <v>916</v>
      </c>
      <c r="O595" s="35" t="s">
        <v>917</v>
      </c>
      <c r="P595" s="16" t="s">
        <v>141</v>
      </c>
      <c r="Q595" s="16" t="s">
        <v>131</v>
      </c>
      <c r="R595" s="17" t="s">
        <v>73</v>
      </c>
      <c r="S595" s="22"/>
      <c r="T595" s="22">
        <v>716</v>
      </c>
      <c r="U595" s="22" t="s">
        <v>916</v>
      </c>
      <c r="V595" s="37" t="s">
        <v>917</v>
      </c>
      <c r="W595" s="16">
        <v>1300</v>
      </c>
      <c r="X595" s="16" t="s">
        <v>311</v>
      </c>
      <c r="Y595" s="16" t="s">
        <v>312</v>
      </c>
      <c r="Z595" s="16" t="s">
        <v>312</v>
      </c>
      <c r="AA595" s="16" t="s">
        <v>76</v>
      </c>
      <c r="AB595" s="16" t="s">
        <v>76</v>
      </c>
      <c r="AC595" s="16" t="s">
        <v>76</v>
      </c>
      <c r="AD595" s="16"/>
      <c r="AE595" s="16" t="s">
        <v>78</v>
      </c>
      <c r="AF595" s="24">
        <v>1909076</v>
      </c>
      <c r="AG595" s="25" t="s">
        <v>78</v>
      </c>
      <c r="AH595" s="24">
        <v>1909076</v>
      </c>
      <c r="AI595" s="26" t="s">
        <v>78</v>
      </c>
      <c r="AJ595" s="27">
        <v>43430</v>
      </c>
      <c r="AK595" s="19" t="s">
        <v>92</v>
      </c>
      <c r="AL595" s="28">
        <f t="shared" ca="1" si="60"/>
        <v>6.333333333333333</v>
      </c>
      <c r="AM595" s="16" t="s">
        <v>173</v>
      </c>
      <c r="AN595" s="16" t="s">
        <v>121</v>
      </c>
      <c r="AO595" s="36" t="s">
        <v>82</v>
      </c>
      <c r="AP595" s="30">
        <v>5.2199999999999998E-3</v>
      </c>
      <c r="AQ595" s="31" t="s">
        <v>3469</v>
      </c>
      <c r="AR595" s="31" t="s">
        <v>3470</v>
      </c>
      <c r="AS595" s="16" t="s">
        <v>2465</v>
      </c>
      <c r="AT595" s="16"/>
      <c r="AU595" s="33"/>
      <c r="AV595" s="31"/>
      <c r="AW595" s="16" t="s">
        <v>3471</v>
      </c>
      <c r="AX595" s="16">
        <v>3135700260</v>
      </c>
      <c r="AY595" s="16" t="s">
        <v>78</v>
      </c>
      <c r="AZ595" s="16" t="str">
        <f t="shared" ca="1" si="59"/>
        <v xml:space="preserve"> </v>
      </c>
      <c r="BA595" s="16" t="s">
        <v>87</v>
      </c>
      <c r="BB595" s="16" t="s">
        <v>265</v>
      </c>
      <c r="BC595" s="16"/>
      <c r="BD595" s="18" t="s">
        <v>87</v>
      </c>
      <c r="BE595" s="16"/>
      <c r="BF595" s="16" t="s">
        <v>154</v>
      </c>
      <c r="BG595" s="31"/>
      <c r="BH595" s="16"/>
      <c r="BI595" s="19"/>
      <c r="BJ595" s="16"/>
      <c r="BK595" s="16"/>
      <c r="BL595" s="34"/>
    </row>
    <row r="596" spans="1:64">
      <c r="A596" s="15">
        <v>719</v>
      </c>
      <c r="B596" s="16">
        <v>4066</v>
      </c>
      <c r="C596" s="17" t="s">
        <v>112</v>
      </c>
      <c r="D596" s="18">
        <v>52704796</v>
      </c>
      <c r="E596" s="18">
        <v>52704796</v>
      </c>
      <c r="F596" s="18">
        <v>52704796</v>
      </c>
      <c r="G596" s="17" t="s">
        <v>3472</v>
      </c>
      <c r="H596" s="16" t="s">
        <v>66</v>
      </c>
      <c r="I596" s="19">
        <v>28738</v>
      </c>
      <c r="J596" s="16">
        <f ca="1">IF(I596=0," ",DATEDIF(I596,TODAY(),"Y"))</f>
        <v>46</v>
      </c>
      <c r="K596" s="17" t="s">
        <v>138</v>
      </c>
      <c r="L596" s="16">
        <v>4044</v>
      </c>
      <c r="M596" s="16">
        <v>11</v>
      </c>
      <c r="N596" s="16" t="s">
        <v>916</v>
      </c>
      <c r="O596" s="35" t="s">
        <v>917</v>
      </c>
      <c r="P596" s="16" t="s">
        <v>141</v>
      </c>
      <c r="Q596" s="16" t="s">
        <v>131</v>
      </c>
      <c r="R596" s="17" t="s">
        <v>73</v>
      </c>
      <c r="S596" s="22"/>
      <c r="T596" s="22">
        <v>719</v>
      </c>
      <c r="U596" s="22" t="s">
        <v>916</v>
      </c>
      <c r="V596" s="37" t="s">
        <v>917</v>
      </c>
      <c r="W596" s="16">
        <v>4000</v>
      </c>
      <c r="X596" s="16" t="s">
        <v>259</v>
      </c>
      <c r="Y596" s="16" t="s">
        <v>3391</v>
      </c>
      <c r="Z596" s="16" t="s">
        <v>3391</v>
      </c>
      <c r="AA596" s="16" t="s">
        <v>76</v>
      </c>
      <c r="AB596" s="16" t="s">
        <v>76</v>
      </c>
      <c r="AC596" s="16" t="s">
        <v>76</v>
      </c>
      <c r="AD596" s="16" t="s">
        <v>261</v>
      </c>
      <c r="AE596" s="16" t="s">
        <v>78</v>
      </c>
      <c r="AF596" s="24">
        <v>1909076</v>
      </c>
      <c r="AG596" s="25" t="s">
        <v>78</v>
      </c>
      <c r="AH596" s="24">
        <v>1909076</v>
      </c>
      <c r="AI596" s="26" t="s">
        <v>78</v>
      </c>
      <c r="AJ596" s="27">
        <v>44161</v>
      </c>
      <c r="AK596" s="19" t="s">
        <v>3473</v>
      </c>
      <c r="AL596" s="28">
        <f t="shared" ca="1" si="60"/>
        <v>4.333333333333333</v>
      </c>
      <c r="AM596" s="16" t="s">
        <v>80</v>
      </c>
      <c r="AN596" s="16" t="s">
        <v>121</v>
      </c>
      <c r="AO596" s="36" t="s">
        <v>82</v>
      </c>
      <c r="AP596" s="30">
        <v>5.2199999999999998E-3</v>
      </c>
      <c r="AQ596" s="31" t="s">
        <v>3474</v>
      </c>
      <c r="AR596" s="16" t="s">
        <v>3475</v>
      </c>
      <c r="AS596" s="16" t="s">
        <v>107</v>
      </c>
      <c r="AT596" s="16"/>
      <c r="AU596" s="33"/>
      <c r="AV596" s="16"/>
      <c r="AW596" s="16" t="s">
        <v>3476</v>
      </c>
      <c r="AX596" s="16">
        <v>3227307070</v>
      </c>
      <c r="AY596" s="16" t="s">
        <v>78</v>
      </c>
      <c r="AZ596" s="16" t="str">
        <f t="shared" ca="1" si="59"/>
        <v xml:space="preserve"> </v>
      </c>
      <c r="BA596" s="16" t="s">
        <v>87</v>
      </c>
      <c r="BB596" s="16" t="s">
        <v>87</v>
      </c>
      <c r="BC596" s="16"/>
      <c r="BD596" s="18" t="s">
        <v>87</v>
      </c>
      <c r="BE596" s="16"/>
      <c r="BF596" s="16" t="s">
        <v>3477</v>
      </c>
      <c r="BG596" s="16"/>
      <c r="BH596" s="16"/>
      <c r="BI596" s="19"/>
      <c r="BJ596" s="16"/>
      <c r="BK596" s="16"/>
      <c r="BL596" s="34"/>
    </row>
    <row r="597" spans="1:64">
      <c r="A597" s="15">
        <v>720</v>
      </c>
      <c r="B597" s="16">
        <v>4066</v>
      </c>
      <c r="C597" s="17" t="s">
        <v>112</v>
      </c>
      <c r="D597" s="18">
        <v>52269017</v>
      </c>
      <c r="E597" s="18">
        <v>52269017</v>
      </c>
      <c r="F597" s="18">
        <v>52269017</v>
      </c>
      <c r="G597" s="17" t="s">
        <v>3478</v>
      </c>
      <c r="H597" s="16" t="s">
        <v>89</v>
      </c>
      <c r="I597" s="19" t="s">
        <v>3479</v>
      </c>
      <c r="J597" s="16">
        <f ca="1">IF(I597=0," ",DATEDIF(I597,TODAY(),"Y"))</f>
        <v>48</v>
      </c>
      <c r="K597" s="17" t="s">
        <v>138</v>
      </c>
      <c r="L597" s="16">
        <v>2044</v>
      </c>
      <c r="M597" s="16">
        <v>11</v>
      </c>
      <c r="N597" s="16" t="s">
        <v>139</v>
      </c>
      <c r="O597" s="35" t="s">
        <v>140</v>
      </c>
      <c r="P597" s="16" t="s">
        <v>141</v>
      </c>
      <c r="Q597" s="16" t="s">
        <v>142</v>
      </c>
      <c r="R597" s="17" t="s">
        <v>73</v>
      </c>
      <c r="S597" s="22"/>
      <c r="T597" s="22">
        <v>720</v>
      </c>
      <c r="U597" s="22" t="s">
        <v>139</v>
      </c>
      <c r="V597" s="37" t="s">
        <v>140</v>
      </c>
      <c r="W597" s="16">
        <v>4000</v>
      </c>
      <c r="X597" s="16" t="s">
        <v>259</v>
      </c>
      <c r="Y597" s="16" t="s">
        <v>3391</v>
      </c>
      <c r="Z597" s="16" t="s">
        <v>3391</v>
      </c>
      <c r="AA597" s="16" t="s">
        <v>76</v>
      </c>
      <c r="AB597" s="16" t="s">
        <v>76</v>
      </c>
      <c r="AC597" s="16" t="s">
        <v>76</v>
      </c>
      <c r="AD597" s="16" t="s">
        <v>3480</v>
      </c>
      <c r="AE597" s="16" t="s">
        <v>77</v>
      </c>
      <c r="AF597" s="24">
        <v>4492340</v>
      </c>
      <c r="AG597" s="25" t="s">
        <v>78</v>
      </c>
      <c r="AH597" s="24">
        <v>4492340</v>
      </c>
      <c r="AI597" s="26" t="s">
        <v>78</v>
      </c>
      <c r="AJ597" s="27">
        <v>42401</v>
      </c>
      <c r="AK597" s="19" t="s">
        <v>92</v>
      </c>
      <c r="AL597" s="28">
        <f t="shared" ca="1" si="60"/>
        <v>9.1666666666666661</v>
      </c>
      <c r="AM597" s="16" t="s">
        <v>120</v>
      </c>
      <c r="AN597" s="16" t="s">
        <v>121</v>
      </c>
      <c r="AO597" s="36" t="s">
        <v>82</v>
      </c>
      <c r="AP597" s="30">
        <v>5.2199999999999998E-3</v>
      </c>
      <c r="AQ597" s="31" t="s">
        <v>3481</v>
      </c>
      <c r="AR597" s="16" t="s">
        <v>3481</v>
      </c>
      <c r="AS597" s="16" t="s">
        <v>84</v>
      </c>
      <c r="AT597" s="16" t="s">
        <v>3272</v>
      </c>
      <c r="AU597" s="33" t="s">
        <v>3272</v>
      </c>
      <c r="AV597" s="16"/>
      <c r="AW597" s="16" t="s">
        <v>3482</v>
      </c>
      <c r="AX597" s="16">
        <v>3102060529</v>
      </c>
      <c r="AY597" s="16" t="s">
        <v>78</v>
      </c>
      <c r="AZ597" s="16" t="str">
        <f t="shared" ca="1" si="59"/>
        <v xml:space="preserve"> </v>
      </c>
      <c r="BA597" s="16" t="s">
        <v>87</v>
      </c>
      <c r="BB597" s="16" t="s">
        <v>87</v>
      </c>
      <c r="BC597" s="16"/>
      <c r="BD597" s="18" t="s">
        <v>153</v>
      </c>
      <c r="BE597" s="16"/>
      <c r="BF597" s="16" t="s">
        <v>87</v>
      </c>
      <c r="BG597" s="31"/>
      <c r="BH597" s="16"/>
      <c r="BI597" s="19"/>
      <c r="BJ597" s="16"/>
      <c r="BK597" s="16"/>
      <c r="BL597" s="34"/>
    </row>
    <row r="598" spans="1:64" ht="22.5">
      <c r="A598" s="15">
        <v>721</v>
      </c>
      <c r="B598" s="16">
        <v>4066</v>
      </c>
      <c r="C598" s="17" t="s">
        <v>112</v>
      </c>
      <c r="D598" s="18">
        <v>52356296</v>
      </c>
      <c r="E598" s="18">
        <v>52356296</v>
      </c>
      <c r="F598" s="18">
        <v>52356296</v>
      </c>
      <c r="G598" s="17" t="s">
        <v>3483</v>
      </c>
      <c r="H598" s="16" t="s">
        <v>851</v>
      </c>
      <c r="I598" s="19">
        <v>28176</v>
      </c>
      <c r="J598" s="16">
        <v>46</v>
      </c>
      <c r="K598" s="17" t="s">
        <v>67</v>
      </c>
      <c r="L598" s="35" t="s">
        <v>366</v>
      </c>
      <c r="M598" s="16">
        <v>21</v>
      </c>
      <c r="N598" s="16" t="s">
        <v>367</v>
      </c>
      <c r="O598" s="21" t="s">
        <v>368</v>
      </c>
      <c r="P598" s="16" t="s">
        <v>71</v>
      </c>
      <c r="Q598" s="16" t="s">
        <v>72</v>
      </c>
      <c r="R598" s="17" t="s">
        <v>73</v>
      </c>
      <c r="S598" s="22"/>
      <c r="T598" s="22">
        <v>721</v>
      </c>
      <c r="U598" s="22" t="s">
        <v>367</v>
      </c>
      <c r="V598" s="23" t="s">
        <v>368</v>
      </c>
      <c r="W598" s="16">
        <v>4500</v>
      </c>
      <c r="X598" s="16" t="s">
        <v>143</v>
      </c>
      <c r="Y598" s="16" t="s">
        <v>3484</v>
      </c>
      <c r="Z598" s="16" t="s">
        <v>3484</v>
      </c>
      <c r="AA598" s="16" t="s">
        <v>76</v>
      </c>
      <c r="AB598" s="16" t="s">
        <v>76</v>
      </c>
      <c r="AC598" s="16" t="s">
        <v>76</v>
      </c>
      <c r="AD598" s="16"/>
      <c r="AE598" s="16" t="s">
        <v>77</v>
      </c>
      <c r="AF598" s="24">
        <v>12260463</v>
      </c>
      <c r="AG598" s="25" t="s">
        <v>78</v>
      </c>
      <c r="AH598" s="24">
        <v>12260463</v>
      </c>
      <c r="AI598" s="26" t="s">
        <v>78</v>
      </c>
      <c r="AJ598" s="27">
        <v>45281</v>
      </c>
      <c r="AK598" s="19" t="s">
        <v>3485</v>
      </c>
      <c r="AL598" s="28">
        <f t="shared" ca="1" si="60"/>
        <v>1.25</v>
      </c>
      <c r="AM598" s="16" t="s">
        <v>3486</v>
      </c>
      <c r="AN598" s="16" t="s">
        <v>94</v>
      </c>
      <c r="AO598" s="43" t="s">
        <v>82</v>
      </c>
      <c r="AP598" s="30">
        <v>5.2199999999999998E-3</v>
      </c>
      <c r="AQ598" s="31" t="s">
        <v>3487</v>
      </c>
      <c r="AR598" s="32" t="s">
        <v>3488</v>
      </c>
      <c r="AS598" s="16" t="s">
        <v>107</v>
      </c>
      <c r="AT598" s="70"/>
      <c r="AU598" s="16"/>
      <c r="AV598" s="16" t="s">
        <v>3489</v>
      </c>
      <c r="AW598" s="16" t="s">
        <v>2147</v>
      </c>
      <c r="AX598" s="16" t="s">
        <v>78</v>
      </c>
      <c r="AY598" s="16" t="s">
        <v>78</v>
      </c>
      <c r="AZ598" s="16" t="str">
        <f t="shared" si="59"/>
        <v xml:space="preserve"> </v>
      </c>
      <c r="BA598" s="16" t="s">
        <v>87</v>
      </c>
      <c r="BB598" s="16" t="s">
        <v>87</v>
      </c>
      <c r="BC598" s="16" t="s">
        <v>3490</v>
      </c>
      <c r="BD598" s="18" t="s">
        <v>87</v>
      </c>
      <c r="BE598" s="16"/>
      <c r="BF598" s="16" t="s">
        <v>87</v>
      </c>
      <c r="BG598" s="31"/>
      <c r="BH598" s="16"/>
      <c r="BI598" s="19"/>
      <c r="BJ598" s="16"/>
      <c r="BK598" s="16"/>
      <c r="BL598" s="34"/>
    </row>
    <row r="599" spans="1:64">
      <c r="A599" s="15">
        <v>722</v>
      </c>
      <c r="B599" s="16">
        <v>4066</v>
      </c>
      <c r="C599" s="17" t="s">
        <v>112</v>
      </c>
      <c r="D599" s="18">
        <v>52484548</v>
      </c>
      <c r="E599" s="18">
        <v>52484548</v>
      </c>
      <c r="F599" s="18">
        <v>52484548</v>
      </c>
      <c r="G599" s="17" t="s">
        <v>3491</v>
      </c>
      <c r="H599" s="16" t="s">
        <v>89</v>
      </c>
      <c r="I599" s="19" t="s">
        <v>3492</v>
      </c>
      <c r="J599" s="16">
        <f t="shared" ref="J599:J611" ca="1" si="61">IF(I599=0," ",DATEDIF(I599,TODAY(),"Y"))</f>
        <v>45</v>
      </c>
      <c r="K599" s="17" t="s">
        <v>138</v>
      </c>
      <c r="L599" s="16">
        <v>4210</v>
      </c>
      <c r="M599" s="16">
        <v>18</v>
      </c>
      <c r="N599" s="16" t="s">
        <v>251</v>
      </c>
      <c r="O599" s="35" t="s">
        <v>130</v>
      </c>
      <c r="P599" s="16" t="s">
        <v>141</v>
      </c>
      <c r="Q599" s="16" t="s">
        <v>131</v>
      </c>
      <c r="R599" s="17" t="s">
        <v>73</v>
      </c>
      <c r="S599" s="22"/>
      <c r="T599" s="22">
        <v>722</v>
      </c>
      <c r="U599" s="22" t="s">
        <v>251</v>
      </c>
      <c r="V599" s="37" t="s">
        <v>130</v>
      </c>
      <c r="W599" s="16">
        <v>4500</v>
      </c>
      <c r="X599" s="16" t="s">
        <v>143</v>
      </c>
      <c r="Y599" s="16" t="s">
        <v>213</v>
      </c>
      <c r="Z599" s="16" t="s">
        <v>213</v>
      </c>
      <c r="AA599" s="16" t="s">
        <v>76</v>
      </c>
      <c r="AB599" s="16" t="s">
        <v>76</v>
      </c>
      <c r="AC599" s="16" t="s">
        <v>76</v>
      </c>
      <c r="AD599" s="16" t="s">
        <v>3493</v>
      </c>
      <c r="AE599" s="16" t="s">
        <v>77</v>
      </c>
      <c r="AF599" s="24">
        <v>2436984</v>
      </c>
      <c r="AG599" s="25" t="s">
        <v>78</v>
      </c>
      <c r="AH599" s="24">
        <v>2436984</v>
      </c>
      <c r="AI599" s="26" t="s">
        <v>78</v>
      </c>
      <c r="AJ599" s="27">
        <v>41046</v>
      </c>
      <c r="AK599" s="19" t="s">
        <v>92</v>
      </c>
      <c r="AL599" s="28">
        <f t="shared" ca="1" si="60"/>
        <v>12.833333333333334</v>
      </c>
      <c r="AM599" s="16" t="s">
        <v>120</v>
      </c>
      <c r="AN599" s="16" t="s">
        <v>94</v>
      </c>
      <c r="AO599" s="36" t="s">
        <v>82</v>
      </c>
      <c r="AP599" s="30">
        <v>5.2199999999999998E-3</v>
      </c>
      <c r="AQ599" s="31" t="s">
        <v>3494</v>
      </c>
      <c r="AR599" s="16" t="s">
        <v>3494</v>
      </c>
      <c r="AS599" s="16" t="s">
        <v>84</v>
      </c>
      <c r="AT599" s="16" t="s">
        <v>3495</v>
      </c>
      <c r="AU599" s="33"/>
      <c r="AV599" s="16"/>
      <c r="AW599" s="16" t="s">
        <v>3496</v>
      </c>
      <c r="AX599" s="16">
        <v>3112121231</v>
      </c>
      <c r="AY599" s="16" t="s">
        <v>78</v>
      </c>
      <c r="AZ599" s="16" t="str">
        <f t="shared" ca="1" si="59"/>
        <v xml:space="preserve"> </v>
      </c>
      <c r="BA599" s="16" t="s">
        <v>87</v>
      </c>
      <c r="BB599" s="16" t="s">
        <v>87</v>
      </c>
      <c r="BC599" s="16"/>
      <c r="BD599" s="18" t="s">
        <v>153</v>
      </c>
      <c r="BE599" s="16"/>
      <c r="BF599" s="16" t="s">
        <v>154</v>
      </c>
      <c r="BG599" s="31"/>
      <c r="BH599" s="16"/>
      <c r="BI599" s="19"/>
      <c r="BJ599" s="16"/>
      <c r="BK599" s="16"/>
      <c r="BL599" s="34"/>
    </row>
    <row r="600" spans="1:64">
      <c r="A600" s="15">
        <v>723</v>
      </c>
      <c r="B600" s="16">
        <v>4066</v>
      </c>
      <c r="C600" s="17" t="s">
        <v>112</v>
      </c>
      <c r="D600" s="18">
        <v>64699294</v>
      </c>
      <c r="E600" s="18">
        <v>64699294</v>
      </c>
      <c r="F600" s="18">
        <v>64699294</v>
      </c>
      <c r="G600" s="17" t="s">
        <v>3497</v>
      </c>
      <c r="H600" s="16" t="s">
        <v>89</v>
      </c>
      <c r="I600" s="19" t="s">
        <v>3498</v>
      </c>
      <c r="J600" s="16">
        <f t="shared" ca="1" si="61"/>
        <v>42</v>
      </c>
      <c r="K600" s="17" t="s">
        <v>138</v>
      </c>
      <c r="L600" s="16">
        <v>2028</v>
      </c>
      <c r="M600" s="16">
        <v>18</v>
      </c>
      <c r="N600" s="16" t="s">
        <v>358</v>
      </c>
      <c r="O600" s="35" t="s">
        <v>284</v>
      </c>
      <c r="P600" s="16" t="s">
        <v>141</v>
      </c>
      <c r="Q600" s="16" t="s">
        <v>142</v>
      </c>
      <c r="R600" s="17" t="s">
        <v>73</v>
      </c>
      <c r="S600" s="22"/>
      <c r="T600" s="22">
        <v>723</v>
      </c>
      <c r="U600" s="22" t="s">
        <v>358</v>
      </c>
      <c r="V600" s="37" t="s">
        <v>284</v>
      </c>
      <c r="W600" s="16">
        <v>3000</v>
      </c>
      <c r="X600" s="16" t="s">
        <v>170</v>
      </c>
      <c r="Y600" s="16" t="s">
        <v>416</v>
      </c>
      <c r="Z600" s="16" t="s">
        <v>416</v>
      </c>
      <c r="AA600" s="16" t="s">
        <v>76</v>
      </c>
      <c r="AB600" s="16" t="s">
        <v>76</v>
      </c>
      <c r="AC600" s="16" t="s">
        <v>76</v>
      </c>
      <c r="AD600" s="16"/>
      <c r="AE600" s="16" t="s">
        <v>77</v>
      </c>
      <c r="AF600" s="24">
        <v>7461595</v>
      </c>
      <c r="AG600" s="25" t="s">
        <v>78</v>
      </c>
      <c r="AH600" s="24">
        <v>7461595</v>
      </c>
      <c r="AI600" s="26" t="s">
        <v>78</v>
      </c>
      <c r="AJ600" s="27">
        <v>40878</v>
      </c>
      <c r="AK600" s="19" t="s">
        <v>92</v>
      </c>
      <c r="AL600" s="28">
        <f t="shared" ca="1" si="60"/>
        <v>13.333333333333334</v>
      </c>
      <c r="AM600" s="16" t="s">
        <v>93</v>
      </c>
      <c r="AN600" s="16" t="s">
        <v>240</v>
      </c>
      <c r="AO600" s="36" t="s">
        <v>82</v>
      </c>
      <c r="AP600" s="30">
        <v>5.2199999999999998E-3</v>
      </c>
      <c r="AQ600" s="31" t="s">
        <v>3499</v>
      </c>
      <c r="AR600" s="16" t="s">
        <v>3500</v>
      </c>
      <c r="AS600" s="16" t="s">
        <v>84</v>
      </c>
      <c r="AT600" s="16"/>
      <c r="AU600" s="33" t="s">
        <v>3501</v>
      </c>
      <c r="AV600" s="16" t="s">
        <v>732</v>
      </c>
      <c r="AW600" s="16" t="s">
        <v>3502</v>
      </c>
      <c r="AX600" s="16">
        <v>3004705598</v>
      </c>
      <c r="AY600" s="16">
        <v>3212772962</v>
      </c>
      <c r="AZ600" s="16" t="str">
        <f t="shared" ca="1" si="59"/>
        <v xml:space="preserve"> </v>
      </c>
      <c r="BA600" s="16" t="s">
        <v>87</v>
      </c>
      <c r="BB600" s="16" t="s">
        <v>87</v>
      </c>
      <c r="BC600" s="16"/>
      <c r="BD600" s="18" t="s">
        <v>87</v>
      </c>
      <c r="BE600" s="16"/>
      <c r="BF600" s="16" t="s">
        <v>87</v>
      </c>
      <c r="BG600" s="31"/>
      <c r="BH600" s="16"/>
      <c r="BI600" s="19"/>
      <c r="BJ600" s="16"/>
      <c r="BK600" s="16"/>
      <c r="BL600" s="34"/>
    </row>
    <row r="601" spans="1:64">
      <c r="A601" s="15">
        <v>724</v>
      </c>
      <c r="B601" s="16">
        <v>4066</v>
      </c>
      <c r="C601" s="17" t="s">
        <v>64</v>
      </c>
      <c r="D601" s="18">
        <v>77092838</v>
      </c>
      <c r="E601" s="18">
        <v>77092838</v>
      </c>
      <c r="F601" s="18">
        <v>77092838</v>
      </c>
      <c r="G601" s="17" t="s">
        <v>3503</v>
      </c>
      <c r="H601" s="16" t="s">
        <v>89</v>
      </c>
      <c r="I601" s="19">
        <v>30905</v>
      </c>
      <c r="J601" s="16">
        <f t="shared" ca="1" si="61"/>
        <v>40</v>
      </c>
      <c r="K601" s="17" t="s">
        <v>138</v>
      </c>
      <c r="L601" s="16">
        <v>2044</v>
      </c>
      <c r="M601" s="16">
        <v>11</v>
      </c>
      <c r="N601" s="16" t="s">
        <v>139</v>
      </c>
      <c r="O601" s="35" t="s">
        <v>140</v>
      </c>
      <c r="P601" s="16" t="s">
        <v>141</v>
      </c>
      <c r="Q601" s="16" t="s">
        <v>142</v>
      </c>
      <c r="R601" s="17" t="s">
        <v>73</v>
      </c>
      <c r="S601" s="22"/>
      <c r="T601" s="22">
        <v>724</v>
      </c>
      <c r="U601" s="22" t="s">
        <v>139</v>
      </c>
      <c r="V601" s="37" t="s">
        <v>140</v>
      </c>
      <c r="W601" s="16">
        <v>3000</v>
      </c>
      <c r="X601" s="16" t="s">
        <v>170</v>
      </c>
      <c r="Y601" s="16" t="s">
        <v>531</v>
      </c>
      <c r="Z601" s="16" t="s">
        <v>531</v>
      </c>
      <c r="AA601" s="16" t="s">
        <v>421</v>
      </c>
      <c r="AB601" s="16" t="s">
        <v>422</v>
      </c>
      <c r="AC601" s="16" t="s">
        <v>423</v>
      </c>
      <c r="AD601" s="16"/>
      <c r="AE601" s="16" t="s">
        <v>77</v>
      </c>
      <c r="AF601" s="24">
        <v>4492340</v>
      </c>
      <c r="AG601" s="25" t="s">
        <v>78</v>
      </c>
      <c r="AH601" s="24">
        <v>4492340</v>
      </c>
      <c r="AI601" s="26" t="s">
        <v>78</v>
      </c>
      <c r="AJ601" s="27">
        <v>44069</v>
      </c>
      <c r="AK601" s="19" t="s">
        <v>3504</v>
      </c>
      <c r="AL601" s="28">
        <f t="shared" ca="1" si="60"/>
        <v>4.583333333333333</v>
      </c>
      <c r="AM601" s="16" t="s">
        <v>173</v>
      </c>
      <c r="AN601" s="16" t="s">
        <v>194</v>
      </c>
      <c r="AO601" s="36" t="s">
        <v>425</v>
      </c>
      <c r="AP601" s="30">
        <v>5.2199999999999998E-3</v>
      </c>
      <c r="AQ601" s="31" t="s">
        <v>3505</v>
      </c>
      <c r="AR601" s="16" t="s">
        <v>3506</v>
      </c>
      <c r="AS601" s="16" t="s">
        <v>84</v>
      </c>
      <c r="AT601" s="16"/>
      <c r="AU601" s="33"/>
      <c r="AV601" s="16" t="s">
        <v>3507</v>
      </c>
      <c r="AW601" s="16" t="s">
        <v>3508</v>
      </c>
      <c r="AX601" s="16">
        <v>3205711861</v>
      </c>
      <c r="AY601" s="16">
        <v>3205711861</v>
      </c>
      <c r="AZ601" s="16" t="str">
        <f t="shared" ca="1" si="59"/>
        <v xml:space="preserve"> </v>
      </c>
      <c r="BA601" s="16" t="s">
        <v>87</v>
      </c>
      <c r="BB601" s="16" t="s">
        <v>87</v>
      </c>
      <c r="BC601" s="16"/>
      <c r="BD601" s="18" t="s">
        <v>87</v>
      </c>
      <c r="BE601" s="16"/>
      <c r="BF601" s="16" t="s">
        <v>87</v>
      </c>
      <c r="BG601" s="31"/>
      <c r="BH601" s="16"/>
      <c r="BI601" s="19"/>
      <c r="BJ601" s="16"/>
      <c r="BK601" s="16"/>
      <c r="BL601" s="34"/>
    </row>
    <row r="602" spans="1:64">
      <c r="A602" s="15">
        <v>725</v>
      </c>
      <c r="B602" s="16">
        <v>4066</v>
      </c>
      <c r="C602" s="17" t="s">
        <v>112</v>
      </c>
      <c r="D602" s="18">
        <v>39750179</v>
      </c>
      <c r="E602" s="18">
        <v>39750179</v>
      </c>
      <c r="F602" s="18">
        <v>39750179</v>
      </c>
      <c r="G602" s="17" t="s">
        <v>3509</v>
      </c>
      <c r="H602" s="16" t="s">
        <v>89</v>
      </c>
      <c r="I602" s="19" t="s">
        <v>3510</v>
      </c>
      <c r="J602" s="16">
        <f t="shared" ca="1" si="61"/>
        <v>58</v>
      </c>
      <c r="K602" s="17" t="s">
        <v>138</v>
      </c>
      <c r="L602" s="16">
        <v>3124</v>
      </c>
      <c r="M602" s="16">
        <v>16</v>
      </c>
      <c r="N602" s="16" t="s">
        <v>444</v>
      </c>
      <c r="O602" s="35" t="s">
        <v>116</v>
      </c>
      <c r="P602" s="16" t="s">
        <v>141</v>
      </c>
      <c r="Q602" s="16" t="s">
        <v>117</v>
      </c>
      <c r="R602" s="17" t="s">
        <v>73</v>
      </c>
      <c r="S602" s="22"/>
      <c r="T602" s="22">
        <v>725</v>
      </c>
      <c r="U602" s="22" t="s">
        <v>444</v>
      </c>
      <c r="V602" s="37" t="s">
        <v>116</v>
      </c>
      <c r="W602" s="16">
        <v>4500</v>
      </c>
      <c r="X602" s="16" t="s">
        <v>143</v>
      </c>
      <c r="Y602" s="16" t="s">
        <v>3407</v>
      </c>
      <c r="Z602" s="16" t="s">
        <v>3407</v>
      </c>
      <c r="AA602" s="16" t="s">
        <v>76</v>
      </c>
      <c r="AB602" s="16" t="s">
        <v>76</v>
      </c>
      <c r="AC602" s="16" t="s">
        <v>76</v>
      </c>
      <c r="AD602" s="16" t="s">
        <v>3511</v>
      </c>
      <c r="AE602" s="16" t="s">
        <v>77</v>
      </c>
      <c r="AF602" s="24">
        <v>3556004</v>
      </c>
      <c r="AG602" s="25" t="s">
        <v>78</v>
      </c>
      <c r="AH602" s="24">
        <v>3556004</v>
      </c>
      <c r="AI602" s="26" t="s">
        <v>78</v>
      </c>
      <c r="AJ602" s="27">
        <v>41031</v>
      </c>
      <c r="AK602" s="19" t="s">
        <v>92</v>
      </c>
      <c r="AL602" s="28">
        <f t="shared" ca="1" si="60"/>
        <v>12.916666666666666</v>
      </c>
      <c r="AM602" s="16" t="s">
        <v>120</v>
      </c>
      <c r="AN602" s="16" t="s">
        <v>94</v>
      </c>
      <c r="AO602" s="36" t="s">
        <v>82</v>
      </c>
      <c r="AP602" s="30">
        <v>5.2199999999999998E-3</v>
      </c>
      <c r="AQ602" s="31" t="s">
        <v>3512</v>
      </c>
      <c r="AR602" s="16" t="s">
        <v>3512</v>
      </c>
      <c r="AS602" s="16" t="s">
        <v>84</v>
      </c>
      <c r="AT602" s="16" t="s">
        <v>3513</v>
      </c>
      <c r="AU602" s="33" t="s">
        <v>1121</v>
      </c>
      <c r="AV602" s="16"/>
      <c r="AW602" s="16" t="s">
        <v>3514</v>
      </c>
      <c r="AX602" s="16">
        <v>3103276821</v>
      </c>
      <c r="AY602" s="16">
        <v>3102436523</v>
      </c>
      <c r="AZ602" s="16" t="str">
        <f t="shared" ca="1" si="59"/>
        <v>Prepensionado</v>
      </c>
      <c r="BA602" s="16" t="s">
        <v>87</v>
      </c>
      <c r="BB602" s="16" t="s">
        <v>87</v>
      </c>
      <c r="BC602" s="16"/>
      <c r="BD602" s="18" t="s">
        <v>87</v>
      </c>
      <c r="BE602" s="16"/>
      <c r="BF602" s="16" t="s">
        <v>87</v>
      </c>
      <c r="BG602" s="31"/>
      <c r="BH602" s="16"/>
      <c r="BI602" s="19"/>
      <c r="BJ602" s="16"/>
      <c r="BK602" s="16"/>
      <c r="BL602" s="34"/>
    </row>
    <row r="603" spans="1:64">
      <c r="A603" s="15">
        <v>726</v>
      </c>
      <c r="B603" s="16">
        <v>4066</v>
      </c>
      <c r="C603" s="17" t="s">
        <v>112</v>
      </c>
      <c r="D603" s="18">
        <v>52616825</v>
      </c>
      <c r="E603" s="286">
        <v>52616825</v>
      </c>
      <c r="F603" s="286">
        <v>52616825</v>
      </c>
      <c r="G603" s="75" t="s">
        <v>3515</v>
      </c>
      <c r="H603" s="16" t="s">
        <v>89</v>
      </c>
      <c r="I603" s="19">
        <v>28720</v>
      </c>
      <c r="J603" s="16">
        <f t="shared" ca="1" si="61"/>
        <v>46</v>
      </c>
      <c r="K603" s="17" t="s">
        <v>138</v>
      </c>
      <c r="L603" s="16">
        <v>3124</v>
      </c>
      <c r="M603" s="16">
        <v>16</v>
      </c>
      <c r="N603" s="16" t="s">
        <v>444</v>
      </c>
      <c r="O603" s="35" t="s">
        <v>116</v>
      </c>
      <c r="P603" s="16" t="s">
        <v>141</v>
      </c>
      <c r="Q603" s="16" t="s">
        <v>117</v>
      </c>
      <c r="R603" s="17" t="s">
        <v>73</v>
      </c>
      <c r="S603" s="22"/>
      <c r="T603" s="22">
        <v>726</v>
      </c>
      <c r="U603" s="22" t="s">
        <v>444</v>
      </c>
      <c r="V603" s="37" t="s">
        <v>116</v>
      </c>
      <c r="W603" s="16">
        <v>4000</v>
      </c>
      <c r="X603" s="16" t="s">
        <v>259</v>
      </c>
      <c r="Y603" s="16" t="s">
        <v>1583</v>
      </c>
      <c r="Z603" s="16" t="s">
        <v>1583</v>
      </c>
      <c r="AA603" s="16" t="s">
        <v>76</v>
      </c>
      <c r="AB603" s="16" t="s">
        <v>76</v>
      </c>
      <c r="AC603" s="16" t="s">
        <v>76</v>
      </c>
      <c r="AD603" s="16" t="s">
        <v>919</v>
      </c>
      <c r="AE603" s="16" t="s">
        <v>77</v>
      </c>
      <c r="AF603" s="24">
        <v>3556004</v>
      </c>
      <c r="AG603" s="25" t="s">
        <v>78</v>
      </c>
      <c r="AH603" s="24">
        <v>3556004</v>
      </c>
      <c r="AI603" s="26" t="s">
        <v>78</v>
      </c>
      <c r="AJ603" s="27">
        <v>45026</v>
      </c>
      <c r="AK603" s="19" t="s">
        <v>3516</v>
      </c>
      <c r="AL603" s="28">
        <f t="shared" ca="1" si="60"/>
        <v>1.9166666666666667</v>
      </c>
      <c r="AM603" s="16" t="s">
        <v>120</v>
      </c>
      <c r="AN603" s="16" t="s">
        <v>121</v>
      </c>
      <c r="AO603" s="76" t="s">
        <v>82</v>
      </c>
      <c r="AP603" s="30">
        <v>5.2199999999999998E-3</v>
      </c>
      <c r="AQ603" s="31" t="s">
        <v>3517</v>
      </c>
      <c r="AR603" s="16" t="s">
        <v>3518</v>
      </c>
      <c r="AS603" s="16" t="s">
        <v>84</v>
      </c>
      <c r="AT603" s="16" t="s">
        <v>3519</v>
      </c>
      <c r="AU603" s="33"/>
      <c r="AV603" s="16"/>
      <c r="AW603" s="16" t="s">
        <v>3520</v>
      </c>
      <c r="AX603" s="16">
        <v>3138838959</v>
      </c>
      <c r="AY603" s="16" t="s">
        <v>78</v>
      </c>
      <c r="AZ603" s="16" t="str">
        <f t="shared" ca="1" si="59"/>
        <v xml:space="preserve"> </v>
      </c>
      <c r="BA603" s="16" t="s">
        <v>87</v>
      </c>
      <c r="BB603" s="16" t="s">
        <v>87</v>
      </c>
      <c r="BC603" s="16"/>
      <c r="BD603" s="18" t="s">
        <v>87</v>
      </c>
      <c r="BE603" s="16"/>
      <c r="BF603" s="16" t="s">
        <v>87</v>
      </c>
      <c r="BG603" s="31"/>
      <c r="BH603" s="16"/>
      <c r="BI603" s="19"/>
      <c r="BJ603" s="16"/>
      <c r="BK603" s="16"/>
      <c r="BL603" s="34"/>
    </row>
    <row r="604" spans="1:64">
      <c r="A604" s="15">
        <v>727</v>
      </c>
      <c r="B604" s="16">
        <v>4066</v>
      </c>
      <c r="C604" s="17" t="s">
        <v>112</v>
      </c>
      <c r="D604" s="18">
        <v>1020783531</v>
      </c>
      <c r="E604" s="18">
        <v>1020783531</v>
      </c>
      <c r="F604" s="18">
        <v>1020783531</v>
      </c>
      <c r="G604" s="17" t="s">
        <v>3521</v>
      </c>
      <c r="H604" s="16" t="s">
        <v>89</v>
      </c>
      <c r="I604" s="19">
        <v>34146</v>
      </c>
      <c r="J604" s="16">
        <f t="shared" ca="1" si="61"/>
        <v>31</v>
      </c>
      <c r="K604" s="17" t="s">
        <v>138</v>
      </c>
      <c r="L604" s="16">
        <v>3124</v>
      </c>
      <c r="M604" s="16">
        <v>16</v>
      </c>
      <c r="N604" s="16" t="s">
        <v>444</v>
      </c>
      <c r="O604" s="35" t="s">
        <v>116</v>
      </c>
      <c r="P604" s="16" t="s">
        <v>141</v>
      </c>
      <c r="Q604" s="16" t="s">
        <v>117</v>
      </c>
      <c r="R604" s="17" t="s">
        <v>73</v>
      </c>
      <c r="S604" s="22"/>
      <c r="T604" s="22">
        <v>727</v>
      </c>
      <c r="U604" s="22" t="s">
        <v>444</v>
      </c>
      <c r="V604" s="37" t="s">
        <v>116</v>
      </c>
      <c r="W604" s="16">
        <v>3000</v>
      </c>
      <c r="X604" s="16" t="s">
        <v>170</v>
      </c>
      <c r="Y604" s="16" t="s">
        <v>231</v>
      </c>
      <c r="Z604" s="16" t="s">
        <v>231</v>
      </c>
      <c r="AA604" s="16" t="s">
        <v>145</v>
      </c>
      <c r="AB604" s="16" t="s">
        <v>146</v>
      </c>
      <c r="AC604" s="16" t="s">
        <v>147</v>
      </c>
      <c r="AD604" s="16"/>
      <c r="AE604" s="16" t="s">
        <v>77</v>
      </c>
      <c r="AF604" s="24">
        <v>3556004</v>
      </c>
      <c r="AG604" s="25" t="s">
        <v>78</v>
      </c>
      <c r="AH604" s="24">
        <v>3556004</v>
      </c>
      <c r="AI604" s="26" t="s">
        <v>78</v>
      </c>
      <c r="AJ604" s="27">
        <v>43228</v>
      </c>
      <c r="AK604" s="19" t="s">
        <v>92</v>
      </c>
      <c r="AL604" s="28">
        <f t="shared" ca="1" si="60"/>
        <v>6.833333333333333</v>
      </c>
      <c r="AM604" s="16" t="s">
        <v>120</v>
      </c>
      <c r="AN604" s="16" t="s">
        <v>94</v>
      </c>
      <c r="AO604" s="36" t="s">
        <v>148</v>
      </c>
      <c r="AP604" s="30">
        <v>5.2199999999999998E-3</v>
      </c>
      <c r="AQ604" s="31" t="s">
        <v>3522</v>
      </c>
      <c r="AR604" s="16" t="s">
        <v>3522</v>
      </c>
      <c r="AS604" s="16" t="s">
        <v>84</v>
      </c>
      <c r="AT604" s="16"/>
      <c r="AU604" s="33" t="s">
        <v>198</v>
      </c>
      <c r="AV604" s="16"/>
      <c r="AW604" s="16" t="s">
        <v>3523</v>
      </c>
      <c r="AX604" s="16">
        <v>3136487949</v>
      </c>
      <c r="AY604" s="16" t="s">
        <v>78</v>
      </c>
      <c r="AZ604" s="16" t="str">
        <f t="shared" ca="1" si="59"/>
        <v xml:space="preserve"> </v>
      </c>
      <c r="BA604" s="16" t="s">
        <v>87</v>
      </c>
      <c r="BB604" s="16" t="s">
        <v>87</v>
      </c>
      <c r="BC604" s="16"/>
      <c r="BD604" s="18" t="s">
        <v>87</v>
      </c>
      <c r="BE604" s="16"/>
      <c r="BF604" s="16" t="s">
        <v>154</v>
      </c>
      <c r="BG604" s="31"/>
      <c r="BH604" s="16"/>
      <c r="BI604" s="19"/>
      <c r="BJ604" s="16"/>
      <c r="BK604" s="16"/>
      <c r="BL604" s="34"/>
    </row>
    <row r="605" spans="1:64">
      <c r="A605" s="15">
        <v>728</v>
      </c>
      <c r="B605" s="16">
        <v>4066</v>
      </c>
      <c r="C605" s="17" t="s">
        <v>112</v>
      </c>
      <c r="D605" s="18">
        <v>52069443</v>
      </c>
      <c r="E605" s="18">
        <v>52069443</v>
      </c>
      <c r="F605" s="18">
        <v>52069443</v>
      </c>
      <c r="G605" s="17" t="s">
        <v>3524</v>
      </c>
      <c r="H605" s="16" t="s">
        <v>89</v>
      </c>
      <c r="I605" s="19" t="s">
        <v>3525</v>
      </c>
      <c r="J605" s="16">
        <f t="shared" ca="1" si="61"/>
        <v>53</v>
      </c>
      <c r="K605" s="17" t="s">
        <v>138</v>
      </c>
      <c r="L605" s="16">
        <v>3124</v>
      </c>
      <c r="M605" s="16">
        <v>15</v>
      </c>
      <c r="N605" s="16" t="s">
        <v>115</v>
      </c>
      <c r="O605" s="35" t="s">
        <v>116</v>
      </c>
      <c r="P605" s="16" t="s">
        <v>141</v>
      </c>
      <c r="Q605" s="16" t="s">
        <v>117</v>
      </c>
      <c r="R605" s="17" t="s">
        <v>73</v>
      </c>
      <c r="S605" s="22"/>
      <c r="T605" s="22">
        <v>728</v>
      </c>
      <c r="U605" s="22" t="s">
        <v>115</v>
      </c>
      <c r="V605" s="37" t="s">
        <v>116</v>
      </c>
      <c r="W605" s="16">
        <v>3000</v>
      </c>
      <c r="X605" s="16" t="s">
        <v>170</v>
      </c>
      <c r="Y605" s="16" t="s">
        <v>416</v>
      </c>
      <c r="Z605" s="16" t="s">
        <v>416</v>
      </c>
      <c r="AA605" s="16" t="s">
        <v>76</v>
      </c>
      <c r="AB605" s="16" t="s">
        <v>76</v>
      </c>
      <c r="AC605" s="16" t="s">
        <v>76</v>
      </c>
      <c r="AD605" s="16" t="s">
        <v>3526</v>
      </c>
      <c r="AE605" s="16" t="s">
        <v>77</v>
      </c>
      <c r="AF605" s="24">
        <v>3147287</v>
      </c>
      <c r="AG605" s="25" t="s">
        <v>78</v>
      </c>
      <c r="AH605" s="24">
        <v>3147287</v>
      </c>
      <c r="AI605" s="26" t="s">
        <v>78</v>
      </c>
      <c r="AJ605" s="27">
        <v>41016</v>
      </c>
      <c r="AK605" s="19" t="s">
        <v>92</v>
      </c>
      <c r="AL605" s="28">
        <f t="shared" ca="1" si="60"/>
        <v>12.916666666666666</v>
      </c>
      <c r="AM605" s="16" t="s">
        <v>120</v>
      </c>
      <c r="AN605" s="16" t="s">
        <v>94</v>
      </c>
      <c r="AO605" s="36" t="s">
        <v>82</v>
      </c>
      <c r="AP605" s="30">
        <v>5.2199999999999998E-3</v>
      </c>
      <c r="AQ605" s="31" t="s">
        <v>3527</v>
      </c>
      <c r="AR605" s="16" t="s">
        <v>3528</v>
      </c>
      <c r="AS605" s="16" t="s">
        <v>84</v>
      </c>
      <c r="AT605" s="16" t="s">
        <v>3529</v>
      </c>
      <c r="AU605" s="33"/>
      <c r="AV605" s="16"/>
      <c r="AW605" s="16" t="s">
        <v>3530</v>
      </c>
      <c r="AX605" s="16">
        <v>3046097520</v>
      </c>
      <c r="AY605" s="16">
        <v>3105889943</v>
      </c>
      <c r="AZ605" s="16" t="str">
        <f t="shared" ca="1" si="59"/>
        <v xml:space="preserve"> </v>
      </c>
      <c r="BA605" s="16" t="s">
        <v>87</v>
      </c>
      <c r="BB605" s="16" t="s">
        <v>87</v>
      </c>
      <c r="BC605" s="16"/>
      <c r="BD605" s="18" t="s">
        <v>87</v>
      </c>
      <c r="BE605" s="16"/>
      <c r="BF605" s="16" t="s">
        <v>87</v>
      </c>
      <c r="BG605" s="31"/>
      <c r="BH605" s="16"/>
      <c r="BI605" s="19"/>
      <c r="BJ605" s="16"/>
      <c r="BK605" s="16"/>
      <c r="BL605" s="34"/>
    </row>
    <row r="606" spans="1:64">
      <c r="A606" s="15">
        <v>729</v>
      </c>
      <c r="B606" s="16">
        <v>4066</v>
      </c>
      <c r="C606" s="17" t="s">
        <v>112</v>
      </c>
      <c r="D606" s="18">
        <v>1023904795</v>
      </c>
      <c r="E606" s="18">
        <v>1023904795</v>
      </c>
      <c r="F606" s="18">
        <v>1023904795</v>
      </c>
      <c r="G606" s="17" t="s">
        <v>3531</v>
      </c>
      <c r="H606" s="16" t="s">
        <v>89</v>
      </c>
      <c r="I606" s="19" t="s">
        <v>3532</v>
      </c>
      <c r="J606" s="16">
        <f t="shared" ca="1" si="61"/>
        <v>34</v>
      </c>
      <c r="K606" s="17" t="s">
        <v>138</v>
      </c>
      <c r="L606" s="16">
        <v>3124</v>
      </c>
      <c r="M606" s="16">
        <v>12</v>
      </c>
      <c r="N606" s="16" t="s">
        <v>350</v>
      </c>
      <c r="O606" s="35" t="s">
        <v>116</v>
      </c>
      <c r="P606" s="16" t="s">
        <v>141</v>
      </c>
      <c r="Q606" s="16" t="s">
        <v>117</v>
      </c>
      <c r="R606" s="17" t="s">
        <v>73</v>
      </c>
      <c r="S606" s="22"/>
      <c r="T606" s="22">
        <v>729</v>
      </c>
      <c r="U606" s="22" t="s">
        <v>350</v>
      </c>
      <c r="V606" s="37" t="s">
        <v>116</v>
      </c>
      <c r="W606" s="16">
        <v>1100</v>
      </c>
      <c r="X606" s="16" t="s">
        <v>159</v>
      </c>
      <c r="Y606" s="16" t="s">
        <v>222</v>
      </c>
      <c r="Z606" s="16" t="s">
        <v>222</v>
      </c>
      <c r="AA606" s="16" t="s">
        <v>76</v>
      </c>
      <c r="AB606" s="16" t="s">
        <v>76</v>
      </c>
      <c r="AC606" s="16" t="s">
        <v>76</v>
      </c>
      <c r="AD606" s="16"/>
      <c r="AE606" s="16" t="s">
        <v>77</v>
      </c>
      <c r="AF606" s="24">
        <v>2724337</v>
      </c>
      <c r="AG606" s="25" t="s">
        <v>78</v>
      </c>
      <c r="AH606" s="24">
        <v>2724337</v>
      </c>
      <c r="AI606" s="26" t="s">
        <v>78</v>
      </c>
      <c r="AJ606" s="27">
        <v>40924</v>
      </c>
      <c r="AK606" s="19" t="s">
        <v>92</v>
      </c>
      <c r="AL606" s="28">
        <f t="shared" ca="1" si="60"/>
        <v>13.166666666666666</v>
      </c>
      <c r="AM606" s="16" t="s">
        <v>269</v>
      </c>
      <c r="AN606" s="39" t="s">
        <v>94</v>
      </c>
      <c r="AO606" s="36" t="s">
        <v>82</v>
      </c>
      <c r="AP606" s="30">
        <v>5.2199999999999998E-3</v>
      </c>
      <c r="AQ606" s="31" t="s">
        <v>3533</v>
      </c>
      <c r="AR606" s="16" t="s">
        <v>3534</v>
      </c>
      <c r="AS606" s="16" t="s">
        <v>84</v>
      </c>
      <c r="AT606" s="16" t="s">
        <v>3535</v>
      </c>
      <c r="AU606" s="33" t="s">
        <v>198</v>
      </c>
      <c r="AV606" s="16"/>
      <c r="AW606" s="16" t="s">
        <v>3536</v>
      </c>
      <c r="AX606" s="16">
        <v>3053484705</v>
      </c>
      <c r="AY606" s="16" t="s">
        <v>78</v>
      </c>
      <c r="AZ606" s="16" t="str">
        <f t="shared" ca="1" si="59"/>
        <v xml:space="preserve"> </v>
      </c>
      <c r="BA606" s="16" t="s">
        <v>87</v>
      </c>
      <c r="BB606" s="16" t="s">
        <v>87</v>
      </c>
      <c r="BC606" s="16"/>
      <c r="BD606" s="18" t="s">
        <v>153</v>
      </c>
      <c r="BE606" s="16"/>
      <c r="BF606" s="16" t="s">
        <v>154</v>
      </c>
      <c r="BG606" s="31"/>
      <c r="BH606" s="16"/>
      <c r="BI606" s="19"/>
      <c r="BJ606" s="16"/>
      <c r="BK606" s="16"/>
      <c r="BL606" s="34"/>
    </row>
    <row r="607" spans="1:64">
      <c r="A607" s="15">
        <v>730</v>
      </c>
      <c r="B607" s="16">
        <v>4066</v>
      </c>
      <c r="C607" s="17" t="s">
        <v>112</v>
      </c>
      <c r="D607" s="18">
        <v>1097389820</v>
      </c>
      <c r="E607" s="18">
        <v>1097389820</v>
      </c>
      <c r="F607" s="18">
        <v>1097389820</v>
      </c>
      <c r="G607" s="17" t="s">
        <v>3537</v>
      </c>
      <c r="H607" s="16" t="s">
        <v>229</v>
      </c>
      <c r="I607" s="19">
        <v>31803</v>
      </c>
      <c r="J607" s="16">
        <f t="shared" ca="1" si="61"/>
        <v>38</v>
      </c>
      <c r="K607" s="17" t="s">
        <v>138</v>
      </c>
      <c r="L607" s="16">
        <v>2028</v>
      </c>
      <c r="M607" s="16">
        <v>18</v>
      </c>
      <c r="N607" s="16" t="s">
        <v>358</v>
      </c>
      <c r="O607" s="35" t="s">
        <v>284</v>
      </c>
      <c r="P607" s="16" t="s">
        <v>141</v>
      </c>
      <c r="Q607" s="16" t="s">
        <v>142</v>
      </c>
      <c r="R607" s="17" t="s">
        <v>73</v>
      </c>
      <c r="S607" s="22"/>
      <c r="T607" s="22">
        <v>730</v>
      </c>
      <c r="U607" s="22" t="s">
        <v>358</v>
      </c>
      <c r="V607" s="37" t="s">
        <v>284</v>
      </c>
      <c r="W607" s="16">
        <v>1300</v>
      </c>
      <c r="X607" s="16" t="s">
        <v>170</v>
      </c>
      <c r="Y607" s="16" t="s">
        <v>432</v>
      </c>
      <c r="Z607" s="16" t="s">
        <v>432</v>
      </c>
      <c r="AA607" s="16" t="s">
        <v>433</v>
      </c>
      <c r="AB607" s="16" t="s">
        <v>662</v>
      </c>
      <c r="AC607" s="16" t="s">
        <v>663</v>
      </c>
      <c r="AD607" s="16" t="s">
        <v>3538</v>
      </c>
      <c r="AE607" s="16" t="s">
        <v>77</v>
      </c>
      <c r="AF607" s="24">
        <v>7461595</v>
      </c>
      <c r="AG607" s="25" t="s">
        <v>78</v>
      </c>
      <c r="AH607" s="24">
        <v>7461595</v>
      </c>
      <c r="AI607" s="26" t="s">
        <v>78</v>
      </c>
      <c r="AJ607" s="27">
        <v>43840</v>
      </c>
      <c r="AK607" s="19" t="s">
        <v>3539</v>
      </c>
      <c r="AL607" s="28">
        <f t="shared" ca="1" si="60"/>
        <v>5.166666666666667</v>
      </c>
      <c r="AM607" s="16" t="s">
        <v>269</v>
      </c>
      <c r="AN607" s="16" t="s">
        <v>94</v>
      </c>
      <c r="AO607" s="36" t="s">
        <v>664</v>
      </c>
      <c r="AP607" s="30">
        <v>5.2199999999999998E-3</v>
      </c>
      <c r="AQ607" s="31" t="s">
        <v>3540</v>
      </c>
      <c r="AR607" s="31" t="s">
        <v>3541</v>
      </c>
      <c r="AS607" s="16" t="s">
        <v>84</v>
      </c>
      <c r="AT607" s="16"/>
      <c r="AU607" s="33" t="s">
        <v>198</v>
      </c>
      <c r="AV607" s="31" t="s">
        <v>994</v>
      </c>
      <c r="AW607" s="16" t="s">
        <v>3542</v>
      </c>
      <c r="AX607" s="16">
        <v>3167430442</v>
      </c>
      <c r="AY607" s="16" t="s">
        <v>78</v>
      </c>
      <c r="AZ607" s="16" t="str">
        <f t="shared" ca="1" si="59"/>
        <v xml:space="preserve"> </v>
      </c>
      <c r="BA607" s="16" t="s">
        <v>87</v>
      </c>
      <c r="BB607" s="16" t="s">
        <v>87</v>
      </c>
      <c r="BC607" s="16"/>
      <c r="BD607" s="18" t="s">
        <v>87</v>
      </c>
      <c r="BE607" s="16"/>
      <c r="BF607" s="16" t="s">
        <v>87</v>
      </c>
      <c r="BG607" s="44"/>
      <c r="BH607" s="16"/>
      <c r="BI607" s="19"/>
      <c r="BJ607" s="16"/>
      <c r="BK607" s="16"/>
      <c r="BL607" s="34"/>
    </row>
    <row r="608" spans="1:64">
      <c r="A608" s="15">
        <v>731</v>
      </c>
      <c r="B608" s="16">
        <v>4066</v>
      </c>
      <c r="C608" s="17" t="s">
        <v>112</v>
      </c>
      <c r="D608" s="18">
        <v>52025883</v>
      </c>
      <c r="E608" s="18">
        <v>52025883</v>
      </c>
      <c r="F608" s="18">
        <v>52025883</v>
      </c>
      <c r="G608" s="17" t="s">
        <v>3543</v>
      </c>
      <c r="H608" s="16" t="s">
        <v>89</v>
      </c>
      <c r="I608" s="19" t="s">
        <v>3544</v>
      </c>
      <c r="J608" s="16">
        <f t="shared" ca="1" si="61"/>
        <v>54</v>
      </c>
      <c r="K608" s="17" t="s">
        <v>138</v>
      </c>
      <c r="L608" s="16">
        <v>3124</v>
      </c>
      <c r="M608" s="16">
        <v>16</v>
      </c>
      <c r="N608" s="16" t="s">
        <v>444</v>
      </c>
      <c r="O608" s="35" t="s">
        <v>116</v>
      </c>
      <c r="P608" s="16" t="s">
        <v>141</v>
      </c>
      <c r="Q608" s="16" t="s">
        <v>117</v>
      </c>
      <c r="R608" s="17" t="s">
        <v>73</v>
      </c>
      <c r="S608" s="22"/>
      <c r="T608" s="22">
        <v>731</v>
      </c>
      <c r="U608" s="22" t="s">
        <v>444</v>
      </c>
      <c r="V608" s="37" t="s">
        <v>116</v>
      </c>
      <c r="W608" s="16">
        <v>4500</v>
      </c>
      <c r="X608" s="16" t="s">
        <v>143</v>
      </c>
      <c r="Y608" s="16" t="s">
        <v>3407</v>
      </c>
      <c r="Z608" s="16" t="s">
        <v>3407</v>
      </c>
      <c r="AA608" s="16" t="s">
        <v>76</v>
      </c>
      <c r="AB608" s="16" t="s">
        <v>76</v>
      </c>
      <c r="AC608" s="16" t="s">
        <v>76</v>
      </c>
      <c r="AD608" s="16"/>
      <c r="AE608" s="16" t="s">
        <v>77</v>
      </c>
      <c r="AF608" s="24">
        <v>3556004</v>
      </c>
      <c r="AG608" s="25" t="s">
        <v>78</v>
      </c>
      <c r="AH608" s="24">
        <v>3556004</v>
      </c>
      <c r="AI608" s="26" t="s">
        <v>78</v>
      </c>
      <c r="AJ608" s="27">
        <v>41012</v>
      </c>
      <c r="AK608" s="19" t="s">
        <v>92</v>
      </c>
      <c r="AL608" s="28">
        <f t="shared" ca="1" si="60"/>
        <v>12.916666666666666</v>
      </c>
      <c r="AM608" s="16" t="s">
        <v>120</v>
      </c>
      <c r="AN608" s="16" t="s">
        <v>94</v>
      </c>
      <c r="AO608" s="36" t="s">
        <v>82</v>
      </c>
      <c r="AP608" s="30">
        <v>5.2199999999999998E-3</v>
      </c>
      <c r="AQ608" s="31" t="s">
        <v>3545</v>
      </c>
      <c r="AR608" s="16" t="s">
        <v>3546</v>
      </c>
      <c r="AS608" s="16" t="s">
        <v>84</v>
      </c>
      <c r="AT608" s="16"/>
      <c r="AU608" s="33" t="s">
        <v>135</v>
      </c>
      <c r="AV608" s="16"/>
      <c r="AW608" s="16" t="s">
        <v>3547</v>
      </c>
      <c r="AX608" s="16">
        <v>3008490285</v>
      </c>
      <c r="AY608" s="16">
        <v>3224175125</v>
      </c>
      <c r="AZ608" s="16" t="str">
        <f t="shared" ca="1" si="59"/>
        <v>Prepensionado</v>
      </c>
      <c r="BA608" s="16" t="s">
        <v>87</v>
      </c>
      <c r="BB608" s="16" t="s">
        <v>87</v>
      </c>
      <c r="BC608" s="16"/>
      <c r="BD608" s="18" t="s">
        <v>153</v>
      </c>
      <c r="BE608" s="16"/>
      <c r="BF608" s="16" t="s">
        <v>87</v>
      </c>
      <c r="BG608" s="31"/>
      <c r="BH608" s="16"/>
      <c r="BI608" s="19"/>
      <c r="BJ608" s="16"/>
      <c r="BK608" s="16"/>
      <c r="BL608" s="34"/>
    </row>
    <row r="609" spans="1:64">
      <c r="A609" s="15">
        <v>732</v>
      </c>
      <c r="B609" s="16">
        <v>4066</v>
      </c>
      <c r="C609" s="17" t="s">
        <v>64</v>
      </c>
      <c r="D609" s="18">
        <v>79883334</v>
      </c>
      <c r="E609" s="18">
        <v>79883334</v>
      </c>
      <c r="F609" s="18">
        <v>79883334</v>
      </c>
      <c r="G609" s="17" t="s">
        <v>3548</v>
      </c>
      <c r="H609" s="16" t="s">
        <v>229</v>
      </c>
      <c r="I609" s="19">
        <v>29430</v>
      </c>
      <c r="J609" s="16">
        <f t="shared" ca="1" si="61"/>
        <v>44</v>
      </c>
      <c r="K609" s="17" t="s">
        <v>138</v>
      </c>
      <c r="L609" s="16">
        <v>3124</v>
      </c>
      <c r="M609" s="16">
        <v>16</v>
      </c>
      <c r="N609" s="16" t="s">
        <v>444</v>
      </c>
      <c r="O609" s="35" t="s">
        <v>116</v>
      </c>
      <c r="P609" s="16" t="s">
        <v>141</v>
      </c>
      <c r="Q609" s="16" t="s">
        <v>117</v>
      </c>
      <c r="R609" s="17" t="s">
        <v>73</v>
      </c>
      <c r="S609" s="22"/>
      <c r="T609" s="22">
        <v>732</v>
      </c>
      <c r="U609" s="22" t="s">
        <v>444</v>
      </c>
      <c r="V609" s="37" t="s">
        <v>116</v>
      </c>
      <c r="W609" s="16">
        <v>4000</v>
      </c>
      <c r="X609" s="16" t="s">
        <v>259</v>
      </c>
      <c r="Y609" s="16" t="s">
        <v>3391</v>
      </c>
      <c r="Z609" s="16" t="s">
        <v>3391</v>
      </c>
      <c r="AA609" s="16" t="s">
        <v>76</v>
      </c>
      <c r="AB609" s="16" t="s">
        <v>76</v>
      </c>
      <c r="AC609" s="16" t="s">
        <v>76</v>
      </c>
      <c r="AD609" s="16" t="s">
        <v>919</v>
      </c>
      <c r="AE609" s="16" t="s">
        <v>77</v>
      </c>
      <c r="AF609" s="24">
        <v>3556004</v>
      </c>
      <c r="AG609" s="25" t="s">
        <v>78</v>
      </c>
      <c r="AH609" s="24">
        <v>3556004</v>
      </c>
      <c r="AI609" s="26" t="s">
        <v>78</v>
      </c>
      <c r="AJ609" s="27">
        <v>43770</v>
      </c>
      <c r="AK609" s="19" t="s">
        <v>92</v>
      </c>
      <c r="AL609" s="28">
        <f t="shared" ca="1" si="60"/>
        <v>5.416666666666667</v>
      </c>
      <c r="AM609" s="16" t="s">
        <v>93</v>
      </c>
      <c r="AN609" s="16" t="s">
        <v>121</v>
      </c>
      <c r="AO609" s="36" t="s">
        <v>82</v>
      </c>
      <c r="AP609" s="30">
        <v>5.2199999999999998E-3</v>
      </c>
      <c r="AQ609" s="31" t="s">
        <v>3549</v>
      </c>
      <c r="AR609" s="16" t="s">
        <v>3550</v>
      </c>
      <c r="AS609" s="16" t="s">
        <v>84</v>
      </c>
      <c r="AT609" s="16" t="s">
        <v>3551</v>
      </c>
      <c r="AU609" s="33" t="s">
        <v>3552</v>
      </c>
      <c r="AV609" s="16"/>
      <c r="AW609" s="16" t="s">
        <v>3553</v>
      </c>
      <c r="AX609" s="16">
        <v>3183499757</v>
      </c>
      <c r="AY609" s="16" t="s">
        <v>78</v>
      </c>
      <c r="AZ609" s="16" t="str">
        <f t="shared" ca="1" si="59"/>
        <v xml:space="preserve"> </v>
      </c>
      <c r="BA609" s="16" t="s">
        <v>87</v>
      </c>
      <c r="BB609" s="16" t="s">
        <v>87</v>
      </c>
      <c r="BC609" s="16"/>
      <c r="BD609" s="18" t="s">
        <v>153</v>
      </c>
      <c r="BE609" s="16"/>
      <c r="BF609" s="16" t="s">
        <v>87</v>
      </c>
      <c r="BG609" s="31"/>
      <c r="BH609" s="16"/>
      <c r="BI609" s="19"/>
      <c r="BJ609" s="16"/>
      <c r="BK609" s="16"/>
      <c r="BL609" s="34"/>
    </row>
    <row r="610" spans="1:64">
      <c r="A610" s="15">
        <v>733</v>
      </c>
      <c r="B610" s="16">
        <v>4066</v>
      </c>
      <c r="C610" s="17" t="s">
        <v>112</v>
      </c>
      <c r="D610" s="18">
        <v>51984683</v>
      </c>
      <c r="E610" s="18">
        <v>51984683</v>
      </c>
      <c r="F610" s="18">
        <v>51984683</v>
      </c>
      <c r="G610" s="17" t="s">
        <v>3554</v>
      </c>
      <c r="H610" s="16" t="s">
        <v>66</v>
      </c>
      <c r="I610" s="19" t="s">
        <v>3555</v>
      </c>
      <c r="J610" s="16">
        <f t="shared" ca="1" si="61"/>
        <v>54</v>
      </c>
      <c r="K610" s="17" t="s">
        <v>138</v>
      </c>
      <c r="L610" s="16">
        <v>2044</v>
      </c>
      <c r="M610" s="16">
        <v>11</v>
      </c>
      <c r="N610" s="16" t="s">
        <v>139</v>
      </c>
      <c r="O610" s="35" t="s">
        <v>140</v>
      </c>
      <c r="P610" s="16" t="s">
        <v>141</v>
      </c>
      <c r="Q610" s="16" t="s">
        <v>142</v>
      </c>
      <c r="R610" s="17" t="s">
        <v>73</v>
      </c>
      <c r="S610" s="22"/>
      <c r="T610" s="22">
        <v>733</v>
      </c>
      <c r="U610" s="22" t="s">
        <v>139</v>
      </c>
      <c r="V610" s="37" t="s">
        <v>140</v>
      </c>
      <c r="W610" s="16">
        <v>4500</v>
      </c>
      <c r="X610" s="16" t="s">
        <v>143</v>
      </c>
      <c r="Y610" s="16" t="s">
        <v>238</v>
      </c>
      <c r="Z610" s="16" t="s">
        <v>238</v>
      </c>
      <c r="AA610" s="16" t="s">
        <v>76</v>
      </c>
      <c r="AB610" s="16" t="s">
        <v>76</v>
      </c>
      <c r="AC610" s="16" t="s">
        <v>76</v>
      </c>
      <c r="AD610" s="16" t="s">
        <v>3556</v>
      </c>
      <c r="AE610" s="16" t="s">
        <v>77</v>
      </c>
      <c r="AF610" s="24">
        <v>4492340</v>
      </c>
      <c r="AG610" s="25" t="s">
        <v>78</v>
      </c>
      <c r="AH610" s="24">
        <v>4492340</v>
      </c>
      <c r="AI610" s="26" t="s">
        <v>78</v>
      </c>
      <c r="AJ610" s="27">
        <v>40959</v>
      </c>
      <c r="AK610" s="19" t="s">
        <v>92</v>
      </c>
      <c r="AL610" s="28">
        <f t="shared" ca="1" si="60"/>
        <v>13.083333333333334</v>
      </c>
      <c r="AM610" s="16" t="s">
        <v>120</v>
      </c>
      <c r="AN610" s="16" t="s">
        <v>121</v>
      </c>
      <c r="AO610" s="36" t="s">
        <v>82</v>
      </c>
      <c r="AP610" s="30">
        <v>5.2199999999999998E-3</v>
      </c>
      <c r="AQ610" s="31" t="s">
        <v>3557</v>
      </c>
      <c r="AR610" s="16" t="s">
        <v>3558</v>
      </c>
      <c r="AS610" s="16" t="s">
        <v>84</v>
      </c>
      <c r="AT610" s="16"/>
      <c r="AU610" s="33" t="s">
        <v>625</v>
      </c>
      <c r="AV610" s="16" t="s">
        <v>3559</v>
      </c>
      <c r="AW610" s="16" t="s">
        <v>3560</v>
      </c>
      <c r="AX610" s="16">
        <v>3112524290</v>
      </c>
      <c r="AY610" s="16" t="s">
        <v>78</v>
      </c>
      <c r="AZ610" s="16" t="str">
        <f t="shared" ca="1" si="59"/>
        <v>Prepensionado</v>
      </c>
      <c r="BA610" s="16" t="s">
        <v>87</v>
      </c>
      <c r="BB610" s="16" t="s">
        <v>87</v>
      </c>
      <c r="BC610" s="16"/>
      <c r="BD610" s="18" t="s">
        <v>87</v>
      </c>
      <c r="BE610" s="16"/>
      <c r="BF610" s="16" t="s">
        <v>87</v>
      </c>
      <c r="BG610" s="31"/>
      <c r="BH610" s="16"/>
      <c r="BI610" s="19"/>
      <c r="BJ610" s="16"/>
      <c r="BK610" s="16"/>
      <c r="BL610" s="34"/>
    </row>
    <row r="611" spans="1:64">
      <c r="A611" s="15">
        <v>734</v>
      </c>
      <c r="B611" s="16">
        <v>4066</v>
      </c>
      <c r="C611" s="17" t="s">
        <v>64</v>
      </c>
      <c r="D611" s="18">
        <v>1118839365</v>
      </c>
      <c r="E611" s="18">
        <v>1118839365</v>
      </c>
      <c r="F611" s="18">
        <v>1118839365</v>
      </c>
      <c r="G611" s="17" t="s">
        <v>3561</v>
      </c>
      <c r="H611" s="16" t="s">
        <v>66</v>
      </c>
      <c r="I611" s="19">
        <v>33533</v>
      </c>
      <c r="J611" s="16">
        <f t="shared" ca="1" si="61"/>
        <v>33</v>
      </c>
      <c r="K611" s="17" t="s">
        <v>138</v>
      </c>
      <c r="L611" s="16">
        <v>2044</v>
      </c>
      <c r="M611" s="16">
        <v>11</v>
      </c>
      <c r="N611" s="16" t="s">
        <v>139</v>
      </c>
      <c r="O611" s="35" t="s">
        <v>140</v>
      </c>
      <c r="P611" s="16" t="s">
        <v>141</v>
      </c>
      <c r="Q611" s="16" t="s">
        <v>142</v>
      </c>
      <c r="R611" s="17" t="s">
        <v>73</v>
      </c>
      <c r="S611" s="22"/>
      <c r="T611" s="22">
        <v>734</v>
      </c>
      <c r="U611" s="22" t="s">
        <v>139</v>
      </c>
      <c r="V611" s="37" t="s">
        <v>140</v>
      </c>
      <c r="W611" s="16">
        <v>4500</v>
      </c>
      <c r="X611" s="16" t="s">
        <v>143</v>
      </c>
      <c r="Y611" s="16" t="s">
        <v>929</v>
      </c>
      <c r="Z611" s="16" t="s">
        <v>929</v>
      </c>
      <c r="AA611" s="16" t="s">
        <v>76</v>
      </c>
      <c r="AB611" s="16" t="s">
        <v>76</v>
      </c>
      <c r="AC611" s="16" t="s">
        <v>76</v>
      </c>
      <c r="AD611" s="16" t="s">
        <v>3562</v>
      </c>
      <c r="AE611" s="16" t="s">
        <v>77</v>
      </c>
      <c r="AF611" s="24">
        <v>4492340</v>
      </c>
      <c r="AG611" s="25" t="s">
        <v>78</v>
      </c>
      <c r="AH611" s="24">
        <v>4492340</v>
      </c>
      <c r="AI611" s="26" t="s">
        <v>78</v>
      </c>
      <c r="AJ611" s="27">
        <v>44070</v>
      </c>
      <c r="AK611" s="19" t="s">
        <v>3563</v>
      </c>
      <c r="AL611" s="28">
        <f t="shared" ca="1" si="60"/>
        <v>4.583333333333333</v>
      </c>
      <c r="AM611" s="16" t="s">
        <v>120</v>
      </c>
      <c r="AN611" s="16" t="s">
        <v>121</v>
      </c>
      <c r="AO611" s="36" t="s">
        <v>82</v>
      </c>
      <c r="AP611" s="30">
        <v>5.2199999999999998E-3</v>
      </c>
      <c r="AQ611" s="31" t="s">
        <v>3564</v>
      </c>
      <c r="AR611" s="16" t="s">
        <v>3565</v>
      </c>
      <c r="AS611" s="16" t="s">
        <v>84</v>
      </c>
      <c r="AT611" s="16"/>
      <c r="AU611" s="33" t="s">
        <v>3566</v>
      </c>
      <c r="AV611" s="16"/>
      <c r="AW611" s="16" t="s">
        <v>3567</v>
      </c>
      <c r="AX611" s="16">
        <v>3006953682</v>
      </c>
      <c r="AY611" s="16" t="s">
        <v>78</v>
      </c>
      <c r="AZ611" s="16" t="str">
        <f t="shared" ca="1" si="59"/>
        <v xml:space="preserve"> </v>
      </c>
      <c r="BA611" s="16" t="s">
        <v>87</v>
      </c>
      <c r="BB611" s="16" t="s">
        <v>211</v>
      </c>
      <c r="BC611" s="16"/>
      <c r="BD611" s="18" t="s">
        <v>87</v>
      </c>
      <c r="BE611" s="16"/>
      <c r="BF611" s="16" t="s">
        <v>87</v>
      </c>
      <c r="BG611" s="31"/>
      <c r="BH611" s="16"/>
      <c r="BI611" s="19"/>
      <c r="BJ611" s="16"/>
      <c r="BK611" s="16"/>
      <c r="BL611" s="34"/>
    </row>
    <row r="612" spans="1:64">
      <c r="A612" s="15">
        <v>735</v>
      </c>
      <c r="B612" s="16">
        <v>4066</v>
      </c>
      <c r="C612" s="17" t="s">
        <v>112</v>
      </c>
      <c r="D612" s="18">
        <v>52272390</v>
      </c>
      <c r="E612" s="18">
        <v>52272390</v>
      </c>
      <c r="F612" s="18">
        <v>52272390</v>
      </c>
      <c r="G612" s="17" t="s">
        <v>3568</v>
      </c>
      <c r="H612" s="16" t="s">
        <v>229</v>
      </c>
      <c r="I612" s="19" t="s">
        <v>3569</v>
      </c>
      <c r="J612" s="16">
        <f ca="1">IF(I612=0," ",DATEDIF(I612,TODAY(),"Y"))</f>
        <v>48</v>
      </c>
      <c r="K612" s="17" t="s">
        <v>138</v>
      </c>
      <c r="L612" s="16">
        <v>2044</v>
      </c>
      <c r="M612" s="16">
        <v>11</v>
      </c>
      <c r="N612" s="16" t="s">
        <v>139</v>
      </c>
      <c r="O612" s="35" t="s">
        <v>140</v>
      </c>
      <c r="P612" s="16" t="s">
        <v>141</v>
      </c>
      <c r="Q612" s="16" t="s">
        <v>142</v>
      </c>
      <c r="R612" s="17" t="s">
        <v>73</v>
      </c>
      <c r="S612" s="22"/>
      <c r="T612" s="22">
        <v>735</v>
      </c>
      <c r="U612" s="22" t="s">
        <v>139</v>
      </c>
      <c r="V612" s="37" t="s">
        <v>140</v>
      </c>
      <c r="W612" s="16">
        <v>4500</v>
      </c>
      <c r="X612" s="16" t="s">
        <v>143</v>
      </c>
      <c r="Y612" s="16" t="s">
        <v>3407</v>
      </c>
      <c r="Z612" s="16" t="s">
        <v>3407</v>
      </c>
      <c r="AA612" s="16" t="s">
        <v>76</v>
      </c>
      <c r="AB612" s="16" t="s">
        <v>76</v>
      </c>
      <c r="AC612" s="16" t="s">
        <v>76</v>
      </c>
      <c r="AD612" s="16"/>
      <c r="AE612" s="16" t="s">
        <v>77</v>
      </c>
      <c r="AF612" s="24">
        <v>4492340</v>
      </c>
      <c r="AG612" s="25" t="s">
        <v>78</v>
      </c>
      <c r="AH612" s="24">
        <v>4492340</v>
      </c>
      <c r="AI612" s="26" t="s">
        <v>78</v>
      </c>
      <c r="AJ612" s="19">
        <v>45513</v>
      </c>
      <c r="AK612" s="19" t="s">
        <v>3570</v>
      </c>
      <c r="AL612" s="28">
        <f ca="1">IFERROR(IF(AJ612=0," ",DATEDIF(AJ612,TODAY(),"M"))/12," ")</f>
        <v>0.58333333333333337</v>
      </c>
      <c r="AM612" s="16" t="s">
        <v>80</v>
      </c>
      <c r="AN612" s="16" t="s">
        <v>94</v>
      </c>
      <c r="AO612" s="36" t="s">
        <v>82</v>
      </c>
      <c r="AP612" s="30">
        <v>5.2199999999999998E-3</v>
      </c>
      <c r="AQ612" s="31" t="s">
        <v>3571</v>
      </c>
      <c r="AR612" s="16" t="s">
        <v>3572</v>
      </c>
      <c r="AS612" s="16" t="s">
        <v>84</v>
      </c>
      <c r="AT612" s="16" t="s">
        <v>3573</v>
      </c>
      <c r="AU612" s="33" t="s">
        <v>3574</v>
      </c>
      <c r="AV612" s="16" t="s">
        <v>3575</v>
      </c>
      <c r="AW612" s="16" t="s">
        <v>3576</v>
      </c>
      <c r="AX612" s="16">
        <v>3177421216</v>
      </c>
      <c r="AY612" s="16">
        <v>3233073571</v>
      </c>
      <c r="AZ612" s="16"/>
      <c r="BA612" s="16" t="s">
        <v>87</v>
      </c>
      <c r="BB612" s="16" t="s">
        <v>87</v>
      </c>
      <c r="BC612" s="16">
        <v>12</v>
      </c>
      <c r="BD612" s="18" t="s">
        <v>87</v>
      </c>
      <c r="BE612" s="16"/>
      <c r="BF612" s="16" t="s">
        <v>87</v>
      </c>
      <c r="BG612" s="31"/>
      <c r="BH612" s="16"/>
      <c r="BI612" s="19"/>
      <c r="BJ612" s="16"/>
      <c r="BK612" s="16"/>
      <c r="BL612" s="34"/>
    </row>
    <row r="613" spans="1:64">
      <c r="A613" s="15">
        <v>736</v>
      </c>
      <c r="B613" s="16">
        <v>4066</v>
      </c>
      <c r="C613" s="17" t="s">
        <v>112</v>
      </c>
      <c r="D613" s="18">
        <v>52081596</v>
      </c>
      <c r="E613" s="18">
        <v>52081596</v>
      </c>
      <c r="F613" s="18">
        <v>52081596</v>
      </c>
      <c r="G613" s="17" t="s">
        <v>3577</v>
      </c>
      <c r="H613" s="16" t="s">
        <v>229</v>
      </c>
      <c r="I613" s="19">
        <v>27006</v>
      </c>
      <c r="J613" s="16">
        <f t="shared" ref="J613:J669" ca="1" si="62">IF(I613=0," ",DATEDIF(I613,TODAY(),"Y"))</f>
        <v>51</v>
      </c>
      <c r="K613" s="17" t="s">
        <v>138</v>
      </c>
      <c r="L613" s="16">
        <v>3124</v>
      </c>
      <c r="M613" s="35" t="s">
        <v>2961</v>
      </c>
      <c r="N613" s="16" t="s">
        <v>2962</v>
      </c>
      <c r="O613" s="35" t="s">
        <v>116</v>
      </c>
      <c r="P613" s="16" t="s">
        <v>141</v>
      </c>
      <c r="Q613" s="16" t="s">
        <v>117</v>
      </c>
      <c r="R613" s="17" t="s">
        <v>73</v>
      </c>
      <c r="S613" s="22"/>
      <c r="T613" s="22">
        <v>736</v>
      </c>
      <c r="U613" s="22" t="s">
        <v>2962</v>
      </c>
      <c r="V613" s="37" t="s">
        <v>116</v>
      </c>
      <c r="W613" s="16">
        <v>4000</v>
      </c>
      <c r="X613" s="16" t="s">
        <v>259</v>
      </c>
      <c r="Y613" s="16" t="s">
        <v>1331</v>
      </c>
      <c r="Z613" s="16" t="s">
        <v>1331</v>
      </c>
      <c r="AA613" s="16" t="s">
        <v>76</v>
      </c>
      <c r="AB613" s="16" t="s">
        <v>76</v>
      </c>
      <c r="AC613" s="16" t="s">
        <v>76</v>
      </c>
      <c r="AD613" s="16" t="s">
        <v>3420</v>
      </c>
      <c r="AE613" s="16" t="s">
        <v>77</v>
      </c>
      <c r="AF613" s="24">
        <v>2328818</v>
      </c>
      <c r="AG613" s="25" t="s">
        <v>78</v>
      </c>
      <c r="AH613" s="24">
        <v>2328818</v>
      </c>
      <c r="AI613" s="26" t="s">
        <v>78</v>
      </c>
      <c r="AJ613" s="27">
        <v>43894</v>
      </c>
      <c r="AK613" s="19" t="s">
        <v>3578</v>
      </c>
      <c r="AL613" s="28">
        <f t="shared" ref="AL613:AL669" ca="1" si="63">IFERROR(IF(AJ613=0," ",DATEDIF(AJ613,TODAY(),"M"))/12," ")</f>
        <v>5.083333333333333</v>
      </c>
      <c r="AM613" s="16" t="s">
        <v>93</v>
      </c>
      <c r="AN613" s="16" t="s">
        <v>94</v>
      </c>
      <c r="AO613" s="36" t="s">
        <v>82</v>
      </c>
      <c r="AP613" s="30">
        <v>5.2199999999999998E-3</v>
      </c>
      <c r="AQ613" s="31" t="s">
        <v>3579</v>
      </c>
      <c r="AR613" s="16" t="s">
        <v>3580</v>
      </c>
      <c r="AS613" s="16" t="s">
        <v>84</v>
      </c>
      <c r="AT613" s="16"/>
      <c r="AU613" s="33"/>
      <c r="AV613" s="16"/>
      <c r="AW613" s="16" t="s">
        <v>3581</v>
      </c>
      <c r="AX613" s="16">
        <v>3194556047</v>
      </c>
      <c r="AY613" s="16" t="s">
        <v>78</v>
      </c>
      <c r="AZ613" s="16" t="str">
        <f ca="1">IF(AND(C613="MASCULINO",J613&gt;=59),"Prepensionado",IF(AND(C613="FEMENINO",J613&gt;=54),"Prepensionado"," "))</f>
        <v xml:space="preserve"> </v>
      </c>
      <c r="BA613" s="16" t="s">
        <v>87</v>
      </c>
      <c r="BB613" s="16" t="s">
        <v>87</v>
      </c>
      <c r="BC613" s="16"/>
      <c r="BD613" s="18" t="s">
        <v>87</v>
      </c>
      <c r="BE613" s="16"/>
      <c r="BF613" s="16" t="s">
        <v>87</v>
      </c>
      <c r="BG613" s="31"/>
      <c r="BH613" s="16"/>
      <c r="BI613" s="19"/>
      <c r="BJ613" s="16"/>
      <c r="BK613" s="16"/>
      <c r="BL613" s="34"/>
    </row>
    <row r="614" spans="1:64">
      <c r="A614" s="15">
        <v>737</v>
      </c>
      <c r="B614" s="16">
        <v>4066</v>
      </c>
      <c r="C614" s="17" t="s">
        <v>112</v>
      </c>
      <c r="D614" s="18">
        <v>52233776</v>
      </c>
      <c r="E614" s="18">
        <v>52233776</v>
      </c>
      <c r="F614" s="18">
        <v>52233776</v>
      </c>
      <c r="G614" s="17" t="s">
        <v>3582</v>
      </c>
      <c r="H614" s="16"/>
      <c r="I614" s="19" t="s">
        <v>3583</v>
      </c>
      <c r="J614" s="16">
        <f t="shared" ca="1" si="62"/>
        <v>46</v>
      </c>
      <c r="K614" s="17" t="s">
        <v>138</v>
      </c>
      <c r="L614" s="16">
        <v>4044</v>
      </c>
      <c r="M614" s="16">
        <v>11</v>
      </c>
      <c r="N614" s="16" t="s">
        <v>916</v>
      </c>
      <c r="O614" s="35" t="s">
        <v>917</v>
      </c>
      <c r="P614" s="16" t="s">
        <v>141</v>
      </c>
      <c r="Q614" s="16" t="s">
        <v>131</v>
      </c>
      <c r="R614" s="17" t="s">
        <v>73</v>
      </c>
      <c r="S614" s="22"/>
      <c r="T614" s="22">
        <v>737</v>
      </c>
      <c r="U614" s="22" t="s">
        <v>916</v>
      </c>
      <c r="V614" s="37" t="s">
        <v>917</v>
      </c>
      <c r="W614" s="16">
        <v>3000</v>
      </c>
      <c r="X614" s="16" t="s">
        <v>170</v>
      </c>
      <c r="Y614" s="16" t="s">
        <v>377</v>
      </c>
      <c r="Z614" s="16" t="s">
        <v>377</v>
      </c>
      <c r="AA614" s="16" t="s">
        <v>76</v>
      </c>
      <c r="AB614" s="16" t="s">
        <v>76</v>
      </c>
      <c r="AC614" s="16" t="s">
        <v>76</v>
      </c>
      <c r="AD614" s="16" t="s">
        <v>3584</v>
      </c>
      <c r="AE614" s="16" t="s">
        <v>78</v>
      </c>
      <c r="AF614" s="24">
        <v>1909076</v>
      </c>
      <c r="AG614" s="25" t="s">
        <v>78</v>
      </c>
      <c r="AH614" s="24">
        <v>1909076</v>
      </c>
      <c r="AI614" s="26" t="s">
        <v>78</v>
      </c>
      <c r="AJ614" s="27">
        <v>41663</v>
      </c>
      <c r="AK614" s="19" t="s">
        <v>92</v>
      </c>
      <c r="AL614" s="28">
        <f t="shared" ca="1" si="63"/>
        <v>11.166666666666666</v>
      </c>
      <c r="AM614" s="16" t="s">
        <v>93</v>
      </c>
      <c r="AN614" s="16" t="s">
        <v>240</v>
      </c>
      <c r="AO614" s="36" t="s">
        <v>82</v>
      </c>
      <c r="AP614" s="30">
        <v>5.2199999999999998E-3</v>
      </c>
      <c r="AQ614" s="31" t="s">
        <v>3585</v>
      </c>
      <c r="AR614" s="16" t="s">
        <v>3586</v>
      </c>
      <c r="AS614" s="16" t="s">
        <v>469</v>
      </c>
      <c r="AT614" s="16" t="s">
        <v>3587</v>
      </c>
      <c r="AU614" s="33"/>
      <c r="AV614" s="16"/>
      <c r="AW614" s="16" t="s">
        <v>3588</v>
      </c>
      <c r="AX614" s="16">
        <v>4326446</v>
      </c>
      <c r="AY614" s="16" t="s">
        <v>78</v>
      </c>
      <c r="AZ614" s="16" t="str">
        <f ca="1">IF(AND(C614="MASCULINO",J614&gt;=59),"Prepensionado",IF(AND(C614="FEMENINO",J614&gt;=54),"Prepensionado"," "))</f>
        <v xml:space="preserve"> </v>
      </c>
      <c r="BA614" s="16" t="s">
        <v>87</v>
      </c>
      <c r="BB614" s="16" t="s">
        <v>87</v>
      </c>
      <c r="BC614" s="16"/>
      <c r="BD614" s="18" t="s">
        <v>87</v>
      </c>
      <c r="BE614" s="16"/>
      <c r="BF614" s="16" t="s">
        <v>87</v>
      </c>
      <c r="BG614" s="31"/>
      <c r="BH614" s="16"/>
      <c r="BI614" s="19"/>
      <c r="BJ614" s="16"/>
      <c r="BK614" s="16"/>
      <c r="BL614" s="34"/>
    </row>
    <row r="615" spans="1:64">
      <c r="A615" s="15">
        <v>738</v>
      </c>
      <c r="B615" s="16">
        <v>4066</v>
      </c>
      <c r="C615" s="17" t="s">
        <v>112</v>
      </c>
      <c r="D615" s="18">
        <v>52117752</v>
      </c>
      <c r="E615" s="18">
        <v>52117752</v>
      </c>
      <c r="F615" s="18">
        <v>52117752</v>
      </c>
      <c r="G615" s="17" t="s">
        <v>3589</v>
      </c>
      <c r="H615" s="16" t="s">
        <v>229</v>
      </c>
      <c r="I615" s="19" t="s">
        <v>3590</v>
      </c>
      <c r="J615" s="16">
        <f t="shared" ca="1" si="62"/>
        <v>51</v>
      </c>
      <c r="K615" s="17" t="s">
        <v>138</v>
      </c>
      <c r="L615" s="16">
        <v>2044</v>
      </c>
      <c r="M615" s="16">
        <v>11</v>
      </c>
      <c r="N615" s="16" t="s">
        <v>139</v>
      </c>
      <c r="O615" s="35" t="s">
        <v>140</v>
      </c>
      <c r="P615" s="16" t="s">
        <v>141</v>
      </c>
      <c r="Q615" s="16" t="s">
        <v>142</v>
      </c>
      <c r="R615" s="17" t="s">
        <v>73</v>
      </c>
      <c r="S615" s="22"/>
      <c r="T615" s="22">
        <v>738</v>
      </c>
      <c r="U615" s="22" t="s">
        <v>139</v>
      </c>
      <c r="V615" s="37" t="s">
        <v>140</v>
      </c>
      <c r="W615" s="16">
        <v>1100</v>
      </c>
      <c r="X615" s="16" t="s">
        <v>159</v>
      </c>
      <c r="Y615" s="16" t="s">
        <v>268</v>
      </c>
      <c r="Z615" s="16" t="s">
        <v>268</v>
      </c>
      <c r="AA615" s="16" t="s">
        <v>76</v>
      </c>
      <c r="AB615" s="16" t="s">
        <v>76</v>
      </c>
      <c r="AC615" s="16" t="s">
        <v>76</v>
      </c>
      <c r="AD615" s="16"/>
      <c r="AE615" s="16" t="s">
        <v>77</v>
      </c>
      <c r="AF615" s="24">
        <v>4492340</v>
      </c>
      <c r="AG615" s="25" t="s">
        <v>78</v>
      </c>
      <c r="AH615" s="24">
        <v>4492340</v>
      </c>
      <c r="AI615" s="26" t="s">
        <v>78</v>
      </c>
      <c r="AJ615" s="27">
        <v>42877</v>
      </c>
      <c r="AK615" s="19" t="s">
        <v>92</v>
      </c>
      <c r="AL615" s="28">
        <f t="shared" ca="1" si="63"/>
        <v>7.833333333333333</v>
      </c>
      <c r="AM615" s="16" t="s">
        <v>80</v>
      </c>
      <c r="AN615" s="16" t="s">
        <v>94</v>
      </c>
      <c r="AO615" s="36" t="s">
        <v>82</v>
      </c>
      <c r="AP615" s="30">
        <v>5.2199999999999998E-3</v>
      </c>
      <c r="AQ615" s="31" t="s">
        <v>3591</v>
      </c>
      <c r="AR615" s="16" t="s">
        <v>3592</v>
      </c>
      <c r="AS615" s="16" t="s">
        <v>84</v>
      </c>
      <c r="AT615" s="16"/>
      <c r="AU615" s="33" t="s">
        <v>135</v>
      </c>
      <c r="AV615" s="16" t="s">
        <v>3593</v>
      </c>
      <c r="AW615" s="16" t="s">
        <v>3594</v>
      </c>
      <c r="AX615" s="16">
        <v>3208316200</v>
      </c>
      <c r="AY615" s="16" t="s">
        <v>78</v>
      </c>
      <c r="AZ615" s="16" t="str">
        <f ca="1">IF(AND(C615="MASCULINO",J615&gt;=59),"Prepensionado",IF(AND(C615="FEMENINO",J615&gt;=54),"Prepensionado"," "))</f>
        <v xml:space="preserve"> </v>
      </c>
      <c r="BA615" s="16" t="s">
        <v>87</v>
      </c>
      <c r="BB615" s="16" t="s">
        <v>87</v>
      </c>
      <c r="BC615" s="16"/>
      <c r="BD615" s="18" t="s">
        <v>153</v>
      </c>
      <c r="BE615" s="16"/>
      <c r="BF615" s="16" t="s">
        <v>87</v>
      </c>
      <c r="BG615" s="31"/>
      <c r="BH615" s="16"/>
      <c r="BI615" s="19"/>
      <c r="BJ615" s="16"/>
      <c r="BK615" s="16"/>
      <c r="BL615" s="34"/>
    </row>
    <row r="616" spans="1:64">
      <c r="A616" s="15">
        <v>740</v>
      </c>
      <c r="B616" s="16">
        <v>301</v>
      </c>
      <c r="C616" s="17" t="s">
        <v>64</v>
      </c>
      <c r="D616" s="18">
        <v>349403</v>
      </c>
      <c r="E616" s="18">
        <v>349403</v>
      </c>
      <c r="F616" s="18">
        <v>349403</v>
      </c>
      <c r="G616" s="17" t="s">
        <v>3595</v>
      </c>
      <c r="H616" s="16" t="s">
        <v>229</v>
      </c>
      <c r="I616" s="19">
        <v>28348</v>
      </c>
      <c r="J616" s="16">
        <f t="shared" ca="1" si="62"/>
        <v>47</v>
      </c>
      <c r="K616" s="17" t="s">
        <v>67</v>
      </c>
      <c r="L616" s="16">
        <v>4070</v>
      </c>
      <c r="M616" s="16" t="s">
        <v>3596</v>
      </c>
      <c r="N616" s="16" t="s">
        <v>3597</v>
      </c>
      <c r="O616" s="35" t="s">
        <v>3598</v>
      </c>
      <c r="P616" s="16" t="s">
        <v>71</v>
      </c>
      <c r="Q616" s="16" t="s">
        <v>131</v>
      </c>
      <c r="R616" s="38" t="s">
        <v>73</v>
      </c>
      <c r="S616" s="22"/>
      <c r="T616" s="22">
        <v>740</v>
      </c>
      <c r="U616" s="22" t="s">
        <v>3597</v>
      </c>
      <c r="V616" s="37" t="s">
        <v>3598</v>
      </c>
      <c r="W616" s="16">
        <v>1000</v>
      </c>
      <c r="X616" s="16" t="s">
        <v>74</v>
      </c>
      <c r="Y616" s="16" t="s">
        <v>3599</v>
      </c>
      <c r="Z616" s="16" t="s">
        <v>3600</v>
      </c>
      <c r="AA616" s="16" t="s">
        <v>76</v>
      </c>
      <c r="AB616" s="16" t="s">
        <v>76</v>
      </c>
      <c r="AC616" s="16" t="s">
        <v>76</v>
      </c>
      <c r="AD616" s="16"/>
      <c r="AE616" s="16" t="s">
        <v>3601</v>
      </c>
      <c r="AF616" s="24">
        <v>2948278</v>
      </c>
      <c r="AG616" s="25" t="s">
        <v>78</v>
      </c>
      <c r="AH616" s="24">
        <v>2948278</v>
      </c>
      <c r="AI616" s="26" t="s">
        <v>78</v>
      </c>
      <c r="AJ616" s="27">
        <v>43059</v>
      </c>
      <c r="AK616" s="19"/>
      <c r="AL616" s="28">
        <f t="shared" ca="1" si="63"/>
        <v>7.333333333333333</v>
      </c>
      <c r="AM616" s="16" t="s">
        <v>173</v>
      </c>
      <c r="AN616" s="16" t="s">
        <v>94</v>
      </c>
      <c r="AO616" s="36" t="s">
        <v>82</v>
      </c>
      <c r="AP616" s="30">
        <v>6.9690000000000002E-2</v>
      </c>
      <c r="AQ616" s="31" t="s">
        <v>3602</v>
      </c>
      <c r="AR616" s="16" t="s">
        <v>3603</v>
      </c>
      <c r="AS616" s="16" t="s">
        <v>263</v>
      </c>
      <c r="AT616" s="16"/>
      <c r="AU616" s="33"/>
      <c r="AV616" s="16"/>
      <c r="AW616" s="16" t="s">
        <v>3604</v>
      </c>
      <c r="AX616" s="16">
        <v>3118320547</v>
      </c>
      <c r="AY616" s="16" t="s">
        <v>78</v>
      </c>
      <c r="AZ616" s="16" t="str">
        <f ca="1">IF(AND(C616="MASCULINO",J616&gt;=59),"Prepensionado",IF(AND(C616="FEMENINO",J616&gt;=54),"Prepensionado"," "))</f>
        <v xml:space="preserve"> </v>
      </c>
      <c r="BA616" s="16" t="s">
        <v>87</v>
      </c>
      <c r="BB616" s="16" t="s">
        <v>87</v>
      </c>
      <c r="BC616" s="16"/>
      <c r="BD616" s="18" t="s">
        <v>87</v>
      </c>
      <c r="BE616" s="16"/>
      <c r="BF616" s="16" t="s">
        <v>87</v>
      </c>
      <c r="BG616" s="31"/>
      <c r="BH616" s="16"/>
      <c r="BI616" s="19"/>
      <c r="BJ616" s="16"/>
      <c r="BK616" s="16"/>
      <c r="BL616" s="34"/>
    </row>
    <row r="617" spans="1:64">
      <c r="A617" s="15">
        <v>741</v>
      </c>
      <c r="B617" s="16">
        <v>301</v>
      </c>
      <c r="C617" s="17" t="s">
        <v>64</v>
      </c>
      <c r="D617" s="18">
        <v>1013604</v>
      </c>
      <c r="E617" s="18">
        <v>1013604</v>
      </c>
      <c r="F617" s="18">
        <v>1013604</v>
      </c>
      <c r="G617" s="17" t="s">
        <v>3605</v>
      </c>
      <c r="H617" s="16" t="s">
        <v>229</v>
      </c>
      <c r="I617" s="19" t="s">
        <v>3606</v>
      </c>
      <c r="J617" s="16">
        <f t="shared" ca="1" si="62"/>
        <v>60</v>
      </c>
      <c r="K617" s="17" t="s">
        <v>67</v>
      </c>
      <c r="L617" s="16">
        <v>4070</v>
      </c>
      <c r="M617" s="16" t="s">
        <v>3596</v>
      </c>
      <c r="N617" s="16" t="s">
        <v>3597</v>
      </c>
      <c r="O617" s="35" t="s">
        <v>3598</v>
      </c>
      <c r="P617" s="16" t="s">
        <v>71</v>
      </c>
      <c r="Q617" s="16" t="s">
        <v>131</v>
      </c>
      <c r="R617" s="38" t="s">
        <v>73</v>
      </c>
      <c r="S617" s="22"/>
      <c r="T617" s="22">
        <v>741</v>
      </c>
      <c r="U617" s="22" t="s">
        <v>3597</v>
      </c>
      <c r="V617" s="37" t="s">
        <v>3598</v>
      </c>
      <c r="W617" s="16">
        <v>3000</v>
      </c>
      <c r="X617" s="16" t="s">
        <v>74</v>
      </c>
      <c r="Y617" s="16" t="s">
        <v>170</v>
      </c>
      <c r="Z617" s="16" t="s">
        <v>324</v>
      </c>
      <c r="AA617" s="16" t="s">
        <v>76</v>
      </c>
      <c r="AB617" s="16" t="s">
        <v>76</v>
      </c>
      <c r="AC617" s="16" t="s">
        <v>76</v>
      </c>
      <c r="AD617" s="16" t="s">
        <v>3607</v>
      </c>
      <c r="AE617" s="16" t="s">
        <v>1324</v>
      </c>
      <c r="AF617" s="24">
        <v>2948278</v>
      </c>
      <c r="AG617" s="25" t="s">
        <v>78</v>
      </c>
      <c r="AH617" s="24">
        <v>2948278</v>
      </c>
      <c r="AI617" s="26" t="s">
        <v>78</v>
      </c>
      <c r="AJ617" s="27">
        <v>42832</v>
      </c>
      <c r="AK617" s="19"/>
      <c r="AL617" s="28">
        <f t="shared" ca="1" si="63"/>
        <v>7.916666666666667</v>
      </c>
      <c r="AM617" s="16" t="s">
        <v>183</v>
      </c>
      <c r="AN617" s="16" t="s">
        <v>94</v>
      </c>
      <c r="AO617" s="36" t="s">
        <v>82</v>
      </c>
      <c r="AP617" s="30">
        <v>6.9690000000000002E-2</v>
      </c>
      <c r="AQ617" s="31" t="s">
        <v>3608</v>
      </c>
      <c r="AR617" s="16" t="s">
        <v>3609</v>
      </c>
      <c r="AS617" s="16" t="s">
        <v>84</v>
      </c>
      <c r="AT617" s="16"/>
      <c r="AU617" s="33"/>
      <c r="AV617" s="16"/>
      <c r="AW617" s="16" t="s">
        <v>3610</v>
      </c>
      <c r="AX617" s="16">
        <v>3205197404</v>
      </c>
      <c r="AY617" s="16" t="s">
        <v>78</v>
      </c>
      <c r="AZ617" s="16" t="s">
        <v>383</v>
      </c>
      <c r="BA617" s="16" t="s">
        <v>87</v>
      </c>
      <c r="BB617" s="16" t="s">
        <v>87</v>
      </c>
      <c r="BC617" s="16"/>
      <c r="BD617" s="18" t="s">
        <v>87</v>
      </c>
      <c r="BE617" s="16"/>
      <c r="BF617" s="16" t="s">
        <v>87</v>
      </c>
      <c r="BG617" s="31"/>
      <c r="BH617" s="16"/>
      <c r="BI617" s="19"/>
      <c r="BJ617" s="16"/>
      <c r="BK617" s="16"/>
      <c r="BL617" s="34"/>
    </row>
    <row r="618" spans="1:64">
      <c r="A618" s="15">
        <v>742</v>
      </c>
      <c r="B618" s="16">
        <v>301</v>
      </c>
      <c r="C618" s="17" t="s">
        <v>64</v>
      </c>
      <c r="D618" s="18">
        <v>2518217</v>
      </c>
      <c r="E618" s="18">
        <v>2518217</v>
      </c>
      <c r="F618" s="18">
        <v>2518217</v>
      </c>
      <c r="G618" s="17" t="s">
        <v>3611</v>
      </c>
      <c r="H618" s="16" t="s">
        <v>89</v>
      </c>
      <c r="I618" s="19" t="s">
        <v>3612</v>
      </c>
      <c r="J618" s="16">
        <f t="shared" ca="1" si="62"/>
        <v>46</v>
      </c>
      <c r="K618" s="17" t="s">
        <v>67</v>
      </c>
      <c r="L618" s="16">
        <v>4070</v>
      </c>
      <c r="M618" s="16" t="s">
        <v>3596</v>
      </c>
      <c r="N618" s="16" t="s">
        <v>3597</v>
      </c>
      <c r="O618" s="35" t="s">
        <v>3598</v>
      </c>
      <c r="P618" s="16" t="s">
        <v>71</v>
      </c>
      <c r="Q618" s="16" t="s">
        <v>131</v>
      </c>
      <c r="R618" s="38" t="s">
        <v>73</v>
      </c>
      <c r="S618" s="22"/>
      <c r="T618" s="22">
        <v>742</v>
      </c>
      <c r="U618" s="22" t="s">
        <v>3597</v>
      </c>
      <c r="V618" s="37" t="s">
        <v>3598</v>
      </c>
      <c r="W618" s="16">
        <v>1000</v>
      </c>
      <c r="X618" s="16" t="s">
        <v>74</v>
      </c>
      <c r="Y618" s="16" t="s">
        <v>3599</v>
      </c>
      <c r="Z618" s="16" t="s">
        <v>3600</v>
      </c>
      <c r="AA618" s="16" t="s">
        <v>433</v>
      </c>
      <c r="AB618" s="16" t="s">
        <v>496</v>
      </c>
      <c r="AC618" s="16" t="s">
        <v>497</v>
      </c>
      <c r="AD618" s="16"/>
      <c r="AE618" s="16" t="s">
        <v>1324</v>
      </c>
      <c r="AF618" s="24">
        <v>2948278</v>
      </c>
      <c r="AG618" s="25" t="s">
        <v>78</v>
      </c>
      <c r="AH618" s="24">
        <v>2948278</v>
      </c>
      <c r="AI618" s="26" t="s">
        <v>78</v>
      </c>
      <c r="AJ618" s="27">
        <v>43021</v>
      </c>
      <c r="AK618" s="19"/>
      <c r="AL618" s="28">
        <f t="shared" ca="1" si="63"/>
        <v>7.416666666666667</v>
      </c>
      <c r="AM618" s="16" t="s">
        <v>183</v>
      </c>
      <c r="AN618" s="39" t="s">
        <v>94</v>
      </c>
      <c r="AO618" s="36" t="s">
        <v>498</v>
      </c>
      <c r="AP618" s="30">
        <v>6.9690000000000002E-2</v>
      </c>
      <c r="AQ618" s="31" t="s">
        <v>3613</v>
      </c>
      <c r="AR618" s="16" t="s">
        <v>3613</v>
      </c>
      <c r="AS618" s="16" t="s">
        <v>84</v>
      </c>
      <c r="AT618" s="16"/>
      <c r="AU618" s="33"/>
      <c r="AV618" s="16"/>
      <c r="AW618" s="16" t="s">
        <v>3614</v>
      </c>
      <c r="AX618" s="16">
        <v>3188472589</v>
      </c>
      <c r="AY618" s="16" t="s">
        <v>78</v>
      </c>
      <c r="AZ618" s="16" t="str">
        <f t="shared" ref="AZ618:AZ649" ca="1" si="64">IF(AND(C618="MASCULINO",J618&gt;=59),"Prepensionado",IF(AND(C618="FEMENINO",J618&gt;=54),"Prepensionado"," "))</f>
        <v xml:space="preserve"> </v>
      </c>
      <c r="BA618" s="16" t="s">
        <v>87</v>
      </c>
      <c r="BB618" s="16" t="s">
        <v>87</v>
      </c>
      <c r="BC618" s="16"/>
      <c r="BD618" s="18" t="s">
        <v>87</v>
      </c>
      <c r="BE618" s="16"/>
      <c r="BF618" s="16" t="s">
        <v>87</v>
      </c>
      <c r="BG618" s="31"/>
      <c r="BH618" s="16"/>
      <c r="BI618" s="19"/>
      <c r="BJ618" s="16"/>
      <c r="BK618" s="16"/>
      <c r="BL618" s="34"/>
    </row>
    <row r="619" spans="1:64">
      <c r="A619" s="15">
        <v>743</v>
      </c>
      <c r="B619" s="16">
        <v>301</v>
      </c>
      <c r="C619" s="17" t="s">
        <v>64</v>
      </c>
      <c r="D619" s="18">
        <v>2518272</v>
      </c>
      <c r="E619" s="18">
        <v>2518272</v>
      </c>
      <c r="F619" s="18">
        <v>2518272</v>
      </c>
      <c r="G619" s="17" t="s">
        <v>3615</v>
      </c>
      <c r="H619" s="16" t="s">
        <v>89</v>
      </c>
      <c r="I619" s="19" t="s">
        <v>3616</v>
      </c>
      <c r="J619" s="16">
        <f t="shared" ca="1" si="62"/>
        <v>45</v>
      </c>
      <c r="K619" s="17" t="s">
        <v>67</v>
      </c>
      <c r="L619" s="16">
        <v>4070</v>
      </c>
      <c r="M619" s="16" t="s">
        <v>3596</v>
      </c>
      <c r="N619" s="16" t="s">
        <v>3597</v>
      </c>
      <c r="O619" s="35" t="s">
        <v>3598</v>
      </c>
      <c r="P619" s="16" t="s">
        <v>71</v>
      </c>
      <c r="Q619" s="16" t="s">
        <v>131</v>
      </c>
      <c r="R619" s="38" t="s">
        <v>73</v>
      </c>
      <c r="S619" s="22"/>
      <c r="T619" s="22">
        <v>743</v>
      </c>
      <c r="U619" s="22" t="s">
        <v>3597</v>
      </c>
      <c r="V619" s="37" t="s">
        <v>3598</v>
      </c>
      <c r="W619" s="16">
        <v>1000</v>
      </c>
      <c r="X619" s="16" t="s">
        <v>74</v>
      </c>
      <c r="Y619" s="16" t="s">
        <v>3599</v>
      </c>
      <c r="Z619" s="16" t="s">
        <v>3600</v>
      </c>
      <c r="AA619" s="16" t="s">
        <v>433</v>
      </c>
      <c r="AB619" s="16" t="s">
        <v>434</v>
      </c>
      <c r="AC619" s="16" t="s">
        <v>435</v>
      </c>
      <c r="AD619" s="16" t="s">
        <v>3617</v>
      </c>
      <c r="AE619" s="16" t="s">
        <v>1324</v>
      </c>
      <c r="AF619" s="24">
        <v>2948278</v>
      </c>
      <c r="AG619" s="25" t="s">
        <v>78</v>
      </c>
      <c r="AH619" s="24">
        <v>2948278</v>
      </c>
      <c r="AI619" s="26" t="s">
        <v>78</v>
      </c>
      <c r="AJ619" s="27">
        <v>43004</v>
      </c>
      <c r="AK619" s="19"/>
      <c r="AL619" s="28">
        <f t="shared" ca="1" si="63"/>
        <v>7.5</v>
      </c>
      <c r="AM619" s="16" t="s">
        <v>120</v>
      </c>
      <c r="AN619" s="39" t="s">
        <v>94</v>
      </c>
      <c r="AO619" s="36" t="s">
        <v>436</v>
      </c>
      <c r="AP619" s="30">
        <v>6.9690000000000002E-2</v>
      </c>
      <c r="AQ619" s="31" t="s">
        <v>3618</v>
      </c>
      <c r="AR619" s="16" t="s">
        <v>3618</v>
      </c>
      <c r="AS619" s="16" t="s">
        <v>84</v>
      </c>
      <c r="AT619" s="16"/>
      <c r="AU619" s="33"/>
      <c r="AV619" s="16"/>
      <c r="AW619" s="16" t="s">
        <v>3619</v>
      </c>
      <c r="AX619" s="16">
        <v>3102736474</v>
      </c>
      <c r="AY619" s="16">
        <v>3235760789</v>
      </c>
      <c r="AZ619" s="16" t="str">
        <f t="shared" ca="1" si="64"/>
        <v xml:space="preserve"> </v>
      </c>
      <c r="BA619" s="16" t="s">
        <v>87</v>
      </c>
      <c r="BB619" s="16" t="s">
        <v>87</v>
      </c>
      <c r="BC619" s="16"/>
      <c r="BD619" s="18" t="s">
        <v>87</v>
      </c>
      <c r="BE619" s="16"/>
      <c r="BF619" s="16" t="s">
        <v>87</v>
      </c>
      <c r="BG619" s="31"/>
      <c r="BH619" s="16"/>
      <c r="BI619" s="19"/>
      <c r="BJ619" s="16"/>
      <c r="BK619" s="16"/>
      <c r="BL619" s="34"/>
    </row>
    <row r="620" spans="1:64">
      <c r="A620" s="15">
        <v>744</v>
      </c>
      <c r="B620" s="16">
        <v>301</v>
      </c>
      <c r="C620" s="17" t="s">
        <v>64</v>
      </c>
      <c r="D620" s="18">
        <v>3063543</v>
      </c>
      <c r="E620" s="18">
        <v>3063543</v>
      </c>
      <c r="F620" s="18">
        <v>3063543</v>
      </c>
      <c r="G620" s="17" t="s">
        <v>3620</v>
      </c>
      <c r="H620" s="16" t="s">
        <v>66</v>
      </c>
      <c r="I620" s="19">
        <v>27542</v>
      </c>
      <c r="J620" s="16">
        <f t="shared" ca="1" si="62"/>
        <v>49</v>
      </c>
      <c r="K620" s="17" t="s">
        <v>67</v>
      </c>
      <c r="L620" s="16">
        <v>4070</v>
      </c>
      <c r="M620" s="16" t="s">
        <v>3596</v>
      </c>
      <c r="N620" s="16" t="s">
        <v>3597</v>
      </c>
      <c r="O620" s="35" t="s">
        <v>3598</v>
      </c>
      <c r="P620" s="16" t="s">
        <v>71</v>
      </c>
      <c r="Q620" s="16" t="s">
        <v>131</v>
      </c>
      <c r="R620" s="38" t="s">
        <v>73</v>
      </c>
      <c r="S620" s="22"/>
      <c r="T620" s="22">
        <v>744</v>
      </c>
      <c r="U620" s="22" t="s">
        <v>3597</v>
      </c>
      <c r="V620" s="37" t="s">
        <v>3598</v>
      </c>
      <c r="W620" s="16">
        <v>1000</v>
      </c>
      <c r="X620" s="16" t="s">
        <v>74</v>
      </c>
      <c r="Y620" s="16" t="s">
        <v>3599</v>
      </c>
      <c r="Z620" s="16" t="s">
        <v>3600</v>
      </c>
      <c r="AA620" s="16" t="s">
        <v>671</v>
      </c>
      <c r="AB620" s="16" t="s">
        <v>691</v>
      </c>
      <c r="AC620" s="16" t="s">
        <v>692</v>
      </c>
      <c r="AD620" s="16" t="s">
        <v>3621</v>
      </c>
      <c r="AE620" s="16" t="s">
        <v>3601</v>
      </c>
      <c r="AF620" s="24">
        <v>2948278</v>
      </c>
      <c r="AG620" s="25" t="s">
        <v>78</v>
      </c>
      <c r="AH620" s="24">
        <v>2948278</v>
      </c>
      <c r="AI620" s="26" t="s">
        <v>78</v>
      </c>
      <c r="AJ620" s="27">
        <v>43059</v>
      </c>
      <c r="AK620" s="19"/>
      <c r="AL620" s="28">
        <f t="shared" ca="1" si="63"/>
        <v>7.333333333333333</v>
      </c>
      <c r="AM620" s="16" t="s">
        <v>183</v>
      </c>
      <c r="AN620" s="16" t="s">
        <v>121</v>
      </c>
      <c r="AO620" s="36" t="s">
        <v>693</v>
      </c>
      <c r="AP620" s="30">
        <v>6.9690000000000002E-2</v>
      </c>
      <c r="AQ620" s="31" t="s">
        <v>3622</v>
      </c>
      <c r="AR620" s="16" t="s">
        <v>3623</v>
      </c>
      <c r="AS620" s="16" t="s">
        <v>84</v>
      </c>
      <c r="AT620" s="16"/>
      <c r="AU620" s="33"/>
      <c r="AV620" s="16"/>
      <c r="AW620" s="16" t="s">
        <v>3624</v>
      </c>
      <c r="AX620" s="16">
        <v>3123815273</v>
      </c>
      <c r="AY620" s="16" t="s">
        <v>78</v>
      </c>
      <c r="AZ620" s="16" t="str">
        <f t="shared" ca="1" si="64"/>
        <v xml:space="preserve"> </v>
      </c>
      <c r="BA620" s="16" t="s">
        <v>87</v>
      </c>
      <c r="BB620" s="16" t="s">
        <v>87</v>
      </c>
      <c r="BC620" s="16"/>
      <c r="BD620" s="18" t="s">
        <v>87</v>
      </c>
      <c r="BE620" s="16"/>
      <c r="BF620" s="16" t="s">
        <v>87</v>
      </c>
      <c r="BG620" s="31"/>
      <c r="BH620" s="16"/>
      <c r="BI620" s="19"/>
      <c r="BJ620" s="16"/>
      <c r="BK620" s="16"/>
      <c r="BL620" s="34"/>
    </row>
    <row r="621" spans="1:64">
      <c r="A621" s="15">
        <v>745</v>
      </c>
      <c r="B621" s="16">
        <v>301</v>
      </c>
      <c r="C621" s="17" t="s">
        <v>64</v>
      </c>
      <c r="D621" s="18">
        <v>3140993</v>
      </c>
      <c r="E621" s="18">
        <v>3140993</v>
      </c>
      <c r="F621" s="18">
        <v>3140993</v>
      </c>
      <c r="G621" s="17" t="s">
        <v>3625</v>
      </c>
      <c r="H621" s="16" t="s">
        <v>89</v>
      </c>
      <c r="I621" s="19" t="s">
        <v>3626</v>
      </c>
      <c r="J621" s="16">
        <f t="shared" ca="1" si="62"/>
        <v>46</v>
      </c>
      <c r="K621" s="17" t="s">
        <v>67</v>
      </c>
      <c r="L621" s="16">
        <v>4070</v>
      </c>
      <c r="M621" s="16" t="s">
        <v>3596</v>
      </c>
      <c r="N621" s="16" t="s">
        <v>3597</v>
      </c>
      <c r="O621" s="35" t="s">
        <v>3598</v>
      </c>
      <c r="P621" s="16" t="s">
        <v>71</v>
      </c>
      <c r="Q621" s="16" t="s">
        <v>131</v>
      </c>
      <c r="R621" s="38" t="s">
        <v>73</v>
      </c>
      <c r="S621" s="22"/>
      <c r="T621" s="22">
        <v>745</v>
      </c>
      <c r="U621" s="22" t="s">
        <v>3597</v>
      </c>
      <c r="V621" s="37" t="s">
        <v>3598</v>
      </c>
      <c r="W621" s="16">
        <v>1000</v>
      </c>
      <c r="X621" s="16" t="s">
        <v>74</v>
      </c>
      <c r="Y621" s="16" t="s">
        <v>3599</v>
      </c>
      <c r="Z621" s="16" t="s">
        <v>3600</v>
      </c>
      <c r="AA621" s="16" t="s">
        <v>433</v>
      </c>
      <c r="AB621" s="16" t="s">
        <v>434</v>
      </c>
      <c r="AC621" s="16" t="s">
        <v>435</v>
      </c>
      <c r="AD621" s="16" t="s">
        <v>3627</v>
      </c>
      <c r="AE621" s="16" t="s">
        <v>1324</v>
      </c>
      <c r="AF621" s="24">
        <v>2948278</v>
      </c>
      <c r="AG621" s="25" t="s">
        <v>78</v>
      </c>
      <c r="AH621" s="24">
        <v>2948278</v>
      </c>
      <c r="AI621" s="26" t="s">
        <v>78</v>
      </c>
      <c r="AJ621" s="27">
        <v>43007</v>
      </c>
      <c r="AK621" s="19"/>
      <c r="AL621" s="28">
        <f t="shared" ca="1" si="63"/>
        <v>7.5</v>
      </c>
      <c r="AM621" s="16" t="s">
        <v>120</v>
      </c>
      <c r="AN621" s="16" t="s">
        <v>94</v>
      </c>
      <c r="AO621" s="36" t="s">
        <v>436</v>
      </c>
      <c r="AP621" s="30">
        <v>6.9690000000000002E-2</v>
      </c>
      <c r="AQ621" s="31" t="s">
        <v>3628</v>
      </c>
      <c r="AR621" s="16" t="s">
        <v>3628</v>
      </c>
      <c r="AS621" s="16" t="s">
        <v>84</v>
      </c>
      <c r="AT621" s="16"/>
      <c r="AU621" s="33"/>
      <c r="AV621" s="16"/>
      <c r="AW621" s="16" t="s">
        <v>3629</v>
      </c>
      <c r="AX621" s="16">
        <v>3124460794</v>
      </c>
      <c r="AY621" s="16" t="s">
        <v>78</v>
      </c>
      <c r="AZ621" s="16" t="str">
        <f t="shared" ca="1" si="64"/>
        <v xml:space="preserve"> </v>
      </c>
      <c r="BA621" s="16" t="s">
        <v>87</v>
      </c>
      <c r="BB621" s="16" t="s">
        <v>87</v>
      </c>
      <c r="BC621" s="16"/>
      <c r="BD621" s="18" t="s">
        <v>87</v>
      </c>
      <c r="BE621" s="16"/>
      <c r="BF621" s="16" t="s">
        <v>87</v>
      </c>
      <c r="BG621" s="31"/>
      <c r="BH621" s="16"/>
      <c r="BI621" s="19"/>
      <c r="BJ621" s="16"/>
      <c r="BK621" s="16"/>
      <c r="BL621" s="34"/>
    </row>
    <row r="622" spans="1:64">
      <c r="A622" s="15">
        <v>746</v>
      </c>
      <c r="B622" s="16">
        <v>301</v>
      </c>
      <c r="C622" s="17" t="s">
        <v>64</v>
      </c>
      <c r="D622" s="18">
        <v>3532831</v>
      </c>
      <c r="E622" s="18">
        <v>3532831</v>
      </c>
      <c r="F622" s="18">
        <v>3532831</v>
      </c>
      <c r="G622" s="17" t="s">
        <v>3630</v>
      </c>
      <c r="H622" s="16" t="s">
        <v>229</v>
      </c>
      <c r="I622" s="19">
        <v>29962</v>
      </c>
      <c r="J622" s="16">
        <f t="shared" ca="1" si="62"/>
        <v>43</v>
      </c>
      <c r="K622" s="17" t="s">
        <v>67</v>
      </c>
      <c r="L622" s="16">
        <v>4070</v>
      </c>
      <c r="M622" s="16" t="s">
        <v>3596</v>
      </c>
      <c r="N622" s="16" t="s">
        <v>3597</v>
      </c>
      <c r="O622" s="35" t="s">
        <v>3598</v>
      </c>
      <c r="P622" s="16" t="s">
        <v>71</v>
      </c>
      <c r="Q622" s="16" t="s">
        <v>131</v>
      </c>
      <c r="R622" s="38" t="s">
        <v>73</v>
      </c>
      <c r="S622" s="22"/>
      <c r="T622" s="22">
        <v>746</v>
      </c>
      <c r="U622" s="22" t="s">
        <v>3597</v>
      </c>
      <c r="V622" s="37" t="s">
        <v>3598</v>
      </c>
      <c r="W622" s="16">
        <v>1000</v>
      </c>
      <c r="X622" s="16" t="s">
        <v>74</v>
      </c>
      <c r="Y622" s="16" t="s">
        <v>3599</v>
      </c>
      <c r="Z622" s="16" t="s">
        <v>3600</v>
      </c>
      <c r="AA622" s="16" t="s">
        <v>433</v>
      </c>
      <c r="AB622" s="16" t="s">
        <v>3631</v>
      </c>
      <c r="AC622" s="16" t="s">
        <v>663</v>
      </c>
      <c r="AD622" s="16" t="s">
        <v>3632</v>
      </c>
      <c r="AE622" s="16" t="s">
        <v>3601</v>
      </c>
      <c r="AF622" s="24">
        <v>2948278</v>
      </c>
      <c r="AG622" s="25" t="s">
        <v>78</v>
      </c>
      <c r="AH622" s="24">
        <v>2948278</v>
      </c>
      <c r="AI622" s="26" t="s">
        <v>78</v>
      </c>
      <c r="AJ622" s="27">
        <v>43308</v>
      </c>
      <c r="AK622" s="19"/>
      <c r="AL622" s="28">
        <f t="shared" ca="1" si="63"/>
        <v>6.666666666666667</v>
      </c>
      <c r="AM622" s="16" t="s">
        <v>183</v>
      </c>
      <c r="AN622" s="16" t="s">
        <v>94</v>
      </c>
      <c r="AO622" s="36" t="s">
        <v>664</v>
      </c>
      <c r="AP622" s="30">
        <v>6.9690000000000002E-2</v>
      </c>
      <c r="AQ622" s="31" t="s">
        <v>3633</v>
      </c>
      <c r="AR622" s="16" t="s">
        <v>3633</v>
      </c>
      <c r="AS622" s="16" t="s">
        <v>84</v>
      </c>
      <c r="AT622" s="16"/>
      <c r="AU622" s="33"/>
      <c r="AV622" s="16"/>
      <c r="AW622" s="36" t="s">
        <v>3634</v>
      </c>
      <c r="AX622" s="16">
        <v>3156999660</v>
      </c>
      <c r="AY622" s="16" t="s">
        <v>78</v>
      </c>
      <c r="AZ622" s="16" t="str">
        <f t="shared" ca="1" si="64"/>
        <v xml:space="preserve"> </v>
      </c>
      <c r="BA622" s="16" t="s">
        <v>87</v>
      </c>
      <c r="BB622" s="16" t="s">
        <v>265</v>
      </c>
      <c r="BC622" s="16"/>
      <c r="BD622" s="18" t="s">
        <v>87</v>
      </c>
      <c r="BE622" s="16"/>
      <c r="BF622" s="16" t="s">
        <v>87</v>
      </c>
      <c r="BG622" s="31"/>
      <c r="BH622" s="16"/>
      <c r="BI622" s="19"/>
      <c r="BJ622" s="16"/>
      <c r="BK622" s="16"/>
      <c r="BL622" s="34"/>
    </row>
    <row r="623" spans="1:64">
      <c r="A623" s="15">
        <v>747</v>
      </c>
      <c r="B623" s="16">
        <v>301</v>
      </c>
      <c r="C623" s="17" t="s">
        <v>64</v>
      </c>
      <c r="D623" s="18">
        <v>4656649</v>
      </c>
      <c r="E623" s="18">
        <v>4656649</v>
      </c>
      <c r="F623" s="18">
        <v>4656649</v>
      </c>
      <c r="G623" s="17" t="s">
        <v>3635</v>
      </c>
      <c r="H623" s="16" t="s">
        <v>89</v>
      </c>
      <c r="I623" s="19">
        <v>26346</v>
      </c>
      <c r="J623" s="16">
        <f t="shared" ca="1" si="62"/>
        <v>53</v>
      </c>
      <c r="K623" s="17" t="s">
        <v>67</v>
      </c>
      <c r="L623" s="16">
        <v>4070</v>
      </c>
      <c r="M623" s="16" t="s">
        <v>3596</v>
      </c>
      <c r="N623" s="16" t="s">
        <v>3597</v>
      </c>
      <c r="O623" s="35" t="s">
        <v>3598</v>
      </c>
      <c r="P623" s="16" t="s">
        <v>71</v>
      </c>
      <c r="Q623" s="16" t="s">
        <v>131</v>
      </c>
      <c r="R623" s="38" t="s">
        <v>73</v>
      </c>
      <c r="S623" s="22"/>
      <c r="T623" s="22">
        <v>747</v>
      </c>
      <c r="U623" s="22" t="s">
        <v>3597</v>
      </c>
      <c r="V623" s="37" t="s">
        <v>3598</v>
      </c>
      <c r="W623" s="16">
        <v>1000</v>
      </c>
      <c r="X623" s="16" t="s">
        <v>74</v>
      </c>
      <c r="Y623" s="16" t="s">
        <v>3599</v>
      </c>
      <c r="Z623" s="16" t="s">
        <v>3600</v>
      </c>
      <c r="AA623" s="16" t="s">
        <v>463</v>
      </c>
      <c r="AB623" s="16" t="s">
        <v>464</v>
      </c>
      <c r="AC623" s="16" t="s">
        <v>465</v>
      </c>
      <c r="AD623" s="16"/>
      <c r="AE623" s="16" t="s">
        <v>3601</v>
      </c>
      <c r="AF623" s="24">
        <v>2948278</v>
      </c>
      <c r="AG623" s="25" t="s">
        <v>78</v>
      </c>
      <c r="AH623" s="24">
        <v>2948278</v>
      </c>
      <c r="AI623" s="26" t="s">
        <v>78</v>
      </c>
      <c r="AJ623" s="27">
        <v>43299</v>
      </c>
      <c r="AK623" s="19"/>
      <c r="AL623" s="28">
        <f t="shared" ca="1" si="63"/>
        <v>6.666666666666667</v>
      </c>
      <c r="AM623" s="16" t="s">
        <v>120</v>
      </c>
      <c r="AN623" s="16" t="s">
        <v>121</v>
      </c>
      <c r="AO623" s="36" t="s">
        <v>466</v>
      </c>
      <c r="AP623" s="30">
        <v>6.9690000000000002E-2</v>
      </c>
      <c r="AQ623" s="31" t="s">
        <v>3636</v>
      </c>
      <c r="AR623" s="67" t="s">
        <v>3636</v>
      </c>
      <c r="AS623" s="16" t="s">
        <v>84</v>
      </c>
      <c r="AT623" s="16"/>
      <c r="AU623" s="33"/>
      <c r="AV623" s="16"/>
      <c r="AW623" s="16" t="s">
        <v>3637</v>
      </c>
      <c r="AX623" s="16">
        <v>3135481359</v>
      </c>
      <c r="AY623" s="16" t="s">
        <v>78</v>
      </c>
      <c r="AZ623" s="16" t="str">
        <f t="shared" ca="1" si="64"/>
        <v xml:space="preserve"> </v>
      </c>
      <c r="BA623" s="16" t="s">
        <v>87</v>
      </c>
      <c r="BB623" s="16" t="s">
        <v>211</v>
      </c>
      <c r="BC623" s="16"/>
      <c r="BD623" s="18" t="s">
        <v>87</v>
      </c>
      <c r="BE623" s="16"/>
      <c r="BF623" s="16" t="s">
        <v>87</v>
      </c>
      <c r="BG623" s="31"/>
      <c r="BH623" s="16"/>
      <c r="BI623" s="19"/>
      <c r="BJ623" s="16"/>
      <c r="BK623" s="16"/>
      <c r="BL623" s="34"/>
    </row>
    <row r="624" spans="1:64">
      <c r="A624" s="15">
        <v>748</v>
      </c>
      <c r="B624" s="16">
        <v>301</v>
      </c>
      <c r="C624" s="17" t="s">
        <v>64</v>
      </c>
      <c r="D624" s="18">
        <v>4675782</v>
      </c>
      <c r="E624" s="18">
        <v>4675782</v>
      </c>
      <c r="F624" s="18">
        <v>4675782</v>
      </c>
      <c r="G624" s="17" t="s">
        <v>3638</v>
      </c>
      <c r="H624" s="16" t="s">
        <v>229</v>
      </c>
      <c r="I624" s="19">
        <v>27704</v>
      </c>
      <c r="J624" s="16">
        <f t="shared" ca="1" si="62"/>
        <v>49</v>
      </c>
      <c r="K624" s="17" t="s">
        <v>67</v>
      </c>
      <c r="L624" s="16">
        <v>4070</v>
      </c>
      <c r="M624" s="16" t="s">
        <v>3596</v>
      </c>
      <c r="N624" s="16" t="s">
        <v>3597</v>
      </c>
      <c r="O624" s="35" t="s">
        <v>3598</v>
      </c>
      <c r="P624" s="16" t="s">
        <v>71</v>
      </c>
      <c r="Q624" s="16" t="s">
        <v>131</v>
      </c>
      <c r="R624" s="38" t="s">
        <v>73</v>
      </c>
      <c r="S624" s="22"/>
      <c r="T624" s="22">
        <v>748</v>
      </c>
      <c r="U624" s="22" t="s">
        <v>3597</v>
      </c>
      <c r="V624" s="37" t="s">
        <v>3598</v>
      </c>
      <c r="W624" s="16">
        <v>1000</v>
      </c>
      <c r="X624" s="16" t="s">
        <v>74</v>
      </c>
      <c r="Y624" s="16" t="s">
        <v>3599</v>
      </c>
      <c r="Z624" s="16" t="s">
        <v>3600</v>
      </c>
      <c r="AA624" s="16" t="s">
        <v>76</v>
      </c>
      <c r="AB624" s="16" t="s">
        <v>76</v>
      </c>
      <c r="AC624" s="16" t="s">
        <v>76</v>
      </c>
      <c r="AD624" s="16"/>
      <c r="AE624" s="16" t="s">
        <v>1324</v>
      </c>
      <c r="AF624" s="24">
        <v>2948278</v>
      </c>
      <c r="AG624" s="25" t="s">
        <v>78</v>
      </c>
      <c r="AH624" s="24">
        <v>2948278</v>
      </c>
      <c r="AI624" s="26" t="s">
        <v>78</v>
      </c>
      <c r="AJ624" s="27">
        <v>43180</v>
      </c>
      <c r="AK624" s="19"/>
      <c r="AL624" s="28">
        <f t="shared" ca="1" si="63"/>
        <v>7</v>
      </c>
      <c r="AM624" s="16" t="s">
        <v>120</v>
      </c>
      <c r="AN624" s="16" t="s">
        <v>121</v>
      </c>
      <c r="AO624" s="36" t="s">
        <v>82</v>
      </c>
      <c r="AP624" s="30">
        <v>6.9690000000000002E-2</v>
      </c>
      <c r="AQ624" s="31" t="s">
        <v>3639</v>
      </c>
      <c r="AR624" s="16" t="s">
        <v>3640</v>
      </c>
      <c r="AS624" s="16" t="s">
        <v>84</v>
      </c>
      <c r="AT624" s="16"/>
      <c r="AU624" s="33"/>
      <c r="AV624" s="16"/>
      <c r="AW624" s="16" t="s">
        <v>3641</v>
      </c>
      <c r="AX624" s="16">
        <v>3104615001</v>
      </c>
      <c r="AY624" s="16" t="s">
        <v>78</v>
      </c>
      <c r="AZ624" s="16" t="str">
        <f t="shared" ca="1" si="64"/>
        <v xml:space="preserve"> </v>
      </c>
      <c r="BA624" s="16" t="s">
        <v>87</v>
      </c>
      <c r="BB624" s="16" t="s">
        <v>87</v>
      </c>
      <c r="BC624" s="16"/>
      <c r="BD624" s="18" t="s">
        <v>87</v>
      </c>
      <c r="BE624" s="16"/>
      <c r="BF624" s="16" t="s">
        <v>87</v>
      </c>
      <c r="BG624" s="31"/>
      <c r="BH624" s="16"/>
      <c r="BI624" s="19"/>
      <c r="BJ624" s="16"/>
      <c r="BK624" s="16"/>
      <c r="BL624" s="34"/>
    </row>
    <row r="625" spans="1:64">
      <c r="A625" s="15">
        <v>749</v>
      </c>
      <c r="B625" s="16">
        <v>301</v>
      </c>
      <c r="C625" s="17" t="s">
        <v>64</v>
      </c>
      <c r="D625" s="18">
        <v>4752493</v>
      </c>
      <c r="E625" s="18">
        <v>4752493</v>
      </c>
      <c r="F625" s="18">
        <v>4752493</v>
      </c>
      <c r="G625" s="17" t="s">
        <v>3642</v>
      </c>
      <c r="H625" s="16" t="s">
        <v>89</v>
      </c>
      <c r="I625" s="19">
        <v>26703</v>
      </c>
      <c r="J625" s="16">
        <f t="shared" ca="1" si="62"/>
        <v>52</v>
      </c>
      <c r="K625" s="17" t="s">
        <v>67</v>
      </c>
      <c r="L625" s="16">
        <v>4070</v>
      </c>
      <c r="M625" s="16" t="s">
        <v>3596</v>
      </c>
      <c r="N625" s="16" t="s">
        <v>3597</v>
      </c>
      <c r="O625" s="35" t="s">
        <v>3598</v>
      </c>
      <c r="P625" s="16" t="s">
        <v>71</v>
      </c>
      <c r="Q625" s="16" t="s">
        <v>131</v>
      </c>
      <c r="R625" s="38" t="s">
        <v>73</v>
      </c>
      <c r="S625" s="22"/>
      <c r="T625" s="22">
        <v>749</v>
      </c>
      <c r="U625" s="22" t="s">
        <v>3597</v>
      </c>
      <c r="V625" s="37" t="s">
        <v>3598</v>
      </c>
      <c r="W625" s="16">
        <v>1000</v>
      </c>
      <c r="X625" s="16" t="s">
        <v>74</v>
      </c>
      <c r="Y625" s="16" t="s">
        <v>3599</v>
      </c>
      <c r="Z625" s="16" t="s">
        <v>3600</v>
      </c>
      <c r="AA625" s="16" t="s">
        <v>76</v>
      </c>
      <c r="AB625" s="16" t="s">
        <v>76</v>
      </c>
      <c r="AC625" s="16" t="s">
        <v>76</v>
      </c>
      <c r="AD625" s="16"/>
      <c r="AE625" s="16" t="s">
        <v>3601</v>
      </c>
      <c r="AF625" s="24">
        <v>2948278</v>
      </c>
      <c r="AG625" s="25" t="s">
        <v>78</v>
      </c>
      <c r="AH625" s="24">
        <v>2948278</v>
      </c>
      <c r="AI625" s="26" t="s">
        <v>78</v>
      </c>
      <c r="AJ625" s="27">
        <v>43285</v>
      </c>
      <c r="AK625" s="19"/>
      <c r="AL625" s="28">
        <f t="shared" ca="1" si="63"/>
        <v>6.75</v>
      </c>
      <c r="AM625" s="16" t="s">
        <v>183</v>
      </c>
      <c r="AN625" s="16" t="s">
        <v>94</v>
      </c>
      <c r="AO625" s="36" t="s">
        <v>82</v>
      </c>
      <c r="AP625" s="30">
        <v>6.9690000000000002E-2</v>
      </c>
      <c r="AQ625" s="31" t="s">
        <v>3643</v>
      </c>
      <c r="AR625" s="16" t="s">
        <v>3643</v>
      </c>
      <c r="AS625" s="16" t="s">
        <v>84</v>
      </c>
      <c r="AT625" s="16"/>
      <c r="AU625" s="33"/>
      <c r="AV625" s="16"/>
      <c r="AW625" s="16" t="s">
        <v>3644</v>
      </c>
      <c r="AX625" s="16">
        <v>3002025389</v>
      </c>
      <c r="AY625" s="16" t="s">
        <v>78</v>
      </c>
      <c r="AZ625" s="16" t="str">
        <f t="shared" ca="1" si="64"/>
        <v xml:space="preserve"> </v>
      </c>
      <c r="BA625" s="16" t="s">
        <v>87</v>
      </c>
      <c r="BB625" s="16" t="s">
        <v>87</v>
      </c>
      <c r="BC625" s="16"/>
      <c r="BD625" s="18" t="s">
        <v>87</v>
      </c>
      <c r="BE625" s="16"/>
      <c r="BF625" s="16" t="s">
        <v>87</v>
      </c>
      <c r="BG625" s="31"/>
      <c r="BH625" s="16"/>
      <c r="BI625" s="19"/>
      <c r="BJ625" s="16"/>
      <c r="BK625" s="16"/>
      <c r="BL625" s="34"/>
    </row>
    <row r="626" spans="1:64">
      <c r="A626" s="15">
        <v>750</v>
      </c>
      <c r="B626" s="16">
        <v>301</v>
      </c>
      <c r="C626" s="17" t="s">
        <v>64</v>
      </c>
      <c r="D626" s="18">
        <v>5010322</v>
      </c>
      <c r="E626" s="18">
        <v>5010322</v>
      </c>
      <c r="F626" s="18">
        <v>5010322</v>
      </c>
      <c r="G626" s="17" t="s">
        <v>3645</v>
      </c>
      <c r="H626" s="16" t="s">
        <v>66</v>
      </c>
      <c r="I626" s="19">
        <v>28472</v>
      </c>
      <c r="J626" s="16">
        <f t="shared" ca="1" si="62"/>
        <v>47</v>
      </c>
      <c r="K626" s="17" t="s">
        <v>67</v>
      </c>
      <c r="L626" s="16">
        <v>4070</v>
      </c>
      <c r="M626" s="16" t="s">
        <v>3596</v>
      </c>
      <c r="N626" s="16" t="s">
        <v>3597</v>
      </c>
      <c r="O626" s="35" t="s">
        <v>3598</v>
      </c>
      <c r="P626" s="16" t="s">
        <v>71</v>
      </c>
      <c r="Q626" s="16" t="s">
        <v>131</v>
      </c>
      <c r="R626" s="38" t="s">
        <v>73</v>
      </c>
      <c r="S626" s="22"/>
      <c r="T626" s="22">
        <v>750</v>
      </c>
      <c r="U626" s="22" t="s">
        <v>3597</v>
      </c>
      <c r="V626" s="37" t="s">
        <v>3598</v>
      </c>
      <c r="W626" s="16">
        <v>1000</v>
      </c>
      <c r="X626" s="16" t="s">
        <v>74</v>
      </c>
      <c r="Y626" s="16" t="s">
        <v>3599</v>
      </c>
      <c r="Z626" s="16" t="s">
        <v>3600</v>
      </c>
      <c r="AA626" s="16" t="s">
        <v>421</v>
      </c>
      <c r="AB626" s="16" t="s">
        <v>2300</v>
      </c>
      <c r="AC626" s="16" t="s">
        <v>423</v>
      </c>
      <c r="AD626" s="16"/>
      <c r="AE626" s="16" t="s">
        <v>3601</v>
      </c>
      <c r="AF626" s="24">
        <v>2948278</v>
      </c>
      <c r="AG626" s="25" t="s">
        <v>78</v>
      </c>
      <c r="AH626" s="24">
        <v>2948278</v>
      </c>
      <c r="AI626" s="26" t="s">
        <v>78</v>
      </c>
      <c r="AJ626" s="27">
        <v>43066</v>
      </c>
      <c r="AK626" s="19"/>
      <c r="AL626" s="28">
        <f t="shared" ca="1" si="63"/>
        <v>7.333333333333333</v>
      </c>
      <c r="AM626" s="16" t="s">
        <v>183</v>
      </c>
      <c r="AN626" s="16" t="s">
        <v>121</v>
      </c>
      <c r="AO626" s="36" t="s">
        <v>425</v>
      </c>
      <c r="AP626" s="30">
        <v>6.9690000000000002E-2</v>
      </c>
      <c r="AQ626" s="31" t="s">
        <v>3646</v>
      </c>
      <c r="AR626" s="16" t="s">
        <v>3646</v>
      </c>
      <c r="AS626" s="16" t="s">
        <v>84</v>
      </c>
      <c r="AT626" s="16"/>
      <c r="AU626" s="33"/>
      <c r="AV626" s="16"/>
      <c r="AW626" s="16" t="s">
        <v>3647</v>
      </c>
      <c r="AX626" s="16">
        <v>324693027</v>
      </c>
      <c r="AY626" s="16" t="s">
        <v>78</v>
      </c>
      <c r="AZ626" s="16" t="str">
        <f t="shared" ca="1" si="64"/>
        <v xml:space="preserve"> </v>
      </c>
      <c r="BA626" s="16" t="s">
        <v>87</v>
      </c>
      <c r="BB626" s="16" t="s">
        <v>87</v>
      </c>
      <c r="BC626" s="16"/>
      <c r="BD626" s="18" t="s">
        <v>87</v>
      </c>
      <c r="BE626" s="16"/>
      <c r="BF626" s="16" t="s">
        <v>87</v>
      </c>
      <c r="BG626" s="31"/>
      <c r="BH626" s="16"/>
      <c r="BI626" s="19"/>
      <c r="BJ626" s="16"/>
      <c r="BK626" s="16"/>
      <c r="BL626" s="34"/>
    </row>
    <row r="627" spans="1:64">
      <c r="A627" s="15">
        <v>751</v>
      </c>
      <c r="B627" s="16">
        <v>301</v>
      </c>
      <c r="C627" s="17" t="s">
        <v>64</v>
      </c>
      <c r="D627" s="18">
        <v>5165191</v>
      </c>
      <c r="E627" s="18">
        <v>5165191</v>
      </c>
      <c r="F627" s="18">
        <v>5165191</v>
      </c>
      <c r="G627" s="17" t="s">
        <v>3648</v>
      </c>
      <c r="H627" s="16" t="s">
        <v>229</v>
      </c>
      <c r="I627" s="19">
        <v>29720</v>
      </c>
      <c r="J627" s="16">
        <f t="shared" ca="1" si="62"/>
        <v>43</v>
      </c>
      <c r="K627" s="17" t="s">
        <v>67</v>
      </c>
      <c r="L627" s="16">
        <v>4070</v>
      </c>
      <c r="M627" s="16" t="s">
        <v>3596</v>
      </c>
      <c r="N627" s="16" t="s">
        <v>3597</v>
      </c>
      <c r="O627" s="35" t="s">
        <v>3598</v>
      </c>
      <c r="P627" s="16" t="s">
        <v>71</v>
      </c>
      <c r="Q627" s="16" t="s">
        <v>131</v>
      </c>
      <c r="R627" s="38" t="s">
        <v>73</v>
      </c>
      <c r="S627" s="22"/>
      <c r="T627" s="22">
        <v>751</v>
      </c>
      <c r="U627" s="22" t="s">
        <v>3597</v>
      </c>
      <c r="V627" s="37" t="s">
        <v>3598</v>
      </c>
      <c r="W627" s="16">
        <v>1000</v>
      </c>
      <c r="X627" s="16" t="s">
        <v>74</v>
      </c>
      <c r="Y627" s="16" t="s">
        <v>3599</v>
      </c>
      <c r="Z627" s="16" t="s">
        <v>3600</v>
      </c>
      <c r="AA627" s="16" t="s">
        <v>421</v>
      </c>
      <c r="AB627" s="16" t="s">
        <v>3649</v>
      </c>
      <c r="AC627" s="16" t="s">
        <v>545</v>
      </c>
      <c r="AD627" s="16"/>
      <c r="AE627" s="16" t="s">
        <v>3601</v>
      </c>
      <c r="AF627" s="24">
        <v>2948278</v>
      </c>
      <c r="AG627" s="25" t="s">
        <v>78</v>
      </c>
      <c r="AH627" s="24">
        <v>2948278</v>
      </c>
      <c r="AI627" s="26" t="s">
        <v>78</v>
      </c>
      <c r="AJ627" s="27">
        <v>43285</v>
      </c>
      <c r="AK627" s="19"/>
      <c r="AL627" s="28">
        <f t="shared" ca="1" si="63"/>
        <v>6.75</v>
      </c>
      <c r="AM627" s="16" t="s">
        <v>183</v>
      </c>
      <c r="AN627" s="16" t="s">
        <v>94</v>
      </c>
      <c r="AO627" s="36" t="s">
        <v>546</v>
      </c>
      <c r="AP627" s="30">
        <v>6.9690000000000002E-2</v>
      </c>
      <c r="AQ627" s="31" t="s">
        <v>3650</v>
      </c>
      <c r="AR627" s="16" t="s">
        <v>3650</v>
      </c>
      <c r="AS627" s="16" t="s">
        <v>84</v>
      </c>
      <c r="AT627" s="16"/>
      <c r="AU627" s="33"/>
      <c r="AV627" s="16"/>
      <c r="AW627" s="16" t="s">
        <v>3651</v>
      </c>
      <c r="AX627" s="16">
        <v>3217781228</v>
      </c>
      <c r="AY627" s="16" t="s">
        <v>78</v>
      </c>
      <c r="AZ627" s="16" t="str">
        <f t="shared" ca="1" si="64"/>
        <v xml:space="preserve"> </v>
      </c>
      <c r="BA627" s="16" t="s">
        <v>87</v>
      </c>
      <c r="BB627" s="16" t="s">
        <v>87</v>
      </c>
      <c r="BC627" s="16"/>
      <c r="BD627" s="18" t="s">
        <v>87</v>
      </c>
      <c r="BE627" s="16"/>
      <c r="BF627" s="16" t="s">
        <v>87</v>
      </c>
      <c r="BG627" s="31"/>
      <c r="BH627" s="16"/>
      <c r="BI627" s="19"/>
      <c r="BJ627" s="16"/>
      <c r="BK627" s="16"/>
      <c r="BL627" s="34"/>
    </row>
    <row r="628" spans="1:64">
      <c r="A628" s="15">
        <v>752</v>
      </c>
      <c r="B628" s="16">
        <v>301</v>
      </c>
      <c r="C628" s="17" t="s">
        <v>64</v>
      </c>
      <c r="D628" s="18">
        <v>5166581</v>
      </c>
      <c r="E628" s="18">
        <v>5166581</v>
      </c>
      <c r="F628" s="18">
        <v>5166581</v>
      </c>
      <c r="G628" s="17" t="s">
        <v>3652</v>
      </c>
      <c r="H628" s="16" t="s">
        <v>89</v>
      </c>
      <c r="I628" s="19">
        <v>30398</v>
      </c>
      <c r="J628" s="16">
        <f t="shared" ca="1" si="62"/>
        <v>42</v>
      </c>
      <c r="K628" s="17" t="s">
        <v>67</v>
      </c>
      <c r="L628" s="16">
        <v>4070</v>
      </c>
      <c r="M628" s="16" t="s">
        <v>3596</v>
      </c>
      <c r="N628" s="16" t="s">
        <v>3597</v>
      </c>
      <c r="O628" s="35" t="s">
        <v>3598</v>
      </c>
      <c r="P628" s="16" t="s">
        <v>71</v>
      </c>
      <c r="Q628" s="16" t="s">
        <v>131</v>
      </c>
      <c r="R628" s="38" t="s">
        <v>73</v>
      </c>
      <c r="S628" s="22"/>
      <c r="T628" s="22">
        <v>752</v>
      </c>
      <c r="U628" s="22" t="s">
        <v>3597</v>
      </c>
      <c r="V628" s="37" t="s">
        <v>3598</v>
      </c>
      <c r="W628" s="16">
        <v>1000</v>
      </c>
      <c r="X628" s="16" t="s">
        <v>74</v>
      </c>
      <c r="Y628" s="16" t="s">
        <v>3599</v>
      </c>
      <c r="Z628" s="16" t="s">
        <v>3600</v>
      </c>
      <c r="AA628" s="16" t="s">
        <v>421</v>
      </c>
      <c r="AB628" s="16" t="s">
        <v>3649</v>
      </c>
      <c r="AC628" s="16" t="s">
        <v>545</v>
      </c>
      <c r="AD628" s="16"/>
      <c r="AE628" s="16" t="s">
        <v>3601</v>
      </c>
      <c r="AF628" s="24">
        <v>2948278</v>
      </c>
      <c r="AG628" s="25" t="s">
        <v>78</v>
      </c>
      <c r="AH628" s="24">
        <v>2948278</v>
      </c>
      <c r="AI628" s="26" t="s">
        <v>78</v>
      </c>
      <c r="AJ628" s="27">
        <v>43125</v>
      </c>
      <c r="AK628" s="19"/>
      <c r="AL628" s="28">
        <f t="shared" ca="1" si="63"/>
        <v>7.166666666666667</v>
      </c>
      <c r="AM628" s="16" t="s">
        <v>183</v>
      </c>
      <c r="AN628" s="16" t="s">
        <v>94</v>
      </c>
      <c r="AO628" s="36" t="s">
        <v>546</v>
      </c>
      <c r="AP628" s="30">
        <v>6.9690000000000002E-2</v>
      </c>
      <c r="AQ628" s="31" t="s">
        <v>3653</v>
      </c>
      <c r="AR628" s="16" t="s">
        <v>3653</v>
      </c>
      <c r="AS628" s="16" t="s">
        <v>84</v>
      </c>
      <c r="AT628" s="16"/>
      <c r="AU628" s="33"/>
      <c r="AV628" s="16"/>
      <c r="AW628" s="16" t="s">
        <v>3654</v>
      </c>
      <c r="AX628" s="16">
        <v>3135942133</v>
      </c>
      <c r="AY628" s="16">
        <v>3135942133</v>
      </c>
      <c r="AZ628" s="16" t="str">
        <f t="shared" ca="1" si="64"/>
        <v xml:space="preserve"> </v>
      </c>
      <c r="BA628" s="16" t="s">
        <v>87</v>
      </c>
      <c r="BB628" s="16" t="s">
        <v>87</v>
      </c>
      <c r="BC628" s="16"/>
      <c r="BD628" s="18" t="s">
        <v>87</v>
      </c>
      <c r="BE628" s="16"/>
      <c r="BF628" s="16" t="s">
        <v>87</v>
      </c>
      <c r="BG628" s="31"/>
      <c r="BH628" s="16"/>
      <c r="BI628" s="19"/>
      <c r="BJ628" s="16"/>
      <c r="BK628" s="16"/>
      <c r="BL628" s="34"/>
    </row>
    <row r="629" spans="1:64">
      <c r="A629" s="15">
        <v>753</v>
      </c>
      <c r="B629" s="16">
        <v>301</v>
      </c>
      <c r="C629" s="17" t="s">
        <v>64</v>
      </c>
      <c r="D629" s="18">
        <v>5207374</v>
      </c>
      <c r="E629" s="18">
        <v>5207374</v>
      </c>
      <c r="F629" s="18">
        <v>5207374</v>
      </c>
      <c r="G629" s="17" t="s">
        <v>3655</v>
      </c>
      <c r="H629" s="16" t="s">
        <v>229</v>
      </c>
      <c r="I629" s="19" t="s">
        <v>3656</v>
      </c>
      <c r="J629" s="16">
        <f t="shared" ca="1" si="62"/>
        <v>44</v>
      </c>
      <c r="K629" s="17" t="s">
        <v>67</v>
      </c>
      <c r="L629" s="16">
        <v>4070</v>
      </c>
      <c r="M629" s="16" t="s">
        <v>3596</v>
      </c>
      <c r="N629" s="16" t="s">
        <v>3597</v>
      </c>
      <c r="O629" s="35" t="s">
        <v>3598</v>
      </c>
      <c r="P629" s="16" t="s">
        <v>71</v>
      </c>
      <c r="Q629" s="16" t="s">
        <v>131</v>
      </c>
      <c r="R629" s="38" t="s">
        <v>73</v>
      </c>
      <c r="S629" s="22"/>
      <c r="T629" s="22">
        <v>753</v>
      </c>
      <c r="U629" s="22" t="s">
        <v>3597</v>
      </c>
      <c r="V629" s="37" t="s">
        <v>3598</v>
      </c>
      <c r="W629" s="16">
        <v>1000</v>
      </c>
      <c r="X629" s="16" t="s">
        <v>74</v>
      </c>
      <c r="Y629" s="16" t="s">
        <v>3599</v>
      </c>
      <c r="Z629" s="16" t="s">
        <v>3600</v>
      </c>
      <c r="AA629" s="16" t="s">
        <v>463</v>
      </c>
      <c r="AB629" s="16" t="s">
        <v>3657</v>
      </c>
      <c r="AC629" s="16" t="s">
        <v>465</v>
      </c>
      <c r="AD629" s="16" t="s">
        <v>3658</v>
      </c>
      <c r="AE629" s="16" t="s">
        <v>1324</v>
      </c>
      <c r="AF629" s="24">
        <v>2948278</v>
      </c>
      <c r="AG629" s="25" t="s">
        <v>78</v>
      </c>
      <c r="AH629" s="24">
        <v>2948278</v>
      </c>
      <c r="AI629" s="26" t="s">
        <v>78</v>
      </c>
      <c r="AJ629" s="27">
        <v>43019</v>
      </c>
      <c r="AK629" s="19"/>
      <c r="AL629" s="28">
        <f t="shared" ca="1" si="63"/>
        <v>7.416666666666667</v>
      </c>
      <c r="AM629" s="16" t="s">
        <v>183</v>
      </c>
      <c r="AN629" s="16" t="s">
        <v>94</v>
      </c>
      <c r="AO629" s="36" t="s">
        <v>466</v>
      </c>
      <c r="AP629" s="30">
        <v>6.9690000000000002E-2</v>
      </c>
      <c r="AQ629" s="31" t="s">
        <v>3659</v>
      </c>
      <c r="AR629" s="16" t="s">
        <v>3660</v>
      </c>
      <c r="AS629" s="16" t="s">
        <v>84</v>
      </c>
      <c r="AT629" s="16"/>
      <c r="AU629" s="33"/>
      <c r="AV629" s="16"/>
      <c r="AW629" s="16" t="s">
        <v>3661</v>
      </c>
      <c r="AX629" s="16">
        <v>3045898890</v>
      </c>
      <c r="AY629" s="16">
        <v>3232763402</v>
      </c>
      <c r="AZ629" s="16" t="str">
        <f t="shared" ca="1" si="64"/>
        <v xml:space="preserve"> </v>
      </c>
      <c r="BA629" s="16" t="s">
        <v>87</v>
      </c>
      <c r="BB629" s="16" t="s">
        <v>87</v>
      </c>
      <c r="BC629" s="16"/>
      <c r="BD629" s="18" t="s">
        <v>87</v>
      </c>
      <c r="BE629" s="16"/>
      <c r="BF629" s="16" t="s">
        <v>87</v>
      </c>
      <c r="BG629" s="31"/>
      <c r="BH629" s="16"/>
      <c r="BI629" s="19"/>
      <c r="BJ629" s="16"/>
      <c r="BK629" s="16"/>
      <c r="BL629" s="34"/>
    </row>
    <row r="630" spans="1:64">
      <c r="A630" s="15">
        <v>754</v>
      </c>
      <c r="B630" s="16">
        <v>301</v>
      </c>
      <c r="C630" s="17" t="s">
        <v>64</v>
      </c>
      <c r="D630" s="18">
        <v>5426922</v>
      </c>
      <c r="E630" s="18">
        <v>5426922</v>
      </c>
      <c r="F630" s="18">
        <v>5426922</v>
      </c>
      <c r="G630" s="17" t="s">
        <v>3662</v>
      </c>
      <c r="H630" s="16" t="s">
        <v>89</v>
      </c>
      <c r="I630" s="19">
        <v>29227</v>
      </c>
      <c r="J630" s="16">
        <f t="shared" ca="1" si="62"/>
        <v>45</v>
      </c>
      <c r="K630" s="17" t="s">
        <v>67</v>
      </c>
      <c r="L630" s="16">
        <v>4070</v>
      </c>
      <c r="M630" s="16" t="s">
        <v>3596</v>
      </c>
      <c r="N630" s="16" t="s">
        <v>3597</v>
      </c>
      <c r="O630" s="35" t="s">
        <v>3598</v>
      </c>
      <c r="P630" s="16" t="s">
        <v>71</v>
      </c>
      <c r="Q630" s="16" t="s">
        <v>131</v>
      </c>
      <c r="R630" s="38" t="s">
        <v>73</v>
      </c>
      <c r="S630" s="22"/>
      <c r="T630" s="22">
        <v>754</v>
      </c>
      <c r="U630" s="22" t="s">
        <v>3597</v>
      </c>
      <c r="V630" s="37" t="s">
        <v>3598</v>
      </c>
      <c r="W630" s="16">
        <v>1000</v>
      </c>
      <c r="X630" s="16" t="s">
        <v>74</v>
      </c>
      <c r="Y630" s="16" t="s">
        <v>3599</v>
      </c>
      <c r="Z630" s="16" t="s">
        <v>3600</v>
      </c>
      <c r="AA630" s="16" t="s">
        <v>433</v>
      </c>
      <c r="AB630" s="16" t="s">
        <v>662</v>
      </c>
      <c r="AC630" s="16" t="s">
        <v>663</v>
      </c>
      <c r="AD630" s="52" t="s">
        <v>3663</v>
      </c>
      <c r="AE630" s="16" t="s">
        <v>3601</v>
      </c>
      <c r="AF630" s="24">
        <v>2948278</v>
      </c>
      <c r="AG630" s="25" t="s">
        <v>78</v>
      </c>
      <c r="AH630" s="24">
        <v>2948278</v>
      </c>
      <c r="AI630" s="26" t="s">
        <v>78</v>
      </c>
      <c r="AJ630" s="27">
        <v>43285</v>
      </c>
      <c r="AK630" s="19"/>
      <c r="AL630" s="28">
        <f t="shared" ca="1" si="63"/>
        <v>6.75</v>
      </c>
      <c r="AM630" s="16" t="s">
        <v>183</v>
      </c>
      <c r="AN630" s="16" t="s">
        <v>94</v>
      </c>
      <c r="AO630" s="36" t="s">
        <v>664</v>
      </c>
      <c r="AP630" s="30">
        <v>6.9690000000000002E-2</v>
      </c>
      <c r="AQ630" s="31" t="s">
        <v>3664</v>
      </c>
      <c r="AR630" s="16" t="s">
        <v>3665</v>
      </c>
      <c r="AS630" s="16" t="s">
        <v>84</v>
      </c>
      <c r="AT630" s="16"/>
      <c r="AU630" s="33"/>
      <c r="AV630" s="16"/>
      <c r="AW630" s="16" t="s">
        <v>3666</v>
      </c>
      <c r="AX630" s="16">
        <v>3224581875</v>
      </c>
      <c r="AY630" s="16" t="s">
        <v>78</v>
      </c>
      <c r="AZ630" s="16" t="str">
        <f t="shared" ca="1" si="64"/>
        <v xml:space="preserve"> </v>
      </c>
      <c r="BA630" s="16" t="s">
        <v>87</v>
      </c>
      <c r="BB630" s="16" t="s">
        <v>87</v>
      </c>
      <c r="BC630" s="16"/>
      <c r="BD630" s="18" t="s">
        <v>87</v>
      </c>
      <c r="BE630" s="16"/>
      <c r="BF630" s="16" t="s">
        <v>87</v>
      </c>
      <c r="BG630" s="31"/>
      <c r="BH630" s="16"/>
      <c r="BI630" s="19"/>
      <c r="BJ630" s="16"/>
      <c r="BK630" s="16"/>
      <c r="BL630" s="34"/>
    </row>
    <row r="631" spans="1:64">
      <c r="A631" s="15">
        <v>755</v>
      </c>
      <c r="B631" s="16">
        <v>301</v>
      </c>
      <c r="C631" s="17" t="s">
        <v>64</v>
      </c>
      <c r="D631" s="18">
        <v>5462456</v>
      </c>
      <c r="E631" s="18">
        <v>5462456</v>
      </c>
      <c r="F631" s="18">
        <v>5462456</v>
      </c>
      <c r="G631" s="17" t="s">
        <v>3667</v>
      </c>
      <c r="H631" s="16" t="s">
        <v>66</v>
      </c>
      <c r="I631" s="19">
        <v>27700</v>
      </c>
      <c r="J631" s="16">
        <f t="shared" ca="1" si="62"/>
        <v>49</v>
      </c>
      <c r="K631" s="17" t="s">
        <v>67</v>
      </c>
      <c r="L631" s="16">
        <v>4070</v>
      </c>
      <c r="M631" s="16" t="s">
        <v>3596</v>
      </c>
      <c r="N631" s="16" t="s">
        <v>3597</v>
      </c>
      <c r="O631" s="35" t="s">
        <v>3598</v>
      </c>
      <c r="P631" s="16" t="s">
        <v>71</v>
      </c>
      <c r="Q631" s="16" t="s">
        <v>131</v>
      </c>
      <c r="R631" s="38" t="s">
        <v>73</v>
      </c>
      <c r="S631" s="22"/>
      <c r="T631" s="22">
        <v>755</v>
      </c>
      <c r="U631" s="22" t="s">
        <v>3597</v>
      </c>
      <c r="V631" s="37" t="s">
        <v>3598</v>
      </c>
      <c r="W631" s="16">
        <v>1000</v>
      </c>
      <c r="X631" s="16" t="s">
        <v>74</v>
      </c>
      <c r="Y631" s="16" t="s">
        <v>3599</v>
      </c>
      <c r="Z631" s="16" t="s">
        <v>3600</v>
      </c>
      <c r="AA631" s="16" t="s">
        <v>145</v>
      </c>
      <c r="AB631" s="16" t="s">
        <v>3668</v>
      </c>
      <c r="AC631" s="16" t="s">
        <v>147</v>
      </c>
      <c r="AD631" s="16"/>
      <c r="AE631" s="16" t="s">
        <v>1324</v>
      </c>
      <c r="AF631" s="24">
        <v>2948278</v>
      </c>
      <c r="AG631" s="25" t="s">
        <v>78</v>
      </c>
      <c r="AH631" s="24">
        <v>2948278</v>
      </c>
      <c r="AI631" s="26" t="s">
        <v>78</v>
      </c>
      <c r="AJ631" s="27">
        <v>43097</v>
      </c>
      <c r="AK631" s="19"/>
      <c r="AL631" s="28">
        <f t="shared" ca="1" si="63"/>
        <v>7.25</v>
      </c>
      <c r="AM631" s="16" t="s">
        <v>183</v>
      </c>
      <c r="AN631" s="16" t="s">
        <v>240</v>
      </c>
      <c r="AO631" s="36" t="s">
        <v>148</v>
      </c>
      <c r="AP631" s="30">
        <v>6.9690000000000002E-2</v>
      </c>
      <c r="AQ631" s="31" t="s">
        <v>3669</v>
      </c>
      <c r="AR631" s="16" t="s">
        <v>3670</v>
      </c>
      <c r="AS631" s="16" t="s">
        <v>84</v>
      </c>
      <c r="AT631" s="16"/>
      <c r="AU631" s="33"/>
      <c r="AV631" s="16"/>
      <c r="AW631" s="16" t="s">
        <v>3671</v>
      </c>
      <c r="AX631" s="16">
        <v>3233206550</v>
      </c>
      <c r="AY631" s="16" t="s">
        <v>78</v>
      </c>
      <c r="AZ631" s="16" t="str">
        <f t="shared" ca="1" si="64"/>
        <v xml:space="preserve"> </v>
      </c>
      <c r="BA631" s="16" t="s">
        <v>87</v>
      </c>
      <c r="BB631" s="16" t="s">
        <v>87</v>
      </c>
      <c r="BC631" s="16"/>
      <c r="BD631" s="18" t="s">
        <v>87</v>
      </c>
      <c r="BE631" s="16"/>
      <c r="BF631" s="16" t="s">
        <v>87</v>
      </c>
      <c r="BG631" s="31"/>
      <c r="BH631" s="16"/>
      <c r="BI631" s="19"/>
      <c r="BJ631" s="16"/>
      <c r="BK631" s="16"/>
      <c r="BL631" s="34"/>
    </row>
    <row r="632" spans="1:64">
      <c r="A632" s="15">
        <v>756</v>
      </c>
      <c r="B632" s="16">
        <v>301</v>
      </c>
      <c r="C632" s="17" t="s">
        <v>64</v>
      </c>
      <c r="D632" s="18">
        <v>5615146</v>
      </c>
      <c r="E632" s="18">
        <v>5615146</v>
      </c>
      <c r="F632" s="18">
        <v>5615146</v>
      </c>
      <c r="G632" s="17" t="s">
        <v>3672</v>
      </c>
      <c r="H632" s="16" t="s">
        <v>291</v>
      </c>
      <c r="I632" s="19">
        <v>30826</v>
      </c>
      <c r="J632" s="16">
        <f t="shared" ca="1" si="62"/>
        <v>40</v>
      </c>
      <c r="K632" s="17" t="s">
        <v>67</v>
      </c>
      <c r="L632" s="16">
        <v>4070</v>
      </c>
      <c r="M632" s="16" t="s">
        <v>3596</v>
      </c>
      <c r="N632" s="16" t="s">
        <v>3597</v>
      </c>
      <c r="O632" s="35" t="s">
        <v>3598</v>
      </c>
      <c r="P632" s="16" t="s">
        <v>71</v>
      </c>
      <c r="Q632" s="16" t="s">
        <v>131</v>
      </c>
      <c r="R632" s="38" t="s">
        <v>73</v>
      </c>
      <c r="S632" s="22"/>
      <c r="T632" s="22">
        <v>756</v>
      </c>
      <c r="U632" s="22" t="s">
        <v>3597</v>
      </c>
      <c r="V632" s="37" t="s">
        <v>3598</v>
      </c>
      <c r="W632" s="16">
        <v>1000</v>
      </c>
      <c r="X632" s="16" t="s">
        <v>74</v>
      </c>
      <c r="Y632" s="16" t="s">
        <v>3599</v>
      </c>
      <c r="Z632" s="16" t="s">
        <v>3600</v>
      </c>
      <c r="AA632" s="16" t="s">
        <v>76</v>
      </c>
      <c r="AB632" s="16" t="s">
        <v>76</v>
      </c>
      <c r="AC632" s="16" t="s">
        <v>76</v>
      </c>
      <c r="AD632" s="16"/>
      <c r="AE632" s="16" t="s">
        <v>1324</v>
      </c>
      <c r="AF632" s="24">
        <v>2948278</v>
      </c>
      <c r="AG632" s="25" t="s">
        <v>78</v>
      </c>
      <c r="AH632" s="24">
        <v>2948278</v>
      </c>
      <c r="AI632" s="26" t="s">
        <v>78</v>
      </c>
      <c r="AJ632" s="27">
        <v>43059</v>
      </c>
      <c r="AK632" s="19"/>
      <c r="AL632" s="28">
        <f t="shared" ca="1" si="63"/>
        <v>7.333333333333333</v>
      </c>
      <c r="AM632" s="16" t="s">
        <v>173</v>
      </c>
      <c r="AN632" s="16" t="s">
        <v>194</v>
      </c>
      <c r="AO632" s="36" t="s">
        <v>82</v>
      </c>
      <c r="AP632" s="30">
        <v>6.9690000000000002E-2</v>
      </c>
      <c r="AQ632" s="31" t="s">
        <v>3673</v>
      </c>
      <c r="AR632" s="16" t="s">
        <v>3674</v>
      </c>
      <c r="AS632" s="16" t="s">
        <v>84</v>
      </c>
      <c r="AT632" s="16"/>
      <c r="AU632" s="33"/>
      <c r="AV632" s="16"/>
      <c r="AW632" s="16" t="s">
        <v>3675</v>
      </c>
      <c r="AX632" s="16">
        <v>3116645700</v>
      </c>
      <c r="AY632" s="16" t="s">
        <v>78</v>
      </c>
      <c r="AZ632" s="16" t="str">
        <f t="shared" ca="1" si="64"/>
        <v xml:space="preserve"> </v>
      </c>
      <c r="BA632" s="16" t="s">
        <v>87</v>
      </c>
      <c r="BB632" s="16" t="s">
        <v>87</v>
      </c>
      <c r="BC632" s="16"/>
      <c r="BD632" s="18" t="s">
        <v>87</v>
      </c>
      <c r="BE632" s="16"/>
      <c r="BF632" s="16" t="s">
        <v>87</v>
      </c>
      <c r="BG632" s="31"/>
      <c r="BH632" s="16"/>
      <c r="BI632" s="19"/>
      <c r="BJ632" s="16"/>
      <c r="BK632" s="16"/>
      <c r="BL632" s="34"/>
    </row>
    <row r="633" spans="1:64">
      <c r="A633" s="15">
        <v>757</v>
      </c>
      <c r="B633" s="16">
        <v>301</v>
      </c>
      <c r="C633" s="17" t="s">
        <v>64</v>
      </c>
      <c r="D633" s="18">
        <v>5822552</v>
      </c>
      <c r="E633" s="18">
        <v>5822552</v>
      </c>
      <c r="F633" s="18">
        <v>5822552</v>
      </c>
      <c r="G633" s="17" t="s">
        <v>3676</v>
      </c>
      <c r="H633" s="16" t="s">
        <v>229</v>
      </c>
      <c r="I633" s="19">
        <v>29450</v>
      </c>
      <c r="J633" s="16">
        <f t="shared" ca="1" si="62"/>
        <v>44</v>
      </c>
      <c r="K633" s="17" t="s">
        <v>67</v>
      </c>
      <c r="L633" s="16">
        <v>4070</v>
      </c>
      <c r="M633" s="16" t="s">
        <v>3596</v>
      </c>
      <c r="N633" s="16" t="s">
        <v>3597</v>
      </c>
      <c r="O633" s="35" t="s">
        <v>3598</v>
      </c>
      <c r="P633" s="16" t="s">
        <v>71</v>
      </c>
      <c r="Q633" s="16" t="s">
        <v>131</v>
      </c>
      <c r="R633" s="38" t="s">
        <v>73</v>
      </c>
      <c r="S633" s="22"/>
      <c r="T633" s="22">
        <v>757</v>
      </c>
      <c r="U633" s="22" t="s">
        <v>3597</v>
      </c>
      <c r="V633" s="37" t="s">
        <v>3598</v>
      </c>
      <c r="W633" s="16">
        <v>1000</v>
      </c>
      <c r="X633" s="16" t="s">
        <v>74</v>
      </c>
      <c r="Y633" s="16" t="s">
        <v>3599</v>
      </c>
      <c r="Z633" s="16" t="s">
        <v>3600</v>
      </c>
      <c r="AA633" s="16" t="s">
        <v>76</v>
      </c>
      <c r="AB633" s="16" t="s">
        <v>76</v>
      </c>
      <c r="AC633" s="16" t="s">
        <v>76</v>
      </c>
      <c r="AD633" s="16"/>
      <c r="AE633" s="16" t="s">
        <v>1324</v>
      </c>
      <c r="AF633" s="24">
        <v>2948278</v>
      </c>
      <c r="AG633" s="25" t="s">
        <v>78</v>
      </c>
      <c r="AH633" s="24">
        <v>2948278</v>
      </c>
      <c r="AI633" s="26" t="s">
        <v>78</v>
      </c>
      <c r="AJ633" s="27">
        <v>43074</v>
      </c>
      <c r="AK633" s="19"/>
      <c r="AL633" s="28">
        <f t="shared" ca="1" si="63"/>
        <v>7.25</v>
      </c>
      <c r="AM633" s="16" t="s">
        <v>120</v>
      </c>
      <c r="AN633" s="16" t="s">
        <v>94</v>
      </c>
      <c r="AO633" s="36" t="s">
        <v>82</v>
      </c>
      <c r="AP633" s="30">
        <v>6.9690000000000002E-2</v>
      </c>
      <c r="AQ633" s="31" t="s">
        <v>3677</v>
      </c>
      <c r="AR633" s="16" t="s">
        <v>3677</v>
      </c>
      <c r="AS633" s="16" t="s">
        <v>84</v>
      </c>
      <c r="AT633" s="16"/>
      <c r="AU633" s="33"/>
      <c r="AV633" s="16"/>
      <c r="AW633" s="16" t="s">
        <v>3678</v>
      </c>
      <c r="AX633" s="16">
        <v>3133541279</v>
      </c>
      <c r="AY633" s="16" t="s">
        <v>78</v>
      </c>
      <c r="AZ633" s="16" t="str">
        <f t="shared" ca="1" si="64"/>
        <v xml:space="preserve"> </v>
      </c>
      <c r="BA633" s="16" t="s">
        <v>87</v>
      </c>
      <c r="BB633" s="16" t="s">
        <v>87</v>
      </c>
      <c r="BC633" s="16"/>
      <c r="BD633" s="18" t="s">
        <v>87</v>
      </c>
      <c r="BE633" s="16"/>
      <c r="BF633" s="16" t="s">
        <v>87</v>
      </c>
      <c r="BG633" s="31"/>
      <c r="BH633" s="16"/>
      <c r="BI633" s="19"/>
      <c r="BJ633" s="16"/>
      <c r="BK633" s="16"/>
      <c r="BL633" s="34"/>
    </row>
    <row r="634" spans="1:64">
      <c r="A634" s="15">
        <v>758</v>
      </c>
      <c r="B634" s="16">
        <v>301</v>
      </c>
      <c r="C634" s="17" t="s">
        <v>64</v>
      </c>
      <c r="D634" s="18">
        <v>5997066</v>
      </c>
      <c r="E634" s="18">
        <v>5997066</v>
      </c>
      <c r="F634" s="18">
        <v>5997066</v>
      </c>
      <c r="G634" s="17" t="s">
        <v>3679</v>
      </c>
      <c r="H634" s="16" t="s">
        <v>89</v>
      </c>
      <c r="I634" s="19">
        <v>30729</v>
      </c>
      <c r="J634" s="16">
        <f t="shared" ca="1" si="62"/>
        <v>41</v>
      </c>
      <c r="K634" s="17" t="s">
        <v>67</v>
      </c>
      <c r="L634" s="16">
        <v>4070</v>
      </c>
      <c r="M634" s="16" t="s">
        <v>3596</v>
      </c>
      <c r="N634" s="16" t="s">
        <v>3597</v>
      </c>
      <c r="O634" s="35" t="s">
        <v>3598</v>
      </c>
      <c r="P634" s="16" t="s">
        <v>71</v>
      </c>
      <c r="Q634" s="16" t="s">
        <v>131</v>
      </c>
      <c r="R634" s="38" t="s">
        <v>73</v>
      </c>
      <c r="S634" s="22"/>
      <c r="T634" s="22">
        <v>758</v>
      </c>
      <c r="U634" s="22" t="s">
        <v>3597</v>
      </c>
      <c r="V634" s="37" t="s">
        <v>3598</v>
      </c>
      <c r="W634" s="16">
        <v>1000</v>
      </c>
      <c r="X634" s="16" t="s">
        <v>74</v>
      </c>
      <c r="Y634" s="16" t="s">
        <v>3599</v>
      </c>
      <c r="Z634" s="16" t="s">
        <v>3600</v>
      </c>
      <c r="AA634" s="16" t="s">
        <v>478</v>
      </c>
      <c r="AB634" s="16" t="s">
        <v>3680</v>
      </c>
      <c r="AC634" s="16" t="s">
        <v>772</v>
      </c>
      <c r="AD634" s="16" t="s">
        <v>3681</v>
      </c>
      <c r="AE634" s="16" t="s">
        <v>3601</v>
      </c>
      <c r="AF634" s="24">
        <v>2948278</v>
      </c>
      <c r="AG634" s="25" t="s">
        <v>78</v>
      </c>
      <c r="AH634" s="24">
        <v>2948278</v>
      </c>
      <c r="AI634" s="26" t="s">
        <v>78</v>
      </c>
      <c r="AJ634" s="27">
        <v>43088</v>
      </c>
      <c r="AK634" s="19"/>
      <c r="AL634" s="28">
        <f t="shared" ca="1" si="63"/>
        <v>7.25</v>
      </c>
      <c r="AM634" s="16" t="s">
        <v>183</v>
      </c>
      <c r="AN634" s="16" t="s">
        <v>94</v>
      </c>
      <c r="AO634" s="36" t="s">
        <v>773</v>
      </c>
      <c r="AP634" s="30">
        <v>6.9690000000000002E-2</v>
      </c>
      <c r="AQ634" s="31" t="s">
        <v>3682</v>
      </c>
      <c r="AR634" s="16" t="s">
        <v>3682</v>
      </c>
      <c r="AS634" s="16" t="s">
        <v>1673</v>
      </c>
      <c r="AT634" s="16"/>
      <c r="AU634" s="33"/>
      <c r="AV634" s="16"/>
      <c r="AW634" s="16" t="s">
        <v>3683</v>
      </c>
      <c r="AX634" s="16">
        <v>3163256892</v>
      </c>
      <c r="AY634" s="16">
        <v>3232230931</v>
      </c>
      <c r="AZ634" s="16" t="str">
        <f t="shared" ca="1" si="64"/>
        <v xml:space="preserve"> </v>
      </c>
      <c r="BA634" s="16" t="s">
        <v>87</v>
      </c>
      <c r="BB634" s="16" t="s">
        <v>87</v>
      </c>
      <c r="BC634" s="16"/>
      <c r="BD634" s="18" t="s">
        <v>87</v>
      </c>
      <c r="BE634" s="16"/>
      <c r="BF634" s="16" t="s">
        <v>87</v>
      </c>
      <c r="BG634" s="31"/>
      <c r="BH634" s="16"/>
      <c r="BI634" s="19"/>
      <c r="BJ634" s="16"/>
      <c r="BK634" s="16"/>
      <c r="BL634" s="34"/>
    </row>
    <row r="635" spans="1:64">
      <c r="A635" s="15">
        <v>759</v>
      </c>
      <c r="B635" s="16">
        <v>301</v>
      </c>
      <c r="C635" s="17" t="s">
        <v>64</v>
      </c>
      <c r="D635" s="18">
        <v>6016026</v>
      </c>
      <c r="E635" s="18">
        <v>6016026</v>
      </c>
      <c r="F635" s="18">
        <v>6016026</v>
      </c>
      <c r="G635" s="17" t="s">
        <v>3684</v>
      </c>
      <c r="H635" s="16" t="s">
        <v>89</v>
      </c>
      <c r="I635" s="19" t="s">
        <v>3685</v>
      </c>
      <c r="J635" s="16">
        <f t="shared" ca="1" si="62"/>
        <v>41</v>
      </c>
      <c r="K635" s="17" t="s">
        <v>67</v>
      </c>
      <c r="L635" s="16">
        <v>4070</v>
      </c>
      <c r="M635" s="16" t="s">
        <v>3596</v>
      </c>
      <c r="N635" s="16" t="s">
        <v>3597</v>
      </c>
      <c r="O635" s="35" t="s">
        <v>3598</v>
      </c>
      <c r="P635" s="16" t="s">
        <v>71</v>
      </c>
      <c r="Q635" s="16" t="s">
        <v>131</v>
      </c>
      <c r="R635" s="38" t="s">
        <v>73</v>
      </c>
      <c r="S635" s="22"/>
      <c r="T635" s="22">
        <v>759</v>
      </c>
      <c r="U635" s="22" t="s">
        <v>3597</v>
      </c>
      <c r="V635" s="37" t="s">
        <v>3598</v>
      </c>
      <c r="W635" s="16">
        <v>1000</v>
      </c>
      <c r="X635" s="16" t="s">
        <v>74</v>
      </c>
      <c r="Y635" s="16" t="s">
        <v>3599</v>
      </c>
      <c r="Z635" s="16" t="s">
        <v>3600</v>
      </c>
      <c r="AA635" s="16" t="s">
        <v>76</v>
      </c>
      <c r="AB635" s="16" t="s">
        <v>76</v>
      </c>
      <c r="AC635" s="16" t="s">
        <v>76</v>
      </c>
      <c r="AD635" s="16"/>
      <c r="AE635" s="16" t="s">
        <v>1324</v>
      </c>
      <c r="AF635" s="24">
        <v>2948278</v>
      </c>
      <c r="AG635" s="25" t="s">
        <v>78</v>
      </c>
      <c r="AH635" s="24">
        <v>2948278</v>
      </c>
      <c r="AI635" s="26" t="s">
        <v>78</v>
      </c>
      <c r="AJ635" s="27">
        <v>43019</v>
      </c>
      <c r="AK635" s="19"/>
      <c r="AL635" s="28">
        <f t="shared" ca="1" si="63"/>
        <v>7.416666666666667</v>
      </c>
      <c r="AM635" s="16" t="s">
        <v>120</v>
      </c>
      <c r="AN635" s="16" t="s">
        <v>94</v>
      </c>
      <c r="AO635" s="36" t="s">
        <v>82</v>
      </c>
      <c r="AP635" s="30">
        <v>6.9690000000000002E-2</v>
      </c>
      <c r="AQ635" s="31" t="s">
        <v>3686</v>
      </c>
      <c r="AR635" s="16" t="s">
        <v>3686</v>
      </c>
      <c r="AS635" s="16" t="s">
        <v>84</v>
      </c>
      <c r="AT635" s="16"/>
      <c r="AU635" s="33"/>
      <c r="AV635" s="16"/>
      <c r="AW635" s="16" t="s">
        <v>3687</v>
      </c>
      <c r="AX635" s="16" t="s">
        <v>3688</v>
      </c>
      <c r="AY635" s="16" t="s">
        <v>78</v>
      </c>
      <c r="AZ635" s="16" t="str">
        <f t="shared" ca="1" si="64"/>
        <v xml:space="preserve"> </v>
      </c>
      <c r="BA635" s="16" t="s">
        <v>87</v>
      </c>
      <c r="BB635" s="16" t="s">
        <v>87</v>
      </c>
      <c r="BC635" s="16"/>
      <c r="BD635" s="18" t="s">
        <v>87</v>
      </c>
      <c r="BE635" s="16"/>
      <c r="BF635" s="16" t="s">
        <v>87</v>
      </c>
      <c r="BG635" s="31"/>
      <c r="BH635" s="16"/>
      <c r="BI635" s="19"/>
      <c r="BJ635" s="16"/>
      <c r="BK635" s="16"/>
      <c r="BL635" s="34"/>
    </row>
    <row r="636" spans="1:64">
      <c r="A636" s="15">
        <v>760</v>
      </c>
      <c r="B636" s="16">
        <v>301</v>
      </c>
      <c r="C636" s="17" t="s">
        <v>64</v>
      </c>
      <c r="D636" s="18">
        <v>6031960</v>
      </c>
      <c r="E636" s="18">
        <v>6031960</v>
      </c>
      <c r="F636" s="18">
        <v>6031960</v>
      </c>
      <c r="G636" s="17" t="s">
        <v>3689</v>
      </c>
      <c r="H636" s="16" t="s">
        <v>89</v>
      </c>
      <c r="I636" s="19" t="s">
        <v>3690</v>
      </c>
      <c r="J636" s="16">
        <f t="shared" ca="1" si="62"/>
        <v>45</v>
      </c>
      <c r="K636" s="17" t="s">
        <v>67</v>
      </c>
      <c r="L636" s="16">
        <v>4070</v>
      </c>
      <c r="M636" s="16" t="s">
        <v>3596</v>
      </c>
      <c r="N636" s="16" t="s">
        <v>3597</v>
      </c>
      <c r="O636" s="35" t="s">
        <v>3598</v>
      </c>
      <c r="P636" s="16" t="s">
        <v>71</v>
      </c>
      <c r="Q636" s="16" t="s">
        <v>131</v>
      </c>
      <c r="R636" s="38" t="s">
        <v>73</v>
      </c>
      <c r="S636" s="22"/>
      <c r="T636" s="22">
        <v>760</v>
      </c>
      <c r="U636" s="22" t="s">
        <v>3597</v>
      </c>
      <c r="V636" s="37" t="s">
        <v>3598</v>
      </c>
      <c r="W636" s="16">
        <v>1000</v>
      </c>
      <c r="X636" s="16" t="s">
        <v>74</v>
      </c>
      <c r="Y636" s="16" t="s">
        <v>3599</v>
      </c>
      <c r="Z636" s="16" t="s">
        <v>3600</v>
      </c>
      <c r="AA636" s="16" t="s">
        <v>671</v>
      </c>
      <c r="AB636" s="16" t="s">
        <v>3691</v>
      </c>
      <c r="AC636" s="16" t="s">
        <v>3691</v>
      </c>
      <c r="AD636" s="16"/>
      <c r="AE636" s="16" t="s">
        <v>3601</v>
      </c>
      <c r="AF636" s="24">
        <v>2948278</v>
      </c>
      <c r="AG636" s="25" t="s">
        <v>78</v>
      </c>
      <c r="AH636" s="24">
        <v>2948278</v>
      </c>
      <c r="AI636" s="26" t="s">
        <v>78</v>
      </c>
      <c r="AJ636" s="27">
        <v>42996</v>
      </c>
      <c r="AK636" s="19"/>
      <c r="AL636" s="28">
        <f t="shared" ca="1" si="63"/>
        <v>7.5</v>
      </c>
      <c r="AM636" s="16" t="s">
        <v>183</v>
      </c>
      <c r="AN636" s="16" t="s">
        <v>94</v>
      </c>
      <c r="AO636" s="16" t="s">
        <v>3692</v>
      </c>
      <c r="AP636" s="30">
        <v>6.9690000000000002E-2</v>
      </c>
      <c r="AQ636" s="31" t="s">
        <v>3693</v>
      </c>
      <c r="AR636" s="16" t="s">
        <v>3693</v>
      </c>
      <c r="AS636" s="16" t="s">
        <v>84</v>
      </c>
      <c r="AT636" s="16"/>
      <c r="AU636" s="33"/>
      <c r="AV636" s="16"/>
      <c r="AW636" s="16" t="s">
        <v>3694</v>
      </c>
      <c r="AX636" s="16">
        <v>3124157673</v>
      </c>
      <c r="AY636" s="16" t="s">
        <v>78</v>
      </c>
      <c r="AZ636" s="16" t="str">
        <f t="shared" ca="1" si="64"/>
        <v xml:space="preserve"> </v>
      </c>
      <c r="BA636" s="16" t="s">
        <v>87</v>
      </c>
      <c r="BB636" s="16" t="s">
        <v>87</v>
      </c>
      <c r="BC636" s="16"/>
      <c r="BD636" s="18" t="s">
        <v>87</v>
      </c>
      <c r="BE636" s="16"/>
      <c r="BF636" s="16" t="s">
        <v>87</v>
      </c>
      <c r="BG636" s="31"/>
      <c r="BH636" s="16"/>
      <c r="BI636" s="19"/>
      <c r="BJ636" s="16"/>
      <c r="BK636" s="16"/>
      <c r="BL636" s="34"/>
    </row>
    <row r="637" spans="1:64">
      <c r="A637" s="15">
        <v>761</v>
      </c>
      <c r="B637" s="16">
        <v>301</v>
      </c>
      <c r="C637" s="17" t="s">
        <v>64</v>
      </c>
      <c r="D637" s="18">
        <v>6105811</v>
      </c>
      <c r="E637" s="18">
        <v>6105811</v>
      </c>
      <c r="F637" s="18">
        <v>6105811</v>
      </c>
      <c r="G637" s="17" t="s">
        <v>3695</v>
      </c>
      <c r="H637" s="16" t="s">
        <v>229</v>
      </c>
      <c r="I637" s="19" t="s">
        <v>3696</v>
      </c>
      <c r="J637" s="16">
        <f t="shared" ca="1" si="62"/>
        <v>45</v>
      </c>
      <c r="K637" s="17" t="s">
        <v>67</v>
      </c>
      <c r="L637" s="16">
        <v>4070</v>
      </c>
      <c r="M637" s="16" t="s">
        <v>3596</v>
      </c>
      <c r="N637" s="16" t="s">
        <v>3597</v>
      </c>
      <c r="O637" s="35" t="s">
        <v>3598</v>
      </c>
      <c r="P637" s="16" t="s">
        <v>71</v>
      </c>
      <c r="Q637" s="16" t="s">
        <v>131</v>
      </c>
      <c r="R637" s="38" t="s">
        <v>73</v>
      </c>
      <c r="S637" s="22"/>
      <c r="T637" s="22">
        <v>761</v>
      </c>
      <c r="U637" s="22" t="s">
        <v>3597</v>
      </c>
      <c r="V637" s="37" t="s">
        <v>3598</v>
      </c>
      <c r="W637" s="16">
        <v>1000</v>
      </c>
      <c r="X637" s="16" t="s">
        <v>74</v>
      </c>
      <c r="Y637" s="16" t="s">
        <v>3599</v>
      </c>
      <c r="Z637" s="16" t="s">
        <v>3600</v>
      </c>
      <c r="AA637" s="16" t="s">
        <v>76</v>
      </c>
      <c r="AB637" s="16" t="s">
        <v>76</v>
      </c>
      <c r="AC637" s="16" t="s">
        <v>76</v>
      </c>
      <c r="AD637" s="16"/>
      <c r="AE637" s="16" t="s">
        <v>1324</v>
      </c>
      <c r="AF637" s="24">
        <v>2948278</v>
      </c>
      <c r="AG637" s="25" t="s">
        <v>78</v>
      </c>
      <c r="AH637" s="24">
        <v>2948278</v>
      </c>
      <c r="AI637" s="26" t="s">
        <v>78</v>
      </c>
      <c r="AJ637" s="27">
        <v>43005</v>
      </c>
      <c r="AK637" s="19"/>
      <c r="AL637" s="28">
        <f t="shared" ca="1" si="63"/>
        <v>7.5</v>
      </c>
      <c r="AM637" s="16" t="s">
        <v>269</v>
      </c>
      <c r="AN637" s="16" t="s">
        <v>121</v>
      </c>
      <c r="AO637" s="36" t="s">
        <v>82</v>
      </c>
      <c r="AP637" s="30">
        <v>6.9690000000000002E-2</v>
      </c>
      <c r="AQ637" s="31" t="s">
        <v>3697</v>
      </c>
      <c r="AR637" s="16" t="s">
        <v>3698</v>
      </c>
      <c r="AS637" s="16" t="s">
        <v>84</v>
      </c>
      <c r="AT637" s="16"/>
      <c r="AU637" s="33"/>
      <c r="AV637" s="16"/>
      <c r="AW637" s="16" t="s">
        <v>3699</v>
      </c>
      <c r="AX637" s="16">
        <v>3226838676</v>
      </c>
      <c r="AY637" s="16" t="s">
        <v>78</v>
      </c>
      <c r="AZ637" s="16" t="str">
        <f t="shared" ca="1" si="64"/>
        <v xml:space="preserve"> </v>
      </c>
      <c r="BA637" s="16" t="s">
        <v>87</v>
      </c>
      <c r="BB637" s="16" t="s">
        <v>87</v>
      </c>
      <c r="BC637" s="16"/>
      <c r="BD637" s="18" t="s">
        <v>87</v>
      </c>
      <c r="BE637" s="16"/>
      <c r="BF637" s="16" t="s">
        <v>87</v>
      </c>
      <c r="BG637" s="31"/>
      <c r="BH637" s="16"/>
      <c r="BI637" s="19"/>
      <c r="BJ637" s="16"/>
      <c r="BK637" s="16"/>
      <c r="BL637" s="34"/>
    </row>
    <row r="638" spans="1:64">
      <c r="A638" s="15">
        <v>762</v>
      </c>
      <c r="B638" s="16">
        <v>301</v>
      </c>
      <c r="C638" s="17" t="s">
        <v>64</v>
      </c>
      <c r="D638" s="18">
        <v>6107644</v>
      </c>
      <c r="E638" s="18">
        <v>6107644</v>
      </c>
      <c r="F638" s="18">
        <v>6107644</v>
      </c>
      <c r="G638" s="17" t="s">
        <v>3700</v>
      </c>
      <c r="H638" s="16" t="s">
        <v>229</v>
      </c>
      <c r="I638" s="19">
        <v>29280</v>
      </c>
      <c r="J638" s="16">
        <f t="shared" ca="1" si="62"/>
        <v>45</v>
      </c>
      <c r="K638" s="17" t="s">
        <v>67</v>
      </c>
      <c r="L638" s="16">
        <v>4070</v>
      </c>
      <c r="M638" s="16" t="s">
        <v>3596</v>
      </c>
      <c r="N638" s="16" t="s">
        <v>3597</v>
      </c>
      <c r="O638" s="35" t="s">
        <v>3598</v>
      </c>
      <c r="P638" s="16" t="s">
        <v>71</v>
      </c>
      <c r="Q638" s="16" t="s">
        <v>131</v>
      </c>
      <c r="R638" s="38" t="s">
        <v>1726</v>
      </c>
      <c r="S638" s="22"/>
      <c r="T638" s="22">
        <v>762</v>
      </c>
      <c r="U638" s="22" t="s">
        <v>3597</v>
      </c>
      <c r="V638" s="37" t="s">
        <v>3598</v>
      </c>
      <c r="W638" s="16">
        <v>1000</v>
      </c>
      <c r="X638" s="16" t="s">
        <v>74</v>
      </c>
      <c r="Y638" s="16" t="s">
        <v>3599</v>
      </c>
      <c r="Z638" s="16" t="s">
        <v>3600</v>
      </c>
      <c r="AA638" s="16" t="s">
        <v>76</v>
      </c>
      <c r="AB638" s="16" t="s">
        <v>3701</v>
      </c>
      <c r="AC638" s="16" t="s">
        <v>3702</v>
      </c>
      <c r="AD638" s="16" t="s">
        <v>3703</v>
      </c>
      <c r="AE638" s="16" t="s">
        <v>1324</v>
      </c>
      <c r="AF638" s="24">
        <v>2948278</v>
      </c>
      <c r="AG638" s="25" t="s">
        <v>78</v>
      </c>
      <c r="AH638" s="24">
        <v>2948278</v>
      </c>
      <c r="AI638" s="26" t="s">
        <v>78</v>
      </c>
      <c r="AJ638" s="27">
        <v>43179</v>
      </c>
      <c r="AK638" s="19"/>
      <c r="AL638" s="28">
        <f t="shared" ca="1" si="63"/>
        <v>7</v>
      </c>
      <c r="AM638" s="16" t="s">
        <v>173</v>
      </c>
      <c r="AN638" s="16" t="s">
        <v>121</v>
      </c>
      <c r="AO638" s="36" t="s">
        <v>82</v>
      </c>
      <c r="AP638" s="30">
        <v>6.9690000000000002E-2</v>
      </c>
      <c r="AQ638" s="31" t="s">
        <v>3704</v>
      </c>
      <c r="AR638" s="16" t="s">
        <v>3705</v>
      </c>
      <c r="AS638" s="16" t="s">
        <v>84</v>
      </c>
      <c r="AT638" s="16"/>
      <c r="AU638" s="33" t="s">
        <v>3706</v>
      </c>
      <c r="AV638" s="16"/>
      <c r="AW638" s="16" t="s">
        <v>3707</v>
      </c>
      <c r="AX638" s="16">
        <v>3142577623</v>
      </c>
      <c r="AY638" s="16">
        <v>3232255670</v>
      </c>
      <c r="AZ638" s="16" t="str">
        <f t="shared" ca="1" si="64"/>
        <v xml:space="preserve"> </v>
      </c>
      <c r="BA638" s="16" t="s">
        <v>87</v>
      </c>
      <c r="BB638" s="16" t="s">
        <v>87</v>
      </c>
      <c r="BC638" s="16"/>
      <c r="BD638" s="18" t="s">
        <v>87</v>
      </c>
      <c r="BE638" s="16"/>
      <c r="BF638" s="16" t="s">
        <v>87</v>
      </c>
      <c r="BG638" s="31"/>
      <c r="BH638" s="16"/>
      <c r="BI638" s="19"/>
      <c r="BJ638" s="16"/>
      <c r="BK638" s="16"/>
      <c r="BL638" s="34"/>
    </row>
    <row r="639" spans="1:64">
      <c r="A639" s="15">
        <v>763</v>
      </c>
      <c r="B639" s="16">
        <v>301</v>
      </c>
      <c r="C639" s="17" t="s">
        <v>64</v>
      </c>
      <c r="D639" s="18">
        <v>6134833</v>
      </c>
      <c r="E639" s="18">
        <v>6134833</v>
      </c>
      <c r="F639" s="18">
        <v>6134833</v>
      </c>
      <c r="G639" s="17" t="s">
        <v>3708</v>
      </c>
      <c r="H639" s="16" t="s">
        <v>89</v>
      </c>
      <c r="I639" s="19">
        <v>29040</v>
      </c>
      <c r="J639" s="16">
        <f t="shared" ca="1" si="62"/>
        <v>45</v>
      </c>
      <c r="K639" s="17" t="s">
        <v>67</v>
      </c>
      <c r="L639" s="16">
        <v>4070</v>
      </c>
      <c r="M639" s="16" t="s">
        <v>3596</v>
      </c>
      <c r="N639" s="16" t="s">
        <v>3597</v>
      </c>
      <c r="O639" s="35" t="s">
        <v>3598</v>
      </c>
      <c r="P639" s="16" t="s">
        <v>71</v>
      </c>
      <c r="Q639" s="16" t="s">
        <v>131</v>
      </c>
      <c r="R639" s="38" t="s">
        <v>73</v>
      </c>
      <c r="S639" s="22"/>
      <c r="T639" s="22">
        <v>763</v>
      </c>
      <c r="U639" s="22" t="s">
        <v>3597</v>
      </c>
      <c r="V639" s="37" t="s">
        <v>3598</v>
      </c>
      <c r="W639" s="16">
        <v>1000</v>
      </c>
      <c r="X639" s="16" t="s">
        <v>74</v>
      </c>
      <c r="Y639" s="16" t="s">
        <v>3599</v>
      </c>
      <c r="Z639" s="16" t="s">
        <v>3600</v>
      </c>
      <c r="AA639" s="16" t="s">
        <v>463</v>
      </c>
      <c r="AB639" s="16" t="s">
        <v>3709</v>
      </c>
      <c r="AC639" s="16" t="s">
        <v>465</v>
      </c>
      <c r="AD639" s="16"/>
      <c r="AE639" s="16" t="s">
        <v>3601</v>
      </c>
      <c r="AF639" s="24">
        <v>2948278</v>
      </c>
      <c r="AG639" s="25" t="s">
        <v>78</v>
      </c>
      <c r="AH639" s="24">
        <v>2948278</v>
      </c>
      <c r="AI639" s="26" t="s">
        <v>78</v>
      </c>
      <c r="AJ639" s="27">
        <v>43285</v>
      </c>
      <c r="AK639" s="19"/>
      <c r="AL639" s="28">
        <f t="shared" ca="1" si="63"/>
        <v>6.75</v>
      </c>
      <c r="AM639" s="16" t="s">
        <v>3710</v>
      </c>
      <c r="AN639" s="16" t="s">
        <v>94</v>
      </c>
      <c r="AO639" s="36" t="s">
        <v>466</v>
      </c>
      <c r="AP639" s="30">
        <v>6.9690000000000002E-2</v>
      </c>
      <c r="AQ639" s="31" t="s">
        <v>3711</v>
      </c>
      <c r="AR639" s="16" t="s">
        <v>3711</v>
      </c>
      <c r="AS639" s="16" t="s">
        <v>263</v>
      </c>
      <c r="AT639" s="16"/>
      <c r="AU639" s="33"/>
      <c r="AV639" s="16"/>
      <c r="AW639" s="16" t="s">
        <v>3712</v>
      </c>
      <c r="AX639" s="16">
        <v>3153784786</v>
      </c>
      <c r="AY639" s="16" t="s">
        <v>78</v>
      </c>
      <c r="AZ639" s="16" t="str">
        <f t="shared" ca="1" si="64"/>
        <v xml:space="preserve"> </v>
      </c>
      <c r="BA639" s="16" t="s">
        <v>87</v>
      </c>
      <c r="BB639" s="16" t="s">
        <v>265</v>
      </c>
      <c r="BC639" s="16"/>
      <c r="BD639" s="18" t="s">
        <v>87</v>
      </c>
      <c r="BE639" s="16"/>
      <c r="BF639" s="16" t="s">
        <v>87</v>
      </c>
      <c r="BG639" s="31"/>
      <c r="BH639" s="16"/>
      <c r="BI639" s="19"/>
      <c r="BJ639" s="16"/>
      <c r="BK639" s="16"/>
      <c r="BL639" s="34"/>
    </row>
    <row r="640" spans="1:64">
      <c r="A640" s="15">
        <v>764</v>
      </c>
      <c r="B640" s="16">
        <v>301</v>
      </c>
      <c r="C640" s="17" t="s">
        <v>64</v>
      </c>
      <c r="D640" s="18">
        <v>6198115</v>
      </c>
      <c r="E640" s="18">
        <v>6198115</v>
      </c>
      <c r="F640" s="18">
        <v>6198115</v>
      </c>
      <c r="G640" s="17" t="s">
        <v>3713</v>
      </c>
      <c r="H640" s="16" t="s">
        <v>89</v>
      </c>
      <c r="I640" s="19" t="s">
        <v>3714</v>
      </c>
      <c r="J640" s="16">
        <f t="shared" ca="1" si="62"/>
        <v>55</v>
      </c>
      <c r="K640" s="17" t="s">
        <v>67</v>
      </c>
      <c r="L640" s="16">
        <v>4070</v>
      </c>
      <c r="M640" s="16" t="s">
        <v>3596</v>
      </c>
      <c r="N640" s="16" t="s">
        <v>3597</v>
      </c>
      <c r="O640" s="35" t="s">
        <v>3598</v>
      </c>
      <c r="P640" s="16" t="s">
        <v>71</v>
      </c>
      <c r="Q640" s="16" t="s">
        <v>131</v>
      </c>
      <c r="R640" s="38" t="s">
        <v>73</v>
      </c>
      <c r="S640" s="22"/>
      <c r="T640" s="22">
        <v>764</v>
      </c>
      <c r="U640" s="22" t="s">
        <v>3597</v>
      </c>
      <c r="V640" s="37" t="s">
        <v>3598</v>
      </c>
      <c r="W640" s="16">
        <v>1000</v>
      </c>
      <c r="X640" s="16" t="s">
        <v>74</v>
      </c>
      <c r="Y640" s="16" t="s">
        <v>3599</v>
      </c>
      <c r="Z640" s="16" t="s">
        <v>3600</v>
      </c>
      <c r="AA640" s="16" t="s">
        <v>433</v>
      </c>
      <c r="AB640" s="16" t="s">
        <v>3715</v>
      </c>
      <c r="AC640" s="16" t="s">
        <v>435</v>
      </c>
      <c r="AD640" s="16"/>
      <c r="AE640" s="16" t="s">
        <v>1324</v>
      </c>
      <c r="AF640" s="24">
        <v>2948278</v>
      </c>
      <c r="AG640" s="25" t="s">
        <v>78</v>
      </c>
      <c r="AH640" s="24">
        <v>2948278</v>
      </c>
      <c r="AI640" s="26" t="s">
        <v>78</v>
      </c>
      <c r="AJ640" s="27">
        <v>43020</v>
      </c>
      <c r="AK640" s="19"/>
      <c r="AL640" s="28">
        <f t="shared" ca="1" si="63"/>
        <v>7.416666666666667</v>
      </c>
      <c r="AM640" s="16" t="s">
        <v>183</v>
      </c>
      <c r="AN640" s="16" t="s">
        <v>240</v>
      </c>
      <c r="AO640" s="36" t="s">
        <v>436</v>
      </c>
      <c r="AP640" s="30">
        <v>6.9690000000000002E-2</v>
      </c>
      <c r="AQ640" s="31" t="s">
        <v>3716</v>
      </c>
      <c r="AR640" s="16" t="s">
        <v>3716</v>
      </c>
      <c r="AS640" s="16" t="s">
        <v>107</v>
      </c>
      <c r="AT640" s="16"/>
      <c r="AU640" s="33"/>
      <c r="AV640" s="16"/>
      <c r="AW640" s="16" t="s">
        <v>3717</v>
      </c>
      <c r="AX640" s="16">
        <v>3127578894</v>
      </c>
      <c r="AY640" s="16" t="s">
        <v>78</v>
      </c>
      <c r="AZ640" s="16" t="str">
        <f t="shared" ca="1" si="64"/>
        <v xml:space="preserve"> </v>
      </c>
      <c r="BA640" s="16" t="s">
        <v>87</v>
      </c>
      <c r="BB640" s="16" t="s">
        <v>265</v>
      </c>
      <c r="BC640" s="16"/>
      <c r="BD640" s="18" t="s">
        <v>87</v>
      </c>
      <c r="BE640" s="16"/>
      <c r="BF640" s="16" t="s">
        <v>87</v>
      </c>
      <c r="BG640" s="31"/>
      <c r="BH640" s="16"/>
      <c r="BI640" s="19"/>
      <c r="BJ640" s="16"/>
      <c r="BK640" s="16"/>
      <c r="BL640" s="34"/>
    </row>
    <row r="641" spans="1:64">
      <c r="A641" s="15">
        <v>765</v>
      </c>
      <c r="B641" s="16">
        <v>301</v>
      </c>
      <c r="C641" s="17" t="s">
        <v>64</v>
      </c>
      <c r="D641" s="18">
        <v>6199140</v>
      </c>
      <c r="E641" s="18">
        <v>6199140</v>
      </c>
      <c r="F641" s="18">
        <v>6199140</v>
      </c>
      <c r="G641" s="17" t="s">
        <v>3718</v>
      </c>
      <c r="H641" s="16" t="s">
        <v>89</v>
      </c>
      <c r="I641" s="19" t="s">
        <v>3719</v>
      </c>
      <c r="J641" s="16">
        <f t="shared" ca="1" si="62"/>
        <v>48</v>
      </c>
      <c r="K641" s="17" t="s">
        <v>67</v>
      </c>
      <c r="L641" s="16">
        <v>4070</v>
      </c>
      <c r="M641" s="16" t="s">
        <v>3596</v>
      </c>
      <c r="N641" s="16" t="s">
        <v>3597</v>
      </c>
      <c r="O641" s="35" t="s">
        <v>3598</v>
      </c>
      <c r="P641" s="16" t="s">
        <v>71</v>
      </c>
      <c r="Q641" s="16" t="s">
        <v>131</v>
      </c>
      <c r="R641" s="38" t="s">
        <v>73</v>
      </c>
      <c r="S641" s="22"/>
      <c r="T641" s="22">
        <v>765</v>
      </c>
      <c r="U641" s="22" t="s">
        <v>3597</v>
      </c>
      <c r="V641" s="37" t="s">
        <v>3598</v>
      </c>
      <c r="W641" s="16">
        <v>1000</v>
      </c>
      <c r="X641" s="16" t="s">
        <v>74</v>
      </c>
      <c r="Y641" s="16" t="s">
        <v>3599</v>
      </c>
      <c r="Z641" s="16" t="s">
        <v>3600</v>
      </c>
      <c r="AA641" s="16" t="s">
        <v>463</v>
      </c>
      <c r="AB641" s="16" t="s">
        <v>3657</v>
      </c>
      <c r="AC641" s="16" t="s">
        <v>465</v>
      </c>
      <c r="AD641" s="16"/>
      <c r="AE641" s="16" t="s">
        <v>1324</v>
      </c>
      <c r="AF641" s="24">
        <v>2948278</v>
      </c>
      <c r="AG641" s="25" t="s">
        <v>78</v>
      </c>
      <c r="AH641" s="24">
        <v>2948278</v>
      </c>
      <c r="AI641" s="26" t="s">
        <v>78</v>
      </c>
      <c r="AJ641" s="27">
        <v>43041</v>
      </c>
      <c r="AK641" s="19"/>
      <c r="AL641" s="28">
        <f t="shared" ca="1" si="63"/>
        <v>7.416666666666667</v>
      </c>
      <c r="AM641" s="16" t="s">
        <v>1390</v>
      </c>
      <c r="AN641" s="16" t="s">
        <v>94</v>
      </c>
      <c r="AO641" s="36" t="s">
        <v>466</v>
      </c>
      <c r="AP641" s="30">
        <v>6.9690000000000002E-2</v>
      </c>
      <c r="AQ641" s="31" t="s">
        <v>3720</v>
      </c>
      <c r="AR641" s="16" t="s">
        <v>3721</v>
      </c>
      <c r="AS641" s="16" t="s">
        <v>84</v>
      </c>
      <c r="AT641" s="16"/>
      <c r="AU641" s="33"/>
      <c r="AV641" s="16"/>
      <c r="AW641" s="16" t="s">
        <v>3722</v>
      </c>
      <c r="AX641" s="16">
        <v>3108376740</v>
      </c>
      <c r="AY641" s="16">
        <v>3108376740</v>
      </c>
      <c r="AZ641" s="16" t="str">
        <f t="shared" ca="1" si="64"/>
        <v xml:space="preserve"> </v>
      </c>
      <c r="BA641" s="16" t="s">
        <v>87</v>
      </c>
      <c r="BB641" s="16" t="s">
        <v>87</v>
      </c>
      <c r="BC641" s="16"/>
      <c r="BD641" s="18" t="s">
        <v>87</v>
      </c>
      <c r="BE641" s="16"/>
      <c r="BF641" s="16" t="s">
        <v>87</v>
      </c>
      <c r="BG641" s="31"/>
      <c r="BH641" s="16"/>
      <c r="BI641" s="19"/>
      <c r="BJ641" s="16"/>
      <c r="BK641" s="16"/>
      <c r="BL641" s="34"/>
    </row>
    <row r="642" spans="1:64">
      <c r="A642" s="15">
        <v>766</v>
      </c>
      <c r="B642" s="16">
        <v>301</v>
      </c>
      <c r="C642" s="17" t="s">
        <v>64</v>
      </c>
      <c r="D642" s="18">
        <v>6199736</v>
      </c>
      <c r="E642" s="18">
        <v>6199736</v>
      </c>
      <c r="F642" s="18">
        <v>6199736</v>
      </c>
      <c r="G642" s="17" t="s">
        <v>3723</v>
      </c>
      <c r="H642" s="16" t="s">
        <v>236</v>
      </c>
      <c r="I642" s="19">
        <v>29501</v>
      </c>
      <c r="J642" s="16">
        <f t="shared" ca="1" si="62"/>
        <v>44</v>
      </c>
      <c r="K642" s="17" t="s">
        <v>67</v>
      </c>
      <c r="L642" s="16">
        <v>4070</v>
      </c>
      <c r="M642" s="16" t="s">
        <v>3596</v>
      </c>
      <c r="N642" s="16" t="s">
        <v>3597</v>
      </c>
      <c r="O642" s="35" t="s">
        <v>3598</v>
      </c>
      <c r="P642" s="16" t="s">
        <v>71</v>
      </c>
      <c r="Q642" s="16" t="s">
        <v>131</v>
      </c>
      <c r="R642" s="38" t="s">
        <v>73</v>
      </c>
      <c r="S642" s="22"/>
      <c r="T642" s="22">
        <v>766</v>
      </c>
      <c r="U642" s="22" t="s">
        <v>3597</v>
      </c>
      <c r="V642" s="37" t="s">
        <v>3598</v>
      </c>
      <c r="W642" s="16">
        <v>1000</v>
      </c>
      <c r="X642" s="16" t="s">
        <v>74</v>
      </c>
      <c r="Y642" s="16" t="s">
        <v>3599</v>
      </c>
      <c r="Z642" s="16" t="s">
        <v>3600</v>
      </c>
      <c r="AA642" s="16" t="s">
        <v>433</v>
      </c>
      <c r="AB642" s="16" t="s">
        <v>3724</v>
      </c>
      <c r="AC642" s="16" t="s">
        <v>435</v>
      </c>
      <c r="AD642" s="16" t="s">
        <v>3725</v>
      </c>
      <c r="AE642" s="16" t="s">
        <v>1324</v>
      </c>
      <c r="AF642" s="24">
        <v>2948278</v>
      </c>
      <c r="AG642" s="25" t="s">
        <v>78</v>
      </c>
      <c r="AH642" s="24">
        <v>2948278</v>
      </c>
      <c r="AI642" s="26" t="s">
        <v>78</v>
      </c>
      <c r="AJ642" s="27">
        <v>43000</v>
      </c>
      <c r="AK642" s="19"/>
      <c r="AL642" s="28">
        <f t="shared" ca="1" si="63"/>
        <v>7.5</v>
      </c>
      <c r="AM642" s="16" t="s">
        <v>183</v>
      </c>
      <c r="AN642" s="16" t="s">
        <v>121</v>
      </c>
      <c r="AO642" s="36" t="s">
        <v>436</v>
      </c>
      <c r="AP642" s="30">
        <v>6.9690000000000002E-2</v>
      </c>
      <c r="AQ642" s="31" t="s">
        <v>3726</v>
      </c>
      <c r="AR642" s="16" t="s">
        <v>3726</v>
      </c>
      <c r="AS642" s="16" t="s">
        <v>84</v>
      </c>
      <c r="AT642" s="16" t="s">
        <v>3727</v>
      </c>
      <c r="AU642" s="33"/>
      <c r="AV642" s="16"/>
      <c r="AW642" s="16" t="s">
        <v>3728</v>
      </c>
      <c r="AX642" s="16">
        <v>3137913813</v>
      </c>
      <c r="AY642" s="16" t="s">
        <v>78</v>
      </c>
      <c r="AZ642" s="16" t="str">
        <f t="shared" ca="1" si="64"/>
        <v xml:space="preserve"> </v>
      </c>
      <c r="BA642" s="16" t="s">
        <v>87</v>
      </c>
      <c r="BB642" s="16" t="s">
        <v>87</v>
      </c>
      <c r="BC642" s="16"/>
      <c r="BD642" s="18" t="s">
        <v>87</v>
      </c>
      <c r="BE642" s="16"/>
      <c r="BF642" s="16" t="s">
        <v>87</v>
      </c>
      <c r="BG642" s="31"/>
      <c r="BH642" s="16"/>
      <c r="BI642" s="19"/>
      <c r="BJ642" s="16"/>
      <c r="BK642" s="16"/>
      <c r="BL642" s="34"/>
    </row>
    <row r="643" spans="1:64">
      <c r="A643" s="15">
        <v>767</v>
      </c>
      <c r="B643" s="16">
        <v>301</v>
      </c>
      <c r="C643" s="17" t="s">
        <v>64</v>
      </c>
      <c r="D643" s="18">
        <v>6200074</v>
      </c>
      <c r="E643" s="18">
        <v>6200074</v>
      </c>
      <c r="F643" s="18">
        <v>6200074</v>
      </c>
      <c r="G643" s="17" t="s">
        <v>3729</v>
      </c>
      <c r="H643" s="16" t="s">
        <v>229</v>
      </c>
      <c r="I643" s="19" t="s">
        <v>3730</v>
      </c>
      <c r="J643" s="16">
        <f t="shared" ca="1" si="62"/>
        <v>42</v>
      </c>
      <c r="K643" s="17" t="s">
        <v>67</v>
      </c>
      <c r="L643" s="16">
        <v>4070</v>
      </c>
      <c r="M643" s="16" t="s">
        <v>3596</v>
      </c>
      <c r="N643" s="16" t="s">
        <v>3597</v>
      </c>
      <c r="O643" s="35" t="s">
        <v>3598</v>
      </c>
      <c r="P643" s="16" t="s">
        <v>71</v>
      </c>
      <c r="Q643" s="16" t="s">
        <v>131</v>
      </c>
      <c r="R643" s="38" t="s">
        <v>73</v>
      </c>
      <c r="S643" s="22"/>
      <c r="T643" s="22">
        <v>767</v>
      </c>
      <c r="U643" s="22" t="s">
        <v>3597</v>
      </c>
      <c r="V643" s="37" t="s">
        <v>3598</v>
      </c>
      <c r="W643" s="16">
        <v>1000</v>
      </c>
      <c r="X643" s="16" t="s">
        <v>74</v>
      </c>
      <c r="Y643" s="16" t="s">
        <v>3599</v>
      </c>
      <c r="Z643" s="16" t="s">
        <v>3600</v>
      </c>
      <c r="AA643" s="16" t="s">
        <v>433</v>
      </c>
      <c r="AB643" s="16" t="s">
        <v>434</v>
      </c>
      <c r="AC643" s="16" t="s">
        <v>435</v>
      </c>
      <c r="AD643" s="16"/>
      <c r="AE643" s="16" t="s">
        <v>1324</v>
      </c>
      <c r="AF643" s="24">
        <v>2948278</v>
      </c>
      <c r="AG643" s="25" t="s">
        <v>78</v>
      </c>
      <c r="AH643" s="24">
        <v>2948278</v>
      </c>
      <c r="AI643" s="26" t="s">
        <v>78</v>
      </c>
      <c r="AJ643" s="27">
        <v>43004</v>
      </c>
      <c r="AK643" s="19"/>
      <c r="AL643" s="28">
        <f t="shared" ca="1" si="63"/>
        <v>7.5</v>
      </c>
      <c r="AM643" s="16" t="s">
        <v>183</v>
      </c>
      <c r="AN643" s="16" t="s">
        <v>121</v>
      </c>
      <c r="AO643" s="36" t="s">
        <v>436</v>
      </c>
      <c r="AP643" s="30">
        <v>6.9690000000000002E-2</v>
      </c>
      <c r="AQ643" s="31" t="s">
        <v>3731</v>
      </c>
      <c r="AR643" s="16" t="s">
        <v>3731</v>
      </c>
      <c r="AS643" s="16" t="s">
        <v>84</v>
      </c>
      <c r="AT643" s="16"/>
      <c r="AU643" s="33"/>
      <c r="AV643" s="16"/>
      <c r="AW643" s="16" t="s">
        <v>3732</v>
      </c>
      <c r="AX643" s="16">
        <v>3163590849</v>
      </c>
      <c r="AY643" s="16" t="s">
        <v>78</v>
      </c>
      <c r="AZ643" s="16" t="str">
        <f t="shared" ca="1" si="64"/>
        <v xml:space="preserve"> </v>
      </c>
      <c r="BA643" s="16" t="s">
        <v>87</v>
      </c>
      <c r="BB643" s="16" t="s">
        <v>87</v>
      </c>
      <c r="BC643" s="16"/>
      <c r="BD643" s="18" t="s">
        <v>87</v>
      </c>
      <c r="BE643" s="16"/>
      <c r="BF643" s="16" t="s">
        <v>87</v>
      </c>
      <c r="BG643" s="31"/>
      <c r="BH643" s="16"/>
      <c r="BI643" s="19"/>
      <c r="BJ643" s="16"/>
      <c r="BK643" s="16"/>
      <c r="BL643" s="34"/>
    </row>
    <row r="644" spans="1:64">
      <c r="A644" s="15">
        <v>768</v>
      </c>
      <c r="B644" s="16">
        <v>301</v>
      </c>
      <c r="C644" s="17" t="s">
        <v>64</v>
      </c>
      <c r="D644" s="18">
        <v>6200216</v>
      </c>
      <c r="E644" s="18">
        <v>6200216</v>
      </c>
      <c r="F644" s="18">
        <v>6200216</v>
      </c>
      <c r="G644" s="17" t="s">
        <v>3733</v>
      </c>
      <c r="H644" s="16" t="s">
        <v>89</v>
      </c>
      <c r="I644" s="19" t="s">
        <v>3734</v>
      </c>
      <c r="J644" s="16">
        <f t="shared" ca="1" si="62"/>
        <v>41</v>
      </c>
      <c r="K644" s="17" t="s">
        <v>67</v>
      </c>
      <c r="L644" s="16">
        <v>4070</v>
      </c>
      <c r="M644" s="16" t="s">
        <v>3596</v>
      </c>
      <c r="N644" s="16" t="s">
        <v>3597</v>
      </c>
      <c r="O644" s="35" t="s">
        <v>3598</v>
      </c>
      <c r="P644" s="16" t="s">
        <v>71</v>
      </c>
      <c r="Q644" s="16" t="s">
        <v>131</v>
      </c>
      <c r="R644" s="38" t="s">
        <v>73</v>
      </c>
      <c r="S644" s="22"/>
      <c r="T644" s="22">
        <v>768</v>
      </c>
      <c r="U644" s="22" t="s">
        <v>3597</v>
      </c>
      <c r="V644" s="37" t="s">
        <v>3598</v>
      </c>
      <c r="W644" s="16">
        <v>1000</v>
      </c>
      <c r="X644" s="16" t="s">
        <v>74</v>
      </c>
      <c r="Y644" s="16" t="s">
        <v>3599</v>
      </c>
      <c r="Z644" s="16" t="s">
        <v>3600</v>
      </c>
      <c r="AA644" s="16" t="s">
        <v>433</v>
      </c>
      <c r="AB644" s="16" t="s">
        <v>434</v>
      </c>
      <c r="AC644" s="16" t="s">
        <v>435</v>
      </c>
      <c r="AD644" s="16" t="s">
        <v>3735</v>
      </c>
      <c r="AE644" s="16" t="s">
        <v>1324</v>
      </c>
      <c r="AF644" s="24">
        <v>2948278</v>
      </c>
      <c r="AG644" s="25" t="s">
        <v>78</v>
      </c>
      <c r="AH644" s="24">
        <v>2948278</v>
      </c>
      <c r="AI644" s="26" t="s">
        <v>78</v>
      </c>
      <c r="AJ644" s="27">
        <v>43000</v>
      </c>
      <c r="AK644" s="19"/>
      <c r="AL644" s="28">
        <f t="shared" ca="1" si="63"/>
        <v>7.5</v>
      </c>
      <c r="AM644" s="16" t="s">
        <v>183</v>
      </c>
      <c r="AN644" s="16" t="s">
        <v>94</v>
      </c>
      <c r="AO644" s="36" t="s">
        <v>436</v>
      </c>
      <c r="AP644" s="30">
        <v>6.9690000000000002E-2</v>
      </c>
      <c r="AQ644" s="31" t="s">
        <v>3736</v>
      </c>
      <c r="AR644" s="16" t="s">
        <v>3736</v>
      </c>
      <c r="AS644" s="16" t="s">
        <v>84</v>
      </c>
      <c r="AT644" s="16" t="s">
        <v>1239</v>
      </c>
      <c r="AU644" s="33"/>
      <c r="AV644" s="16"/>
      <c r="AW644" s="16" t="s">
        <v>3737</v>
      </c>
      <c r="AX644" s="16">
        <v>3173917568</v>
      </c>
      <c r="AY644" s="16" t="s">
        <v>78</v>
      </c>
      <c r="AZ644" s="16" t="str">
        <f t="shared" ca="1" si="64"/>
        <v xml:space="preserve"> </v>
      </c>
      <c r="BA644" s="16" t="s">
        <v>87</v>
      </c>
      <c r="BB644" s="16" t="s">
        <v>87</v>
      </c>
      <c r="BC644" s="16"/>
      <c r="BD644" s="18" t="s">
        <v>87</v>
      </c>
      <c r="BE644" s="16"/>
      <c r="BF644" s="16" t="s">
        <v>87</v>
      </c>
      <c r="BG644" s="31"/>
      <c r="BH644" s="16"/>
      <c r="BI644" s="19"/>
      <c r="BJ644" s="16"/>
      <c r="BK644" s="16"/>
      <c r="BL644" s="34"/>
    </row>
    <row r="645" spans="1:64">
      <c r="A645" s="15">
        <v>769</v>
      </c>
      <c r="B645" s="16">
        <v>301</v>
      </c>
      <c r="C645" s="17" t="s">
        <v>64</v>
      </c>
      <c r="D645" s="18">
        <v>11258765</v>
      </c>
      <c r="E645" s="18">
        <v>11258765</v>
      </c>
      <c r="F645" s="18">
        <v>11258765</v>
      </c>
      <c r="G645" s="17" t="s">
        <v>3738</v>
      </c>
      <c r="H645" s="16" t="s">
        <v>89</v>
      </c>
      <c r="I645" s="19">
        <v>30543</v>
      </c>
      <c r="J645" s="16">
        <f t="shared" ca="1" si="62"/>
        <v>41</v>
      </c>
      <c r="K645" s="17" t="s">
        <v>67</v>
      </c>
      <c r="L645" s="16">
        <v>4070</v>
      </c>
      <c r="M645" s="16" t="s">
        <v>3596</v>
      </c>
      <c r="N645" s="16" t="s">
        <v>3597</v>
      </c>
      <c r="O645" s="35" t="s">
        <v>3598</v>
      </c>
      <c r="P645" s="16" t="s">
        <v>71</v>
      </c>
      <c r="Q645" s="16" t="s">
        <v>131</v>
      </c>
      <c r="R645" s="38" t="s">
        <v>73</v>
      </c>
      <c r="S645" s="22"/>
      <c r="T645" s="22">
        <v>769</v>
      </c>
      <c r="U645" s="22" t="s">
        <v>3597</v>
      </c>
      <c r="V645" s="37" t="s">
        <v>3598</v>
      </c>
      <c r="W645" s="16">
        <v>1000</v>
      </c>
      <c r="X645" s="16" t="s">
        <v>74</v>
      </c>
      <c r="Y645" s="16" t="s">
        <v>3599</v>
      </c>
      <c r="Z645" s="16" t="s">
        <v>3600</v>
      </c>
      <c r="AA645" s="16" t="s">
        <v>76</v>
      </c>
      <c r="AB645" s="16" t="s">
        <v>76</v>
      </c>
      <c r="AC645" s="16" t="s">
        <v>76</v>
      </c>
      <c r="AD645" s="16"/>
      <c r="AE645" s="16" t="s">
        <v>1324</v>
      </c>
      <c r="AF645" s="24">
        <v>2948278</v>
      </c>
      <c r="AG645" s="25" t="s">
        <v>78</v>
      </c>
      <c r="AH645" s="24">
        <v>2948278</v>
      </c>
      <c r="AI645" s="26" t="s">
        <v>78</v>
      </c>
      <c r="AJ645" s="27">
        <v>43637</v>
      </c>
      <c r="AK645" s="19"/>
      <c r="AL645" s="28">
        <f t="shared" ca="1" si="63"/>
        <v>5.75</v>
      </c>
      <c r="AM645" s="16" t="s">
        <v>93</v>
      </c>
      <c r="AN645" s="16" t="s">
        <v>94</v>
      </c>
      <c r="AO645" s="36" t="s">
        <v>82</v>
      </c>
      <c r="AP645" s="30">
        <v>6.9690000000000002E-2</v>
      </c>
      <c r="AQ645" s="31" t="s">
        <v>3739</v>
      </c>
      <c r="AR645" s="16" t="s">
        <v>3739</v>
      </c>
      <c r="AS645" s="16" t="s">
        <v>84</v>
      </c>
      <c r="AT645" s="16"/>
      <c r="AU645" s="33"/>
      <c r="AV645" s="16"/>
      <c r="AW645" s="16" t="s">
        <v>3740</v>
      </c>
      <c r="AX645" s="16">
        <v>3144850174</v>
      </c>
      <c r="AY645" s="16" t="s">
        <v>78</v>
      </c>
      <c r="AZ645" s="16" t="str">
        <f t="shared" ca="1" si="64"/>
        <v xml:space="preserve"> </v>
      </c>
      <c r="BA645" s="16" t="s">
        <v>87</v>
      </c>
      <c r="BB645" s="16" t="s">
        <v>87</v>
      </c>
      <c r="BC645" s="16"/>
      <c r="BD645" s="18" t="s">
        <v>87</v>
      </c>
      <c r="BE645" s="16"/>
      <c r="BF645" s="16" t="s">
        <v>87</v>
      </c>
      <c r="BG645" s="31"/>
      <c r="BH645" s="16"/>
      <c r="BI645" s="19"/>
      <c r="BJ645" s="16"/>
      <c r="BK645" s="16"/>
      <c r="BL645" s="34"/>
    </row>
    <row r="646" spans="1:64">
      <c r="A646" s="15">
        <v>770</v>
      </c>
      <c r="B646" s="16">
        <v>301</v>
      </c>
      <c r="C646" s="17" t="s">
        <v>112</v>
      </c>
      <c r="D646" s="18">
        <v>27737375</v>
      </c>
      <c r="E646" s="18">
        <v>27737375</v>
      </c>
      <c r="F646" s="18">
        <v>27737375</v>
      </c>
      <c r="G646" s="17" t="s">
        <v>3741</v>
      </c>
      <c r="H646" s="16" t="s">
        <v>229</v>
      </c>
      <c r="I646" s="19">
        <v>25364</v>
      </c>
      <c r="J646" s="16">
        <f t="shared" ca="1" si="62"/>
        <v>55</v>
      </c>
      <c r="K646" s="17" t="s">
        <v>67</v>
      </c>
      <c r="L646" s="16">
        <v>4070</v>
      </c>
      <c r="M646" s="16" t="s">
        <v>3596</v>
      </c>
      <c r="N646" s="16" t="s">
        <v>3597</v>
      </c>
      <c r="O646" s="35" t="s">
        <v>3598</v>
      </c>
      <c r="P646" s="16" t="s">
        <v>71</v>
      </c>
      <c r="Q646" s="16" t="s">
        <v>131</v>
      </c>
      <c r="R646" s="38" t="s">
        <v>73</v>
      </c>
      <c r="S646" s="22"/>
      <c r="T646" s="22">
        <v>770</v>
      </c>
      <c r="U646" s="22" t="s">
        <v>3597</v>
      </c>
      <c r="V646" s="37" t="s">
        <v>3598</v>
      </c>
      <c r="W646" s="16">
        <v>1000</v>
      </c>
      <c r="X646" s="16" t="s">
        <v>74</v>
      </c>
      <c r="Y646" s="16" t="s">
        <v>3599</v>
      </c>
      <c r="Z646" s="16" t="s">
        <v>3600</v>
      </c>
      <c r="AA646" s="16" t="s">
        <v>76</v>
      </c>
      <c r="AB646" s="16" t="s">
        <v>76</v>
      </c>
      <c r="AC646" s="16" t="s">
        <v>76</v>
      </c>
      <c r="AD646" s="16"/>
      <c r="AE646" s="16" t="s">
        <v>1324</v>
      </c>
      <c r="AF646" s="24">
        <v>2948278</v>
      </c>
      <c r="AG646" s="25" t="s">
        <v>78</v>
      </c>
      <c r="AH646" s="24">
        <v>2948278</v>
      </c>
      <c r="AI646" s="26" t="s">
        <v>78</v>
      </c>
      <c r="AJ646" s="27">
        <v>44531</v>
      </c>
      <c r="AK646" s="19" t="s">
        <v>3742</v>
      </c>
      <c r="AL646" s="28">
        <f t="shared" ca="1" si="63"/>
        <v>3.3333333333333335</v>
      </c>
      <c r="AM646" s="16" t="s">
        <v>1142</v>
      </c>
      <c r="AN646" s="16" t="s">
        <v>121</v>
      </c>
      <c r="AO646" s="36" t="s">
        <v>82</v>
      </c>
      <c r="AP646" s="30">
        <v>6.9690000000000002E-2</v>
      </c>
      <c r="AQ646" s="31" t="s">
        <v>3743</v>
      </c>
      <c r="AR646" s="31" t="s">
        <v>3744</v>
      </c>
      <c r="AS646" s="16" t="s">
        <v>84</v>
      </c>
      <c r="AT646" s="16"/>
      <c r="AU646" s="33"/>
      <c r="AV646" s="16"/>
      <c r="AW646" s="16" t="s">
        <v>3745</v>
      </c>
      <c r="AX646" s="16">
        <v>3117512190</v>
      </c>
      <c r="AY646" s="16" t="s">
        <v>78</v>
      </c>
      <c r="AZ646" s="16" t="str">
        <f t="shared" ca="1" si="64"/>
        <v>Prepensionado</v>
      </c>
      <c r="BA646" s="16" t="s">
        <v>87</v>
      </c>
      <c r="BB646" s="16" t="s">
        <v>87</v>
      </c>
      <c r="BC646" s="16">
        <v>0</v>
      </c>
      <c r="BD646" s="18" t="s">
        <v>87</v>
      </c>
      <c r="BE646" s="16"/>
      <c r="BF646" s="16" t="s">
        <v>87</v>
      </c>
      <c r="BG646" s="31"/>
      <c r="BH646" s="16"/>
      <c r="BI646" s="19"/>
      <c r="BJ646" s="16"/>
      <c r="BK646" s="16"/>
      <c r="BL646" s="34"/>
    </row>
    <row r="647" spans="1:64">
      <c r="A647" s="15">
        <v>771</v>
      </c>
      <c r="B647" s="16">
        <v>301</v>
      </c>
      <c r="C647" s="17" t="s">
        <v>64</v>
      </c>
      <c r="D647" s="18">
        <v>6407644</v>
      </c>
      <c r="E647" s="18">
        <v>6407644</v>
      </c>
      <c r="F647" s="18">
        <v>6407644</v>
      </c>
      <c r="G647" s="17" t="s">
        <v>3746</v>
      </c>
      <c r="H647" s="16" t="s">
        <v>229</v>
      </c>
      <c r="I647" s="19" t="s">
        <v>3747</v>
      </c>
      <c r="J647" s="16">
        <f t="shared" ca="1" si="62"/>
        <v>40</v>
      </c>
      <c r="K647" s="17" t="s">
        <v>67</v>
      </c>
      <c r="L647" s="16">
        <v>4070</v>
      </c>
      <c r="M647" s="16" t="s">
        <v>3596</v>
      </c>
      <c r="N647" s="16" t="s">
        <v>3597</v>
      </c>
      <c r="O647" s="35" t="s">
        <v>3598</v>
      </c>
      <c r="P647" s="16" t="s">
        <v>71</v>
      </c>
      <c r="Q647" s="16" t="s">
        <v>131</v>
      </c>
      <c r="R647" s="38" t="s">
        <v>73</v>
      </c>
      <c r="S647" s="22"/>
      <c r="T647" s="22">
        <v>771</v>
      </c>
      <c r="U647" s="22" t="s">
        <v>3597</v>
      </c>
      <c r="V647" s="37" t="s">
        <v>3598</v>
      </c>
      <c r="W647" s="16">
        <v>1000</v>
      </c>
      <c r="X647" s="16" t="s">
        <v>74</v>
      </c>
      <c r="Y647" s="16" t="s">
        <v>3599</v>
      </c>
      <c r="Z647" s="16" t="s">
        <v>3600</v>
      </c>
      <c r="AA647" s="16" t="s">
        <v>339</v>
      </c>
      <c r="AB647" s="16" t="s">
        <v>340</v>
      </c>
      <c r="AC647" s="16" t="s">
        <v>341</v>
      </c>
      <c r="AD647" s="16"/>
      <c r="AE647" s="16" t="s">
        <v>1324</v>
      </c>
      <c r="AF647" s="24">
        <v>2948278</v>
      </c>
      <c r="AG647" s="25" t="s">
        <v>78</v>
      </c>
      <c r="AH647" s="24">
        <v>2948278</v>
      </c>
      <c r="AI647" s="26" t="s">
        <v>78</v>
      </c>
      <c r="AJ647" s="27">
        <v>43042</v>
      </c>
      <c r="AK647" s="19"/>
      <c r="AL647" s="28">
        <f t="shared" ca="1" si="63"/>
        <v>7.416666666666667</v>
      </c>
      <c r="AM647" s="16" t="s">
        <v>269</v>
      </c>
      <c r="AN647" s="39" t="s">
        <v>94</v>
      </c>
      <c r="AO647" s="36" t="s">
        <v>343</v>
      </c>
      <c r="AP647" s="30">
        <v>6.9690000000000002E-2</v>
      </c>
      <c r="AQ647" s="31" t="s">
        <v>3748</v>
      </c>
      <c r="AR647" s="16" t="s">
        <v>3749</v>
      </c>
      <c r="AS647" s="16" t="s">
        <v>84</v>
      </c>
      <c r="AT647" s="16"/>
      <c r="AU647" s="33"/>
      <c r="AV647" s="16"/>
      <c r="AW647" s="16" t="s">
        <v>3750</v>
      </c>
      <c r="AX647" s="16">
        <v>3183701688</v>
      </c>
      <c r="AY647" s="16" t="s">
        <v>78</v>
      </c>
      <c r="AZ647" s="16" t="str">
        <f t="shared" ca="1" si="64"/>
        <v xml:space="preserve"> </v>
      </c>
      <c r="BA647" s="16" t="s">
        <v>87</v>
      </c>
      <c r="BB647" s="16" t="s">
        <v>87</v>
      </c>
      <c r="BC647" s="16"/>
      <c r="BD647" s="18" t="s">
        <v>87</v>
      </c>
      <c r="BE647" s="16"/>
      <c r="BF647" s="16" t="s">
        <v>87</v>
      </c>
      <c r="BG647" s="31"/>
      <c r="BH647" s="16"/>
      <c r="BI647" s="19"/>
      <c r="BJ647" s="16"/>
      <c r="BK647" s="16"/>
      <c r="BL647" s="34"/>
    </row>
    <row r="648" spans="1:64">
      <c r="A648" s="15">
        <v>772</v>
      </c>
      <c r="B648" s="16">
        <v>301</v>
      </c>
      <c r="C648" s="17" t="s">
        <v>64</v>
      </c>
      <c r="D648" s="18">
        <v>6804698</v>
      </c>
      <c r="E648" s="18">
        <v>6804698</v>
      </c>
      <c r="F648" s="18">
        <v>6804698</v>
      </c>
      <c r="G648" s="17" t="s">
        <v>3751</v>
      </c>
      <c r="H648" s="16" t="s">
        <v>89</v>
      </c>
      <c r="I648" s="19">
        <v>30560</v>
      </c>
      <c r="J648" s="16">
        <f t="shared" ca="1" si="62"/>
        <v>41</v>
      </c>
      <c r="K648" s="17" t="s">
        <v>67</v>
      </c>
      <c r="L648" s="16">
        <v>4070</v>
      </c>
      <c r="M648" s="16" t="s">
        <v>3596</v>
      </c>
      <c r="N648" s="16" t="s">
        <v>3597</v>
      </c>
      <c r="O648" s="35" t="s">
        <v>3598</v>
      </c>
      <c r="P648" s="16" t="s">
        <v>71</v>
      </c>
      <c r="Q648" s="16" t="s">
        <v>131</v>
      </c>
      <c r="R648" s="38" t="s">
        <v>73</v>
      </c>
      <c r="S648" s="22"/>
      <c r="T648" s="22">
        <v>772</v>
      </c>
      <c r="U648" s="22" t="s">
        <v>3597</v>
      </c>
      <c r="V648" s="37" t="s">
        <v>3598</v>
      </c>
      <c r="W648" s="16">
        <v>1000</v>
      </c>
      <c r="X648" s="16" t="s">
        <v>74</v>
      </c>
      <c r="Y648" s="16" t="s">
        <v>3599</v>
      </c>
      <c r="Z648" s="16" t="s">
        <v>3600</v>
      </c>
      <c r="AA648" s="16" t="s">
        <v>1359</v>
      </c>
      <c r="AB648" s="16" t="s">
        <v>3752</v>
      </c>
      <c r="AC648" s="16" t="s">
        <v>1361</v>
      </c>
      <c r="AD648" s="16"/>
      <c r="AE648" s="16" t="s">
        <v>3601</v>
      </c>
      <c r="AF648" s="24">
        <v>2948278</v>
      </c>
      <c r="AG648" s="25" t="s">
        <v>78</v>
      </c>
      <c r="AH648" s="24">
        <v>2948278</v>
      </c>
      <c r="AI648" s="26" t="s">
        <v>78</v>
      </c>
      <c r="AJ648" s="27">
        <v>43087</v>
      </c>
      <c r="AK648" s="19"/>
      <c r="AL648" s="28">
        <f t="shared" ca="1" si="63"/>
        <v>7.25</v>
      </c>
      <c r="AM648" s="16" t="s">
        <v>183</v>
      </c>
      <c r="AN648" s="16" t="s">
        <v>94</v>
      </c>
      <c r="AO648" s="36" t="s">
        <v>1363</v>
      </c>
      <c r="AP648" s="30">
        <v>6.9690000000000002E-2</v>
      </c>
      <c r="AQ648" s="31" t="s">
        <v>3753</v>
      </c>
      <c r="AR648" s="16" t="s">
        <v>3754</v>
      </c>
      <c r="AS648" s="16" t="s">
        <v>3755</v>
      </c>
      <c r="AT648" s="16"/>
      <c r="AU648" s="33"/>
      <c r="AV648" s="16"/>
      <c r="AW648" s="16" t="s">
        <v>3756</v>
      </c>
      <c r="AX648" s="16" t="s">
        <v>3757</v>
      </c>
      <c r="AY648" s="16" t="s">
        <v>78</v>
      </c>
      <c r="AZ648" s="16" t="str">
        <f t="shared" ca="1" si="64"/>
        <v xml:space="preserve"> </v>
      </c>
      <c r="BA648" s="16" t="s">
        <v>87</v>
      </c>
      <c r="BB648" s="16" t="s">
        <v>265</v>
      </c>
      <c r="BC648" s="16"/>
      <c r="BD648" s="18" t="s">
        <v>87</v>
      </c>
      <c r="BE648" s="16"/>
      <c r="BF648" s="16" t="s">
        <v>87</v>
      </c>
      <c r="BG648" s="31"/>
      <c r="BH648" s="16"/>
      <c r="BI648" s="19"/>
      <c r="BJ648" s="16"/>
      <c r="BK648" s="16"/>
      <c r="BL648" s="34"/>
    </row>
    <row r="649" spans="1:64">
      <c r="A649" s="15">
        <v>773</v>
      </c>
      <c r="B649" s="16">
        <v>301</v>
      </c>
      <c r="C649" s="17" t="s">
        <v>64</v>
      </c>
      <c r="D649" s="18">
        <v>7143014</v>
      </c>
      <c r="E649" s="18">
        <v>7143014</v>
      </c>
      <c r="F649" s="18">
        <v>7143014</v>
      </c>
      <c r="G649" s="17" t="s">
        <v>3758</v>
      </c>
      <c r="H649" s="16" t="s">
        <v>229</v>
      </c>
      <c r="I649" s="19" t="s">
        <v>3759</v>
      </c>
      <c r="J649" s="16">
        <f t="shared" ca="1" si="62"/>
        <v>47</v>
      </c>
      <c r="K649" s="17" t="s">
        <v>67</v>
      </c>
      <c r="L649" s="16">
        <v>4070</v>
      </c>
      <c r="M649" s="16" t="s">
        <v>3596</v>
      </c>
      <c r="N649" s="16" t="s">
        <v>3597</v>
      </c>
      <c r="O649" s="35" t="s">
        <v>3598</v>
      </c>
      <c r="P649" s="16" t="s">
        <v>71</v>
      </c>
      <c r="Q649" s="16" t="s">
        <v>131</v>
      </c>
      <c r="R649" s="38" t="s">
        <v>1726</v>
      </c>
      <c r="S649" s="22"/>
      <c r="T649" s="22">
        <v>773</v>
      </c>
      <c r="U649" s="22" t="s">
        <v>3597</v>
      </c>
      <c r="V649" s="37" t="s">
        <v>3598</v>
      </c>
      <c r="W649" s="16">
        <v>1000</v>
      </c>
      <c r="X649" s="16" t="s">
        <v>74</v>
      </c>
      <c r="Y649" s="16" t="s">
        <v>3599</v>
      </c>
      <c r="Z649" s="16" t="s">
        <v>3600</v>
      </c>
      <c r="AA649" s="16" t="s">
        <v>421</v>
      </c>
      <c r="AB649" s="16" t="s">
        <v>2300</v>
      </c>
      <c r="AC649" s="16" t="s">
        <v>423</v>
      </c>
      <c r="AD649" s="16" t="s">
        <v>3760</v>
      </c>
      <c r="AE649" s="16" t="s">
        <v>1324</v>
      </c>
      <c r="AF649" s="24">
        <v>2948278</v>
      </c>
      <c r="AG649" s="25" t="s">
        <v>78</v>
      </c>
      <c r="AH649" s="24">
        <v>2948278</v>
      </c>
      <c r="AI649" s="26" t="s">
        <v>78</v>
      </c>
      <c r="AJ649" s="27">
        <v>43004</v>
      </c>
      <c r="AK649" s="19"/>
      <c r="AL649" s="28">
        <f t="shared" ca="1" si="63"/>
        <v>7.5</v>
      </c>
      <c r="AM649" s="16" t="s">
        <v>173</v>
      </c>
      <c r="AN649" s="16" t="s">
        <v>194</v>
      </c>
      <c r="AO649" s="36" t="s">
        <v>425</v>
      </c>
      <c r="AP649" s="30">
        <v>6.9690000000000002E-2</v>
      </c>
      <c r="AQ649" s="31" t="s">
        <v>3761</v>
      </c>
      <c r="AR649" s="16" t="s">
        <v>3761</v>
      </c>
      <c r="AS649" s="16" t="s">
        <v>84</v>
      </c>
      <c r="AT649" s="16"/>
      <c r="AU649" s="33"/>
      <c r="AV649" s="16"/>
      <c r="AW649" s="16" t="s">
        <v>3762</v>
      </c>
      <c r="AX649" s="16">
        <v>3013101915</v>
      </c>
      <c r="AY649" s="16">
        <v>3103007368</v>
      </c>
      <c r="AZ649" s="16" t="str">
        <f t="shared" ca="1" si="64"/>
        <v xml:space="preserve"> </v>
      </c>
      <c r="BA649" s="16" t="s">
        <v>87</v>
      </c>
      <c r="BB649" s="16" t="s">
        <v>87</v>
      </c>
      <c r="BC649" s="16"/>
      <c r="BD649" s="18" t="s">
        <v>87</v>
      </c>
      <c r="BE649" s="16"/>
      <c r="BF649" s="16" t="s">
        <v>87</v>
      </c>
      <c r="BG649" s="31"/>
      <c r="BH649" s="16"/>
      <c r="BI649" s="19"/>
      <c r="BJ649" s="16"/>
      <c r="BK649" s="16"/>
      <c r="BL649" s="34"/>
    </row>
    <row r="650" spans="1:64">
      <c r="A650" s="15">
        <v>774</v>
      </c>
      <c r="B650" s="16">
        <v>301</v>
      </c>
      <c r="C650" s="17" t="s">
        <v>64</v>
      </c>
      <c r="D650" s="18">
        <v>7144447</v>
      </c>
      <c r="E650" s="18">
        <v>7144447</v>
      </c>
      <c r="F650" s="18">
        <v>7144447</v>
      </c>
      <c r="G650" s="17" t="s">
        <v>3763</v>
      </c>
      <c r="H650" s="16" t="s">
        <v>974</v>
      </c>
      <c r="I650" s="19">
        <v>28360</v>
      </c>
      <c r="J650" s="16">
        <f t="shared" ca="1" si="62"/>
        <v>47</v>
      </c>
      <c r="K650" s="17" t="s">
        <v>67</v>
      </c>
      <c r="L650" s="16">
        <v>4070</v>
      </c>
      <c r="M650" s="16" t="s">
        <v>3596</v>
      </c>
      <c r="N650" s="16" t="s">
        <v>3597</v>
      </c>
      <c r="O650" s="35" t="s">
        <v>3598</v>
      </c>
      <c r="P650" s="16" t="s">
        <v>71</v>
      </c>
      <c r="Q650" s="16" t="s">
        <v>131</v>
      </c>
      <c r="R650" s="38" t="s">
        <v>73</v>
      </c>
      <c r="S650" s="22"/>
      <c r="T650" s="22">
        <v>774</v>
      </c>
      <c r="U650" s="22" t="s">
        <v>3597</v>
      </c>
      <c r="V650" s="37" t="s">
        <v>3598</v>
      </c>
      <c r="W650" s="16">
        <v>1000</v>
      </c>
      <c r="X650" s="16" t="s">
        <v>74</v>
      </c>
      <c r="Y650" s="16" t="s">
        <v>3599</v>
      </c>
      <c r="Z650" s="16" t="s">
        <v>3600</v>
      </c>
      <c r="AA650" s="16" t="s">
        <v>421</v>
      </c>
      <c r="AB650" s="16" t="s">
        <v>2069</v>
      </c>
      <c r="AC650" s="16" t="s">
        <v>2070</v>
      </c>
      <c r="AD650" s="16" t="s">
        <v>3764</v>
      </c>
      <c r="AE650" s="16" t="s">
        <v>1324</v>
      </c>
      <c r="AF650" s="24">
        <v>2948278</v>
      </c>
      <c r="AG650" s="25" t="s">
        <v>78</v>
      </c>
      <c r="AH650" s="24">
        <v>2948278</v>
      </c>
      <c r="AI650" s="26" t="s">
        <v>78</v>
      </c>
      <c r="AJ650" s="27">
        <v>43111</v>
      </c>
      <c r="AK650" s="19"/>
      <c r="AL650" s="28">
        <f t="shared" ca="1" si="63"/>
        <v>7.166666666666667</v>
      </c>
      <c r="AM650" s="16" t="s">
        <v>173</v>
      </c>
      <c r="AN650" s="16" t="s">
        <v>94</v>
      </c>
      <c r="AO650" s="36" t="s">
        <v>2072</v>
      </c>
      <c r="AP650" s="30">
        <v>6.9690000000000002E-2</v>
      </c>
      <c r="AQ650" s="31" t="s">
        <v>3765</v>
      </c>
      <c r="AR650" s="16" t="s">
        <v>3765</v>
      </c>
      <c r="AS650" s="16" t="s">
        <v>84</v>
      </c>
      <c r="AT650" s="16"/>
      <c r="AU650" s="33"/>
      <c r="AV650" s="16"/>
      <c r="AW650" s="16" t="s">
        <v>3766</v>
      </c>
      <c r="AX650" s="16">
        <v>3204626157</v>
      </c>
      <c r="AY650" s="16" t="s">
        <v>78</v>
      </c>
      <c r="AZ650" s="16" t="str">
        <f t="shared" ref="AZ650:AZ681" ca="1" si="65">IF(AND(C650="MASCULINO",J650&gt;=59),"Prepensionado",IF(AND(C650="FEMENINO",J650&gt;=54),"Prepensionado"," "))</f>
        <v xml:space="preserve"> </v>
      </c>
      <c r="BA650" s="16" t="s">
        <v>87</v>
      </c>
      <c r="BB650" s="16" t="s">
        <v>87</v>
      </c>
      <c r="BC650" s="16"/>
      <c r="BD650" s="18" t="s">
        <v>87</v>
      </c>
      <c r="BE650" s="16"/>
      <c r="BF650" s="16" t="s">
        <v>87</v>
      </c>
      <c r="BG650" s="31"/>
      <c r="BH650" s="16"/>
      <c r="BI650" s="19"/>
      <c r="BJ650" s="16"/>
      <c r="BK650" s="16"/>
      <c r="BL650" s="34"/>
    </row>
    <row r="651" spans="1:64">
      <c r="A651" s="15">
        <v>775</v>
      </c>
      <c r="B651" s="16">
        <v>301</v>
      </c>
      <c r="C651" s="17" t="s">
        <v>64</v>
      </c>
      <c r="D651" s="18">
        <v>7186689</v>
      </c>
      <c r="E651" s="18">
        <v>7186689</v>
      </c>
      <c r="F651" s="18">
        <v>7186689</v>
      </c>
      <c r="G651" s="17" t="s">
        <v>3767</v>
      </c>
      <c r="H651" s="16" t="s">
        <v>89</v>
      </c>
      <c r="I651" s="19">
        <v>30679</v>
      </c>
      <c r="J651" s="16">
        <f t="shared" ca="1" si="62"/>
        <v>41</v>
      </c>
      <c r="K651" s="17" t="s">
        <v>67</v>
      </c>
      <c r="L651" s="16">
        <v>4070</v>
      </c>
      <c r="M651" s="16" t="s">
        <v>3596</v>
      </c>
      <c r="N651" s="16" t="s">
        <v>3597</v>
      </c>
      <c r="O651" s="35" t="s">
        <v>3598</v>
      </c>
      <c r="P651" s="16" t="s">
        <v>71</v>
      </c>
      <c r="Q651" s="16" t="s">
        <v>131</v>
      </c>
      <c r="R651" s="38" t="s">
        <v>73</v>
      </c>
      <c r="S651" s="22"/>
      <c r="T651" s="22">
        <v>775</v>
      </c>
      <c r="U651" s="22" t="s">
        <v>3597</v>
      </c>
      <c r="V651" s="37" t="s">
        <v>3598</v>
      </c>
      <c r="W651" s="16">
        <v>1000</v>
      </c>
      <c r="X651" s="16" t="s">
        <v>74</v>
      </c>
      <c r="Y651" s="16" t="s">
        <v>3599</v>
      </c>
      <c r="Z651" s="16" t="s">
        <v>3600</v>
      </c>
      <c r="AA651" s="16" t="s">
        <v>671</v>
      </c>
      <c r="AB651" s="16" t="s">
        <v>3768</v>
      </c>
      <c r="AC651" s="16" t="s">
        <v>3691</v>
      </c>
      <c r="AD651" s="16" t="s">
        <v>3769</v>
      </c>
      <c r="AE651" s="16" t="s">
        <v>1324</v>
      </c>
      <c r="AF651" s="24">
        <v>2948278</v>
      </c>
      <c r="AG651" s="25" t="s">
        <v>78</v>
      </c>
      <c r="AH651" s="24">
        <v>2948278</v>
      </c>
      <c r="AI651" s="26" t="s">
        <v>78</v>
      </c>
      <c r="AJ651" s="27">
        <v>43097</v>
      </c>
      <c r="AK651" s="19"/>
      <c r="AL651" s="28">
        <f t="shared" ca="1" si="63"/>
        <v>7.25</v>
      </c>
      <c r="AM651" s="16" t="s">
        <v>120</v>
      </c>
      <c r="AN651" s="39" t="s">
        <v>121</v>
      </c>
      <c r="AO651" s="16" t="s">
        <v>3692</v>
      </c>
      <c r="AP651" s="30">
        <v>6.9690000000000002E-2</v>
      </c>
      <c r="AQ651" s="31" t="s">
        <v>3770</v>
      </c>
      <c r="AR651" s="16" t="s">
        <v>3771</v>
      </c>
      <c r="AS651" s="16" t="s">
        <v>84</v>
      </c>
      <c r="AT651" s="16"/>
      <c r="AU651" s="33"/>
      <c r="AV651" s="16"/>
      <c r="AW651" s="16" t="s">
        <v>3772</v>
      </c>
      <c r="AX651" s="16">
        <v>3132510222</v>
      </c>
      <c r="AY651" s="16" t="s">
        <v>78</v>
      </c>
      <c r="AZ651" s="16" t="str">
        <f t="shared" ca="1" si="65"/>
        <v xml:space="preserve"> </v>
      </c>
      <c r="BA651" s="16" t="s">
        <v>87</v>
      </c>
      <c r="BB651" s="16" t="s">
        <v>87</v>
      </c>
      <c r="BC651" s="16"/>
      <c r="BD651" s="18" t="s">
        <v>87</v>
      </c>
      <c r="BE651" s="16"/>
      <c r="BF651" s="16" t="s">
        <v>87</v>
      </c>
      <c r="BG651" s="31"/>
      <c r="BH651" s="16"/>
      <c r="BI651" s="19"/>
      <c r="BJ651" s="16"/>
      <c r="BK651" s="16"/>
      <c r="BL651" s="34"/>
    </row>
    <row r="652" spans="1:64">
      <c r="A652" s="15">
        <v>776</v>
      </c>
      <c r="B652" s="16">
        <v>301</v>
      </c>
      <c r="C652" s="17" t="s">
        <v>64</v>
      </c>
      <c r="D652" s="18">
        <v>7319073</v>
      </c>
      <c r="E652" s="18">
        <v>7319073</v>
      </c>
      <c r="F652" s="18">
        <v>7319073</v>
      </c>
      <c r="G652" s="17" t="s">
        <v>3773</v>
      </c>
      <c r="H652" s="16" t="s">
        <v>229</v>
      </c>
      <c r="I652" s="19" t="s">
        <v>3774</v>
      </c>
      <c r="J652" s="16">
        <f t="shared" ca="1" si="62"/>
        <v>41</v>
      </c>
      <c r="K652" s="17" t="s">
        <v>67</v>
      </c>
      <c r="L652" s="16">
        <v>4070</v>
      </c>
      <c r="M652" s="16" t="s">
        <v>3596</v>
      </c>
      <c r="N652" s="16" t="s">
        <v>3597</v>
      </c>
      <c r="O652" s="35" t="s">
        <v>3598</v>
      </c>
      <c r="P652" s="16" t="s">
        <v>71</v>
      </c>
      <c r="Q652" s="16" t="s">
        <v>131</v>
      </c>
      <c r="R652" s="38" t="s">
        <v>73</v>
      </c>
      <c r="S652" s="22"/>
      <c r="T652" s="22">
        <v>776</v>
      </c>
      <c r="U652" s="22" t="s">
        <v>3597</v>
      </c>
      <c r="V652" s="37" t="s">
        <v>3598</v>
      </c>
      <c r="W652" s="16">
        <v>3000</v>
      </c>
      <c r="X652" s="16" t="s">
        <v>74</v>
      </c>
      <c r="Y652" s="16" t="s">
        <v>170</v>
      </c>
      <c r="Z652" s="16" t="s">
        <v>293</v>
      </c>
      <c r="AA652" s="16" t="s">
        <v>76</v>
      </c>
      <c r="AB652" s="16" t="s">
        <v>76</v>
      </c>
      <c r="AC652" s="16" t="s">
        <v>76</v>
      </c>
      <c r="AD652" s="16" t="s">
        <v>3775</v>
      </c>
      <c r="AE652" s="16" t="s">
        <v>1324</v>
      </c>
      <c r="AF652" s="24">
        <v>2948278</v>
      </c>
      <c r="AG652" s="25" t="s">
        <v>78</v>
      </c>
      <c r="AH652" s="24">
        <v>2948278</v>
      </c>
      <c r="AI652" s="26" t="s">
        <v>78</v>
      </c>
      <c r="AJ652" s="27">
        <v>42846</v>
      </c>
      <c r="AK652" s="19"/>
      <c r="AL652" s="28">
        <f t="shared" ca="1" si="63"/>
        <v>7.916666666666667</v>
      </c>
      <c r="AM652" s="16" t="s">
        <v>120</v>
      </c>
      <c r="AN652" s="16" t="s">
        <v>240</v>
      </c>
      <c r="AO652" s="36" t="s">
        <v>82</v>
      </c>
      <c r="AP652" s="30">
        <v>6.9690000000000002E-2</v>
      </c>
      <c r="AQ652" s="31" t="s">
        <v>3776</v>
      </c>
      <c r="AR652" s="16" t="s">
        <v>3776</v>
      </c>
      <c r="AS652" s="16" t="s">
        <v>84</v>
      </c>
      <c r="AT652" s="16"/>
      <c r="AU652" s="33"/>
      <c r="AV652" s="16"/>
      <c r="AW652" s="16" t="s">
        <v>3777</v>
      </c>
      <c r="AX652" s="16" t="s">
        <v>3778</v>
      </c>
      <c r="AY652" s="16" t="s">
        <v>78</v>
      </c>
      <c r="AZ652" s="16" t="str">
        <f t="shared" ca="1" si="65"/>
        <v xml:space="preserve"> </v>
      </c>
      <c r="BA652" s="16" t="s">
        <v>87</v>
      </c>
      <c r="BB652" s="16" t="s">
        <v>87</v>
      </c>
      <c r="BC652" s="16"/>
      <c r="BD652" s="18" t="s">
        <v>87</v>
      </c>
      <c r="BE652" s="16"/>
      <c r="BF652" s="16" t="s">
        <v>87</v>
      </c>
      <c r="BG652" s="31"/>
      <c r="BH652" s="16"/>
      <c r="BI652" s="19"/>
      <c r="BJ652" s="16"/>
      <c r="BK652" s="16"/>
      <c r="BL652" s="34"/>
    </row>
    <row r="653" spans="1:64">
      <c r="A653" s="15">
        <v>777</v>
      </c>
      <c r="B653" s="16">
        <v>301</v>
      </c>
      <c r="C653" s="17" t="s">
        <v>64</v>
      </c>
      <c r="D653" s="18">
        <v>7561583</v>
      </c>
      <c r="E653" s="18">
        <v>7561583</v>
      </c>
      <c r="F653" s="18">
        <v>7561583</v>
      </c>
      <c r="G653" s="17" t="s">
        <v>3779</v>
      </c>
      <c r="H653" s="16" t="s">
        <v>89</v>
      </c>
      <c r="I653" s="19" t="s">
        <v>3780</v>
      </c>
      <c r="J653" s="16">
        <f t="shared" ca="1" si="62"/>
        <v>54</v>
      </c>
      <c r="K653" s="17" t="s">
        <v>67</v>
      </c>
      <c r="L653" s="16">
        <v>4070</v>
      </c>
      <c r="M653" s="16" t="s">
        <v>3596</v>
      </c>
      <c r="N653" s="16" t="s">
        <v>3597</v>
      </c>
      <c r="O653" s="35" t="s">
        <v>3598</v>
      </c>
      <c r="P653" s="16" t="s">
        <v>71</v>
      </c>
      <c r="Q653" s="16" t="s">
        <v>131</v>
      </c>
      <c r="R653" s="38" t="s">
        <v>73</v>
      </c>
      <c r="S653" s="22"/>
      <c r="T653" s="22">
        <v>777</v>
      </c>
      <c r="U653" s="22" t="s">
        <v>3597</v>
      </c>
      <c r="V653" s="37" t="s">
        <v>3598</v>
      </c>
      <c r="W653" s="16">
        <v>1000</v>
      </c>
      <c r="X653" s="16" t="s">
        <v>74</v>
      </c>
      <c r="Y653" s="16" t="s">
        <v>3599</v>
      </c>
      <c r="Z653" s="16" t="s">
        <v>3600</v>
      </c>
      <c r="AA653" s="16" t="s">
        <v>433</v>
      </c>
      <c r="AB653" s="16" t="s">
        <v>662</v>
      </c>
      <c r="AC653" s="16" t="s">
        <v>663</v>
      </c>
      <c r="AD653" s="16" t="s">
        <v>3781</v>
      </c>
      <c r="AE653" s="16" t="s">
        <v>1324</v>
      </c>
      <c r="AF653" s="24">
        <v>2948278</v>
      </c>
      <c r="AG653" s="25" t="s">
        <v>78</v>
      </c>
      <c r="AH653" s="24">
        <v>2948278</v>
      </c>
      <c r="AI653" s="26" t="s">
        <v>78</v>
      </c>
      <c r="AJ653" s="27">
        <v>42866</v>
      </c>
      <c r="AK653" s="19"/>
      <c r="AL653" s="28">
        <f t="shared" ca="1" si="63"/>
        <v>7.833333333333333</v>
      </c>
      <c r="AM653" s="16" t="s">
        <v>120</v>
      </c>
      <c r="AN653" s="39" t="s">
        <v>94</v>
      </c>
      <c r="AO653" s="36" t="s">
        <v>664</v>
      </c>
      <c r="AP653" s="30">
        <v>6.9690000000000002E-2</v>
      </c>
      <c r="AQ653" s="31" t="s">
        <v>3782</v>
      </c>
      <c r="AR653" s="16" t="s">
        <v>3782</v>
      </c>
      <c r="AS653" s="16" t="s">
        <v>84</v>
      </c>
      <c r="AT653" s="16"/>
      <c r="AU653" s="33"/>
      <c r="AV653" s="16"/>
      <c r="AW653" s="16" t="s">
        <v>3783</v>
      </c>
      <c r="AX653" s="16">
        <v>3127054125</v>
      </c>
      <c r="AY653" s="16">
        <v>312705</v>
      </c>
      <c r="AZ653" s="16" t="str">
        <f t="shared" ca="1" si="65"/>
        <v xml:space="preserve"> </v>
      </c>
      <c r="BA653" s="16" t="s">
        <v>87</v>
      </c>
      <c r="BB653" s="16" t="s">
        <v>87</v>
      </c>
      <c r="BC653" s="16"/>
      <c r="BD653" s="18" t="s">
        <v>87</v>
      </c>
      <c r="BE653" s="16"/>
      <c r="BF653" s="16" t="s">
        <v>87</v>
      </c>
      <c r="BG653" s="31"/>
      <c r="BH653" s="16"/>
      <c r="BI653" s="19"/>
      <c r="BJ653" s="16"/>
      <c r="BK653" s="16"/>
      <c r="BL653" s="34"/>
    </row>
    <row r="654" spans="1:64">
      <c r="A654" s="15">
        <v>778</v>
      </c>
      <c r="B654" s="16">
        <v>301</v>
      </c>
      <c r="C654" s="17" t="s">
        <v>64</v>
      </c>
      <c r="D654" s="18">
        <v>7571835</v>
      </c>
      <c r="E654" s="18">
        <v>7571835</v>
      </c>
      <c r="F654" s="18">
        <v>7571835</v>
      </c>
      <c r="G654" s="17" t="s">
        <v>3784</v>
      </c>
      <c r="H654" s="16" t="s">
        <v>89</v>
      </c>
      <c r="I654" s="19" t="s">
        <v>3785</v>
      </c>
      <c r="J654" s="16">
        <f t="shared" ca="1" si="62"/>
        <v>42</v>
      </c>
      <c r="K654" s="17" t="s">
        <v>67</v>
      </c>
      <c r="L654" s="16">
        <v>4070</v>
      </c>
      <c r="M654" s="16" t="s">
        <v>3596</v>
      </c>
      <c r="N654" s="16" t="s">
        <v>3597</v>
      </c>
      <c r="O654" s="35" t="s">
        <v>3598</v>
      </c>
      <c r="P654" s="16" t="s">
        <v>71</v>
      </c>
      <c r="Q654" s="16" t="s">
        <v>131</v>
      </c>
      <c r="R654" s="38" t="s">
        <v>73</v>
      </c>
      <c r="S654" s="22"/>
      <c r="T654" s="22">
        <v>778</v>
      </c>
      <c r="U654" s="22" t="s">
        <v>3597</v>
      </c>
      <c r="V654" s="37" t="s">
        <v>3598</v>
      </c>
      <c r="W654" s="16">
        <v>1000</v>
      </c>
      <c r="X654" s="16" t="s">
        <v>74</v>
      </c>
      <c r="Y654" s="16" t="s">
        <v>3599</v>
      </c>
      <c r="Z654" s="16" t="s">
        <v>3600</v>
      </c>
      <c r="AA654" s="16" t="s">
        <v>190</v>
      </c>
      <c r="AB654" s="16" t="s">
        <v>3786</v>
      </c>
      <c r="AC654" s="16" t="s">
        <v>192</v>
      </c>
      <c r="AD654" s="16"/>
      <c r="AE654" s="16" t="s">
        <v>1324</v>
      </c>
      <c r="AF654" s="24">
        <v>2948278</v>
      </c>
      <c r="AG654" s="25" t="s">
        <v>78</v>
      </c>
      <c r="AH654" s="24">
        <v>2948278</v>
      </c>
      <c r="AI654" s="26" t="s">
        <v>78</v>
      </c>
      <c r="AJ654" s="27">
        <v>43004</v>
      </c>
      <c r="AK654" s="19"/>
      <c r="AL654" s="28">
        <f t="shared" ca="1" si="63"/>
        <v>7.5</v>
      </c>
      <c r="AM654" s="16" t="s">
        <v>173</v>
      </c>
      <c r="AN654" s="16" t="s">
        <v>94</v>
      </c>
      <c r="AO654" s="36" t="s">
        <v>195</v>
      </c>
      <c r="AP654" s="30">
        <v>6.9690000000000002E-2</v>
      </c>
      <c r="AQ654" s="31" t="s">
        <v>3787</v>
      </c>
      <c r="AR654" s="16" t="s">
        <v>3788</v>
      </c>
      <c r="AS654" s="16" t="s">
        <v>84</v>
      </c>
      <c r="AT654" s="16"/>
      <c r="AU654" s="33"/>
      <c r="AV654" s="16"/>
      <c r="AW654" s="16" t="s">
        <v>3789</v>
      </c>
      <c r="AX654" s="16">
        <v>3118444456</v>
      </c>
      <c r="AY654" s="16" t="s">
        <v>78</v>
      </c>
      <c r="AZ654" s="16" t="str">
        <f t="shared" ca="1" si="65"/>
        <v xml:space="preserve"> </v>
      </c>
      <c r="BA654" s="16" t="s">
        <v>87</v>
      </c>
      <c r="BB654" s="16" t="s">
        <v>265</v>
      </c>
      <c r="BC654" s="16"/>
      <c r="BD654" s="18" t="s">
        <v>87</v>
      </c>
      <c r="BE654" s="16"/>
      <c r="BF654" s="16" t="s">
        <v>87</v>
      </c>
      <c r="BG654" s="31"/>
      <c r="BH654" s="16"/>
      <c r="BI654" s="19"/>
      <c r="BJ654" s="16"/>
      <c r="BK654" s="16"/>
      <c r="BL654" s="34"/>
    </row>
    <row r="655" spans="1:64">
      <c r="A655" s="15">
        <v>779</v>
      </c>
      <c r="B655" s="16">
        <v>301</v>
      </c>
      <c r="C655" s="17" t="s">
        <v>64</v>
      </c>
      <c r="D655" s="18">
        <v>7693316</v>
      </c>
      <c r="E655" s="18">
        <v>7693316</v>
      </c>
      <c r="F655" s="18">
        <v>7693316</v>
      </c>
      <c r="G655" s="17" t="s">
        <v>3790</v>
      </c>
      <c r="H655" s="16" t="s">
        <v>229</v>
      </c>
      <c r="I655" s="19" t="s">
        <v>3791</v>
      </c>
      <c r="J655" s="16">
        <f t="shared" ca="1" si="62"/>
        <v>51</v>
      </c>
      <c r="K655" s="17" t="s">
        <v>67</v>
      </c>
      <c r="L655" s="16">
        <v>4070</v>
      </c>
      <c r="M655" s="16" t="s">
        <v>3596</v>
      </c>
      <c r="N655" s="16" t="s">
        <v>3597</v>
      </c>
      <c r="O655" s="35" t="s">
        <v>3598</v>
      </c>
      <c r="P655" s="16" t="s">
        <v>71</v>
      </c>
      <c r="Q655" s="16" t="s">
        <v>131</v>
      </c>
      <c r="R655" s="38" t="s">
        <v>73</v>
      </c>
      <c r="S655" s="22"/>
      <c r="T655" s="22">
        <v>779</v>
      </c>
      <c r="U655" s="22" t="s">
        <v>3597</v>
      </c>
      <c r="V655" s="37" t="s">
        <v>3598</v>
      </c>
      <c r="W655" s="16">
        <v>1000</v>
      </c>
      <c r="X655" s="16" t="s">
        <v>74</v>
      </c>
      <c r="Y655" s="16" t="s">
        <v>3599</v>
      </c>
      <c r="Z655" s="16" t="s">
        <v>3600</v>
      </c>
      <c r="AA655" s="16" t="s">
        <v>478</v>
      </c>
      <c r="AB655" s="16" t="s">
        <v>771</v>
      </c>
      <c r="AC655" s="16" t="s">
        <v>772</v>
      </c>
      <c r="AD655" s="16"/>
      <c r="AE655" s="16" t="s">
        <v>1324</v>
      </c>
      <c r="AF655" s="24">
        <v>2948278</v>
      </c>
      <c r="AG655" s="25" t="s">
        <v>78</v>
      </c>
      <c r="AH655" s="24">
        <v>2948278</v>
      </c>
      <c r="AI655" s="26" t="s">
        <v>78</v>
      </c>
      <c r="AJ655" s="27">
        <v>43031</v>
      </c>
      <c r="AK655" s="19"/>
      <c r="AL655" s="28">
        <f t="shared" ca="1" si="63"/>
        <v>7.416666666666667</v>
      </c>
      <c r="AM655" s="16" t="s">
        <v>120</v>
      </c>
      <c r="AN655" s="16" t="s">
        <v>94</v>
      </c>
      <c r="AO655" s="36" t="s">
        <v>773</v>
      </c>
      <c r="AP655" s="30">
        <v>6.9690000000000002E-2</v>
      </c>
      <c r="AQ655" s="31" t="s">
        <v>3792</v>
      </c>
      <c r="AR655" s="16" t="s">
        <v>3792</v>
      </c>
      <c r="AS655" s="16" t="s">
        <v>3793</v>
      </c>
      <c r="AT655" s="16"/>
      <c r="AU655" s="33"/>
      <c r="AV655" s="16"/>
      <c r="AW655" s="16" t="s">
        <v>3794</v>
      </c>
      <c r="AX655" s="16">
        <v>3142381305</v>
      </c>
      <c r="AY655" s="16">
        <v>3223238772</v>
      </c>
      <c r="AZ655" s="16" t="str">
        <f t="shared" ca="1" si="65"/>
        <v xml:space="preserve"> </v>
      </c>
      <c r="BA655" s="16" t="s">
        <v>87</v>
      </c>
      <c r="BB655" s="16" t="s">
        <v>87</v>
      </c>
      <c r="BC655" s="16"/>
      <c r="BD655" s="18" t="s">
        <v>87</v>
      </c>
      <c r="BE655" s="16"/>
      <c r="BF655" s="16" t="s">
        <v>87</v>
      </c>
      <c r="BG655" s="31"/>
      <c r="BH655" s="16"/>
      <c r="BI655" s="19"/>
      <c r="BJ655" s="16"/>
      <c r="BK655" s="16"/>
      <c r="BL655" s="34"/>
    </row>
    <row r="656" spans="1:64">
      <c r="A656" s="15">
        <v>780</v>
      </c>
      <c r="B656" s="16">
        <v>301</v>
      </c>
      <c r="C656" s="17" t="s">
        <v>64</v>
      </c>
      <c r="D656" s="18">
        <v>7696864</v>
      </c>
      <c r="E656" s="18">
        <v>7696864</v>
      </c>
      <c r="F656" s="18">
        <v>7696864</v>
      </c>
      <c r="G656" s="17" t="s">
        <v>3795</v>
      </c>
      <c r="H656" s="16" t="s">
        <v>229</v>
      </c>
      <c r="I656" s="19">
        <v>27225</v>
      </c>
      <c r="J656" s="16">
        <f t="shared" ca="1" si="62"/>
        <v>50</v>
      </c>
      <c r="K656" s="17" t="s">
        <v>67</v>
      </c>
      <c r="L656" s="16">
        <v>4070</v>
      </c>
      <c r="M656" s="16" t="s">
        <v>3596</v>
      </c>
      <c r="N656" s="16" t="s">
        <v>3597</v>
      </c>
      <c r="O656" s="35" t="s">
        <v>3598</v>
      </c>
      <c r="P656" s="16" t="s">
        <v>71</v>
      </c>
      <c r="Q656" s="16" t="s">
        <v>131</v>
      </c>
      <c r="R656" s="38" t="s">
        <v>73</v>
      </c>
      <c r="S656" s="22"/>
      <c r="T656" s="22">
        <v>780</v>
      </c>
      <c r="U656" s="22" t="s">
        <v>3597</v>
      </c>
      <c r="V656" s="37" t="s">
        <v>3598</v>
      </c>
      <c r="W656" s="16">
        <v>1000</v>
      </c>
      <c r="X656" s="16" t="s">
        <v>74</v>
      </c>
      <c r="Y656" s="16" t="s">
        <v>3599</v>
      </c>
      <c r="Z656" s="16" t="s">
        <v>3600</v>
      </c>
      <c r="AA656" s="16" t="s">
        <v>478</v>
      </c>
      <c r="AB656" s="16" t="s">
        <v>771</v>
      </c>
      <c r="AC656" s="16" t="s">
        <v>772</v>
      </c>
      <c r="AD656" s="16" t="s">
        <v>3621</v>
      </c>
      <c r="AE656" s="16" t="s">
        <v>1324</v>
      </c>
      <c r="AF656" s="24">
        <v>2948278</v>
      </c>
      <c r="AG656" s="25" t="s">
        <v>78</v>
      </c>
      <c r="AH656" s="24">
        <v>2948278</v>
      </c>
      <c r="AI656" s="26" t="s">
        <v>78</v>
      </c>
      <c r="AJ656" s="27">
        <v>43087</v>
      </c>
      <c r="AK656" s="19"/>
      <c r="AL656" s="28">
        <f t="shared" ca="1" si="63"/>
        <v>7.25</v>
      </c>
      <c r="AM656" s="16" t="s">
        <v>120</v>
      </c>
      <c r="AN656" s="16" t="s">
        <v>94</v>
      </c>
      <c r="AO656" s="36" t="s">
        <v>773</v>
      </c>
      <c r="AP656" s="30">
        <v>6.9690000000000002E-2</v>
      </c>
      <c r="AQ656" s="31" t="s">
        <v>3796</v>
      </c>
      <c r="AR656" s="16" t="s">
        <v>3796</v>
      </c>
      <c r="AS656" s="16" t="s">
        <v>84</v>
      </c>
      <c r="AT656" s="16"/>
      <c r="AU656" s="33"/>
      <c r="AV656" s="16"/>
      <c r="AW656" s="16" t="s">
        <v>3797</v>
      </c>
      <c r="AX656" s="16">
        <v>3102374024</v>
      </c>
      <c r="AY656" s="16" t="s">
        <v>78</v>
      </c>
      <c r="AZ656" s="16" t="str">
        <f t="shared" ca="1" si="65"/>
        <v xml:space="preserve"> </v>
      </c>
      <c r="BA656" s="16" t="s">
        <v>87</v>
      </c>
      <c r="BB656" s="16" t="s">
        <v>87</v>
      </c>
      <c r="BC656" s="16"/>
      <c r="BD656" s="18" t="s">
        <v>87</v>
      </c>
      <c r="BE656" s="16"/>
      <c r="BF656" s="16" t="s">
        <v>87</v>
      </c>
      <c r="BG656" s="31"/>
      <c r="BH656" s="16"/>
      <c r="BI656" s="19"/>
      <c r="BJ656" s="16"/>
      <c r="BK656" s="16"/>
      <c r="BL656" s="34"/>
    </row>
    <row r="657" spans="1:64">
      <c r="A657" s="15">
        <v>781</v>
      </c>
      <c r="B657" s="16">
        <v>301</v>
      </c>
      <c r="C657" s="17" t="s">
        <v>64</v>
      </c>
      <c r="D657" s="18">
        <v>7701520</v>
      </c>
      <c r="E657" s="18">
        <v>7701520</v>
      </c>
      <c r="F657" s="18">
        <v>7701520</v>
      </c>
      <c r="G657" s="17" t="s">
        <v>3798</v>
      </c>
      <c r="H657" s="16" t="s">
        <v>89</v>
      </c>
      <c r="I657" s="19" t="s">
        <v>3799</v>
      </c>
      <c r="J657" s="16">
        <f t="shared" ca="1" si="62"/>
        <v>48</v>
      </c>
      <c r="K657" s="17" t="s">
        <v>67</v>
      </c>
      <c r="L657" s="16">
        <v>4070</v>
      </c>
      <c r="M657" s="16" t="s">
        <v>3596</v>
      </c>
      <c r="N657" s="16" t="s">
        <v>3597</v>
      </c>
      <c r="O657" s="35" t="s">
        <v>3598</v>
      </c>
      <c r="P657" s="16" t="s">
        <v>71</v>
      </c>
      <c r="Q657" s="16" t="s">
        <v>131</v>
      </c>
      <c r="R657" s="38" t="s">
        <v>73</v>
      </c>
      <c r="S657" s="22"/>
      <c r="T657" s="22">
        <v>781</v>
      </c>
      <c r="U657" s="22" t="s">
        <v>3597</v>
      </c>
      <c r="V657" s="37" t="s">
        <v>3598</v>
      </c>
      <c r="W657" s="16">
        <v>1000</v>
      </c>
      <c r="X657" s="16" t="s">
        <v>74</v>
      </c>
      <c r="Y657" s="16" t="s">
        <v>3599</v>
      </c>
      <c r="Z657" s="16" t="s">
        <v>3600</v>
      </c>
      <c r="AA657" s="16" t="s">
        <v>478</v>
      </c>
      <c r="AB657" s="16" t="s">
        <v>771</v>
      </c>
      <c r="AC657" s="16" t="s">
        <v>772</v>
      </c>
      <c r="AD657" s="16"/>
      <c r="AE657" s="16" t="s">
        <v>1324</v>
      </c>
      <c r="AF657" s="24">
        <v>2948278</v>
      </c>
      <c r="AG657" s="25" t="s">
        <v>78</v>
      </c>
      <c r="AH657" s="24">
        <v>2948278</v>
      </c>
      <c r="AI657" s="26" t="s">
        <v>78</v>
      </c>
      <c r="AJ657" s="27">
        <v>43014</v>
      </c>
      <c r="AK657" s="19"/>
      <c r="AL657" s="28">
        <f t="shared" ca="1" si="63"/>
        <v>7.416666666666667</v>
      </c>
      <c r="AM657" s="16" t="s">
        <v>120</v>
      </c>
      <c r="AN657" s="16" t="s">
        <v>94</v>
      </c>
      <c r="AO657" s="36" t="s">
        <v>773</v>
      </c>
      <c r="AP657" s="30">
        <v>6.9690000000000002E-2</v>
      </c>
      <c r="AQ657" s="31" t="s">
        <v>3800</v>
      </c>
      <c r="AR657" s="16" t="s">
        <v>3801</v>
      </c>
      <c r="AS657" s="16" t="s">
        <v>84</v>
      </c>
      <c r="AT657" s="16"/>
      <c r="AU657" s="33"/>
      <c r="AV657" s="16"/>
      <c r="AW657" s="16" t="s">
        <v>3802</v>
      </c>
      <c r="AX657" s="16">
        <v>3166240537</v>
      </c>
      <c r="AY657" s="16" t="s">
        <v>78</v>
      </c>
      <c r="AZ657" s="16" t="str">
        <f t="shared" ca="1" si="65"/>
        <v xml:space="preserve"> </v>
      </c>
      <c r="BA657" s="16" t="s">
        <v>87</v>
      </c>
      <c r="BB657" s="16" t="s">
        <v>87</v>
      </c>
      <c r="BC657" s="16"/>
      <c r="BD657" s="18" t="s">
        <v>87</v>
      </c>
      <c r="BE657" s="16"/>
      <c r="BF657" s="16" t="s">
        <v>87</v>
      </c>
      <c r="BG657" s="31"/>
      <c r="BH657" s="16"/>
      <c r="BI657" s="19"/>
      <c r="BJ657" s="16"/>
      <c r="BK657" s="16"/>
      <c r="BL657" s="34"/>
    </row>
    <row r="658" spans="1:64">
      <c r="A658" s="15">
        <v>782</v>
      </c>
      <c r="B658" s="16">
        <v>301</v>
      </c>
      <c r="C658" s="17" t="s">
        <v>64</v>
      </c>
      <c r="D658" s="18">
        <v>7707154</v>
      </c>
      <c r="E658" s="18">
        <v>7707154</v>
      </c>
      <c r="F658" s="18">
        <v>7707154</v>
      </c>
      <c r="G658" s="17" t="s">
        <v>3803</v>
      </c>
      <c r="H658" s="16" t="s">
        <v>89</v>
      </c>
      <c r="I658" s="19" t="s">
        <v>3804</v>
      </c>
      <c r="J658" s="16">
        <f t="shared" ca="1" si="62"/>
        <v>47</v>
      </c>
      <c r="K658" s="17" t="s">
        <v>67</v>
      </c>
      <c r="L658" s="16">
        <v>4070</v>
      </c>
      <c r="M658" s="16" t="s">
        <v>3596</v>
      </c>
      <c r="N658" s="16" t="s">
        <v>3597</v>
      </c>
      <c r="O658" s="35" t="s">
        <v>3598</v>
      </c>
      <c r="P658" s="16" t="s">
        <v>71</v>
      </c>
      <c r="Q658" s="16" t="s">
        <v>131</v>
      </c>
      <c r="R658" s="38" t="s">
        <v>73</v>
      </c>
      <c r="S658" s="22"/>
      <c r="T658" s="22">
        <v>782</v>
      </c>
      <c r="U658" s="22" t="s">
        <v>3597</v>
      </c>
      <c r="V658" s="37" t="s">
        <v>3598</v>
      </c>
      <c r="W658" s="16">
        <v>1000</v>
      </c>
      <c r="X658" s="16" t="s">
        <v>74</v>
      </c>
      <c r="Y658" s="16" t="s">
        <v>3599</v>
      </c>
      <c r="Z658" s="16" t="s">
        <v>3600</v>
      </c>
      <c r="AA658" s="16" t="s">
        <v>433</v>
      </c>
      <c r="AB658" s="16" t="s">
        <v>496</v>
      </c>
      <c r="AC658" s="16" t="s">
        <v>497</v>
      </c>
      <c r="AD658" s="16"/>
      <c r="AE658" s="16" t="s">
        <v>1324</v>
      </c>
      <c r="AF658" s="24">
        <v>2948278</v>
      </c>
      <c r="AG658" s="25" t="s">
        <v>78</v>
      </c>
      <c r="AH658" s="24">
        <v>2948278</v>
      </c>
      <c r="AI658" s="26" t="s">
        <v>78</v>
      </c>
      <c r="AJ658" s="27">
        <v>43025</v>
      </c>
      <c r="AK658" s="19"/>
      <c r="AL658" s="28">
        <f t="shared" ca="1" si="63"/>
        <v>7.416666666666667</v>
      </c>
      <c r="AM658" s="16" t="s">
        <v>120</v>
      </c>
      <c r="AN658" s="16" t="s">
        <v>121</v>
      </c>
      <c r="AO658" s="36" t="s">
        <v>498</v>
      </c>
      <c r="AP658" s="30">
        <v>6.9690000000000002E-2</v>
      </c>
      <c r="AQ658" s="31" t="s">
        <v>3805</v>
      </c>
      <c r="AR658" s="16" t="s">
        <v>3805</v>
      </c>
      <c r="AS658" s="16" t="s">
        <v>84</v>
      </c>
      <c r="AT658" s="16" t="s">
        <v>2324</v>
      </c>
      <c r="AU658" s="33"/>
      <c r="AV658" s="16"/>
      <c r="AW658" s="16" t="s">
        <v>3806</v>
      </c>
      <c r="AX658" s="16">
        <v>3123195399</v>
      </c>
      <c r="AY658" s="16" t="s">
        <v>78</v>
      </c>
      <c r="AZ658" s="16" t="str">
        <f t="shared" ca="1" si="65"/>
        <v xml:space="preserve"> </v>
      </c>
      <c r="BA658" s="16" t="s">
        <v>87</v>
      </c>
      <c r="BB658" s="16" t="s">
        <v>87</v>
      </c>
      <c r="BC658" s="16"/>
      <c r="BD658" s="18" t="s">
        <v>87</v>
      </c>
      <c r="BE658" s="16"/>
      <c r="BF658" s="16" t="s">
        <v>87</v>
      </c>
      <c r="BG658" s="31"/>
      <c r="BH658" s="16"/>
      <c r="BI658" s="19"/>
      <c r="BJ658" s="16"/>
      <c r="BK658" s="16"/>
      <c r="BL658" s="34"/>
    </row>
    <row r="659" spans="1:64">
      <c r="A659" s="15">
        <v>783</v>
      </c>
      <c r="B659" s="16">
        <v>301</v>
      </c>
      <c r="C659" s="17" t="s">
        <v>64</v>
      </c>
      <c r="D659" s="18">
        <v>7711375</v>
      </c>
      <c r="E659" s="18">
        <v>7711375</v>
      </c>
      <c r="F659" s="18">
        <v>7711375</v>
      </c>
      <c r="G659" s="17" t="s">
        <v>3807</v>
      </c>
      <c r="H659" s="16" t="s">
        <v>229</v>
      </c>
      <c r="I659" s="19" t="s">
        <v>1118</v>
      </c>
      <c r="J659" s="16">
        <f t="shared" ca="1" si="62"/>
        <v>46</v>
      </c>
      <c r="K659" s="17" t="s">
        <v>67</v>
      </c>
      <c r="L659" s="16">
        <v>4070</v>
      </c>
      <c r="M659" s="16" t="s">
        <v>3596</v>
      </c>
      <c r="N659" s="16" t="s">
        <v>3597</v>
      </c>
      <c r="O659" s="35" t="s">
        <v>3598</v>
      </c>
      <c r="P659" s="16" t="s">
        <v>71</v>
      </c>
      <c r="Q659" s="16" t="s">
        <v>131</v>
      </c>
      <c r="R659" s="38" t="s">
        <v>1027</v>
      </c>
      <c r="S659" s="22"/>
      <c r="T659" s="22">
        <v>783</v>
      </c>
      <c r="U659" s="22" t="s">
        <v>3597</v>
      </c>
      <c r="V659" s="37" t="s">
        <v>3598</v>
      </c>
      <c r="W659" s="16">
        <v>3000</v>
      </c>
      <c r="X659" s="16" t="s">
        <v>74</v>
      </c>
      <c r="Y659" s="16" t="s">
        <v>170</v>
      </c>
      <c r="Z659" s="16" t="s">
        <v>293</v>
      </c>
      <c r="AA659" s="16" t="s">
        <v>76</v>
      </c>
      <c r="AB659" s="16" t="s">
        <v>76</v>
      </c>
      <c r="AC659" s="16" t="s">
        <v>76</v>
      </c>
      <c r="AD659" s="16" t="s">
        <v>2139</v>
      </c>
      <c r="AE659" s="16" t="s">
        <v>1324</v>
      </c>
      <c r="AF659" s="24">
        <v>2948278</v>
      </c>
      <c r="AG659" s="25" t="s">
        <v>78</v>
      </c>
      <c r="AH659" s="24">
        <v>2948278</v>
      </c>
      <c r="AI659" s="26" t="s">
        <v>78</v>
      </c>
      <c r="AJ659" s="27">
        <v>42999</v>
      </c>
      <c r="AK659" s="19"/>
      <c r="AL659" s="28">
        <f t="shared" ca="1" si="63"/>
        <v>7.5</v>
      </c>
      <c r="AM659" s="16" t="s">
        <v>183</v>
      </c>
      <c r="AN659" s="16" t="s">
        <v>194</v>
      </c>
      <c r="AO659" s="36" t="s">
        <v>82</v>
      </c>
      <c r="AP659" s="30">
        <v>6.9690000000000002E-2</v>
      </c>
      <c r="AQ659" s="31" t="s">
        <v>3808</v>
      </c>
      <c r="AR659" s="16" t="s">
        <v>3808</v>
      </c>
      <c r="AS659" s="16" t="s">
        <v>84</v>
      </c>
      <c r="AT659" s="16"/>
      <c r="AU659" s="33"/>
      <c r="AV659" s="16"/>
      <c r="AW659" s="16" t="s">
        <v>3809</v>
      </c>
      <c r="AX659" s="16">
        <v>3103653988</v>
      </c>
      <c r="AY659" s="16" t="s">
        <v>78</v>
      </c>
      <c r="AZ659" s="16" t="str">
        <f t="shared" ca="1" si="65"/>
        <v xml:space="preserve"> </v>
      </c>
      <c r="BA659" s="16" t="s">
        <v>87</v>
      </c>
      <c r="BB659" s="16" t="s">
        <v>2744</v>
      </c>
      <c r="BC659" s="16"/>
      <c r="BD659" s="18" t="s">
        <v>87</v>
      </c>
      <c r="BE659" s="16"/>
      <c r="BF659" s="16" t="s">
        <v>87</v>
      </c>
      <c r="BG659" s="31"/>
      <c r="BH659" s="16"/>
      <c r="BI659" s="19"/>
      <c r="BJ659" s="16"/>
      <c r="BK659" s="16"/>
      <c r="BL659" s="34"/>
    </row>
    <row r="660" spans="1:64">
      <c r="A660" s="15">
        <v>784</v>
      </c>
      <c r="B660" s="16">
        <v>301</v>
      </c>
      <c r="C660" s="17" t="s">
        <v>64</v>
      </c>
      <c r="D660" s="18">
        <v>7713956</v>
      </c>
      <c r="E660" s="18">
        <v>7713956</v>
      </c>
      <c r="F660" s="18">
        <v>7713956</v>
      </c>
      <c r="G660" s="17" t="s">
        <v>3810</v>
      </c>
      <c r="H660" s="16" t="s">
        <v>66</v>
      </c>
      <c r="I660" s="19" t="s">
        <v>3811</v>
      </c>
      <c r="J660" s="16">
        <f t="shared" ca="1" si="62"/>
        <v>44</v>
      </c>
      <c r="K660" s="17" t="s">
        <v>67</v>
      </c>
      <c r="L660" s="16">
        <v>4070</v>
      </c>
      <c r="M660" s="16" t="s">
        <v>3596</v>
      </c>
      <c r="N660" s="16" t="s">
        <v>3597</v>
      </c>
      <c r="O660" s="35" t="s">
        <v>3598</v>
      </c>
      <c r="P660" s="16" t="s">
        <v>71</v>
      </c>
      <c r="Q660" s="16" t="s">
        <v>131</v>
      </c>
      <c r="R660" s="38" t="s">
        <v>73</v>
      </c>
      <c r="S660" s="22"/>
      <c r="T660" s="22">
        <v>784</v>
      </c>
      <c r="U660" s="22" t="s">
        <v>3597</v>
      </c>
      <c r="V660" s="37" t="s">
        <v>3598</v>
      </c>
      <c r="W660" s="16">
        <v>1000</v>
      </c>
      <c r="X660" s="16" t="s">
        <v>74</v>
      </c>
      <c r="Y660" s="16" t="s">
        <v>3599</v>
      </c>
      <c r="Z660" s="16" t="s">
        <v>3600</v>
      </c>
      <c r="AA660" s="16" t="s">
        <v>478</v>
      </c>
      <c r="AB660" s="16" t="s">
        <v>771</v>
      </c>
      <c r="AC660" s="16" t="s">
        <v>772</v>
      </c>
      <c r="AD660" s="16"/>
      <c r="AE660" s="16" t="s">
        <v>1324</v>
      </c>
      <c r="AF660" s="24">
        <v>2948278</v>
      </c>
      <c r="AG660" s="25" t="s">
        <v>78</v>
      </c>
      <c r="AH660" s="24">
        <v>2948278</v>
      </c>
      <c r="AI660" s="26" t="s">
        <v>78</v>
      </c>
      <c r="AJ660" s="27">
        <v>43004</v>
      </c>
      <c r="AK660" s="19"/>
      <c r="AL660" s="28">
        <f t="shared" ca="1" si="63"/>
        <v>7.5</v>
      </c>
      <c r="AM660" s="16" t="s">
        <v>183</v>
      </c>
      <c r="AN660" s="16" t="s">
        <v>121</v>
      </c>
      <c r="AO660" s="36" t="s">
        <v>773</v>
      </c>
      <c r="AP660" s="30">
        <v>6.9690000000000002E-2</v>
      </c>
      <c r="AQ660" s="31" t="s">
        <v>3812</v>
      </c>
      <c r="AR660" s="16" t="s">
        <v>3813</v>
      </c>
      <c r="AS660" s="16" t="s">
        <v>84</v>
      </c>
      <c r="AT660" s="16"/>
      <c r="AU660" s="33"/>
      <c r="AV660" s="16"/>
      <c r="AW660" s="16" t="s">
        <v>3814</v>
      </c>
      <c r="AX660" s="16">
        <v>3102577542</v>
      </c>
      <c r="AY660" s="16" t="s">
        <v>78</v>
      </c>
      <c r="AZ660" s="16" t="str">
        <f t="shared" ca="1" si="65"/>
        <v xml:space="preserve"> </v>
      </c>
      <c r="BA660" s="16" t="s">
        <v>87</v>
      </c>
      <c r="BB660" s="16" t="s">
        <v>87</v>
      </c>
      <c r="BC660" s="16"/>
      <c r="BD660" s="18" t="s">
        <v>87</v>
      </c>
      <c r="BE660" s="16"/>
      <c r="BF660" s="16" t="s">
        <v>87</v>
      </c>
      <c r="BG660" s="31"/>
      <c r="BH660" s="16"/>
      <c r="BI660" s="19"/>
      <c r="BJ660" s="16"/>
      <c r="BK660" s="16"/>
      <c r="BL660" s="34"/>
    </row>
    <row r="661" spans="1:64">
      <c r="A661" s="15">
        <v>785</v>
      </c>
      <c r="B661" s="16">
        <v>301</v>
      </c>
      <c r="C661" s="17" t="s">
        <v>64</v>
      </c>
      <c r="D661" s="18">
        <v>7819668</v>
      </c>
      <c r="E661" s="18">
        <v>7819668</v>
      </c>
      <c r="F661" s="18">
        <v>7819668</v>
      </c>
      <c r="G661" s="17" t="s">
        <v>3815</v>
      </c>
      <c r="H661" s="16" t="s">
        <v>89</v>
      </c>
      <c r="I661" s="19">
        <v>29251</v>
      </c>
      <c r="J661" s="16">
        <f t="shared" ca="1" si="62"/>
        <v>45</v>
      </c>
      <c r="K661" s="17" t="s">
        <v>67</v>
      </c>
      <c r="L661" s="16">
        <v>4070</v>
      </c>
      <c r="M661" s="16" t="s">
        <v>3596</v>
      </c>
      <c r="N661" s="16" t="s">
        <v>3597</v>
      </c>
      <c r="O661" s="35" t="s">
        <v>3598</v>
      </c>
      <c r="P661" s="16" t="s">
        <v>71</v>
      </c>
      <c r="Q661" s="16" t="s">
        <v>131</v>
      </c>
      <c r="R661" s="38" t="s">
        <v>73</v>
      </c>
      <c r="S661" s="22"/>
      <c r="T661" s="22">
        <v>785</v>
      </c>
      <c r="U661" s="22" t="s">
        <v>3597</v>
      </c>
      <c r="V661" s="37" t="s">
        <v>3598</v>
      </c>
      <c r="W661" s="16">
        <v>1000</v>
      </c>
      <c r="X661" s="16" t="s">
        <v>74</v>
      </c>
      <c r="Y661" s="16" t="s">
        <v>3599</v>
      </c>
      <c r="Z661" s="16" t="s">
        <v>3600</v>
      </c>
      <c r="AA661" s="16" t="s">
        <v>671</v>
      </c>
      <c r="AB661" s="16" t="s">
        <v>3816</v>
      </c>
      <c r="AC661" s="16" t="s">
        <v>3817</v>
      </c>
      <c r="AD661" s="16" t="s">
        <v>3760</v>
      </c>
      <c r="AE661" s="16" t="s">
        <v>3601</v>
      </c>
      <c r="AF661" s="24">
        <v>2948278</v>
      </c>
      <c r="AG661" s="25" t="s">
        <v>78</v>
      </c>
      <c r="AH661" s="24">
        <v>2948278</v>
      </c>
      <c r="AI661" s="26" t="s">
        <v>78</v>
      </c>
      <c r="AJ661" s="27">
        <v>43294</v>
      </c>
      <c r="AK661" s="19"/>
      <c r="AL661" s="28">
        <f t="shared" ca="1" si="63"/>
        <v>6.666666666666667</v>
      </c>
      <c r="AM661" s="16" t="s">
        <v>183</v>
      </c>
      <c r="AN661" s="16" t="s">
        <v>94</v>
      </c>
      <c r="AO661" s="36" t="s">
        <v>3818</v>
      </c>
      <c r="AP661" s="30">
        <v>6.9690000000000002E-2</v>
      </c>
      <c r="AQ661" s="31" t="s">
        <v>3819</v>
      </c>
      <c r="AR661" s="16" t="s">
        <v>3819</v>
      </c>
      <c r="AS661" s="16" t="s">
        <v>84</v>
      </c>
      <c r="AT661" s="16"/>
      <c r="AU661" s="33"/>
      <c r="AV661" s="16"/>
      <c r="AW661" s="16" t="s">
        <v>3820</v>
      </c>
      <c r="AX661" s="16">
        <v>3174863650</v>
      </c>
      <c r="AY661" s="16" t="s">
        <v>78</v>
      </c>
      <c r="AZ661" s="16" t="str">
        <f t="shared" ca="1" si="65"/>
        <v xml:space="preserve"> </v>
      </c>
      <c r="BA661" s="16" t="s">
        <v>87</v>
      </c>
      <c r="BB661" s="16" t="s">
        <v>87</v>
      </c>
      <c r="BC661" s="16"/>
      <c r="BD661" s="18" t="s">
        <v>87</v>
      </c>
      <c r="BE661" s="16"/>
      <c r="BF661" s="16" t="s">
        <v>87</v>
      </c>
      <c r="BG661" s="31"/>
      <c r="BH661" s="16"/>
      <c r="BI661" s="19"/>
      <c r="BJ661" s="16"/>
      <c r="BK661" s="16"/>
      <c r="BL661" s="34"/>
    </row>
    <row r="662" spans="1:64">
      <c r="A662" s="15">
        <v>786</v>
      </c>
      <c r="B662" s="16">
        <v>301</v>
      </c>
      <c r="C662" s="17" t="s">
        <v>64</v>
      </c>
      <c r="D662" s="18">
        <v>7960508</v>
      </c>
      <c r="E662" s="18">
        <v>7960508</v>
      </c>
      <c r="F662" s="18">
        <v>7960508</v>
      </c>
      <c r="G662" s="17" t="s">
        <v>3821</v>
      </c>
      <c r="H662" s="16" t="s">
        <v>89</v>
      </c>
      <c r="I662" s="19">
        <v>29450</v>
      </c>
      <c r="J662" s="16">
        <f t="shared" ca="1" si="62"/>
        <v>44</v>
      </c>
      <c r="K662" s="17" t="s">
        <v>67</v>
      </c>
      <c r="L662" s="16">
        <v>4070</v>
      </c>
      <c r="M662" s="16" t="s">
        <v>3596</v>
      </c>
      <c r="N662" s="16" t="s">
        <v>3597</v>
      </c>
      <c r="O662" s="35" t="s">
        <v>3598</v>
      </c>
      <c r="P662" s="16" t="s">
        <v>71</v>
      </c>
      <c r="Q662" s="16" t="s">
        <v>131</v>
      </c>
      <c r="R662" s="38" t="s">
        <v>73</v>
      </c>
      <c r="S662" s="22"/>
      <c r="T662" s="22">
        <v>786</v>
      </c>
      <c r="U662" s="22" t="s">
        <v>3597</v>
      </c>
      <c r="V662" s="37" t="s">
        <v>3598</v>
      </c>
      <c r="W662" s="16">
        <v>1000</v>
      </c>
      <c r="X662" s="16" t="s">
        <v>74</v>
      </c>
      <c r="Y662" s="16" t="s">
        <v>3599</v>
      </c>
      <c r="Z662" s="16" t="s">
        <v>3600</v>
      </c>
      <c r="AA662" s="16" t="s">
        <v>76</v>
      </c>
      <c r="AB662" s="16" t="s">
        <v>76</v>
      </c>
      <c r="AC662" s="16" t="s">
        <v>76</v>
      </c>
      <c r="AD662" s="16"/>
      <c r="AE662" s="16" t="s">
        <v>1324</v>
      </c>
      <c r="AF662" s="24">
        <v>2948278</v>
      </c>
      <c r="AG662" s="25" t="s">
        <v>78</v>
      </c>
      <c r="AH662" s="24">
        <v>2948278</v>
      </c>
      <c r="AI662" s="26" t="s">
        <v>78</v>
      </c>
      <c r="AJ662" s="27">
        <v>43059</v>
      </c>
      <c r="AK662" s="19"/>
      <c r="AL662" s="28">
        <f t="shared" ca="1" si="63"/>
        <v>7.333333333333333</v>
      </c>
      <c r="AM662" s="16" t="s">
        <v>173</v>
      </c>
      <c r="AN662" s="16" t="s">
        <v>240</v>
      </c>
      <c r="AO662" s="36" t="s">
        <v>82</v>
      </c>
      <c r="AP662" s="30">
        <v>6.9690000000000002E-2</v>
      </c>
      <c r="AQ662" s="31" t="s">
        <v>3822</v>
      </c>
      <c r="AR662" s="16" t="s">
        <v>3822</v>
      </c>
      <c r="AS662" s="16" t="s">
        <v>84</v>
      </c>
      <c r="AT662" s="16"/>
      <c r="AU662" s="33"/>
      <c r="AV662" s="16"/>
      <c r="AW662" s="16" t="s">
        <v>3823</v>
      </c>
      <c r="AX662" s="16">
        <v>3143957974</v>
      </c>
      <c r="AY662" s="16" t="s">
        <v>78</v>
      </c>
      <c r="AZ662" s="16" t="str">
        <f t="shared" ca="1" si="65"/>
        <v xml:space="preserve"> </v>
      </c>
      <c r="BA662" s="16" t="s">
        <v>87</v>
      </c>
      <c r="BB662" s="16" t="s">
        <v>87</v>
      </c>
      <c r="BC662" s="16"/>
      <c r="BD662" s="18" t="s">
        <v>87</v>
      </c>
      <c r="BE662" s="16"/>
      <c r="BF662" s="16" t="s">
        <v>87</v>
      </c>
      <c r="BG662" s="31"/>
      <c r="BH662" s="16"/>
      <c r="BI662" s="19"/>
      <c r="BJ662" s="16"/>
      <c r="BK662" s="16"/>
      <c r="BL662" s="34"/>
    </row>
    <row r="663" spans="1:64">
      <c r="A663" s="15">
        <v>787</v>
      </c>
      <c r="B663" s="16">
        <v>301</v>
      </c>
      <c r="C663" s="17" t="s">
        <v>64</v>
      </c>
      <c r="D663" s="18">
        <v>8104045</v>
      </c>
      <c r="E663" s="18">
        <v>8104045</v>
      </c>
      <c r="F663" s="18">
        <v>8104045</v>
      </c>
      <c r="G663" s="17" t="s">
        <v>3824</v>
      </c>
      <c r="H663" s="16" t="s">
        <v>66</v>
      </c>
      <c r="I663" s="19">
        <v>30726</v>
      </c>
      <c r="J663" s="16">
        <f t="shared" ca="1" si="62"/>
        <v>41</v>
      </c>
      <c r="K663" s="17" t="s">
        <v>67</v>
      </c>
      <c r="L663" s="16">
        <v>4070</v>
      </c>
      <c r="M663" s="16" t="s">
        <v>3596</v>
      </c>
      <c r="N663" s="16" t="s">
        <v>3597</v>
      </c>
      <c r="O663" s="35" t="s">
        <v>3598</v>
      </c>
      <c r="P663" s="16" t="s">
        <v>71</v>
      </c>
      <c r="Q663" s="16" t="s">
        <v>131</v>
      </c>
      <c r="R663" s="38" t="s">
        <v>73</v>
      </c>
      <c r="S663" s="22"/>
      <c r="T663" s="22">
        <v>787</v>
      </c>
      <c r="U663" s="22" t="s">
        <v>3597</v>
      </c>
      <c r="V663" s="37" t="s">
        <v>3598</v>
      </c>
      <c r="W663" s="16">
        <v>1000</v>
      </c>
      <c r="X663" s="16" t="s">
        <v>74</v>
      </c>
      <c r="Y663" s="16" t="s">
        <v>3599</v>
      </c>
      <c r="Z663" s="16" t="s">
        <v>3600</v>
      </c>
      <c r="AA663" s="16" t="s">
        <v>339</v>
      </c>
      <c r="AB663" s="16" t="s">
        <v>3825</v>
      </c>
      <c r="AC663" s="16" t="s">
        <v>341</v>
      </c>
      <c r="AD663" s="16"/>
      <c r="AE663" s="16" t="s">
        <v>3601</v>
      </c>
      <c r="AF663" s="24">
        <v>2948278</v>
      </c>
      <c r="AG663" s="25" t="s">
        <v>78</v>
      </c>
      <c r="AH663" s="24">
        <v>2948278</v>
      </c>
      <c r="AI663" s="26" t="s">
        <v>78</v>
      </c>
      <c r="AJ663" s="27">
        <v>43087</v>
      </c>
      <c r="AK663" s="19"/>
      <c r="AL663" s="28">
        <f t="shared" ca="1" si="63"/>
        <v>7.25</v>
      </c>
      <c r="AM663" s="16" t="s">
        <v>183</v>
      </c>
      <c r="AN663" s="16" t="s">
        <v>94</v>
      </c>
      <c r="AO663" s="36" t="s">
        <v>343</v>
      </c>
      <c r="AP663" s="30">
        <v>6.9690000000000002E-2</v>
      </c>
      <c r="AQ663" s="31" t="s">
        <v>3826</v>
      </c>
      <c r="AR663" s="16" t="s">
        <v>3826</v>
      </c>
      <c r="AS663" s="16" t="s">
        <v>84</v>
      </c>
      <c r="AT663" s="16"/>
      <c r="AU663" s="33"/>
      <c r="AV663" s="16"/>
      <c r="AW663" s="16" t="s">
        <v>3827</v>
      </c>
      <c r="AX663" s="16">
        <v>3209828449</v>
      </c>
      <c r="AY663" s="16" t="s">
        <v>78</v>
      </c>
      <c r="AZ663" s="16" t="str">
        <f t="shared" ca="1" si="65"/>
        <v xml:space="preserve"> </v>
      </c>
      <c r="BA663" s="16" t="s">
        <v>87</v>
      </c>
      <c r="BB663" s="16" t="s">
        <v>87</v>
      </c>
      <c r="BC663" s="16"/>
      <c r="BD663" s="18" t="s">
        <v>87</v>
      </c>
      <c r="BE663" s="16"/>
      <c r="BF663" s="16" t="s">
        <v>87</v>
      </c>
      <c r="BG663" s="31"/>
      <c r="BH663" s="16"/>
      <c r="BI663" s="19"/>
      <c r="BJ663" s="16"/>
      <c r="BK663" s="16"/>
      <c r="BL663" s="34"/>
    </row>
    <row r="664" spans="1:64">
      <c r="A664" s="15">
        <v>789</v>
      </c>
      <c r="B664" s="16">
        <v>301</v>
      </c>
      <c r="C664" s="17" t="s">
        <v>64</v>
      </c>
      <c r="D664" s="18">
        <v>8415017</v>
      </c>
      <c r="E664" s="18">
        <v>8415017</v>
      </c>
      <c r="F664" s="18">
        <v>8415017</v>
      </c>
      <c r="G664" s="17" t="s">
        <v>3828</v>
      </c>
      <c r="H664" s="16" t="s">
        <v>66</v>
      </c>
      <c r="I664" s="19">
        <v>23860</v>
      </c>
      <c r="J664" s="16">
        <f t="shared" ca="1" si="62"/>
        <v>59</v>
      </c>
      <c r="K664" s="17" t="s">
        <v>67</v>
      </c>
      <c r="L664" s="16">
        <v>4070</v>
      </c>
      <c r="M664" s="16" t="s">
        <v>3596</v>
      </c>
      <c r="N664" s="16" t="s">
        <v>3597</v>
      </c>
      <c r="O664" s="35" t="s">
        <v>3598</v>
      </c>
      <c r="P664" s="16" t="s">
        <v>71</v>
      </c>
      <c r="Q664" s="16" t="s">
        <v>131</v>
      </c>
      <c r="R664" s="38" t="s">
        <v>73</v>
      </c>
      <c r="S664" s="22"/>
      <c r="T664" s="22">
        <v>789</v>
      </c>
      <c r="U664" s="22" t="s">
        <v>3597</v>
      </c>
      <c r="V664" s="37" t="s">
        <v>3598</v>
      </c>
      <c r="W664" s="16">
        <v>1000</v>
      </c>
      <c r="X664" s="16" t="s">
        <v>74</v>
      </c>
      <c r="Y664" s="16" t="s">
        <v>3599</v>
      </c>
      <c r="Z664" s="16" t="s">
        <v>3600</v>
      </c>
      <c r="AA664" s="16" t="s">
        <v>339</v>
      </c>
      <c r="AB664" s="16" t="s">
        <v>340</v>
      </c>
      <c r="AC664" s="16" t="s">
        <v>341</v>
      </c>
      <c r="AD664" s="16" t="s">
        <v>3781</v>
      </c>
      <c r="AE664" s="16" t="s">
        <v>3601</v>
      </c>
      <c r="AF664" s="24">
        <v>2948278</v>
      </c>
      <c r="AG664" s="25" t="s">
        <v>78</v>
      </c>
      <c r="AH664" s="24">
        <v>2948278</v>
      </c>
      <c r="AI664" s="26" t="s">
        <v>78</v>
      </c>
      <c r="AJ664" s="27">
        <v>43082</v>
      </c>
      <c r="AK664" s="19"/>
      <c r="AL664" s="28">
        <f t="shared" ca="1" si="63"/>
        <v>7.25</v>
      </c>
      <c r="AM664" s="16" t="s">
        <v>269</v>
      </c>
      <c r="AN664" s="16" t="s">
        <v>94</v>
      </c>
      <c r="AO664" s="36" t="s">
        <v>343</v>
      </c>
      <c r="AP664" s="30">
        <v>6.9690000000000002E-2</v>
      </c>
      <c r="AQ664" s="31" t="s">
        <v>3829</v>
      </c>
      <c r="AR664" s="16" t="s">
        <v>3829</v>
      </c>
      <c r="AS664" s="16" t="s">
        <v>84</v>
      </c>
      <c r="AT664" s="16"/>
      <c r="AU664" s="33"/>
      <c r="AV664" s="16"/>
      <c r="AW664" s="16" t="s">
        <v>3830</v>
      </c>
      <c r="AX664" s="16">
        <v>3125719530</v>
      </c>
      <c r="AY664" s="16" t="s">
        <v>78</v>
      </c>
      <c r="AZ664" s="16" t="str">
        <f t="shared" ca="1" si="65"/>
        <v>Prepensionado</v>
      </c>
      <c r="BA664" s="16" t="s">
        <v>87</v>
      </c>
      <c r="BB664" s="16" t="s">
        <v>87</v>
      </c>
      <c r="BC664" s="16"/>
      <c r="BD664" s="18" t="s">
        <v>87</v>
      </c>
      <c r="BE664" s="16"/>
      <c r="BF664" s="16" t="s">
        <v>87</v>
      </c>
      <c r="BG664" s="31"/>
      <c r="BH664" s="16"/>
      <c r="BI664" s="19"/>
      <c r="BJ664" s="16"/>
      <c r="BK664" s="16"/>
      <c r="BL664" s="34"/>
    </row>
    <row r="665" spans="1:64">
      <c r="A665" s="15">
        <v>790</v>
      </c>
      <c r="B665" s="16">
        <v>301</v>
      </c>
      <c r="C665" s="17" t="s">
        <v>64</v>
      </c>
      <c r="D665" s="18">
        <v>8418190</v>
      </c>
      <c r="E665" s="18">
        <v>8418190</v>
      </c>
      <c r="F665" s="18">
        <v>8418190</v>
      </c>
      <c r="G665" s="17" t="s">
        <v>3831</v>
      </c>
      <c r="H665" s="16"/>
      <c r="I665" s="19">
        <v>27856</v>
      </c>
      <c r="J665" s="16">
        <f t="shared" ca="1" si="62"/>
        <v>48</v>
      </c>
      <c r="K665" s="17" t="s">
        <v>67</v>
      </c>
      <c r="L665" s="16">
        <v>4070</v>
      </c>
      <c r="M665" s="16" t="s">
        <v>3596</v>
      </c>
      <c r="N665" s="16" t="s">
        <v>3597</v>
      </c>
      <c r="O665" s="35" t="s">
        <v>3598</v>
      </c>
      <c r="P665" s="16" t="s">
        <v>71</v>
      </c>
      <c r="Q665" s="16" t="s">
        <v>131</v>
      </c>
      <c r="R665" s="38" t="s">
        <v>73</v>
      </c>
      <c r="S665" s="22"/>
      <c r="T665" s="22">
        <v>790</v>
      </c>
      <c r="U665" s="22" t="s">
        <v>3597</v>
      </c>
      <c r="V665" s="37" t="s">
        <v>3598</v>
      </c>
      <c r="W665" s="16">
        <v>1000</v>
      </c>
      <c r="X665" s="16" t="s">
        <v>74</v>
      </c>
      <c r="Y665" s="16" t="s">
        <v>3599</v>
      </c>
      <c r="Z665" s="16" t="s">
        <v>3600</v>
      </c>
      <c r="AA665" s="16" t="s">
        <v>339</v>
      </c>
      <c r="AB665" s="16" t="s">
        <v>3825</v>
      </c>
      <c r="AC665" s="16" t="s">
        <v>341</v>
      </c>
      <c r="AD665" s="16" t="s">
        <v>3832</v>
      </c>
      <c r="AE665" s="16" t="s">
        <v>3601</v>
      </c>
      <c r="AF665" s="24">
        <v>2948278</v>
      </c>
      <c r="AG665" s="25" t="s">
        <v>78</v>
      </c>
      <c r="AH665" s="24">
        <v>2948278</v>
      </c>
      <c r="AI665" s="26" t="s">
        <v>78</v>
      </c>
      <c r="AJ665" s="27">
        <v>43059</v>
      </c>
      <c r="AK665" s="19"/>
      <c r="AL665" s="28">
        <f t="shared" ca="1" si="63"/>
        <v>7.333333333333333</v>
      </c>
      <c r="AM665" s="16" t="s">
        <v>183</v>
      </c>
      <c r="AN665" s="16" t="s">
        <v>94</v>
      </c>
      <c r="AO665" s="36" t="s">
        <v>343</v>
      </c>
      <c r="AP665" s="30">
        <v>6.9690000000000002E-2</v>
      </c>
      <c r="AQ665" s="31" t="s">
        <v>3833</v>
      </c>
      <c r="AR665" s="16" t="s">
        <v>3833</v>
      </c>
      <c r="AS665" s="16" t="s">
        <v>84</v>
      </c>
      <c r="AT665" s="16"/>
      <c r="AU665" s="33"/>
      <c r="AV665" s="16"/>
      <c r="AW665" s="16" t="s">
        <v>3834</v>
      </c>
      <c r="AX665" s="16">
        <v>3106659274</v>
      </c>
      <c r="AY665" s="16" t="s">
        <v>78</v>
      </c>
      <c r="AZ665" s="16" t="str">
        <f t="shared" ca="1" si="65"/>
        <v xml:space="preserve"> </v>
      </c>
      <c r="BA665" s="16" t="s">
        <v>87</v>
      </c>
      <c r="BB665" s="16" t="s">
        <v>87</v>
      </c>
      <c r="BC665" s="16"/>
      <c r="BD665" s="18" t="s">
        <v>87</v>
      </c>
      <c r="BE665" s="16"/>
      <c r="BF665" s="16" t="s">
        <v>87</v>
      </c>
      <c r="BG665" s="31"/>
      <c r="BH665" s="16"/>
      <c r="BI665" s="19"/>
      <c r="BJ665" s="16"/>
      <c r="BK665" s="16"/>
      <c r="BL665" s="34"/>
    </row>
    <row r="666" spans="1:64">
      <c r="A666" s="15">
        <v>791</v>
      </c>
      <c r="B666" s="16">
        <v>301</v>
      </c>
      <c r="C666" s="17" t="s">
        <v>64</v>
      </c>
      <c r="D666" s="18">
        <v>8540604</v>
      </c>
      <c r="E666" s="18">
        <v>8540604</v>
      </c>
      <c r="F666" s="18">
        <v>8540604</v>
      </c>
      <c r="G666" s="17" t="s">
        <v>3835</v>
      </c>
      <c r="H666" s="16" t="s">
        <v>229</v>
      </c>
      <c r="I666" s="19">
        <v>28775</v>
      </c>
      <c r="J666" s="16">
        <f t="shared" ca="1" si="62"/>
        <v>46</v>
      </c>
      <c r="K666" s="17" t="s">
        <v>67</v>
      </c>
      <c r="L666" s="16">
        <v>4070</v>
      </c>
      <c r="M666" s="16" t="s">
        <v>3596</v>
      </c>
      <c r="N666" s="16" t="s">
        <v>3597</v>
      </c>
      <c r="O666" s="35" t="s">
        <v>3598</v>
      </c>
      <c r="P666" s="16" t="s">
        <v>71</v>
      </c>
      <c r="Q666" s="16" t="s">
        <v>131</v>
      </c>
      <c r="R666" s="38" t="s">
        <v>73</v>
      </c>
      <c r="S666" s="22"/>
      <c r="T666" s="22">
        <v>791</v>
      </c>
      <c r="U666" s="22" t="s">
        <v>3597</v>
      </c>
      <c r="V666" s="37" t="s">
        <v>3598</v>
      </c>
      <c r="W666" s="16">
        <v>1000</v>
      </c>
      <c r="X666" s="16" t="s">
        <v>74</v>
      </c>
      <c r="Y666" s="16" t="s">
        <v>3599</v>
      </c>
      <c r="Z666" s="16" t="s">
        <v>3600</v>
      </c>
      <c r="AA666" s="16" t="s">
        <v>421</v>
      </c>
      <c r="AB666" s="16" t="s">
        <v>3836</v>
      </c>
      <c r="AC666" s="16" t="s">
        <v>545</v>
      </c>
      <c r="AD666" s="16" t="s">
        <v>3837</v>
      </c>
      <c r="AE666" s="16" t="s">
        <v>3601</v>
      </c>
      <c r="AF666" s="24">
        <v>2948278</v>
      </c>
      <c r="AG666" s="25" t="s">
        <v>78</v>
      </c>
      <c r="AH666" s="24">
        <v>2948278</v>
      </c>
      <c r="AI666" s="26" t="s">
        <v>78</v>
      </c>
      <c r="AJ666" s="27">
        <v>43287</v>
      </c>
      <c r="AK666" s="19"/>
      <c r="AL666" s="28">
        <f t="shared" ca="1" si="63"/>
        <v>6.666666666666667</v>
      </c>
      <c r="AM666" s="16" t="s">
        <v>120</v>
      </c>
      <c r="AN666" s="16" t="s">
        <v>94</v>
      </c>
      <c r="AO666" s="36" t="s">
        <v>3838</v>
      </c>
      <c r="AP666" s="30">
        <v>6.9690000000000002E-2</v>
      </c>
      <c r="AQ666" s="31" t="s">
        <v>3839</v>
      </c>
      <c r="AR666" s="16" t="s">
        <v>3839</v>
      </c>
      <c r="AS666" s="16" t="s">
        <v>84</v>
      </c>
      <c r="AT666" s="16"/>
      <c r="AU666" s="33"/>
      <c r="AV666" s="16"/>
      <c r="AW666" s="16" t="s">
        <v>3840</v>
      </c>
      <c r="AX666" s="16">
        <v>3217208659</v>
      </c>
      <c r="AY666" s="16" t="s">
        <v>78</v>
      </c>
      <c r="AZ666" s="16" t="str">
        <f t="shared" ca="1" si="65"/>
        <v xml:space="preserve"> </v>
      </c>
      <c r="BA666" s="16" t="s">
        <v>87</v>
      </c>
      <c r="BB666" s="16" t="s">
        <v>87</v>
      </c>
      <c r="BC666" s="16"/>
      <c r="BD666" s="18" t="s">
        <v>87</v>
      </c>
      <c r="BE666" s="16"/>
      <c r="BF666" s="16" t="s">
        <v>87</v>
      </c>
      <c r="BG666" s="31"/>
      <c r="BH666" s="16"/>
      <c r="BI666" s="19"/>
      <c r="BJ666" s="16"/>
      <c r="BK666" s="16"/>
      <c r="BL666" s="34"/>
    </row>
    <row r="667" spans="1:64">
      <c r="A667" s="15">
        <v>792</v>
      </c>
      <c r="B667" s="16">
        <v>301</v>
      </c>
      <c r="C667" s="17" t="s">
        <v>64</v>
      </c>
      <c r="D667" s="18">
        <v>8644853</v>
      </c>
      <c r="E667" s="18">
        <v>8644853</v>
      </c>
      <c r="F667" s="18">
        <v>8644853</v>
      </c>
      <c r="G667" s="17" t="s">
        <v>3841</v>
      </c>
      <c r="H667" s="16" t="s">
        <v>66</v>
      </c>
      <c r="I667" s="19">
        <v>29141</v>
      </c>
      <c r="J667" s="16">
        <f t="shared" ca="1" si="62"/>
        <v>45</v>
      </c>
      <c r="K667" s="17" t="s">
        <v>67</v>
      </c>
      <c r="L667" s="16">
        <v>4070</v>
      </c>
      <c r="M667" s="16" t="s">
        <v>3596</v>
      </c>
      <c r="N667" s="16" t="s">
        <v>3597</v>
      </c>
      <c r="O667" s="35" t="s">
        <v>3598</v>
      </c>
      <c r="P667" s="16" t="s">
        <v>71</v>
      </c>
      <c r="Q667" s="16" t="s">
        <v>131</v>
      </c>
      <c r="R667" s="38" t="s">
        <v>73</v>
      </c>
      <c r="S667" s="22"/>
      <c r="T667" s="22">
        <v>792</v>
      </c>
      <c r="U667" s="22" t="s">
        <v>3597</v>
      </c>
      <c r="V667" s="37" t="s">
        <v>3598</v>
      </c>
      <c r="W667" s="16">
        <v>1000</v>
      </c>
      <c r="X667" s="16" t="s">
        <v>74</v>
      </c>
      <c r="Y667" s="16" t="s">
        <v>3599</v>
      </c>
      <c r="Z667" s="16" t="s">
        <v>3600</v>
      </c>
      <c r="AA667" s="16" t="s">
        <v>190</v>
      </c>
      <c r="AB667" s="16" t="s">
        <v>3842</v>
      </c>
      <c r="AC667" s="16" t="s">
        <v>192</v>
      </c>
      <c r="AD667" s="16" t="s">
        <v>3843</v>
      </c>
      <c r="AE667" s="16" t="s">
        <v>1324</v>
      </c>
      <c r="AF667" s="24">
        <v>2948278</v>
      </c>
      <c r="AG667" s="25" t="s">
        <v>78</v>
      </c>
      <c r="AH667" s="24">
        <v>2948278</v>
      </c>
      <c r="AI667" s="26" t="s">
        <v>78</v>
      </c>
      <c r="AJ667" s="27">
        <v>43066</v>
      </c>
      <c r="AK667" s="19"/>
      <c r="AL667" s="28">
        <f t="shared" ca="1" si="63"/>
        <v>7.333333333333333</v>
      </c>
      <c r="AM667" s="16" t="s">
        <v>183</v>
      </c>
      <c r="AN667" s="16" t="s">
        <v>240</v>
      </c>
      <c r="AO667" s="36" t="s">
        <v>195</v>
      </c>
      <c r="AP667" s="30">
        <v>6.9690000000000002E-2</v>
      </c>
      <c r="AQ667" s="31" t="s">
        <v>3844</v>
      </c>
      <c r="AR667" s="16" t="s">
        <v>3844</v>
      </c>
      <c r="AS667" s="16" t="s">
        <v>84</v>
      </c>
      <c r="AT667" s="16"/>
      <c r="AU667" s="33"/>
      <c r="AV667" s="16"/>
      <c r="AW667" s="16" t="s">
        <v>3845</v>
      </c>
      <c r="AX667" s="16">
        <v>3213015676</v>
      </c>
      <c r="AY667" s="16">
        <v>3202679511</v>
      </c>
      <c r="AZ667" s="16" t="str">
        <f t="shared" ca="1" si="65"/>
        <v xml:space="preserve"> </v>
      </c>
      <c r="BA667" s="16" t="s">
        <v>87</v>
      </c>
      <c r="BB667" s="16" t="s">
        <v>87</v>
      </c>
      <c r="BC667" s="16"/>
      <c r="BD667" s="18" t="s">
        <v>87</v>
      </c>
      <c r="BE667" s="16"/>
      <c r="BF667" s="16" t="s">
        <v>87</v>
      </c>
      <c r="BG667" s="31"/>
      <c r="BH667" s="16"/>
      <c r="BI667" s="19"/>
      <c r="BJ667" s="16"/>
      <c r="BK667" s="16"/>
      <c r="BL667" s="34"/>
    </row>
    <row r="668" spans="1:64">
      <c r="A668" s="15">
        <v>793</v>
      </c>
      <c r="B668" s="16">
        <v>301</v>
      </c>
      <c r="C668" s="17" t="s">
        <v>64</v>
      </c>
      <c r="D668" s="18">
        <v>8781704</v>
      </c>
      <c r="E668" s="18">
        <v>8781704</v>
      </c>
      <c r="F668" s="18">
        <v>8781704</v>
      </c>
      <c r="G668" s="17" t="s">
        <v>3846</v>
      </c>
      <c r="H668" s="16"/>
      <c r="I668" s="19">
        <v>27751</v>
      </c>
      <c r="J668" s="16">
        <f t="shared" ca="1" si="62"/>
        <v>49</v>
      </c>
      <c r="K668" s="17" t="s">
        <v>67</v>
      </c>
      <c r="L668" s="16">
        <v>4070</v>
      </c>
      <c r="M668" s="16" t="s">
        <v>3596</v>
      </c>
      <c r="N668" s="16" t="s">
        <v>3597</v>
      </c>
      <c r="O668" s="35" t="s">
        <v>3598</v>
      </c>
      <c r="P668" s="16" t="s">
        <v>71</v>
      </c>
      <c r="Q668" s="16" t="s">
        <v>131</v>
      </c>
      <c r="R668" s="38" t="s">
        <v>73</v>
      </c>
      <c r="S668" s="22"/>
      <c r="T668" s="22">
        <v>793</v>
      </c>
      <c r="U668" s="22" t="s">
        <v>3597</v>
      </c>
      <c r="V668" s="37" t="s">
        <v>3598</v>
      </c>
      <c r="W668" s="16">
        <v>1000</v>
      </c>
      <c r="X668" s="16" t="s">
        <v>74</v>
      </c>
      <c r="Y668" s="16" t="s">
        <v>3599</v>
      </c>
      <c r="Z668" s="16" t="s">
        <v>3600</v>
      </c>
      <c r="AA668" s="16" t="s">
        <v>339</v>
      </c>
      <c r="AB668" s="16" t="s">
        <v>3847</v>
      </c>
      <c r="AC668" s="16" t="s">
        <v>341</v>
      </c>
      <c r="AD668" s="16" t="s">
        <v>3848</v>
      </c>
      <c r="AE668" s="16" t="s">
        <v>1324</v>
      </c>
      <c r="AF668" s="24">
        <v>2948278</v>
      </c>
      <c r="AG668" s="25" t="s">
        <v>78</v>
      </c>
      <c r="AH668" s="24">
        <v>2948278</v>
      </c>
      <c r="AI668" s="26" t="s">
        <v>78</v>
      </c>
      <c r="AJ668" s="27">
        <v>43179</v>
      </c>
      <c r="AK668" s="19"/>
      <c r="AL668" s="28">
        <f t="shared" ca="1" si="63"/>
        <v>7</v>
      </c>
      <c r="AM668" s="16" t="s">
        <v>183</v>
      </c>
      <c r="AN668" s="16" t="s">
        <v>121</v>
      </c>
      <c r="AO668" s="36" t="s">
        <v>343</v>
      </c>
      <c r="AP668" s="30">
        <v>6.9690000000000002E-2</v>
      </c>
      <c r="AQ668" s="31" t="s">
        <v>3849</v>
      </c>
      <c r="AR668" s="16" t="s">
        <v>3849</v>
      </c>
      <c r="AS668" s="16" t="s">
        <v>84</v>
      </c>
      <c r="AT668" s="16"/>
      <c r="AU668" s="33"/>
      <c r="AV668" s="16"/>
      <c r="AW668" s="16" t="s">
        <v>3850</v>
      </c>
      <c r="AX668" s="16">
        <v>3137245318</v>
      </c>
      <c r="AY668" s="16" t="s">
        <v>78</v>
      </c>
      <c r="AZ668" s="16" t="str">
        <f t="shared" ca="1" si="65"/>
        <v xml:space="preserve"> </v>
      </c>
      <c r="BA668" s="16" t="s">
        <v>87</v>
      </c>
      <c r="BB668" s="16" t="s">
        <v>87</v>
      </c>
      <c r="BC668" s="16"/>
      <c r="BD668" s="18" t="s">
        <v>87</v>
      </c>
      <c r="BE668" s="16"/>
      <c r="BF668" s="16" t="s">
        <v>87</v>
      </c>
      <c r="BG668" s="31"/>
      <c r="BH668" s="16"/>
      <c r="BI668" s="19"/>
      <c r="BJ668" s="16"/>
      <c r="BK668" s="16"/>
      <c r="BL668" s="34"/>
    </row>
    <row r="669" spans="1:64">
      <c r="A669" s="15">
        <v>794</v>
      </c>
      <c r="B669" s="16">
        <v>301</v>
      </c>
      <c r="C669" s="17" t="s">
        <v>64</v>
      </c>
      <c r="D669" s="18">
        <v>8829790</v>
      </c>
      <c r="E669" s="18">
        <v>8829790</v>
      </c>
      <c r="F669" s="18">
        <v>8829790</v>
      </c>
      <c r="G669" s="17" t="s">
        <v>3851</v>
      </c>
      <c r="H669" s="16" t="s">
        <v>89</v>
      </c>
      <c r="I669" s="19" t="s">
        <v>3852</v>
      </c>
      <c r="J669" s="16">
        <f t="shared" ca="1" si="62"/>
        <v>42</v>
      </c>
      <c r="K669" s="17" t="s">
        <v>67</v>
      </c>
      <c r="L669" s="16">
        <v>4070</v>
      </c>
      <c r="M669" s="16" t="s">
        <v>3596</v>
      </c>
      <c r="N669" s="16" t="s">
        <v>3597</v>
      </c>
      <c r="O669" s="35" t="s">
        <v>3598</v>
      </c>
      <c r="P669" s="16" t="s">
        <v>71</v>
      </c>
      <c r="Q669" s="16" t="s">
        <v>131</v>
      </c>
      <c r="R669" s="38" t="s">
        <v>73</v>
      </c>
      <c r="S669" s="22"/>
      <c r="T669" s="22">
        <v>794</v>
      </c>
      <c r="U669" s="22" t="s">
        <v>3597</v>
      </c>
      <c r="V669" s="37" t="s">
        <v>3598</v>
      </c>
      <c r="W669" s="16">
        <v>1000</v>
      </c>
      <c r="X669" s="16" t="s">
        <v>74</v>
      </c>
      <c r="Y669" s="16" t="s">
        <v>3599</v>
      </c>
      <c r="Z669" s="16" t="s">
        <v>3600</v>
      </c>
      <c r="AA669" s="16" t="s">
        <v>339</v>
      </c>
      <c r="AB669" s="16" t="s">
        <v>3825</v>
      </c>
      <c r="AC669" s="16" t="s">
        <v>341</v>
      </c>
      <c r="AD669" s="16"/>
      <c r="AE669" s="16" t="s">
        <v>1324</v>
      </c>
      <c r="AF669" s="24">
        <v>2948278</v>
      </c>
      <c r="AG669" s="25" t="s">
        <v>78</v>
      </c>
      <c r="AH669" s="24">
        <v>2948278</v>
      </c>
      <c r="AI669" s="26" t="s">
        <v>78</v>
      </c>
      <c r="AJ669" s="27">
        <v>42996</v>
      </c>
      <c r="AK669" s="19"/>
      <c r="AL669" s="28">
        <f t="shared" ca="1" si="63"/>
        <v>7.5</v>
      </c>
      <c r="AM669" s="16" t="s">
        <v>269</v>
      </c>
      <c r="AN669" s="16" t="s">
        <v>94</v>
      </c>
      <c r="AO669" s="36" t="s">
        <v>343</v>
      </c>
      <c r="AP669" s="30">
        <v>6.9690000000000002E-2</v>
      </c>
      <c r="AQ669" s="31" t="s">
        <v>3853</v>
      </c>
      <c r="AR669" s="16" t="s">
        <v>3853</v>
      </c>
      <c r="AS669" s="16" t="s">
        <v>84</v>
      </c>
      <c r="AT669" s="16"/>
      <c r="AU669" s="33"/>
      <c r="AV669" s="16"/>
      <c r="AW669" s="16" t="s">
        <v>3854</v>
      </c>
      <c r="AX669" s="16" t="s">
        <v>3855</v>
      </c>
      <c r="AY669" s="16" t="s">
        <v>78</v>
      </c>
      <c r="AZ669" s="16" t="str">
        <f t="shared" ca="1" si="65"/>
        <v xml:space="preserve"> </v>
      </c>
      <c r="BA669" s="16" t="s">
        <v>87</v>
      </c>
      <c r="BB669" s="16" t="s">
        <v>87</v>
      </c>
      <c r="BC669" s="16"/>
      <c r="BD669" s="18" t="s">
        <v>87</v>
      </c>
      <c r="BE669" s="16"/>
      <c r="BF669" s="16" t="s">
        <v>87</v>
      </c>
      <c r="BG669" s="31"/>
      <c r="BH669" s="16"/>
      <c r="BI669" s="19"/>
      <c r="BJ669" s="16"/>
      <c r="BK669" s="16"/>
      <c r="BL669" s="34"/>
    </row>
    <row r="670" spans="1:64">
      <c r="A670" s="15">
        <v>796</v>
      </c>
      <c r="B670" s="16">
        <v>301</v>
      </c>
      <c r="C670" s="17" t="s">
        <v>64</v>
      </c>
      <c r="D670" s="18">
        <v>1012366086</v>
      </c>
      <c r="E670" s="18">
        <v>1012366086</v>
      </c>
      <c r="F670" s="18">
        <v>1012366086</v>
      </c>
      <c r="G670" s="17" t="s">
        <v>3856</v>
      </c>
      <c r="H670" s="16" t="s">
        <v>156</v>
      </c>
      <c r="I670" s="19">
        <v>33045</v>
      </c>
      <c r="J670" s="16">
        <v>33</v>
      </c>
      <c r="K670" s="17" t="s">
        <v>67</v>
      </c>
      <c r="L670" s="16">
        <v>4070</v>
      </c>
      <c r="M670" s="16" t="s">
        <v>3596</v>
      </c>
      <c r="N670" s="16" t="s">
        <v>3597</v>
      </c>
      <c r="O670" s="35" t="s">
        <v>3598</v>
      </c>
      <c r="P670" s="16" t="s">
        <v>71</v>
      </c>
      <c r="Q670" s="16" t="s">
        <v>131</v>
      </c>
      <c r="R670" s="38" t="s">
        <v>73</v>
      </c>
      <c r="S670" s="22"/>
      <c r="T670" s="22">
        <v>796</v>
      </c>
      <c r="U670" s="22" t="s">
        <v>3597</v>
      </c>
      <c r="V670" s="37" t="s">
        <v>3598</v>
      </c>
      <c r="W670" s="16">
        <v>1000</v>
      </c>
      <c r="X670" s="16" t="s">
        <v>74</v>
      </c>
      <c r="Y670" s="16" t="s">
        <v>3599</v>
      </c>
      <c r="Z670" s="16" t="s">
        <v>3600</v>
      </c>
      <c r="AA670" s="16" t="s">
        <v>76</v>
      </c>
      <c r="AB670" s="16" t="s">
        <v>76</v>
      </c>
      <c r="AC670" s="16" t="s">
        <v>76</v>
      </c>
      <c r="AD670" s="16"/>
      <c r="AE670" s="16" t="s">
        <v>1324</v>
      </c>
      <c r="AF670" s="24">
        <v>2948278</v>
      </c>
      <c r="AG670" s="25" t="s">
        <v>78</v>
      </c>
      <c r="AH670" s="24">
        <v>2948278</v>
      </c>
      <c r="AI670" s="26" t="s">
        <v>78</v>
      </c>
      <c r="AJ670" s="27">
        <v>45273</v>
      </c>
      <c r="AK670" s="19" t="s">
        <v>3857</v>
      </c>
      <c r="AL670" s="28"/>
      <c r="AM670" s="16" t="s">
        <v>120</v>
      </c>
      <c r="AN670" s="16" t="s">
        <v>121</v>
      </c>
      <c r="AO670" s="36" t="s">
        <v>82</v>
      </c>
      <c r="AP670" s="30">
        <v>6.9690000000000002E-2</v>
      </c>
      <c r="AQ670" s="31" t="s">
        <v>3858</v>
      </c>
      <c r="AR670" s="16" t="s">
        <v>3859</v>
      </c>
      <c r="AS670" s="16" t="s">
        <v>428</v>
      </c>
      <c r="AT670" s="16"/>
      <c r="AU670" s="33"/>
      <c r="AV670" s="16"/>
      <c r="AW670" s="16" t="s">
        <v>3860</v>
      </c>
      <c r="AX670" s="16">
        <v>3214090285</v>
      </c>
      <c r="AY670" s="16" t="s">
        <v>78</v>
      </c>
      <c r="AZ670" s="16" t="str">
        <f t="shared" si="65"/>
        <v xml:space="preserve"> </v>
      </c>
      <c r="BA670" s="16" t="s">
        <v>87</v>
      </c>
      <c r="BB670" s="16" t="s">
        <v>87</v>
      </c>
      <c r="BC670" s="16"/>
      <c r="BD670" s="18" t="s">
        <v>87</v>
      </c>
      <c r="BE670" s="16"/>
      <c r="BF670" s="16" t="s">
        <v>87</v>
      </c>
      <c r="BG670" s="31"/>
      <c r="BH670" s="16"/>
      <c r="BI670" s="19"/>
      <c r="BJ670" s="16"/>
      <c r="BK670" s="16"/>
      <c r="BL670" s="34"/>
    </row>
    <row r="671" spans="1:64">
      <c r="A671" s="15">
        <v>797</v>
      </c>
      <c r="B671" s="16">
        <v>301</v>
      </c>
      <c r="C671" s="17" t="s">
        <v>64</v>
      </c>
      <c r="D671" s="18">
        <v>9845979</v>
      </c>
      <c r="E671" s="18">
        <v>9845979</v>
      </c>
      <c r="F671" s="18">
        <v>9845979</v>
      </c>
      <c r="G671" s="17" t="s">
        <v>3861</v>
      </c>
      <c r="H671" s="16"/>
      <c r="I671" s="19" t="s">
        <v>3862</v>
      </c>
      <c r="J671" s="16">
        <f ca="1">IF(I671=0," ",DATEDIF(I671,TODAY(),"Y"))</f>
        <v>52</v>
      </c>
      <c r="K671" s="17" t="s">
        <v>67</v>
      </c>
      <c r="L671" s="16">
        <v>4070</v>
      </c>
      <c r="M671" s="16" t="s">
        <v>3596</v>
      </c>
      <c r="N671" s="16" t="s">
        <v>3597</v>
      </c>
      <c r="O671" s="35" t="s">
        <v>3598</v>
      </c>
      <c r="P671" s="16" t="s">
        <v>71</v>
      </c>
      <c r="Q671" s="16" t="s">
        <v>131</v>
      </c>
      <c r="R671" s="38" t="s">
        <v>73</v>
      </c>
      <c r="S671" s="22"/>
      <c r="T671" s="22">
        <v>797</v>
      </c>
      <c r="U671" s="22" t="s">
        <v>3597</v>
      </c>
      <c r="V671" s="37" t="s">
        <v>3598</v>
      </c>
      <c r="W671" s="16">
        <v>1000</v>
      </c>
      <c r="X671" s="16" t="s">
        <v>74</v>
      </c>
      <c r="Y671" s="16" t="s">
        <v>3599</v>
      </c>
      <c r="Z671" s="16" t="s">
        <v>3600</v>
      </c>
      <c r="AA671" s="16" t="s">
        <v>76</v>
      </c>
      <c r="AB671" s="16" t="s">
        <v>76</v>
      </c>
      <c r="AC671" s="16" t="s">
        <v>76</v>
      </c>
      <c r="AD671" s="16"/>
      <c r="AE671" s="16" t="s">
        <v>3601</v>
      </c>
      <c r="AF671" s="24">
        <v>2948278</v>
      </c>
      <c r="AG671" s="25" t="s">
        <v>78</v>
      </c>
      <c r="AH671" s="24">
        <v>2948278</v>
      </c>
      <c r="AI671" s="26" t="s">
        <v>78</v>
      </c>
      <c r="AJ671" s="27">
        <v>43017</v>
      </c>
      <c r="AK671" s="19"/>
      <c r="AL671" s="28">
        <f t="shared" ref="AL671:AL732" ca="1" si="66">IFERROR(IF(AJ671=0," ",DATEDIF(AJ671,TODAY(),"M"))/12," ")</f>
        <v>7.416666666666667</v>
      </c>
      <c r="AM671" s="16" t="s">
        <v>183</v>
      </c>
      <c r="AN671" s="16" t="s">
        <v>94</v>
      </c>
      <c r="AO671" s="36" t="s">
        <v>82</v>
      </c>
      <c r="AP671" s="30">
        <v>6.9690000000000002E-2</v>
      </c>
      <c r="AQ671" s="31" t="s">
        <v>3863</v>
      </c>
      <c r="AR671" s="16" t="s">
        <v>3863</v>
      </c>
      <c r="AS671" s="16" t="s">
        <v>84</v>
      </c>
      <c r="AT671" s="16"/>
      <c r="AU671" s="33"/>
      <c r="AV671" s="16"/>
      <c r="AW671" s="16" t="s">
        <v>3864</v>
      </c>
      <c r="AX671" s="16">
        <v>3124303013</v>
      </c>
      <c r="AY671" s="16" t="s">
        <v>78</v>
      </c>
      <c r="AZ671" s="16" t="str">
        <f t="shared" ca="1" si="65"/>
        <v xml:space="preserve"> </v>
      </c>
      <c r="BA671" s="16" t="s">
        <v>87</v>
      </c>
      <c r="BB671" s="16" t="s">
        <v>87</v>
      </c>
      <c r="BC671" s="16"/>
      <c r="BD671" s="18" t="s">
        <v>87</v>
      </c>
      <c r="BE671" s="16"/>
      <c r="BF671" s="16" t="s">
        <v>87</v>
      </c>
      <c r="BG671" s="31"/>
      <c r="BH671" s="16"/>
      <c r="BI671" s="19"/>
      <c r="BJ671" s="16"/>
      <c r="BK671" s="16"/>
      <c r="BL671" s="34"/>
    </row>
    <row r="672" spans="1:64">
      <c r="A672" s="15">
        <v>798</v>
      </c>
      <c r="B672" s="16">
        <v>301</v>
      </c>
      <c r="C672" s="17" t="s">
        <v>64</v>
      </c>
      <c r="D672" s="18">
        <v>10292036</v>
      </c>
      <c r="E672" s="18">
        <v>10292036</v>
      </c>
      <c r="F672" s="18">
        <v>10292036</v>
      </c>
      <c r="G672" s="17" t="s">
        <v>3865</v>
      </c>
      <c r="H672" s="16" t="s">
        <v>229</v>
      </c>
      <c r="I672" s="19" t="s">
        <v>3866</v>
      </c>
      <c r="J672" s="16">
        <f ca="1">IF(I672=0," ",DATEDIF(I672,TODAY(),"Y"))</f>
        <v>43</v>
      </c>
      <c r="K672" s="17" t="s">
        <v>67</v>
      </c>
      <c r="L672" s="16">
        <v>4070</v>
      </c>
      <c r="M672" s="16" t="s">
        <v>3596</v>
      </c>
      <c r="N672" s="16" t="s">
        <v>3597</v>
      </c>
      <c r="O672" s="35" t="s">
        <v>3598</v>
      </c>
      <c r="P672" s="16" t="s">
        <v>71</v>
      </c>
      <c r="Q672" s="16" t="s">
        <v>131</v>
      </c>
      <c r="R672" s="38" t="s">
        <v>73</v>
      </c>
      <c r="S672" s="22"/>
      <c r="T672" s="22">
        <v>798</v>
      </c>
      <c r="U672" s="22" t="s">
        <v>3597</v>
      </c>
      <c r="V672" s="37" t="s">
        <v>3598</v>
      </c>
      <c r="W672" s="16">
        <v>1000</v>
      </c>
      <c r="X672" s="16" t="s">
        <v>74</v>
      </c>
      <c r="Y672" s="16" t="s">
        <v>3599</v>
      </c>
      <c r="Z672" s="16" t="s">
        <v>3600</v>
      </c>
      <c r="AA672" s="16" t="s">
        <v>463</v>
      </c>
      <c r="AB672" s="16" t="s">
        <v>464</v>
      </c>
      <c r="AC672" s="16" t="s">
        <v>465</v>
      </c>
      <c r="AD672" s="16"/>
      <c r="AE672" s="16" t="s">
        <v>1324</v>
      </c>
      <c r="AF672" s="24">
        <v>2948278</v>
      </c>
      <c r="AG672" s="25" t="s">
        <v>78</v>
      </c>
      <c r="AH672" s="24">
        <v>2948278</v>
      </c>
      <c r="AI672" s="26" t="s">
        <v>78</v>
      </c>
      <c r="AJ672" s="27">
        <v>43020</v>
      </c>
      <c r="AK672" s="19"/>
      <c r="AL672" s="28">
        <f t="shared" ca="1" si="66"/>
        <v>7.416666666666667</v>
      </c>
      <c r="AM672" s="16" t="s">
        <v>120</v>
      </c>
      <c r="AN672" s="16" t="s">
        <v>121</v>
      </c>
      <c r="AO672" s="36" t="s">
        <v>466</v>
      </c>
      <c r="AP672" s="30">
        <v>6.9690000000000002E-2</v>
      </c>
      <c r="AQ672" s="31" t="s">
        <v>3867</v>
      </c>
      <c r="AR672" s="16" t="s">
        <v>3868</v>
      </c>
      <c r="AS672" s="16" t="s">
        <v>84</v>
      </c>
      <c r="AT672" s="16"/>
      <c r="AU672" s="33"/>
      <c r="AV672" s="16"/>
      <c r="AW672" s="16" t="s">
        <v>3869</v>
      </c>
      <c r="AX672" s="16">
        <v>3103842030</v>
      </c>
      <c r="AY672" s="16" t="s">
        <v>78</v>
      </c>
      <c r="AZ672" s="16" t="str">
        <f t="shared" ca="1" si="65"/>
        <v xml:space="preserve"> </v>
      </c>
      <c r="BA672" s="16" t="s">
        <v>87</v>
      </c>
      <c r="BB672" s="16" t="s">
        <v>87</v>
      </c>
      <c r="BC672" s="16"/>
      <c r="BD672" s="18" t="s">
        <v>87</v>
      </c>
      <c r="BE672" s="16"/>
      <c r="BF672" s="16" t="s">
        <v>87</v>
      </c>
      <c r="BG672" s="31"/>
      <c r="BH672" s="16"/>
      <c r="BI672" s="19"/>
      <c r="BJ672" s="16"/>
      <c r="BK672" s="16"/>
      <c r="BL672" s="34"/>
    </row>
    <row r="673" spans="1:64">
      <c r="A673" s="15">
        <v>799</v>
      </c>
      <c r="B673" s="16">
        <v>301</v>
      </c>
      <c r="C673" s="17" t="s">
        <v>64</v>
      </c>
      <c r="D673" s="18">
        <v>10490422</v>
      </c>
      <c r="E673" s="18">
        <v>10490422</v>
      </c>
      <c r="F673" s="18">
        <v>10490422</v>
      </c>
      <c r="G673" s="17" t="s">
        <v>3870</v>
      </c>
      <c r="H673" s="16" t="s">
        <v>89</v>
      </c>
      <c r="I673" s="19">
        <v>27794</v>
      </c>
      <c r="J673" s="16">
        <f ca="1">IF(I673=0," ",DATEDIF(I673,TODAY(),"Y"))</f>
        <v>49</v>
      </c>
      <c r="K673" s="17" t="s">
        <v>67</v>
      </c>
      <c r="L673" s="16">
        <v>4070</v>
      </c>
      <c r="M673" s="16" t="s">
        <v>3596</v>
      </c>
      <c r="N673" s="16" t="s">
        <v>3597</v>
      </c>
      <c r="O673" s="35" t="s">
        <v>3598</v>
      </c>
      <c r="P673" s="16" t="s">
        <v>71</v>
      </c>
      <c r="Q673" s="16" t="s">
        <v>131</v>
      </c>
      <c r="R673" s="38" t="s">
        <v>73</v>
      </c>
      <c r="S673" s="22"/>
      <c r="T673" s="22">
        <v>799</v>
      </c>
      <c r="U673" s="22" t="s">
        <v>3597</v>
      </c>
      <c r="V673" s="37" t="s">
        <v>3598</v>
      </c>
      <c r="W673" s="16">
        <v>1000</v>
      </c>
      <c r="X673" s="16" t="s">
        <v>74</v>
      </c>
      <c r="Y673" s="16" t="s">
        <v>3599</v>
      </c>
      <c r="Z673" s="16" t="s">
        <v>3600</v>
      </c>
      <c r="AA673" s="16" t="s">
        <v>463</v>
      </c>
      <c r="AB673" s="16" t="s">
        <v>3657</v>
      </c>
      <c r="AC673" s="16" t="s">
        <v>465</v>
      </c>
      <c r="AD673" s="16"/>
      <c r="AE673" s="16" t="s">
        <v>3601</v>
      </c>
      <c r="AF673" s="24">
        <v>2948278</v>
      </c>
      <c r="AG673" s="25" t="s">
        <v>78</v>
      </c>
      <c r="AH673" s="24">
        <v>2948278</v>
      </c>
      <c r="AI673" s="26" t="s">
        <v>78</v>
      </c>
      <c r="AJ673" s="27">
        <v>43088</v>
      </c>
      <c r="AK673" s="19"/>
      <c r="AL673" s="28">
        <f t="shared" ca="1" si="66"/>
        <v>7.25</v>
      </c>
      <c r="AM673" s="16" t="s">
        <v>183</v>
      </c>
      <c r="AN673" s="16" t="s">
        <v>94</v>
      </c>
      <c r="AO673" s="36" t="s">
        <v>466</v>
      </c>
      <c r="AP673" s="30">
        <v>6.9690000000000002E-2</v>
      </c>
      <c r="AQ673" s="31" t="s">
        <v>3871</v>
      </c>
      <c r="AR673" s="16" t="s">
        <v>3871</v>
      </c>
      <c r="AS673" s="16" t="s">
        <v>84</v>
      </c>
      <c r="AT673" s="16"/>
      <c r="AU673" s="33"/>
      <c r="AV673" s="16"/>
      <c r="AW673" s="16" t="s">
        <v>3872</v>
      </c>
      <c r="AX673" s="16">
        <v>3024024600</v>
      </c>
      <c r="AY673" s="16">
        <v>3232240515</v>
      </c>
      <c r="AZ673" s="16" t="str">
        <f t="shared" ca="1" si="65"/>
        <v xml:space="preserve"> </v>
      </c>
      <c r="BA673" s="16" t="s">
        <v>87</v>
      </c>
      <c r="BB673" s="16" t="s">
        <v>87</v>
      </c>
      <c r="BC673" s="16"/>
      <c r="BD673" s="18" t="s">
        <v>87</v>
      </c>
      <c r="BE673" s="16"/>
      <c r="BF673" s="16" t="s">
        <v>87</v>
      </c>
      <c r="BG673" s="31"/>
      <c r="BH673" s="16"/>
      <c r="BI673" s="19"/>
      <c r="BJ673" s="16"/>
      <c r="BK673" s="16"/>
      <c r="BL673" s="34"/>
    </row>
    <row r="674" spans="1:64">
      <c r="A674" s="15">
        <v>800</v>
      </c>
      <c r="B674" s="16">
        <v>301</v>
      </c>
      <c r="C674" s="17" t="s">
        <v>64</v>
      </c>
      <c r="D674" s="18">
        <v>10492995</v>
      </c>
      <c r="E674" s="18">
        <v>10492995</v>
      </c>
      <c r="F674" s="18">
        <v>10492995</v>
      </c>
      <c r="G674" s="17" t="s">
        <v>3873</v>
      </c>
      <c r="H674" s="16" t="s">
        <v>89</v>
      </c>
      <c r="I674" s="19">
        <v>28619</v>
      </c>
      <c r="J674" s="16">
        <f ca="1">IF(I674=0," ",DATEDIF(I674,TODAY(),"Y"))</f>
        <v>46</v>
      </c>
      <c r="K674" s="17" t="s">
        <v>67</v>
      </c>
      <c r="L674" s="16">
        <v>4070</v>
      </c>
      <c r="M674" s="16" t="s">
        <v>3596</v>
      </c>
      <c r="N674" s="16" t="s">
        <v>3597</v>
      </c>
      <c r="O674" s="35" t="s">
        <v>3598</v>
      </c>
      <c r="P674" s="16" t="s">
        <v>71</v>
      </c>
      <c r="Q674" s="16" t="s">
        <v>131</v>
      </c>
      <c r="R674" s="38" t="s">
        <v>73</v>
      </c>
      <c r="S674" s="22"/>
      <c r="T674" s="22">
        <v>800</v>
      </c>
      <c r="U674" s="22" t="s">
        <v>3597</v>
      </c>
      <c r="V674" s="37" t="s">
        <v>3598</v>
      </c>
      <c r="W674" s="16">
        <v>1000</v>
      </c>
      <c r="X674" s="16" t="s">
        <v>74</v>
      </c>
      <c r="Y674" s="16" t="s">
        <v>3599</v>
      </c>
      <c r="Z674" s="16" t="s">
        <v>3600</v>
      </c>
      <c r="AA674" s="16" t="s">
        <v>433</v>
      </c>
      <c r="AB674" s="16" t="s">
        <v>434</v>
      </c>
      <c r="AC674" s="16" t="s">
        <v>435</v>
      </c>
      <c r="AD674" s="16" t="s">
        <v>3837</v>
      </c>
      <c r="AE674" s="16" t="s">
        <v>3601</v>
      </c>
      <c r="AF674" s="24">
        <v>2948278</v>
      </c>
      <c r="AG674" s="25" t="s">
        <v>78</v>
      </c>
      <c r="AH674" s="24">
        <v>2948278</v>
      </c>
      <c r="AI674" s="26" t="s">
        <v>78</v>
      </c>
      <c r="AJ674" s="27">
        <v>43287</v>
      </c>
      <c r="AK674" s="19"/>
      <c r="AL674" s="28">
        <f t="shared" ca="1" si="66"/>
        <v>6.666666666666667</v>
      </c>
      <c r="AM674" s="16" t="s">
        <v>183</v>
      </c>
      <c r="AN674" s="16" t="s">
        <v>94</v>
      </c>
      <c r="AO674" s="36" t="s">
        <v>436</v>
      </c>
      <c r="AP674" s="30">
        <v>6.9690000000000002E-2</v>
      </c>
      <c r="AQ674" s="31" t="s">
        <v>3874</v>
      </c>
      <c r="AR674" s="16" t="s">
        <v>3874</v>
      </c>
      <c r="AS674" s="16" t="s">
        <v>84</v>
      </c>
      <c r="AT674" s="16"/>
      <c r="AU674" s="33"/>
      <c r="AV674" s="16"/>
      <c r="AW674" s="16" t="s">
        <v>3875</v>
      </c>
      <c r="AX674" s="16">
        <v>3217513080</v>
      </c>
      <c r="AY674" s="16" t="s">
        <v>78</v>
      </c>
      <c r="AZ674" s="16" t="str">
        <f t="shared" ca="1" si="65"/>
        <v xml:space="preserve"> </v>
      </c>
      <c r="BA674" s="16" t="s">
        <v>87</v>
      </c>
      <c r="BB674" s="16" t="s">
        <v>211</v>
      </c>
      <c r="BC674" s="16"/>
      <c r="BD674" s="18" t="s">
        <v>87</v>
      </c>
      <c r="BE674" s="16"/>
      <c r="BF674" s="16" t="s">
        <v>87</v>
      </c>
      <c r="BG674" s="31"/>
      <c r="BH674" s="16"/>
      <c r="BI674" s="19"/>
      <c r="BJ674" s="16"/>
      <c r="BK674" s="16"/>
      <c r="BL674" s="34"/>
    </row>
    <row r="675" spans="1:64">
      <c r="A675" s="15">
        <v>801</v>
      </c>
      <c r="B675" s="16">
        <v>301</v>
      </c>
      <c r="C675" s="17" t="s">
        <v>64</v>
      </c>
      <c r="D675" s="18">
        <v>1035128331</v>
      </c>
      <c r="E675" s="18" t="e">
        <v>#N/A</v>
      </c>
      <c r="F675" s="18" t="e">
        <v>#N/A</v>
      </c>
      <c r="G675" s="17" t="s">
        <v>3876</v>
      </c>
      <c r="H675" s="16" t="s">
        <v>89</v>
      </c>
      <c r="I675" s="19">
        <v>34319</v>
      </c>
      <c r="J675" s="16">
        <f ca="1">IF(I675=0," ",DATEDIF(I675,TODAY(),"Y"))</f>
        <v>31</v>
      </c>
      <c r="K675" s="17" t="s">
        <v>67</v>
      </c>
      <c r="L675" s="16">
        <v>4070</v>
      </c>
      <c r="M675" s="16" t="s">
        <v>3596</v>
      </c>
      <c r="N675" s="16" t="s">
        <v>3597</v>
      </c>
      <c r="O675" s="35" t="s">
        <v>3598</v>
      </c>
      <c r="P675" s="16" t="s">
        <v>71</v>
      </c>
      <c r="Q675" s="16" t="s">
        <v>131</v>
      </c>
      <c r="R675" s="38" t="s">
        <v>1726</v>
      </c>
      <c r="S675" s="22"/>
      <c r="T675" s="22">
        <v>801</v>
      </c>
      <c r="U675" s="22" t="s">
        <v>3597</v>
      </c>
      <c r="V675" s="37" t="s">
        <v>3598</v>
      </c>
      <c r="W675" s="16">
        <v>1000</v>
      </c>
      <c r="X675" s="16" t="s">
        <v>74</v>
      </c>
      <c r="Y675" s="16" t="s">
        <v>3599</v>
      </c>
      <c r="Z675" s="16" t="s">
        <v>3600</v>
      </c>
      <c r="AA675" s="16" t="s">
        <v>339</v>
      </c>
      <c r="AB675" s="16" t="s">
        <v>3877</v>
      </c>
      <c r="AC675" s="16" t="s">
        <v>341</v>
      </c>
      <c r="AD675" s="16"/>
      <c r="AE675" s="16" t="s">
        <v>3601</v>
      </c>
      <c r="AF675" s="24">
        <v>2948278</v>
      </c>
      <c r="AG675" s="25" t="s">
        <v>78</v>
      </c>
      <c r="AH675" s="24">
        <v>2948278</v>
      </c>
      <c r="AI675" s="26" t="s">
        <v>78</v>
      </c>
      <c r="AJ675" s="27">
        <v>44806</v>
      </c>
      <c r="AK675" s="19" t="s">
        <v>3878</v>
      </c>
      <c r="AL675" s="28">
        <f t="shared" ca="1" si="66"/>
        <v>2.5833333333333335</v>
      </c>
      <c r="AM675" s="16" t="s">
        <v>183</v>
      </c>
      <c r="AN675" s="16" t="s">
        <v>94</v>
      </c>
      <c r="AO675" s="36" t="s">
        <v>343</v>
      </c>
      <c r="AP675" s="30">
        <v>6.9690000000000002E-2</v>
      </c>
      <c r="AQ675" s="31" t="s">
        <v>3879</v>
      </c>
      <c r="AR675" s="32" t="s">
        <v>3880</v>
      </c>
      <c r="AS675" s="16" t="s">
        <v>107</v>
      </c>
      <c r="AT675" s="16"/>
      <c r="AU675" s="33"/>
      <c r="AV675" s="16"/>
      <c r="AW675" s="16" t="s">
        <v>3881</v>
      </c>
      <c r="AX675" s="16">
        <v>3218876535</v>
      </c>
      <c r="AY675" s="16" t="s">
        <v>78</v>
      </c>
      <c r="AZ675" s="16" t="str">
        <f t="shared" ca="1" si="65"/>
        <v xml:space="preserve"> </v>
      </c>
      <c r="BA675" s="16" t="s">
        <v>87</v>
      </c>
      <c r="BB675" s="16" t="s">
        <v>1602</v>
      </c>
      <c r="BC675" s="16"/>
      <c r="BD675" s="18" t="s">
        <v>87</v>
      </c>
      <c r="BE675" s="16"/>
      <c r="BF675" s="16" t="s">
        <v>87</v>
      </c>
      <c r="BG675" s="31"/>
      <c r="BH675" s="16"/>
      <c r="BI675" s="19"/>
      <c r="BJ675" s="16"/>
      <c r="BK675" s="16"/>
      <c r="BL675" s="34"/>
    </row>
    <row r="676" spans="1:64">
      <c r="A676" s="15">
        <v>802</v>
      </c>
      <c r="B676" s="16">
        <v>301</v>
      </c>
      <c r="C676" s="17" t="s">
        <v>64</v>
      </c>
      <c r="D676" s="18">
        <v>1003818991</v>
      </c>
      <c r="E676" s="18">
        <v>1003818991</v>
      </c>
      <c r="F676" s="18">
        <v>1003818991</v>
      </c>
      <c r="G676" s="17" t="s">
        <v>3882</v>
      </c>
      <c r="H676" s="16"/>
      <c r="I676" s="19">
        <v>33215</v>
      </c>
      <c r="J676" s="16">
        <v>33</v>
      </c>
      <c r="K676" s="17" t="s">
        <v>67</v>
      </c>
      <c r="L676" s="16">
        <v>4070</v>
      </c>
      <c r="M676" s="16" t="s">
        <v>3596</v>
      </c>
      <c r="N676" s="16" t="s">
        <v>3597</v>
      </c>
      <c r="O676" s="35" t="s">
        <v>3598</v>
      </c>
      <c r="P676" s="16" t="s">
        <v>71</v>
      </c>
      <c r="Q676" s="16" t="s">
        <v>131</v>
      </c>
      <c r="R676" s="38" t="s">
        <v>73</v>
      </c>
      <c r="S676" s="22"/>
      <c r="T676" s="22">
        <v>802</v>
      </c>
      <c r="U676" s="22" t="s">
        <v>3597</v>
      </c>
      <c r="V676" s="37" t="s">
        <v>3598</v>
      </c>
      <c r="W676" s="16">
        <v>1000</v>
      </c>
      <c r="X676" s="16" t="s">
        <v>74</v>
      </c>
      <c r="Y676" s="16" t="s">
        <v>3599</v>
      </c>
      <c r="Z676" s="16" t="s">
        <v>3600</v>
      </c>
      <c r="AA676" s="16" t="s">
        <v>433</v>
      </c>
      <c r="AB676" s="16" t="s">
        <v>662</v>
      </c>
      <c r="AC676" s="16" t="s">
        <v>663</v>
      </c>
      <c r="AD676" s="16"/>
      <c r="AE676" s="16" t="s">
        <v>3601</v>
      </c>
      <c r="AF676" s="24">
        <v>2948278</v>
      </c>
      <c r="AG676" s="25" t="s">
        <v>78</v>
      </c>
      <c r="AH676" s="24">
        <v>2948278</v>
      </c>
      <c r="AI676" s="26" t="s">
        <v>78</v>
      </c>
      <c r="AJ676" s="27">
        <v>45391</v>
      </c>
      <c r="AK676" s="19" t="s">
        <v>3883</v>
      </c>
      <c r="AL676" s="28">
        <f t="shared" ca="1" si="66"/>
        <v>0.91666666666666663</v>
      </c>
      <c r="AM676" s="16" t="s">
        <v>3486</v>
      </c>
      <c r="AN676" s="16" t="s">
        <v>121</v>
      </c>
      <c r="AO676" s="36" t="s">
        <v>664</v>
      </c>
      <c r="AP676" s="30">
        <v>6.9690000000000002E-2</v>
      </c>
      <c r="AQ676" s="31" t="s">
        <v>3884</v>
      </c>
      <c r="AR676" s="16" t="s">
        <v>3885</v>
      </c>
      <c r="AS676" s="16" t="s">
        <v>3886</v>
      </c>
      <c r="AT676" s="16"/>
      <c r="AU676" s="33"/>
      <c r="AV676" s="16"/>
      <c r="AW676" s="16" t="s">
        <v>3887</v>
      </c>
      <c r="AX676" s="16">
        <v>3228462426</v>
      </c>
      <c r="AY676" s="16" t="s">
        <v>78</v>
      </c>
      <c r="AZ676" s="16" t="str">
        <f t="shared" si="65"/>
        <v xml:space="preserve"> </v>
      </c>
      <c r="BA676" s="16" t="s">
        <v>87</v>
      </c>
      <c r="BB676" s="16"/>
      <c r="BC676" s="16"/>
      <c r="BD676" s="18" t="s">
        <v>87</v>
      </c>
      <c r="BE676" s="16"/>
      <c r="BF676" s="16" t="s">
        <v>87</v>
      </c>
      <c r="BG676" s="31"/>
      <c r="BH676" s="16"/>
      <c r="BI676" s="19"/>
      <c r="BJ676" s="16"/>
      <c r="BK676" s="16"/>
      <c r="BL676" s="34"/>
    </row>
    <row r="677" spans="1:64">
      <c r="A677" s="15">
        <v>803</v>
      </c>
      <c r="B677" s="16">
        <v>301</v>
      </c>
      <c r="C677" s="17" t="s">
        <v>64</v>
      </c>
      <c r="D677" s="18">
        <v>10632530</v>
      </c>
      <c r="E677" s="18">
        <v>10632530</v>
      </c>
      <c r="F677" s="18">
        <v>10632530</v>
      </c>
      <c r="G677" s="17" t="s">
        <v>3888</v>
      </c>
      <c r="H677" s="16" t="s">
        <v>89</v>
      </c>
      <c r="I677" s="19">
        <v>27278</v>
      </c>
      <c r="J677" s="16">
        <f t="shared" ref="J677:J687" ca="1" si="67">IF(I677=0," ",DATEDIF(I677,TODAY(),"Y"))</f>
        <v>50</v>
      </c>
      <c r="K677" s="17" t="s">
        <v>67</v>
      </c>
      <c r="L677" s="16">
        <v>4070</v>
      </c>
      <c r="M677" s="16" t="s">
        <v>3596</v>
      </c>
      <c r="N677" s="16" t="s">
        <v>3597</v>
      </c>
      <c r="O677" s="35" t="s">
        <v>3598</v>
      </c>
      <c r="P677" s="16" t="s">
        <v>71</v>
      </c>
      <c r="Q677" s="16" t="s">
        <v>131</v>
      </c>
      <c r="R677" s="38" t="s">
        <v>73</v>
      </c>
      <c r="S677" s="22"/>
      <c r="T677" s="22">
        <v>803</v>
      </c>
      <c r="U677" s="22" t="s">
        <v>3597</v>
      </c>
      <c r="V677" s="37" t="s">
        <v>3598</v>
      </c>
      <c r="W677" s="16">
        <v>1000</v>
      </c>
      <c r="X677" s="16" t="s">
        <v>74</v>
      </c>
      <c r="Y677" s="16" t="s">
        <v>3599</v>
      </c>
      <c r="Z677" s="16" t="s">
        <v>3600</v>
      </c>
      <c r="AA677" s="16" t="s">
        <v>463</v>
      </c>
      <c r="AB677" s="16" t="s">
        <v>464</v>
      </c>
      <c r="AC677" s="16" t="s">
        <v>465</v>
      </c>
      <c r="AD677" s="16" t="s">
        <v>3889</v>
      </c>
      <c r="AE677" s="16" t="s">
        <v>3601</v>
      </c>
      <c r="AF677" s="24">
        <v>2948278</v>
      </c>
      <c r="AG677" s="25" t="s">
        <v>78</v>
      </c>
      <c r="AH677" s="24">
        <v>2948278</v>
      </c>
      <c r="AI677" s="26" t="s">
        <v>78</v>
      </c>
      <c r="AJ677" s="27">
        <v>43300</v>
      </c>
      <c r="AK677" s="19"/>
      <c r="AL677" s="28">
        <f t="shared" ca="1" si="66"/>
        <v>6.666666666666667</v>
      </c>
      <c r="AM677" s="16" t="s">
        <v>183</v>
      </c>
      <c r="AN677" s="16" t="s">
        <v>94</v>
      </c>
      <c r="AO677" s="36" t="s">
        <v>466</v>
      </c>
      <c r="AP677" s="30">
        <v>6.9690000000000002E-2</v>
      </c>
      <c r="AQ677" s="31" t="s">
        <v>3890</v>
      </c>
      <c r="AR677" s="16" t="s">
        <v>3891</v>
      </c>
      <c r="AS677" s="16" t="s">
        <v>84</v>
      </c>
      <c r="AT677" s="16"/>
      <c r="AU677" s="33"/>
      <c r="AV677" s="16"/>
      <c r="AW677" s="16" t="s">
        <v>3892</v>
      </c>
      <c r="AX677" s="16">
        <v>3118274068</v>
      </c>
      <c r="AY677" s="16" t="s">
        <v>78</v>
      </c>
      <c r="AZ677" s="16" t="str">
        <f t="shared" ca="1" si="65"/>
        <v xml:space="preserve"> </v>
      </c>
      <c r="BA677" s="16" t="s">
        <v>87</v>
      </c>
      <c r="BB677" s="16" t="s">
        <v>87</v>
      </c>
      <c r="BC677" s="16"/>
      <c r="BD677" s="18" t="s">
        <v>87</v>
      </c>
      <c r="BE677" s="16"/>
      <c r="BF677" s="16" t="s">
        <v>87</v>
      </c>
      <c r="BG677" s="31"/>
      <c r="BH677" s="16"/>
      <c r="BI677" s="19"/>
      <c r="BJ677" s="16"/>
      <c r="BK677" s="16"/>
      <c r="BL677" s="34"/>
    </row>
    <row r="678" spans="1:64">
      <c r="A678" s="15">
        <v>804</v>
      </c>
      <c r="B678" s="16">
        <v>301</v>
      </c>
      <c r="C678" s="17" t="s">
        <v>64</v>
      </c>
      <c r="D678" s="18">
        <v>10696973</v>
      </c>
      <c r="E678" s="18">
        <v>10696973</v>
      </c>
      <c r="F678" s="18">
        <v>10696973</v>
      </c>
      <c r="G678" s="17" t="s">
        <v>3893</v>
      </c>
      <c r="H678" s="16" t="s">
        <v>89</v>
      </c>
      <c r="I678" s="19">
        <v>28835</v>
      </c>
      <c r="J678" s="16">
        <f t="shared" ca="1" si="67"/>
        <v>46</v>
      </c>
      <c r="K678" s="17" t="s">
        <v>67</v>
      </c>
      <c r="L678" s="16">
        <v>4070</v>
      </c>
      <c r="M678" s="16" t="s">
        <v>3596</v>
      </c>
      <c r="N678" s="16" t="s">
        <v>3597</v>
      </c>
      <c r="O678" s="35" t="s">
        <v>3598</v>
      </c>
      <c r="P678" s="16" t="s">
        <v>71</v>
      </c>
      <c r="Q678" s="16" t="s">
        <v>131</v>
      </c>
      <c r="R678" s="38" t="s">
        <v>73</v>
      </c>
      <c r="S678" s="22"/>
      <c r="T678" s="22">
        <v>804</v>
      </c>
      <c r="U678" s="22" t="s">
        <v>3597</v>
      </c>
      <c r="V678" s="37" t="s">
        <v>3598</v>
      </c>
      <c r="W678" s="16">
        <v>1000</v>
      </c>
      <c r="X678" s="16" t="s">
        <v>74</v>
      </c>
      <c r="Y678" s="16" t="s">
        <v>3599</v>
      </c>
      <c r="Z678" s="16" t="s">
        <v>3600</v>
      </c>
      <c r="AA678" s="16" t="s">
        <v>463</v>
      </c>
      <c r="AB678" s="16" t="s">
        <v>3709</v>
      </c>
      <c r="AC678" s="16" t="s">
        <v>465</v>
      </c>
      <c r="AD678" s="16"/>
      <c r="AE678" s="16" t="s">
        <v>3601</v>
      </c>
      <c r="AF678" s="24">
        <v>2948278</v>
      </c>
      <c r="AG678" s="25" t="s">
        <v>78</v>
      </c>
      <c r="AH678" s="24">
        <v>2948278</v>
      </c>
      <c r="AI678" s="26" t="s">
        <v>78</v>
      </c>
      <c r="AJ678" s="27">
        <v>43285</v>
      </c>
      <c r="AK678" s="19"/>
      <c r="AL678" s="28">
        <f t="shared" ca="1" si="66"/>
        <v>6.75</v>
      </c>
      <c r="AM678" s="16" t="s">
        <v>183</v>
      </c>
      <c r="AN678" s="16" t="s">
        <v>94</v>
      </c>
      <c r="AO678" s="36" t="s">
        <v>466</v>
      </c>
      <c r="AP678" s="30">
        <v>6.9690000000000002E-2</v>
      </c>
      <c r="AQ678" s="31" t="s">
        <v>3894</v>
      </c>
      <c r="AR678" s="16" t="s">
        <v>3894</v>
      </c>
      <c r="AS678" s="16" t="s">
        <v>84</v>
      </c>
      <c r="AT678" s="16"/>
      <c r="AU678" s="33"/>
      <c r="AV678" s="16"/>
      <c r="AW678" s="16" t="s">
        <v>3895</v>
      </c>
      <c r="AX678" s="16">
        <v>3172562193</v>
      </c>
      <c r="AY678" s="16" t="s">
        <v>78</v>
      </c>
      <c r="AZ678" s="16" t="str">
        <f t="shared" ca="1" si="65"/>
        <v xml:space="preserve"> </v>
      </c>
      <c r="BA678" s="16" t="s">
        <v>87</v>
      </c>
      <c r="BB678" s="16" t="s">
        <v>87</v>
      </c>
      <c r="BC678" s="16"/>
      <c r="BD678" s="18" t="s">
        <v>87</v>
      </c>
      <c r="BE678" s="16"/>
      <c r="BF678" s="16" t="s">
        <v>87</v>
      </c>
      <c r="BG678" s="31"/>
      <c r="BH678" s="16"/>
      <c r="BI678" s="19"/>
      <c r="BJ678" s="16"/>
      <c r="BK678" s="16"/>
      <c r="BL678" s="34"/>
    </row>
    <row r="679" spans="1:64">
      <c r="A679" s="15">
        <v>805</v>
      </c>
      <c r="B679" s="16">
        <v>301</v>
      </c>
      <c r="C679" s="17" t="s">
        <v>64</v>
      </c>
      <c r="D679" s="18">
        <v>10697387</v>
      </c>
      <c r="E679" s="18">
        <v>10697387</v>
      </c>
      <c r="F679" s="18">
        <v>10697387</v>
      </c>
      <c r="G679" s="17" t="s">
        <v>3896</v>
      </c>
      <c r="H679" s="16" t="s">
        <v>220</v>
      </c>
      <c r="I679" s="19" t="s">
        <v>3897</v>
      </c>
      <c r="J679" s="16">
        <f t="shared" ca="1" si="67"/>
        <v>43</v>
      </c>
      <c r="K679" s="17" t="s">
        <v>67</v>
      </c>
      <c r="L679" s="16">
        <v>4070</v>
      </c>
      <c r="M679" s="16" t="s">
        <v>3596</v>
      </c>
      <c r="N679" s="16" t="s">
        <v>3597</v>
      </c>
      <c r="O679" s="35" t="s">
        <v>3598</v>
      </c>
      <c r="P679" s="16" t="s">
        <v>71</v>
      </c>
      <c r="Q679" s="16" t="s">
        <v>131</v>
      </c>
      <c r="R679" s="38" t="s">
        <v>73</v>
      </c>
      <c r="S679" s="22"/>
      <c r="T679" s="22">
        <v>805</v>
      </c>
      <c r="U679" s="22" t="s">
        <v>3597</v>
      </c>
      <c r="V679" s="37" t="s">
        <v>3598</v>
      </c>
      <c r="W679" s="16">
        <v>1000</v>
      </c>
      <c r="X679" s="16" t="s">
        <v>74</v>
      </c>
      <c r="Y679" s="16" t="s">
        <v>3599</v>
      </c>
      <c r="Z679" s="16" t="s">
        <v>3600</v>
      </c>
      <c r="AA679" s="16" t="s">
        <v>463</v>
      </c>
      <c r="AB679" s="16" t="s">
        <v>464</v>
      </c>
      <c r="AC679" s="16" t="s">
        <v>465</v>
      </c>
      <c r="AD679" s="16"/>
      <c r="AE679" s="16" t="s">
        <v>1324</v>
      </c>
      <c r="AF679" s="24">
        <v>2948278</v>
      </c>
      <c r="AG679" s="25" t="s">
        <v>78</v>
      </c>
      <c r="AH679" s="24">
        <v>2948278</v>
      </c>
      <c r="AI679" s="26" t="s">
        <v>78</v>
      </c>
      <c r="AJ679" s="27">
        <v>43020</v>
      </c>
      <c r="AK679" s="19"/>
      <c r="AL679" s="28">
        <f t="shared" ca="1" si="66"/>
        <v>7.416666666666667</v>
      </c>
      <c r="AM679" s="16" t="s">
        <v>3898</v>
      </c>
      <c r="AN679" s="16" t="s">
        <v>121</v>
      </c>
      <c r="AO679" s="36" t="s">
        <v>466</v>
      </c>
      <c r="AP679" s="30">
        <v>6.9690000000000002E-2</v>
      </c>
      <c r="AQ679" s="31" t="s">
        <v>3899</v>
      </c>
      <c r="AR679" s="16" t="s">
        <v>3899</v>
      </c>
      <c r="AS679" s="16" t="s">
        <v>84</v>
      </c>
      <c r="AT679" s="16"/>
      <c r="AU679" s="33"/>
      <c r="AV679" s="16"/>
      <c r="AW679" s="16" t="s">
        <v>3900</v>
      </c>
      <c r="AX679" s="16">
        <v>3218061138</v>
      </c>
      <c r="AY679" s="16" t="s">
        <v>78</v>
      </c>
      <c r="AZ679" s="16" t="str">
        <f t="shared" ca="1" si="65"/>
        <v xml:space="preserve"> </v>
      </c>
      <c r="BA679" s="16" t="s">
        <v>87</v>
      </c>
      <c r="BB679" s="16" t="s">
        <v>265</v>
      </c>
      <c r="BC679" s="16"/>
      <c r="BD679" s="18" t="s">
        <v>87</v>
      </c>
      <c r="BE679" s="16"/>
      <c r="BF679" s="16" t="s">
        <v>87</v>
      </c>
      <c r="BG679" s="31"/>
      <c r="BH679" s="16"/>
      <c r="BI679" s="19"/>
      <c r="BJ679" s="16"/>
      <c r="BK679" s="16"/>
      <c r="BL679" s="34"/>
    </row>
    <row r="680" spans="1:64">
      <c r="A680" s="15">
        <v>806</v>
      </c>
      <c r="B680" s="16">
        <v>301</v>
      </c>
      <c r="C680" s="17" t="s">
        <v>64</v>
      </c>
      <c r="D680" s="18">
        <v>10741000</v>
      </c>
      <c r="E680" s="18">
        <v>10741000</v>
      </c>
      <c r="F680" s="18">
        <v>10741000</v>
      </c>
      <c r="G680" s="17" t="s">
        <v>3901</v>
      </c>
      <c r="H680" s="16" t="s">
        <v>89</v>
      </c>
      <c r="I680" s="19">
        <v>29436</v>
      </c>
      <c r="J680" s="16">
        <f t="shared" ca="1" si="67"/>
        <v>44</v>
      </c>
      <c r="K680" s="17" t="s">
        <v>67</v>
      </c>
      <c r="L680" s="16">
        <v>4070</v>
      </c>
      <c r="M680" s="16" t="s">
        <v>3596</v>
      </c>
      <c r="N680" s="16" t="s">
        <v>3597</v>
      </c>
      <c r="O680" s="35" t="s">
        <v>3598</v>
      </c>
      <c r="P680" s="16" t="s">
        <v>71</v>
      </c>
      <c r="Q680" s="16" t="s">
        <v>131</v>
      </c>
      <c r="R680" s="38" t="s">
        <v>73</v>
      </c>
      <c r="S680" s="22"/>
      <c r="T680" s="22">
        <v>806</v>
      </c>
      <c r="U680" s="22" t="s">
        <v>3597</v>
      </c>
      <c r="V680" s="37" t="s">
        <v>3598</v>
      </c>
      <c r="W680" s="16">
        <v>1000</v>
      </c>
      <c r="X680" s="16" t="s">
        <v>74</v>
      </c>
      <c r="Y680" s="16" t="s">
        <v>3599</v>
      </c>
      <c r="Z680" s="16" t="s">
        <v>3600</v>
      </c>
      <c r="AA680" s="16" t="s">
        <v>463</v>
      </c>
      <c r="AB680" s="16" t="s">
        <v>3902</v>
      </c>
      <c r="AC680" s="16" t="s">
        <v>465</v>
      </c>
      <c r="AD680" s="16" t="s">
        <v>3903</v>
      </c>
      <c r="AE680" s="16" t="s">
        <v>3601</v>
      </c>
      <c r="AF680" s="24">
        <v>2948278</v>
      </c>
      <c r="AG680" s="25" t="s">
        <v>78</v>
      </c>
      <c r="AH680" s="24">
        <v>2948278</v>
      </c>
      <c r="AI680" s="26" t="s">
        <v>78</v>
      </c>
      <c r="AJ680" s="27">
        <v>43285</v>
      </c>
      <c r="AK680" s="19"/>
      <c r="AL680" s="28">
        <f t="shared" ca="1" si="66"/>
        <v>6.75</v>
      </c>
      <c r="AM680" s="16" t="s">
        <v>183</v>
      </c>
      <c r="AN680" s="16" t="s">
        <v>94</v>
      </c>
      <c r="AO680" s="36" t="s">
        <v>466</v>
      </c>
      <c r="AP680" s="30">
        <v>6.9690000000000002E-2</v>
      </c>
      <c r="AQ680" s="31" t="s">
        <v>3904</v>
      </c>
      <c r="AR680" s="16" t="s">
        <v>3904</v>
      </c>
      <c r="AS680" s="16" t="s">
        <v>84</v>
      </c>
      <c r="AT680" s="16"/>
      <c r="AU680" s="33"/>
      <c r="AV680" s="16"/>
      <c r="AW680" s="16" t="s">
        <v>3905</v>
      </c>
      <c r="AX680" s="16">
        <v>3217043617</v>
      </c>
      <c r="AY680" s="16" t="s">
        <v>78</v>
      </c>
      <c r="AZ680" s="16" t="str">
        <f t="shared" ca="1" si="65"/>
        <v xml:space="preserve"> </v>
      </c>
      <c r="BA680" s="16" t="s">
        <v>87</v>
      </c>
      <c r="BB680" s="16" t="s">
        <v>87</v>
      </c>
      <c r="BC680" s="16"/>
      <c r="BD680" s="18" t="s">
        <v>87</v>
      </c>
      <c r="BE680" s="16"/>
      <c r="BF680" s="16" t="s">
        <v>87</v>
      </c>
      <c r="BG680" s="31"/>
      <c r="BH680" s="16"/>
      <c r="BI680" s="19"/>
      <c r="BJ680" s="16"/>
      <c r="BK680" s="16"/>
      <c r="BL680" s="34"/>
    </row>
    <row r="681" spans="1:64">
      <c r="A681" s="15">
        <v>807</v>
      </c>
      <c r="B681" s="16">
        <v>301</v>
      </c>
      <c r="C681" s="17" t="s">
        <v>64</v>
      </c>
      <c r="D681" s="18">
        <v>10742371</v>
      </c>
      <c r="E681" s="18">
        <v>10742371</v>
      </c>
      <c r="F681" s="18">
        <v>10742371</v>
      </c>
      <c r="G681" s="17" t="s">
        <v>3906</v>
      </c>
      <c r="H681" s="16" t="s">
        <v>89</v>
      </c>
      <c r="I681" s="19">
        <v>31305</v>
      </c>
      <c r="J681" s="16">
        <f t="shared" ca="1" si="67"/>
        <v>39</v>
      </c>
      <c r="K681" s="17" t="s">
        <v>67</v>
      </c>
      <c r="L681" s="16">
        <v>4070</v>
      </c>
      <c r="M681" s="16" t="s">
        <v>3596</v>
      </c>
      <c r="N681" s="16" t="s">
        <v>3597</v>
      </c>
      <c r="O681" s="35" t="s">
        <v>3598</v>
      </c>
      <c r="P681" s="16" t="s">
        <v>71</v>
      </c>
      <c r="Q681" s="16" t="s">
        <v>131</v>
      </c>
      <c r="R681" s="38" t="s">
        <v>73</v>
      </c>
      <c r="S681" s="22"/>
      <c r="T681" s="22">
        <v>807</v>
      </c>
      <c r="U681" s="22" t="s">
        <v>3597</v>
      </c>
      <c r="V681" s="37" t="s">
        <v>3598</v>
      </c>
      <c r="W681" s="16">
        <v>1000</v>
      </c>
      <c r="X681" s="16" t="s">
        <v>74</v>
      </c>
      <c r="Y681" s="16" t="s">
        <v>3599</v>
      </c>
      <c r="Z681" s="16" t="s">
        <v>3600</v>
      </c>
      <c r="AA681" s="16" t="s">
        <v>463</v>
      </c>
      <c r="AB681" s="16" t="s">
        <v>3907</v>
      </c>
      <c r="AC681" s="16" t="s">
        <v>465</v>
      </c>
      <c r="AD681" s="16"/>
      <c r="AE681" s="16" t="s">
        <v>3601</v>
      </c>
      <c r="AF681" s="24">
        <v>2948278</v>
      </c>
      <c r="AG681" s="25" t="s">
        <v>78</v>
      </c>
      <c r="AH681" s="24">
        <v>2948278</v>
      </c>
      <c r="AI681" s="26" t="s">
        <v>78</v>
      </c>
      <c r="AJ681" s="27">
        <v>43285</v>
      </c>
      <c r="AK681" s="19"/>
      <c r="AL681" s="28">
        <f t="shared" ca="1" si="66"/>
        <v>6.75</v>
      </c>
      <c r="AM681" s="16" t="s">
        <v>183</v>
      </c>
      <c r="AN681" s="16" t="s">
        <v>94</v>
      </c>
      <c r="AO681" s="36" t="s">
        <v>466</v>
      </c>
      <c r="AP681" s="30">
        <v>6.9690000000000002E-2</v>
      </c>
      <c r="AQ681" s="31" t="s">
        <v>3908</v>
      </c>
      <c r="AR681" s="16" t="s">
        <v>3908</v>
      </c>
      <c r="AS681" s="16" t="s">
        <v>84</v>
      </c>
      <c r="AT681" s="16"/>
      <c r="AU681" s="33"/>
      <c r="AV681" s="16"/>
      <c r="AW681" s="16" t="s">
        <v>3909</v>
      </c>
      <c r="AX681" s="16">
        <v>3127341237</v>
      </c>
      <c r="AY681" s="16" t="s">
        <v>78</v>
      </c>
      <c r="AZ681" s="16" t="str">
        <f t="shared" ca="1" si="65"/>
        <v xml:space="preserve"> </v>
      </c>
      <c r="BA681" s="16" t="s">
        <v>87</v>
      </c>
      <c r="BB681" s="16" t="s">
        <v>211</v>
      </c>
      <c r="BC681" s="16"/>
      <c r="BD681" s="18" t="s">
        <v>87</v>
      </c>
      <c r="BE681" s="16"/>
      <c r="BF681" s="16" t="s">
        <v>87</v>
      </c>
      <c r="BG681" s="31"/>
      <c r="BH681" s="16"/>
      <c r="BI681" s="19"/>
      <c r="BJ681" s="16"/>
      <c r="BK681" s="16"/>
      <c r="BL681" s="34"/>
    </row>
    <row r="682" spans="1:64">
      <c r="A682" s="15">
        <v>808</v>
      </c>
      <c r="B682" s="16">
        <v>301</v>
      </c>
      <c r="C682" s="17" t="s">
        <v>64</v>
      </c>
      <c r="D682" s="18">
        <v>10765484</v>
      </c>
      <c r="E682" s="18">
        <v>10765484</v>
      </c>
      <c r="F682" s="18">
        <v>10765484</v>
      </c>
      <c r="G682" s="17" t="s">
        <v>3910</v>
      </c>
      <c r="H682" s="16" t="s">
        <v>66</v>
      </c>
      <c r="I682" s="19" t="s">
        <v>3911</v>
      </c>
      <c r="J682" s="16">
        <f t="shared" ca="1" si="67"/>
        <v>45</v>
      </c>
      <c r="K682" s="17" t="s">
        <v>67</v>
      </c>
      <c r="L682" s="16">
        <v>4070</v>
      </c>
      <c r="M682" s="16" t="s">
        <v>3596</v>
      </c>
      <c r="N682" s="16" t="s">
        <v>3597</v>
      </c>
      <c r="O682" s="35" t="s">
        <v>3598</v>
      </c>
      <c r="P682" s="16" t="s">
        <v>71</v>
      </c>
      <c r="Q682" s="16" t="s">
        <v>131</v>
      </c>
      <c r="R682" s="38" t="s">
        <v>73</v>
      </c>
      <c r="S682" s="22"/>
      <c r="T682" s="22">
        <v>808</v>
      </c>
      <c r="U682" s="22" t="s">
        <v>3597</v>
      </c>
      <c r="V682" s="37" t="s">
        <v>3598</v>
      </c>
      <c r="W682" s="16">
        <v>1000</v>
      </c>
      <c r="X682" s="16" t="s">
        <v>74</v>
      </c>
      <c r="Y682" s="16" t="s">
        <v>3599</v>
      </c>
      <c r="Z682" s="16" t="s">
        <v>3600</v>
      </c>
      <c r="AA682" s="16" t="s">
        <v>190</v>
      </c>
      <c r="AB682" s="16" t="s">
        <v>645</v>
      </c>
      <c r="AC682" s="16" t="s">
        <v>646</v>
      </c>
      <c r="AD682" s="16" t="s">
        <v>3912</v>
      </c>
      <c r="AE682" s="16" t="s">
        <v>1324</v>
      </c>
      <c r="AF682" s="24">
        <v>2948278</v>
      </c>
      <c r="AG682" s="25" t="s">
        <v>78</v>
      </c>
      <c r="AH682" s="24">
        <v>2948278</v>
      </c>
      <c r="AI682" s="26" t="s">
        <v>78</v>
      </c>
      <c r="AJ682" s="27">
        <v>43042</v>
      </c>
      <c r="AK682" s="19"/>
      <c r="AL682" s="28">
        <f t="shared" ca="1" si="66"/>
        <v>7.416666666666667</v>
      </c>
      <c r="AM682" s="16" t="s">
        <v>173</v>
      </c>
      <c r="AN682" s="39" t="s">
        <v>94</v>
      </c>
      <c r="AO682" s="36" t="s">
        <v>647</v>
      </c>
      <c r="AP682" s="30">
        <v>6.9690000000000002E-2</v>
      </c>
      <c r="AQ682" s="31" t="s">
        <v>3913</v>
      </c>
      <c r="AR682" s="16" t="s">
        <v>3913</v>
      </c>
      <c r="AS682" s="16" t="s">
        <v>84</v>
      </c>
      <c r="AT682" s="16"/>
      <c r="AU682" s="33"/>
      <c r="AV682" s="16"/>
      <c r="AW682" s="16" t="s">
        <v>3914</v>
      </c>
      <c r="AX682" s="16">
        <v>3122061478</v>
      </c>
      <c r="AY682" s="16" t="s">
        <v>78</v>
      </c>
      <c r="AZ682" s="16" t="str">
        <f t="shared" ref="AZ682:AZ713" ca="1" si="68">IF(AND(C682="MASCULINO",J682&gt;=59),"Prepensionado",IF(AND(C682="FEMENINO",J682&gt;=54),"Prepensionado"," "))</f>
        <v xml:space="preserve"> </v>
      </c>
      <c r="BA682" s="16" t="s">
        <v>87</v>
      </c>
      <c r="BB682" s="16" t="s">
        <v>211</v>
      </c>
      <c r="BC682" s="16"/>
      <c r="BD682" s="18" t="s">
        <v>87</v>
      </c>
      <c r="BE682" s="16"/>
      <c r="BF682" s="16" t="s">
        <v>87</v>
      </c>
      <c r="BG682" s="31"/>
      <c r="BH682" s="16"/>
      <c r="BI682" s="19"/>
      <c r="BJ682" s="16"/>
      <c r="BK682" s="16"/>
      <c r="BL682" s="34"/>
    </row>
    <row r="683" spans="1:64">
      <c r="A683" s="15">
        <v>809</v>
      </c>
      <c r="B683" s="16">
        <v>301</v>
      </c>
      <c r="C683" s="17" t="s">
        <v>64</v>
      </c>
      <c r="D683" s="18">
        <v>10966818</v>
      </c>
      <c r="E683" s="18">
        <v>10966818</v>
      </c>
      <c r="F683" s="18">
        <v>10966818</v>
      </c>
      <c r="G683" s="17" t="s">
        <v>3915</v>
      </c>
      <c r="H683" s="16" t="s">
        <v>66</v>
      </c>
      <c r="I683" s="19" t="s">
        <v>1357</v>
      </c>
      <c r="J683" s="16">
        <f t="shared" ca="1" si="67"/>
        <v>40</v>
      </c>
      <c r="K683" s="17" t="s">
        <v>67</v>
      </c>
      <c r="L683" s="16">
        <v>4070</v>
      </c>
      <c r="M683" s="16" t="s">
        <v>3596</v>
      </c>
      <c r="N683" s="16" t="s">
        <v>3597</v>
      </c>
      <c r="O683" s="35" t="s">
        <v>3598</v>
      </c>
      <c r="P683" s="16" t="s">
        <v>71</v>
      </c>
      <c r="Q683" s="16" t="s">
        <v>131</v>
      </c>
      <c r="R683" s="38" t="s">
        <v>73</v>
      </c>
      <c r="S683" s="22"/>
      <c r="T683" s="22">
        <v>809</v>
      </c>
      <c r="U683" s="22" t="s">
        <v>3597</v>
      </c>
      <c r="V683" s="37" t="s">
        <v>3598</v>
      </c>
      <c r="W683" s="16">
        <v>1000</v>
      </c>
      <c r="X683" s="16" t="s">
        <v>74</v>
      </c>
      <c r="Y683" s="16" t="s">
        <v>3599</v>
      </c>
      <c r="Z683" s="16" t="s">
        <v>3600</v>
      </c>
      <c r="AA683" s="16" t="s">
        <v>190</v>
      </c>
      <c r="AB683" s="16" t="s">
        <v>1085</v>
      </c>
      <c r="AC683" s="16" t="s">
        <v>1086</v>
      </c>
      <c r="AD683" s="16"/>
      <c r="AE683" s="16" t="s">
        <v>1324</v>
      </c>
      <c r="AF683" s="24">
        <v>2948278</v>
      </c>
      <c r="AG683" s="25" t="s">
        <v>78</v>
      </c>
      <c r="AH683" s="24">
        <v>2948278</v>
      </c>
      <c r="AI683" s="26" t="s">
        <v>78</v>
      </c>
      <c r="AJ683" s="27">
        <v>43014</v>
      </c>
      <c r="AK683" s="19"/>
      <c r="AL683" s="28">
        <f t="shared" ca="1" si="66"/>
        <v>7.416666666666667</v>
      </c>
      <c r="AM683" s="16" t="s">
        <v>269</v>
      </c>
      <c r="AN683" s="16" t="s">
        <v>121</v>
      </c>
      <c r="AO683" s="36" t="s">
        <v>1087</v>
      </c>
      <c r="AP683" s="30">
        <v>6.9690000000000002E-2</v>
      </c>
      <c r="AQ683" s="31" t="s">
        <v>3916</v>
      </c>
      <c r="AR683" s="16" t="s">
        <v>3916</v>
      </c>
      <c r="AS683" s="16" t="s">
        <v>84</v>
      </c>
      <c r="AT683" s="16"/>
      <c r="AU683" s="33"/>
      <c r="AV683" s="16"/>
      <c r="AW683" s="16" t="s">
        <v>3917</v>
      </c>
      <c r="AX683" s="16">
        <v>3115098257</v>
      </c>
      <c r="AY683" s="16" t="s">
        <v>78</v>
      </c>
      <c r="AZ683" s="16" t="str">
        <f t="shared" ca="1" si="68"/>
        <v xml:space="preserve"> </v>
      </c>
      <c r="BA683" s="16" t="s">
        <v>87</v>
      </c>
      <c r="BB683" s="16" t="s">
        <v>87</v>
      </c>
      <c r="BC683" s="16"/>
      <c r="BD683" s="18" t="s">
        <v>87</v>
      </c>
      <c r="BE683" s="16"/>
      <c r="BF683" s="16" t="s">
        <v>87</v>
      </c>
      <c r="BG683" s="31"/>
      <c r="BH683" s="16"/>
      <c r="BI683" s="19"/>
      <c r="BJ683" s="16"/>
      <c r="BK683" s="16"/>
      <c r="BL683" s="34"/>
    </row>
    <row r="684" spans="1:64">
      <c r="A684" s="15">
        <v>810</v>
      </c>
      <c r="B684" s="16">
        <v>301</v>
      </c>
      <c r="C684" s="17" t="s">
        <v>64</v>
      </c>
      <c r="D684" s="18">
        <v>11259096</v>
      </c>
      <c r="E684" s="18">
        <v>11259096</v>
      </c>
      <c r="F684" s="18">
        <v>11259096</v>
      </c>
      <c r="G684" s="17" t="s">
        <v>3918</v>
      </c>
      <c r="H684" s="16" t="s">
        <v>229</v>
      </c>
      <c r="I684" s="19">
        <v>30641</v>
      </c>
      <c r="J684" s="16">
        <f t="shared" ca="1" si="67"/>
        <v>41</v>
      </c>
      <c r="K684" s="17" t="s">
        <v>67</v>
      </c>
      <c r="L684" s="16">
        <v>4070</v>
      </c>
      <c r="M684" s="16" t="s">
        <v>3596</v>
      </c>
      <c r="N684" s="16" t="s">
        <v>3597</v>
      </c>
      <c r="O684" s="35" t="s">
        <v>3598</v>
      </c>
      <c r="P684" s="16" t="s">
        <v>71</v>
      </c>
      <c r="Q684" s="16" t="s">
        <v>131</v>
      </c>
      <c r="R684" s="38" t="s">
        <v>73</v>
      </c>
      <c r="S684" s="22"/>
      <c r="T684" s="22">
        <v>810</v>
      </c>
      <c r="U684" s="22" t="s">
        <v>3597</v>
      </c>
      <c r="V684" s="37" t="s">
        <v>3598</v>
      </c>
      <c r="W684" s="16">
        <v>1000</v>
      </c>
      <c r="X684" s="16" t="s">
        <v>74</v>
      </c>
      <c r="Y684" s="16" t="s">
        <v>3599</v>
      </c>
      <c r="Z684" s="16" t="s">
        <v>3600</v>
      </c>
      <c r="AA684" s="16" t="s">
        <v>671</v>
      </c>
      <c r="AB684" s="16" t="s">
        <v>3919</v>
      </c>
      <c r="AC684" s="16" t="s">
        <v>692</v>
      </c>
      <c r="AD684" s="16"/>
      <c r="AE684" s="16" t="s">
        <v>3601</v>
      </c>
      <c r="AF684" s="24">
        <v>2948278</v>
      </c>
      <c r="AG684" s="25" t="s">
        <v>78</v>
      </c>
      <c r="AH684" s="24">
        <v>2948278</v>
      </c>
      <c r="AI684" s="26" t="s">
        <v>78</v>
      </c>
      <c r="AJ684" s="27">
        <v>43285</v>
      </c>
      <c r="AK684" s="19"/>
      <c r="AL684" s="28">
        <f t="shared" ca="1" si="66"/>
        <v>6.75</v>
      </c>
      <c r="AM684" s="16" t="s">
        <v>183</v>
      </c>
      <c r="AN684" s="16" t="s">
        <v>94</v>
      </c>
      <c r="AO684" s="36" t="s">
        <v>693</v>
      </c>
      <c r="AP684" s="30">
        <v>6.9690000000000002E-2</v>
      </c>
      <c r="AQ684" s="31" t="s">
        <v>3920</v>
      </c>
      <c r="AR684" s="16" t="s">
        <v>3921</v>
      </c>
      <c r="AS684" s="16" t="s">
        <v>84</v>
      </c>
      <c r="AT684" s="16"/>
      <c r="AU684" s="33"/>
      <c r="AV684" s="16"/>
      <c r="AW684" s="16" t="s">
        <v>3922</v>
      </c>
      <c r="AX684" s="16">
        <v>3115135167</v>
      </c>
      <c r="AY684" s="16">
        <v>3232249058</v>
      </c>
      <c r="AZ684" s="16" t="str">
        <f t="shared" ca="1" si="68"/>
        <v xml:space="preserve"> </v>
      </c>
      <c r="BA684" s="16" t="s">
        <v>87</v>
      </c>
      <c r="BB684" s="16" t="s">
        <v>87</v>
      </c>
      <c r="BC684" s="16"/>
      <c r="BD684" s="18" t="s">
        <v>87</v>
      </c>
      <c r="BE684" s="16"/>
      <c r="BF684" s="16" t="s">
        <v>87</v>
      </c>
      <c r="BG684" s="31"/>
      <c r="BH684" s="16"/>
      <c r="BI684" s="19"/>
      <c r="BJ684" s="16"/>
      <c r="BK684" s="16"/>
      <c r="BL684" s="34"/>
    </row>
    <row r="685" spans="1:64">
      <c r="A685" s="15">
        <v>811</v>
      </c>
      <c r="B685" s="16">
        <v>301</v>
      </c>
      <c r="C685" s="17" t="s">
        <v>64</v>
      </c>
      <c r="D685" s="18">
        <v>11320849</v>
      </c>
      <c r="E685" s="18">
        <v>11320849</v>
      </c>
      <c r="F685" s="18">
        <v>11320849</v>
      </c>
      <c r="G685" s="17" t="s">
        <v>3923</v>
      </c>
      <c r="H685" s="16" t="s">
        <v>89</v>
      </c>
      <c r="I685" s="19">
        <v>26704</v>
      </c>
      <c r="J685" s="16">
        <f t="shared" ca="1" si="67"/>
        <v>52</v>
      </c>
      <c r="K685" s="17" t="s">
        <v>67</v>
      </c>
      <c r="L685" s="16">
        <v>4070</v>
      </c>
      <c r="M685" s="16" t="s">
        <v>3596</v>
      </c>
      <c r="N685" s="16" t="s">
        <v>3597</v>
      </c>
      <c r="O685" s="35" t="s">
        <v>3598</v>
      </c>
      <c r="P685" s="16" t="s">
        <v>71</v>
      </c>
      <c r="Q685" s="16" t="s">
        <v>131</v>
      </c>
      <c r="R685" s="38" t="s">
        <v>73</v>
      </c>
      <c r="S685" s="22"/>
      <c r="T685" s="22">
        <v>811</v>
      </c>
      <c r="U685" s="22" t="s">
        <v>3597</v>
      </c>
      <c r="V685" s="37" t="s">
        <v>3598</v>
      </c>
      <c r="W685" s="16">
        <v>1000</v>
      </c>
      <c r="X685" s="16" t="s">
        <v>74</v>
      </c>
      <c r="Y685" s="16" t="s">
        <v>3599</v>
      </c>
      <c r="Z685" s="16" t="s">
        <v>3600</v>
      </c>
      <c r="AA685" s="16" t="s">
        <v>433</v>
      </c>
      <c r="AB685" s="16" t="s">
        <v>434</v>
      </c>
      <c r="AC685" s="16" t="s">
        <v>435</v>
      </c>
      <c r="AD685" s="52" t="s">
        <v>3924</v>
      </c>
      <c r="AE685" s="16" t="s">
        <v>1324</v>
      </c>
      <c r="AF685" s="24">
        <v>2948278</v>
      </c>
      <c r="AG685" s="25" t="s">
        <v>78</v>
      </c>
      <c r="AH685" s="24">
        <v>2948278</v>
      </c>
      <c r="AI685" s="26" t="s">
        <v>78</v>
      </c>
      <c r="AJ685" s="27">
        <v>43091</v>
      </c>
      <c r="AK685" s="19"/>
      <c r="AL685" s="28">
        <f t="shared" ca="1" si="66"/>
        <v>7.25</v>
      </c>
      <c r="AM685" s="16" t="s">
        <v>93</v>
      </c>
      <c r="AN685" s="16" t="s">
        <v>94</v>
      </c>
      <c r="AO685" s="36" t="s">
        <v>436</v>
      </c>
      <c r="AP685" s="30">
        <v>6.9690000000000002E-2</v>
      </c>
      <c r="AQ685" s="31" t="s">
        <v>3925</v>
      </c>
      <c r="AR685" s="16" t="s">
        <v>3926</v>
      </c>
      <c r="AS685" s="16" t="s">
        <v>84</v>
      </c>
      <c r="AT685" s="16"/>
      <c r="AU685" s="33"/>
      <c r="AV685" s="16"/>
      <c r="AW685" s="16" t="s">
        <v>3927</v>
      </c>
      <c r="AX685" s="16">
        <v>3002853363</v>
      </c>
      <c r="AY685" s="16" t="s">
        <v>78</v>
      </c>
      <c r="AZ685" s="16" t="str">
        <f t="shared" ca="1" si="68"/>
        <v xml:space="preserve"> </v>
      </c>
      <c r="BA685" s="16" t="s">
        <v>87</v>
      </c>
      <c r="BB685" s="16" t="s">
        <v>87</v>
      </c>
      <c r="BC685" s="16"/>
      <c r="BD685" s="18" t="s">
        <v>87</v>
      </c>
      <c r="BE685" s="16"/>
      <c r="BF685" s="16" t="s">
        <v>87</v>
      </c>
      <c r="BG685" s="31"/>
      <c r="BH685" s="16"/>
      <c r="BI685" s="19"/>
      <c r="BJ685" s="16"/>
      <c r="BK685" s="16"/>
      <c r="BL685" s="34"/>
    </row>
    <row r="686" spans="1:64">
      <c r="A686" s="15">
        <v>812</v>
      </c>
      <c r="B686" s="16">
        <v>301</v>
      </c>
      <c r="C686" s="17" t="s">
        <v>64</v>
      </c>
      <c r="D686" s="18">
        <v>11350107</v>
      </c>
      <c r="E686" s="18">
        <v>11350107</v>
      </c>
      <c r="F686" s="18">
        <v>11350107</v>
      </c>
      <c r="G686" s="17" t="s">
        <v>3928</v>
      </c>
      <c r="H686" s="16" t="s">
        <v>89</v>
      </c>
      <c r="I686" s="19" t="s">
        <v>3929</v>
      </c>
      <c r="J686" s="16">
        <f t="shared" ca="1" si="67"/>
        <v>52</v>
      </c>
      <c r="K686" s="17" t="s">
        <v>67</v>
      </c>
      <c r="L686" s="16">
        <v>4070</v>
      </c>
      <c r="M686" s="16" t="s">
        <v>3596</v>
      </c>
      <c r="N686" s="16" t="s">
        <v>3597</v>
      </c>
      <c r="O686" s="35" t="s">
        <v>3598</v>
      </c>
      <c r="P686" s="16" t="s">
        <v>71</v>
      </c>
      <c r="Q686" s="16" t="s">
        <v>131</v>
      </c>
      <c r="R686" s="38" t="s">
        <v>73</v>
      </c>
      <c r="S686" s="22"/>
      <c r="T686" s="22">
        <v>812</v>
      </c>
      <c r="U686" s="22" t="s">
        <v>3597</v>
      </c>
      <c r="V686" s="37" t="s">
        <v>3598</v>
      </c>
      <c r="W686" s="16">
        <v>1000</v>
      </c>
      <c r="X686" s="16" t="s">
        <v>74</v>
      </c>
      <c r="Y686" s="16" t="s">
        <v>3599</v>
      </c>
      <c r="Z686" s="16" t="s">
        <v>3600</v>
      </c>
      <c r="AA686" s="16" t="s">
        <v>339</v>
      </c>
      <c r="AB686" s="16" t="s">
        <v>340</v>
      </c>
      <c r="AC686" s="16" t="s">
        <v>341</v>
      </c>
      <c r="AD686" s="16"/>
      <c r="AE686" s="16" t="s">
        <v>1324</v>
      </c>
      <c r="AF686" s="24">
        <v>2948278</v>
      </c>
      <c r="AG686" s="25" t="s">
        <v>78</v>
      </c>
      <c r="AH686" s="24">
        <v>2948278</v>
      </c>
      <c r="AI686" s="26" t="s">
        <v>78</v>
      </c>
      <c r="AJ686" s="27">
        <v>42866</v>
      </c>
      <c r="AK686" s="19"/>
      <c r="AL686" s="28">
        <f t="shared" ca="1" si="66"/>
        <v>7.833333333333333</v>
      </c>
      <c r="AM686" s="16" t="s">
        <v>269</v>
      </c>
      <c r="AN686" s="16" t="s">
        <v>94</v>
      </c>
      <c r="AO686" s="36" t="s">
        <v>343</v>
      </c>
      <c r="AP686" s="30">
        <v>6.9690000000000002E-2</v>
      </c>
      <c r="AQ686" s="31" t="s">
        <v>3930</v>
      </c>
      <c r="AR686" s="16" t="s">
        <v>3931</v>
      </c>
      <c r="AS686" s="16" t="s">
        <v>84</v>
      </c>
      <c r="AT686" s="16"/>
      <c r="AU686" s="33"/>
      <c r="AV686" s="16"/>
      <c r="AW686" s="16" t="s">
        <v>3932</v>
      </c>
      <c r="AX686" s="16">
        <v>3007776503</v>
      </c>
      <c r="AY686" s="16">
        <v>3103008654</v>
      </c>
      <c r="AZ686" s="16" t="str">
        <f t="shared" ca="1" si="68"/>
        <v xml:space="preserve"> </v>
      </c>
      <c r="BA686" s="16" t="s">
        <v>87</v>
      </c>
      <c r="BB686" s="16" t="s">
        <v>87</v>
      </c>
      <c r="BC686" s="16"/>
      <c r="BD686" s="18" t="s">
        <v>87</v>
      </c>
      <c r="BE686" s="16"/>
      <c r="BF686" s="16" t="s">
        <v>87</v>
      </c>
      <c r="BG686" s="31"/>
      <c r="BH686" s="16"/>
      <c r="BI686" s="19"/>
      <c r="BJ686" s="16"/>
      <c r="BK686" s="16"/>
      <c r="BL686" s="34"/>
    </row>
    <row r="687" spans="1:64">
      <c r="A687" s="15">
        <v>813</v>
      </c>
      <c r="B687" s="16">
        <v>301</v>
      </c>
      <c r="C687" s="17" t="s">
        <v>64</v>
      </c>
      <c r="D687" s="18">
        <v>11365974</v>
      </c>
      <c r="E687" s="18" t="e">
        <v>#N/A</v>
      </c>
      <c r="F687" s="18" t="e">
        <v>#N/A</v>
      </c>
      <c r="G687" s="17" t="s">
        <v>3933</v>
      </c>
      <c r="H687" s="16"/>
      <c r="I687" s="19">
        <v>29730</v>
      </c>
      <c r="J687" s="16">
        <f t="shared" ca="1" si="67"/>
        <v>43</v>
      </c>
      <c r="K687" s="17" t="s">
        <v>67</v>
      </c>
      <c r="L687" s="16">
        <v>4070</v>
      </c>
      <c r="M687" s="16" t="s">
        <v>3596</v>
      </c>
      <c r="N687" s="16" t="s">
        <v>3597</v>
      </c>
      <c r="O687" s="35" t="s">
        <v>3598</v>
      </c>
      <c r="P687" s="16" t="s">
        <v>71</v>
      </c>
      <c r="Q687" s="16" t="s">
        <v>131</v>
      </c>
      <c r="R687" s="38" t="s">
        <v>1309</v>
      </c>
      <c r="S687" s="22"/>
      <c r="T687" s="22">
        <v>813</v>
      </c>
      <c r="U687" s="22" t="s">
        <v>3597</v>
      </c>
      <c r="V687" s="37" t="s">
        <v>3598</v>
      </c>
      <c r="W687" s="16">
        <v>1000</v>
      </c>
      <c r="X687" s="16" t="s">
        <v>74</v>
      </c>
      <c r="Y687" s="16" t="s">
        <v>3599</v>
      </c>
      <c r="Z687" s="16" t="s">
        <v>3600</v>
      </c>
      <c r="AA687" s="16" t="s">
        <v>463</v>
      </c>
      <c r="AB687" s="16" t="s">
        <v>464</v>
      </c>
      <c r="AC687" s="16" t="s">
        <v>465</v>
      </c>
      <c r="AD687" s="16" t="s">
        <v>3934</v>
      </c>
      <c r="AE687" s="16" t="s">
        <v>3601</v>
      </c>
      <c r="AF687" s="24">
        <v>2948278</v>
      </c>
      <c r="AG687" s="25" t="s">
        <v>78</v>
      </c>
      <c r="AH687" s="24">
        <v>2948278</v>
      </c>
      <c r="AI687" s="26" t="s">
        <v>78</v>
      </c>
      <c r="AJ687" s="27">
        <v>43070</v>
      </c>
      <c r="AK687" s="19"/>
      <c r="AL687" s="28">
        <f t="shared" ca="1" si="66"/>
        <v>7.333333333333333</v>
      </c>
      <c r="AM687" s="16" t="s">
        <v>183</v>
      </c>
      <c r="AN687" s="16" t="s">
        <v>94</v>
      </c>
      <c r="AO687" s="36" t="s">
        <v>466</v>
      </c>
      <c r="AP687" s="30">
        <v>6.9690000000000002E-2</v>
      </c>
      <c r="AQ687" s="31" t="s">
        <v>3935</v>
      </c>
      <c r="AR687" s="16" t="s">
        <v>3935</v>
      </c>
      <c r="AS687" s="16" t="s">
        <v>84</v>
      </c>
      <c r="AT687" s="16"/>
      <c r="AU687" s="33"/>
      <c r="AV687" s="16"/>
      <c r="AW687" s="16" t="s">
        <v>3936</v>
      </c>
      <c r="AX687" s="16">
        <v>3204952676</v>
      </c>
      <c r="AY687" s="16" t="s">
        <v>78</v>
      </c>
      <c r="AZ687" s="16" t="str">
        <f t="shared" ca="1" si="68"/>
        <v xml:space="preserve"> </v>
      </c>
      <c r="BA687" s="16" t="s">
        <v>87</v>
      </c>
      <c r="BB687" s="16" t="s">
        <v>87</v>
      </c>
      <c r="BC687" s="16"/>
      <c r="BD687" s="18" t="s">
        <v>87</v>
      </c>
      <c r="BE687" s="16"/>
      <c r="BF687" s="16" t="s">
        <v>87</v>
      </c>
      <c r="BG687" s="31"/>
      <c r="BH687" s="16"/>
      <c r="BI687" s="19"/>
      <c r="BJ687" s="16"/>
      <c r="BK687" s="16"/>
      <c r="BL687" s="34"/>
    </row>
    <row r="688" spans="1:64">
      <c r="A688" s="15">
        <v>815</v>
      </c>
      <c r="B688" s="16">
        <v>301</v>
      </c>
      <c r="C688" s="17" t="s">
        <v>64</v>
      </c>
      <c r="D688" s="18">
        <v>11636483</v>
      </c>
      <c r="E688" s="18">
        <v>11636483</v>
      </c>
      <c r="F688" s="18">
        <v>11636483</v>
      </c>
      <c r="G688" s="17" t="s">
        <v>3937</v>
      </c>
      <c r="H688" s="16" t="s">
        <v>89</v>
      </c>
      <c r="I688" s="19">
        <v>25906</v>
      </c>
      <c r="J688" s="16">
        <f t="shared" ref="J688:J699" ca="1" si="69">IF(I688=0," ",DATEDIF(I688,TODAY(),"Y"))</f>
        <v>54</v>
      </c>
      <c r="K688" s="17" t="s">
        <v>67</v>
      </c>
      <c r="L688" s="16">
        <v>4070</v>
      </c>
      <c r="M688" s="16" t="s">
        <v>3596</v>
      </c>
      <c r="N688" s="16" t="s">
        <v>3597</v>
      </c>
      <c r="O688" s="35" t="s">
        <v>3598</v>
      </c>
      <c r="P688" s="16" t="s">
        <v>71</v>
      </c>
      <c r="Q688" s="16" t="s">
        <v>131</v>
      </c>
      <c r="R688" s="38" t="s">
        <v>73</v>
      </c>
      <c r="S688" s="22"/>
      <c r="T688" s="22">
        <v>815</v>
      </c>
      <c r="U688" s="22" t="s">
        <v>3597</v>
      </c>
      <c r="V688" s="37" t="s">
        <v>3598</v>
      </c>
      <c r="W688" s="16">
        <v>1000</v>
      </c>
      <c r="X688" s="16" t="s">
        <v>74</v>
      </c>
      <c r="Y688" s="16" t="s">
        <v>3599</v>
      </c>
      <c r="Z688" s="16" t="s">
        <v>3600</v>
      </c>
      <c r="AA688" s="16" t="s">
        <v>671</v>
      </c>
      <c r="AB688" s="16" t="s">
        <v>3938</v>
      </c>
      <c r="AC688" s="16" t="s">
        <v>692</v>
      </c>
      <c r="AD688" s="16" t="s">
        <v>3939</v>
      </c>
      <c r="AE688" s="16" t="s">
        <v>3601</v>
      </c>
      <c r="AF688" s="24">
        <v>2948278</v>
      </c>
      <c r="AG688" s="25" t="s">
        <v>78</v>
      </c>
      <c r="AH688" s="24">
        <v>2948278</v>
      </c>
      <c r="AI688" s="26" t="s">
        <v>78</v>
      </c>
      <c r="AJ688" s="27">
        <v>43059</v>
      </c>
      <c r="AK688" s="19"/>
      <c r="AL688" s="28">
        <f t="shared" ca="1" si="66"/>
        <v>7.333333333333333</v>
      </c>
      <c r="AM688" s="16" t="s">
        <v>173</v>
      </c>
      <c r="AN688" s="16" t="s">
        <v>94</v>
      </c>
      <c r="AO688" s="36" t="s">
        <v>693</v>
      </c>
      <c r="AP688" s="30">
        <v>6.9690000000000002E-2</v>
      </c>
      <c r="AQ688" s="31" t="s">
        <v>3940</v>
      </c>
      <c r="AR688" s="16" t="s">
        <v>3940</v>
      </c>
      <c r="AS688" s="16" t="s">
        <v>2703</v>
      </c>
      <c r="AT688" s="16"/>
      <c r="AU688" s="33"/>
      <c r="AV688" s="16"/>
      <c r="AW688" s="16" t="s">
        <v>3941</v>
      </c>
      <c r="AX688" s="16">
        <v>3148638030</v>
      </c>
      <c r="AY688" s="16" t="s">
        <v>78</v>
      </c>
      <c r="AZ688" s="16" t="str">
        <f t="shared" ca="1" si="68"/>
        <v xml:space="preserve"> </v>
      </c>
      <c r="BA688" s="16" t="s">
        <v>87</v>
      </c>
      <c r="BB688" s="16" t="s">
        <v>265</v>
      </c>
      <c r="BC688" s="16"/>
      <c r="BD688" s="18" t="s">
        <v>87</v>
      </c>
      <c r="BE688" s="16"/>
      <c r="BF688" s="16" t="s">
        <v>87</v>
      </c>
      <c r="BG688" s="31"/>
      <c r="BH688" s="16"/>
      <c r="BI688" s="19"/>
      <c r="BJ688" s="16"/>
      <c r="BK688" s="16"/>
      <c r="BL688" s="34"/>
    </row>
    <row r="689" spans="1:64">
      <c r="A689" s="15">
        <v>816</v>
      </c>
      <c r="B689" s="16">
        <v>301</v>
      </c>
      <c r="C689" s="17" t="s">
        <v>64</v>
      </c>
      <c r="D689" s="18">
        <v>11645497</v>
      </c>
      <c r="E689" s="18">
        <v>11645497</v>
      </c>
      <c r="F689" s="18">
        <v>11645497</v>
      </c>
      <c r="G689" s="17" t="s">
        <v>3942</v>
      </c>
      <c r="H689" s="16" t="s">
        <v>89</v>
      </c>
      <c r="I689" s="19">
        <v>28204</v>
      </c>
      <c r="J689" s="16">
        <f t="shared" ca="1" si="69"/>
        <v>48</v>
      </c>
      <c r="K689" s="17" t="s">
        <v>67</v>
      </c>
      <c r="L689" s="16">
        <v>4070</v>
      </c>
      <c r="M689" s="16" t="s">
        <v>3596</v>
      </c>
      <c r="N689" s="16" t="s">
        <v>3597</v>
      </c>
      <c r="O689" s="35" t="s">
        <v>3598</v>
      </c>
      <c r="P689" s="16" t="s">
        <v>71</v>
      </c>
      <c r="Q689" s="16" t="s">
        <v>131</v>
      </c>
      <c r="R689" s="38" t="s">
        <v>73</v>
      </c>
      <c r="S689" s="22"/>
      <c r="T689" s="22">
        <v>816</v>
      </c>
      <c r="U689" s="22" t="s">
        <v>3597</v>
      </c>
      <c r="V689" s="37" t="s">
        <v>3598</v>
      </c>
      <c r="W689" s="16">
        <v>1000</v>
      </c>
      <c r="X689" s="16" t="s">
        <v>74</v>
      </c>
      <c r="Y689" s="16" t="s">
        <v>3599</v>
      </c>
      <c r="Z689" s="16" t="s">
        <v>3600</v>
      </c>
      <c r="AA689" s="16" t="s">
        <v>339</v>
      </c>
      <c r="AB689" s="16" t="s">
        <v>340</v>
      </c>
      <c r="AC689" s="16" t="s">
        <v>341</v>
      </c>
      <c r="AD689" s="16"/>
      <c r="AE689" s="16" t="s">
        <v>3601</v>
      </c>
      <c r="AF689" s="24">
        <v>2948278</v>
      </c>
      <c r="AG689" s="25" t="s">
        <v>78</v>
      </c>
      <c r="AH689" s="24">
        <v>2948278</v>
      </c>
      <c r="AI689" s="26" t="s">
        <v>78</v>
      </c>
      <c r="AJ689" s="27">
        <v>43059</v>
      </c>
      <c r="AK689" s="19"/>
      <c r="AL689" s="28">
        <f t="shared" ca="1" si="66"/>
        <v>7.333333333333333</v>
      </c>
      <c r="AM689" s="16" t="s">
        <v>3486</v>
      </c>
      <c r="AN689" s="16" t="s">
        <v>94</v>
      </c>
      <c r="AO689" s="36" t="s">
        <v>343</v>
      </c>
      <c r="AP689" s="30">
        <v>6.9690000000000002E-2</v>
      </c>
      <c r="AQ689" s="31" t="s">
        <v>3943</v>
      </c>
      <c r="AR689" s="16" t="s">
        <v>3944</v>
      </c>
      <c r="AS689" s="16" t="s">
        <v>84</v>
      </c>
      <c r="AT689" s="16"/>
      <c r="AU689" s="33"/>
      <c r="AV689" s="16"/>
      <c r="AW689" s="16" t="s">
        <v>3945</v>
      </c>
      <c r="AX689" s="16">
        <v>3128946568</v>
      </c>
      <c r="AY689" s="16" t="s">
        <v>78</v>
      </c>
      <c r="AZ689" s="16" t="str">
        <f t="shared" ca="1" si="68"/>
        <v xml:space="preserve"> </v>
      </c>
      <c r="BA689" s="16" t="s">
        <v>87</v>
      </c>
      <c r="BB689" s="16" t="s">
        <v>265</v>
      </c>
      <c r="BC689" s="16"/>
      <c r="BD689" s="18" t="s">
        <v>87</v>
      </c>
      <c r="BE689" s="16"/>
      <c r="BF689" s="16" t="s">
        <v>87</v>
      </c>
      <c r="BG689" s="31"/>
      <c r="BH689" s="16"/>
      <c r="BI689" s="19"/>
      <c r="BJ689" s="16"/>
      <c r="BK689" s="16"/>
      <c r="BL689" s="34"/>
    </row>
    <row r="690" spans="1:64">
      <c r="A690" s="15">
        <v>817</v>
      </c>
      <c r="B690" s="16">
        <v>301</v>
      </c>
      <c r="C690" s="17" t="s">
        <v>64</v>
      </c>
      <c r="D690" s="18">
        <v>11807893</v>
      </c>
      <c r="E690" s="18">
        <v>11807893</v>
      </c>
      <c r="F690" s="18">
        <v>11807893</v>
      </c>
      <c r="G690" s="17" t="s">
        <v>3946</v>
      </c>
      <c r="H690" s="16" t="s">
        <v>974</v>
      </c>
      <c r="I690" s="19">
        <v>28793</v>
      </c>
      <c r="J690" s="16">
        <f t="shared" ca="1" si="69"/>
        <v>46</v>
      </c>
      <c r="K690" s="17" t="s">
        <v>67</v>
      </c>
      <c r="L690" s="16">
        <v>4070</v>
      </c>
      <c r="M690" s="16" t="s">
        <v>3596</v>
      </c>
      <c r="N690" s="16" t="s">
        <v>3597</v>
      </c>
      <c r="O690" s="35" t="s">
        <v>3598</v>
      </c>
      <c r="P690" s="16" t="s">
        <v>71</v>
      </c>
      <c r="Q690" s="16" t="s">
        <v>131</v>
      </c>
      <c r="R690" s="38" t="s">
        <v>73</v>
      </c>
      <c r="S690" s="22"/>
      <c r="T690" s="22">
        <v>817</v>
      </c>
      <c r="U690" s="22" t="s">
        <v>3597</v>
      </c>
      <c r="V690" s="37" t="s">
        <v>3598</v>
      </c>
      <c r="W690" s="16">
        <v>1000</v>
      </c>
      <c r="X690" s="16" t="s">
        <v>74</v>
      </c>
      <c r="Y690" s="16" t="s">
        <v>3599</v>
      </c>
      <c r="Z690" s="16" t="s">
        <v>3600</v>
      </c>
      <c r="AA690" s="16" t="s">
        <v>339</v>
      </c>
      <c r="AB690" s="16" t="s">
        <v>3947</v>
      </c>
      <c r="AC690" s="16" t="s">
        <v>3948</v>
      </c>
      <c r="AD690" s="16"/>
      <c r="AE690" s="16" t="s">
        <v>1324</v>
      </c>
      <c r="AF690" s="24">
        <v>2948278</v>
      </c>
      <c r="AG690" s="25" t="s">
        <v>78</v>
      </c>
      <c r="AH690" s="24">
        <v>2948278</v>
      </c>
      <c r="AI690" s="26" t="s">
        <v>78</v>
      </c>
      <c r="AJ690" s="27">
        <v>43081</v>
      </c>
      <c r="AK690" s="19"/>
      <c r="AL690" s="28">
        <f t="shared" ca="1" si="66"/>
        <v>7.25</v>
      </c>
      <c r="AM690" s="16" t="s">
        <v>183</v>
      </c>
      <c r="AN690" s="16" t="s">
        <v>240</v>
      </c>
      <c r="AO690" s="36" t="s">
        <v>3949</v>
      </c>
      <c r="AP690" s="30">
        <v>6.9690000000000002E-2</v>
      </c>
      <c r="AQ690" s="31" t="s">
        <v>3950</v>
      </c>
      <c r="AR690" s="16" t="s">
        <v>3951</v>
      </c>
      <c r="AS690" s="16" t="s">
        <v>84</v>
      </c>
      <c r="AT690" s="16"/>
      <c r="AU690" s="33"/>
      <c r="AV690" s="16"/>
      <c r="AW690" s="16" t="s">
        <v>3952</v>
      </c>
      <c r="AX690" s="16">
        <v>3137830437</v>
      </c>
      <c r="AY690" s="16" t="s">
        <v>78</v>
      </c>
      <c r="AZ690" s="16" t="str">
        <f t="shared" ca="1" si="68"/>
        <v xml:space="preserve"> </v>
      </c>
      <c r="BA690" s="16" t="s">
        <v>87</v>
      </c>
      <c r="BB690" s="16" t="s">
        <v>87</v>
      </c>
      <c r="BC690" s="16"/>
      <c r="BD690" s="18" t="s">
        <v>87</v>
      </c>
      <c r="BE690" s="16"/>
      <c r="BF690" s="16" t="s">
        <v>87</v>
      </c>
      <c r="BG690" s="31"/>
      <c r="BH690" s="16"/>
      <c r="BI690" s="19"/>
      <c r="BJ690" s="16"/>
      <c r="BK690" s="16"/>
      <c r="BL690" s="34"/>
    </row>
    <row r="691" spans="1:64">
      <c r="A691" s="15">
        <v>818</v>
      </c>
      <c r="B691" s="16">
        <v>301</v>
      </c>
      <c r="C691" s="17" t="s">
        <v>64</v>
      </c>
      <c r="D691" s="18">
        <v>12138064</v>
      </c>
      <c r="E691" s="18">
        <v>12138064</v>
      </c>
      <c r="F691" s="18">
        <v>12138064</v>
      </c>
      <c r="G691" s="17" t="s">
        <v>3953</v>
      </c>
      <c r="H691" s="16" t="s">
        <v>229</v>
      </c>
      <c r="I691" s="19" t="s">
        <v>3954</v>
      </c>
      <c r="J691" s="16">
        <f t="shared" ca="1" si="69"/>
        <v>56</v>
      </c>
      <c r="K691" s="17" t="s">
        <v>67</v>
      </c>
      <c r="L691" s="16">
        <v>4070</v>
      </c>
      <c r="M691" s="16" t="s">
        <v>3596</v>
      </c>
      <c r="N691" s="16" t="s">
        <v>3597</v>
      </c>
      <c r="O691" s="35" t="s">
        <v>3598</v>
      </c>
      <c r="P691" s="16" t="s">
        <v>71</v>
      </c>
      <c r="Q691" s="16" t="s">
        <v>131</v>
      </c>
      <c r="R691" s="38" t="s">
        <v>73</v>
      </c>
      <c r="S691" s="22"/>
      <c r="T691" s="22">
        <v>818</v>
      </c>
      <c r="U691" s="22" t="s">
        <v>3597</v>
      </c>
      <c r="V691" s="37" t="s">
        <v>3598</v>
      </c>
      <c r="W691" s="16">
        <v>1000</v>
      </c>
      <c r="X691" s="16" t="s">
        <v>74</v>
      </c>
      <c r="Y691" s="16" t="s">
        <v>3599</v>
      </c>
      <c r="Z691" s="16" t="s">
        <v>3600</v>
      </c>
      <c r="AA691" s="16" t="s">
        <v>478</v>
      </c>
      <c r="AB691" s="16" t="s">
        <v>771</v>
      </c>
      <c r="AC691" s="16" t="s">
        <v>772</v>
      </c>
      <c r="AD691" s="16" t="s">
        <v>3955</v>
      </c>
      <c r="AE691" s="16" t="s">
        <v>3601</v>
      </c>
      <c r="AF691" s="24">
        <v>2948278</v>
      </c>
      <c r="AG691" s="25" t="s">
        <v>78</v>
      </c>
      <c r="AH691" s="24">
        <v>2948278</v>
      </c>
      <c r="AI691" s="26" t="s">
        <v>78</v>
      </c>
      <c r="AJ691" s="27">
        <v>42986</v>
      </c>
      <c r="AK691" s="19"/>
      <c r="AL691" s="28">
        <f t="shared" ca="1" si="66"/>
        <v>7.5</v>
      </c>
      <c r="AM691" s="16" t="s">
        <v>183</v>
      </c>
      <c r="AN691" s="16" t="s">
        <v>94</v>
      </c>
      <c r="AO691" s="36" t="s">
        <v>773</v>
      </c>
      <c r="AP691" s="30">
        <v>6.9690000000000002E-2</v>
      </c>
      <c r="AQ691" s="31" t="s">
        <v>3956</v>
      </c>
      <c r="AR691" s="16" t="s">
        <v>3956</v>
      </c>
      <c r="AS691" s="16" t="s">
        <v>263</v>
      </c>
      <c r="AT691" s="16"/>
      <c r="AU691" s="33"/>
      <c r="AV691" s="16"/>
      <c r="AW691" s="16" t="s">
        <v>3957</v>
      </c>
      <c r="AX691" s="16">
        <v>3107948945</v>
      </c>
      <c r="AY691" s="16" t="s">
        <v>78</v>
      </c>
      <c r="AZ691" s="16" t="str">
        <f t="shared" ca="1" si="68"/>
        <v xml:space="preserve"> </v>
      </c>
      <c r="BA691" s="16" t="s">
        <v>87</v>
      </c>
      <c r="BB691" s="16" t="s">
        <v>87</v>
      </c>
      <c r="BC691" s="16"/>
      <c r="BD691" s="18" t="s">
        <v>87</v>
      </c>
      <c r="BE691" s="16"/>
      <c r="BF691" s="16" t="s">
        <v>87</v>
      </c>
      <c r="BG691" s="31"/>
      <c r="BH691" s="16"/>
      <c r="BI691" s="19"/>
      <c r="BJ691" s="16"/>
      <c r="BK691" s="16"/>
      <c r="BL691" s="34"/>
    </row>
    <row r="692" spans="1:64">
      <c r="A692" s="15">
        <v>819</v>
      </c>
      <c r="B692" s="16">
        <v>301</v>
      </c>
      <c r="C692" s="17" t="s">
        <v>64</v>
      </c>
      <c r="D692" s="18">
        <v>78305797</v>
      </c>
      <c r="E692" s="18" t="e">
        <v>#N/A</v>
      </c>
      <c r="F692" s="18" t="e">
        <v>#N/A</v>
      </c>
      <c r="G692" s="17" t="s">
        <v>3958</v>
      </c>
      <c r="H692" s="16"/>
      <c r="I692" s="19">
        <v>31300</v>
      </c>
      <c r="J692" s="16">
        <f t="shared" ca="1" si="69"/>
        <v>39</v>
      </c>
      <c r="K692" s="17" t="s">
        <v>67</v>
      </c>
      <c r="L692" s="16">
        <v>4070</v>
      </c>
      <c r="M692" s="16" t="s">
        <v>3596</v>
      </c>
      <c r="N692" s="16" t="s">
        <v>3597</v>
      </c>
      <c r="O692" s="35" t="s">
        <v>3598</v>
      </c>
      <c r="P692" s="16" t="s">
        <v>71</v>
      </c>
      <c r="Q692" s="16" t="s">
        <v>131</v>
      </c>
      <c r="R692" s="38" t="s">
        <v>1726</v>
      </c>
      <c r="S692" s="22"/>
      <c r="T692" s="22">
        <v>819</v>
      </c>
      <c r="U692" s="22" t="s">
        <v>3597</v>
      </c>
      <c r="V692" s="37" t="s">
        <v>3598</v>
      </c>
      <c r="W692" s="16">
        <v>1000</v>
      </c>
      <c r="X692" s="16" t="s">
        <v>74</v>
      </c>
      <c r="Y692" s="16" t="s">
        <v>3599</v>
      </c>
      <c r="Z692" s="16" t="s">
        <v>3600</v>
      </c>
      <c r="AA692" s="16" t="s">
        <v>190</v>
      </c>
      <c r="AB692" s="16" t="s">
        <v>3959</v>
      </c>
      <c r="AC692" s="16" t="s">
        <v>1086</v>
      </c>
      <c r="AD692" s="16" t="s">
        <v>3960</v>
      </c>
      <c r="AE692" s="16" t="s">
        <v>1324</v>
      </c>
      <c r="AF692" s="24">
        <v>2948278</v>
      </c>
      <c r="AG692" s="25" t="s">
        <v>78</v>
      </c>
      <c r="AH692" s="24">
        <v>2948278</v>
      </c>
      <c r="AI692" s="26" t="s">
        <v>78</v>
      </c>
      <c r="AJ692" s="27">
        <v>43447</v>
      </c>
      <c r="AK692" s="19"/>
      <c r="AL692" s="28">
        <f t="shared" ca="1" si="66"/>
        <v>6.25</v>
      </c>
      <c r="AM692" s="16" t="s">
        <v>183</v>
      </c>
      <c r="AN692" s="16" t="s">
        <v>121</v>
      </c>
      <c r="AO692" s="36" t="s">
        <v>1087</v>
      </c>
      <c r="AP692" s="30">
        <v>6.9690000000000002E-2</v>
      </c>
      <c r="AQ692" s="31" t="s">
        <v>3961</v>
      </c>
      <c r="AR692" s="16" t="s">
        <v>3962</v>
      </c>
      <c r="AS692" s="16" t="s">
        <v>107</v>
      </c>
      <c r="AT692" s="16"/>
      <c r="AU692" s="33"/>
      <c r="AV692" s="16"/>
      <c r="AW692" s="16" t="s">
        <v>2147</v>
      </c>
      <c r="AX692" s="16" t="s">
        <v>78</v>
      </c>
      <c r="AY692" s="16" t="s">
        <v>78</v>
      </c>
      <c r="AZ692" s="16" t="str">
        <f t="shared" ca="1" si="68"/>
        <v xml:space="preserve"> </v>
      </c>
      <c r="BA692" s="16" t="s">
        <v>87</v>
      </c>
      <c r="BB692" s="16" t="s">
        <v>87</v>
      </c>
      <c r="BC692" s="16"/>
      <c r="BD692" s="18" t="s">
        <v>87</v>
      </c>
      <c r="BE692" s="16"/>
      <c r="BF692" s="16" t="s">
        <v>87</v>
      </c>
      <c r="BG692" s="31"/>
      <c r="BH692" s="16"/>
      <c r="BI692" s="19"/>
      <c r="BJ692" s="16"/>
      <c r="BK692" s="16"/>
      <c r="BL692" s="34"/>
    </row>
    <row r="693" spans="1:64">
      <c r="A693" s="15">
        <v>820</v>
      </c>
      <c r="B693" s="16">
        <v>301</v>
      </c>
      <c r="C693" s="17" t="s">
        <v>64</v>
      </c>
      <c r="D693" s="18">
        <v>12180837</v>
      </c>
      <c r="E693" s="18">
        <v>12180837</v>
      </c>
      <c r="F693" s="18">
        <v>12180837</v>
      </c>
      <c r="G693" s="17" t="s">
        <v>3963</v>
      </c>
      <c r="H693" s="16" t="s">
        <v>66</v>
      </c>
      <c r="I693" s="19" t="s">
        <v>3964</v>
      </c>
      <c r="J693" s="16">
        <f t="shared" ca="1" si="69"/>
        <v>44</v>
      </c>
      <c r="K693" s="17" t="s">
        <v>67</v>
      </c>
      <c r="L693" s="16">
        <v>4070</v>
      </c>
      <c r="M693" s="16" t="s">
        <v>3596</v>
      </c>
      <c r="N693" s="16" t="s">
        <v>3597</v>
      </c>
      <c r="O693" s="35" t="s">
        <v>3598</v>
      </c>
      <c r="P693" s="16" t="s">
        <v>71</v>
      </c>
      <c r="Q693" s="16" t="s">
        <v>131</v>
      </c>
      <c r="R693" s="38" t="s">
        <v>73</v>
      </c>
      <c r="S693" s="22"/>
      <c r="T693" s="22">
        <v>820</v>
      </c>
      <c r="U693" s="22" t="s">
        <v>3597</v>
      </c>
      <c r="V693" s="37" t="s">
        <v>3598</v>
      </c>
      <c r="W693" s="16">
        <v>1000</v>
      </c>
      <c r="X693" s="16" t="s">
        <v>74</v>
      </c>
      <c r="Y693" s="16" t="s">
        <v>3599</v>
      </c>
      <c r="Z693" s="16" t="s">
        <v>3600</v>
      </c>
      <c r="AA693" s="16" t="s">
        <v>76</v>
      </c>
      <c r="AB693" s="16" t="s">
        <v>76</v>
      </c>
      <c r="AC693" s="16" t="s">
        <v>76</v>
      </c>
      <c r="AD693" s="16"/>
      <c r="AE693" s="16" t="s">
        <v>1324</v>
      </c>
      <c r="AF693" s="24">
        <v>2948278</v>
      </c>
      <c r="AG693" s="25" t="s">
        <v>78</v>
      </c>
      <c r="AH693" s="24">
        <v>2948278</v>
      </c>
      <c r="AI693" s="26" t="s">
        <v>78</v>
      </c>
      <c r="AJ693" s="27">
        <v>42846</v>
      </c>
      <c r="AK693" s="19"/>
      <c r="AL693" s="28">
        <f t="shared" ca="1" si="66"/>
        <v>7.916666666666667</v>
      </c>
      <c r="AM693" s="16" t="s">
        <v>3898</v>
      </c>
      <c r="AN693" s="16" t="s">
        <v>240</v>
      </c>
      <c r="AO693" s="36" t="s">
        <v>82</v>
      </c>
      <c r="AP693" s="30">
        <v>6.9690000000000002E-2</v>
      </c>
      <c r="AQ693" s="31" t="s">
        <v>3965</v>
      </c>
      <c r="AR693" s="16" t="s">
        <v>3966</v>
      </c>
      <c r="AS693" s="16" t="s">
        <v>84</v>
      </c>
      <c r="AT693" s="16"/>
      <c r="AU693" s="33"/>
      <c r="AV693" s="16"/>
      <c r="AW693" s="16" t="s">
        <v>3967</v>
      </c>
      <c r="AX693" s="16">
        <v>3219132355</v>
      </c>
      <c r="AY693" s="16" t="s">
        <v>78</v>
      </c>
      <c r="AZ693" s="16" t="str">
        <f t="shared" ca="1" si="68"/>
        <v xml:space="preserve"> </v>
      </c>
      <c r="BA693" s="16" t="s">
        <v>87</v>
      </c>
      <c r="BB693" s="16" t="s">
        <v>87</v>
      </c>
      <c r="BC693" s="16"/>
      <c r="BD693" s="18" t="s">
        <v>87</v>
      </c>
      <c r="BE693" s="16"/>
      <c r="BF693" s="16" t="s">
        <v>87</v>
      </c>
      <c r="BG693" s="31"/>
      <c r="BH693" s="16"/>
      <c r="BI693" s="19"/>
      <c r="BJ693" s="16"/>
      <c r="BK693" s="16"/>
      <c r="BL693" s="34"/>
    </row>
    <row r="694" spans="1:64">
      <c r="A694" s="15">
        <v>821</v>
      </c>
      <c r="B694" s="16">
        <v>301</v>
      </c>
      <c r="C694" s="17" t="s">
        <v>64</v>
      </c>
      <c r="D694" s="18">
        <v>71263253</v>
      </c>
      <c r="E694" s="18">
        <v>71263253</v>
      </c>
      <c r="F694" s="18">
        <v>71263253</v>
      </c>
      <c r="G694" s="17" t="s">
        <v>3968</v>
      </c>
      <c r="H694" s="16" t="s">
        <v>89</v>
      </c>
      <c r="I694" s="19">
        <v>30222</v>
      </c>
      <c r="J694" s="16">
        <f t="shared" ca="1" si="69"/>
        <v>42</v>
      </c>
      <c r="K694" s="17" t="s">
        <v>67</v>
      </c>
      <c r="L694" s="16">
        <v>4070</v>
      </c>
      <c r="M694" s="16" t="s">
        <v>3596</v>
      </c>
      <c r="N694" s="16" t="s">
        <v>3597</v>
      </c>
      <c r="O694" s="35" t="s">
        <v>3598</v>
      </c>
      <c r="P694" s="16" t="s">
        <v>71</v>
      </c>
      <c r="Q694" s="16" t="s">
        <v>131</v>
      </c>
      <c r="R694" s="38" t="s">
        <v>73</v>
      </c>
      <c r="S694" s="22"/>
      <c r="T694" s="22">
        <v>821</v>
      </c>
      <c r="U694" s="22" t="s">
        <v>3597</v>
      </c>
      <c r="V694" s="37" t="s">
        <v>3598</v>
      </c>
      <c r="W694" s="16">
        <v>1000</v>
      </c>
      <c r="X694" s="16" t="s">
        <v>74</v>
      </c>
      <c r="Y694" s="16" t="s">
        <v>3599</v>
      </c>
      <c r="Z694" s="16" t="s">
        <v>3600</v>
      </c>
      <c r="AA694" s="16" t="s">
        <v>339</v>
      </c>
      <c r="AB694" s="16" t="s">
        <v>340</v>
      </c>
      <c r="AC694" s="16" t="s">
        <v>341</v>
      </c>
      <c r="AD694" s="16" t="s">
        <v>3969</v>
      </c>
      <c r="AE694" s="16" t="s">
        <v>1324</v>
      </c>
      <c r="AF694" s="24">
        <v>2948278</v>
      </c>
      <c r="AG694" s="25" t="s">
        <v>78</v>
      </c>
      <c r="AH694" s="24">
        <v>2948278</v>
      </c>
      <c r="AI694" s="26" t="s">
        <v>78</v>
      </c>
      <c r="AJ694" s="27">
        <v>44034</v>
      </c>
      <c r="AK694" s="19" t="s">
        <v>3970</v>
      </c>
      <c r="AL694" s="28">
        <f t="shared" ca="1" si="66"/>
        <v>4.666666666666667</v>
      </c>
      <c r="AM694" s="16" t="s">
        <v>269</v>
      </c>
      <c r="AN694" s="16" t="s">
        <v>94</v>
      </c>
      <c r="AO694" s="36" t="s">
        <v>343</v>
      </c>
      <c r="AP694" s="30">
        <v>6.9690000000000002E-2</v>
      </c>
      <c r="AQ694" s="31" t="s">
        <v>3971</v>
      </c>
      <c r="AR694" s="16" t="s">
        <v>3971</v>
      </c>
      <c r="AS694" s="16" t="s">
        <v>107</v>
      </c>
      <c r="AT694" s="16" t="s">
        <v>3972</v>
      </c>
      <c r="AU694" s="33"/>
      <c r="AV694" s="16"/>
      <c r="AW694" s="16" t="s">
        <v>3973</v>
      </c>
      <c r="AX694" s="16">
        <v>3016510057</v>
      </c>
      <c r="AY694" s="16" t="s">
        <v>78</v>
      </c>
      <c r="AZ694" s="16" t="str">
        <f t="shared" ca="1" si="68"/>
        <v xml:space="preserve"> </v>
      </c>
      <c r="BA694" s="16" t="s">
        <v>87</v>
      </c>
      <c r="BB694" s="16" t="s">
        <v>87</v>
      </c>
      <c r="BC694" s="16"/>
      <c r="BD694" s="18" t="s">
        <v>87</v>
      </c>
      <c r="BE694" s="16"/>
      <c r="BF694" s="16" t="s">
        <v>87</v>
      </c>
      <c r="BG694" s="31"/>
      <c r="BH694" s="16"/>
      <c r="BI694" s="19"/>
      <c r="BJ694" s="16"/>
      <c r="BK694" s="16"/>
      <c r="BL694" s="34"/>
    </row>
    <row r="695" spans="1:64">
      <c r="A695" s="15">
        <v>822</v>
      </c>
      <c r="B695" s="16">
        <v>301</v>
      </c>
      <c r="C695" s="17" t="s">
        <v>64</v>
      </c>
      <c r="D695" s="18">
        <v>12264578</v>
      </c>
      <c r="E695" s="18">
        <v>12264578</v>
      </c>
      <c r="F695" s="18">
        <v>12264578</v>
      </c>
      <c r="G695" s="17" t="s">
        <v>3974</v>
      </c>
      <c r="H695" s="16" t="s">
        <v>89</v>
      </c>
      <c r="I695" s="19" t="s">
        <v>3975</v>
      </c>
      <c r="J695" s="16">
        <f t="shared" ca="1" si="69"/>
        <v>45</v>
      </c>
      <c r="K695" s="17" t="s">
        <v>67</v>
      </c>
      <c r="L695" s="16">
        <v>4070</v>
      </c>
      <c r="M695" s="16" t="s">
        <v>3596</v>
      </c>
      <c r="N695" s="16" t="s">
        <v>3597</v>
      </c>
      <c r="O695" s="35" t="s">
        <v>3598</v>
      </c>
      <c r="P695" s="16" t="s">
        <v>71</v>
      </c>
      <c r="Q695" s="16" t="s">
        <v>131</v>
      </c>
      <c r="R695" s="38" t="s">
        <v>73</v>
      </c>
      <c r="S695" s="22"/>
      <c r="T695" s="22">
        <v>822</v>
      </c>
      <c r="U695" s="22" t="s">
        <v>3597</v>
      </c>
      <c r="V695" s="37" t="s">
        <v>3598</v>
      </c>
      <c r="W695" s="16">
        <v>1000</v>
      </c>
      <c r="X695" s="16" t="s">
        <v>74</v>
      </c>
      <c r="Y695" s="16" t="s">
        <v>3599</v>
      </c>
      <c r="Z695" s="16" t="s">
        <v>3600</v>
      </c>
      <c r="AA695" s="16" t="s">
        <v>478</v>
      </c>
      <c r="AB695" s="16" t="s">
        <v>3976</v>
      </c>
      <c r="AC695" s="16" t="s">
        <v>480</v>
      </c>
      <c r="AD695" s="16"/>
      <c r="AE695" s="16" t="s">
        <v>1324</v>
      </c>
      <c r="AF695" s="24">
        <v>2948278</v>
      </c>
      <c r="AG695" s="25" t="s">
        <v>78</v>
      </c>
      <c r="AH695" s="24">
        <v>2948278</v>
      </c>
      <c r="AI695" s="26" t="s">
        <v>78</v>
      </c>
      <c r="AJ695" s="27">
        <v>43000</v>
      </c>
      <c r="AK695" s="19"/>
      <c r="AL695" s="28">
        <f t="shared" ca="1" si="66"/>
        <v>7.5</v>
      </c>
      <c r="AM695" s="16" t="s">
        <v>173</v>
      </c>
      <c r="AN695" s="16" t="s">
        <v>121</v>
      </c>
      <c r="AO695" s="36" t="s">
        <v>481</v>
      </c>
      <c r="AP695" s="30">
        <v>6.9690000000000002E-2</v>
      </c>
      <c r="AQ695" s="31" t="s">
        <v>3977</v>
      </c>
      <c r="AR695" s="16" t="s">
        <v>3977</v>
      </c>
      <c r="AS695" s="16" t="s">
        <v>84</v>
      </c>
      <c r="AT695" s="16"/>
      <c r="AU695" s="33"/>
      <c r="AV695" s="16"/>
      <c r="AW695" s="16" t="s">
        <v>3978</v>
      </c>
      <c r="AX695" s="16">
        <v>3133933856</v>
      </c>
      <c r="AY695" s="16" t="s">
        <v>78</v>
      </c>
      <c r="AZ695" s="16" t="str">
        <f t="shared" ca="1" si="68"/>
        <v xml:space="preserve"> </v>
      </c>
      <c r="BA695" s="16" t="s">
        <v>87</v>
      </c>
      <c r="BB695" s="16" t="s">
        <v>87</v>
      </c>
      <c r="BC695" s="16"/>
      <c r="BD695" s="18" t="s">
        <v>87</v>
      </c>
      <c r="BE695" s="16"/>
      <c r="BF695" s="16" t="s">
        <v>87</v>
      </c>
      <c r="BG695" s="31"/>
      <c r="BH695" s="16"/>
      <c r="BI695" s="19"/>
      <c r="BJ695" s="16"/>
      <c r="BK695" s="16"/>
      <c r="BL695" s="34"/>
    </row>
    <row r="696" spans="1:64">
      <c r="A696" s="15">
        <v>823</v>
      </c>
      <c r="B696" s="16">
        <v>301</v>
      </c>
      <c r="C696" s="17" t="s">
        <v>64</v>
      </c>
      <c r="D696" s="18">
        <v>12436515</v>
      </c>
      <c r="E696" s="18">
        <v>12436515</v>
      </c>
      <c r="F696" s="18">
        <v>12436515</v>
      </c>
      <c r="G696" s="17" t="s">
        <v>3979</v>
      </c>
      <c r="H696" s="16" t="s">
        <v>89</v>
      </c>
      <c r="I696" s="19" t="s">
        <v>3980</v>
      </c>
      <c r="J696" s="16">
        <f t="shared" ca="1" si="69"/>
        <v>43</v>
      </c>
      <c r="K696" s="17" t="s">
        <v>67</v>
      </c>
      <c r="L696" s="16">
        <v>4070</v>
      </c>
      <c r="M696" s="16" t="s">
        <v>3596</v>
      </c>
      <c r="N696" s="16" t="s">
        <v>3597</v>
      </c>
      <c r="O696" s="35" t="s">
        <v>3598</v>
      </c>
      <c r="P696" s="16" t="s">
        <v>71</v>
      </c>
      <c r="Q696" s="16" t="s">
        <v>131</v>
      </c>
      <c r="R696" s="38" t="s">
        <v>73</v>
      </c>
      <c r="S696" s="22"/>
      <c r="T696" s="22">
        <v>823</v>
      </c>
      <c r="U696" s="22" t="s">
        <v>3597</v>
      </c>
      <c r="V696" s="37" t="s">
        <v>3598</v>
      </c>
      <c r="W696" s="16">
        <v>1000</v>
      </c>
      <c r="X696" s="16" t="s">
        <v>74</v>
      </c>
      <c r="Y696" s="16" t="s">
        <v>3599</v>
      </c>
      <c r="Z696" s="16" t="s">
        <v>3600</v>
      </c>
      <c r="AA696" s="16" t="s">
        <v>421</v>
      </c>
      <c r="AB696" s="16" t="s">
        <v>3981</v>
      </c>
      <c r="AC696" s="16" t="s">
        <v>423</v>
      </c>
      <c r="AD696" s="16" t="s">
        <v>3359</v>
      </c>
      <c r="AE696" s="16" t="s">
        <v>3601</v>
      </c>
      <c r="AF696" s="24">
        <v>2948278</v>
      </c>
      <c r="AG696" s="25" t="s">
        <v>78</v>
      </c>
      <c r="AH696" s="24">
        <v>2948278</v>
      </c>
      <c r="AI696" s="26" t="s">
        <v>78</v>
      </c>
      <c r="AJ696" s="27">
        <v>42996</v>
      </c>
      <c r="AK696" s="19"/>
      <c r="AL696" s="28">
        <f t="shared" ca="1" si="66"/>
        <v>7.5</v>
      </c>
      <c r="AM696" s="16" t="s">
        <v>173</v>
      </c>
      <c r="AN696" s="16" t="s">
        <v>94</v>
      </c>
      <c r="AO696" s="36" t="s">
        <v>425</v>
      </c>
      <c r="AP696" s="30">
        <v>6.9690000000000002E-2</v>
      </c>
      <c r="AQ696" s="31" t="s">
        <v>3982</v>
      </c>
      <c r="AR696" s="16" t="s">
        <v>3982</v>
      </c>
      <c r="AS696" s="16" t="s">
        <v>84</v>
      </c>
      <c r="AT696" s="16"/>
      <c r="AU696" s="33"/>
      <c r="AV696" s="16"/>
      <c r="AW696" s="16" t="s">
        <v>3983</v>
      </c>
      <c r="AX696" s="16">
        <v>3113988023</v>
      </c>
      <c r="AY696" s="16">
        <v>3232257001</v>
      </c>
      <c r="AZ696" s="16" t="str">
        <f t="shared" ca="1" si="68"/>
        <v xml:space="preserve"> </v>
      </c>
      <c r="BA696" s="16" t="s">
        <v>87</v>
      </c>
      <c r="BB696" s="16" t="s">
        <v>87</v>
      </c>
      <c r="BC696" s="16"/>
      <c r="BD696" s="18" t="s">
        <v>87</v>
      </c>
      <c r="BE696" s="16"/>
      <c r="BF696" s="16" t="s">
        <v>87</v>
      </c>
      <c r="BG696" s="31"/>
      <c r="BH696" s="16"/>
      <c r="BI696" s="19"/>
      <c r="BJ696" s="16"/>
      <c r="BK696" s="16"/>
      <c r="BL696" s="34"/>
    </row>
    <row r="697" spans="1:64">
      <c r="A697" s="15">
        <v>824</v>
      </c>
      <c r="B697" s="16">
        <v>301</v>
      </c>
      <c r="C697" s="17" t="s">
        <v>64</v>
      </c>
      <c r="D697" s="18">
        <v>12566902</v>
      </c>
      <c r="E697" s="18">
        <v>12566902</v>
      </c>
      <c r="F697" s="18">
        <v>12566902</v>
      </c>
      <c r="G697" s="17" t="s">
        <v>3984</v>
      </c>
      <c r="H697" s="16" t="s">
        <v>66</v>
      </c>
      <c r="I697" s="19">
        <v>25829</v>
      </c>
      <c r="J697" s="16">
        <f t="shared" ca="1" si="69"/>
        <v>54</v>
      </c>
      <c r="K697" s="17" t="s">
        <v>67</v>
      </c>
      <c r="L697" s="16">
        <v>4070</v>
      </c>
      <c r="M697" s="16" t="s">
        <v>3596</v>
      </c>
      <c r="N697" s="16" t="s">
        <v>3597</v>
      </c>
      <c r="O697" s="35" t="s">
        <v>3598</v>
      </c>
      <c r="P697" s="16" t="s">
        <v>71</v>
      </c>
      <c r="Q697" s="16" t="s">
        <v>131</v>
      </c>
      <c r="R697" s="38" t="s">
        <v>73</v>
      </c>
      <c r="S697" s="22"/>
      <c r="T697" s="22">
        <v>824</v>
      </c>
      <c r="U697" s="22" t="s">
        <v>3597</v>
      </c>
      <c r="V697" s="37" t="s">
        <v>3598</v>
      </c>
      <c r="W697" s="16">
        <v>1000</v>
      </c>
      <c r="X697" s="16" t="s">
        <v>74</v>
      </c>
      <c r="Y697" s="16" t="s">
        <v>3599</v>
      </c>
      <c r="Z697" s="16" t="s">
        <v>3600</v>
      </c>
      <c r="AA697" s="16" t="s">
        <v>421</v>
      </c>
      <c r="AB697" s="16" t="s">
        <v>2300</v>
      </c>
      <c r="AC697" s="16" t="s">
        <v>423</v>
      </c>
      <c r="AD697" s="16"/>
      <c r="AE697" s="16" t="s">
        <v>3601</v>
      </c>
      <c r="AF697" s="24">
        <v>2948278</v>
      </c>
      <c r="AG697" s="25" t="s">
        <v>78</v>
      </c>
      <c r="AH697" s="24">
        <v>2948278</v>
      </c>
      <c r="AI697" s="26" t="s">
        <v>78</v>
      </c>
      <c r="AJ697" s="27">
        <v>43125</v>
      </c>
      <c r="AK697" s="19"/>
      <c r="AL697" s="28">
        <f t="shared" ca="1" si="66"/>
        <v>7.166666666666667</v>
      </c>
      <c r="AM697" s="16" t="s">
        <v>173</v>
      </c>
      <c r="AN697" s="16" t="s">
        <v>94</v>
      </c>
      <c r="AO697" s="36" t="s">
        <v>425</v>
      </c>
      <c r="AP697" s="30">
        <v>6.9690000000000002E-2</v>
      </c>
      <c r="AQ697" s="31" t="s">
        <v>3985</v>
      </c>
      <c r="AR697" s="16" t="s">
        <v>3985</v>
      </c>
      <c r="AS697" s="16" t="s">
        <v>263</v>
      </c>
      <c r="AT697" s="16"/>
      <c r="AU697" s="33"/>
      <c r="AV697" s="16"/>
      <c r="AW697" s="16" t="s">
        <v>3986</v>
      </c>
      <c r="AX697" s="16">
        <v>3142987853</v>
      </c>
      <c r="AY697" s="16" t="s">
        <v>78</v>
      </c>
      <c r="AZ697" s="16" t="str">
        <f t="shared" ca="1" si="68"/>
        <v xml:space="preserve"> </v>
      </c>
      <c r="BA697" s="16" t="s">
        <v>87</v>
      </c>
      <c r="BB697" s="16" t="s">
        <v>87</v>
      </c>
      <c r="BC697" s="16"/>
      <c r="BD697" s="18" t="s">
        <v>87</v>
      </c>
      <c r="BE697" s="16"/>
      <c r="BF697" s="16" t="s">
        <v>87</v>
      </c>
      <c r="BG697" s="31"/>
      <c r="BH697" s="16"/>
      <c r="BI697" s="19"/>
      <c r="BJ697" s="16"/>
      <c r="BK697" s="16"/>
      <c r="BL697" s="34"/>
    </row>
    <row r="698" spans="1:64">
      <c r="A698" s="15">
        <v>825</v>
      </c>
      <c r="B698" s="16">
        <v>301</v>
      </c>
      <c r="C698" s="17" t="s">
        <v>64</v>
      </c>
      <c r="D698" s="18">
        <v>12567218</v>
      </c>
      <c r="E698" s="18">
        <v>12567218</v>
      </c>
      <c r="F698" s="18">
        <v>12567218</v>
      </c>
      <c r="G698" s="17" t="s">
        <v>3987</v>
      </c>
      <c r="H698" s="16" t="s">
        <v>89</v>
      </c>
      <c r="I698" s="19" t="s">
        <v>3988</v>
      </c>
      <c r="J698" s="16">
        <f t="shared" ca="1" si="69"/>
        <v>52</v>
      </c>
      <c r="K698" s="17" t="s">
        <v>67</v>
      </c>
      <c r="L698" s="16">
        <v>4070</v>
      </c>
      <c r="M698" s="16" t="s">
        <v>3596</v>
      </c>
      <c r="N698" s="16" t="s">
        <v>3597</v>
      </c>
      <c r="O698" s="35" t="s">
        <v>3598</v>
      </c>
      <c r="P698" s="16" t="s">
        <v>71</v>
      </c>
      <c r="Q698" s="16" t="s">
        <v>131</v>
      </c>
      <c r="R698" s="38" t="s">
        <v>73</v>
      </c>
      <c r="S698" s="22"/>
      <c r="T698" s="22">
        <v>825</v>
      </c>
      <c r="U698" s="22" t="s">
        <v>3597</v>
      </c>
      <c r="V698" s="37" t="s">
        <v>3598</v>
      </c>
      <c r="W698" s="16">
        <v>1000</v>
      </c>
      <c r="X698" s="16" t="s">
        <v>74</v>
      </c>
      <c r="Y698" s="16" t="s">
        <v>3599</v>
      </c>
      <c r="Z698" s="16" t="s">
        <v>3600</v>
      </c>
      <c r="AA698" s="16" t="s">
        <v>421</v>
      </c>
      <c r="AB698" s="16" t="s">
        <v>2300</v>
      </c>
      <c r="AC698" s="16" t="s">
        <v>423</v>
      </c>
      <c r="AD698" s="16"/>
      <c r="AE698" s="16" t="s">
        <v>3601</v>
      </c>
      <c r="AF698" s="24">
        <v>2948278</v>
      </c>
      <c r="AG698" s="25" t="s">
        <v>78</v>
      </c>
      <c r="AH698" s="24">
        <v>2948278</v>
      </c>
      <c r="AI698" s="26" t="s">
        <v>78</v>
      </c>
      <c r="AJ698" s="27">
        <v>42989</v>
      </c>
      <c r="AK698" s="19"/>
      <c r="AL698" s="28">
        <f t="shared" ca="1" si="66"/>
        <v>7.5</v>
      </c>
      <c r="AM698" s="16" t="s">
        <v>173</v>
      </c>
      <c r="AN698" s="16" t="s">
        <v>94</v>
      </c>
      <c r="AO698" s="36" t="s">
        <v>425</v>
      </c>
      <c r="AP698" s="30">
        <v>6.9690000000000002E-2</v>
      </c>
      <c r="AQ698" s="31" t="s">
        <v>3989</v>
      </c>
      <c r="AR698" s="16" t="s">
        <v>3989</v>
      </c>
      <c r="AS698" s="16" t="s">
        <v>84</v>
      </c>
      <c r="AT698" s="16"/>
      <c r="AU698" s="33"/>
      <c r="AV698" s="16"/>
      <c r="AW698" s="16" t="s">
        <v>3990</v>
      </c>
      <c r="AX698" s="16">
        <v>3204554264</v>
      </c>
      <c r="AY698" s="16" t="s">
        <v>78</v>
      </c>
      <c r="AZ698" s="16" t="str">
        <f t="shared" ca="1" si="68"/>
        <v xml:space="preserve"> </v>
      </c>
      <c r="BA698" s="16" t="s">
        <v>87</v>
      </c>
      <c r="BB698" s="16" t="s">
        <v>87</v>
      </c>
      <c r="BC698" s="16"/>
      <c r="BD698" s="18" t="s">
        <v>87</v>
      </c>
      <c r="BE698" s="16"/>
      <c r="BF698" s="16" t="s">
        <v>87</v>
      </c>
      <c r="BG698" s="31"/>
      <c r="BH698" s="16"/>
      <c r="BI698" s="19"/>
      <c r="BJ698" s="16"/>
      <c r="BK698" s="16"/>
      <c r="BL698" s="34"/>
    </row>
    <row r="699" spans="1:64">
      <c r="A699" s="15">
        <v>826</v>
      </c>
      <c r="B699" s="16">
        <v>301</v>
      </c>
      <c r="C699" s="17" t="s">
        <v>64</v>
      </c>
      <c r="D699" s="18">
        <v>12568217</v>
      </c>
      <c r="E699" s="18">
        <v>12568217</v>
      </c>
      <c r="F699" s="18">
        <v>12568217</v>
      </c>
      <c r="G699" s="17" t="s">
        <v>3991</v>
      </c>
      <c r="H699" s="16" t="s">
        <v>89</v>
      </c>
      <c r="I699" s="19">
        <v>28681</v>
      </c>
      <c r="J699" s="16">
        <f t="shared" ca="1" si="69"/>
        <v>46</v>
      </c>
      <c r="K699" s="17" t="s">
        <v>67</v>
      </c>
      <c r="L699" s="16">
        <v>4070</v>
      </c>
      <c r="M699" s="16" t="s">
        <v>3596</v>
      </c>
      <c r="N699" s="16" t="s">
        <v>3597</v>
      </c>
      <c r="O699" s="35" t="s">
        <v>3598</v>
      </c>
      <c r="P699" s="16" t="s">
        <v>71</v>
      </c>
      <c r="Q699" s="16" t="s">
        <v>131</v>
      </c>
      <c r="R699" s="38" t="s">
        <v>73</v>
      </c>
      <c r="S699" s="22"/>
      <c r="T699" s="22">
        <v>826</v>
      </c>
      <c r="U699" s="22" t="s">
        <v>3597</v>
      </c>
      <c r="V699" s="37" t="s">
        <v>3598</v>
      </c>
      <c r="W699" s="16">
        <v>1000</v>
      </c>
      <c r="X699" s="16" t="s">
        <v>74</v>
      </c>
      <c r="Y699" s="16" t="s">
        <v>3599</v>
      </c>
      <c r="Z699" s="16" t="s">
        <v>3600</v>
      </c>
      <c r="AA699" s="16" t="s">
        <v>421</v>
      </c>
      <c r="AB699" s="16" t="s">
        <v>2300</v>
      </c>
      <c r="AC699" s="16" t="s">
        <v>423</v>
      </c>
      <c r="AD699" s="16"/>
      <c r="AE699" s="16" t="s">
        <v>3601</v>
      </c>
      <c r="AF699" s="24">
        <v>2948278</v>
      </c>
      <c r="AG699" s="25" t="s">
        <v>78</v>
      </c>
      <c r="AH699" s="24">
        <v>2948278</v>
      </c>
      <c r="AI699" s="26" t="s">
        <v>78</v>
      </c>
      <c r="AJ699" s="27">
        <v>43059</v>
      </c>
      <c r="AK699" s="19"/>
      <c r="AL699" s="28">
        <f t="shared" ca="1" si="66"/>
        <v>7.333333333333333</v>
      </c>
      <c r="AM699" s="16" t="s">
        <v>173</v>
      </c>
      <c r="AN699" s="16" t="s">
        <v>94</v>
      </c>
      <c r="AO699" s="36" t="s">
        <v>425</v>
      </c>
      <c r="AP699" s="30">
        <v>6.9690000000000002E-2</v>
      </c>
      <c r="AQ699" s="31" t="s">
        <v>3992</v>
      </c>
      <c r="AR699" s="16" t="s">
        <v>3992</v>
      </c>
      <c r="AS699" s="16" t="s">
        <v>84</v>
      </c>
      <c r="AT699" s="16"/>
      <c r="AU699" s="33"/>
      <c r="AV699" s="16"/>
      <c r="AW699" s="16" t="s">
        <v>3993</v>
      </c>
      <c r="AX699" s="16">
        <v>3206554167</v>
      </c>
      <c r="AY699" s="16" t="s">
        <v>78</v>
      </c>
      <c r="AZ699" s="16" t="str">
        <f t="shared" ca="1" si="68"/>
        <v xml:space="preserve"> </v>
      </c>
      <c r="BA699" s="16" t="s">
        <v>87</v>
      </c>
      <c r="BB699" s="16" t="s">
        <v>87</v>
      </c>
      <c r="BC699" s="16"/>
      <c r="BD699" s="18" t="s">
        <v>87</v>
      </c>
      <c r="BE699" s="16"/>
      <c r="BF699" s="16" t="s">
        <v>87</v>
      </c>
      <c r="BG699" s="31"/>
      <c r="BH699" s="16"/>
      <c r="BI699" s="19"/>
      <c r="BJ699" s="16"/>
      <c r="BK699" s="16"/>
      <c r="BL699" s="34"/>
    </row>
    <row r="700" spans="1:64">
      <c r="A700" s="15">
        <v>827</v>
      </c>
      <c r="B700" s="16">
        <v>301</v>
      </c>
      <c r="C700" s="17" t="s">
        <v>64</v>
      </c>
      <c r="D700" s="18">
        <v>1082893637</v>
      </c>
      <c r="E700" s="18">
        <v>1082893637</v>
      </c>
      <c r="F700" s="18" t="e">
        <v>#N/A</v>
      </c>
      <c r="G700" s="17" t="s">
        <v>3994</v>
      </c>
      <c r="H700" s="16" t="s">
        <v>3995</v>
      </c>
      <c r="I700" s="19">
        <v>32607</v>
      </c>
      <c r="J700" s="16">
        <f ca="1">IF(I700=0," ",DATEDIF(I700,TODAY(),"Y"))</f>
        <v>35</v>
      </c>
      <c r="K700" s="17" t="s">
        <v>67</v>
      </c>
      <c r="L700" s="16">
        <v>4070</v>
      </c>
      <c r="M700" s="16" t="s">
        <v>3596</v>
      </c>
      <c r="N700" s="16" t="s">
        <v>3597</v>
      </c>
      <c r="O700" s="35" t="s">
        <v>3598</v>
      </c>
      <c r="P700" s="16" t="s">
        <v>71</v>
      </c>
      <c r="Q700" s="16" t="s">
        <v>131</v>
      </c>
      <c r="R700" s="38" t="s">
        <v>73</v>
      </c>
      <c r="S700" s="22"/>
      <c r="T700" s="22">
        <v>827</v>
      </c>
      <c r="U700" s="22" t="s">
        <v>3597</v>
      </c>
      <c r="V700" s="37" t="s">
        <v>3598</v>
      </c>
      <c r="W700" s="16">
        <v>1000</v>
      </c>
      <c r="X700" s="16" t="s">
        <v>74</v>
      </c>
      <c r="Y700" s="16" t="s">
        <v>3599</v>
      </c>
      <c r="Z700" s="16" t="s">
        <v>3600</v>
      </c>
      <c r="AA700" s="16" t="s">
        <v>421</v>
      </c>
      <c r="AB700" s="16" t="s">
        <v>581</v>
      </c>
      <c r="AC700" s="16" t="s">
        <v>582</v>
      </c>
      <c r="AD700" s="16"/>
      <c r="AE700" s="16" t="s">
        <v>1324</v>
      </c>
      <c r="AF700" s="24">
        <v>2948278</v>
      </c>
      <c r="AG700" s="25" t="s">
        <v>78</v>
      </c>
      <c r="AH700" s="24">
        <v>2948278</v>
      </c>
      <c r="AI700" s="26" t="s">
        <v>78</v>
      </c>
      <c r="AJ700" s="27">
        <v>45516</v>
      </c>
      <c r="AK700" s="19" t="s">
        <v>3996</v>
      </c>
      <c r="AL700" s="28">
        <f t="shared" ca="1" si="66"/>
        <v>0.58333333333333337</v>
      </c>
      <c r="AM700" s="16" t="s">
        <v>3997</v>
      </c>
      <c r="AN700" s="16" t="s">
        <v>121</v>
      </c>
      <c r="AO700" s="36" t="s">
        <v>583</v>
      </c>
      <c r="AP700" s="30">
        <v>6.9690000000000002E-2</v>
      </c>
      <c r="AQ700" s="31" t="s">
        <v>2767</v>
      </c>
      <c r="AR700" s="16" t="s">
        <v>3998</v>
      </c>
      <c r="AS700" s="16" t="s">
        <v>107</v>
      </c>
      <c r="AT700" s="16"/>
      <c r="AU700" s="33"/>
      <c r="AV700" s="16"/>
      <c r="AW700" s="16" t="s">
        <v>3999</v>
      </c>
      <c r="AX700" s="16">
        <v>3128016260</v>
      </c>
      <c r="AY700" s="16" t="s">
        <v>78</v>
      </c>
      <c r="AZ700" s="16" t="str">
        <f t="shared" ca="1" si="68"/>
        <v xml:space="preserve"> </v>
      </c>
      <c r="BA700" s="16" t="s">
        <v>87</v>
      </c>
      <c r="BB700" s="16" t="s">
        <v>87</v>
      </c>
      <c r="BC700" s="16"/>
      <c r="BD700" s="18" t="s">
        <v>87</v>
      </c>
      <c r="BE700" s="16"/>
      <c r="BF700" s="16" t="s">
        <v>87</v>
      </c>
      <c r="BG700" s="31"/>
      <c r="BH700" s="16"/>
      <c r="BI700" s="19"/>
      <c r="BJ700" s="16"/>
      <c r="BK700" s="16"/>
      <c r="BL700" s="34"/>
    </row>
    <row r="701" spans="1:64">
      <c r="A701" s="15">
        <v>828</v>
      </c>
      <c r="B701" s="16">
        <v>301</v>
      </c>
      <c r="C701" s="17" t="s">
        <v>64</v>
      </c>
      <c r="D701" s="18">
        <v>13071168</v>
      </c>
      <c r="E701" s="18">
        <v>13071168</v>
      </c>
      <c r="F701" s="18">
        <v>13071168</v>
      </c>
      <c r="G701" s="17" t="s">
        <v>4000</v>
      </c>
      <c r="H701" s="16" t="s">
        <v>89</v>
      </c>
      <c r="I701" s="19">
        <v>29487</v>
      </c>
      <c r="J701" s="16">
        <f t="shared" ref="J701:J710" ca="1" si="70">IF(I701=0," ",DATEDIF(I701,TODAY(),"Y"))</f>
        <v>44</v>
      </c>
      <c r="K701" s="17" t="s">
        <v>67</v>
      </c>
      <c r="L701" s="16">
        <v>4070</v>
      </c>
      <c r="M701" s="16" t="s">
        <v>3596</v>
      </c>
      <c r="N701" s="16" t="s">
        <v>3597</v>
      </c>
      <c r="O701" s="35" t="s">
        <v>3598</v>
      </c>
      <c r="P701" s="16" t="s">
        <v>71</v>
      </c>
      <c r="Q701" s="16" t="s">
        <v>131</v>
      </c>
      <c r="R701" s="38" t="s">
        <v>73</v>
      </c>
      <c r="S701" s="22"/>
      <c r="T701" s="22">
        <v>828</v>
      </c>
      <c r="U701" s="22" t="s">
        <v>3597</v>
      </c>
      <c r="V701" s="37" t="s">
        <v>3598</v>
      </c>
      <c r="W701" s="16">
        <v>1000</v>
      </c>
      <c r="X701" s="16" t="s">
        <v>74</v>
      </c>
      <c r="Y701" s="16" t="s">
        <v>3599</v>
      </c>
      <c r="Z701" s="16" t="s">
        <v>3600</v>
      </c>
      <c r="AA701" s="16" t="s">
        <v>463</v>
      </c>
      <c r="AB701" s="16" t="s">
        <v>510</v>
      </c>
      <c r="AC701" s="16" t="s">
        <v>511</v>
      </c>
      <c r="AD701" s="16" t="s">
        <v>4001</v>
      </c>
      <c r="AE701" s="16" t="s">
        <v>1324</v>
      </c>
      <c r="AF701" s="24">
        <v>2948278</v>
      </c>
      <c r="AG701" s="25" t="s">
        <v>78</v>
      </c>
      <c r="AH701" s="24">
        <v>2948278</v>
      </c>
      <c r="AI701" s="26" t="s">
        <v>78</v>
      </c>
      <c r="AJ701" s="27">
        <v>43124</v>
      </c>
      <c r="AK701" s="19"/>
      <c r="AL701" s="28">
        <f t="shared" ca="1" si="66"/>
        <v>7.166666666666667</v>
      </c>
      <c r="AM701" s="16" t="s">
        <v>183</v>
      </c>
      <c r="AN701" s="16" t="s">
        <v>94</v>
      </c>
      <c r="AO701" s="36" t="s">
        <v>513</v>
      </c>
      <c r="AP701" s="30">
        <v>6.9690000000000002E-2</v>
      </c>
      <c r="AQ701" s="31" t="s">
        <v>4002</v>
      </c>
      <c r="AR701" s="16" t="s">
        <v>4002</v>
      </c>
      <c r="AS701" s="16" t="s">
        <v>84</v>
      </c>
      <c r="AT701" s="16"/>
      <c r="AU701" s="33"/>
      <c r="AV701" s="16"/>
      <c r="AW701" s="16" t="s">
        <v>4003</v>
      </c>
      <c r="AX701" s="16">
        <v>3116405343</v>
      </c>
      <c r="AY701" s="16" t="s">
        <v>78</v>
      </c>
      <c r="AZ701" s="16" t="str">
        <f t="shared" ca="1" si="68"/>
        <v xml:space="preserve"> </v>
      </c>
      <c r="BA701" s="16" t="s">
        <v>87</v>
      </c>
      <c r="BB701" s="16" t="s">
        <v>87</v>
      </c>
      <c r="BC701" s="16"/>
      <c r="BD701" s="18" t="s">
        <v>87</v>
      </c>
      <c r="BE701" s="16"/>
      <c r="BF701" s="16" t="s">
        <v>87</v>
      </c>
      <c r="BG701" s="31"/>
      <c r="BH701" s="16"/>
      <c r="BI701" s="19"/>
      <c r="BJ701" s="16"/>
      <c r="BK701" s="16"/>
      <c r="BL701" s="34"/>
    </row>
    <row r="702" spans="1:64">
      <c r="A702" s="15">
        <v>829</v>
      </c>
      <c r="B702" s="16">
        <v>301</v>
      </c>
      <c r="C702" s="17" t="s">
        <v>64</v>
      </c>
      <c r="D702" s="18">
        <v>13508722</v>
      </c>
      <c r="E702" s="18">
        <v>13508722</v>
      </c>
      <c r="F702" s="18">
        <v>13508722</v>
      </c>
      <c r="G702" s="17" t="s">
        <v>4004</v>
      </c>
      <c r="H702" s="16" t="s">
        <v>291</v>
      </c>
      <c r="I702" s="19">
        <v>25852</v>
      </c>
      <c r="J702" s="16">
        <f t="shared" ca="1" si="70"/>
        <v>54</v>
      </c>
      <c r="K702" s="17" t="s">
        <v>67</v>
      </c>
      <c r="L702" s="16">
        <v>4070</v>
      </c>
      <c r="M702" s="16" t="s">
        <v>3596</v>
      </c>
      <c r="N702" s="16" t="s">
        <v>3597</v>
      </c>
      <c r="O702" s="35" t="s">
        <v>3598</v>
      </c>
      <c r="P702" s="16" t="s">
        <v>71</v>
      </c>
      <c r="Q702" s="16" t="s">
        <v>131</v>
      </c>
      <c r="R702" s="38" t="s">
        <v>73</v>
      </c>
      <c r="S702" s="22"/>
      <c r="T702" s="22">
        <v>829</v>
      </c>
      <c r="U702" s="22" t="s">
        <v>3597</v>
      </c>
      <c r="V702" s="37" t="s">
        <v>3598</v>
      </c>
      <c r="W702" s="16">
        <v>1000</v>
      </c>
      <c r="X702" s="16" t="s">
        <v>74</v>
      </c>
      <c r="Y702" s="16" t="s">
        <v>3599</v>
      </c>
      <c r="Z702" s="16" t="s">
        <v>3600</v>
      </c>
      <c r="AA702" s="16" t="s">
        <v>76</v>
      </c>
      <c r="AB702" s="16" t="s">
        <v>76</v>
      </c>
      <c r="AC702" s="16" t="s">
        <v>76</v>
      </c>
      <c r="AD702" s="16" t="s">
        <v>4005</v>
      </c>
      <c r="AE702" s="16" t="s">
        <v>3601</v>
      </c>
      <c r="AF702" s="24">
        <v>2948278</v>
      </c>
      <c r="AG702" s="25" t="s">
        <v>78</v>
      </c>
      <c r="AH702" s="24">
        <v>2948278</v>
      </c>
      <c r="AI702" s="26" t="s">
        <v>78</v>
      </c>
      <c r="AJ702" s="27">
        <v>43082</v>
      </c>
      <c r="AK702" s="19"/>
      <c r="AL702" s="28">
        <f t="shared" ca="1" si="66"/>
        <v>7.25</v>
      </c>
      <c r="AM702" s="16" t="s">
        <v>120</v>
      </c>
      <c r="AN702" s="16" t="s">
        <v>94</v>
      </c>
      <c r="AO702" s="36" t="s">
        <v>82</v>
      </c>
      <c r="AP702" s="30">
        <v>6.9690000000000002E-2</v>
      </c>
      <c r="AQ702" s="31" t="s">
        <v>4006</v>
      </c>
      <c r="AR702" s="16" t="s">
        <v>4007</v>
      </c>
      <c r="AS702" s="16" t="s">
        <v>84</v>
      </c>
      <c r="AT702" s="16"/>
      <c r="AU702" s="33"/>
      <c r="AV702" s="16"/>
      <c r="AW702" s="16" t="s">
        <v>4008</v>
      </c>
      <c r="AX702" s="16">
        <v>3103346589</v>
      </c>
      <c r="AY702" s="16" t="s">
        <v>78</v>
      </c>
      <c r="AZ702" s="16" t="str">
        <f t="shared" ca="1" si="68"/>
        <v xml:space="preserve"> </v>
      </c>
      <c r="BA702" s="16" t="s">
        <v>87</v>
      </c>
      <c r="BB702" s="16" t="s">
        <v>87</v>
      </c>
      <c r="BC702" s="16"/>
      <c r="BD702" s="18" t="s">
        <v>87</v>
      </c>
      <c r="BE702" s="16"/>
      <c r="BF702" s="16" t="s">
        <v>87</v>
      </c>
      <c r="BG702" s="31"/>
      <c r="BH702" s="16"/>
      <c r="BI702" s="19"/>
      <c r="BJ702" s="16"/>
      <c r="BK702" s="16"/>
      <c r="BL702" s="34"/>
    </row>
    <row r="703" spans="1:64">
      <c r="A703" s="15">
        <v>830</v>
      </c>
      <c r="B703" s="16">
        <v>301</v>
      </c>
      <c r="C703" s="17" t="s">
        <v>64</v>
      </c>
      <c r="D703" s="18">
        <v>13543849</v>
      </c>
      <c r="E703" s="18">
        <v>13543849</v>
      </c>
      <c r="F703" s="18">
        <v>13543849</v>
      </c>
      <c r="G703" s="17" t="s">
        <v>4009</v>
      </c>
      <c r="H703" s="16" t="s">
        <v>220</v>
      </c>
      <c r="I703" s="19" t="s">
        <v>4010</v>
      </c>
      <c r="J703" s="16">
        <f t="shared" ca="1" si="70"/>
        <v>47</v>
      </c>
      <c r="K703" s="17" t="s">
        <v>67</v>
      </c>
      <c r="L703" s="16">
        <v>4070</v>
      </c>
      <c r="M703" s="16" t="s">
        <v>3596</v>
      </c>
      <c r="N703" s="16" t="s">
        <v>3597</v>
      </c>
      <c r="O703" s="35" t="s">
        <v>3598</v>
      </c>
      <c r="P703" s="16" t="s">
        <v>71</v>
      </c>
      <c r="Q703" s="16" t="s">
        <v>131</v>
      </c>
      <c r="R703" s="38" t="s">
        <v>73</v>
      </c>
      <c r="S703" s="22"/>
      <c r="T703" s="22">
        <v>830</v>
      </c>
      <c r="U703" s="22" t="s">
        <v>3597</v>
      </c>
      <c r="V703" s="37" t="s">
        <v>3598</v>
      </c>
      <c r="W703" s="16">
        <v>1000</v>
      </c>
      <c r="X703" s="16" t="s">
        <v>74</v>
      </c>
      <c r="Y703" s="16" t="s">
        <v>3599</v>
      </c>
      <c r="Z703" s="16" t="s">
        <v>3600</v>
      </c>
      <c r="AA703" s="16" t="s">
        <v>671</v>
      </c>
      <c r="AB703" s="16" t="s">
        <v>691</v>
      </c>
      <c r="AC703" s="16" t="s">
        <v>692</v>
      </c>
      <c r="AD703" s="16"/>
      <c r="AE703" s="16" t="s">
        <v>1324</v>
      </c>
      <c r="AF703" s="24">
        <v>2948278</v>
      </c>
      <c r="AG703" s="25" t="s">
        <v>78</v>
      </c>
      <c r="AH703" s="24">
        <v>2948278</v>
      </c>
      <c r="AI703" s="26" t="s">
        <v>78</v>
      </c>
      <c r="AJ703" s="27">
        <v>43042</v>
      </c>
      <c r="AK703" s="19"/>
      <c r="AL703" s="28">
        <f t="shared" ca="1" si="66"/>
        <v>7.416666666666667</v>
      </c>
      <c r="AM703" s="16" t="s">
        <v>183</v>
      </c>
      <c r="AN703" s="16" t="s">
        <v>194</v>
      </c>
      <c r="AO703" s="36" t="s">
        <v>693</v>
      </c>
      <c r="AP703" s="30">
        <v>6.9690000000000002E-2</v>
      </c>
      <c r="AQ703" s="31" t="s">
        <v>4011</v>
      </c>
      <c r="AR703" s="16" t="s">
        <v>4011</v>
      </c>
      <c r="AS703" s="16" t="s">
        <v>84</v>
      </c>
      <c r="AT703" s="16"/>
      <c r="AU703" s="33"/>
      <c r="AV703" s="16"/>
      <c r="AW703" s="16" t="s">
        <v>4012</v>
      </c>
      <c r="AX703" s="16">
        <v>3125475082</v>
      </c>
      <c r="AY703" s="16" t="s">
        <v>78</v>
      </c>
      <c r="AZ703" s="16" t="str">
        <f t="shared" ca="1" si="68"/>
        <v xml:space="preserve"> </v>
      </c>
      <c r="BA703" s="16" t="s">
        <v>87</v>
      </c>
      <c r="BB703" s="16" t="s">
        <v>87</v>
      </c>
      <c r="BC703" s="16"/>
      <c r="BD703" s="18" t="s">
        <v>87</v>
      </c>
      <c r="BE703" s="16"/>
      <c r="BF703" s="16" t="s">
        <v>87</v>
      </c>
      <c r="BG703" s="31"/>
      <c r="BH703" s="16"/>
      <c r="BI703" s="19"/>
      <c r="BJ703" s="16"/>
      <c r="BK703" s="16"/>
      <c r="BL703" s="34"/>
    </row>
    <row r="704" spans="1:64">
      <c r="A704" s="15">
        <v>831</v>
      </c>
      <c r="B704" s="16">
        <v>301</v>
      </c>
      <c r="C704" s="17" t="s">
        <v>64</v>
      </c>
      <c r="D704" s="18">
        <v>13566384</v>
      </c>
      <c r="E704" s="18">
        <v>13566384</v>
      </c>
      <c r="F704" s="18">
        <v>13566384</v>
      </c>
      <c r="G704" s="17" t="s">
        <v>4013</v>
      </c>
      <c r="H704" s="16"/>
      <c r="I704" s="19">
        <v>30162</v>
      </c>
      <c r="J704" s="16">
        <f t="shared" ca="1" si="70"/>
        <v>42</v>
      </c>
      <c r="K704" s="17" t="s">
        <v>67</v>
      </c>
      <c r="L704" s="16">
        <v>4070</v>
      </c>
      <c r="M704" s="16" t="s">
        <v>3596</v>
      </c>
      <c r="N704" s="16" t="s">
        <v>3597</v>
      </c>
      <c r="O704" s="35" t="s">
        <v>3598</v>
      </c>
      <c r="P704" s="16" t="s">
        <v>71</v>
      </c>
      <c r="Q704" s="16" t="s">
        <v>131</v>
      </c>
      <c r="R704" s="38" t="s">
        <v>73</v>
      </c>
      <c r="S704" s="22"/>
      <c r="T704" s="22">
        <v>831</v>
      </c>
      <c r="U704" s="22" t="s">
        <v>3597</v>
      </c>
      <c r="V704" s="37" t="s">
        <v>3598</v>
      </c>
      <c r="W704" s="16">
        <v>1000</v>
      </c>
      <c r="X704" s="16" t="s">
        <v>74</v>
      </c>
      <c r="Y704" s="16" t="s">
        <v>3599</v>
      </c>
      <c r="Z704" s="16" t="s">
        <v>3600</v>
      </c>
      <c r="AA704" s="16" t="s">
        <v>145</v>
      </c>
      <c r="AB704" s="16" t="s">
        <v>1314</v>
      </c>
      <c r="AC704" s="16" t="s">
        <v>559</v>
      </c>
      <c r="AD704" s="16"/>
      <c r="AE704" s="16" t="s">
        <v>1324</v>
      </c>
      <c r="AF704" s="24">
        <v>2948278</v>
      </c>
      <c r="AG704" s="25" t="s">
        <v>78</v>
      </c>
      <c r="AH704" s="24">
        <v>2948278</v>
      </c>
      <c r="AI704" s="26" t="s">
        <v>78</v>
      </c>
      <c r="AJ704" s="27">
        <v>43059</v>
      </c>
      <c r="AK704" s="19"/>
      <c r="AL704" s="28">
        <f t="shared" ca="1" si="66"/>
        <v>7.333333333333333</v>
      </c>
      <c r="AM704" s="16" t="s">
        <v>1104</v>
      </c>
      <c r="AN704" s="16" t="s">
        <v>94</v>
      </c>
      <c r="AO704" s="36" t="s">
        <v>562</v>
      </c>
      <c r="AP704" s="30">
        <v>6.9690000000000002E-2</v>
      </c>
      <c r="AQ704" s="31" t="s">
        <v>4014</v>
      </c>
      <c r="AR704" s="16" t="s">
        <v>4014</v>
      </c>
      <c r="AS704" s="16" t="s">
        <v>107</v>
      </c>
      <c r="AT704" s="16"/>
      <c r="AU704" s="33"/>
      <c r="AV704" s="16"/>
      <c r="AW704" s="16" t="s">
        <v>4015</v>
      </c>
      <c r="AX704" s="16">
        <v>3506881607</v>
      </c>
      <c r="AY704" s="16" t="s">
        <v>78</v>
      </c>
      <c r="AZ704" s="16" t="str">
        <f t="shared" ca="1" si="68"/>
        <v xml:space="preserve"> </v>
      </c>
      <c r="BA704" s="16" t="s">
        <v>87</v>
      </c>
      <c r="BB704" s="16" t="s">
        <v>87</v>
      </c>
      <c r="BC704" s="16"/>
      <c r="BD704" s="18" t="s">
        <v>87</v>
      </c>
      <c r="BE704" s="16"/>
      <c r="BF704" s="16" t="s">
        <v>87</v>
      </c>
      <c r="BG704" s="31"/>
      <c r="BH704" s="16"/>
      <c r="BI704" s="19"/>
      <c r="BJ704" s="16"/>
      <c r="BK704" s="16"/>
      <c r="BL704" s="34"/>
    </row>
    <row r="705" spans="1:64">
      <c r="A705" s="15">
        <v>832</v>
      </c>
      <c r="B705" s="16">
        <v>301</v>
      </c>
      <c r="C705" s="17" t="s">
        <v>112</v>
      </c>
      <c r="D705" s="18">
        <v>36346919</v>
      </c>
      <c r="E705" s="18">
        <v>36346919</v>
      </c>
      <c r="F705" s="18">
        <v>36346919</v>
      </c>
      <c r="G705" s="17" t="s">
        <v>4016</v>
      </c>
      <c r="H705" s="16" t="s">
        <v>66</v>
      </c>
      <c r="I705" s="19">
        <v>28850</v>
      </c>
      <c r="J705" s="16">
        <f t="shared" ca="1" si="70"/>
        <v>46</v>
      </c>
      <c r="K705" s="17" t="s">
        <v>67</v>
      </c>
      <c r="L705" s="16">
        <v>4070</v>
      </c>
      <c r="M705" s="16" t="s">
        <v>3596</v>
      </c>
      <c r="N705" s="16" t="s">
        <v>3597</v>
      </c>
      <c r="O705" s="35" t="s">
        <v>3598</v>
      </c>
      <c r="P705" s="16" t="s">
        <v>71</v>
      </c>
      <c r="Q705" s="16" t="s">
        <v>131</v>
      </c>
      <c r="R705" s="38" t="s">
        <v>73</v>
      </c>
      <c r="S705" s="22"/>
      <c r="T705" s="22">
        <v>832</v>
      </c>
      <c r="U705" s="22" t="s">
        <v>3597</v>
      </c>
      <c r="V705" s="37" t="s">
        <v>3598</v>
      </c>
      <c r="W705" s="16">
        <v>1000</v>
      </c>
      <c r="X705" s="16" t="s">
        <v>74</v>
      </c>
      <c r="Y705" s="16" t="s">
        <v>3599</v>
      </c>
      <c r="Z705" s="16" t="s">
        <v>3600</v>
      </c>
      <c r="AA705" s="16" t="s">
        <v>76</v>
      </c>
      <c r="AB705" s="16" t="s">
        <v>76</v>
      </c>
      <c r="AC705" s="16" t="s">
        <v>76</v>
      </c>
      <c r="AD705" s="16"/>
      <c r="AE705" s="16" t="s">
        <v>1324</v>
      </c>
      <c r="AF705" s="24">
        <v>2948278</v>
      </c>
      <c r="AG705" s="25" t="s">
        <v>78</v>
      </c>
      <c r="AH705" s="24">
        <v>2948278</v>
      </c>
      <c r="AI705" s="26" t="s">
        <v>78</v>
      </c>
      <c r="AJ705" s="27">
        <v>44474</v>
      </c>
      <c r="AK705" s="19" t="s">
        <v>4017</v>
      </c>
      <c r="AL705" s="28">
        <f t="shared" ca="1" si="66"/>
        <v>3.4166666666666665</v>
      </c>
      <c r="AM705" s="16" t="s">
        <v>80</v>
      </c>
      <c r="AN705" s="16" t="s">
        <v>94</v>
      </c>
      <c r="AO705" s="36" t="s">
        <v>82</v>
      </c>
      <c r="AP705" s="30">
        <v>6.9690000000000002E-2</v>
      </c>
      <c r="AQ705" s="31" t="s">
        <v>4018</v>
      </c>
      <c r="AR705" s="16" t="s">
        <v>4019</v>
      </c>
      <c r="AS705" s="16" t="s">
        <v>84</v>
      </c>
      <c r="AT705" s="16"/>
      <c r="AU705" s="33"/>
      <c r="AV705" s="16"/>
      <c r="AW705" s="16" t="s">
        <v>4020</v>
      </c>
      <c r="AX705" s="16">
        <v>3193472805</v>
      </c>
      <c r="AY705" s="16" t="s">
        <v>78</v>
      </c>
      <c r="AZ705" s="16" t="str">
        <f t="shared" ca="1" si="68"/>
        <v xml:space="preserve"> </v>
      </c>
      <c r="BA705" s="16" t="s">
        <v>87</v>
      </c>
      <c r="BB705" s="16" t="s">
        <v>87</v>
      </c>
      <c r="BC705" s="16"/>
      <c r="BD705" s="18" t="s">
        <v>87</v>
      </c>
      <c r="BE705" s="16"/>
      <c r="BF705" s="16" t="s">
        <v>87</v>
      </c>
      <c r="BG705" s="31"/>
      <c r="BH705" s="16"/>
      <c r="BI705" s="19"/>
      <c r="BJ705" s="16"/>
      <c r="BK705" s="16"/>
      <c r="BL705" s="34"/>
    </row>
    <row r="706" spans="1:64">
      <c r="A706" s="15">
        <v>833</v>
      </c>
      <c r="B706" s="16">
        <v>301</v>
      </c>
      <c r="C706" s="17" t="s">
        <v>64</v>
      </c>
      <c r="D706" s="18">
        <v>13686084</v>
      </c>
      <c r="E706" s="18">
        <v>13686084</v>
      </c>
      <c r="F706" s="18">
        <v>13686084</v>
      </c>
      <c r="G706" s="17" t="s">
        <v>4021</v>
      </c>
      <c r="H706" s="16" t="s">
        <v>89</v>
      </c>
      <c r="I706" s="19" t="s">
        <v>4022</v>
      </c>
      <c r="J706" s="16">
        <f t="shared" ca="1" si="70"/>
        <v>50</v>
      </c>
      <c r="K706" s="17" t="s">
        <v>67</v>
      </c>
      <c r="L706" s="16">
        <v>4070</v>
      </c>
      <c r="M706" s="16" t="s">
        <v>3596</v>
      </c>
      <c r="N706" s="16" t="s">
        <v>3597</v>
      </c>
      <c r="O706" s="35" t="s">
        <v>3598</v>
      </c>
      <c r="P706" s="16" t="s">
        <v>71</v>
      </c>
      <c r="Q706" s="16" t="s">
        <v>131</v>
      </c>
      <c r="R706" s="38" t="s">
        <v>73</v>
      </c>
      <c r="S706" s="22"/>
      <c r="T706" s="22">
        <v>833</v>
      </c>
      <c r="U706" s="22" t="s">
        <v>3597</v>
      </c>
      <c r="V706" s="37" t="s">
        <v>3598</v>
      </c>
      <c r="W706" s="16">
        <v>1000</v>
      </c>
      <c r="X706" s="16" t="s">
        <v>74</v>
      </c>
      <c r="Y706" s="16" t="s">
        <v>3599</v>
      </c>
      <c r="Z706" s="16" t="s">
        <v>3600</v>
      </c>
      <c r="AA706" s="16" t="s">
        <v>76</v>
      </c>
      <c r="AB706" s="16" t="s">
        <v>76</v>
      </c>
      <c r="AC706" s="16" t="s">
        <v>76</v>
      </c>
      <c r="AD706" s="16"/>
      <c r="AE706" s="16" t="s">
        <v>3601</v>
      </c>
      <c r="AF706" s="24">
        <v>2948278</v>
      </c>
      <c r="AG706" s="25" t="s">
        <v>78</v>
      </c>
      <c r="AH706" s="24">
        <v>2948278</v>
      </c>
      <c r="AI706" s="26" t="s">
        <v>78</v>
      </c>
      <c r="AJ706" s="27">
        <v>42989</v>
      </c>
      <c r="AK706" s="19"/>
      <c r="AL706" s="28">
        <f t="shared" ca="1" si="66"/>
        <v>7.5</v>
      </c>
      <c r="AM706" s="16" t="s">
        <v>173</v>
      </c>
      <c r="AN706" s="16" t="s">
        <v>94</v>
      </c>
      <c r="AO706" s="36" t="s">
        <v>82</v>
      </c>
      <c r="AP706" s="30">
        <v>6.9690000000000002E-2</v>
      </c>
      <c r="AQ706" s="31" t="s">
        <v>4023</v>
      </c>
      <c r="AR706" s="16" t="s">
        <v>4024</v>
      </c>
      <c r="AS706" s="16" t="s">
        <v>84</v>
      </c>
      <c r="AT706" s="16"/>
      <c r="AU706" s="33"/>
      <c r="AV706" s="16"/>
      <c r="AW706" s="16" t="s">
        <v>4025</v>
      </c>
      <c r="AX706" s="16">
        <v>3203993627</v>
      </c>
      <c r="AY706" s="16" t="s">
        <v>78</v>
      </c>
      <c r="AZ706" s="16" t="str">
        <f t="shared" ca="1" si="68"/>
        <v xml:space="preserve"> </v>
      </c>
      <c r="BA706" s="16" t="s">
        <v>87</v>
      </c>
      <c r="BB706" s="16" t="s">
        <v>87</v>
      </c>
      <c r="BC706" s="16"/>
      <c r="BD706" s="18" t="s">
        <v>87</v>
      </c>
      <c r="BE706" s="16"/>
      <c r="BF706" s="16" t="s">
        <v>87</v>
      </c>
      <c r="BG706" s="31"/>
      <c r="BH706" s="16"/>
      <c r="BI706" s="19"/>
      <c r="BJ706" s="16"/>
      <c r="BK706" s="16"/>
      <c r="BL706" s="34"/>
    </row>
    <row r="707" spans="1:64">
      <c r="A707" s="15">
        <v>834</v>
      </c>
      <c r="B707" s="16">
        <v>301</v>
      </c>
      <c r="C707" s="17" t="s">
        <v>64</v>
      </c>
      <c r="D707" s="18">
        <v>77177376</v>
      </c>
      <c r="E707" s="18">
        <v>77177376</v>
      </c>
      <c r="F707" s="18">
        <v>77177376</v>
      </c>
      <c r="G707" s="17" t="s">
        <v>4026</v>
      </c>
      <c r="H707" s="16"/>
      <c r="I707" s="19">
        <v>25904</v>
      </c>
      <c r="J707" s="16">
        <f t="shared" ca="1" si="70"/>
        <v>54</v>
      </c>
      <c r="K707" s="17" t="s">
        <v>67</v>
      </c>
      <c r="L707" s="16">
        <v>4070</v>
      </c>
      <c r="M707" s="16" t="s">
        <v>3596</v>
      </c>
      <c r="N707" s="16" t="s">
        <v>3597</v>
      </c>
      <c r="O707" s="35" t="s">
        <v>3598</v>
      </c>
      <c r="P707" s="16" t="s">
        <v>71</v>
      </c>
      <c r="Q707" s="16" t="s">
        <v>131</v>
      </c>
      <c r="R707" s="38" t="s">
        <v>73</v>
      </c>
      <c r="S707" s="22"/>
      <c r="T707" s="22">
        <v>834</v>
      </c>
      <c r="U707" s="22" t="s">
        <v>3597</v>
      </c>
      <c r="V707" s="37" t="s">
        <v>3598</v>
      </c>
      <c r="W707" s="16">
        <v>1000</v>
      </c>
      <c r="X707" s="16" t="s">
        <v>74</v>
      </c>
      <c r="Y707" s="16" t="s">
        <v>3599</v>
      </c>
      <c r="Z707" s="16" t="s">
        <v>3600</v>
      </c>
      <c r="AA707" s="16" t="s">
        <v>339</v>
      </c>
      <c r="AB707" s="16" t="s">
        <v>340</v>
      </c>
      <c r="AC707" s="16" t="s">
        <v>341</v>
      </c>
      <c r="AD707" s="16"/>
      <c r="AE707" s="16" t="s">
        <v>3601</v>
      </c>
      <c r="AF707" s="24">
        <v>2948278</v>
      </c>
      <c r="AG707" s="25" t="s">
        <v>78</v>
      </c>
      <c r="AH707" s="24">
        <v>2948278</v>
      </c>
      <c r="AI707" s="26" t="s">
        <v>78</v>
      </c>
      <c r="AJ707" s="27">
        <v>44749</v>
      </c>
      <c r="AK707" s="19" t="s">
        <v>4027</v>
      </c>
      <c r="AL707" s="28">
        <f t="shared" ca="1" si="66"/>
        <v>2.6666666666666665</v>
      </c>
      <c r="AM707" s="16" t="s">
        <v>3486</v>
      </c>
      <c r="AN707" s="16" t="s">
        <v>94</v>
      </c>
      <c r="AO707" s="36" t="s">
        <v>343</v>
      </c>
      <c r="AP707" s="30">
        <v>6.9690000000000002E-2</v>
      </c>
      <c r="AQ707" s="31" t="s">
        <v>4028</v>
      </c>
      <c r="AR707" s="32" t="s">
        <v>4029</v>
      </c>
      <c r="AS707" s="16" t="s">
        <v>107</v>
      </c>
      <c r="AT707" s="16"/>
      <c r="AU707" s="33"/>
      <c r="AV707" s="16"/>
      <c r="AW707" s="16" t="s">
        <v>4030</v>
      </c>
      <c r="AX707" s="16">
        <v>3116969971</v>
      </c>
      <c r="AY707" s="16" t="s">
        <v>78</v>
      </c>
      <c r="AZ707" s="16" t="str">
        <f t="shared" ca="1" si="68"/>
        <v xml:space="preserve"> </v>
      </c>
      <c r="BA707" s="16" t="s">
        <v>87</v>
      </c>
      <c r="BB707" s="16" t="s">
        <v>87</v>
      </c>
      <c r="BC707" s="16"/>
      <c r="BD707" s="18" t="s">
        <v>87</v>
      </c>
      <c r="BE707" s="16"/>
      <c r="BF707" s="16" t="s">
        <v>87</v>
      </c>
      <c r="BG707" s="31"/>
      <c r="BH707" s="16"/>
      <c r="BI707" s="19"/>
      <c r="BJ707" s="16"/>
      <c r="BK707" s="16"/>
      <c r="BL707" s="34"/>
    </row>
    <row r="708" spans="1:64">
      <c r="A708" s="15">
        <v>835</v>
      </c>
      <c r="B708" s="16">
        <v>301</v>
      </c>
      <c r="C708" s="17" t="s">
        <v>64</v>
      </c>
      <c r="D708" s="18">
        <v>13703308</v>
      </c>
      <c r="E708" s="18">
        <v>13703308</v>
      </c>
      <c r="F708" s="18">
        <v>13703308</v>
      </c>
      <c r="G708" s="17" t="s">
        <v>4031</v>
      </c>
      <c r="H708" s="16" t="s">
        <v>66</v>
      </c>
      <c r="I708" s="19" t="s">
        <v>4032</v>
      </c>
      <c r="J708" s="16">
        <f t="shared" ca="1" si="70"/>
        <v>44</v>
      </c>
      <c r="K708" s="17" t="s">
        <v>67</v>
      </c>
      <c r="L708" s="16">
        <v>4070</v>
      </c>
      <c r="M708" s="16" t="s">
        <v>3596</v>
      </c>
      <c r="N708" s="16" t="s">
        <v>3597</v>
      </c>
      <c r="O708" s="35" t="s">
        <v>3598</v>
      </c>
      <c r="P708" s="16" t="s">
        <v>71</v>
      </c>
      <c r="Q708" s="16" t="s">
        <v>131</v>
      </c>
      <c r="R708" s="38" t="s">
        <v>73</v>
      </c>
      <c r="S708" s="22"/>
      <c r="T708" s="22">
        <v>835</v>
      </c>
      <c r="U708" s="22" t="s">
        <v>3597</v>
      </c>
      <c r="V708" s="37" t="s">
        <v>3598</v>
      </c>
      <c r="W708" s="16">
        <v>1000</v>
      </c>
      <c r="X708" s="16" t="s">
        <v>74</v>
      </c>
      <c r="Y708" s="16" t="s">
        <v>3599</v>
      </c>
      <c r="Z708" s="16" t="s">
        <v>3600</v>
      </c>
      <c r="AA708" s="16" t="s">
        <v>76</v>
      </c>
      <c r="AB708" s="16" t="s">
        <v>76</v>
      </c>
      <c r="AC708" s="16" t="s">
        <v>76</v>
      </c>
      <c r="AD708" s="16"/>
      <c r="AE708" s="16" t="s">
        <v>1324</v>
      </c>
      <c r="AF708" s="24">
        <v>2948278</v>
      </c>
      <c r="AG708" s="25" t="s">
        <v>78</v>
      </c>
      <c r="AH708" s="24">
        <v>2948278</v>
      </c>
      <c r="AI708" s="26" t="s">
        <v>78</v>
      </c>
      <c r="AJ708" s="27">
        <v>43020</v>
      </c>
      <c r="AK708" s="19"/>
      <c r="AL708" s="28">
        <f t="shared" ca="1" si="66"/>
        <v>7.416666666666667</v>
      </c>
      <c r="AM708" s="16" t="s">
        <v>80</v>
      </c>
      <c r="AN708" s="16" t="s">
        <v>121</v>
      </c>
      <c r="AO708" s="36" t="s">
        <v>82</v>
      </c>
      <c r="AP708" s="30">
        <v>6.9690000000000002E-2</v>
      </c>
      <c r="AQ708" s="31" t="s">
        <v>4033</v>
      </c>
      <c r="AR708" s="16" t="s">
        <v>4033</v>
      </c>
      <c r="AS708" s="16" t="s">
        <v>84</v>
      </c>
      <c r="AT708" s="16"/>
      <c r="AU708" s="33"/>
      <c r="AV708" s="16"/>
      <c r="AW708" s="16" t="s">
        <v>4034</v>
      </c>
      <c r="AX708" s="16">
        <v>3202579549</v>
      </c>
      <c r="AY708" s="16" t="s">
        <v>78</v>
      </c>
      <c r="AZ708" s="16" t="str">
        <f t="shared" ca="1" si="68"/>
        <v xml:space="preserve"> </v>
      </c>
      <c r="BA708" s="16" t="s">
        <v>87</v>
      </c>
      <c r="BB708" s="16" t="s">
        <v>87</v>
      </c>
      <c r="BC708" s="16"/>
      <c r="BD708" s="18" t="s">
        <v>87</v>
      </c>
      <c r="BE708" s="16"/>
      <c r="BF708" s="16" t="s">
        <v>87</v>
      </c>
      <c r="BG708" s="31"/>
      <c r="BH708" s="16"/>
      <c r="BI708" s="19"/>
      <c r="BJ708" s="16"/>
      <c r="BK708" s="16"/>
      <c r="BL708" s="34"/>
    </row>
    <row r="709" spans="1:64">
      <c r="A709" s="15">
        <v>836</v>
      </c>
      <c r="B709" s="16">
        <v>301</v>
      </c>
      <c r="C709" s="17" t="s">
        <v>64</v>
      </c>
      <c r="D709" s="18">
        <v>13724329</v>
      </c>
      <c r="E709" s="18">
        <v>13724329</v>
      </c>
      <c r="F709" s="18">
        <v>13724329</v>
      </c>
      <c r="G709" s="17" t="s">
        <v>4035</v>
      </c>
      <c r="H709" s="16" t="s">
        <v>89</v>
      </c>
      <c r="I709" s="19">
        <v>28953</v>
      </c>
      <c r="J709" s="16">
        <f t="shared" ca="1" si="70"/>
        <v>45</v>
      </c>
      <c r="K709" s="17" t="s">
        <v>67</v>
      </c>
      <c r="L709" s="16">
        <v>4070</v>
      </c>
      <c r="M709" s="16" t="s">
        <v>3596</v>
      </c>
      <c r="N709" s="16" t="s">
        <v>3597</v>
      </c>
      <c r="O709" s="35" t="s">
        <v>3598</v>
      </c>
      <c r="P709" s="16" t="s">
        <v>71</v>
      </c>
      <c r="Q709" s="16" t="s">
        <v>131</v>
      </c>
      <c r="R709" s="38" t="s">
        <v>73</v>
      </c>
      <c r="S709" s="22"/>
      <c r="T709" s="22">
        <v>836</v>
      </c>
      <c r="U709" s="22" t="s">
        <v>3597</v>
      </c>
      <c r="V709" s="37" t="s">
        <v>3598</v>
      </c>
      <c r="W709" s="16">
        <v>1000</v>
      </c>
      <c r="X709" s="16" t="s">
        <v>74</v>
      </c>
      <c r="Y709" s="16" t="s">
        <v>3599</v>
      </c>
      <c r="Z709" s="16" t="s">
        <v>3600</v>
      </c>
      <c r="AA709" s="16" t="s">
        <v>145</v>
      </c>
      <c r="AB709" s="16" t="s">
        <v>558</v>
      </c>
      <c r="AC709" s="16" t="s">
        <v>559</v>
      </c>
      <c r="AD709" s="16" t="s">
        <v>3621</v>
      </c>
      <c r="AE709" s="16" t="s">
        <v>1324</v>
      </c>
      <c r="AF709" s="24">
        <v>2948278</v>
      </c>
      <c r="AG709" s="25" t="s">
        <v>78</v>
      </c>
      <c r="AH709" s="24">
        <v>2948278</v>
      </c>
      <c r="AI709" s="26" t="s">
        <v>78</v>
      </c>
      <c r="AJ709" s="27">
        <v>43118</v>
      </c>
      <c r="AK709" s="19"/>
      <c r="AL709" s="28">
        <f t="shared" ca="1" si="66"/>
        <v>7.166666666666667</v>
      </c>
      <c r="AM709" s="16" t="s">
        <v>120</v>
      </c>
      <c r="AN709" s="16" t="s">
        <v>121</v>
      </c>
      <c r="AO709" s="36" t="s">
        <v>562</v>
      </c>
      <c r="AP709" s="30">
        <v>6.9690000000000002E-2</v>
      </c>
      <c r="AQ709" s="31" t="s">
        <v>4036</v>
      </c>
      <c r="AR709" s="16" t="s">
        <v>4036</v>
      </c>
      <c r="AS709" s="16" t="s">
        <v>84</v>
      </c>
      <c r="AT709" s="16"/>
      <c r="AU709" s="33"/>
      <c r="AV709" s="16"/>
      <c r="AW709" s="16" t="s">
        <v>4037</v>
      </c>
      <c r="AX709" s="16">
        <v>3152421414</v>
      </c>
      <c r="AY709" s="16" t="s">
        <v>78</v>
      </c>
      <c r="AZ709" s="16" t="str">
        <f t="shared" ca="1" si="68"/>
        <v xml:space="preserve"> </v>
      </c>
      <c r="BA709" s="16" t="s">
        <v>87</v>
      </c>
      <c r="BB709" s="16" t="s">
        <v>87</v>
      </c>
      <c r="BC709" s="16"/>
      <c r="BD709" s="18" t="s">
        <v>87</v>
      </c>
      <c r="BE709" s="16"/>
      <c r="BF709" s="16" t="s">
        <v>87</v>
      </c>
      <c r="BG709" s="31"/>
      <c r="BH709" s="16"/>
      <c r="BI709" s="19"/>
      <c r="BJ709" s="16"/>
      <c r="BK709" s="16"/>
      <c r="BL709" s="34"/>
    </row>
    <row r="710" spans="1:64">
      <c r="A710" s="15">
        <v>837</v>
      </c>
      <c r="B710" s="16">
        <v>301</v>
      </c>
      <c r="C710" s="17" t="s">
        <v>64</v>
      </c>
      <c r="D710" s="18">
        <v>13762339</v>
      </c>
      <c r="E710" s="18">
        <v>13762339</v>
      </c>
      <c r="F710" s="18">
        <v>13762339</v>
      </c>
      <c r="G710" s="17" t="s">
        <v>4038</v>
      </c>
      <c r="H710" s="16"/>
      <c r="I710" s="19" t="s">
        <v>4039</v>
      </c>
      <c r="J710" s="16">
        <f t="shared" ca="1" si="70"/>
        <v>40</v>
      </c>
      <c r="K710" s="17" t="s">
        <v>67</v>
      </c>
      <c r="L710" s="16">
        <v>4070</v>
      </c>
      <c r="M710" s="16" t="s">
        <v>3596</v>
      </c>
      <c r="N710" s="16" t="s">
        <v>3597</v>
      </c>
      <c r="O710" s="35" t="s">
        <v>3598</v>
      </c>
      <c r="P710" s="16" t="s">
        <v>71</v>
      </c>
      <c r="Q710" s="16" t="s">
        <v>131</v>
      </c>
      <c r="R710" s="38" t="s">
        <v>73</v>
      </c>
      <c r="S710" s="22"/>
      <c r="T710" s="22">
        <v>837</v>
      </c>
      <c r="U710" s="22" t="s">
        <v>3597</v>
      </c>
      <c r="V710" s="37" t="s">
        <v>3598</v>
      </c>
      <c r="W710" s="16">
        <v>1000</v>
      </c>
      <c r="X710" s="16" t="s">
        <v>74</v>
      </c>
      <c r="Y710" s="16" t="s">
        <v>3599</v>
      </c>
      <c r="Z710" s="16" t="s">
        <v>3600</v>
      </c>
      <c r="AA710" s="16" t="s">
        <v>339</v>
      </c>
      <c r="AB710" s="16" t="s">
        <v>340</v>
      </c>
      <c r="AC710" s="16" t="s">
        <v>341</v>
      </c>
      <c r="AD710" s="16"/>
      <c r="AE710" s="16" t="s">
        <v>1324</v>
      </c>
      <c r="AF710" s="24">
        <v>2948278</v>
      </c>
      <c r="AG710" s="25" t="s">
        <v>78</v>
      </c>
      <c r="AH710" s="24">
        <v>2948278</v>
      </c>
      <c r="AI710" s="26" t="s">
        <v>78</v>
      </c>
      <c r="AJ710" s="27">
        <v>43019</v>
      </c>
      <c r="AK710" s="19"/>
      <c r="AL710" s="28">
        <f t="shared" ca="1" si="66"/>
        <v>7.416666666666667</v>
      </c>
      <c r="AM710" s="16" t="s">
        <v>269</v>
      </c>
      <c r="AN710" s="16" t="s">
        <v>240</v>
      </c>
      <c r="AO710" s="36" t="s">
        <v>343</v>
      </c>
      <c r="AP710" s="30">
        <v>6.9690000000000002E-2</v>
      </c>
      <c r="AQ710" s="31" t="s">
        <v>4040</v>
      </c>
      <c r="AR710" s="16" t="s">
        <v>4040</v>
      </c>
      <c r="AS710" s="16" t="s">
        <v>84</v>
      </c>
      <c r="AT710" s="16"/>
      <c r="AU710" s="33"/>
      <c r="AV710" s="16"/>
      <c r="AW710" s="16" t="s">
        <v>4041</v>
      </c>
      <c r="AX710" s="16">
        <v>3132284157</v>
      </c>
      <c r="AY710" s="16" t="s">
        <v>78</v>
      </c>
      <c r="AZ710" s="16" t="str">
        <f t="shared" ca="1" si="68"/>
        <v xml:space="preserve"> </v>
      </c>
      <c r="BA710" s="16" t="s">
        <v>87</v>
      </c>
      <c r="BB710" s="16" t="s">
        <v>87</v>
      </c>
      <c r="BC710" s="16"/>
      <c r="BD710" s="18" t="s">
        <v>87</v>
      </c>
      <c r="BE710" s="16"/>
      <c r="BF710" s="16" t="s">
        <v>87</v>
      </c>
      <c r="BG710" s="31"/>
      <c r="BH710" s="16"/>
      <c r="BI710" s="19"/>
      <c r="BJ710" s="16"/>
      <c r="BK710" s="16"/>
      <c r="BL710" s="34"/>
    </row>
    <row r="711" spans="1:64">
      <c r="A711" s="15">
        <v>838</v>
      </c>
      <c r="B711" s="16">
        <v>301</v>
      </c>
      <c r="C711" s="17" t="s">
        <v>64</v>
      </c>
      <c r="D711" s="18">
        <v>86077937</v>
      </c>
      <c r="E711" s="18">
        <v>86077937</v>
      </c>
      <c r="F711" s="18">
        <v>86077937</v>
      </c>
      <c r="G711" s="17" t="s">
        <v>4042</v>
      </c>
      <c r="H711" s="16" t="s">
        <v>851</v>
      </c>
      <c r="I711" s="19">
        <v>30452</v>
      </c>
      <c r="J711" s="16">
        <v>40</v>
      </c>
      <c r="K711" s="17" t="s">
        <v>67</v>
      </c>
      <c r="L711" s="16">
        <v>4070</v>
      </c>
      <c r="M711" s="16" t="s">
        <v>3596</v>
      </c>
      <c r="N711" s="16" t="s">
        <v>3597</v>
      </c>
      <c r="O711" s="35" t="s">
        <v>3598</v>
      </c>
      <c r="P711" s="16" t="s">
        <v>71</v>
      </c>
      <c r="Q711" s="16" t="s">
        <v>131</v>
      </c>
      <c r="R711" s="38" t="s">
        <v>73</v>
      </c>
      <c r="S711" s="22"/>
      <c r="T711" s="22">
        <v>838</v>
      </c>
      <c r="U711" s="22" t="s">
        <v>3597</v>
      </c>
      <c r="V711" s="37" t="s">
        <v>3598</v>
      </c>
      <c r="W711" s="16">
        <v>1000</v>
      </c>
      <c r="X711" s="16" t="s">
        <v>74</v>
      </c>
      <c r="Y711" s="16" t="s">
        <v>3599</v>
      </c>
      <c r="Z711" s="16" t="s">
        <v>3600</v>
      </c>
      <c r="AA711" s="16" t="s">
        <v>76</v>
      </c>
      <c r="AB711" s="16" t="s">
        <v>76</v>
      </c>
      <c r="AC711" s="16" t="s">
        <v>76</v>
      </c>
      <c r="AD711" s="16"/>
      <c r="AE711" s="16" t="s">
        <v>1324</v>
      </c>
      <c r="AF711" s="24">
        <v>2948278</v>
      </c>
      <c r="AG711" s="25" t="s">
        <v>78</v>
      </c>
      <c r="AH711" s="24">
        <v>2948278</v>
      </c>
      <c r="AI711" s="26" t="s">
        <v>78</v>
      </c>
      <c r="AJ711" s="27">
        <v>45321</v>
      </c>
      <c r="AK711" s="19" t="s">
        <v>4043</v>
      </c>
      <c r="AL711" s="28">
        <f t="shared" ca="1" si="66"/>
        <v>1.1666666666666667</v>
      </c>
      <c r="AM711" s="16" t="s">
        <v>80</v>
      </c>
      <c r="AN711" s="16" t="s">
        <v>194</v>
      </c>
      <c r="AO711" s="36" t="s">
        <v>82</v>
      </c>
      <c r="AP711" s="30">
        <v>6.9690000000000002E-2</v>
      </c>
      <c r="AQ711" s="31" t="s">
        <v>4044</v>
      </c>
      <c r="AR711" s="16" t="s">
        <v>4045</v>
      </c>
      <c r="AS711" s="16" t="s">
        <v>428</v>
      </c>
      <c r="AT711" s="16"/>
      <c r="AU711" s="33"/>
      <c r="AV711" s="16"/>
      <c r="AW711" s="16" t="s">
        <v>4046</v>
      </c>
      <c r="AX711" s="16">
        <v>3102596602</v>
      </c>
      <c r="AY711" s="16" t="s">
        <v>78</v>
      </c>
      <c r="AZ711" s="16" t="str">
        <f t="shared" si="68"/>
        <v xml:space="preserve"> </v>
      </c>
      <c r="BA711" s="16" t="s">
        <v>87</v>
      </c>
      <c r="BB711" s="16" t="s">
        <v>87</v>
      </c>
      <c r="BC711" s="16"/>
      <c r="BD711" s="18" t="s">
        <v>87</v>
      </c>
      <c r="BE711" s="16"/>
      <c r="BF711" s="16" t="s">
        <v>87</v>
      </c>
      <c r="BG711" s="31"/>
      <c r="BH711" s="16"/>
      <c r="BI711" s="19"/>
      <c r="BJ711" s="16"/>
      <c r="BK711" s="16"/>
      <c r="BL711" s="34"/>
    </row>
    <row r="712" spans="1:64">
      <c r="A712" s="15">
        <v>839</v>
      </c>
      <c r="B712" s="16">
        <v>301</v>
      </c>
      <c r="C712" s="17" t="s">
        <v>64</v>
      </c>
      <c r="D712" s="18">
        <v>13791144</v>
      </c>
      <c r="E712" s="18">
        <v>13791144</v>
      </c>
      <c r="F712" s="18">
        <v>13791144</v>
      </c>
      <c r="G712" s="17" t="s">
        <v>4047</v>
      </c>
      <c r="H712" s="16" t="s">
        <v>229</v>
      </c>
      <c r="I712" s="19" t="s">
        <v>4048</v>
      </c>
      <c r="J712" s="16">
        <f t="shared" ref="J712:J733" ca="1" si="71">IF(I712=0," ",DATEDIF(I712,TODAY(),"Y"))</f>
        <v>56</v>
      </c>
      <c r="K712" s="17" t="s">
        <v>67</v>
      </c>
      <c r="L712" s="16">
        <v>4070</v>
      </c>
      <c r="M712" s="16" t="s">
        <v>3596</v>
      </c>
      <c r="N712" s="16" t="s">
        <v>3597</v>
      </c>
      <c r="O712" s="35" t="s">
        <v>3598</v>
      </c>
      <c r="P712" s="16" t="s">
        <v>71</v>
      </c>
      <c r="Q712" s="16" t="s">
        <v>131</v>
      </c>
      <c r="R712" s="38" t="s">
        <v>73</v>
      </c>
      <c r="S712" s="22"/>
      <c r="T712" s="22">
        <v>839</v>
      </c>
      <c r="U712" s="22" t="s">
        <v>3597</v>
      </c>
      <c r="V712" s="37" t="s">
        <v>3598</v>
      </c>
      <c r="W712" s="16">
        <v>1000</v>
      </c>
      <c r="X712" s="16" t="s">
        <v>74</v>
      </c>
      <c r="Y712" s="16" t="s">
        <v>3599</v>
      </c>
      <c r="Z712" s="16" t="s">
        <v>3600</v>
      </c>
      <c r="AA712" s="16" t="s">
        <v>76</v>
      </c>
      <c r="AB712" s="16" t="s">
        <v>76</v>
      </c>
      <c r="AC712" s="16" t="s">
        <v>76</v>
      </c>
      <c r="AD712" s="16" t="s">
        <v>4049</v>
      </c>
      <c r="AE712" s="16" t="s">
        <v>1324</v>
      </c>
      <c r="AF712" s="24">
        <v>2948278</v>
      </c>
      <c r="AG712" s="25" t="s">
        <v>78</v>
      </c>
      <c r="AH712" s="24">
        <v>2948278</v>
      </c>
      <c r="AI712" s="26" t="s">
        <v>78</v>
      </c>
      <c r="AJ712" s="27">
        <v>42832</v>
      </c>
      <c r="AK712" s="19"/>
      <c r="AL712" s="28">
        <f t="shared" ca="1" si="66"/>
        <v>7.916666666666667</v>
      </c>
      <c r="AM712" s="16" t="s">
        <v>93</v>
      </c>
      <c r="AN712" s="16" t="s">
        <v>94</v>
      </c>
      <c r="AO712" s="36" t="s">
        <v>82</v>
      </c>
      <c r="AP712" s="30">
        <v>6.9690000000000002E-2</v>
      </c>
      <c r="AQ712" s="31" t="s">
        <v>4050</v>
      </c>
      <c r="AR712" s="16" t="s">
        <v>4050</v>
      </c>
      <c r="AS712" s="16" t="s">
        <v>84</v>
      </c>
      <c r="AT712" s="16"/>
      <c r="AU712" s="33"/>
      <c r="AV712" s="16"/>
      <c r="AW712" s="16" t="s">
        <v>4051</v>
      </c>
      <c r="AX712" s="16">
        <v>3133977887</v>
      </c>
      <c r="AY712" s="16" t="s">
        <v>78</v>
      </c>
      <c r="AZ712" s="16" t="str">
        <f t="shared" ca="1" si="68"/>
        <v xml:space="preserve"> </v>
      </c>
      <c r="BA712" s="16" t="s">
        <v>87</v>
      </c>
      <c r="BB712" s="16" t="s">
        <v>87</v>
      </c>
      <c r="BC712" s="16"/>
      <c r="BD712" s="18" t="s">
        <v>87</v>
      </c>
      <c r="BE712" s="16"/>
      <c r="BF712" s="16" t="s">
        <v>87</v>
      </c>
      <c r="BG712" s="31"/>
      <c r="BH712" s="16"/>
      <c r="BI712" s="19"/>
      <c r="BJ712" s="16"/>
      <c r="BK712" s="16"/>
      <c r="BL712" s="34"/>
    </row>
    <row r="713" spans="1:64">
      <c r="A713" s="15">
        <v>840</v>
      </c>
      <c r="B713" s="16">
        <v>301</v>
      </c>
      <c r="C713" s="17" t="s">
        <v>64</v>
      </c>
      <c r="D713" s="18">
        <v>13851805</v>
      </c>
      <c r="E713" s="18">
        <v>13851805</v>
      </c>
      <c r="F713" s="18">
        <v>13851805</v>
      </c>
      <c r="G713" s="17" t="s">
        <v>4052</v>
      </c>
      <c r="H713" s="16" t="s">
        <v>89</v>
      </c>
      <c r="I713" s="19" t="s">
        <v>4053</v>
      </c>
      <c r="J713" s="16">
        <f t="shared" ca="1" si="71"/>
        <v>45</v>
      </c>
      <c r="K713" s="17" t="s">
        <v>67</v>
      </c>
      <c r="L713" s="16">
        <v>4070</v>
      </c>
      <c r="M713" s="16" t="s">
        <v>3596</v>
      </c>
      <c r="N713" s="16" t="s">
        <v>3597</v>
      </c>
      <c r="O713" s="35" t="s">
        <v>3598</v>
      </c>
      <c r="P713" s="16" t="s">
        <v>71</v>
      </c>
      <c r="Q713" s="16" t="s">
        <v>131</v>
      </c>
      <c r="R713" s="38" t="s">
        <v>73</v>
      </c>
      <c r="S713" s="22"/>
      <c r="T713" s="22">
        <v>840</v>
      </c>
      <c r="U713" s="22" t="s">
        <v>3597</v>
      </c>
      <c r="V713" s="37" t="s">
        <v>3598</v>
      </c>
      <c r="W713" s="16">
        <v>1000</v>
      </c>
      <c r="X713" s="16" t="s">
        <v>74</v>
      </c>
      <c r="Y713" s="16" t="s">
        <v>3599</v>
      </c>
      <c r="Z713" s="16" t="s">
        <v>3600</v>
      </c>
      <c r="AA713" s="16" t="s">
        <v>339</v>
      </c>
      <c r="AB713" s="16" t="s">
        <v>340</v>
      </c>
      <c r="AC713" s="16" t="s">
        <v>341</v>
      </c>
      <c r="AD713" s="16"/>
      <c r="AE713" s="16" t="s">
        <v>3601</v>
      </c>
      <c r="AF713" s="24">
        <v>2948278</v>
      </c>
      <c r="AG713" s="25" t="s">
        <v>78</v>
      </c>
      <c r="AH713" s="24">
        <v>2948278</v>
      </c>
      <c r="AI713" s="26" t="s">
        <v>78</v>
      </c>
      <c r="AJ713" s="27">
        <v>43017</v>
      </c>
      <c r="AK713" s="19"/>
      <c r="AL713" s="28">
        <f t="shared" ca="1" si="66"/>
        <v>7.416666666666667</v>
      </c>
      <c r="AM713" s="16" t="s">
        <v>183</v>
      </c>
      <c r="AN713" s="16" t="s">
        <v>94</v>
      </c>
      <c r="AO713" s="36" t="s">
        <v>343</v>
      </c>
      <c r="AP713" s="30">
        <v>6.9690000000000002E-2</v>
      </c>
      <c r="AQ713" s="31" t="s">
        <v>4054</v>
      </c>
      <c r="AR713" s="16" t="s">
        <v>4055</v>
      </c>
      <c r="AS713" s="16" t="s">
        <v>84</v>
      </c>
      <c r="AT713" s="16"/>
      <c r="AU713" s="33"/>
      <c r="AV713" s="16"/>
      <c r="AW713" s="16" t="s">
        <v>4056</v>
      </c>
      <c r="AX713" s="16">
        <v>3232977909</v>
      </c>
      <c r="AY713" s="16" t="s">
        <v>78</v>
      </c>
      <c r="AZ713" s="16" t="str">
        <f t="shared" ca="1" si="68"/>
        <v xml:space="preserve"> </v>
      </c>
      <c r="BA713" s="16" t="s">
        <v>87</v>
      </c>
      <c r="BB713" s="16" t="s">
        <v>87</v>
      </c>
      <c r="BC713" s="16"/>
      <c r="BD713" s="18" t="s">
        <v>87</v>
      </c>
      <c r="BE713" s="16"/>
      <c r="BF713" s="16" t="s">
        <v>87</v>
      </c>
      <c r="BG713" s="31"/>
      <c r="BH713" s="16"/>
      <c r="BI713" s="19"/>
      <c r="BJ713" s="16"/>
      <c r="BK713" s="16"/>
      <c r="BL713" s="34"/>
    </row>
    <row r="714" spans="1:64">
      <c r="A714" s="15">
        <v>841</v>
      </c>
      <c r="B714" s="16">
        <v>301</v>
      </c>
      <c r="C714" s="17" t="s">
        <v>64</v>
      </c>
      <c r="D714" s="18">
        <v>12201633</v>
      </c>
      <c r="E714" s="18">
        <v>12201633</v>
      </c>
      <c r="F714" s="18">
        <v>12201633</v>
      </c>
      <c r="G714" s="17" t="s">
        <v>4057</v>
      </c>
      <c r="H714" s="16" t="s">
        <v>89</v>
      </c>
      <c r="I714" s="19">
        <v>30523</v>
      </c>
      <c r="J714" s="16">
        <f t="shared" ca="1" si="71"/>
        <v>41</v>
      </c>
      <c r="K714" s="17" t="s">
        <v>67</v>
      </c>
      <c r="L714" s="16">
        <v>4070</v>
      </c>
      <c r="M714" s="16" t="s">
        <v>3596</v>
      </c>
      <c r="N714" s="16" t="s">
        <v>3597</v>
      </c>
      <c r="O714" s="35" t="s">
        <v>3598</v>
      </c>
      <c r="P714" s="16" t="s">
        <v>71</v>
      </c>
      <c r="Q714" s="16" t="s">
        <v>131</v>
      </c>
      <c r="R714" s="38" t="s">
        <v>73</v>
      </c>
      <c r="S714" s="22"/>
      <c r="T714" s="22">
        <v>841</v>
      </c>
      <c r="U714" s="22" t="s">
        <v>3597</v>
      </c>
      <c r="V714" s="37" t="s">
        <v>3598</v>
      </c>
      <c r="W714" s="16">
        <v>1000</v>
      </c>
      <c r="X714" s="16" t="s">
        <v>74</v>
      </c>
      <c r="Y714" s="16" t="s">
        <v>3599</v>
      </c>
      <c r="Z714" s="16" t="s">
        <v>3600</v>
      </c>
      <c r="AA714" s="16" t="s">
        <v>433</v>
      </c>
      <c r="AB714" s="16" t="s">
        <v>662</v>
      </c>
      <c r="AC714" s="16" t="s">
        <v>663</v>
      </c>
      <c r="AD714" s="16"/>
      <c r="AE714" s="16" t="s">
        <v>1324</v>
      </c>
      <c r="AF714" s="24">
        <v>2948278</v>
      </c>
      <c r="AG714" s="25" t="s">
        <v>78</v>
      </c>
      <c r="AH714" s="24">
        <v>2948278</v>
      </c>
      <c r="AI714" s="26" t="s">
        <v>78</v>
      </c>
      <c r="AJ714" s="27">
        <v>44749</v>
      </c>
      <c r="AK714" s="19" t="s">
        <v>4058</v>
      </c>
      <c r="AL714" s="28">
        <f t="shared" ca="1" si="66"/>
        <v>2.6666666666666665</v>
      </c>
      <c r="AM714" s="16" t="s">
        <v>120</v>
      </c>
      <c r="AN714" s="16" t="s">
        <v>94</v>
      </c>
      <c r="AO714" s="36" t="s">
        <v>664</v>
      </c>
      <c r="AP714" s="30">
        <v>6.9690000000000002E-2</v>
      </c>
      <c r="AQ714" s="31" t="s">
        <v>4059</v>
      </c>
      <c r="AR714" s="32" t="s">
        <v>4060</v>
      </c>
      <c r="AS714" s="16" t="s">
        <v>107</v>
      </c>
      <c r="AT714" s="16"/>
      <c r="AU714" s="33"/>
      <c r="AV714" s="16"/>
      <c r="AW714" s="16" t="s">
        <v>4061</v>
      </c>
      <c r="AX714" s="16">
        <v>3222567563</v>
      </c>
      <c r="AY714" s="16" t="s">
        <v>78</v>
      </c>
      <c r="AZ714" s="16"/>
      <c r="BA714" s="16" t="s">
        <v>87</v>
      </c>
      <c r="BB714" s="16" t="s">
        <v>87</v>
      </c>
      <c r="BC714" s="16"/>
      <c r="BD714" s="18" t="s">
        <v>87</v>
      </c>
      <c r="BE714" s="16"/>
      <c r="BF714" s="16" t="s">
        <v>87</v>
      </c>
      <c r="BG714" s="31"/>
      <c r="BH714" s="16"/>
      <c r="BI714" s="19"/>
      <c r="BJ714" s="16"/>
      <c r="BK714" s="16"/>
      <c r="BL714" s="34"/>
    </row>
    <row r="715" spans="1:64">
      <c r="A715" s="15">
        <v>842</v>
      </c>
      <c r="B715" s="16">
        <v>301</v>
      </c>
      <c r="C715" s="17" t="s">
        <v>64</v>
      </c>
      <c r="D715" s="18">
        <v>13955621</v>
      </c>
      <c r="E715" s="18">
        <v>13955621</v>
      </c>
      <c r="F715" s="18">
        <v>13955621</v>
      </c>
      <c r="G715" s="17" t="s">
        <v>4062</v>
      </c>
      <c r="H715" s="16" t="s">
        <v>229</v>
      </c>
      <c r="I715" s="19" t="s">
        <v>4063</v>
      </c>
      <c r="J715" s="16">
        <f t="shared" ca="1" si="71"/>
        <v>55</v>
      </c>
      <c r="K715" s="17" t="s">
        <v>67</v>
      </c>
      <c r="L715" s="16">
        <v>4070</v>
      </c>
      <c r="M715" s="16" t="s">
        <v>3596</v>
      </c>
      <c r="N715" s="16" t="s">
        <v>3597</v>
      </c>
      <c r="O715" s="35" t="s">
        <v>3598</v>
      </c>
      <c r="P715" s="16" t="s">
        <v>71</v>
      </c>
      <c r="Q715" s="16" t="s">
        <v>131</v>
      </c>
      <c r="R715" s="38" t="s">
        <v>73</v>
      </c>
      <c r="S715" s="22"/>
      <c r="T715" s="22">
        <v>842</v>
      </c>
      <c r="U715" s="22" t="s">
        <v>3597</v>
      </c>
      <c r="V715" s="37" t="s">
        <v>3598</v>
      </c>
      <c r="W715" s="16">
        <v>1000</v>
      </c>
      <c r="X715" s="16" t="s">
        <v>74</v>
      </c>
      <c r="Y715" s="16" t="s">
        <v>3599</v>
      </c>
      <c r="Z715" s="16" t="s">
        <v>3600</v>
      </c>
      <c r="AA715" s="16" t="s">
        <v>76</v>
      </c>
      <c r="AB715" s="16" t="s">
        <v>76</v>
      </c>
      <c r="AC715" s="16" t="s">
        <v>76</v>
      </c>
      <c r="AD715" s="16"/>
      <c r="AE715" s="16" t="s">
        <v>1324</v>
      </c>
      <c r="AF715" s="24">
        <v>2948278</v>
      </c>
      <c r="AG715" s="25" t="s">
        <v>78</v>
      </c>
      <c r="AH715" s="24">
        <v>2948278</v>
      </c>
      <c r="AI715" s="26" t="s">
        <v>78</v>
      </c>
      <c r="AJ715" s="27">
        <v>42996</v>
      </c>
      <c r="AK715" s="19"/>
      <c r="AL715" s="28">
        <f t="shared" ca="1" si="66"/>
        <v>7.5</v>
      </c>
      <c r="AM715" s="16" t="s">
        <v>173</v>
      </c>
      <c r="AN715" s="16" t="s">
        <v>94</v>
      </c>
      <c r="AO715" s="36" t="s">
        <v>82</v>
      </c>
      <c r="AP715" s="30">
        <v>6.9690000000000002E-2</v>
      </c>
      <c r="AQ715" s="31" t="s">
        <v>4064</v>
      </c>
      <c r="AR715" s="16" t="s">
        <v>4064</v>
      </c>
      <c r="AS715" s="16" t="s">
        <v>84</v>
      </c>
      <c r="AT715" s="16"/>
      <c r="AU715" s="33"/>
      <c r="AV715" s="16"/>
      <c r="AW715" s="16" t="s">
        <v>4065</v>
      </c>
      <c r="AX715" s="16">
        <v>3165815099</v>
      </c>
      <c r="AY715" s="16" t="s">
        <v>78</v>
      </c>
      <c r="AZ715" s="16" t="str">
        <f t="shared" ref="AZ715:AZ746" ca="1" si="72">IF(AND(C715="MASCULINO",J715&gt;=59),"Prepensionado",IF(AND(C715="FEMENINO",J715&gt;=54),"Prepensionado"," "))</f>
        <v xml:space="preserve"> </v>
      </c>
      <c r="BA715" s="16" t="s">
        <v>87</v>
      </c>
      <c r="BB715" s="16" t="s">
        <v>87</v>
      </c>
      <c r="BC715" s="16"/>
      <c r="BD715" s="18" t="s">
        <v>87</v>
      </c>
      <c r="BE715" s="16"/>
      <c r="BF715" s="16" t="s">
        <v>87</v>
      </c>
      <c r="BG715" s="31"/>
      <c r="BH715" s="16"/>
      <c r="BI715" s="19"/>
      <c r="BJ715" s="16"/>
      <c r="BK715" s="16"/>
      <c r="BL715" s="34"/>
    </row>
    <row r="716" spans="1:64">
      <c r="A716" s="15">
        <v>843</v>
      </c>
      <c r="B716" s="16">
        <v>301</v>
      </c>
      <c r="C716" s="17" t="s">
        <v>64</v>
      </c>
      <c r="D716" s="18">
        <v>13957121</v>
      </c>
      <c r="E716" s="18">
        <v>13957121</v>
      </c>
      <c r="F716" s="18">
        <v>13957121</v>
      </c>
      <c r="G716" s="17" t="s">
        <v>4066</v>
      </c>
      <c r="H716" s="16" t="s">
        <v>220</v>
      </c>
      <c r="I716" s="19" t="s">
        <v>4067</v>
      </c>
      <c r="J716" s="16">
        <f t="shared" ca="1" si="71"/>
        <v>49</v>
      </c>
      <c r="K716" s="17" t="s">
        <v>67</v>
      </c>
      <c r="L716" s="16">
        <v>4070</v>
      </c>
      <c r="M716" s="16" t="s">
        <v>3596</v>
      </c>
      <c r="N716" s="16" t="s">
        <v>3597</v>
      </c>
      <c r="O716" s="35" t="s">
        <v>3598</v>
      </c>
      <c r="P716" s="16" t="s">
        <v>71</v>
      </c>
      <c r="Q716" s="16" t="s">
        <v>131</v>
      </c>
      <c r="R716" s="38" t="s">
        <v>73</v>
      </c>
      <c r="S716" s="22"/>
      <c r="T716" s="22">
        <v>843</v>
      </c>
      <c r="U716" s="22" t="s">
        <v>3597</v>
      </c>
      <c r="V716" s="37" t="s">
        <v>3598</v>
      </c>
      <c r="W716" s="16">
        <v>1000</v>
      </c>
      <c r="X716" s="16" t="s">
        <v>74</v>
      </c>
      <c r="Y716" s="16" t="s">
        <v>3599</v>
      </c>
      <c r="Z716" s="16" t="s">
        <v>3600</v>
      </c>
      <c r="AA716" s="16" t="s">
        <v>145</v>
      </c>
      <c r="AB716" s="16" t="s">
        <v>1314</v>
      </c>
      <c r="AC716" s="16" t="s">
        <v>559</v>
      </c>
      <c r="AD716" s="16" t="s">
        <v>3658</v>
      </c>
      <c r="AE716" s="16" t="s">
        <v>1324</v>
      </c>
      <c r="AF716" s="24">
        <v>2948278</v>
      </c>
      <c r="AG716" s="25" t="s">
        <v>78</v>
      </c>
      <c r="AH716" s="24">
        <v>2948278</v>
      </c>
      <c r="AI716" s="26" t="s">
        <v>78</v>
      </c>
      <c r="AJ716" s="27">
        <v>43012</v>
      </c>
      <c r="AK716" s="19"/>
      <c r="AL716" s="28">
        <f t="shared" ca="1" si="66"/>
        <v>7.5</v>
      </c>
      <c r="AM716" s="16" t="s">
        <v>183</v>
      </c>
      <c r="AN716" s="16" t="s">
        <v>121</v>
      </c>
      <c r="AO716" s="36" t="s">
        <v>562</v>
      </c>
      <c r="AP716" s="30">
        <v>6.9690000000000002E-2</v>
      </c>
      <c r="AQ716" s="31" t="s">
        <v>4068</v>
      </c>
      <c r="AR716" s="16" t="s">
        <v>4068</v>
      </c>
      <c r="AS716" s="16" t="s">
        <v>84</v>
      </c>
      <c r="AT716" s="16"/>
      <c r="AU716" s="33"/>
      <c r="AV716" s="16"/>
      <c r="AW716" s="16" t="s">
        <v>4069</v>
      </c>
      <c r="AX716" s="16">
        <v>3164137984</v>
      </c>
      <c r="AY716" s="16" t="s">
        <v>78</v>
      </c>
      <c r="AZ716" s="16" t="str">
        <f t="shared" ca="1" si="72"/>
        <v xml:space="preserve"> </v>
      </c>
      <c r="BA716" s="16" t="s">
        <v>87</v>
      </c>
      <c r="BB716" s="16" t="s">
        <v>87</v>
      </c>
      <c r="BC716" s="16"/>
      <c r="BD716" s="18" t="s">
        <v>87</v>
      </c>
      <c r="BE716" s="16"/>
      <c r="BF716" s="16" t="s">
        <v>87</v>
      </c>
      <c r="BG716" s="31"/>
      <c r="BH716" s="16"/>
      <c r="BI716" s="19"/>
      <c r="BJ716" s="16"/>
      <c r="BK716" s="16"/>
      <c r="BL716" s="34"/>
    </row>
    <row r="717" spans="1:64">
      <c r="A717" s="15">
        <v>844</v>
      </c>
      <c r="B717" s="16">
        <v>301</v>
      </c>
      <c r="C717" s="17" t="s">
        <v>64</v>
      </c>
      <c r="D717" s="18">
        <v>13992162</v>
      </c>
      <c r="E717" s="18">
        <v>13992162</v>
      </c>
      <c r="F717" s="18">
        <v>13992162</v>
      </c>
      <c r="G717" s="17" t="s">
        <v>4070</v>
      </c>
      <c r="H717" s="16" t="s">
        <v>89</v>
      </c>
      <c r="I717" s="19">
        <v>28396</v>
      </c>
      <c r="J717" s="16">
        <f t="shared" ca="1" si="71"/>
        <v>47</v>
      </c>
      <c r="K717" s="17" t="s">
        <v>67</v>
      </c>
      <c r="L717" s="16">
        <v>4070</v>
      </c>
      <c r="M717" s="16" t="s">
        <v>3596</v>
      </c>
      <c r="N717" s="16" t="s">
        <v>3597</v>
      </c>
      <c r="O717" s="35" t="s">
        <v>3598</v>
      </c>
      <c r="P717" s="16" t="s">
        <v>71</v>
      </c>
      <c r="Q717" s="16" t="s">
        <v>131</v>
      </c>
      <c r="R717" s="38" t="s">
        <v>73</v>
      </c>
      <c r="S717" s="22"/>
      <c r="T717" s="22">
        <v>844</v>
      </c>
      <c r="U717" s="22" t="s">
        <v>3597</v>
      </c>
      <c r="V717" s="37" t="s">
        <v>3598</v>
      </c>
      <c r="W717" s="16">
        <v>1000</v>
      </c>
      <c r="X717" s="16" t="s">
        <v>74</v>
      </c>
      <c r="Y717" s="16" t="s">
        <v>3599</v>
      </c>
      <c r="Z717" s="16" t="s">
        <v>3600</v>
      </c>
      <c r="AA717" s="16" t="s">
        <v>478</v>
      </c>
      <c r="AB717" s="16" t="s">
        <v>771</v>
      </c>
      <c r="AC717" s="16" t="s">
        <v>772</v>
      </c>
      <c r="AD717" s="16" t="s">
        <v>4071</v>
      </c>
      <c r="AE717" s="16" t="s">
        <v>1324</v>
      </c>
      <c r="AF717" s="24">
        <v>2948278</v>
      </c>
      <c r="AG717" s="25" t="s">
        <v>78</v>
      </c>
      <c r="AH717" s="24">
        <v>2948278</v>
      </c>
      <c r="AI717" s="26" t="s">
        <v>78</v>
      </c>
      <c r="AJ717" s="27">
        <v>43074</v>
      </c>
      <c r="AK717" s="19"/>
      <c r="AL717" s="28">
        <f t="shared" ca="1" si="66"/>
        <v>7.25</v>
      </c>
      <c r="AM717" s="16" t="s">
        <v>120</v>
      </c>
      <c r="AN717" s="16" t="s">
        <v>94</v>
      </c>
      <c r="AO717" s="36" t="s">
        <v>773</v>
      </c>
      <c r="AP717" s="30">
        <v>6.9690000000000002E-2</v>
      </c>
      <c r="AQ717" s="31" t="s">
        <v>4072</v>
      </c>
      <c r="AR717" s="16" t="s">
        <v>4073</v>
      </c>
      <c r="AS717" s="16" t="s">
        <v>84</v>
      </c>
      <c r="AT717" s="16"/>
      <c r="AU717" s="33"/>
      <c r="AV717" s="16"/>
      <c r="AW717" s="16" t="s">
        <v>4074</v>
      </c>
      <c r="AX717" s="16">
        <v>3104720347</v>
      </c>
      <c r="AY717" s="16" t="s">
        <v>78</v>
      </c>
      <c r="AZ717" s="16" t="str">
        <f t="shared" ca="1" si="72"/>
        <v xml:space="preserve"> </v>
      </c>
      <c r="BA717" s="16" t="s">
        <v>87</v>
      </c>
      <c r="BB717" s="16" t="s">
        <v>87</v>
      </c>
      <c r="BC717" s="16"/>
      <c r="BD717" s="18" t="s">
        <v>87</v>
      </c>
      <c r="BE717" s="16"/>
      <c r="BF717" s="16" t="s">
        <v>87</v>
      </c>
      <c r="BG717" s="31"/>
      <c r="BH717" s="16"/>
      <c r="BI717" s="19"/>
      <c r="BJ717" s="16"/>
      <c r="BK717" s="16"/>
      <c r="BL717" s="34"/>
    </row>
    <row r="718" spans="1:64">
      <c r="A718" s="15">
        <v>846</v>
      </c>
      <c r="B718" s="16">
        <v>301</v>
      </c>
      <c r="C718" s="17" t="s">
        <v>64</v>
      </c>
      <c r="D718" s="18">
        <v>14010297</v>
      </c>
      <c r="E718" s="18">
        <v>14010297</v>
      </c>
      <c r="F718" s="18">
        <v>14010297</v>
      </c>
      <c r="G718" s="17" t="s">
        <v>4075</v>
      </c>
      <c r="H718" s="16" t="s">
        <v>89</v>
      </c>
      <c r="I718" s="19">
        <v>28916</v>
      </c>
      <c r="J718" s="16">
        <f t="shared" ca="1" si="71"/>
        <v>46</v>
      </c>
      <c r="K718" s="17" t="s">
        <v>67</v>
      </c>
      <c r="L718" s="16">
        <v>4070</v>
      </c>
      <c r="M718" s="16" t="s">
        <v>3596</v>
      </c>
      <c r="N718" s="16" t="s">
        <v>3597</v>
      </c>
      <c r="O718" s="35" t="s">
        <v>3598</v>
      </c>
      <c r="P718" s="16" t="s">
        <v>71</v>
      </c>
      <c r="Q718" s="16" t="s">
        <v>131</v>
      </c>
      <c r="R718" s="38" t="s">
        <v>73</v>
      </c>
      <c r="S718" s="22"/>
      <c r="T718" s="22">
        <v>846</v>
      </c>
      <c r="U718" s="22" t="s">
        <v>3597</v>
      </c>
      <c r="V718" s="37" t="s">
        <v>3598</v>
      </c>
      <c r="W718" s="16">
        <v>1000</v>
      </c>
      <c r="X718" s="16" t="s">
        <v>74</v>
      </c>
      <c r="Y718" s="16" t="s">
        <v>3599</v>
      </c>
      <c r="Z718" s="16" t="s">
        <v>3600</v>
      </c>
      <c r="AA718" s="16" t="s">
        <v>478</v>
      </c>
      <c r="AB718" s="16" t="s">
        <v>4076</v>
      </c>
      <c r="AC718" s="16" t="s">
        <v>480</v>
      </c>
      <c r="AD718" s="16"/>
      <c r="AE718" s="16" t="s">
        <v>3601</v>
      </c>
      <c r="AF718" s="24">
        <v>2948278</v>
      </c>
      <c r="AG718" s="25" t="s">
        <v>78</v>
      </c>
      <c r="AH718" s="24">
        <v>2948278</v>
      </c>
      <c r="AI718" s="26" t="s">
        <v>78</v>
      </c>
      <c r="AJ718" s="27">
        <v>43083</v>
      </c>
      <c r="AK718" s="19"/>
      <c r="AL718" s="28">
        <f t="shared" ca="1" si="66"/>
        <v>7.25</v>
      </c>
      <c r="AM718" s="16" t="s">
        <v>183</v>
      </c>
      <c r="AN718" s="16" t="s">
        <v>121</v>
      </c>
      <c r="AO718" s="36" t="s">
        <v>481</v>
      </c>
      <c r="AP718" s="30">
        <v>6.9690000000000002E-2</v>
      </c>
      <c r="AQ718" s="31" t="s">
        <v>4077</v>
      </c>
      <c r="AR718" s="16" t="s">
        <v>4077</v>
      </c>
      <c r="AS718" s="16" t="s">
        <v>84</v>
      </c>
      <c r="AT718" s="16"/>
      <c r="AU718" s="33"/>
      <c r="AV718" s="16"/>
      <c r="AW718" s="16" t="s">
        <v>4078</v>
      </c>
      <c r="AX718" s="16">
        <v>3126036715</v>
      </c>
      <c r="AY718" s="16" t="s">
        <v>78</v>
      </c>
      <c r="AZ718" s="16" t="str">
        <f t="shared" ca="1" si="72"/>
        <v xml:space="preserve"> </v>
      </c>
      <c r="BA718" s="16" t="s">
        <v>87</v>
      </c>
      <c r="BB718" s="16" t="s">
        <v>87</v>
      </c>
      <c r="BC718" s="16"/>
      <c r="BD718" s="18" t="s">
        <v>87</v>
      </c>
      <c r="BE718" s="16"/>
      <c r="BF718" s="16" t="s">
        <v>87</v>
      </c>
      <c r="BG718" s="31"/>
      <c r="BH718" s="16"/>
      <c r="BI718" s="19"/>
      <c r="BJ718" s="16"/>
      <c r="BK718" s="16"/>
      <c r="BL718" s="34"/>
    </row>
    <row r="719" spans="1:64">
      <c r="A719" s="15">
        <v>847</v>
      </c>
      <c r="B719" s="16">
        <v>301</v>
      </c>
      <c r="C719" s="17" t="s">
        <v>64</v>
      </c>
      <c r="D719" s="18">
        <v>14013207</v>
      </c>
      <c r="E719" s="18">
        <v>14013207</v>
      </c>
      <c r="F719" s="18">
        <v>14013207</v>
      </c>
      <c r="G719" s="17" t="s">
        <v>4079</v>
      </c>
      <c r="H719" s="16" t="s">
        <v>89</v>
      </c>
      <c r="I719" s="19">
        <v>30549</v>
      </c>
      <c r="J719" s="16">
        <f t="shared" ca="1" si="71"/>
        <v>41</v>
      </c>
      <c r="K719" s="17" t="s">
        <v>67</v>
      </c>
      <c r="L719" s="16">
        <v>4070</v>
      </c>
      <c r="M719" s="16" t="s">
        <v>3596</v>
      </c>
      <c r="N719" s="16" t="s">
        <v>3597</v>
      </c>
      <c r="O719" s="35" t="s">
        <v>3598</v>
      </c>
      <c r="P719" s="16" t="s">
        <v>71</v>
      </c>
      <c r="Q719" s="16" t="s">
        <v>131</v>
      </c>
      <c r="R719" s="38" t="s">
        <v>73</v>
      </c>
      <c r="S719" s="22"/>
      <c r="T719" s="22">
        <v>847</v>
      </c>
      <c r="U719" s="22" t="s">
        <v>3597</v>
      </c>
      <c r="V719" s="37" t="s">
        <v>3598</v>
      </c>
      <c r="W719" s="16">
        <v>1000</v>
      </c>
      <c r="X719" s="16" t="s">
        <v>74</v>
      </c>
      <c r="Y719" s="16" t="s">
        <v>3599</v>
      </c>
      <c r="Z719" s="16" t="s">
        <v>3600</v>
      </c>
      <c r="AA719" s="16" t="s">
        <v>478</v>
      </c>
      <c r="AB719" s="16" t="s">
        <v>4076</v>
      </c>
      <c r="AC719" s="16" t="s">
        <v>480</v>
      </c>
      <c r="AD719" s="16"/>
      <c r="AE719" s="16" t="s">
        <v>3601</v>
      </c>
      <c r="AF719" s="24">
        <v>2948278</v>
      </c>
      <c r="AG719" s="25" t="s">
        <v>78</v>
      </c>
      <c r="AH719" s="24">
        <v>2948278</v>
      </c>
      <c r="AI719" s="26" t="s">
        <v>78</v>
      </c>
      <c r="AJ719" s="27">
        <v>43089</v>
      </c>
      <c r="AK719" s="19"/>
      <c r="AL719" s="28">
        <f t="shared" ca="1" si="66"/>
        <v>7.25</v>
      </c>
      <c r="AM719" s="16" t="s">
        <v>183</v>
      </c>
      <c r="AN719" s="16" t="s">
        <v>94</v>
      </c>
      <c r="AO719" s="36" t="s">
        <v>481</v>
      </c>
      <c r="AP719" s="30">
        <v>6.9690000000000002E-2</v>
      </c>
      <c r="AQ719" s="31" t="s">
        <v>4080</v>
      </c>
      <c r="AR719" s="16" t="s">
        <v>4080</v>
      </c>
      <c r="AS719" s="16" t="s">
        <v>84</v>
      </c>
      <c r="AT719" s="16"/>
      <c r="AU719" s="33"/>
      <c r="AV719" s="16"/>
      <c r="AW719" s="16" t="s">
        <v>4081</v>
      </c>
      <c r="AX719" s="16">
        <v>3102580902</v>
      </c>
      <c r="AY719" s="16" t="s">
        <v>78</v>
      </c>
      <c r="AZ719" s="16" t="str">
        <f t="shared" ca="1" si="72"/>
        <v xml:space="preserve"> </v>
      </c>
      <c r="BA719" s="16" t="s">
        <v>87</v>
      </c>
      <c r="BB719" s="16" t="s">
        <v>87</v>
      </c>
      <c r="BC719" s="16"/>
      <c r="BD719" s="18" t="s">
        <v>87</v>
      </c>
      <c r="BE719" s="16"/>
      <c r="BF719" s="16" t="s">
        <v>87</v>
      </c>
      <c r="BG719" s="31"/>
      <c r="BH719" s="16"/>
      <c r="BI719" s="19"/>
      <c r="BJ719" s="16"/>
      <c r="BK719" s="16"/>
      <c r="BL719" s="34"/>
    </row>
    <row r="720" spans="1:64">
      <c r="A720" s="15">
        <v>848</v>
      </c>
      <c r="B720" s="16">
        <v>301</v>
      </c>
      <c r="C720" s="17" t="s">
        <v>64</v>
      </c>
      <c r="D720" s="18">
        <v>14105654</v>
      </c>
      <c r="E720" s="18">
        <v>14105654</v>
      </c>
      <c r="F720" s="18">
        <v>14105654</v>
      </c>
      <c r="G720" s="17" t="s">
        <v>4082</v>
      </c>
      <c r="H720" s="16" t="s">
        <v>89</v>
      </c>
      <c r="I720" s="19" t="s">
        <v>4083</v>
      </c>
      <c r="J720" s="16">
        <f t="shared" ca="1" si="71"/>
        <v>52</v>
      </c>
      <c r="K720" s="17" t="s">
        <v>67</v>
      </c>
      <c r="L720" s="16">
        <v>4070</v>
      </c>
      <c r="M720" s="16" t="s">
        <v>3596</v>
      </c>
      <c r="N720" s="16" t="s">
        <v>3597</v>
      </c>
      <c r="O720" s="35" t="s">
        <v>3598</v>
      </c>
      <c r="P720" s="16" t="s">
        <v>71</v>
      </c>
      <c r="Q720" s="16" t="s">
        <v>131</v>
      </c>
      <c r="R720" s="38" t="s">
        <v>73</v>
      </c>
      <c r="S720" s="22"/>
      <c r="T720" s="22">
        <v>848</v>
      </c>
      <c r="U720" s="22" t="s">
        <v>3597</v>
      </c>
      <c r="V720" s="37" t="s">
        <v>3598</v>
      </c>
      <c r="W720" s="16">
        <v>1000</v>
      </c>
      <c r="X720" s="16" t="s">
        <v>74</v>
      </c>
      <c r="Y720" s="16" t="s">
        <v>3599</v>
      </c>
      <c r="Z720" s="16" t="s">
        <v>3600</v>
      </c>
      <c r="AA720" s="16" t="s">
        <v>76</v>
      </c>
      <c r="AB720" s="16" t="s">
        <v>76</v>
      </c>
      <c r="AC720" s="16" t="s">
        <v>76</v>
      </c>
      <c r="AD720" s="16" t="s">
        <v>4084</v>
      </c>
      <c r="AE720" s="16" t="s">
        <v>1324</v>
      </c>
      <c r="AF720" s="24">
        <v>2948278</v>
      </c>
      <c r="AG720" s="25" t="s">
        <v>78</v>
      </c>
      <c r="AH720" s="24">
        <v>2948278</v>
      </c>
      <c r="AI720" s="26" t="s">
        <v>78</v>
      </c>
      <c r="AJ720" s="27">
        <v>43000</v>
      </c>
      <c r="AK720" s="19"/>
      <c r="AL720" s="28">
        <f t="shared" ca="1" si="66"/>
        <v>7.5</v>
      </c>
      <c r="AM720" s="16" t="s">
        <v>269</v>
      </c>
      <c r="AN720" s="16" t="s">
        <v>94</v>
      </c>
      <c r="AO720" s="36" t="s">
        <v>82</v>
      </c>
      <c r="AP720" s="30">
        <v>6.9690000000000002E-2</v>
      </c>
      <c r="AQ720" s="31" t="s">
        <v>4085</v>
      </c>
      <c r="AR720" s="16" t="s">
        <v>4085</v>
      </c>
      <c r="AS720" s="16" t="s">
        <v>84</v>
      </c>
      <c r="AT720" s="16"/>
      <c r="AU720" s="33"/>
      <c r="AV720" s="16"/>
      <c r="AW720" s="16" t="s">
        <v>4086</v>
      </c>
      <c r="AX720" s="16">
        <v>3124239517</v>
      </c>
      <c r="AY720" s="16" t="s">
        <v>78</v>
      </c>
      <c r="AZ720" s="16" t="str">
        <f t="shared" ca="1" si="72"/>
        <v xml:space="preserve"> </v>
      </c>
      <c r="BA720" s="16" t="s">
        <v>87</v>
      </c>
      <c r="BB720" s="16" t="s">
        <v>87</v>
      </c>
      <c r="BC720" s="16"/>
      <c r="BD720" s="18" t="s">
        <v>87</v>
      </c>
      <c r="BE720" s="16"/>
      <c r="BF720" s="16" t="s">
        <v>87</v>
      </c>
      <c r="BG720" s="31"/>
      <c r="BH720" s="16"/>
      <c r="BI720" s="19"/>
      <c r="BJ720" s="16"/>
      <c r="BK720" s="16"/>
      <c r="BL720" s="34"/>
    </row>
    <row r="721" spans="1:64">
      <c r="A721" s="15">
        <v>849</v>
      </c>
      <c r="B721" s="16">
        <v>301</v>
      </c>
      <c r="C721" s="17" t="s">
        <v>64</v>
      </c>
      <c r="D721" s="18">
        <v>14251968</v>
      </c>
      <c r="E721" s="18">
        <v>14251968</v>
      </c>
      <c r="F721" s="18">
        <v>14251968</v>
      </c>
      <c r="G721" s="17" t="s">
        <v>4087</v>
      </c>
      <c r="H721" s="16" t="s">
        <v>89</v>
      </c>
      <c r="I721" s="19">
        <v>27580</v>
      </c>
      <c r="J721" s="16">
        <f t="shared" ca="1" si="71"/>
        <v>49</v>
      </c>
      <c r="K721" s="17" t="s">
        <v>67</v>
      </c>
      <c r="L721" s="16">
        <v>4070</v>
      </c>
      <c r="M721" s="16" t="s">
        <v>3596</v>
      </c>
      <c r="N721" s="16" t="s">
        <v>3597</v>
      </c>
      <c r="O721" s="35" t="s">
        <v>3598</v>
      </c>
      <c r="P721" s="16" t="s">
        <v>71</v>
      </c>
      <c r="Q721" s="16" t="s">
        <v>131</v>
      </c>
      <c r="R721" s="38" t="s">
        <v>73</v>
      </c>
      <c r="S721" s="22"/>
      <c r="T721" s="22">
        <v>849</v>
      </c>
      <c r="U721" s="22" t="s">
        <v>3597</v>
      </c>
      <c r="V721" s="37" t="s">
        <v>3598</v>
      </c>
      <c r="W721" s="16">
        <v>1000</v>
      </c>
      <c r="X721" s="16" t="s">
        <v>74</v>
      </c>
      <c r="Y721" s="16" t="s">
        <v>3599</v>
      </c>
      <c r="Z721" s="16" t="s">
        <v>3600</v>
      </c>
      <c r="AA721" s="16" t="s">
        <v>76</v>
      </c>
      <c r="AB721" s="16" t="s">
        <v>76</v>
      </c>
      <c r="AC721" s="16" t="s">
        <v>76</v>
      </c>
      <c r="AD721" s="16"/>
      <c r="AE721" s="16" t="s">
        <v>1324</v>
      </c>
      <c r="AF721" s="24">
        <v>2948278</v>
      </c>
      <c r="AG721" s="25" t="s">
        <v>78</v>
      </c>
      <c r="AH721" s="24">
        <v>2948278</v>
      </c>
      <c r="AI721" s="26" t="s">
        <v>78</v>
      </c>
      <c r="AJ721" s="27">
        <v>43040</v>
      </c>
      <c r="AK721" s="19"/>
      <c r="AL721" s="28">
        <f t="shared" ca="1" si="66"/>
        <v>7.416666666666667</v>
      </c>
      <c r="AM721" s="16" t="s">
        <v>80</v>
      </c>
      <c r="AN721" s="16" t="s">
        <v>121</v>
      </c>
      <c r="AO721" s="36" t="s">
        <v>82</v>
      </c>
      <c r="AP721" s="30">
        <v>6.9690000000000002E-2</v>
      </c>
      <c r="AQ721" s="31" t="s">
        <v>4088</v>
      </c>
      <c r="AR721" s="16" t="s">
        <v>4088</v>
      </c>
      <c r="AS721" s="16" t="s">
        <v>84</v>
      </c>
      <c r="AT721" s="16"/>
      <c r="AU721" s="33" t="s">
        <v>186</v>
      </c>
      <c r="AV721" s="16"/>
      <c r="AW721" s="16" t="s">
        <v>4089</v>
      </c>
      <c r="AX721" s="16">
        <v>3214667284</v>
      </c>
      <c r="AY721" s="16" t="s">
        <v>78</v>
      </c>
      <c r="AZ721" s="16" t="str">
        <f t="shared" ca="1" si="72"/>
        <v xml:space="preserve"> </v>
      </c>
      <c r="BA721" s="16" t="s">
        <v>87</v>
      </c>
      <c r="BB721" s="16" t="s">
        <v>87</v>
      </c>
      <c r="BC721" s="16"/>
      <c r="BD721" s="18" t="s">
        <v>87</v>
      </c>
      <c r="BE721" s="16"/>
      <c r="BF721" s="16" t="s">
        <v>87</v>
      </c>
      <c r="BG721" s="31"/>
      <c r="BH721" s="16"/>
      <c r="BI721" s="19"/>
      <c r="BJ721" s="16"/>
      <c r="BK721" s="16"/>
      <c r="BL721" s="34"/>
    </row>
    <row r="722" spans="1:64">
      <c r="A722" s="15">
        <v>850</v>
      </c>
      <c r="B722" s="16">
        <v>301</v>
      </c>
      <c r="C722" s="17" t="s">
        <v>64</v>
      </c>
      <c r="D722" s="18">
        <v>14298211</v>
      </c>
      <c r="E722" s="18">
        <v>14298211</v>
      </c>
      <c r="F722" s="18">
        <v>14298211</v>
      </c>
      <c r="G722" s="17" t="s">
        <v>4090</v>
      </c>
      <c r="H722" s="16" t="s">
        <v>89</v>
      </c>
      <c r="I722" s="19" t="s">
        <v>4091</v>
      </c>
      <c r="J722" s="16">
        <f t="shared" ca="1" si="71"/>
        <v>39</v>
      </c>
      <c r="K722" s="17" t="s">
        <v>67</v>
      </c>
      <c r="L722" s="16">
        <v>4070</v>
      </c>
      <c r="M722" s="16" t="s">
        <v>3596</v>
      </c>
      <c r="N722" s="16" t="s">
        <v>3597</v>
      </c>
      <c r="O722" s="35" t="s">
        <v>3598</v>
      </c>
      <c r="P722" s="16" t="s">
        <v>71</v>
      </c>
      <c r="Q722" s="16" t="s">
        <v>131</v>
      </c>
      <c r="R722" s="38" t="s">
        <v>73</v>
      </c>
      <c r="S722" s="22"/>
      <c r="T722" s="22">
        <v>850</v>
      </c>
      <c r="U722" s="22" t="s">
        <v>3597</v>
      </c>
      <c r="V722" s="37" t="s">
        <v>3598</v>
      </c>
      <c r="W722" s="16">
        <v>1000</v>
      </c>
      <c r="X722" s="16" t="s">
        <v>74</v>
      </c>
      <c r="Y722" s="16" t="s">
        <v>3599</v>
      </c>
      <c r="Z722" s="16" t="s">
        <v>3600</v>
      </c>
      <c r="AA722" s="16" t="s">
        <v>76</v>
      </c>
      <c r="AB722" s="16" t="s">
        <v>76</v>
      </c>
      <c r="AC722" s="16" t="s">
        <v>76</v>
      </c>
      <c r="AD722" s="16"/>
      <c r="AE722" s="16" t="s">
        <v>1324</v>
      </c>
      <c r="AF722" s="24">
        <v>2948278</v>
      </c>
      <c r="AG722" s="25" t="s">
        <v>78</v>
      </c>
      <c r="AH722" s="24">
        <v>2948278</v>
      </c>
      <c r="AI722" s="26" t="s">
        <v>78</v>
      </c>
      <c r="AJ722" s="27">
        <v>43031</v>
      </c>
      <c r="AK722" s="19"/>
      <c r="AL722" s="28">
        <f t="shared" ca="1" si="66"/>
        <v>7.416666666666667</v>
      </c>
      <c r="AM722" s="16" t="s">
        <v>183</v>
      </c>
      <c r="AN722" s="16" t="s">
        <v>121</v>
      </c>
      <c r="AO722" s="36" t="s">
        <v>82</v>
      </c>
      <c r="AP722" s="30">
        <v>6.9690000000000002E-2</v>
      </c>
      <c r="AQ722" s="31" t="s">
        <v>4092</v>
      </c>
      <c r="AR722" s="16" t="s">
        <v>4093</v>
      </c>
      <c r="AS722" s="16" t="s">
        <v>84</v>
      </c>
      <c r="AT722" s="16"/>
      <c r="AU722" s="33"/>
      <c r="AV722" s="16"/>
      <c r="AW722" s="16" t="s">
        <v>4094</v>
      </c>
      <c r="AX722" s="16" t="s">
        <v>4095</v>
      </c>
      <c r="AY722" s="16" t="s">
        <v>78</v>
      </c>
      <c r="AZ722" s="16" t="str">
        <f t="shared" ca="1" si="72"/>
        <v xml:space="preserve"> </v>
      </c>
      <c r="BA722" s="16" t="s">
        <v>87</v>
      </c>
      <c r="BB722" s="16" t="s">
        <v>211</v>
      </c>
      <c r="BC722" s="16"/>
      <c r="BD722" s="18" t="s">
        <v>87</v>
      </c>
      <c r="BE722" s="16"/>
      <c r="BF722" s="16" t="s">
        <v>87</v>
      </c>
      <c r="BG722" s="31"/>
      <c r="BH722" s="16"/>
      <c r="BI722" s="19"/>
      <c r="BJ722" s="16"/>
      <c r="BK722" s="16"/>
      <c r="BL722" s="34"/>
    </row>
    <row r="723" spans="1:64">
      <c r="A723" s="15">
        <v>851</v>
      </c>
      <c r="B723" s="16">
        <v>301</v>
      </c>
      <c r="C723" s="17" t="s">
        <v>64</v>
      </c>
      <c r="D723" s="18">
        <v>14322296</v>
      </c>
      <c r="E723" s="18">
        <v>14322296</v>
      </c>
      <c r="F723" s="18">
        <v>14322296</v>
      </c>
      <c r="G723" s="17" t="s">
        <v>4096</v>
      </c>
      <c r="H723" s="16" t="s">
        <v>89</v>
      </c>
      <c r="I723" s="19">
        <v>26342</v>
      </c>
      <c r="J723" s="16">
        <f t="shared" ca="1" si="71"/>
        <v>53</v>
      </c>
      <c r="K723" s="17" t="s">
        <v>67</v>
      </c>
      <c r="L723" s="16">
        <v>4070</v>
      </c>
      <c r="M723" s="16" t="s">
        <v>3596</v>
      </c>
      <c r="N723" s="16" t="s">
        <v>3597</v>
      </c>
      <c r="O723" s="35" t="s">
        <v>3598</v>
      </c>
      <c r="P723" s="16" t="s">
        <v>71</v>
      </c>
      <c r="Q723" s="16" t="s">
        <v>131</v>
      </c>
      <c r="R723" s="38" t="s">
        <v>73</v>
      </c>
      <c r="S723" s="22"/>
      <c r="T723" s="22">
        <v>851</v>
      </c>
      <c r="U723" s="22" t="s">
        <v>3597</v>
      </c>
      <c r="V723" s="37" t="s">
        <v>3598</v>
      </c>
      <c r="W723" s="16">
        <v>1000</v>
      </c>
      <c r="X723" s="16" t="s">
        <v>74</v>
      </c>
      <c r="Y723" s="16" t="s">
        <v>3599</v>
      </c>
      <c r="Z723" s="16" t="s">
        <v>3600</v>
      </c>
      <c r="AA723" s="16" t="s">
        <v>76</v>
      </c>
      <c r="AB723" s="16" t="s">
        <v>76</v>
      </c>
      <c r="AC723" s="16" t="s">
        <v>76</v>
      </c>
      <c r="AD723" s="16"/>
      <c r="AE723" s="16" t="s">
        <v>1324</v>
      </c>
      <c r="AF723" s="24">
        <v>2948278</v>
      </c>
      <c r="AG723" s="25" t="s">
        <v>78</v>
      </c>
      <c r="AH723" s="24">
        <v>2948278</v>
      </c>
      <c r="AI723" s="26" t="s">
        <v>78</v>
      </c>
      <c r="AJ723" s="27">
        <v>43118</v>
      </c>
      <c r="AK723" s="19"/>
      <c r="AL723" s="28">
        <f t="shared" ca="1" si="66"/>
        <v>7.166666666666667</v>
      </c>
      <c r="AM723" s="16" t="s">
        <v>120</v>
      </c>
      <c r="AN723" s="16" t="s">
        <v>94</v>
      </c>
      <c r="AO723" s="36" t="s">
        <v>82</v>
      </c>
      <c r="AP723" s="30">
        <v>6.9690000000000002E-2</v>
      </c>
      <c r="AQ723" s="31" t="s">
        <v>4097</v>
      </c>
      <c r="AR723" s="16" t="s">
        <v>4097</v>
      </c>
      <c r="AS723" s="16" t="s">
        <v>84</v>
      </c>
      <c r="AT723" s="16"/>
      <c r="AU723" s="33"/>
      <c r="AV723" s="16"/>
      <c r="AW723" s="16" t="s">
        <v>4098</v>
      </c>
      <c r="AX723" s="16">
        <v>3102569078</v>
      </c>
      <c r="AY723" s="16">
        <v>3232252114</v>
      </c>
      <c r="AZ723" s="16" t="str">
        <f t="shared" ca="1" si="72"/>
        <v xml:space="preserve"> </v>
      </c>
      <c r="BA723" s="16" t="s">
        <v>87</v>
      </c>
      <c r="BB723" s="16" t="s">
        <v>87</v>
      </c>
      <c r="BC723" s="16"/>
      <c r="BD723" s="18" t="s">
        <v>87</v>
      </c>
      <c r="BE723" s="16"/>
      <c r="BF723" s="16" t="s">
        <v>87</v>
      </c>
      <c r="BG723" s="31"/>
      <c r="BH723" s="16"/>
      <c r="BI723" s="19"/>
      <c r="BJ723" s="16"/>
      <c r="BK723" s="16"/>
      <c r="BL723" s="34"/>
    </row>
    <row r="724" spans="1:64">
      <c r="A724" s="15">
        <v>852</v>
      </c>
      <c r="B724" s="16">
        <v>301</v>
      </c>
      <c r="C724" s="17" t="s">
        <v>64</v>
      </c>
      <c r="D724" s="18">
        <v>14572531</v>
      </c>
      <c r="E724" s="18">
        <v>14572531</v>
      </c>
      <c r="F724" s="18">
        <v>14572531</v>
      </c>
      <c r="G724" s="17" t="s">
        <v>4099</v>
      </c>
      <c r="H724" s="16" t="s">
        <v>89</v>
      </c>
      <c r="I724" s="19">
        <v>31424</v>
      </c>
      <c r="J724" s="16">
        <f t="shared" ca="1" si="71"/>
        <v>39</v>
      </c>
      <c r="K724" s="17" t="s">
        <v>67</v>
      </c>
      <c r="L724" s="16">
        <v>4070</v>
      </c>
      <c r="M724" s="16" t="s">
        <v>3596</v>
      </c>
      <c r="N724" s="16" t="s">
        <v>3597</v>
      </c>
      <c r="O724" s="35" t="s">
        <v>3598</v>
      </c>
      <c r="P724" s="16" t="s">
        <v>71</v>
      </c>
      <c r="Q724" s="16" t="s">
        <v>131</v>
      </c>
      <c r="R724" s="38" t="s">
        <v>73</v>
      </c>
      <c r="S724" s="22"/>
      <c r="T724" s="22">
        <v>852</v>
      </c>
      <c r="U724" s="22" t="s">
        <v>3597</v>
      </c>
      <c r="V724" s="37" t="s">
        <v>3598</v>
      </c>
      <c r="W724" s="16">
        <v>1000</v>
      </c>
      <c r="X724" s="16" t="s">
        <v>74</v>
      </c>
      <c r="Y724" s="16" t="s">
        <v>3599</v>
      </c>
      <c r="Z724" s="16" t="s">
        <v>3600</v>
      </c>
      <c r="AA724" s="16" t="s">
        <v>76</v>
      </c>
      <c r="AB724" s="16" t="s">
        <v>76</v>
      </c>
      <c r="AC724" s="16" t="s">
        <v>76</v>
      </c>
      <c r="AD724" s="16"/>
      <c r="AE724" s="16" t="s">
        <v>3601</v>
      </c>
      <c r="AF724" s="24">
        <v>2948278</v>
      </c>
      <c r="AG724" s="25" t="s">
        <v>78</v>
      </c>
      <c r="AH724" s="24">
        <v>2948278</v>
      </c>
      <c r="AI724" s="26" t="s">
        <v>78</v>
      </c>
      <c r="AJ724" s="27">
        <v>43308</v>
      </c>
      <c r="AK724" s="19"/>
      <c r="AL724" s="28">
        <f t="shared" ca="1" si="66"/>
        <v>6.666666666666667</v>
      </c>
      <c r="AM724" s="16" t="s">
        <v>183</v>
      </c>
      <c r="AN724" s="16" t="s">
        <v>94</v>
      </c>
      <c r="AO724" s="36" t="s">
        <v>82</v>
      </c>
      <c r="AP724" s="30">
        <v>6.9690000000000002E-2</v>
      </c>
      <c r="AQ724" s="31" t="s">
        <v>4100</v>
      </c>
      <c r="AR724" s="16" t="s">
        <v>4100</v>
      </c>
      <c r="AS724" s="16" t="s">
        <v>1811</v>
      </c>
      <c r="AT724" s="16"/>
      <c r="AU724" s="33"/>
      <c r="AV724" s="16"/>
      <c r="AW724" s="16" t="s">
        <v>4101</v>
      </c>
      <c r="AX724" s="16">
        <v>3142739223</v>
      </c>
      <c r="AY724" s="16" t="s">
        <v>78</v>
      </c>
      <c r="AZ724" s="16" t="str">
        <f t="shared" ca="1" si="72"/>
        <v xml:space="preserve"> </v>
      </c>
      <c r="BA724" s="16" t="s">
        <v>87</v>
      </c>
      <c r="BB724" s="16" t="s">
        <v>87</v>
      </c>
      <c r="BC724" s="16"/>
      <c r="BD724" s="18" t="s">
        <v>87</v>
      </c>
      <c r="BE724" s="16"/>
      <c r="BF724" s="16" t="s">
        <v>87</v>
      </c>
      <c r="BG724" s="31"/>
      <c r="BH724" s="16"/>
      <c r="BI724" s="19"/>
      <c r="BJ724" s="16"/>
      <c r="BK724" s="16"/>
      <c r="BL724" s="34"/>
    </row>
    <row r="725" spans="1:64">
      <c r="A725" s="15">
        <v>853</v>
      </c>
      <c r="B725" s="16">
        <v>301</v>
      </c>
      <c r="C725" s="17" t="s">
        <v>64</v>
      </c>
      <c r="D725" s="18">
        <v>14575917</v>
      </c>
      <c r="E725" s="18">
        <v>14575917</v>
      </c>
      <c r="F725" s="18">
        <v>14575917</v>
      </c>
      <c r="G725" s="17" t="s">
        <v>4102</v>
      </c>
      <c r="H725" s="16" t="s">
        <v>89</v>
      </c>
      <c r="I725" s="19" t="s">
        <v>4103</v>
      </c>
      <c r="J725" s="16">
        <f t="shared" ca="1" si="71"/>
        <v>52</v>
      </c>
      <c r="K725" s="17" t="s">
        <v>67</v>
      </c>
      <c r="L725" s="16">
        <v>4070</v>
      </c>
      <c r="M725" s="16" t="s">
        <v>3596</v>
      </c>
      <c r="N725" s="16" t="s">
        <v>3597</v>
      </c>
      <c r="O725" s="35" t="s">
        <v>3598</v>
      </c>
      <c r="P725" s="16" t="s">
        <v>71</v>
      </c>
      <c r="Q725" s="16" t="s">
        <v>131</v>
      </c>
      <c r="R725" s="38" t="s">
        <v>73</v>
      </c>
      <c r="S725" s="22"/>
      <c r="T725" s="22">
        <v>853</v>
      </c>
      <c r="U725" s="22" t="s">
        <v>3597</v>
      </c>
      <c r="V725" s="37" t="s">
        <v>3598</v>
      </c>
      <c r="W725" s="16">
        <v>1000</v>
      </c>
      <c r="X725" s="16" t="s">
        <v>74</v>
      </c>
      <c r="Y725" s="16" t="s">
        <v>3599</v>
      </c>
      <c r="Z725" s="16" t="s">
        <v>3600</v>
      </c>
      <c r="AA725" s="16" t="s">
        <v>433</v>
      </c>
      <c r="AB725" s="16" t="s">
        <v>434</v>
      </c>
      <c r="AC725" s="16" t="s">
        <v>435</v>
      </c>
      <c r="AD725" s="16"/>
      <c r="AE725" s="16" t="s">
        <v>1324</v>
      </c>
      <c r="AF725" s="24">
        <v>2948278</v>
      </c>
      <c r="AG725" s="25" t="s">
        <v>78</v>
      </c>
      <c r="AH725" s="24">
        <v>2948278</v>
      </c>
      <c r="AI725" s="26" t="s">
        <v>78</v>
      </c>
      <c r="AJ725" s="27">
        <v>43014</v>
      </c>
      <c r="AK725" s="19"/>
      <c r="AL725" s="28">
        <f t="shared" ca="1" si="66"/>
        <v>7.416666666666667</v>
      </c>
      <c r="AM725" s="16" t="s">
        <v>1678</v>
      </c>
      <c r="AN725" s="16" t="s">
        <v>94</v>
      </c>
      <c r="AO725" s="36" t="s">
        <v>436</v>
      </c>
      <c r="AP725" s="30">
        <v>6.9690000000000002E-2</v>
      </c>
      <c r="AQ725" s="31" t="s">
        <v>4104</v>
      </c>
      <c r="AR725" s="16" t="s">
        <v>4104</v>
      </c>
      <c r="AS725" s="16" t="s">
        <v>84</v>
      </c>
      <c r="AT725" s="16"/>
      <c r="AU725" s="33"/>
      <c r="AV725" s="16"/>
      <c r="AW725" s="16" t="s">
        <v>4105</v>
      </c>
      <c r="AX725" s="16">
        <v>3154038177</v>
      </c>
      <c r="AY725" s="16" t="s">
        <v>78</v>
      </c>
      <c r="AZ725" s="16" t="str">
        <f t="shared" ca="1" si="72"/>
        <v xml:space="preserve"> </v>
      </c>
      <c r="BA725" s="16" t="s">
        <v>87</v>
      </c>
      <c r="BB725" s="16" t="s">
        <v>265</v>
      </c>
      <c r="BC725" s="16"/>
      <c r="BD725" s="18" t="s">
        <v>87</v>
      </c>
      <c r="BE725" s="16"/>
      <c r="BF725" s="16" t="s">
        <v>87</v>
      </c>
      <c r="BG725" s="31"/>
      <c r="BH725" s="16"/>
      <c r="BI725" s="19"/>
      <c r="BJ725" s="16"/>
      <c r="BK725" s="16"/>
      <c r="BL725" s="34"/>
    </row>
    <row r="726" spans="1:64">
      <c r="A726" s="15">
        <v>854</v>
      </c>
      <c r="B726" s="16">
        <v>301</v>
      </c>
      <c r="C726" s="17" t="s">
        <v>64</v>
      </c>
      <c r="D726" s="18">
        <v>14606919</v>
      </c>
      <c r="E726" s="18">
        <v>14606919</v>
      </c>
      <c r="F726" s="18">
        <v>14606919</v>
      </c>
      <c r="G726" s="17" t="s">
        <v>4106</v>
      </c>
      <c r="H726" s="16" t="s">
        <v>89</v>
      </c>
      <c r="I726" s="19">
        <v>30632</v>
      </c>
      <c r="J726" s="16">
        <f t="shared" ca="1" si="71"/>
        <v>41</v>
      </c>
      <c r="K726" s="17" t="s">
        <v>67</v>
      </c>
      <c r="L726" s="16">
        <v>4070</v>
      </c>
      <c r="M726" s="16" t="s">
        <v>3596</v>
      </c>
      <c r="N726" s="16" t="s">
        <v>3597</v>
      </c>
      <c r="O726" s="35" t="s">
        <v>3598</v>
      </c>
      <c r="P726" s="16" t="s">
        <v>71</v>
      </c>
      <c r="Q726" s="16" t="s">
        <v>131</v>
      </c>
      <c r="R726" s="38" t="s">
        <v>73</v>
      </c>
      <c r="S726" s="22"/>
      <c r="T726" s="22">
        <v>854</v>
      </c>
      <c r="U726" s="22" t="s">
        <v>3597</v>
      </c>
      <c r="V726" s="37" t="s">
        <v>3598</v>
      </c>
      <c r="W726" s="16">
        <v>1000</v>
      </c>
      <c r="X726" s="16" t="s">
        <v>74</v>
      </c>
      <c r="Y726" s="16" t="s">
        <v>3599</v>
      </c>
      <c r="Z726" s="16" t="s">
        <v>3600</v>
      </c>
      <c r="AA726" s="16" t="s">
        <v>76</v>
      </c>
      <c r="AB726" s="16" t="s">
        <v>76</v>
      </c>
      <c r="AC726" s="16" t="s">
        <v>76</v>
      </c>
      <c r="AD726" s="16"/>
      <c r="AE726" s="16" t="s">
        <v>3601</v>
      </c>
      <c r="AF726" s="24">
        <v>2948278</v>
      </c>
      <c r="AG726" s="25" t="s">
        <v>78</v>
      </c>
      <c r="AH726" s="24">
        <v>2948278</v>
      </c>
      <c r="AI726" s="26" t="s">
        <v>78</v>
      </c>
      <c r="AJ726" s="27">
        <v>43082</v>
      </c>
      <c r="AK726" s="19"/>
      <c r="AL726" s="28">
        <f t="shared" ca="1" si="66"/>
        <v>7.25</v>
      </c>
      <c r="AM726" s="16" t="s">
        <v>183</v>
      </c>
      <c r="AN726" s="16" t="s">
        <v>94</v>
      </c>
      <c r="AO726" s="36" t="s">
        <v>82</v>
      </c>
      <c r="AP726" s="30">
        <v>6.9690000000000002E-2</v>
      </c>
      <c r="AQ726" s="31" t="s">
        <v>4107</v>
      </c>
      <c r="AR726" s="16" t="s">
        <v>4107</v>
      </c>
      <c r="AS726" s="16" t="s">
        <v>263</v>
      </c>
      <c r="AT726" s="16"/>
      <c r="AU726" s="33"/>
      <c r="AV726" s="16"/>
      <c r="AW726" s="16" t="s">
        <v>4108</v>
      </c>
      <c r="AX726" s="16">
        <v>3006162238</v>
      </c>
      <c r="AY726" s="16" t="s">
        <v>78</v>
      </c>
      <c r="AZ726" s="16" t="str">
        <f t="shared" ca="1" si="72"/>
        <v xml:space="preserve"> </v>
      </c>
      <c r="BA726" s="16" t="s">
        <v>87</v>
      </c>
      <c r="BB726" s="16" t="s">
        <v>87</v>
      </c>
      <c r="BC726" s="16"/>
      <c r="BD726" s="18" t="s">
        <v>87</v>
      </c>
      <c r="BE726" s="16"/>
      <c r="BF726" s="16" t="s">
        <v>87</v>
      </c>
      <c r="BG726" s="31"/>
      <c r="BH726" s="16"/>
      <c r="BI726" s="19"/>
      <c r="BJ726" s="16"/>
      <c r="BK726" s="16"/>
      <c r="BL726" s="34"/>
    </row>
    <row r="727" spans="1:64">
      <c r="A727" s="15">
        <v>855</v>
      </c>
      <c r="B727" s="16">
        <v>301</v>
      </c>
      <c r="C727" s="17" t="s">
        <v>64</v>
      </c>
      <c r="D727" s="18">
        <v>14677913</v>
      </c>
      <c r="E727" s="18">
        <v>14677913</v>
      </c>
      <c r="F727" s="18">
        <v>14677913</v>
      </c>
      <c r="G727" s="17" t="s">
        <v>4109</v>
      </c>
      <c r="H727" s="16" t="s">
        <v>291</v>
      </c>
      <c r="I727" s="19">
        <v>30312</v>
      </c>
      <c r="J727" s="16">
        <f t="shared" ca="1" si="71"/>
        <v>42</v>
      </c>
      <c r="K727" s="17" t="s">
        <v>67</v>
      </c>
      <c r="L727" s="16">
        <v>4070</v>
      </c>
      <c r="M727" s="16" t="s">
        <v>3596</v>
      </c>
      <c r="N727" s="16" t="s">
        <v>3597</v>
      </c>
      <c r="O727" s="35" t="s">
        <v>3598</v>
      </c>
      <c r="P727" s="16" t="s">
        <v>71</v>
      </c>
      <c r="Q727" s="16" t="s">
        <v>131</v>
      </c>
      <c r="R727" s="38" t="s">
        <v>73</v>
      </c>
      <c r="S727" s="22"/>
      <c r="T727" s="22">
        <v>855</v>
      </c>
      <c r="U727" s="22" t="s">
        <v>3597</v>
      </c>
      <c r="V727" s="37" t="s">
        <v>3598</v>
      </c>
      <c r="W727" s="16">
        <v>1000</v>
      </c>
      <c r="X727" s="16" t="s">
        <v>74</v>
      </c>
      <c r="Y727" s="16" t="s">
        <v>3599</v>
      </c>
      <c r="Z727" s="16" t="s">
        <v>3600</v>
      </c>
      <c r="AA727" s="16" t="s">
        <v>433</v>
      </c>
      <c r="AB727" s="16" t="s">
        <v>434</v>
      </c>
      <c r="AC727" s="16" t="s">
        <v>435</v>
      </c>
      <c r="AD727" s="16"/>
      <c r="AE727" s="16" t="s">
        <v>3601</v>
      </c>
      <c r="AF727" s="24">
        <v>2948278</v>
      </c>
      <c r="AG727" s="25" t="s">
        <v>78</v>
      </c>
      <c r="AH727" s="24">
        <v>2948278</v>
      </c>
      <c r="AI727" s="26" t="s">
        <v>78</v>
      </c>
      <c r="AJ727" s="27">
        <v>43083</v>
      </c>
      <c r="AK727" s="19"/>
      <c r="AL727" s="28">
        <f t="shared" ca="1" si="66"/>
        <v>7.25</v>
      </c>
      <c r="AM727" s="16" t="s">
        <v>120</v>
      </c>
      <c r="AN727" s="16" t="s">
        <v>94</v>
      </c>
      <c r="AO727" s="36" t="s">
        <v>436</v>
      </c>
      <c r="AP727" s="30">
        <v>6.9690000000000002E-2</v>
      </c>
      <c r="AQ727" s="31" t="s">
        <v>4110</v>
      </c>
      <c r="AR727" s="16" t="s">
        <v>4110</v>
      </c>
      <c r="AS727" s="16" t="s">
        <v>84</v>
      </c>
      <c r="AT727" s="16"/>
      <c r="AU727" s="33"/>
      <c r="AV727" s="16"/>
      <c r="AW727" s="16" t="s">
        <v>4111</v>
      </c>
      <c r="AX727" s="16">
        <v>3223040198</v>
      </c>
      <c r="AY727" s="16">
        <v>3232248967</v>
      </c>
      <c r="AZ727" s="16" t="str">
        <f t="shared" ca="1" si="72"/>
        <v xml:space="preserve"> </v>
      </c>
      <c r="BA727" s="16" t="s">
        <v>87</v>
      </c>
      <c r="BB727" s="16" t="s">
        <v>265</v>
      </c>
      <c r="BC727" s="16"/>
      <c r="BD727" s="18" t="s">
        <v>87</v>
      </c>
      <c r="BE727" s="16"/>
      <c r="BF727" s="16" t="s">
        <v>87</v>
      </c>
      <c r="BG727" s="31"/>
      <c r="BH727" s="16"/>
      <c r="BI727" s="19"/>
      <c r="BJ727" s="16"/>
      <c r="BK727" s="16"/>
      <c r="BL727" s="34"/>
    </row>
    <row r="728" spans="1:64">
      <c r="A728" s="15">
        <v>856</v>
      </c>
      <c r="B728" s="16">
        <v>301</v>
      </c>
      <c r="C728" s="17" t="s">
        <v>112</v>
      </c>
      <c r="D728" s="18">
        <v>1236238437</v>
      </c>
      <c r="E728" s="18">
        <v>1236238437</v>
      </c>
      <c r="F728" s="18">
        <v>1236238437</v>
      </c>
      <c r="G728" s="17" t="s">
        <v>4112</v>
      </c>
      <c r="H728" s="16" t="s">
        <v>66</v>
      </c>
      <c r="I728" s="19">
        <v>28094</v>
      </c>
      <c r="J728" s="16">
        <f t="shared" ca="1" si="71"/>
        <v>48</v>
      </c>
      <c r="K728" s="17" t="s">
        <v>67</v>
      </c>
      <c r="L728" s="16">
        <v>4070</v>
      </c>
      <c r="M728" s="16" t="s">
        <v>3596</v>
      </c>
      <c r="N728" s="16" t="s">
        <v>3597</v>
      </c>
      <c r="O728" s="35" t="s">
        <v>3598</v>
      </c>
      <c r="P728" s="16" t="s">
        <v>71</v>
      </c>
      <c r="Q728" s="16" t="s">
        <v>131</v>
      </c>
      <c r="R728" s="38" t="s">
        <v>73</v>
      </c>
      <c r="S728" s="22"/>
      <c r="T728" s="22">
        <v>856</v>
      </c>
      <c r="U728" s="22" t="s">
        <v>3597</v>
      </c>
      <c r="V728" s="37" t="s">
        <v>3598</v>
      </c>
      <c r="W728" s="16">
        <v>1000</v>
      </c>
      <c r="X728" s="16" t="s">
        <v>74</v>
      </c>
      <c r="Y728" s="16" t="s">
        <v>3599</v>
      </c>
      <c r="Z728" s="16" t="s">
        <v>3600</v>
      </c>
      <c r="AA728" s="16" t="s">
        <v>76</v>
      </c>
      <c r="AB728" s="16" t="s">
        <v>76</v>
      </c>
      <c r="AC728" s="16" t="s">
        <v>76</v>
      </c>
      <c r="AD728" s="16"/>
      <c r="AE728" s="16" t="s">
        <v>3601</v>
      </c>
      <c r="AF728" s="24">
        <v>2948278</v>
      </c>
      <c r="AG728" s="25" t="s">
        <v>78</v>
      </c>
      <c r="AH728" s="24">
        <v>2948278</v>
      </c>
      <c r="AI728" s="26" t="s">
        <v>78</v>
      </c>
      <c r="AJ728" s="27">
        <v>44474</v>
      </c>
      <c r="AK728" s="19" t="s">
        <v>4113</v>
      </c>
      <c r="AL728" s="28">
        <f t="shared" ca="1" si="66"/>
        <v>3.4166666666666665</v>
      </c>
      <c r="AM728" s="16" t="s">
        <v>269</v>
      </c>
      <c r="AN728" s="16" t="s">
        <v>94</v>
      </c>
      <c r="AO728" s="36" t="s">
        <v>82</v>
      </c>
      <c r="AP728" s="30">
        <v>6.9690000000000002E-2</v>
      </c>
      <c r="AQ728" s="31" t="s">
        <v>4114</v>
      </c>
      <c r="AR728" s="16" t="s">
        <v>4115</v>
      </c>
      <c r="AS728" s="16" t="s">
        <v>84</v>
      </c>
      <c r="AT728" s="16"/>
      <c r="AU728" s="33"/>
      <c r="AV728" s="16"/>
      <c r="AW728" s="16" t="s">
        <v>4116</v>
      </c>
      <c r="AX728" s="16">
        <v>3148380797</v>
      </c>
      <c r="AY728" s="16" t="s">
        <v>78</v>
      </c>
      <c r="AZ728" s="16" t="str">
        <f t="shared" ca="1" si="72"/>
        <v xml:space="preserve"> </v>
      </c>
      <c r="BA728" s="16" t="s">
        <v>87</v>
      </c>
      <c r="BB728" s="16" t="s">
        <v>87</v>
      </c>
      <c r="BC728" s="16"/>
      <c r="BD728" s="18" t="s">
        <v>87</v>
      </c>
      <c r="BE728" s="16"/>
      <c r="BF728" s="16" t="s">
        <v>87</v>
      </c>
      <c r="BG728" s="31"/>
      <c r="BH728" s="16"/>
      <c r="BI728" s="19"/>
      <c r="BJ728" s="16"/>
      <c r="BK728" s="16"/>
      <c r="BL728" s="34"/>
    </row>
    <row r="729" spans="1:64">
      <c r="A729" s="15">
        <v>857</v>
      </c>
      <c r="B729" s="16">
        <v>301</v>
      </c>
      <c r="C729" s="17" t="s">
        <v>64</v>
      </c>
      <c r="D729" s="18">
        <v>14898932</v>
      </c>
      <c r="E729" s="18">
        <v>14898932</v>
      </c>
      <c r="F729" s="18">
        <v>14898932</v>
      </c>
      <c r="G729" s="17" t="s">
        <v>4117</v>
      </c>
      <c r="H729" s="16" t="s">
        <v>66</v>
      </c>
      <c r="I729" s="19">
        <v>27349</v>
      </c>
      <c r="J729" s="16">
        <f t="shared" ca="1" si="71"/>
        <v>50</v>
      </c>
      <c r="K729" s="17" t="s">
        <v>67</v>
      </c>
      <c r="L729" s="16">
        <v>4070</v>
      </c>
      <c r="M729" s="16" t="s">
        <v>3596</v>
      </c>
      <c r="N729" s="16" t="s">
        <v>3597</v>
      </c>
      <c r="O729" s="35" t="s">
        <v>3598</v>
      </c>
      <c r="P729" s="16" t="s">
        <v>71</v>
      </c>
      <c r="Q729" s="16" t="s">
        <v>131</v>
      </c>
      <c r="R729" s="38" t="s">
        <v>73</v>
      </c>
      <c r="S729" s="22"/>
      <c r="T729" s="22">
        <v>857</v>
      </c>
      <c r="U729" s="22" t="s">
        <v>3597</v>
      </c>
      <c r="V729" s="37" t="s">
        <v>3598</v>
      </c>
      <c r="W729" s="16">
        <v>1000</v>
      </c>
      <c r="X729" s="16" t="s">
        <v>74</v>
      </c>
      <c r="Y729" s="16" t="s">
        <v>3599</v>
      </c>
      <c r="Z729" s="16" t="s">
        <v>3600</v>
      </c>
      <c r="AA729" s="16" t="s">
        <v>433</v>
      </c>
      <c r="AB729" s="16" t="s">
        <v>434</v>
      </c>
      <c r="AC729" s="16" t="s">
        <v>435</v>
      </c>
      <c r="AD729" s="16"/>
      <c r="AE729" s="16" t="s">
        <v>1324</v>
      </c>
      <c r="AF729" s="24">
        <v>2948278</v>
      </c>
      <c r="AG729" s="25" t="s">
        <v>78</v>
      </c>
      <c r="AH729" s="24">
        <v>2948278</v>
      </c>
      <c r="AI729" s="26" t="s">
        <v>78</v>
      </c>
      <c r="AJ729" s="27">
        <v>43080</v>
      </c>
      <c r="AK729" s="19"/>
      <c r="AL729" s="28">
        <f t="shared" ca="1" si="66"/>
        <v>7.25</v>
      </c>
      <c r="AM729" s="16" t="s">
        <v>183</v>
      </c>
      <c r="AN729" s="16" t="s">
        <v>94</v>
      </c>
      <c r="AO729" s="36" t="s">
        <v>436</v>
      </c>
      <c r="AP729" s="30">
        <v>6.9690000000000002E-2</v>
      </c>
      <c r="AQ729" s="31" t="s">
        <v>4118</v>
      </c>
      <c r="AR729" s="16" t="s">
        <v>4118</v>
      </c>
      <c r="AS729" s="16" t="s">
        <v>84</v>
      </c>
      <c r="AT729" s="16" t="s">
        <v>2324</v>
      </c>
      <c r="AU729" s="33"/>
      <c r="AV729" s="16"/>
      <c r="AW729" s="16" t="s">
        <v>4119</v>
      </c>
      <c r="AX729" s="16">
        <v>3188097210</v>
      </c>
      <c r="AY729" s="16" t="s">
        <v>78</v>
      </c>
      <c r="AZ729" s="16" t="str">
        <f t="shared" ca="1" si="72"/>
        <v xml:space="preserve"> </v>
      </c>
      <c r="BA729" s="16" t="s">
        <v>87</v>
      </c>
      <c r="BB729" s="16" t="s">
        <v>265</v>
      </c>
      <c r="BC729" s="16"/>
      <c r="BD729" s="18" t="s">
        <v>87</v>
      </c>
      <c r="BE729" s="16"/>
      <c r="BF729" s="16" t="s">
        <v>87</v>
      </c>
      <c r="BG729" s="31"/>
      <c r="BH729" s="16"/>
      <c r="BI729" s="19"/>
      <c r="BJ729" s="16"/>
      <c r="BK729" s="16"/>
      <c r="BL729" s="34"/>
    </row>
    <row r="730" spans="1:64">
      <c r="A730" s="15">
        <v>858</v>
      </c>
      <c r="B730" s="16">
        <v>301</v>
      </c>
      <c r="C730" s="17" t="s">
        <v>64</v>
      </c>
      <c r="D730" s="18">
        <v>15171611</v>
      </c>
      <c r="E730" s="18" t="e">
        <v>#N/A</v>
      </c>
      <c r="F730" s="18" t="e">
        <v>#N/A</v>
      </c>
      <c r="G730" s="17" t="s">
        <v>4120</v>
      </c>
      <c r="H730" s="16" t="s">
        <v>89</v>
      </c>
      <c r="I730" s="19" t="s">
        <v>4121</v>
      </c>
      <c r="J730" s="16">
        <f t="shared" ca="1" si="71"/>
        <v>43</v>
      </c>
      <c r="K730" s="17" t="s">
        <v>67</v>
      </c>
      <c r="L730" s="16">
        <v>4070</v>
      </c>
      <c r="M730" s="16" t="s">
        <v>3596</v>
      </c>
      <c r="N730" s="16" t="s">
        <v>3597</v>
      </c>
      <c r="O730" s="35" t="s">
        <v>3598</v>
      </c>
      <c r="P730" s="16" t="s">
        <v>71</v>
      </c>
      <c r="Q730" s="16" t="s">
        <v>131</v>
      </c>
      <c r="R730" s="38" t="s">
        <v>1027</v>
      </c>
      <c r="S730" s="22"/>
      <c r="T730" s="22">
        <v>858</v>
      </c>
      <c r="U730" s="22" t="s">
        <v>3597</v>
      </c>
      <c r="V730" s="37" t="s">
        <v>3598</v>
      </c>
      <c r="W730" s="16">
        <v>3000</v>
      </c>
      <c r="X730" s="16" t="s">
        <v>74</v>
      </c>
      <c r="Y730" s="16" t="s">
        <v>170</v>
      </c>
      <c r="Z730" s="16" t="s">
        <v>189</v>
      </c>
      <c r="AA730" s="16" t="s">
        <v>190</v>
      </c>
      <c r="AB730" s="16" t="s">
        <v>645</v>
      </c>
      <c r="AC730" s="16" t="s">
        <v>646</v>
      </c>
      <c r="AD730" s="16" t="s">
        <v>4122</v>
      </c>
      <c r="AE730" s="16" t="s">
        <v>1324</v>
      </c>
      <c r="AF730" s="24">
        <v>2948278</v>
      </c>
      <c r="AG730" s="25" t="s">
        <v>78</v>
      </c>
      <c r="AH730" s="24">
        <v>2948278</v>
      </c>
      <c r="AI730" s="26" t="s">
        <v>78</v>
      </c>
      <c r="AJ730" s="27">
        <v>43011</v>
      </c>
      <c r="AK730" s="19"/>
      <c r="AL730" s="28">
        <f t="shared" ca="1" si="66"/>
        <v>7.5</v>
      </c>
      <c r="AM730" s="16" t="s">
        <v>183</v>
      </c>
      <c r="AN730" s="16" t="s">
        <v>121</v>
      </c>
      <c r="AO730" s="36" t="s">
        <v>647</v>
      </c>
      <c r="AP730" s="30">
        <v>6.9690000000000002E-2</v>
      </c>
      <c r="AQ730" s="31" t="s">
        <v>4123</v>
      </c>
      <c r="AR730" s="16" t="s">
        <v>4123</v>
      </c>
      <c r="AS730" s="16" t="s">
        <v>84</v>
      </c>
      <c r="AT730" s="16"/>
      <c r="AU730" s="33"/>
      <c r="AV730" s="16"/>
      <c r="AW730" s="16" t="s">
        <v>4124</v>
      </c>
      <c r="AX730" s="16">
        <v>3163361558</v>
      </c>
      <c r="AY730" s="16" t="s">
        <v>78</v>
      </c>
      <c r="AZ730" s="16" t="str">
        <f t="shared" ca="1" si="72"/>
        <v xml:space="preserve"> </v>
      </c>
      <c r="BA730" s="16" t="s">
        <v>87</v>
      </c>
      <c r="BB730" s="16" t="s">
        <v>1602</v>
      </c>
      <c r="BC730" s="16"/>
      <c r="BD730" s="18" t="s">
        <v>87</v>
      </c>
      <c r="BE730" s="16"/>
      <c r="BF730" s="16" t="s">
        <v>87</v>
      </c>
      <c r="BG730" s="31"/>
      <c r="BH730" s="16"/>
      <c r="BI730" s="19"/>
      <c r="BJ730" s="16"/>
      <c r="BK730" s="16"/>
      <c r="BL730" s="34"/>
    </row>
    <row r="731" spans="1:64">
      <c r="A731" s="15">
        <v>859</v>
      </c>
      <c r="B731" s="16">
        <v>301</v>
      </c>
      <c r="C731" s="17" t="s">
        <v>64</v>
      </c>
      <c r="D731" s="18">
        <v>15381228</v>
      </c>
      <c r="E731" s="18">
        <v>15381228</v>
      </c>
      <c r="F731" s="18">
        <v>15381228</v>
      </c>
      <c r="G731" s="17" t="s">
        <v>4125</v>
      </c>
      <c r="H731" s="16" t="s">
        <v>89</v>
      </c>
      <c r="I731" s="19" t="s">
        <v>4126</v>
      </c>
      <c r="J731" s="16">
        <f t="shared" ca="1" si="71"/>
        <v>57</v>
      </c>
      <c r="K731" s="17" t="s">
        <v>67</v>
      </c>
      <c r="L731" s="16">
        <v>4070</v>
      </c>
      <c r="M731" s="16" t="s">
        <v>3596</v>
      </c>
      <c r="N731" s="16" t="s">
        <v>3597</v>
      </c>
      <c r="O731" s="35" t="s">
        <v>3598</v>
      </c>
      <c r="P731" s="16" t="s">
        <v>71</v>
      </c>
      <c r="Q731" s="16" t="s">
        <v>131</v>
      </c>
      <c r="R731" s="38" t="s">
        <v>1027</v>
      </c>
      <c r="S731" s="22"/>
      <c r="T731" s="22">
        <v>859</v>
      </c>
      <c r="U731" s="22" t="s">
        <v>3597</v>
      </c>
      <c r="V731" s="37" t="s">
        <v>3598</v>
      </c>
      <c r="W731" s="16">
        <v>1000</v>
      </c>
      <c r="X731" s="16" t="s">
        <v>74</v>
      </c>
      <c r="Y731" s="16" t="s">
        <v>170</v>
      </c>
      <c r="Z731" s="16" t="s">
        <v>293</v>
      </c>
      <c r="AA731" s="16" t="s">
        <v>76</v>
      </c>
      <c r="AB731" s="16" t="s">
        <v>76</v>
      </c>
      <c r="AC731" s="16" t="s">
        <v>76</v>
      </c>
      <c r="AD731" s="16" t="s">
        <v>4127</v>
      </c>
      <c r="AE731" s="16" t="s">
        <v>1324</v>
      </c>
      <c r="AF731" s="24">
        <v>2948278</v>
      </c>
      <c r="AG731" s="25" t="s">
        <v>78</v>
      </c>
      <c r="AH731" s="24">
        <v>2948278</v>
      </c>
      <c r="AI731" s="26" t="s">
        <v>78</v>
      </c>
      <c r="AJ731" s="27">
        <v>42843</v>
      </c>
      <c r="AK731" s="19"/>
      <c r="AL731" s="28">
        <f t="shared" ca="1" si="66"/>
        <v>7.916666666666667</v>
      </c>
      <c r="AM731" s="16" t="s">
        <v>269</v>
      </c>
      <c r="AN731" s="16" t="s">
        <v>121</v>
      </c>
      <c r="AO731" s="36" t="s">
        <v>82</v>
      </c>
      <c r="AP731" s="30">
        <v>6.9690000000000002E-2</v>
      </c>
      <c r="AQ731" s="31" t="s">
        <v>4128</v>
      </c>
      <c r="AR731" s="16" t="s">
        <v>4128</v>
      </c>
      <c r="AS731" s="16" t="s">
        <v>84</v>
      </c>
      <c r="AT731" s="16"/>
      <c r="AU731" s="33"/>
      <c r="AV731" s="16"/>
      <c r="AW731" s="16" t="s">
        <v>4129</v>
      </c>
      <c r="AX731" s="16">
        <v>3113910475</v>
      </c>
      <c r="AY731" s="16" t="s">
        <v>78</v>
      </c>
      <c r="AZ731" s="16" t="str">
        <f t="shared" ca="1" si="72"/>
        <v xml:space="preserve"> </v>
      </c>
      <c r="BA731" s="16" t="s">
        <v>87</v>
      </c>
      <c r="BB731" s="16" t="s">
        <v>87</v>
      </c>
      <c r="BC731" s="16"/>
      <c r="BD731" s="18" t="s">
        <v>87</v>
      </c>
      <c r="BE731" s="16"/>
      <c r="BF731" s="16" t="s">
        <v>87</v>
      </c>
      <c r="BG731" s="31"/>
      <c r="BH731" s="16"/>
      <c r="BI731" s="19"/>
      <c r="BJ731" s="16"/>
      <c r="BK731" s="16"/>
      <c r="BL731" s="34"/>
    </row>
    <row r="732" spans="1:64">
      <c r="A732" s="15">
        <v>860</v>
      </c>
      <c r="B732" s="16">
        <v>301</v>
      </c>
      <c r="C732" s="17" t="s">
        <v>64</v>
      </c>
      <c r="D732" s="18">
        <v>15510128</v>
      </c>
      <c r="E732" s="18">
        <v>15510128</v>
      </c>
      <c r="F732" s="18">
        <v>15510128</v>
      </c>
      <c r="G732" s="17" t="s">
        <v>4130</v>
      </c>
      <c r="H732" s="16" t="s">
        <v>229</v>
      </c>
      <c r="I732" s="19">
        <v>26224</v>
      </c>
      <c r="J732" s="16">
        <f t="shared" ca="1" si="71"/>
        <v>53</v>
      </c>
      <c r="K732" s="17" t="s">
        <v>67</v>
      </c>
      <c r="L732" s="16">
        <v>4070</v>
      </c>
      <c r="M732" s="16" t="s">
        <v>3596</v>
      </c>
      <c r="N732" s="16" t="s">
        <v>3597</v>
      </c>
      <c r="O732" s="35" t="s">
        <v>3598</v>
      </c>
      <c r="P732" s="16" t="s">
        <v>71</v>
      </c>
      <c r="Q732" s="16" t="s">
        <v>131</v>
      </c>
      <c r="R732" s="38" t="s">
        <v>73</v>
      </c>
      <c r="S732" s="22"/>
      <c r="T732" s="22">
        <v>860</v>
      </c>
      <c r="U732" s="22" t="s">
        <v>3597</v>
      </c>
      <c r="V732" s="37" t="s">
        <v>3598</v>
      </c>
      <c r="W732" s="16">
        <v>1000</v>
      </c>
      <c r="X732" s="16" t="s">
        <v>74</v>
      </c>
      <c r="Y732" s="16" t="s">
        <v>3599</v>
      </c>
      <c r="Z732" s="16" t="s">
        <v>3600</v>
      </c>
      <c r="AA732" s="16" t="s">
        <v>339</v>
      </c>
      <c r="AB732" s="16" t="s">
        <v>340</v>
      </c>
      <c r="AC732" s="16" t="s">
        <v>341</v>
      </c>
      <c r="AD732" s="16" t="s">
        <v>4131</v>
      </c>
      <c r="AE732" s="16" t="s">
        <v>1324</v>
      </c>
      <c r="AF732" s="24">
        <v>2948278</v>
      </c>
      <c r="AG732" s="25" t="s">
        <v>78</v>
      </c>
      <c r="AH732" s="24">
        <v>2948278</v>
      </c>
      <c r="AI732" s="26" t="s">
        <v>78</v>
      </c>
      <c r="AJ732" s="27">
        <v>43066</v>
      </c>
      <c r="AK732" s="19"/>
      <c r="AL732" s="28">
        <f t="shared" ca="1" si="66"/>
        <v>7.333333333333333</v>
      </c>
      <c r="AM732" s="16" t="s">
        <v>269</v>
      </c>
      <c r="AN732" s="16" t="s">
        <v>94</v>
      </c>
      <c r="AO732" s="36" t="s">
        <v>343</v>
      </c>
      <c r="AP732" s="30">
        <v>6.9690000000000002E-2</v>
      </c>
      <c r="AQ732" s="31" t="s">
        <v>4132</v>
      </c>
      <c r="AR732" s="16" t="s">
        <v>4132</v>
      </c>
      <c r="AS732" s="16" t="s">
        <v>84</v>
      </c>
      <c r="AT732" s="16"/>
      <c r="AU732" s="33"/>
      <c r="AV732" s="16"/>
      <c r="AW732" s="16" t="s">
        <v>4133</v>
      </c>
      <c r="AX732" s="16">
        <v>3017435866</v>
      </c>
      <c r="AY732" s="16">
        <v>3105089162</v>
      </c>
      <c r="AZ732" s="16" t="str">
        <f t="shared" ca="1" si="72"/>
        <v xml:space="preserve"> </v>
      </c>
      <c r="BA732" s="16" t="s">
        <v>87</v>
      </c>
      <c r="BB732" s="16" t="s">
        <v>87</v>
      </c>
      <c r="BC732" s="16"/>
      <c r="BD732" s="18" t="s">
        <v>87</v>
      </c>
      <c r="BE732" s="16"/>
      <c r="BF732" s="16" t="s">
        <v>87</v>
      </c>
      <c r="BG732" s="31"/>
      <c r="BH732" s="16"/>
      <c r="BI732" s="19"/>
      <c r="BJ732" s="16"/>
      <c r="BK732" s="16"/>
      <c r="BL732" s="34"/>
    </row>
    <row r="733" spans="1:64">
      <c r="A733" s="15">
        <v>861</v>
      </c>
      <c r="B733" s="16">
        <v>301</v>
      </c>
      <c r="C733" s="17" t="s">
        <v>112</v>
      </c>
      <c r="D733" s="18">
        <v>1148957009</v>
      </c>
      <c r="E733" s="18">
        <v>1148957009</v>
      </c>
      <c r="F733" s="18">
        <v>1148957009</v>
      </c>
      <c r="G733" s="17" t="s">
        <v>4134</v>
      </c>
      <c r="H733" s="16" t="s">
        <v>229</v>
      </c>
      <c r="I733" s="19">
        <v>35377</v>
      </c>
      <c r="J733" s="16">
        <f t="shared" ca="1" si="71"/>
        <v>28</v>
      </c>
      <c r="K733" s="17" t="s">
        <v>67</v>
      </c>
      <c r="L733" s="16">
        <v>4070</v>
      </c>
      <c r="M733" s="16" t="s">
        <v>3596</v>
      </c>
      <c r="N733" s="16" t="s">
        <v>3597</v>
      </c>
      <c r="O733" s="35" t="s">
        <v>3598</v>
      </c>
      <c r="P733" s="16" t="s">
        <v>71</v>
      </c>
      <c r="Q733" s="16" t="s">
        <v>131</v>
      </c>
      <c r="R733" s="38" t="s">
        <v>73</v>
      </c>
      <c r="S733" s="22"/>
      <c r="T733" s="22">
        <v>861</v>
      </c>
      <c r="U733" s="22" t="s">
        <v>3597</v>
      </c>
      <c r="V733" s="37" t="s">
        <v>3598</v>
      </c>
      <c r="W733" s="16">
        <v>1000</v>
      </c>
      <c r="X733" s="16" t="s">
        <v>74</v>
      </c>
      <c r="Y733" s="16" t="s">
        <v>3599</v>
      </c>
      <c r="Z733" s="16" t="s">
        <v>3600</v>
      </c>
      <c r="AA733" s="16" t="s">
        <v>671</v>
      </c>
      <c r="AB733" s="16" t="s">
        <v>4135</v>
      </c>
      <c r="AC733" s="16" t="s">
        <v>3691</v>
      </c>
      <c r="AD733" s="16"/>
      <c r="AE733" s="16" t="s">
        <v>1324</v>
      </c>
      <c r="AF733" s="24">
        <v>2948278</v>
      </c>
      <c r="AG733" s="25" t="s">
        <v>78</v>
      </c>
      <c r="AH733" s="24">
        <v>2948278</v>
      </c>
      <c r="AI733" s="26" t="s">
        <v>78</v>
      </c>
      <c r="AJ733" s="27">
        <v>44837</v>
      </c>
      <c r="AK733" s="19" t="s">
        <v>4136</v>
      </c>
      <c r="AL733" s="28">
        <f t="shared" ref="AL733:AL792" ca="1" si="73">IFERROR(IF(AJ733=0," ",DATEDIF(AJ733,TODAY(),"M"))/12," ")</f>
        <v>2.5</v>
      </c>
      <c r="AM733" s="16" t="s">
        <v>183</v>
      </c>
      <c r="AN733" s="16" t="s">
        <v>94</v>
      </c>
      <c r="AO733" s="16" t="s">
        <v>3692</v>
      </c>
      <c r="AP733" s="30">
        <v>6.9690000000000002E-2</v>
      </c>
      <c r="AQ733" s="31" t="s">
        <v>4137</v>
      </c>
      <c r="AR733" s="32" t="s">
        <v>4138</v>
      </c>
      <c r="AS733" s="16" t="s">
        <v>107</v>
      </c>
      <c r="AT733" s="16"/>
      <c r="AU733" s="33"/>
      <c r="AV733" s="16"/>
      <c r="AW733" s="16" t="s">
        <v>4139</v>
      </c>
      <c r="AX733" s="16">
        <v>3114480056</v>
      </c>
      <c r="AY733" s="16" t="s">
        <v>78</v>
      </c>
      <c r="AZ733" s="16" t="str">
        <f t="shared" ca="1" si="72"/>
        <v xml:space="preserve"> </v>
      </c>
      <c r="BA733" s="16" t="s">
        <v>87</v>
      </c>
      <c r="BB733" s="16" t="s">
        <v>265</v>
      </c>
      <c r="BC733" s="16"/>
      <c r="BD733" s="18" t="s">
        <v>87</v>
      </c>
      <c r="BE733" s="16"/>
      <c r="BF733" s="16" t="s">
        <v>87</v>
      </c>
      <c r="BG733" s="31"/>
      <c r="BH733" s="16"/>
      <c r="BI733" s="19"/>
      <c r="BJ733" s="16"/>
      <c r="BK733" s="16"/>
      <c r="BL733" s="34"/>
    </row>
    <row r="734" spans="1:64">
      <c r="A734" s="15">
        <v>863</v>
      </c>
      <c r="B734" s="16">
        <v>301</v>
      </c>
      <c r="C734" s="17" t="s">
        <v>64</v>
      </c>
      <c r="D734" s="18">
        <v>16114201</v>
      </c>
      <c r="E734" s="18">
        <v>16114201</v>
      </c>
      <c r="F734" s="18">
        <v>16114201</v>
      </c>
      <c r="G734" s="17" t="s">
        <v>4140</v>
      </c>
      <c r="H734" s="16" t="s">
        <v>89</v>
      </c>
      <c r="I734" s="19">
        <v>29220</v>
      </c>
      <c r="J734" s="16">
        <f ca="1">IF(I734=0," ",DATEDIF(I734,TODAY(),"Y"))</f>
        <v>45</v>
      </c>
      <c r="K734" s="17" t="s">
        <v>67</v>
      </c>
      <c r="L734" s="16">
        <v>4070</v>
      </c>
      <c r="M734" s="16" t="s">
        <v>3596</v>
      </c>
      <c r="N734" s="16" t="s">
        <v>3597</v>
      </c>
      <c r="O734" s="35" t="s">
        <v>3598</v>
      </c>
      <c r="P734" s="16" t="s">
        <v>71</v>
      </c>
      <c r="Q734" s="16" t="s">
        <v>131</v>
      </c>
      <c r="R734" s="38" t="s">
        <v>73</v>
      </c>
      <c r="S734" s="22"/>
      <c r="T734" s="22">
        <v>863</v>
      </c>
      <c r="U734" s="22" t="s">
        <v>3597</v>
      </c>
      <c r="V734" s="37" t="s">
        <v>3598</v>
      </c>
      <c r="W734" s="16">
        <v>1000</v>
      </c>
      <c r="X734" s="16" t="s">
        <v>74</v>
      </c>
      <c r="Y734" s="16" t="s">
        <v>3599</v>
      </c>
      <c r="Z734" s="16" t="s">
        <v>3600</v>
      </c>
      <c r="AA734" s="16" t="s">
        <v>478</v>
      </c>
      <c r="AB734" s="16" t="s">
        <v>4141</v>
      </c>
      <c r="AC734" s="16" t="s">
        <v>772</v>
      </c>
      <c r="AD734" s="16" t="s">
        <v>4142</v>
      </c>
      <c r="AE734" s="16" t="s">
        <v>3601</v>
      </c>
      <c r="AF734" s="24">
        <v>2948278</v>
      </c>
      <c r="AG734" s="25" t="s">
        <v>78</v>
      </c>
      <c r="AH734" s="24">
        <v>2948278</v>
      </c>
      <c r="AI734" s="26" t="s">
        <v>78</v>
      </c>
      <c r="AJ734" s="27">
        <v>43059</v>
      </c>
      <c r="AK734" s="19"/>
      <c r="AL734" s="28">
        <f t="shared" ca="1" si="73"/>
        <v>7.333333333333333</v>
      </c>
      <c r="AM734" s="16" t="s">
        <v>183</v>
      </c>
      <c r="AN734" s="16" t="s">
        <v>94</v>
      </c>
      <c r="AO734" s="36" t="s">
        <v>773</v>
      </c>
      <c r="AP734" s="30">
        <v>6.9690000000000002E-2</v>
      </c>
      <c r="AQ734" s="31" t="s">
        <v>4143</v>
      </c>
      <c r="AR734" s="16" t="s">
        <v>4143</v>
      </c>
      <c r="AS734" s="16" t="s">
        <v>84</v>
      </c>
      <c r="AT734" s="16"/>
      <c r="AU734" s="33"/>
      <c r="AV734" s="16"/>
      <c r="AW734" s="16" t="s">
        <v>4144</v>
      </c>
      <c r="AX734" s="16">
        <v>3229201435</v>
      </c>
      <c r="AY734" s="16" t="s">
        <v>78</v>
      </c>
      <c r="AZ734" s="16" t="str">
        <f t="shared" ca="1" si="72"/>
        <v xml:space="preserve"> </v>
      </c>
      <c r="BA734" s="16" t="s">
        <v>87</v>
      </c>
      <c r="BB734" s="16" t="s">
        <v>87</v>
      </c>
      <c r="BC734" s="16"/>
      <c r="BD734" s="18" t="s">
        <v>87</v>
      </c>
      <c r="BE734" s="16"/>
      <c r="BF734" s="16" t="s">
        <v>87</v>
      </c>
      <c r="BG734" s="31"/>
      <c r="BH734" s="16"/>
      <c r="BI734" s="19"/>
      <c r="BJ734" s="16"/>
      <c r="BK734" s="16"/>
      <c r="BL734" s="34"/>
    </row>
    <row r="735" spans="1:64">
      <c r="A735" s="15">
        <v>865</v>
      </c>
      <c r="B735" s="16">
        <v>301</v>
      </c>
      <c r="C735" s="17" t="s">
        <v>64</v>
      </c>
      <c r="D735" s="18">
        <v>16188910</v>
      </c>
      <c r="E735" s="18">
        <v>16188910</v>
      </c>
      <c r="F735" s="18">
        <v>16188910</v>
      </c>
      <c r="G735" s="17" t="s">
        <v>4145</v>
      </c>
      <c r="H735" s="16" t="s">
        <v>229</v>
      </c>
      <c r="I735" s="19">
        <v>29798</v>
      </c>
      <c r="J735" s="16">
        <f t="shared" ref="J735:J757" ca="1" si="74">IF(I735=0," ",DATEDIF(I735,TODAY(),"Y"))</f>
        <v>43</v>
      </c>
      <c r="K735" s="17" t="s">
        <v>67</v>
      </c>
      <c r="L735" s="16">
        <v>4070</v>
      </c>
      <c r="M735" s="16" t="s">
        <v>3596</v>
      </c>
      <c r="N735" s="16" t="s">
        <v>3597</v>
      </c>
      <c r="O735" s="35" t="s">
        <v>3598</v>
      </c>
      <c r="P735" s="16" t="s">
        <v>71</v>
      </c>
      <c r="Q735" s="16" t="s">
        <v>131</v>
      </c>
      <c r="R735" s="38" t="s">
        <v>73</v>
      </c>
      <c r="S735" s="22"/>
      <c r="T735" s="22">
        <v>865</v>
      </c>
      <c r="U735" s="22" t="s">
        <v>3597</v>
      </c>
      <c r="V735" s="37" t="s">
        <v>3598</v>
      </c>
      <c r="W735" s="16">
        <v>1000</v>
      </c>
      <c r="X735" s="16" t="s">
        <v>74</v>
      </c>
      <c r="Y735" s="16" t="s">
        <v>3599</v>
      </c>
      <c r="Z735" s="16" t="s">
        <v>3600</v>
      </c>
      <c r="AA735" s="16" t="s">
        <v>1359</v>
      </c>
      <c r="AB735" s="16" t="s">
        <v>4146</v>
      </c>
      <c r="AC735" s="16" t="s">
        <v>1951</v>
      </c>
      <c r="AD735" s="16" t="s">
        <v>4147</v>
      </c>
      <c r="AE735" s="16" t="s">
        <v>1324</v>
      </c>
      <c r="AF735" s="24">
        <v>2948278</v>
      </c>
      <c r="AG735" s="25" t="s">
        <v>78</v>
      </c>
      <c r="AH735" s="24">
        <v>2948278</v>
      </c>
      <c r="AI735" s="26" t="s">
        <v>78</v>
      </c>
      <c r="AJ735" s="27">
        <v>43087</v>
      </c>
      <c r="AK735" s="19"/>
      <c r="AL735" s="28">
        <f t="shared" ca="1" si="73"/>
        <v>7.25</v>
      </c>
      <c r="AM735" s="16" t="s">
        <v>183</v>
      </c>
      <c r="AN735" s="16" t="s">
        <v>194</v>
      </c>
      <c r="AO735" s="36" t="s">
        <v>1953</v>
      </c>
      <c r="AP735" s="30">
        <v>6.9690000000000002E-2</v>
      </c>
      <c r="AQ735" s="31" t="s">
        <v>4148</v>
      </c>
      <c r="AR735" s="16" t="s">
        <v>4148</v>
      </c>
      <c r="AS735" s="16" t="s">
        <v>84</v>
      </c>
      <c r="AT735" s="16"/>
      <c r="AU735" s="33"/>
      <c r="AV735" s="16"/>
      <c r="AW735" s="16" t="s">
        <v>4149</v>
      </c>
      <c r="AX735" s="16">
        <v>3112907762</v>
      </c>
      <c r="AY735" s="16" t="s">
        <v>78</v>
      </c>
      <c r="AZ735" s="16" t="str">
        <f t="shared" ca="1" si="72"/>
        <v xml:space="preserve"> </v>
      </c>
      <c r="BA735" s="16" t="s">
        <v>87</v>
      </c>
      <c r="BB735" s="16" t="s">
        <v>87</v>
      </c>
      <c r="BC735" s="16"/>
      <c r="BD735" s="18" t="s">
        <v>87</v>
      </c>
      <c r="BE735" s="16"/>
      <c r="BF735" s="16" t="s">
        <v>87</v>
      </c>
      <c r="BG735" s="31"/>
      <c r="BH735" s="16"/>
      <c r="BI735" s="19"/>
      <c r="BJ735" s="16"/>
      <c r="BK735" s="16"/>
      <c r="BL735" s="34"/>
    </row>
    <row r="736" spans="1:64">
      <c r="A736" s="15">
        <v>866</v>
      </c>
      <c r="B736" s="16">
        <v>301</v>
      </c>
      <c r="C736" s="17" t="s">
        <v>64</v>
      </c>
      <c r="D736" s="18">
        <v>17593527</v>
      </c>
      <c r="E736" s="18">
        <v>17593527</v>
      </c>
      <c r="F736" s="18">
        <v>17593527</v>
      </c>
      <c r="G736" s="17" t="s">
        <v>4150</v>
      </c>
      <c r="H736" s="16" t="s">
        <v>89</v>
      </c>
      <c r="I736" s="19">
        <v>29424</v>
      </c>
      <c r="J736" s="16">
        <f t="shared" ca="1" si="74"/>
        <v>44</v>
      </c>
      <c r="K736" s="17" t="s">
        <v>67</v>
      </c>
      <c r="L736" s="16">
        <v>4070</v>
      </c>
      <c r="M736" s="16" t="s">
        <v>3596</v>
      </c>
      <c r="N736" s="16" t="s">
        <v>3597</v>
      </c>
      <c r="O736" s="35" t="s">
        <v>3598</v>
      </c>
      <c r="P736" s="16" t="s">
        <v>71</v>
      </c>
      <c r="Q736" s="16" t="s">
        <v>131</v>
      </c>
      <c r="R736" s="38" t="s">
        <v>73</v>
      </c>
      <c r="S736" s="22"/>
      <c r="T736" s="22">
        <v>866</v>
      </c>
      <c r="U736" s="22" t="s">
        <v>3597</v>
      </c>
      <c r="V736" s="37" t="s">
        <v>3598</v>
      </c>
      <c r="W736" s="16">
        <v>1000</v>
      </c>
      <c r="X736" s="16" t="s">
        <v>74</v>
      </c>
      <c r="Y736" s="16" t="s">
        <v>3599</v>
      </c>
      <c r="Z736" s="16" t="s">
        <v>3600</v>
      </c>
      <c r="AA736" s="16" t="s">
        <v>671</v>
      </c>
      <c r="AB736" s="16" t="s">
        <v>691</v>
      </c>
      <c r="AC736" s="16" t="s">
        <v>692</v>
      </c>
      <c r="AD736" s="16"/>
      <c r="AE736" s="16" t="s">
        <v>1324</v>
      </c>
      <c r="AF736" s="24">
        <v>2948278</v>
      </c>
      <c r="AG736" s="25" t="s">
        <v>78</v>
      </c>
      <c r="AH736" s="24">
        <v>2948278</v>
      </c>
      <c r="AI736" s="26" t="s">
        <v>78</v>
      </c>
      <c r="AJ736" s="27">
        <v>44880</v>
      </c>
      <c r="AK736" s="19" t="s">
        <v>4151</v>
      </c>
      <c r="AL736" s="28">
        <f t="shared" ca="1" si="73"/>
        <v>2.3333333333333335</v>
      </c>
      <c r="AM736" s="16" t="s">
        <v>173</v>
      </c>
      <c r="AN736" s="16" t="s">
        <v>121</v>
      </c>
      <c r="AO736" s="36" t="s">
        <v>693</v>
      </c>
      <c r="AP736" s="30">
        <v>6.9690000000000002E-2</v>
      </c>
      <c r="AQ736" s="31" t="s">
        <v>4152</v>
      </c>
      <c r="AR736" s="32" t="s">
        <v>4153</v>
      </c>
      <c r="AS736" s="16" t="s">
        <v>107</v>
      </c>
      <c r="AT736" s="16"/>
      <c r="AU736" s="33"/>
      <c r="AV736" s="16"/>
      <c r="AW736" s="16" t="s">
        <v>4154</v>
      </c>
      <c r="AX736" s="16">
        <v>3227724870</v>
      </c>
      <c r="AY736" s="16" t="s">
        <v>78</v>
      </c>
      <c r="AZ736" s="16" t="str">
        <f t="shared" ca="1" si="72"/>
        <v xml:space="preserve"> </v>
      </c>
      <c r="BA736" s="16" t="s">
        <v>87</v>
      </c>
      <c r="BB736" s="16" t="s">
        <v>87</v>
      </c>
      <c r="BC736" s="16"/>
      <c r="BD736" s="18" t="s">
        <v>87</v>
      </c>
      <c r="BE736" s="16"/>
      <c r="BF736" s="16" t="s">
        <v>87</v>
      </c>
      <c r="BG736" s="31"/>
      <c r="BH736" s="16"/>
      <c r="BI736" s="19"/>
      <c r="BJ736" s="16"/>
      <c r="BK736" s="16"/>
      <c r="BL736" s="34"/>
    </row>
    <row r="737" spans="1:64">
      <c r="A737" s="15">
        <v>867</v>
      </c>
      <c r="B737" s="16">
        <v>301</v>
      </c>
      <c r="C737" s="17" t="s">
        <v>64</v>
      </c>
      <c r="D737" s="18">
        <v>16228542</v>
      </c>
      <c r="E737" s="18">
        <v>16228542</v>
      </c>
      <c r="F737" s="18">
        <v>16228542</v>
      </c>
      <c r="G737" s="17" t="s">
        <v>4155</v>
      </c>
      <c r="H737" s="16" t="s">
        <v>89</v>
      </c>
      <c r="I737" s="19" t="s">
        <v>4156</v>
      </c>
      <c r="J737" s="16">
        <f t="shared" ca="1" si="74"/>
        <v>51</v>
      </c>
      <c r="K737" s="17" t="s">
        <v>67</v>
      </c>
      <c r="L737" s="16">
        <v>4070</v>
      </c>
      <c r="M737" s="16" t="s">
        <v>3596</v>
      </c>
      <c r="N737" s="16" t="s">
        <v>3597</v>
      </c>
      <c r="O737" s="35" t="s">
        <v>3598</v>
      </c>
      <c r="P737" s="16" t="s">
        <v>71</v>
      </c>
      <c r="Q737" s="16" t="s">
        <v>131</v>
      </c>
      <c r="R737" s="38" t="s">
        <v>73</v>
      </c>
      <c r="S737" s="22"/>
      <c r="T737" s="22">
        <v>867</v>
      </c>
      <c r="U737" s="22" t="s">
        <v>3597</v>
      </c>
      <c r="V737" s="37" t="s">
        <v>3598</v>
      </c>
      <c r="W737" s="16">
        <v>1000</v>
      </c>
      <c r="X737" s="16" t="s">
        <v>74</v>
      </c>
      <c r="Y737" s="16" t="s">
        <v>3599</v>
      </c>
      <c r="Z737" s="16" t="s">
        <v>3600</v>
      </c>
      <c r="AA737" s="16" t="s">
        <v>433</v>
      </c>
      <c r="AB737" s="16" t="s">
        <v>4157</v>
      </c>
      <c r="AC737" s="16" t="s">
        <v>756</v>
      </c>
      <c r="AD737" s="16" t="s">
        <v>4158</v>
      </c>
      <c r="AE737" s="16" t="s">
        <v>1324</v>
      </c>
      <c r="AF737" s="24">
        <v>2948278</v>
      </c>
      <c r="AG737" s="25" t="s">
        <v>78</v>
      </c>
      <c r="AH737" s="24">
        <v>2948278</v>
      </c>
      <c r="AI737" s="26" t="s">
        <v>78</v>
      </c>
      <c r="AJ737" s="27">
        <v>43021</v>
      </c>
      <c r="AK737" s="19"/>
      <c r="AL737" s="28">
        <f t="shared" ca="1" si="73"/>
        <v>7.416666666666667</v>
      </c>
      <c r="AM737" s="16" t="s">
        <v>183</v>
      </c>
      <c r="AN737" s="16" t="s">
        <v>121</v>
      </c>
      <c r="AO737" s="36" t="s">
        <v>757</v>
      </c>
      <c r="AP737" s="30">
        <v>6.9690000000000002E-2</v>
      </c>
      <c r="AQ737" s="31" t="s">
        <v>4159</v>
      </c>
      <c r="AR737" s="16" t="s">
        <v>4159</v>
      </c>
      <c r="AS737" s="16" t="s">
        <v>84</v>
      </c>
      <c r="AT737" s="16"/>
      <c r="AU737" s="33"/>
      <c r="AV737" s="16"/>
      <c r="AW737" s="16" t="s">
        <v>4160</v>
      </c>
      <c r="AX737" s="16">
        <v>3116100251</v>
      </c>
      <c r="AY737" s="16" t="s">
        <v>78</v>
      </c>
      <c r="AZ737" s="16" t="str">
        <f t="shared" ca="1" si="72"/>
        <v xml:space="preserve"> </v>
      </c>
      <c r="BA737" s="16" t="s">
        <v>87</v>
      </c>
      <c r="BB737" s="16" t="s">
        <v>87</v>
      </c>
      <c r="BC737" s="16"/>
      <c r="BD737" s="18" t="s">
        <v>87</v>
      </c>
      <c r="BE737" s="16"/>
      <c r="BF737" s="16" t="s">
        <v>87</v>
      </c>
      <c r="BG737" s="31"/>
      <c r="BH737" s="16"/>
      <c r="BI737" s="19"/>
      <c r="BJ737" s="16"/>
      <c r="BK737" s="16"/>
      <c r="BL737" s="34"/>
    </row>
    <row r="738" spans="1:64">
      <c r="A738" s="15">
        <v>868</v>
      </c>
      <c r="B738" s="16">
        <v>301</v>
      </c>
      <c r="C738" s="17" t="s">
        <v>64</v>
      </c>
      <c r="D738" s="18">
        <v>16234825</v>
      </c>
      <c r="E738" s="18" t="e">
        <v>#N/A</v>
      </c>
      <c r="F738" s="18" t="e">
        <v>#N/A</v>
      </c>
      <c r="G738" s="17" t="s">
        <v>4161</v>
      </c>
      <c r="H738" s="16" t="s">
        <v>229</v>
      </c>
      <c r="I738" s="19" t="s">
        <v>4162</v>
      </c>
      <c r="J738" s="16">
        <f t="shared" ca="1" si="74"/>
        <v>46</v>
      </c>
      <c r="K738" s="17" t="s">
        <v>67</v>
      </c>
      <c r="L738" s="16">
        <v>4070</v>
      </c>
      <c r="M738" s="16" t="s">
        <v>3596</v>
      </c>
      <c r="N738" s="16" t="s">
        <v>3597</v>
      </c>
      <c r="O738" s="35" t="s">
        <v>3598</v>
      </c>
      <c r="P738" s="16" t="s">
        <v>71</v>
      </c>
      <c r="Q738" s="16" t="s">
        <v>131</v>
      </c>
      <c r="R738" s="38" t="s">
        <v>73</v>
      </c>
      <c r="S738" s="22"/>
      <c r="T738" s="22">
        <v>868</v>
      </c>
      <c r="U738" s="22" t="s">
        <v>3597</v>
      </c>
      <c r="V738" s="37" t="s">
        <v>3598</v>
      </c>
      <c r="W738" s="16">
        <v>1000</v>
      </c>
      <c r="X738" s="16" t="s">
        <v>74</v>
      </c>
      <c r="Y738" s="16" t="s">
        <v>3599</v>
      </c>
      <c r="Z738" s="16" t="s">
        <v>3600</v>
      </c>
      <c r="AA738" s="16" t="s">
        <v>433</v>
      </c>
      <c r="AB738" s="16" t="s">
        <v>4163</v>
      </c>
      <c r="AC738" s="16" t="s">
        <v>435</v>
      </c>
      <c r="AD738" s="16" t="s">
        <v>4164</v>
      </c>
      <c r="AE738" s="16" t="s">
        <v>1324</v>
      </c>
      <c r="AF738" s="24">
        <v>2948278</v>
      </c>
      <c r="AG738" s="25" t="s">
        <v>78</v>
      </c>
      <c r="AH738" s="24">
        <v>2948278</v>
      </c>
      <c r="AI738" s="26" t="s">
        <v>78</v>
      </c>
      <c r="AJ738" s="27">
        <v>43005</v>
      </c>
      <c r="AK738" s="19"/>
      <c r="AL738" s="28">
        <f t="shared" ca="1" si="73"/>
        <v>7.5</v>
      </c>
      <c r="AM738" s="16" t="s">
        <v>1390</v>
      </c>
      <c r="AN738" s="16" t="s">
        <v>240</v>
      </c>
      <c r="AO738" s="36" t="s">
        <v>436</v>
      </c>
      <c r="AP738" s="30">
        <v>6.9690000000000002E-2</v>
      </c>
      <c r="AQ738" s="31" t="s">
        <v>4165</v>
      </c>
      <c r="AR738" s="16" t="s">
        <v>4166</v>
      </c>
      <c r="AS738" s="16" t="s">
        <v>3755</v>
      </c>
      <c r="AT738" s="16"/>
      <c r="AU738" s="33"/>
      <c r="AV738" s="16"/>
      <c r="AW738" s="16" t="s">
        <v>4167</v>
      </c>
      <c r="AX738" s="16">
        <v>3162355728</v>
      </c>
      <c r="AY738" s="16" t="s">
        <v>78</v>
      </c>
      <c r="AZ738" s="16" t="str">
        <f t="shared" ca="1" si="72"/>
        <v xml:space="preserve"> </v>
      </c>
      <c r="BA738" s="16" t="s">
        <v>87</v>
      </c>
      <c r="BB738" s="16" t="s">
        <v>87</v>
      </c>
      <c r="BC738" s="16"/>
      <c r="BD738" s="18" t="s">
        <v>87</v>
      </c>
      <c r="BE738" s="16"/>
      <c r="BF738" s="16" t="s">
        <v>87</v>
      </c>
      <c r="BG738" s="31"/>
      <c r="BH738" s="16"/>
      <c r="BI738" s="19"/>
      <c r="BJ738" s="16"/>
      <c r="BK738" s="16"/>
      <c r="BL738" s="34"/>
    </row>
    <row r="739" spans="1:64">
      <c r="A739" s="15">
        <v>869</v>
      </c>
      <c r="B739" s="16">
        <v>301</v>
      </c>
      <c r="C739" s="17" t="s">
        <v>64</v>
      </c>
      <c r="D739" s="18">
        <v>16289112</v>
      </c>
      <c r="E739" s="18">
        <v>16289112</v>
      </c>
      <c r="F739" s="18">
        <v>16289112</v>
      </c>
      <c r="G739" s="17" t="s">
        <v>4168</v>
      </c>
      <c r="H739" s="16" t="s">
        <v>89</v>
      </c>
      <c r="I739" s="19">
        <v>29379</v>
      </c>
      <c r="J739" s="16">
        <f t="shared" ca="1" si="74"/>
        <v>44</v>
      </c>
      <c r="K739" s="17" t="s">
        <v>67</v>
      </c>
      <c r="L739" s="16">
        <v>4070</v>
      </c>
      <c r="M739" s="16" t="s">
        <v>3596</v>
      </c>
      <c r="N739" s="16" t="s">
        <v>3597</v>
      </c>
      <c r="O739" s="35" t="s">
        <v>3598</v>
      </c>
      <c r="P739" s="16" t="s">
        <v>71</v>
      </c>
      <c r="Q739" s="16" t="s">
        <v>131</v>
      </c>
      <c r="R739" s="38" t="s">
        <v>73</v>
      </c>
      <c r="S739" s="22"/>
      <c r="T739" s="22">
        <v>869</v>
      </c>
      <c r="U739" s="22" t="s">
        <v>3597</v>
      </c>
      <c r="V739" s="37" t="s">
        <v>3598</v>
      </c>
      <c r="W739" s="16">
        <v>1000</v>
      </c>
      <c r="X739" s="16" t="s">
        <v>74</v>
      </c>
      <c r="Y739" s="16" t="s">
        <v>3599</v>
      </c>
      <c r="Z739" s="16" t="s">
        <v>3600</v>
      </c>
      <c r="AA739" s="16" t="s">
        <v>433</v>
      </c>
      <c r="AB739" s="16" t="s">
        <v>434</v>
      </c>
      <c r="AC739" s="16" t="s">
        <v>435</v>
      </c>
      <c r="AD739" s="16"/>
      <c r="AE739" s="16" t="s">
        <v>1324</v>
      </c>
      <c r="AF739" s="24">
        <v>2948278</v>
      </c>
      <c r="AG739" s="25" t="s">
        <v>78</v>
      </c>
      <c r="AH739" s="24">
        <v>2948278</v>
      </c>
      <c r="AI739" s="26" t="s">
        <v>78</v>
      </c>
      <c r="AJ739" s="27">
        <v>43081</v>
      </c>
      <c r="AK739" s="19"/>
      <c r="AL739" s="28">
        <f t="shared" ca="1" si="73"/>
        <v>7.25</v>
      </c>
      <c r="AM739" s="16" t="s">
        <v>120</v>
      </c>
      <c r="AN739" s="16" t="s">
        <v>94</v>
      </c>
      <c r="AO739" s="36" t="s">
        <v>436</v>
      </c>
      <c r="AP739" s="30">
        <v>6.9690000000000002E-2</v>
      </c>
      <c r="AQ739" s="31" t="s">
        <v>4169</v>
      </c>
      <c r="AR739" s="16" t="s">
        <v>4169</v>
      </c>
      <c r="AS739" s="16" t="s">
        <v>84</v>
      </c>
      <c r="AT739" s="16"/>
      <c r="AU739" s="33"/>
      <c r="AV739" s="16"/>
      <c r="AW739" s="16" t="s">
        <v>4170</v>
      </c>
      <c r="AX739" s="16" t="s">
        <v>4171</v>
      </c>
      <c r="AY739" s="16" t="s">
        <v>78</v>
      </c>
      <c r="AZ739" s="16" t="str">
        <f t="shared" ca="1" si="72"/>
        <v xml:space="preserve"> </v>
      </c>
      <c r="BA739" s="16" t="s">
        <v>87</v>
      </c>
      <c r="BB739" s="16" t="s">
        <v>87</v>
      </c>
      <c r="BC739" s="16"/>
      <c r="BD739" s="18" t="s">
        <v>87</v>
      </c>
      <c r="BE739" s="16"/>
      <c r="BF739" s="16" t="s">
        <v>87</v>
      </c>
      <c r="BG739" s="31"/>
      <c r="BH739" s="16"/>
      <c r="BI739" s="19"/>
      <c r="BJ739" s="16"/>
      <c r="BK739" s="16"/>
      <c r="BL739" s="34"/>
    </row>
    <row r="740" spans="1:64">
      <c r="A740" s="15">
        <v>870</v>
      </c>
      <c r="B740" s="16">
        <v>301</v>
      </c>
      <c r="C740" s="17" t="s">
        <v>64</v>
      </c>
      <c r="D740" s="18">
        <v>16365710</v>
      </c>
      <c r="E740" s="18">
        <v>16365710</v>
      </c>
      <c r="F740" s="18">
        <v>16365710</v>
      </c>
      <c r="G740" s="17" t="s">
        <v>4172</v>
      </c>
      <c r="H740" s="16" t="s">
        <v>89</v>
      </c>
      <c r="I740" s="19" t="s">
        <v>4173</v>
      </c>
      <c r="J740" s="16">
        <f t="shared" ca="1" si="74"/>
        <v>56</v>
      </c>
      <c r="K740" s="17" t="s">
        <v>67</v>
      </c>
      <c r="L740" s="16">
        <v>4070</v>
      </c>
      <c r="M740" s="16" t="s">
        <v>3596</v>
      </c>
      <c r="N740" s="16" t="s">
        <v>3597</v>
      </c>
      <c r="O740" s="35" t="s">
        <v>3598</v>
      </c>
      <c r="P740" s="16" t="s">
        <v>71</v>
      </c>
      <c r="Q740" s="16" t="s">
        <v>131</v>
      </c>
      <c r="R740" s="38" t="s">
        <v>73</v>
      </c>
      <c r="S740" s="22"/>
      <c r="T740" s="22">
        <v>870</v>
      </c>
      <c r="U740" s="22" t="s">
        <v>3597</v>
      </c>
      <c r="V740" s="37" t="s">
        <v>3598</v>
      </c>
      <c r="W740" s="16">
        <v>1000</v>
      </c>
      <c r="X740" s="16" t="s">
        <v>74</v>
      </c>
      <c r="Y740" s="16" t="s">
        <v>3599</v>
      </c>
      <c r="Z740" s="16" t="s">
        <v>3600</v>
      </c>
      <c r="AA740" s="16" t="s">
        <v>76</v>
      </c>
      <c r="AB740" s="16" t="s">
        <v>76</v>
      </c>
      <c r="AC740" s="16" t="s">
        <v>76</v>
      </c>
      <c r="AD740" s="16" t="s">
        <v>4174</v>
      </c>
      <c r="AE740" s="16" t="s">
        <v>1324</v>
      </c>
      <c r="AF740" s="24">
        <v>2948278</v>
      </c>
      <c r="AG740" s="25" t="s">
        <v>78</v>
      </c>
      <c r="AH740" s="24">
        <v>2948278</v>
      </c>
      <c r="AI740" s="26" t="s">
        <v>78</v>
      </c>
      <c r="AJ740" s="27">
        <v>43025</v>
      </c>
      <c r="AK740" s="19"/>
      <c r="AL740" s="28">
        <f t="shared" ca="1" si="73"/>
        <v>7.416666666666667</v>
      </c>
      <c r="AM740" s="16" t="s">
        <v>93</v>
      </c>
      <c r="AN740" s="16" t="s">
        <v>94</v>
      </c>
      <c r="AO740" s="36" t="s">
        <v>82</v>
      </c>
      <c r="AP740" s="30">
        <v>6.9690000000000002E-2</v>
      </c>
      <c r="AQ740" s="31" t="s">
        <v>4175</v>
      </c>
      <c r="AR740" s="16" t="s">
        <v>4176</v>
      </c>
      <c r="AS740" s="16" t="s">
        <v>84</v>
      </c>
      <c r="AT740" s="16"/>
      <c r="AU740" s="33"/>
      <c r="AV740" s="16"/>
      <c r="AW740" s="16" t="s">
        <v>4177</v>
      </c>
      <c r="AX740" s="16">
        <v>3104669590</v>
      </c>
      <c r="AY740" s="16" t="s">
        <v>78</v>
      </c>
      <c r="AZ740" s="16" t="str">
        <f t="shared" ca="1" si="72"/>
        <v xml:space="preserve"> </v>
      </c>
      <c r="BA740" s="16" t="s">
        <v>87</v>
      </c>
      <c r="BB740" s="16" t="s">
        <v>87</v>
      </c>
      <c r="BC740" s="16"/>
      <c r="BD740" s="18" t="s">
        <v>87</v>
      </c>
      <c r="BE740" s="16"/>
      <c r="BF740" s="16" t="s">
        <v>87</v>
      </c>
      <c r="BG740" s="31"/>
      <c r="BH740" s="16"/>
      <c r="BI740" s="19"/>
      <c r="BJ740" s="16"/>
      <c r="BK740" s="16"/>
      <c r="BL740" s="34"/>
    </row>
    <row r="741" spans="1:64">
      <c r="A741" s="15">
        <v>871</v>
      </c>
      <c r="B741" s="16">
        <v>301</v>
      </c>
      <c r="C741" s="17" t="s">
        <v>64</v>
      </c>
      <c r="D741" s="18">
        <v>16463131</v>
      </c>
      <c r="E741" s="18">
        <v>16463131</v>
      </c>
      <c r="F741" s="18">
        <v>16463131</v>
      </c>
      <c r="G741" s="17" t="s">
        <v>4178</v>
      </c>
      <c r="H741" s="16" t="s">
        <v>89</v>
      </c>
      <c r="I741" s="19">
        <v>30362</v>
      </c>
      <c r="J741" s="16">
        <f t="shared" ca="1" si="74"/>
        <v>42</v>
      </c>
      <c r="K741" s="17" t="s">
        <v>67</v>
      </c>
      <c r="L741" s="16">
        <v>4070</v>
      </c>
      <c r="M741" s="16" t="s">
        <v>3596</v>
      </c>
      <c r="N741" s="16" t="s">
        <v>3597</v>
      </c>
      <c r="O741" s="35" t="s">
        <v>3598</v>
      </c>
      <c r="P741" s="16" t="s">
        <v>71</v>
      </c>
      <c r="Q741" s="16" t="s">
        <v>131</v>
      </c>
      <c r="R741" s="38" t="s">
        <v>73</v>
      </c>
      <c r="S741" s="22"/>
      <c r="T741" s="22">
        <v>871</v>
      </c>
      <c r="U741" s="22" t="s">
        <v>3597</v>
      </c>
      <c r="V741" s="37" t="s">
        <v>3598</v>
      </c>
      <c r="W741" s="16">
        <v>1000</v>
      </c>
      <c r="X741" s="16" t="s">
        <v>74</v>
      </c>
      <c r="Y741" s="16" t="s">
        <v>3599</v>
      </c>
      <c r="Z741" s="16" t="s">
        <v>3600</v>
      </c>
      <c r="AA741" s="16" t="s">
        <v>433</v>
      </c>
      <c r="AB741" s="16" t="s">
        <v>434</v>
      </c>
      <c r="AC741" s="16" t="s">
        <v>435</v>
      </c>
      <c r="AD741" s="16" t="s">
        <v>4179</v>
      </c>
      <c r="AE741" s="16" t="s">
        <v>3601</v>
      </c>
      <c r="AF741" s="24">
        <v>2948278</v>
      </c>
      <c r="AG741" s="25" t="s">
        <v>78</v>
      </c>
      <c r="AH741" s="24">
        <v>2948278</v>
      </c>
      <c r="AI741" s="26" t="s">
        <v>78</v>
      </c>
      <c r="AJ741" s="27">
        <v>43285</v>
      </c>
      <c r="AK741" s="19"/>
      <c r="AL741" s="28">
        <f t="shared" ca="1" si="73"/>
        <v>6.75</v>
      </c>
      <c r="AM741" s="16" t="s">
        <v>183</v>
      </c>
      <c r="AN741" s="16" t="s">
        <v>94</v>
      </c>
      <c r="AO741" s="36" t="s">
        <v>436</v>
      </c>
      <c r="AP741" s="30">
        <v>6.9690000000000002E-2</v>
      </c>
      <c r="AQ741" s="31" t="s">
        <v>4180</v>
      </c>
      <c r="AR741" s="16" t="s">
        <v>4180</v>
      </c>
      <c r="AS741" s="16" t="s">
        <v>84</v>
      </c>
      <c r="AT741" s="16"/>
      <c r="AU741" s="33"/>
      <c r="AV741" s="16"/>
      <c r="AW741" s="16" t="s">
        <v>4181</v>
      </c>
      <c r="AX741" s="16">
        <v>3102832035</v>
      </c>
      <c r="AY741" s="16" t="s">
        <v>78</v>
      </c>
      <c r="AZ741" s="16" t="str">
        <f t="shared" ca="1" si="72"/>
        <v xml:space="preserve"> </v>
      </c>
      <c r="BA741" s="16" t="s">
        <v>87</v>
      </c>
      <c r="BB741" s="16" t="s">
        <v>265</v>
      </c>
      <c r="BC741" s="16"/>
      <c r="BD741" s="18" t="s">
        <v>87</v>
      </c>
      <c r="BE741" s="16"/>
      <c r="BF741" s="16" t="s">
        <v>87</v>
      </c>
      <c r="BG741" s="31"/>
      <c r="BH741" s="16"/>
      <c r="BI741" s="19"/>
      <c r="BJ741" s="16"/>
      <c r="BK741" s="16"/>
      <c r="BL741" s="34"/>
    </row>
    <row r="742" spans="1:64">
      <c r="A742" s="15">
        <v>872</v>
      </c>
      <c r="B742" s="16">
        <v>301</v>
      </c>
      <c r="C742" s="17" t="s">
        <v>64</v>
      </c>
      <c r="D742" s="18">
        <v>16477216</v>
      </c>
      <c r="E742" s="18">
        <v>16477216</v>
      </c>
      <c r="F742" s="18">
        <v>16477216</v>
      </c>
      <c r="G742" s="17" t="s">
        <v>4182</v>
      </c>
      <c r="H742" s="16" t="s">
        <v>236</v>
      </c>
      <c r="I742" s="19">
        <v>22203</v>
      </c>
      <c r="J742" s="16">
        <f t="shared" ca="1" si="74"/>
        <v>64</v>
      </c>
      <c r="K742" s="17" t="s">
        <v>67</v>
      </c>
      <c r="L742" s="16">
        <v>4070</v>
      </c>
      <c r="M742" s="16" t="s">
        <v>3596</v>
      </c>
      <c r="N742" s="16" t="s">
        <v>3597</v>
      </c>
      <c r="O742" s="35" t="s">
        <v>3598</v>
      </c>
      <c r="P742" s="16" t="s">
        <v>71</v>
      </c>
      <c r="Q742" s="16" t="s">
        <v>131</v>
      </c>
      <c r="R742" s="38" t="s">
        <v>73</v>
      </c>
      <c r="S742" s="22"/>
      <c r="T742" s="22">
        <v>872</v>
      </c>
      <c r="U742" s="22" t="s">
        <v>3597</v>
      </c>
      <c r="V742" s="37" t="s">
        <v>3598</v>
      </c>
      <c r="W742" s="16">
        <v>1000</v>
      </c>
      <c r="X742" s="16" t="s">
        <v>74</v>
      </c>
      <c r="Y742" s="16" t="s">
        <v>3599</v>
      </c>
      <c r="Z742" s="16" t="s">
        <v>3600</v>
      </c>
      <c r="AA742" s="16" t="s">
        <v>76</v>
      </c>
      <c r="AB742" s="16" t="s">
        <v>76</v>
      </c>
      <c r="AC742" s="16" t="s">
        <v>76</v>
      </c>
      <c r="AD742" s="16" t="s">
        <v>4183</v>
      </c>
      <c r="AE742" s="16" t="s">
        <v>3601</v>
      </c>
      <c r="AF742" s="24">
        <v>2948278</v>
      </c>
      <c r="AG742" s="25" t="s">
        <v>78</v>
      </c>
      <c r="AH742" s="24">
        <v>2948278</v>
      </c>
      <c r="AI742" s="26" t="s">
        <v>78</v>
      </c>
      <c r="AJ742" s="27">
        <v>42990</v>
      </c>
      <c r="AK742" s="19"/>
      <c r="AL742" s="28">
        <f t="shared" ca="1" si="73"/>
        <v>7.5</v>
      </c>
      <c r="AM742" s="16" t="s">
        <v>183</v>
      </c>
      <c r="AN742" s="16" t="s">
        <v>94</v>
      </c>
      <c r="AO742" s="36" t="s">
        <v>82</v>
      </c>
      <c r="AP742" s="30">
        <v>6.9690000000000002E-2</v>
      </c>
      <c r="AQ742" s="31" t="s">
        <v>4184</v>
      </c>
      <c r="AR742" s="16" t="s">
        <v>4185</v>
      </c>
      <c r="AS742" s="16" t="s">
        <v>84</v>
      </c>
      <c r="AT742" s="16"/>
      <c r="AU742" s="33"/>
      <c r="AV742" s="16"/>
      <c r="AW742" s="1" t="s">
        <v>4186</v>
      </c>
      <c r="AX742" s="16">
        <v>3233243805</v>
      </c>
      <c r="AY742" s="16" t="s">
        <v>78</v>
      </c>
      <c r="AZ742" s="16" t="str">
        <f t="shared" ca="1" si="72"/>
        <v>Prepensionado</v>
      </c>
      <c r="BA742" s="16" t="s">
        <v>87</v>
      </c>
      <c r="BB742" s="16" t="s">
        <v>265</v>
      </c>
      <c r="BC742" s="16"/>
      <c r="BD742" s="18" t="s">
        <v>87</v>
      </c>
      <c r="BE742" s="16"/>
      <c r="BF742" s="16" t="s">
        <v>87</v>
      </c>
      <c r="BG742" s="31"/>
      <c r="BH742" s="16"/>
      <c r="BI742" s="19"/>
      <c r="BJ742" s="16"/>
      <c r="BK742" s="16"/>
      <c r="BL742" s="34"/>
    </row>
    <row r="743" spans="1:64">
      <c r="A743" s="15">
        <v>873</v>
      </c>
      <c r="B743" s="16">
        <v>301</v>
      </c>
      <c r="C743" s="17" t="s">
        <v>64</v>
      </c>
      <c r="D743" s="18">
        <v>16481969</v>
      </c>
      <c r="E743" s="18">
        <v>16481969</v>
      </c>
      <c r="F743" s="18">
        <v>16481969</v>
      </c>
      <c r="G743" s="17" t="s">
        <v>4187</v>
      </c>
      <c r="H743" s="16" t="s">
        <v>89</v>
      </c>
      <c r="I743" s="19">
        <v>22769</v>
      </c>
      <c r="J743" s="16">
        <f t="shared" ca="1" si="74"/>
        <v>62</v>
      </c>
      <c r="K743" s="17" t="s">
        <v>67</v>
      </c>
      <c r="L743" s="16">
        <v>4070</v>
      </c>
      <c r="M743" s="16" t="s">
        <v>3596</v>
      </c>
      <c r="N743" s="16" t="s">
        <v>3597</v>
      </c>
      <c r="O743" s="35" t="s">
        <v>3598</v>
      </c>
      <c r="P743" s="16" t="s">
        <v>71</v>
      </c>
      <c r="Q743" s="16" t="s">
        <v>131</v>
      </c>
      <c r="R743" s="38" t="s">
        <v>73</v>
      </c>
      <c r="S743" s="22"/>
      <c r="T743" s="22">
        <v>873</v>
      </c>
      <c r="U743" s="22" t="s">
        <v>3597</v>
      </c>
      <c r="V743" s="37" t="s">
        <v>3598</v>
      </c>
      <c r="W743" s="16">
        <v>1000</v>
      </c>
      <c r="X743" s="16" t="s">
        <v>74</v>
      </c>
      <c r="Y743" s="16" t="s">
        <v>3599</v>
      </c>
      <c r="Z743" s="16" t="s">
        <v>3600</v>
      </c>
      <c r="AA743" s="16" t="s">
        <v>339</v>
      </c>
      <c r="AB743" s="16" t="s">
        <v>4188</v>
      </c>
      <c r="AC743" s="16" t="s">
        <v>341</v>
      </c>
      <c r="AD743" s="16"/>
      <c r="AE743" s="16" t="s">
        <v>1324</v>
      </c>
      <c r="AF743" s="24">
        <v>2948278</v>
      </c>
      <c r="AG743" s="25" t="s">
        <v>78</v>
      </c>
      <c r="AH743" s="24">
        <v>2948278</v>
      </c>
      <c r="AI743" s="26" t="s">
        <v>78</v>
      </c>
      <c r="AJ743" s="27">
        <v>43048</v>
      </c>
      <c r="AK743" s="19"/>
      <c r="AL743" s="28">
        <f t="shared" ca="1" si="73"/>
        <v>7.333333333333333</v>
      </c>
      <c r="AM743" s="16" t="s">
        <v>269</v>
      </c>
      <c r="AN743" s="16" t="s">
        <v>194</v>
      </c>
      <c r="AO743" s="36" t="s">
        <v>343</v>
      </c>
      <c r="AP743" s="30">
        <v>6.9690000000000002E-2</v>
      </c>
      <c r="AQ743" s="31" t="s">
        <v>4189</v>
      </c>
      <c r="AR743" s="16" t="s">
        <v>4189</v>
      </c>
      <c r="AS743" s="16" t="s">
        <v>84</v>
      </c>
      <c r="AT743" s="16"/>
      <c r="AU743" s="33"/>
      <c r="AV743" s="16"/>
      <c r="AW743" s="16" t="s">
        <v>4190</v>
      </c>
      <c r="AX743" s="16">
        <v>3115918295</v>
      </c>
      <c r="AY743" s="16" t="s">
        <v>78</v>
      </c>
      <c r="AZ743" s="16" t="str">
        <f t="shared" ca="1" si="72"/>
        <v>Prepensionado</v>
      </c>
      <c r="BA743" s="16" t="s">
        <v>87</v>
      </c>
      <c r="BB743" s="16" t="s">
        <v>265</v>
      </c>
      <c r="BC743" s="16"/>
      <c r="BD743" s="18" t="s">
        <v>87</v>
      </c>
      <c r="BE743" s="16"/>
      <c r="BF743" s="16" t="s">
        <v>87</v>
      </c>
      <c r="BG743" s="31"/>
      <c r="BH743" s="16"/>
      <c r="BI743" s="19"/>
      <c r="BJ743" s="16"/>
      <c r="BK743" s="16"/>
      <c r="BL743" s="34"/>
    </row>
    <row r="744" spans="1:64">
      <c r="A744" s="15">
        <v>874</v>
      </c>
      <c r="B744" s="16">
        <v>301</v>
      </c>
      <c r="C744" s="17" t="s">
        <v>112</v>
      </c>
      <c r="D744" s="18">
        <v>1148211241</v>
      </c>
      <c r="E744" s="18">
        <v>1148211241</v>
      </c>
      <c r="F744" s="18">
        <v>1148211241</v>
      </c>
      <c r="G744" s="17" t="s">
        <v>4191</v>
      </c>
      <c r="H744" s="16" t="s">
        <v>229</v>
      </c>
      <c r="I744" s="19">
        <v>30973</v>
      </c>
      <c r="J744" s="16">
        <f t="shared" ca="1" si="74"/>
        <v>40</v>
      </c>
      <c r="K744" s="17" t="s">
        <v>67</v>
      </c>
      <c r="L744" s="16">
        <v>4070</v>
      </c>
      <c r="M744" s="16" t="s">
        <v>3596</v>
      </c>
      <c r="N744" s="16" t="s">
        <v>3597</v>
      </c>
      <c r="O744" s="35" t="s">
        <v>3598</v>
      </c>
      <c r="P744" s="16" t="s">
        <v>71</v>
      </c>
      <c r="Q744" s="16" t="s">
        <v>131</v>
      </c>
      <c r="R744" s="38" t="s">
        <v>73</v>
      </c>
      <c r="S744" s="22"/>
      <c r="T744" s="22">
        <v>874</v>
      </c>
      <c r="U744" s="22" t="s">
        <v>3597</v>
      </c>
      <c r="V744" s="37" t="s">
        <v>3598</v>
      </c>
      <c r="W744" s="16">
        <v>1000</v>
      </c>
      <c r="X744" s="16" t="s">
        <v>74</v>
      </c>
      <c r="Y744" s="16" t="s">
        <v>3599</v>
      </c>
      <c r="Z744" s="16" t="s">
        <v>3600</v>
      </c>
      <c r="AA744" s="16" t="s">
        <v>76</v>
      </c>
      <c r="AB744" s="16" t="s">
        <v>76</v>
      </c>
      <c r="AC744" s="16" t="s">
        <v>76</v>
      </c>
      <c r="AD744" s="16"/>
      <c r="AE744" s="16" t="s">
        <v>1324</v>
      </c>
      <c r="AF744" s="24">
        <v>2948278</v>
      </c>
      <c r="AG744" s="25" t="s">
        <v>78</v>
      </c>
      <c r="AH744" s="24">
        <v>2948278</v>
      </c>
      <c r="AI744" s="26" t="s">
        <v>78</v>
      </c>
      <c r="AJ744" s="27">
        <v>44749</v>
      </c>
      <c r="AK744" s="19" t="s">
        <v>4192</v>
      </c>
      <c r="AL744" s="28">
        <f t="shared" ca="1" si="73"/>
        <v>2.6666666666666665</v>
      </c>
      <c r="AM744" s="16" t="s">
        <v>173</v>
      </c>
      <c r="AN744" s="16" t="s">
        <v>94</v>
      </c>
      <c r="AO744" s="36" t="s">
        <v>82</v>
      </c>
      <c r="AP744" s="30">
        <v>6.9690000000000002E-2</v>
      </c>
      <c r="AQ744" s="31" t="s">
        <v>4193</v>
      </c>
      <c r="AR744" s="32" t="s">
        <v>4194</v>
      </c>
      <c r="AS744" s="16" t="s">
        <v>107</v>
      </c>
      <c r="AT744" s="16"/>
      <c r="AU744" s="33"/>
      <c r="AV744" s="16"/>
      <c r="AW744" s="16" t="s">
        <v>4195</v>
      </c>
      <c r="AX744" s="16">
        <v>3225149641</v>
      </c>
      <c r="AY744" s="16" t="s">
        <v>78</v>
      </c>
      <c r="AZ744" s="16" t="str">
        <f t="shared" ca="1" si="72"/>
        <v xml:space="preserve"> </v>
      </c>
      <c r="BA744" s="16"/>
      <c r="BB744" s="16" t="s">
        <v>87</v>
      </c>
      <c r="BC744" s="16"/>
      <c r="BD744" s="18" t="s">
        <v>87</v>
      </c>
      <c r="BE744" s="16"/>
      <c r="BF744" s="16"/>
      <c r="BG744" s="31"/>
      <c r="BH744" s="16"/>
      <c r="BI744" s="19"/>
      <c r="BJ744" s="16"/>
      <c r="BK744" s="16"/>
      <c r="BL744" s="34"/>
    </row>
    <row r="745" spans="1:64">
      <c r="A745" s="15">
        <v>875</v>
      </c>
      <c r="B745" s="16">
        <v>301</v>
      </c>
      <c r="C745" s="17" t="s">
        <v>64</v>
      </c>
      <c r="D745" s="18">
        <v>16775754</v>
      </c>
      <c r="E745" s="18">
        <v>16775754</v>
      </c>
      <c r="F745" s="18">
        <v>16775754</v>
      </c>
      <c r="G745" s="17" t="s">
        <v>4196</v>
      </c>
      <c r="H745" s="16"/>
      <c r="I745" s="19">
        <v>25666</v>
      </c>
      <c r="J745" s="16">
        <f t="shared" ca="1" si="74"/>
        <v>54</v>
      </c>
      <c r="K745" s="17" t="s">
        <v>67</v>
      </c>
      <c r="L745" s="16">
        <v>4070</v>
      </c>
      <c r="M745" s="16" t="s">
        <v>3596</v>
      </c>
      <c r="N745" s="16" t="s">
        <v>3597</v>
      </c>
      <c r="O745" s="35" t="s">
        <v>3598</v>
      </c>
      <c r="P745" s="16" t="s">
        <v>71</v>
      </c>
      <c r="Q745" s="16" t="s">
        <v>131</v>
      </c>
      <c r="R745" s="38" t="s">
        <v>73</v>
      </c>
      <c r="S745" s="22"/>
      <c r="T745" s="22">
        <v>875</v>
      </c>
      <c r="U745" s="22" t="s">
        <v>3597</v>
      </c>
      <c r="V745" s="37" t="s">
        <v>3598</v>
      </c>
      <c r="W745" s="16">
        <v>1000</v>
      </c>
      <c r="X745" s="16" t="s">
        <v>74</v>
      </c>
      <c r="Y745" s="16" t="s">
        <v>3599</v>
      </c>
      <c r="Z745" s="16" t="s">
        <v>3600</v>
      </c>
      <c r="AA745" s="16" t="s">
        <v>463</v>
      </c>
      <c r="AB745" s="16" t="s">
        <v>464</v>
      </c>
      <c r="AC745" s="16" t="s">
        <v>465</v>
      </c>
      <c r="AD745" s="16"/>
      <c r="AE745" s="16" t="s">
        <v>3601</v>
      </c>
      <c r="AF745" s="24">
        <v>2948278</v>
      </c>
      <c r="AG745" s="25" t="s">
        <v>78</v>
      </c>
      <c r="AH745" s="24">
        <v>2948278</v>
      </c>
      <c r="AI745" s="26" t="s">
        <v>78</v>
      </c>
      <c r="AJ745" s="27">
        <v>43089</v>
      </c>
      <c r="AK745" s="19"/>
      <c r="AL745" s="28">
        <f t="shared" ca="1" si="73"/>
        <v>7.25</v>
      </c>
      <c r="AM745" s="16" t="s">
        <v>183</v>
      </c>
      <c r="AN745" s="16" t="s">
        <v>121</v>
      </c>
      <c r="AO745" s="36" t="s">
        <v>466</v>
      </c>
      <c r="AP745" s="30">
        <v>6.9690000000000002E-2</v>
      </c>
      <c r="AQ745" s="31" t="s">
        <v>4197</v>
      </c>
      <c r="AR745" s="16" t="s">
        <v>4197</v>
      </c>
      <c r="AS745" s="16" t="s">
        <v>84</v>
      </c>
      <c r="AT745" s="16"/>
      <c r="AU745" s="33"/>
      <c r="AV745" s="16"/>
      <c r="AW745" s="16" t="s">
        <v>4198</v>
      </c>
      <c r="AX745" s="16">
        <v>3175575672</v>
      </c>
      <c r="AY745" s="16" t="s">
        <v>78</v>
      </c>
      <c r="AZ745" s="16" t="str">
        <f t="shared" ca="1" si="72"/>
        <v xml:space="preserve"> </v>
      </c>
      <c r="BA745" s="16" t="s">
        <v>87</v>
      </c>
      <c r="BB745" s="16" t="s">
        <v>87</v>
      </c>
      <c r="BC745" s="16"/>
      <c r="BD745" s="18" t="s">
        <v>87</v>
      </c>
      <c r="BE745" s="16"/>
      <c r="BF745" s="16" t="s">
        <v>87</v>
      </c>
      <c r="BG745" s="31"/>
      <c r="BH745" s="16"/>
      <c r="BI745" s="19"/>
      <c r="BJ745" s="16"/>
      <c r="BK745" s="16"/>
      <c r="BL745" s="34"/>
    </row>
    <row r="746" spans="1:64">
      <c r="A746" s="15">
        <v>876</v>
      </c>
      <c r="B746" s="16">
        <v>301</v>
      </c>
      <c r="C746" s="17" t="s">
        <v>112</v>
      </c>
      <c r="D746" s="18">
        <v>1148957056</v>
      </c>
      <c r="E746" s="18">
        <v>1148957056</v>
      </c>
      <c r="F746" s="18">
        <v>1148957056</v>
      </c>
      <c r="G746" s="17" t="s">
        <v>4199</v>
      </c>
      <c r="H746" s="16" t="s">
        <v>89</v>
      </c>
      <c r="I746" s="19">
        <v>31015</v>
      </c>
      <c r="J746" s="16">
        <f t="shared" ca="1" si="74"/>
        <v>40</v>
      </c>
      <c r="K746" s="17" t="s">
        <v>67</v>
      </c>
      <c r="L746" s="16">
        <v>4070</v>
      </c>
      <c r="M746" s="16" t="s">
        <v>3596</v>
      </c>
      <c r="N746" s="16" t="s">
        <v>3597</v>
      </c>
      <c r="O746" s="35" t="s">
        <v>3598</v>
      </c>
      <c r="P746" s="16" t="s">
        <v>71</v>
      </c>
      <c r="Q746" s="16" t="s">
        <v>131</v>
      </c>
      <c r="R746" s="38" t="s">
        <v>73</v>
      </c>
      <c r="S746" s="22"/>
      <c r="T746" s="22">
        <v>876</v>
      </c>
      <c r="U746" s="22" t="s">
        <v>3597</v>
      </c>
      <c r="V746" s="37" t="s">
        <v>3598</v>
      </c>
      <c r="W746" s="16">
        <v>1000</v>
      </c>
      <c r="X746" s="16" t="s">
        <v>74</v>
      </c>
      <c r="Y746" s="16" t="s">
        <v>3599</v>
      </c>
      <c r="Z746" s="16" t="s">
        <v>3600</v>
      </c>
      <c r="AA746" s="16" t="s">
        <v>76</v>
      </c>
      <c r="AB746" s="16" t="s">
        <v>76</v>
      </c>
      <c r="AC746" s="16" t="s">
        <v>76</v>
      </c>
      <c r="AD746" s="16"/>
      <c r="AE746" s="16" t="s">
        <v>1324</v>
      </c>
      <c r="AF746" s="24">
        <v>2948278</v>
      </c>
      <c r="AG746" s="25" t="s">
        <v>78</v>
      </c>
      <c r="AH746" s="24">
        <v>2948278</v>
      </c>
      <c r="AI746" s="26" t="s">
        <v>78</v>
      </c>
      <c r="AJ746" s="27">
        <v>44474</v>
      </c>
      <c r="AK746" s="19" t="s">
        <v>4200</v>
      </c>
      <c r="AL746" s="28">
        <f t="shared" ca="1" si="73"/>
        <v>3.4166666666666665</v>
      </c>
      <c r="AM746" s="16" t="s">
        <v>183</v>
      </c>
      <c r="AN746" s="39" t="s">
        <v>121</v>
      </c>
      <c r="AO746" s="36" t="s">
        <v>82</v>
      </c>
      <c r="AP746" s="30">
        <v>6.9690000000000002E-2</v>
      </c>
      <c r="AQ746" s="31" t="s">
        <v>4201</v>
      </c>
      <c r="AR746" s="16" t="s">
        <v>4202</v>
      </c>
      <c r="AS746" s="16" t="s">
        <v>84</v>
      </c>
      <c r="AT746" s="16"/>
      <c r="AU746" s="33"/>
      <c r="AV746" s="16"/>
      <c r="AW746" s="16" t="s">
        <v>4203</v>
      </c>
      <c r="AX746" s="16">
        <v>3108232719</v>
      </c>
      <c r="AY746" s="16">
        <v>3128232719</v>
      </c>
      <c r="AZ746" s="16" t="str">
        <f t="shared" ca="1" si="72"/>
        <v xml:space="preserve"> </v>
      </c>
      <c r="BA746" s="16"/>
      <c r="BB746" s="16" t="s">
        <v>87</v>
      </c>
      <c r="BC746" s="16"/>
      <c r="BD746" s="18" t="s">
        <v>87</v>
      </c>
      <c r="BE746" s="16"/>
      <c r="BF746" s="16" t="s">
        <v>87</v>
      </c>
      <c r="BG746" s="31"/>
      <c r="BH746" s="16"/>
      <c r="BI746" s="19"/>
      <c r="BJ746" s="16"/>
      <c r="BK746" s="16"/>
      <c r="BL746" s="34"/>
    </row>
    <row r="747" spans="1:64">
      <c r="A747" s="15">
        <v>877</v>
      </c>
      <c r="B747" s="16">
        <v>301</v>
      </c>
      <c r="C747" s="17" t="s">
        <v>64</v>
      </c>
      <c r="D747" s="18">
        <v>16840509</v>
      </c>
      <c r="E747" s="18">
        <v>16840509</v>
      </c>
      <c r="F747" s="18">
        <v>16840509</v>
      </c>
      <c r="G747" s="17" t="s">
        <v>4204</v>
      </c>
      <c r="H747" s="16" t="s">
        <v>236</v>
      </c>
      <c r="I747" s="19">
        <v>29144</v>
      </c>
      <c r="J747" s="16">
        <f t="shared" ca="1" si="74"/>
        <v>45</v>
      </c>
      <c r="K747" s="17" t="s">
        <v>67</v>
      </c>
      <c r="L747" s="16">
        <v>4070</v>
      </c>
      <c r="M747" s="16" t="s">
        <v>3596</v>
      </c>
      <c r="N747" s="16" t="s">
        <v>3597</v>
      </c>
      <c r="O747" s="35" t="s">
        <v>3598</v>
      </c>
      <c r="P747" s="16" t="s">
        <v>71</v>
      </c>
      <c r="Q747" s="16" t="s">
        <v>131</v>
      </c>
      <c r="R747" s="38" t="s">
        <v>73</v>
      </c>
      <c r="S747" s="22"/>
      <c r="T747" s="22">
        <v>877</v>
      </c>
      <c r="U747" s="22" t="s">
        <v>3597</v>
      </c>
      <c r="V747" s="37" t="s">
        <v>3598</v>
      </c>
      <c r="W747" s="16">
        <v>1000</v>
      </c>
      <c r="X747" s="16" t="s">
        <v>74</v>
      </c>
      <c r="Y747" s="16" t="s">
        <v>3599</v>
      </c>
      <c r="Z747" s="16" t="s">
        <v>3600</v>
      </c>
      <c r="AA747" s="16" t="s">
        <v>433</v>
      </c>
      <c r="AB747" s="16" t="s">
        <v>3715</v>
      </c>
      <c r="AC747" s="16" t="s">
        <v>435</v>
      </c>
      <c r="AD747" s="16"/>
      <c r="AE747" s="16" t="s">
        <v>1324</v>
      </c>
      <c r="AF747" s="24">
        <v>2948278</v>
      </c>
      <c r="AG747" s="25" t="s">
        <v>78</v>
      </c>
      <c r="AH747" s="24">
        <v>2948278</v>
      </c>
      <c r="AI747" s="26" t="s">
        <v>78</v>
      </c>
      <c r="AJ747" s="27">
        <v>43082</v>
      </c>
      <c r="AK747" s="19"/>
      <c r="AL747" s="28">
        <f t="shared" ca="1" si="73"/>
        <v>7.25</v>
      </c>
      <c r="AM747" s="16" t="s">
        <v>269</v>
      </c>
      <c r="AN747" s="16" t="s">
        <v>240</v>
      </c>
      <c r="AO747" s="36" t="s">
        <v>436</v>
      </c>
      <c r="AP747" s="30">
        <v>6.9690000000000002E-2</v>
      </c>
      <c r="AQ747" s="31" t="s">
        <v>4205</v>
      </c>
      <c r="AR747" s="16" t="s">
        <v>4205</v>
      </c>
      <c r="AS747" s="16" t="s">
        <v>84</v>
      </c>
      <c r="AT747" s="16"/>
      <c r="AU747" s="33"/>
      <c r="AV747" s="16"/>
      <c r="AW747" s="16" t="s">
        <v>4206</v>
      </c>
      <c r="AX747" s="16">
        <v>3164924844</v>
      </c>
      <c r="AY747" s="16" t="s">
        <v>78</v>
      </c>
      <c r="AZ747" s="16" t="str">
        <f t="shared" ref="AZ747:AZ778" ca="1" si="75">IF(AND(C747="MASCULINO",J747&gt;=59),"Prepensionado",IF(AND(C747="FEMENINO",J747&gt;=54),"Prepensionado"," "))</f>
        <v xml:space="preserve"> </v>
      </c>
      <c r="BA747" s="16" t="s">
        <v>87</v>
      </c>
      <c r="BB747" s="16" t="s">
        <v>87</v>
      </c>
      <c r="BC747" s="16"/>
      <c r="BD747" s="18" t="s">
        <v>87</v>
      </c>
      <c r="BE747" s="16"/>
      <c r="BF747" s="16" t="s">
        <v>87</v>
      </c>
      <c r="BG747" s="31"/>
      <c r="BH747" s="16"/>
      <c r="BI747" s="19"/>
      <c r="BJ747" s="16"/>
      <c r="BK747" s="16"/>
      <c r="BL747" s="34"/>
    </row>
    <row r="748" spans="1:64">
      <c r="A748" s="15">
        <v>878</v>
      </c>
      <c r="B748" s="16">
        <v>301</v>
      </c>
      <c r="C748" s="17" t="s">
        <v>64</v>
      </c>
      <c r="D748" s="18">
        <v>16844897</v>
      </c>
      <c r="E748" s="18">
        <v>16844897</v>
      </c>
      <c r="F748" s="18">
        <v>16844897</v>
      </c>
      <c r="G748" s="17" t="s">
        <v>4207</v>
      </c>
      <c r="H748" s="16" t="s">
        <v>229</v>
      </c>
      <c r="I748" s="19">
        <v>30190</v>
      </c>
      <c r="J748" s="16">
        <f t="shared" ca="1" si="74"/>
        <v>42</v>
      </c>
      <c r="K748" s="17" t="s">
        <v>67</v>
      </c>
      <c r="L748" s="16">
        <v>4070</v>
      </c>
      <c r="M748" s="16" t="s">
        <v>3596</v>
      </c>
      <c r="N748" s="16" t="s">
        <v>3597</v>
      </c>
      <c r="O748" s="35" t="s">
        <v>3598</v>
      </c>
      <c r="P748" s="16" t="s">
        <v>71</v>
      </c>
      <c r="Q748" s="16" t="s">
        <v>131</v>
      </c>
      <c r="R748" s="38" t="s">
        <v>73</v>
      </c>
      <c r="S748" s="22"/>
      <c r="T748" s="22">
        <v>878</v>
      </c>
      <c r="U748" s="22" t="s">
        <v>3597</v>
      </c>
      <c r="V748" s="37" t="s">
        <v>3598</v>
      </c>
      <c r="W748" s="16">
        <v>1000</v>
      </c>
      <c r="X748" s="16" t="s">
        <v>74</v>
      </c>
      <c r="Y748" s="16" t="s">
        <v>3599</v>
      </c>
      <c r="Z748" s="16" t="s">
        <v>3600</v>
      </c>
      <c r="AA748" s="16" t="s">
        <v>433</v>
      </c>
      <c r="AB748" s="16" t="s">
        <v>3715</v>
      </c>
      <c r="AC748" s="16" t="s">
        <v>435</v>
      </c>
      <c r="AD748" s="16"/>
      <c r="AE748" s="16" t="s">
        <v>1324</v>
      </c>
      <c r="AF748" s="24">
        <v>2948278</v>
      </c>
      <c r="AG748" s="25" t="s">
        <v>78</v>
      </c>
      <c r="AH748" s="24">
        <v>2948278</v>
      </c>
      <c r="AI748" s="26" t="s">
        <v>78</v>
      </c>
      <c r="AJ748" s="27">
        <v>43082</v>
      </c>
      <c r="AK748" s="19"/>
      <c r="AL748" s="28">
        <f t="shared" ca="1" si="73"/>
        <v>7.25</v>
      </c>
      <c r="AM748" s="16" t="s">
        <v>1390</v>
      </c>
      <c r="AN748" s="16" t="s">
        <v>240</v>
      </c>
      <c r="AO748" s="36" t="s">
        <v>436</v>
      </c>
      <c r="AP748" s="30">
        <v>6.9690000000000002E-2</v>
      </c>
      <c r="AQ748" s="31" t="s">
        <v>4208</v>
      </c>
      <c r="AR748" s="16" t="s">
        <v>4208</v>
      </c>
      <c r="AS748" s="16" t="s">
        <v>84</v>
      </c>
      <c r="AT748" s="16"/>
      <c r="AU748" s="33"/>
      <c r="AV748" s="16"/>
      <c r="AW748" s="16" t="s">
        <v>4209</v>
      </c>
      <c r="AX748" s="16">
        <v>3225305184</v>
      </c>
      <c r="AY748" s="16">
        <v>3103001515</v>
      </c>
      <c r="AZ748" s="16" t="str">
        <f t="shared" ca="1" si="75"/>
        <v xml:space="preserve"> </v>
      </c>
      <c r="BA748" s="16" t="s">
        <v>87</v>
      </c>
      <c r="BB748" s="16" t="s">
        <v>87</v>
      </c>
      <c r="BC748" s="16"/>
      <c r="BD748" s="18" t="s">
        <v>87</v>
      </c>
      <c r="BE748" s="16"/>
      <c r="BF748" s="16" t="s">
        <v>87</v>
      </c>
      <c r="BG748" s="31"/>
      <c r="BH748" s="16"/>
      <c r="BI748" s="19"/>
      <c r="BJ748" s="16"/>
      <c r="BK748" s="16"/>
      <c r="BL748" s="34"/>
    </row>
    <row r="749" spans="1:64">
      <c r="A749" s="15">
        <v>879</v>
      </c>
      <c r="B749" s="16">
        <v>301</v>
      </c>
      <c r="C749" s="17" t="s">
        <v>64</v>
      </c>
      <c r="D749" s="18">
        <v>16849719</v>
      </c>
      <c r="E749" s="18">
        <v>16849719</v>
      </c>
      <c r="F749" s="18">
        <v>16849719</v>
      </c>
      <c r="G749" s="17" t="s">
        <v>4210</v>
      </c>
      <c r="H749" s="16" t="s">
        <v>229</v>
      </c>
      <c r="I749" s="19">
        <v>31007</v>
      </c>
      <c r="J749" s="16">
        <f t="shared" ca="1" si="74"/>
        <v>40</v>
      </c>
      <c r="K749" s="17" t="s">
        <v>67</v>
      </c>
      <c r="L749" s="16">
        <v>4070</v>
      </c>
      <c r="M749" s="16" t="s">
        <v>3596</v>
      </c>
      <c r="N749" s="16" t="s">
        <v>3597</v>
      </c>
      <c r="O749" s="35" t="s">
        <v>3598</v>
      </c>
      <c r="P749" s="16" t="s">
        <v>71</v>
      </c>
      <c r="Q749" s="16" t="s">
        <v>131</v>
      </c>
      <c r="R749" s="38" t="s">
        <v>73</v>
      </c>
      <c r="S749" s="22"/>
      <c r="T749" s="22">
        <v>879</v>
      </c>
      <c r="U749" s="22" t="s">
        <v>3597</v>
      </c>
      <c r="V749" s="37" t="s">
        <v>3598</v>
      </c>
      <c r="W749" s="16">
        <v>1000</v>
      </c>
      <c r="X749" s="16" t="s">
        <v>74</v>
      </c>
      <c r="Y749" s="16" t="s">
        <v>3599</v>
      </c>
      <c r="Z749" s="16" t="s">
        <v>3600</v>
      </c>
      <c r="AA749" s="16" t="s">
        <v>433</v>
      </c>
      <c r="AB749" s="16" t="s">
        <v>434</v>
      </c>
      <c r="AC749" s="16" t="s">
        <v>435</v>
      </c>
      <c r="AD749" s="16"/>
      <c r="AE749" s="16" t="s">
        <v>3601</v>
      </c>
      <c r="AF749" s="24">
        <v>2948278</v>
      </c>
      <c r="AG749" s="25" t="s">
        <v>78</v>
      </c>
      <c r="AH749" s="24">
        <v>2948278</v>
      </c>
      <c r="AI749" s="26" t="s">
        <v>78</v>
      </c>
      <c r="AJ749" s="27">
        <v>43080</v>
      </c>
      <c r="AK749" s="19"/>
      <c r="AL749" s="28">
        <f t="shared" ca="1" si="73"/>
        <v>7.25</v>
      </c>
      <c r="AM749" s="16" t="s">
        <v>269</v>
      </c>
      <c r="AN749" s="16" t="s">
        <v>121</v>
      </c>
      <c r="AO749" s="36" t="s">
        <v>436</v>
      </c>
      <c r="AP749" s="30">
        <v>6.9690000000000002E-2</v>
      </c>
      <c r="AQ749" s="31" t="s">
        <v>4211</v>
      </c>
      <c r="AR749" s="16" t="s">
        <v>4211</v>
      </c>
      <c r="AS749" s="16" t="s">
        <v>84</v>
      </c>
      <c r="AT749" s="16"/>
      <c r="AU749" s="33"/>
      <c r="AV749" s="16"/>
      <c r="AW749" s="16" t="s">
        <v>4212</v>
      </c>
      <c r="AX749" s="16">
        <v>3103860356</v>
      </c>
      <c r="AY749" s="16" t="s">
        <v>78</v>
      </c>
      <c r="AZ749" s="16" t="str">
        <f t="shared" ca="1" si="75"/>
        <v xml:space="preserve"> </v>
      </c>
      <c r="BA749" s="16" t="s">
        <v>87</v>
      </c>
      <c r="BB749" s="16" t="s">
        <v>265</v>
      </c>
      <c r="BC749" s="16"/>
      <c r="BD749" s="18" t="s">
        <v>87</v>
      </c>
      <c r="BE749" s="16"/>
      <c r="BF749" s="16" t="s">
        <v>87</v>
      </c>
      <c r="BG749" s="31"/>
      <c r="BH749" s="16"/>
      <c r="BI749" s="19"/>
      <c r="BJ749" s="16"/>
      <c r="BK749" s="16"/>
      <c r="BL749" s="34"/>
    </row>
    <row r="750" spans="1:64">
      <c r="A750" s="15">
        <v>880</v>
      </c>
      <c r="B750" s="16">
        <v>301</v>
      </c>
      <c r="C750" s="17" t="s">
        <v>64</v>
      </c>
      <c r="D750" s="18">
        <v>16862777</v>
      </c>
      <c r="E750" s="18" t="e">
        <v>#N/A</v>
      </c>
      <c r="F750" s="18" t="e">
        <v>#N/A</v>
      </c>
      <c r="G750" s="17" t="s">
        <v>4213</v>
      </c>
      <c r="H750" s="16"/>
      <c r="I750" s="19" t="s">
        <v>4214</v>
      </c>
      <c r="J750" s="16">
        <f t="shared" ca="1" si="74"/>
        <v>47</v>
      </c>
      <c r="K750" s="17" t="s">
        <v>67</v>
      </c>
      <c r="L750" s="16">
        <v>4070</v>
      </c>
      <c r="M750" s="16" t="s">
        <v>3596</v>
      </c>
      <c r="N750" s="16" t="s">
        <v>3597</v>
      </c>
      <c r="O750" s="35" t="s">
        <v>3598</v>
      </c>
      <c r="P750" s="16" t="s">
        <v>71</v>
      </c>
      <c r="Q750" s="16" t="s">
        <v>131</v>
      </c>
      <c r="R750" s="38" t="s">
        <v>73</v>
      </c>
      <c r="S750" s="22"/>
      <c r="T750" s="22">
        <v>880</v>
      </c>
      <c r="U750" s="22" t="s">
        <v>3597</v>
      </c>
      <c r="V750" s="37" t="s">
        <v>3598</v>
      </c>
      <c r="W750" s="16">
        <v>1000</v>
      </c>
      <c r="X750" s="16" t="s">
        <v>74</v>
      </c>
      <c r="Y750" s="16" t="s">
        <v>3599</v>
      </c>
      <c r="Z750" s="16" t="s">
        <v>3600</v>
      </c>
      <c r="AA750" s="16" t="s">
        <v>433</v>
      </c>
      <c r="AB750" s="16" t="s">
        <v>434</v>
      </c>
      <c r="AC750" s="16" t="s">
        <v>435</v>
      </c>
      <c r="AD750" s="16"/>
      <c r="AE750" s="16" t="s">
        <v>1324</v>
      </c>
      <c r="AF750" s="24">
        <v>2948278</v>
      </c>
      <c r="AG750" s="25" t="s">
        <v>78</v>
      </c>
      <c r="AH750" s="24">
        <v>2948278</v>
      </c>
      <c r="AI750" s="26" t="s">
        <v>78</v>
      </c>
      <c r="AJ750" s="27">
        <v>43041</v>
      </c>
      <c r="AK750" s="19"/>
      <c r="AL750" s="28">
        <f t="shared" ca="1" si="73"/>
        <v>7.416666666666667</v>
      </c>
      <c r="AM750" s="16" t="s">
        <v>120</v>
      </c>
      <c r="AN750" s="16" t="s">
        <v>121</v>
      </c>
      <c r="AO750" s="36" t="s">
        <v>436</v>
      </c>
      <c r="AP750" s="30">
        <v>6.9690000000000002E-2</v>
      </c>
      <c r="AQ750" s="31" t="s">
        <v>4215</v>
      </c>
      <c r="AR750" s="16" t="s">
        <v>4215</v>
      </c>
      <c r="AS750" s="16" t="s">
        <v>107</v>
      </c>
      <c r="AT750" s="16"/>
      <c r="AU750" s="33"/>
      <c r="AV750" s="16"/>
      <c r="AW750" s="16" t="s">
        <v>4216</v>
      </c>
      <c r="AX750" s="16">
        <v>3232764591</v>
      </c>
      <c r="AY750" s="16" t="s">
        <v>78</v>
      </c>
      <c r="AZ750" s="16" t="str">
        <f t="shared" ca="1" si="75"/>
        <v xml:space="preserve"> </v>
      </c>
      <c r="BA750" s="16" t="s">
        <v>87</v>
      </c>
      <c r="BB750" s="16" t="s">
        <v>87</v>
      </c>
      <c r="BC750" s="16"/>
      <c r="BD750" s="18" t="s">
        <v>87</v>
      </c>
      <c r="BE750" s="16"/>
      <c r="BF750" s="16" t="s">
        <v>87</v>
      </c>
      <c r="BG750" s="31"/>
      <c r="BH750" s="16"/>
      <c r="BI750" s="19"/>
      <c r="BJ750" s="16"/>
      <c r="BK750" s="16"/>
      <c r="BL750" s="34"/>
    </row>
    <row r="751" spans="1:64">
      <c r="A751" s="15">
        <v>881</v>
      </c>
      <c r="B751" s="16">
        <v>301</v>
      </c>
      <c r="C751" s="17" t="s">
        <v>64</v>
      </c>
      <c r="D751" s="18">
        <v>16894693</v>
      </c>
      <c r="E751" s="18">
        <v>16894693</v>
      </c>
      <c r="F751" s="18">
        <v>16894693</v>
      </c>
      <c r="G751" s="17" t="s">
        <v>4217</v>
      </c>
      <c r="H751" s="16" t="s">
        <v>89</v>
      </c>
      <c r="I751" s="19">
        <v>29882</v>
      </c>
      <c r="J751" s="16">
        <f t="shared" ca="1" si="74"/>
        <v>43</v>
      </c>
      <c r="K751" s="17" t="s">
        <v>67</v>
      </c>
      <c r="L751" s="16">
        <v>4070</v>
      </c>
      <c r="M751" s="16" t="s">
        <v>3596</v>
      </c>
      <c r="N751" s="16" t="s">
        <v>3597</v>
      </c>
      <c r="O751" s="35" t="s">
        <v>3598</v>
      </c>
      <c r="P751" s="16" t="s">
        <v>71</v>
      </c>
      <c r="Q751" s="16" t="s">
        <v>131</v>
      </c>
      <c r="R751" s="38" t="s">
        <v>73</v>
      </c>
      <c r="S751" s="22"/>
      <c r="T751" s="22">
        <v>881</v>
      </c>
      <c r="U751" s="22" t="s">
        <v>3597</v>
      </c>
      <c r="V751" s="37" t="s">
        <v>3598</v>
      </c>
      <c r="W751" s="16">
        <v>1000</v>
      </c>
      <c r="X751" s="16" t="s">
        <v>74</v>
      </c>
      <c r="Y751" s="16" t="s">
        <v>3599</v>
      </c>
      <c r="Z751" s="16" t="s">
        <v>3600</v>
      </c>
      <c r="AA751" s="16" t="s">
        <v>433</v>
      </c>
      <c r="AB751" s="16" t="s">
        <v>434</v>
      </c>
      <c r="AC751" s="16" t="s">
        <v>435</v>
      </c>
      <c r="AD751" s="16"/>
      <c r="AE751" s="16" t="s">
        <v>3601</v>
      </c>
      <c r="AF751" s="24">
        <v>2948278</v>
      </c>
      <c r="AG751" s="25" t="s">
        <v>78</v>
      </c>
      <c r="AH751" s="24">
        <v>2948278</v>
      </c>
      <c r="AI751" s="26" t="s">
        <v>78</v>
      </c>
      <c r="AJ751" s="27">
        <v>43308</v>
      </c>
      <c r="AK751" s="19"/>
      <c r="AL751" s="28">
        <f t="shared" ca="1" si="73"/>
        <v>6.666666666666667</v>
      </c>
      <c r="AM751" s="16" t="s">
        <v>183</v>
      </c>
      <c r="AN751" s="16" t="s">
        <v>94</v>
      </c>
      <c r="AO751" s="36" t="s">
        <v>436</v>
      </c>
      <c r="AP751" s="30">
        <v>6.9690000000000002E-2</v>
      </c>
      <c r="AQ751" s="31" t="s">
        <v>4218</v>
      </c>
      <c r="AR751" s="16" t="s">
        <v>4218</v>
      </c>
      <c r="AS751" s="16" t="s">
        <v>84</v>
      </c>
      <c r="AT751" s="16"/>
      <c r="AU751" s="33"/>
      <c r="AV751" s="16"/>
      <c r="AW751" s="16" t="s">
        <v>4219</v>
      </c>
      <c r="AX751" s="16">
        <v>3104539294</v>
      </c>
      <c r="AY751" s="16" t="s">
        <v>78</v>
      </c>
      <c r="AZ751" s="16" t="str">
        <f t="shared" ca="1" si="75"/>
        <v xml:space="preserve"> </v>
      </c>
      <c r="BA751" s="16" t="s">
        <v>87</v>
      </c>
      <c r="BB751" s="16" t="s">
        <v>211</v>
      </c>
      <c r="BC751" s="16"/>
      <c r="BD751" s="18" t="s">
        <v>87</v>
      </c>
      <c r="BE751" s="16"/>
      <c r="BF751" s="16" t="s">
        <v>87</v>
      </c>
      <c r="BG751" s="31"/>
      <c r="BH751" s="16"/>
      <c r="BI751" s="19"/>
      <c r="BJ751" s="16"/>
      <c r="BK751" s="16"/>
      <c r="BL751" s="34"/>
    </row>
    <row r="752" spans="1:64">
      <c r="A752" s="15">
        <v>882</v>
      </c>
      <c r="B752" s="16">
        <v>301</v>
      </c>
      <c r="C752" s="17" t="s">
        <v>64</v>
      </c>
      <c r="D752" s="18">
        <v>16895048</v>
      </c>
      <c r="E752" s="18">
        <v>16895048</v>
      </c>
      <c r="F752" s="18">
        <v>16895048</v>
      </c>
      <c r="G752" s="17" t="s">
        <v>4220</v>
      </c>
      <c r="H752" s="16" t="s">
        <v>89</v>
      </c>
      <c r="I752" s="19" t="s">
        <v>4221</v>
      </c>
      <c r="J752" s="16">
        <f t="shared" ca="1" si="74"/>
        <v>42</v>
      </c>
      <c r="K752" s="17" t="s">
        <v>67</v>
      </c>
      <c r="L752" s="16">
        <v>4070</v>
      </c>
      <c r="M752" s="16" t="s">
        <v>3596</v>
      </c>
      <c r="N752" s="16" t="s">
        <v>3597</v>
      </c>
      <c r="O752" s="35" t="s">
        <v>3598</v>
      </c>
      <c r="P752" s="16" t="s">
        <v>71</v>
      </c>
      <c r="Q752" s="16" t="s">
        <v>131</v>
      </c>
      <c r="R752" s="38" t="s">
        <v>73</v>
      </c>
      <c r="S752" s="22"/>
      <c r="T752" s="22">
        <v>882</v>
      </c>
      <c r="U752" s="22" t="s">
        <v>3597</v>
      </c>
      <c r="V752" s="37" t="s">
        <v>3598</v>
      </c>
      <c r="W752" s="16">
        <v>1000</v>
      </c>
      <c r="X752" s="16" t="s">
        <v>74</v>
      </c>
      <c r="Y752" s="16" t="s">
        <v>170</v>
      </c>
      <c r="Z752" s="16" t="s">
        <v>723</v>
      </c>
      <c r="AA752" s="16" t="s">
        <v>433</v>
      </c>
      <c r="AB752" s="16" t="s">
        <v>434</v>
      </c>
      <c r="AC752" s="16" t="s">
        <v>435</v>
      </c>
      <c r="AD752" s="16" t="s">
        <v>4222</v>
      </c>
      <c r="AE752" s="16" t="s">
        <v>1324</v>
      </c>
      <c r="AF752" s="24">
        <v>2948278</v>
      </c>
      <c r="AG752" s="25" t="s">
        <v>78</v>
      </c>
      <c r="AH752" s="24">
        <v>2948278</v>
      </c>
      <c r="AI752" s="26" t="s">
        <v>78</v>
      </c>
      <c r="AJ752" s="27">
        <v>43004</v>
      </c>
      <c r="AK752" s="19"/>
      <c r="AL752" s="28">
        <f t="shared" ca="1" si="73"/>
        <v>7.5</v>
      </c>
      <c r="AM752" s="16" t="s">
        <v>1390</v>
      </c>
      <c r="AN752" s="16" t="s">
        <v>94</v>
      </c>
      <c r="AO752" s="36" t="s">
        <v>436</v>
      </c>
      <c r="AP752" s="30">
        <v>6.9690000000000002E-2</v>
      </c>
      <c r="AQ752" s="31" t="s">
        <v>4223</v>
      </c>
      <c r="AR752" s="16" t="s">
        <v>4223</v>
      </c>
      <c r="AS752" s="16" t="s">
        <v>84</v>
      </c>
      <c r="AT752" s="16"/>
      <c r="AU752" s="33"/>
      <c r="AV752" s="16"/>
      <c r="AW752" s="16" t="s">
        <v>4224</v>
      </c>
      <c r="AX752" s="16">
        <v>3216951860</v>
      </c>
      <c r="AY752" s="16">
        <v>3232245707</v>
      </c>
      <c r="AZ752" s="16" t="str">
        <f t="shared" ca="1" si="75"/>
        <v xml:space="preserve"> </v>
      </c>
      <c r="BA752" s="16" t="s">
        <v>87</v>
      </c>
      <c r="BB752" s="16" t="s">
        <v>87</v>
      </c>
      <c r="BC752" s="16"/>
      <c r="BD752" s="18" t="s">
        <v>87</v>
      </c>
      <c r="BE752" s="16"/>
      <c r="BF752" s="16" t="s">
        <v>87</v>
      </c>
      <c r="BG752" s="31"/>
      <c r="BH752" s="16"/>
      <c r="BI752" s="19"/>
      <c r="BJ752" s="16"/>
      <c r="BK752" s="16"/>
      <c r="BL752" s="34"/>
    </row>
    <row r="753" spans="1:64">
      <c r="A753" s="15">
        <v>883</v>
      </c>
      <c r="B753" s="16">
        <v>301</v>
      </c>
      <c r="C753" s="17" t="s">
        <v>64</v>
      </c>
      <c r="D753" s="18">
        <v>16926484</v>
      </c>
      <c r="E753" s="18">
        <v>16926484</v>
      </c>
      <c r="F753" s="18">
        <v>16926484</v>
      </c>
      <c r="G753" s="17" t="s">
        <v>4225</v>
      </c>
      <c r="H753" s="16" t="s">
        <v>89</v>
      </c>
      <c r="I753" s="19">
        <v>29785</v>
      </c>
      <c r="J753" s="16">
        <f t="shared" ca="1" si="74"/>
        <v>43</v>
      </c>
      <c r="K753" s="17" t="s">
        <v>67</v>
      </c>
      <c r="L753" s="16">
        <v>4070</v>
      </c>
      <c r="M753" s="16" t="s">
        <v>3596</v>
      </c>
      <c r="N753" s="16" t="s">
        <v>3597</v>
      </c>
      <c r="O753" s="35" t="s">
        <v>3598</v>
      </c>
      <c r="P753" s="16" t="s">
        <v>71</v>
      </c>
      <c r="Q753" s="16" t="s">
        <v>131</v>
      </c>
      <c r="R753" s="38" t="s">
        <v>73</v>
      </c>
      <c r="S753" s="22"/>
      <c r="T753" s="22">
        <v>883</v>
      </c>
      <c r="U753" s="22" t="s">
        <v>3597</v>
      </c>
      <c r="V753" s="37" t="s">
        <v>3598</v>
      </c>
      <c r="W753" s="16">
        <v>1000</v>
      </c>
      <c r="X753" s="16" t="s">
        <v>74</v>
      </c>
      <c r="Y753" s="16" t="s">
        <v>3599</v>
      </c>
      <c r="Z753" s="16" t="s">
        <v>3600</v>
      </c>
      <c r="AA753" s="16" t="s">
        <v>433</v>
      </c>
      <c r="AB753" s="16" t="s">
        <v>434</v>
      </c>
      <c r="AC753" s="16" t="s">
        <v>435</v>
      </c>
      <c r="AD753" s="16" t="s">
        <v>3760</v>
      </c>
      <c r="AE753" s="16" t="s">
        <v>3601</v>
      </c>
      <c r="AF753" s="24">
        <v>2948278</v>
      </c>
      <c r="AG753" s="25" t="s">
        <v>78</v>
      </c>
      <c r="AH753" s="24">
        <v>2948278</v>
      </c>
      <c r="AI753" s="26" t="s">
        <v>78</v>
      </c>
      <c r="AJ753" s="27">
        <v>43089</v>
      </c>
      <c r="AK753" s="19"/>
      <c r="AL753" s="28">
        <f t="shared" ca="1" si="73"/>
        <v>7.25</v>
      </c>
      <c r="AM753" s="16" t="s">
        <v>183</v>
      </c>
      <c r="AN753" s="16" t="s">
        <v>94</v>
      </c>
      <c r="AO753" s="36" t="s">
        <v>436</v>
      </c>
      <c r="AP753" s="30">
        <v>6.9690000000000002E-2</v>
      </c>
      <c r="AQ753" s="31" t="s">
        <v>4226</v>
      </c>
      <c r="AR753" s="16" t="s">
        <v>4226</v>
      </c>
      <c r="AS753" s="16" t="s">
        <v>3793</v>
      </c>
      <c r="AT753" s="16"/>
      <c r="AU753" s="33"/>
      <c r="AV753" s="16"/>
      <c r="AW753" s="16" t="s">
        <v>4227</v>
      </c>
      <c r="AX753" s="16" t="s">
        <v>4228</v>
      </c>
      <c r="AY753" s="16" t="s">
        <v>78</v>
      </c>
      <c r="AZ753" s="16" t="str">
        <f t="shared" ca="1" si="75"/>
        <v xml:space="preserve"> </v>
      </c>
      <c r="BA753" s="16" t="s">
        <v>87</v>
      </c>
      <c r="BB753" s="16" t="s">
        <v>265</v>
      </c>
      <c r="BC753" s="16"/>
      <c r="BD753" s="18" t="s">
        <v>87</v>
      </c>
      <c r="BE753" s="16"/>
      <c r="BF753" s="16" t="s">
        <v>87</v>
      </c>
      <c r="BG753" s="31"/>
      <c r="BH753" s="16"/>
      <c r="BI753" s="19"/>
      <c r="BJ753" s="16"/>
      <c r="BK753" s="16"/>
      <c r="BL753" s="34"/>
    </row>
    <row r="754" spans="1:64">
      <c r="A754" s="15">
        <v>884</v>
      </c>
      <c r="B754" s="16">
        <v>301</v>
      </c>
      <c r="C754" s="17" t="s">
        <v>64</v>
      </c>
      <c r="D754" s="18">
        <v>16932451</v>
      </c>
      <c r="E754" s="18">
        <v>16932451</v>
      </c>
      <c r="F754" s="18">
        <v>16932451</v>
      </c>
      <c r="G754" s="17" t="s">
        <v>4229</v>
      </c>
      <c r="H754" s="16" t="s">
        <v>66</v>
      </c>
      <c r="I754" s="19">
        <v>29862</v>
      </c>
      <c r="J754" s="16">
        <f t="shared" ca="1" si="74"/>
        <v>43</v>
      </c>
      <c r="K754" s="17" t="s">
        <v>67</v>
      </c>
      <c r="L754" s="16">
        <v>4070</v>
      </c>
      <c r="M754" s="16" t="s">
        <v>3596</v>
      </c>
      <c r="N754" s="16" t="s">
        <v>3597</v>
      </c>
      <c r="O754" s="35" t="s">
        <v>3598</v>
      </c>
      <c r="P754" s="16" t="s">
        <v>71</v>
      </c>
      <c r="Q754" s="16" t="s">
        <v>131</v>
      </c>
      <c r="R754" s="38" t="s">
        <v>73</v>
      </c>
      <c r="S754" s="22"/>
      <c r="T754" s="22">
        <v>884</v>
      </c>
      <c r="U754" s="22" t="s">
        <v>3597</v>
      </c>
      <c r="V754" s="37" t="s">
        <v>3598</v>
      </c>
      <c r="W754" s="16">
        <v>1000</v>
      </c>
      <c r="X754" s="16" t="s">
        <v>74</v>
      </c>
      <c r="Y754" s="16" t="s">
        <v>3599</v>
      </c>
      <c r="Z754" s="16" t="s">
        <v>3600</v>
      </c>
      <c r="AA754" s="16" t="s">
        <v>433</v>
      </c>
      <c r="AB754" s="16" t="s">
        <v>434</v>
      </c>
      <c r="AC754" s="16" t="s">
        <v>435</v>
      </c>
      <c r="AD754" s="16"/>
      <c r="AE754" s="16" t="s">
        <v>1324</v>
      </c>
      <c r="AF754" s="24">
        <v>2948278</v>
      </c>
      <c r="AG754" s="25" t="s">
        <v>78</v>
      </c>
      <c r="AH754" s="24">
        <v>2948278</v>
      </c>
      <c r="AI754" s="26" t="s">
        <v>78</v>
      </c>
      <c r="AJ754" s="27">
        <v>43097</v>
      </c>
      <c r="AK754" s="19"/>
      <c r="AL754" s="28">
        <f t="shared" ca="1" si="73"/>
        <v>7.25</v>
      </c>
      <c r="AM754" s="16" t="s">
        <v>269</v>
      </c>
      <c r="AN754" s="16" t="s">
        <v>240</v>
      </c>
      <c r="AO754" s="36" t="s">
        <v>436</v>
      </c>
      <c r="AP754" s="30">
        <v>6.9690000000000002E-2</v>
      </c>
      <c r="AQ754" s="31" t="s">
        <v>4230</v>
      </c>
      <c r="AR754" s="16" t="s">
        <v>4230</v>
      </c>
      <c r="AS754" s="16" t="s">
        <v>84</v>
      </c>
      <c r="AT754" s="16"/>
      <c r="AU754" s="33"/>
      <c r="AV754" s="16"/>
      <c r="AW754" s="16" t="s">
        <v>4231</v>
      </c>
      <c r="AX754" s="16">
        <v>3118624147</v>
      </c>
      <c r="AY754" s="16" t="s">
        <v>78</v>
      </c>
      <c r="AZ754" s="16" t="str">
        <f t="shared" ca="1" si="75"/>
        <v xml:space="preserve"> </v>
      </c>
      <c r="BA754" s="16" t="s">
        <v>87</v>
      </c>
      <c r="BB754" s="16" t="s">
        <v>87</v>
      </c>
      <c r="BC754" s="16"/>
      <c r="BD754" s="18" t="s">
        <v>87</v>
      </c>
      <c r="BE754" s="16"/>
      <c r="BF754" s="16" t="s">
        <v>87</v>
      </c>
      <c r="BG754" s="31"/>
      <c r="BH754" s="16"/>
      <c r="BI754" s="19"/>
      <c r="BJ754" s="16"/>
      <c r="BK754" s="16"/>
      <c r="BL754" s="34"/>
    </row>
    <row r="755" spans="1:64">
      <c r="A755" s="15">
        <v>885</v>
      </c>
      <c r="B755" s="16">
        <v>301</v>
      </c>
      <c r="C755" s="17" t="s">
        <v>64</v>
      </c>
      <c r="D755" s="18">
        <v>16935783</v>
      </c>
      <c r="E755" s="18">
        <v>16935783</v>
      </c>
      <c r="F755" s="18">
        <v>16935783</v>
      </c>
      <c r="G755" s="17" t="s">
        <v>4232</v>
      </c>
      <c r="H755" s="16" t="s">
        <v>89</v>
      </c>
      <c r="I755" s="19">
        <v>29610</v>
      </c>
      <c r="J755" s="16">
        <f t="shared" ca="1" si="74"/>
        <v>44</v>
      </c>
      <c r="K755" s="17" t="s">
        <v>67</v>
      </c>
      <c r="L755" s="16">
        <v>4070</v>
      </c>
      <c r="M755" s="16" t="s">
        <v>3596</v>
      </c>
      <c r="N755" s="16" t="s">
        <v>3597</v>
      </c>
      <c r="O755" s="35" t="s">
        <v>3598</v>
      </c>
      <c r="P755" s="16" t="s">
        <v>71</v>
      </c>
      <c r="Q755" s="16" t="s">
        <v>131</v>
      </c>
      <c r="R755" s="38" t="s">
        <v>73</v>
      </c>
      <c r="S755" s="22"/>
      <c r="T755" s="22">
        <v>885</v>
      </c>
      <c r="U755" s="22" t="s">
        <v>3597</v>
      </c>
      <c r="V755" s="37" t="s">
        <v>3598</v>
      </c>
      <c r="W755" s="16">
        <v>1000</v>
      </c>
      <c r="X755" s="16" t="s">
        <v>74</v>
      </c>
      <c r="Y755" s="16" t="s">
        <v>3599</v>
      </c>
      <c r="Z755" s="16" t="s">
        <v>3600</v>
      </c>
      <c r="AA755" s="16" t="s">
        <v>433</v>
      </c>
      <c r="AB755" s="16" t="s">
        <v>434</v>
      </c>
      <c r="AC755" s="16" t="s">
        <v>435</v>
      </c>
      <c r="AD755" s="16"/>
      <c r="AE755" s="16" t="s">
        <v>1324</v>
      </c>
      <c r="AF755" s="24">
        <v>2948278</v>
      </c>
      <c r="AG755" s="25" t="s">
        <v>78</v>
      </c>
      <c r="AH755" s="24">
        <v>2948278</v>
      </c>
      <c r="AI755" s="26" t="s">
        <v>78</v>
      </c>
      <c r="AJ755" s="27">
        <v>43087</v>
      </c>
      <c r="AK755" s="19"/>
      <c r="AL755" s="28">
        <f t="shared" ca="1" si="73"/>
        <v>7.25</v>
      </c>
      <c r="AM755" s="16" t="s">
        <v>120</v>
      </c>
      <c r="AN755" s="16" t="s">
        <v>240</v>
      </c>
      <c r="AO755" s="36" t="s">
        <v>436</v>
      </c>
      <c r="AP755" s="30">
        <v>6.9690000000000002E-2</v>
      </c>
      <c r="AQ755" s="31" t="s">
        <v>4233</v>
      </c>
      <c r="AR755" s="16" t="s">
        <v>4233</v>
      </c>
      <c r="AS755" s="16" t="s">
        <v>84</v>
      </c>
      <c r="AT755" s="16"/>
      <c r="AU755" s="33"/>
      <c r="AV755" s="16"/>
      <c r="AW755" s="16" t="s">
        <v>4234</v>
      </c>
      <c r="AX755" s="16">
        <v>3187333314</v>
      </c>
      <c r="AY755" s="16">
        <v>3103009181</v>
      </c>
      <c r="AZ755" s="16" t="str">
        <f t="shared" ca="1" si="75"/>
        <v xml:space="preserve"> </v>
      </c>
      <c r="BA755" s="16" t="s">
        <v>87</v>
      </c>
      <c r="BB755" s="16" t="s">
        <v>87</v>
      </c>
      <c r="BC755" s="16"/>
      <c r="BD755" s="18" t="s">
        <v>87</v>
      </c>
      <c r="BE755" s="16"/>
      <c r="BF755" s="16" t="s">
        <v>87</v>
      </c>
      <c r="BG755" s="31"/>
      <c r="BH755" s="16"/>
      <c r="BI755" s="19"/>
      <c r="BJ755" s="16"/>
      <c r="BK755" s="16"/>
      <c r="BL755" s="34"/>
    </row>
    <row r="756" spans="1:64">
      <c r="A756" s="15">
        <v>886</v>
      </c>
      <c r="B756" s="16">
        <v>301</v>
      </c>
      <c r="C756" s="17" t="s">
        <v>64</v>
      </c>
      <c r="D756" s="18">
        <v>17265025</v>
      </c>
      <c r="E756" s="18">
        <v>17265025</v>
      </c>
      <c r="F756" s="18">
        <v>17265025</v>
      </c>
      <c r="G756" s="17" t="s">
        <v>4235</v>
      </c>
      <c r="H756" s="16" t="s">
        <v>89</v>
      </c>
      <c r="I756" s="19">
        <v>26144</v>
      </c>
      <c r="J756" s="16">
        <f t="shared" ca="1" si="74"/>
        <v>53</v>
      </c>
      <c r="K756" s="17" t="s">
        <v>67</v>
      </c>
      <c r="L756" s="16">
        <v>4070</v>
      </c>
      <c r="M756" s="16" t="s">
        <v>3596</v>
      </c>
      <c r="N756" s="16" t="s">
        <v>3597</v>
      </c>
      <c r="O756" s="35" t="s">
        <v>3598</v>
      </c>
      <c r="P756" s="16" t="s">
        <v>71</v>
      </c>
      <c r="Q756" s="16" t="s">
        <v>131</v>
      </c>
      <c r="R756" s="38" t="s">
        <v>73</v>
      </c>
      <c r="S756" s="22"/>
      <c r="T756" s="22">
        <v>886</v>
      </c>
      <c r="U756" s="22" t="s">
        <v>3597</v>
      </c>
      <c r="V756" s="37" t="s">
        <v>3598</v>
      </c>
      <c r="W756" s="16">
        <v>1000</v>
      </c>
      <c r="X756" s="16" t="s">
        <v>74</v>
      </c>
      <c r="Y756" s="16" t="s">
        <v>3599</v>
      </c>
      <c r="Z756" s="16" t="s">
        <v>3600</v>
      </c>
      <c r="AA756" s="16" t="s">
        <v>76</v>
      </c>
      <c r="AB756" s="16" t="s">
        <v>76</v>
      </c>
      <c r="AC756" s="16" t="s">
        <v>76</v>
      </c>
      <c r="AD756" s="16"/>
      <c r="AE756" s="16" t="s">
        <v>3601</v>
      </c>
      <c r="AF756" s="24">
        <v>2948278</v>
      </c>
      <c r="AG756" s="25" t="s">
        <v>78</v>
      </c>
      <c r="AH756" s="24">
        <v>2948278</v>
      </c>
      <c r="AI756" s="26" t="s">
        <v>78</v>
      </c>
      <c r="AJ756" s="27">
        <v>43059</v>
      </c>
      <c r="AK756" s="19"/>
      <c r="AL756" s="28">
        <f t="shared" ca="1" si="73"/>
        <v>7.333333333333333</v>
      </c>
      <c r="AM756" s="16" t="s">
        <v>120</v>
      </c>
      <c r="AN756" s="16" t="s">
        <v>94</v>
      </c>
      <c r="AO756" s="36" t="s">
        <v>82</v>
      </c>
      <c r="AP756" s="30">
        <v>6.9690000000000002E-2</v>
      </c>
      <c r="AQ756" s="31" t="s">
        <v>4236</v>
      </c>
      <c r="AR756" s="16" t="s">
        <v>4236</v>
      </c>
      <c r="AS756" s="16" t="s">
        <v>84</v>
      </c>
      <c r="AT756" s="16"/>
      <c r="AU756" s="33"/>
      <c r="AV756" s="16"/>
      <c r="AW756" s="16" t="s">
        <v>4237</v>
      </c>
      <c r="AX756" s="16">
        <v>3106734373</v>
      </c>
      <c r="AY756" s="16" t="s">
        <v>78</v>
      </c>
      <c r="AZ756" s="16" t="str">
        <f t="shared" ca="1" si="75"/>
        <v xml:space="preserve"> </v>
      </c>
      <c r="BA756" s="16" t="s">
        <v>87</v>
      </c>
      <c r="BB756" s="16" t="s">
        <v>87</v>
      </c>
      <c r="BC756" s="16"/>
      <c r="BD756" s="18" t="s">
        <v>87</v>
      </c>
      <c r="BE756" s="16"/>
      <c r="BF756" s="16" t="s">
        <v>87</v>
      </c>
      <c r="BG756" s="31"/>
      <c r="BH756" s="16"/>
      <c r="BI756" s="19"/>
      <c r="BJ756" s="16"/>
      <c r="BK756" s="16"/>
      <c r="BL756" s="34"/>
    </row>
    <row r="757" spans="1:64">
      <c r="A757" s="15">
        <v>887</v>
      </c>
      <c r="B757" s="16">
        <v>301</v>
      </c>
      <c r="C757" s="17" t="s">
        <v>64</v>
      </c>
      <c r="D757" s="18">
        <v>17268148</v>
      </c>
      <c r="E757" s="18">
        <v>17268148</v>
      </c>
      <c r="F757" s="18">
        <v>17268148</v>
      </c>
      <c r="G757" s="17" t="s">
        <v>4238</v>
      </c>
      <c r="H757" s="16" t="s">
        <v>89</v>
      </c>
      <c r="I757" s="19">
        <v>30316</v>
      </c>
      <c r="J757" s="16">
        <f t="shared" ca="1" si="74"/>
        <v>42</v>
      </c>
      <c r="K757" s="17" t="s">
        <v>67</v>
      </c>
      <c r="L757" s="16">
        <v>4070</v>
      </c>
      <c r="M757" s="16" t="s">
        <v>3596</v>
      </c>
      <c r="N757" s="16" t="s">
        <v>3597</v>
      </c>
      <c r="O757" s="35" t="s">
        <v>3598</v>
      </c>
      <c r="P757" s="16" t="s">
        <v>71</v>
      </c>
      <c r="Q757" s="16" t="s">
        <v>131</v>
      </c>
      <c r="R757" s="38" t="s">
        <v>73</v>
      </c>
      <c r="S757" s="22"/>
      <c r="T757" s="22">
        <v>887</v>
      </c>
      <c r="U757" s="22" t="s">
        <v>3597</v>
      </c>
      <c r="V757" s="37" t="s">
        <v>3598</v>
      </c>
      <c r="W757" s="16">
        <v>1000</v>
      </c>
      <c r="X757" s="16" t="s">
        <v>74</v>
      </c>
      <c r="Y757" s="16" t="s">
        <v>3599</v>
      </c>
      <c r="Z757" s="16" t="s">
        <v>3600</v>
      </c>
      <c r="AA757" s="16" t="s">
        <v>478</v>
      </c>
      <c r="AB757" s="16" t="s">
        <v>771</v>
      </c>
      <c r="AC757" s="16" t="s">
        <v>772</v>
      </c>
      <c r="AD757" s="16" t="s">
        <v>4239</v>
      </c>
      <c r="AE757" s="16" t="s">
        <v>3601</v>
      </c>
      <c r="AF757" s="24">
        <v>2948278</v>
      </c>
      <c r="AG757" s="25" t="s">
        <v>78</v>
      </c>
      <c r="AH757" s="24">
        <v>2948278</v>
      </c>
      <c r="AI757" s="26" t="s">
        <v>78</v>
      </c>
      <c r="AJ757" s="27">
        <v>43059</v>
      </c>
      <c r="AK757" s="19"/>
      <c r="AL757" s="28">
        <f t="shared" ca="1" si="73"/>
        <v>7.333333333333333</v>
      </c>
      <c r="AM757" s="16" t="s">
        <v>183</v>
      </c>
      <c r="AN757" s="16" t="s">
        <v>94</v>
      </c>
      <c r="AO757" s="36" t="s">
        <v>773</v>
      </c>
      <c r="AP757" s="30">
        <v>6.9690000000000002E-2</v>
      </c>
      <c r="AQ757" s="31" t="s">
        <v>4240</v>
      </c>
      <c r="AR757" s="16" t="s">
        <v>4240</v>
      </c>
      <c r="AS757" s="16" t="s">
        <v>263</v>
      </c>
      <c r="AT757" s="16"/>
      <c r="AU757" s="33"/>
      <c r="AV757" s="16"/>
      <c r="AW757" s="16" t="s">
        <v>4241</v>
      </c>
      <c r="AX757" s="16">
        <v>3134472183</v>
      </c>
      <c r="AY757" s="16" t="s">
        <v>78</v>
      </c>
      <c r="AZ757" s="16" t="str">
        <f t="shared" ca="1" si="75"/>
        <v xml:space="preserve"> </v>
      </c>
      <c r="BA757" s="16" t="s">
        <v>87</v>
      </c>
      <c r="BB757" s="16" t="s">
        <v>87</v>
      </c>
      <c r="BC757" s="16"/>
      <c r="BD757" s="18" t="s">
        <v>87</v>
      </c>
      <c r="BE757" s="16"/>
      <c r="BF757" s="16" t="s">
        <v>87</v>
      </c>
      <c r="BG757" s="31"/>
      <c r="BH757" s="16"/>
      <c r="BI757" s="19"/>
      <c r="BJ757" s="16"/>
      <c r="BK757" s="16"/>
      <c r="BL757" s="34"/>
    </row>
    <row r="758" spans="1:64">
      <c r="A758" s="15">
        <v>889</v>
      </c>
      <c r="B758" s="16">
        <v>301</v>
      </c>
      <c r="C758" s="17" t="s">
        <v>64</v>
      </c>
      <c r="D758" s="18">
        <v>17282117</v>
      </c>
      <c r="E758" s="18">
        <v>17282117</v>
      </c>
      <c r="F758" s="18">
        <v>17282117</v>
      </c>
      <c r="G758" s="17" t="s">
        <v>4242</v>
      </c>
      <c r="H758" s="16" t="s">
        <v>66</v>
      </c>
      <c r="I758" s="19">
        <v>30621</v>
      </c>
      <c r="J758" s="16">
        <f t="shared" ref="J758:J785" ca="1" si="76">IF(I758=0," ",DATEDIF(I758,TODAY(),"Y"))</f>
        <v>41</v>
      </c>
      <c r="K758" s="17" t="s">
        <v>67</v>
      </c>
      <c r="L758" s="16">
        <v>4070</v>
      </c>
      <c r="M758" s="16" t="s">
        <v>3596</v>
      </c>
      <c r="N758" s="16" t="s">
        <v>3597</v>
      </c>
      <c r="O758" s="35" t="s">
        <v>3598</v>
      </c>
      <c r="P758" s="16" t="s">
        <v>71</v>
      </c>
      <c r="Q758" s="16" t="s">
        <v>131</v>
      </c>
      <c r="R758" s="38" t="s">
        <v>73</v>
      </c>
      <c r="S758" s="22"/>
      <c r="T758" s="22">
        <v>889</v>
      </c>
      <c r="U758" s="22" t="s">
        <v>3597</v>
      </c>
      <c r="V758" s="37" t="s">
        <v>3598</v>
      </c>
      <c r="W758" s="16">
        <v>1000</v>
      </c>
      <c r="X758" s="16" t="s">
        <v>74</v>
      </c>
      <c r="Y758" s="16" t="s">
        <v>3599</v>
      </c>
      <c r="Z758" s="16" t="s">
        <v>3600</v>
      </c>
      <c r="AA758" s="16" t="s">
        <v>671</v>
      </c>
      <c r="AB758" s="16" t="s">
        <v>4243</v>
      </c>
      <c r="AC758" s="16" t="s">
        <v>692</v>
      </c>
      <c r="AD758" s="16" t="s">
        <v>4244</v>
      </c>
      <c r="AE758" s="16" t="s">
        <v>3601</v>
      </c>
      <c r="AF758" s="24">
        <v>2948278</v>
      </c>
      <c r="AG758" s="25" t="s">
        <v>78</v>
      </c>
      <c r="AH758" s="24">
        <v>2948278</v>
      </c>
      <c r="AI758" s="26" t="s">
        <v>78</v>
      </c>
      <c r="AJ758" s="27">
        <v>43059</v>
      </c>
      <c r="AK758" s="19"/>
      <c r="AL758" s="28">
        <f t="shared" ca="1" si="73"/>
        <v>7.333333333333333</v>
      </c>
      <c r="AM758" s="16" t="s">
        <v>173</v>
      </c>
      <c r="AN758" s="16" t="s">
        <v>94</v>
      </c>
      <c r="AO758" s="36" t="s">
        <v>693</v>
      </c>
      <c r="AP758" s="30">
        <v>6.9690000000000002E-2</v>
      </c>
      <c r="AQ758" s="31" t="s">
        <v>4245</v>
      </c>
      <c r="AR758" s="16" t="s">
        <v>4245</v>
      </c>
      <c r="AS758" s="16" t="s">
        <v>84</v>
      </c>
      <c r="AT758" s="16"/>
      <c r="AU758" s="33"/>
      <c r="AV758" s="16"/>
      <c r="AW758" s="16" t="s">
        <v>4246</v>
      </c>
      <c r="AX758" s="16">
        <v>3212090845</v>
      </c>
      <c r="AY758" s="16" t="s">
        <v>78</v>
      </c>
      <c r="AZ758" s="16" t="str">
        <f t="shared" ca="1" si="75"/>
        <v xml:space="preserve"> </v>
      </c>
      <c r="BA758" s="16" t="s">
        <v>87</v>
      </c>
      <c r="BB758" s="16" t="s">
        <v>87</v>
      </c>
      <c r="BC758" s="16"/>
      <c r="BD758" s="18" t="s">
        <v>87</v>
      </c>
      <c r="BE758" s="16"/>
      <c r="BF758" s="16" t="s">
        <v>87</v>
      </c>
      <c r="BG758" s="31"/>
      <c r="BH758" s="16"/>
      <c r="BI758" s="19"/>
      <c r="BJ758" s="16"/>
      <c r="BK758" s="16"/>
      <c r="BL758" s="34"/>
    </row>
    <row r="759" spans="1:64">
      <c r="A759" s="15">
        <v>890</v>
      </c>
      <c r="B759" s="16">
        <v>301</v>
      </c>
      <c r="C759" s="17" t="s">
        <v>64</v>
      </c>
      <c r="D759" s="18">
        <v>17282162</v>
      </c>
      <c r="E759" s="18">
        <v>17282162</v>
      </c>
      <c r="F759" s="18">
        <v>17282162</v>
      </c>
      <c r="G759" s="17" t="s">
        <v>4247</v>
      </c>
      <c r="H759" s="16" t="s">
        <v>89</v>
      </c>
      <c r="I759" s="19" t="s">
        <v>4248</v>
      </c>
      <c r="J759" s="16">
        <f t="shared" ca="1" si="76"/>
        <v>41</v>
      </c>
      <c r="K759" s="17" t="s">
        <v>67</v>
      </c>
      <c r="L759" s="16">
        <v>4070</v>
      </c>
      <c r="M759" s="16" t="s">
        <v>3596</v>
      </c>
      <c r="N759" s="16" t="s">
        <v>3597</v>
      </c>
      <c r="O759" s="35" t="s">
        <v>3598</v>
      </c>
      <c r="P759" s="16" t="s">
        <v>71</v>
      </c>
      <c r="Q759" s="16" t="s">
        <v>131</v>
      </c>
      <c r="R759" s="38" t="s">
        <v>73</v>
      </c>
      <c r="S759" s="22"/>
      <c r="T759" s="22">
        <v>890</v>
      </c>
      <c r="U759" s="22" t="s">
        <v>3597</v>
      </c>
      <c r="V759" s="37" t="s">
        <v>3598</v>
      </c>
      <c r="W759" s="16">
        <v>1000</v>
      </c>
      <c r="X759" s="16" t="s">
        <v>74</v>
      </c>
      <c r="Y759" s="16" t="s">
        <v>3599</v>
      </c>
      <c r="Z759" s="16" t="s">
        <v>3600</v>
      </c>
      <c r="AA759" s="16" t="s">
        <v>76</v>
      </c>
      <c r="AB759" s="16" t="s">
        <v>76</v>
      </c>
      <c r="AC759" s="16" t="s">
        <v>76</v>
      </c>
      <c r="AD759" s="16" t="s">
        <v>4084</v>
      </c>
      <c r="AE759" s="16" t="s">
        <v>1324</v>
      </c>
      <c r="AF759" s="24">
        <v>2948278</v>
      </c>
      <c r="AG759" s="25" t="s">
        <v>78</v>
      </c>
      <c r="AH759" s="24">
        <v>2948278</v>
      </c>
      <c r="AI759" s="26" t="s">
        <v>78</v>
      </c>
      <c r="AJ759" s="27">
        <v>42832</v>
      </c>
      <c r="AK759" s="19"/>
      <c r="AL759" s="28">
        <f t="shared" ca="1" si="73"/>
        <v>7.916666666666667</v>
      </c>
      <c r="AM759" s="16" t="s">
        <v>120</v>
      </c>
      <c r="AN759" s="16" t="s">
        <v>121</v>
      </c>
      <c r="AO759" s="36" t="s">
        <v>82</v>
      </c>
      <c r="AP759" s="30">
        <v>6.9690000000000002E-2</v>
      </c>
      <c r="AQ759" s="31" t="s">
        <v>4249</v>
      </c>
      <c r="AR759" s="16" t="s">
        <v>4250</v>
      </c>
      <c r="AS759" s="16" t="s">
        <v>84</v>
      </c>
      <c r="AT759" s="16"/>
      <c r="AU759" s="33"/>
      <c r="AV759" s="16"/>
      <c r="AW759" s="16" t="s">
        <v>4251</v>
      </c>
      <c r="AX759" s="16">
        <v>3123738999</v>
      </c>
      <c r="AY759" s="16" t="s">
        <v>78</v>
      </c>
      <c r="AZ759" s="16" t="str">
        <f t="shared" ca="1" si="75"/>
        <v xml:space="preserve"> </v>
      </c>
      <c r="BA759" s="16" t="s">
        <v>87</v>
      </c>
      <c r="BB759" s="16" t="s">
        <v>87</v>
      </c>
      <c r="BC759" s="16"/>
      <c r="BD759" s="18" t="s">
        <v>87</v>
      </c>
      <c r="BE759" s="16"/>
      <c r="BF759" s="16" t="s">
        <v>87</v>
      </c>
      <c r="BG759" s="31"/>
      <c r="BH759" s="16"/>
      <c r="BI759" s="19"/>
      <c r="BJ759" s="16"/>
      <c r="BK759" s="16"/>
      <c r="BL759" s="34"/>
    </row>
    <row r="760" spans="1:64">
      <c r="A760" s="15">
        <v>891</v>
      </c>
      <c r="B760" s="16">
        <v>301</v>
      </c>
      <c r="C760" s="17" t="s">
        <v>64</v>
      </c>
      <c r="D760" s="18">
        <v>17286919</v>
      </c>
      <c r="E760" s="18">
        <v>17286919</v>
      </c>
      <c r="F760" s="18">
        <v>17286919</v>
      </c>
      <c r="G760" s="17" t="s">
        <v>4252</v>
      </c>
      <c r="H760" s="16" t="s">
        <v>89</v>
      </c>
      <c r="I760" s="19">
        <v>25469</v>
      </c>
      <c r="J760" s="16">
        <f t="shared" ca="1" si="76"/>
        <v>55</v>
      </c>
      <c r="K760" s="17" t="s">
        <v>67</v>
      </c>
      <c r="L760" s="16">
        <v>4070</v>
      </c>
      <c r="M760" s="16" t="s">
        <v>3596</v>
      </c>
      <c r="N760" s="16" t="s">
        <v>3597</v>
      </c>
      <c r="O760" s="35" t="s">
        <v>3598</v>
      </c>
      <c r="P760" s="16" t="s">
        <v>71</v>
      </c>
      <c r="Q760" s="16" t="s">
        <v>131</v>
      </c>
      <c r="R760" s="38" t="s">
        <v>73</v>
      </c>
      <c r="S760" s="22"/>
      <c r="T760" s="22">
        <v>891</v>
      </c>
      <c r="U760" s="22" t="s">
        <v>3597</v>
      </c>
      <c r="V760" s="37" t="s">
        <v>3598</v>
      </c>
      <c r="W760" s="16">
        <v>1000</v>
      </c>
      <c r="X760" s="16" t="s">
        <v>74</v>
      </c>
      <c r="Y760" s="16" t="s">
        <v>3599</v>
      </c>
      <c r="Z760" s="16" t="s">
        <v>3600</v>
      </c>
      <c r="AA760" s="16" t="s">
        <v>478</v>
      </c>
      <c r="AB760" s="16" t="s">
        <v>3976</v>
      </c>
      <c r="AC760" s="16" t="s">
        <v>480</v>
      </c>
      <c r="AD760" s="16"/>
      <c r="AE760" s="16" t="s">
        <v>3601</v>
      </c>
      <c r="AF760" s="24">
        <v>2948278</v>
      </c>
      <c r="AG760" s="25" t="s">
        <v>78</v>
      </c>
      <c r="AH760" s="24">
        <v>2948278</v>
      </c>
      <c r="AI760" s="26" t="s">
        <v>78</v>
      </c>
      <c r="AJ760" s="27">
        <v>43087</v>
      </c>
      <c r="AK760" s="19"/>
      <c r="AL760" s="28">
        <f t="shared" ca="1" si="73"/>
        <v>7.25</v>
      </c>
      <c r="AM760" s="16" t="s">
        <v>173</v>
      </c>
      <c r="AN760" s="16" t="s">
        <v>94</v>
      </c>
      <c r="AO760" s="36" t="s">
        <v>481</v>
      </c>
      <c r="AP760" s="30">
        <v>6.9690000000000002E-2</v>
      </c>
      <c r="AQ760" s="31" t="s">
        <v>4253</v>
      </c>
      <c r="AR760" s="16" t="s">
        <v>4253</v>
      </c>
      <c r="AS760" s="16" t="s">
        <v>84</v>
      </c>
      <c r="AT760" s="16"/>
      <c r="AU760" s="33"/>
      <c r="AV760" s="16"/>
      <c r="AW760" s="16" t="s">
        <v>4254</v>
      </c>
      <c r="AX760" s="16">
        <v>311847388</v>
      </c>
      <c r="AY760" s="16" t="s">
        <v>78</v>
      </c>
      <c r="AZ760" s="16" t="str">
        <f t="shared" ca="1" si="75"/>
        <v xml:space="preserve"> </v>
      </c>
      <c r="BA760" s="16" t="s">
        <v>87</v>
      </c>
      <c r="BB760" s="16" t="s">
        <v>87</v>
      </c>
      <c r="BC760" s="16"/>
      <c r="BD760" s="18" t="s">
        <v>87</v>
      </c>
      <c r="BE760" s="16"/>
      <c r="BF760" s="16" t="s">
        <v>87</v>
      </c>
      <c r="BG760" s="31"/>
      <c r="BH760" s="16"/>
      <c r="BI760" s="19"/>
      <c r="BJ760" s="16"/>
      <c r="BK760" s="16"/>
      <c r="BL760" s="34"/>
    </row>
    <row r="761" spans="1:64">
      <c r="A761" s="15">
        <v>892</v>
      </c>
      <c r="B761" s="16">
        <v>301</v>
      </c>
      <c r="C761" s="17" t="s">
        <v>64</v>
      </c>
      <c r="D761" s="18">
        <v>17293882</v>
      </c>
      <c r="E761" s="18">
        <v>17293882</v>
      </c>
      <c r="F761" s="18">
        <v>17293882</v>
      </c>
      <c r="G761" s="17" t="s">
        <v>4255</v>
      </c>
      <c r="H761" s="16" t="s">
        <v>229</v>
      </c>
      <c r="I761" s="19" t="s">
        <v>4256</v>
      </c>
      <c r="J761" s="16">
        <f t="shared" ca="1" si="76"/>
        <v>48</v>
      </c>
      <c r="K761" s="17" t="s">
        <v>67</v>
      </c>
      <c r="L761" s="16">
        <v>4070</v>
      </c>
      <c r="M761" s="16" t="s">
        <v>3596</v>
      </c>
      <c r="N761" s="16" t="s">
        <v>3597</v>
      </c>
      <c r="O761" s="35" t="s">
        <v>3598</v>
      </c>
      <c r="P761" s="16" t="s">
        <v>71</v>
      </c>
      <c r="Q761" s="16" t="s">
        <v>131</v>
      </c>
      <c r="R761" s="38" t="s">
        <v>73</v>
      </c>
      <c r="S761" s="22"/>
      <c r="T761" s="22">
        <v>892</v>
      </c>
      <c r="U761" s="22" t="s">
        <v>3597</v>
      </c>
      <c r="V761" s="37" t="s">
        <v>3598</v>
      </c>
      <c r="W761" s="16">
        <v>1000</v>
      </c>
      <c r="X761" s="16" t="s">
        <v>74</v>
      </c>
      <c r="Y761" s="16" t="s">
        <v>3599</v>
      </c>
      <c r="Z761" s="16" t="s">
        <v>3600</v>
      </c>
      <c r="AA761" s="16" t="s">
        <v>76</v>
      </c>
      <c r="AB761" s="16" t="s">
        <v>76</v>
      </c>
      <c r="AC761" s="16" t="s">
        <v>76</v>
      </c>
      <c r="AD761" s="16" t="s">
        <v>3621</v>
      </c>
      <c r="AE761" s="16" t="s">
        <v>3601</v>
      </c>
      <c r="AF761" s="24">
        <v>2948278</v>
      </c>
      <c r="AG761" s="25" t="s">
        <v>78</v>
      </c>
      <c r="AH761" s="24">
        <v>2948278</v>
      </c>
      <c r="AI761" s="26" t="s">
        <v>78</v>
      </c>
      <c r="AJ761" s="27">
        <v>42993</v>
      </c>
      <c r="AK761" s="19"/>
      <c r="AL761" s="28">
        <f t="shared" ca="1" si="73"/>
        <v>7.5</v>
      </c>
      <c r="AM761" s="16" t="s">
        <v>183</v>
      </c>
      <c r="AN761" s="16" t="s">
        <v>94</v>
      </c>
      <c r="AO761" s="36" t="s">
        <v>82</v>
      </c>
      <c r="AP761" s="30">
        <v>6.9690000000000002E-2</v>
      </c>
      <c r="AQ761" s="31" t="s">
        <v>4257</v>
      </c>
      <c r="AR761" s="16" t="s">
        <v>4258</v>
      </c>
      <c r="AS761" s="16" t="s">
        <v>84</v>
      </c>
      <c r="AT761" s="16"/>
      <c r="AU761" s="33"/>
      <c r="AV761" s="16"/>
      <c r="AW761" s="16" t="s">
        <v>4259</v>
      </c>
      <c r="AX761" s="16">
        <v>3223892616</v>
      </c>
      <c r="AY761" s="16" t="s">
        <v>4260</v>
      </c>
      <c r="AZ761" s="16" t="str">
        <f t="shared" ca="1" si="75"/>
        <v xml:space="preserve"> </v>
      </c>
      <c r="BA761" s="16" t="s">
        <v>87</v>
      </c>
      <c r="BB761" s="16" t="s">
        <v>87</v>
      </c>
      <c r="BC761" s="16"/>
      <c r="BD761" s="18" t="s">
        <v>87</v>
      </c>
      <c r="BE761" s="16"/>
      <c r="BF761" s="16" t="s">
        <v>87</v>
      </c>
      <c r="BG761" s="31"/>
      <c r="BH761" s="16"/>
      <c r="BI761" s="19"/>
      <c r="BJ761" s="16"/>
      <c r="BK761" s="16"/>
      <c r="BL761" s="34"/>
    </row>
    <row r="762" spans="1:64">
      <c r="A762" s="15">
        <v>893</v>
      </c>
      <c r="B762" s="16">
        <v>301</v>
      </c>
      <c r="C762" s="17" t="s">
        <v>64</v>
      </c>
      <c r="D762" s="18">
        <v>17294015</v>
      </c>
      <c r="E762" s="18">
        <v>17294015</v>
      </c>
      <c r="F762" s="18">
        <v>17294015</v>
      </c>
      <c r="G762" s="17" t="s">
        <v>4261</v>
      </c>
      <c r="H762" s="16" t="s">
        <v>89</v>
      </c>
      <c r="I762" s="19">
        <v>29443</v>
      </c>
      <c r="J762" s="16">
        <f t="shared" ca="1" si="76"/>
        <v>44</v>
      </c>
      <c r="K762" s="17" t="s">
        <v>67</v>
      </c>
      <c r="L762" s="16">
        <v>4070</v>
      </c>
      <c r="M762" s="16" t="s">
        <v>3596</v>
      </c>
      <c r="N762" s="16" t="s">
        <v>3597</v>
      </c>
      <c r="O762" s="35" t="s">
        <v>3598</v>
      </c>
      <c r="P762" s="16" t="s">
        <v>71</v>
      </c>
      <c r="Q762" s="16" t="s">
        <v>131</v>
      </c>
      <c r="R762" s="38" t="s">
        <v>73</v>
      </c>
      <c r="S762" s="22"/>
      <c r="T762" s="22">
        <v>893</v>
      </c>
      <c r="U762" s="22" t="s">
        <v>3597</v>
      </c>
      <c r="V762" s="37" t="s">
        <v>3598</v>
      </c>
      <c r="W762" s="16">
        <v>1000</v>
      </c>
      <c r="X762" s="16" t="s">
        <v>74</v>
      </c>
      <c r="Y762" s="16" t="s">
        <v>3599</v>
      </c>
      <c r="Z762" s="16" t="s">
        <v>3600</v>
      </c>
      <c r="AA762" s="16" t="s">
        <v>671</v>
      </c>
      <c r="AB762" s="16" t="s">
        <v>691</v>
      </c>
      <c r="AC762" s="16" t="s">
        <v>692</v>
      </c>
      <c r="AD762" s="16" t="s">
        <v>4262</v>
      </c>
      <c r="AE762" s="16" t="s">
        <v>3601</v>
      </c>
      <c r="AF762" s="24">
        <v>2948278</v>
      </c>
      <c r="AG762" s="25" t="s">
        <v>78</v>
      </c>
      <c r="AH762" s="24">
        <v>2948278</v>
      </c>
      <c r="AI762" s="26" t="s">
        <v>78</v>
      </c>
      <c r="AJ762" s="27">
        <v>43285</v>
      </c>
      <c r="AK762" s="19"/>
      <c r="AL762" s="28">
        <f t="shared" ca="1" si="73"/>
        <v>6.75</v>
      </c>
      <c r="AM762" s="16" t="s">
        <v>183</v>
      </c>
      <c r="AN762" s="16" t="s">
        <v>94</v>
      </c>
      <c r="AO762" s="36" t="s">
        <v>693</v>
      </c>
      <c r="AP762" s="30">
        <v>6.9690000000000002E-2</v>
      </c>
      <c r="AQ762" s="31" t="s">
        <v>4263</v>
      </c>
      <c r="AR762" s="16" t="s">
        <v>4263</v>
      </c>
      <c r="AS762" s="16" t="s">
        <v>84</v>
      </c>
      <c r="AT762" s="16"/>
      <c r="AU762" s="33"/>
      <c r="AV762" s="16"/>
      <c r="AW762" s="16" t="s">
        <v>4264</v>
      </c>
      <c r="AX762" s="16">
        <v>3242515261</v>
      </c>
      <c r="AY762" s="16" t="s">
        <v>78</v>
      </c>
      <c r="AZ762" s="16" t="str">
        <f t="shared" ca="1" si="75"/>
        <v xml:space="preserve"> </v>
      </c>
      <c r="BA762" s="16" t="s">
        <v>87</v>
      </c>
      <c r="BB762" s="16" t="s">
        <v>87</v>
      </c>
      <c r="BC762" s="16"/>
      <c r="BD762" s="18" t="s">
        <v>87</v>
      </c>
      <c r="BE762" s="16"/>
      <c r="BF762" s="16" t="s">
        <v>87</v>
      </c>
      <c r="BG762" s="31"/>
      <c r="BH762" s="16"/>
      <c r="BI762" s="19"/>
      <c r="BJ762" s="16"/>
      <c r="BK762" s="16"/>
      <c r="BL762" s="34"/>
    </row>
    <row r="763" spans="1:64">
      <c r="A763" s="15">
        <v>894</v>
      </c>
      <c r="B763" s="16">
        <v>301</v>
      </c>
      <c r="C763" s="17" t="s">
        <v>64</v>
      </c>
      <c r="D763" s="18">
        <v>17345148</v>
      </c>
      <c r="E763" s="18" t="e">
        <v>#N/A</v>
      </c>
      <c r="F763" s="18" t="e">
        <v>#N/A</v>
      </c>
      <c r="G763" s="17" t="s">
        <v>4265</v>
      </c>
      <c r="H763" s="16"/>
      <c r="I763" s="19">
        <v>25877</v>
      </c>
      <c r="J763" s="16">
        <f t="shared" ca="1" si="76"/>
        <v>54</v>
      </c>
      <c r="K763" s="17" t="s">
        <v>67</v>
      </c>
      <c r="L763" s="16">
        <v>4070</v>
      </c>
      <c r="M763" s="16" t="s">
        <v>3596</v>
      </c>
      <c r="N763" s="16" t="s">
        <v>3597</v>
      </c>
      <c r="O763" s="35" t="s">
        <v>3598</v>
      </c>
      <c r="P763" s="16" t="s">
        <v>71</v>
      </c>
      <c r="Q763" s="16" t="s">
        <v>131</v>
      </c>
      <c r="R763" s="38" t="s">
        <v>73</v>
      </c>
      <c r="S763" s="22"/>
      <c r="T763" s="22">
        <v>894</v>
      </c>
      <c r="U763" s="22" t="s">
        <v>3597</v>
      </c>
      <c r="V763" s="37" t="s">
        <v>3598</v>
      </c>
      <c r="W763" s="16">
        <v>1000</v>
      </c>
      <c r="X763" s="16" t="s">
        <v>74</v>
      </c>
      <c r="Y763" s="16" t="s">
        <v>3599</v>
      </c>
      <c r="Z763" s="16" t="s">
        <v>3600</v>
      </c>
      <c r="AA763" s="16" t="s">
        <v>463</v>
      </c>
      <c r="AB763" s="16" t="s">
        <v>4266</v>
      </c>
      <c r="AC763" s="16" t="s">
        <v>511</v>
      </c>
      <c r="AD763" s="16"/>
      <c r="AE763" s="16" t="s">
        <v>3601</v>
      </c>
      <c r="AF763" s="24">
        <v>2948278</v>
      </c>
      <c r="AG763" s="25" t="s">
        <v>78</v>
      </c>
      <c r="AH763" s="24">
        <v>2948278</v>
      </c>
      <c r="AI763" s="26" t="s">
        <v>78</v>
      </c>
      <c r="AJ763" s="27">
        <v>43287</v>
      </c>
      <c r="AK763" s="19"/>
      <c r="AL763" s="28">
        <f t="shared" ca="1" si="73"/>
        <v>6.666666666666667</v>
      </c>
      <c r="AM763" s="16" t="s">
        <v>173</v>
      </c>
      <c r="AN763" s="16" t="s">
        <v>94</v>
      </c>
      <c r="AO763" s="36" t="s">
        <v>513</v>
      </c>
      <c r="AP763" s="30">
        <v>6.9690000000000002E-2</v>
      </c>
      <c r="AQ763" s="31" t="s">
        <v>4267</v>
      </c>
      <c r="AR763" s="16" t="s">
        <v>4267</v>
      </c>
      <c r="AS763" s="16" t="s">
        <v>84</v>
      </c>
      <c r="AT763" s="16"/>
      <c r="AU763" s="33"/>
      <c r="AV763" s="16"/>
      <c r="AW763" s="16" t="s">
        <v>4268</v>
      </c>
      <c r="AX763" s="16">
        <v>3058578940</v>
      </c>
      <c r="AY763" s="16" t="s">
        <v>78</v>
      </c>
      <c r="AZ763" s="16" t="str">
        <f t="shared" ca="1" si="75"/>
        <v xml:space="preserve"> </v>
      </c>
      <c r="BA763" s="16" t="s">
        <v>87</v>
      </c>
      <c r="BB763" s="16" t="s">
        <v>87</v>
      </c>
      <c r="BC763" s="16"/>
      <c r="BD763" s="18" t="s">
        <v>87</v>
      </c>
      <c r="BE763" s="16"/>
      <c r="BF763" s="16" t="s">
        <v>87</v>
      </c>
      <c r="BG763" s="31"/>
      <c r="BH763" s="16"/>
      <c r="BI763" s="19"/>
      <c r="BJ763" s="16"/>
      <c r="BK763" s="16"/>
      <c r="BL763" s="34"/>
    </row>
    <row r="764" spans="1:64">
      <c r="A764" s="15">
        <v>895</v>
      </c>
      <c r="B764" s="16">
        <v>301</v>
      </c>
      <c r="C764" s="17" t="s">
        <v>64</v>
      </c>
      <c r="D764" s="18">
        <v>17348565</v>
      </c>
      <c r="E764" s="18">
        <v>17348565</v>
      </c>
      <c r="F764" s="18">
        <v>17348565</v>
      </c>
      <c r="G764" s="17" t="s">
        <v>4269</v>
      </c>
      <c r="H764" s="16" t="s">
        <v>89</v>
      </c>
      <c r="I764" s="19" t="s">
        <v>4270</v>
      </c>
      <c r="J764" s="16">
        <f t="shared" ca="1" si="76"/>
        <v>53</v>
      </c>
      <c r="K764" s="17" t="s">
        <v>67</v>
      </c>
      <c r="L764" s="16">
        <v>4070</v>
      </c>
      <c r="M764" s="16" t="s">
        <v>3596</v>
      </c>
      <c r="N764" s="16" t="s">
        <v>3597</v>
      </c>
      <c r="O764" s="35" t="s">
        <v>3598</v>
      </c>
      <c r="P764" s="16" t="s">
        <v>71</v>
      </c>
      <c r="Q764" s="16" t="s">
        <v>131</v>
      </c>
      <c r="R764" s="38" t="s">
        <v>73</v>
      </c>
      <c r="S764" s="22"/>
      <c r="T764" s="22">
        <v>895</v>
      </c>
      <c r="U764" s="22" t="s">
        <v>3597</v>
      </c>
      <c r="V764" s="37" t="s">
        <v>3598</v>
      </c>
      <c r="W764" s="16">
        <v>1000</v>
      </c>
      <c r="X764" s="16" t="s">
        <v>74</v>
      </c>
      <c r="Y764" s="16" t="s">
        <v>3599</v>
      </c>
      <c r="Z764" s="16" t="s">
        <v>3600</v>
      </c>
      <c r="AA764" s="16" t="s">
        <v>76</v>
      </c>
      <c r="AB764" s="16" t="s">
        <v>4271</v>
      </c>
      <c r="AC764" s="16" t="s">
        <v>3702</v>
      </c>
      <c r="AD764" s="16"/>
      <c r="AE764" s="16" t="s">
        <v>1324</v>
      </c>
      <c r="AF764" s="24">
        <v>2948278</v>
      </c>
      <c r="AG764" s="25" t="s">
        <v>78</v>
      </c>
      <c r="AH764" s="24">
        <v>2948278</v>
      </c>
      <c r="AI764" s="26" t="s">
        <v>78</v>
      </c>
      <c r="AJ764" s="27">
        <v>43007</v>
      </c>
      <c r="AK764" s="19"/>
      <c r="AL764" s="28">
        <f t="shared" ca="1" si="73"/>
        <v>7.5</v>
      </c>
      <c r="AM764" s="16" t="s">
        <v>93</v>
      </c>
      <c r="AN764" s="16" t="s">
        <v>94</v>
      </c>
      <c r="AO764" s="36" t="s">
        <v>82</v>
      </c>
      <c r="AP764" s="30">
        <v>6.9690000000000002E-2</v>
      </c>
      <c r="AQ764" s="31" t="s">
        <v>4272</v>
      </c>
      <c r="AR764" s="16" t="s">
        <v>4273</v>
      </c>
      <c r="AS764" s="16" t="s">
        <v>84</v>
      </c>
      <c r="AT764" s="16"/>
      <c r="AU764" s="33"/>
      <c r="AV764" s="16"/>
      <c r="AW764" s="16" t="s">
        <v>4274</v>
      </c>
      <c r="AX764" s="16">
        <v>3005507273</v>
      </c>
      <c r="AY764" s="16" t="s">
        <v>78</v>
      </c>
      <c r="AZ764" s="16" t="str">
        <f t="shared" ca="1" si="75"/>
        <v xml:space="preserve"> </v>
      </c>
      <c r="BA764" s="16" t="s">
        <v>87</v>
      </c>
      <c r="BB764" s="16" t="s">
        <v>2744</v>
      </c>
      <c r="BC764" s="16"/>
      <c r="BD764" s="18" t="s">
        <v>87</v>
      </c>
      <c r="BE764" s="16"/>
      <c r="BF764" s="16" t="s">
        <v>87</v>
      </c>
      <c r="BG764" s="31"/>
      <c r="BH764" s="16"/>
      <c r="BI764" s="19"/>
      <c r="BJ764" s="16"/>
      <c r="BK764" s="16"/>
      <c r="BL764" s="34"/>
    </row>
    <row r="765" spans="1:64">
      <c r="A765" s="15">
        <v>896</v>
      </c>
      <c r="B765" s="16">
        <v>301</v>
      </c>
      <c r="C765" s="17" t="s">
        <v>112</v>
      </c>
      <c r="D765" s="18">
        <v>1001546735</v>
      </c>
      <c r="E765" s="18">
        <v>1001546735</v>
      </c>
      <c r="F765" s="18">
        <v>1001546735</v>
      </c>
      <c r="G765" s="17" t="s">
        <v>4275</v>
      </c>
      <c r="H765" s="16" t="s">
        <v>89</v>
      </c>
      <c r="I765" s="19">
        <v>32502</v>
      </c>
      <c r="J765" s="16">
        <f t="shared" ca="1" si="76"/>
        <v>36</v>
      </c>
      <c r="K765" s="17" t="s">
        <v>67</v>
      </c>
      <c r="L765" s="16">
        <v>4070</v>
      </c>
      <c r="M765" s="16" t="s">
        <v>3596</v>
      </c>
      <c r="N765" s="16" t="s">
        <v>3597</v>
      </c>
      <c r="O765" s="35" t="s">
        <v>3598</v>
      </c>
      <c r="P765" s="16" t="s">
        <v>71</v>
      </c>
      <c r="Q765" s="16" t="s">
        <v>131</v>
      </c>
      <c r="R765" s="38" t="s">
        <v>73</v>
      </c>
      <c r="S765" s="22"/>
      <c r="T765" s="22">
        <v>896</v>
      </c>
      <c r="U765" s="22" t="s">
        <v>3597</v>
      </c>
      <c r="V765" s="37" t="s">
        <v>3598</v>
      </c>
      <c r="W765" s="16">
        <v>1000</v>
      </c>
      <c r="X765" s="16" t="s">
        <v>74</v>
      </c>
      <c r="Y765" s="16" t="s">
        <v>3599</v>
      </c>
      <c r="Z765" s="16" t="s">
        <v>3600</v>
      </c>
      <c r="AA765" s="16" t="s">
        <v>478</v>
      </c>
      <c r="AB765" s="16" t="s">
        <v>771</v>
      </c>
      <c r="AC765" s="16" t="s">
        <v>772</v>
      </c>
      <c r="AD765" s="16" t="s">
        <v>3663</v>
      </c>
      <c r="AE765" s="16" t="s">
        <v>1324</v>
      </c>
      <c r="AF765" s="24">
        <v>2948278</v>
      </c>
      <c r="AG765" s="25" t="s">
        <v>78</v>
      </c>
      <c r="AH765" s="24">
        <v>2948278</v>
      </c>
      <c r="AI765" s="26" t="s">
        <v>78</v>
      </c>
      <c r="AJ765" s="27">
        <v>43719</v>
      </c>
      <c r="AK765" s="19"/>
      <c r="AL765" s="28">
        <f t="shared" ca="1" si="73"/>
        <v>5.5</v>
      </c>
      <c r="AM765" s="16" t="s">
        <v>173</v>
      </c>
      <c r="AN765" s="16" t="s">
        <v>121</v>
      </c>
      <c r="AO765" s="36" t="s">
        <v>773</v>
      </c>
      <c r="AP765" s="30">
        <v>6.9690000000000002E-2</v>
      </c>
      <c r="AQ765" s="31" t="s">
        <v>4276</v>
      </c>
      <c r="AR765" s="16" t="s">
        <v>4276</v>
      </c>
      <c r="AS765" s="16" t="s">
        <v>107</v>
      </c>
      <c r="AT765" s="16"/>
      <c r="AU765" s="33"/>
      <c r="AV765" s="16"/>
      <c r="AW765" s="16" t="s">
        <v>4277</v>
      </c>
      <c r="AX765" s="16">
        <v>3203624946</v>
      </c>
      <c r="AY765" s="16" t="s">
        <v>78</v>
      </c>
      <c r="AZ765" s="16" t="str">
        <f t="shared" ca="1" si="75"/>
        <v xml:space="preserve"> </v>
      </c>
      <c r="BA765" s="16" t="s">
        <v>87</v>
      </c>
      <c r="BB765" s="16" t="s">
        <v>87</v>
      </c>
      <c r="BC765" s="16"/>
      <c r="BD765" s="18" t="s">
        <v>87</v>
      </c>
      <c r="BE765" s="16"/>
      <c r="BF765" s="16" t="s">
        <v>87</v>
      </c>
      <c r="BG765" s="31"/>
      <c r="BH765" s="16"/>
      <c r="BI765" s="19"/>
      <c r="BJ765" s="16"/>
      <c r="BK765" s="16"/>
      <c r="BL765" s="34"/>
    </row>
    <row r="766" spans="1:64">
      <c r="A766" s="15">
        <v>897</v>
      </c>
      <c r="B766" s="16">
        <v>301</v>
      </c>
      <c r="C766" s="17" t="s">
        <v>64</v>
      </c>
      <c r="D766" s="18">
        <v>17417634</v>
      </c>
      <c r="E766" s="18">
        <v>17417634</v>
      </c>
      <c r="F766" s="18">
        <v>17417634</v>
      </c>
      <c r="G766" s="17" t="s">
        <v>4278</v>
      </c>
      <c r="H766" s="16" t="s">
        <v>229</v>
      </c>
      <c r="I766" s="19">
        <v>27487</v>
      </c>
      <c r="J766" s="16">
        <f t="shared" ca="1" si="76"/>
        <v>50</v>
      </c>
      <c r="K766" s="17" t="s">
        <v>67</v>
      </c>
      <c r="L766" s="16">
        <v>4070</v>
      </c>
      <c r="M766" s="16" t="s">
        <v>3596</v>
      </c>
      <c r="N766" s="16" t="s">
        <v>3597</v>
      </c>
      <c r="O766" s="35" t="s">
        <v>3598</v>
      </c>
      <c r="P766" s="16" t="s">
        <v>71</v>
      </c>
      <c r="Q766" s="16" t="s">
        <v>131</v>
      </c>
      <c r="R766" s="38" t="s">
        <v>73</v>
      </c>
      <c r="S766" s="22"/>
      <c r="T766" s="22">
        <v>897</v>
      </c>
      <c r="U766" s="22" t="s">
        <v>3597</v>
      </c>
      <c r="V766" s="37" t="s">
        <v>3598</v>
      </c>
      <c r="W766" s="16">
        <v>1000</v>
      </c>
      <c r="X766" s="16" t="s">
        <v>74</v>
      </c>
      <c r="Y766" s="16" t="s">
        <v>3599</v>
      </c>
      <c r="Z766" s="16" t="s">
        <v>3600</v>
      </c>
      <c r="AA766" s="16" t="s">
        <v>671</v>
      </c>
      <c r="AB766" s="16" t="s">
        <v>691</v>
      </c>
      <c r="AC766" s="16" t="s">
        <v>692</v>
      </c>
      <c r="AD766" s="16"/>
      <c r="AE766" s="16" t="s">
        <v>3601</v>
      </c>
      <c r="AF766" s="24">
        <v>2948278</v>
      </c>
      <c r="AG766" s="25" t="s">
        <v>78</v>
      </c>
      <c r="AH766" s="24">
        <v>2948278</v>
      </c>
      <c r="AI766" s="26" t="s">
        <v>78</v>
      </c>
      <c r="AJ766" s="27">
        <v>43059</v>
      </c>
      <c r="AK766" s="19"/>
      <c r="AL766" s="28">
        <f t="shared" ca="1" si="73"/>
        <v>7.333333333333333</v>
      </c>
      <c r="AM766" s="16" t="s">
        <v>120</v>
      </c>
      <c r="AN766" s="16" t="s">
        <v>94</v>
      </c>
      <c r="AO766" s="36" t="s">
        <v>693</v>
      </c>
      <c r="AP766" s="30">
        <v>6.9690000000000002E-2</v>
      </c>
      <c r="AQ766" s="31" t="s">
        <v>4279</v>
      </c>
      <c r="AR766" s="16" t="s">
        <v>4279</v>
      </c>
      <c r="AS766" s="16" t="s">
        <v>84</v>
      </c>
      <c r="AT766" s="16"/>
      <c r="AU766" s="33"/>
      <c r="AV766" s="16"/>
      <c r="AW766" s="16" t="s">
        <v>4280</v>
      </c>
      <c r="AX766" s="16">
        <v>3105648599</v>
      </c>
      <c r="AY766" s="16" t="s">
        <v>78</v>
      </c>
      <c r="AZ766" s="16" t="str">
        <f t="shared" ca="1" si="75"/>
        <v xml:space="preserve"> </v>
      </c>
      <c r="BA766" s="16" t="s">
        <v>87</v>
      </c>
      <c r="BB766" s="16" t="s">
        <v>211</v>
      </c>
      <c r="BC766" s="16"/>
      <c r="BD766" s="18" t="s">
        <v>87</v>
      </c>
      <c r="BE766" s="16"/>
      <c r="BF766" s="16" t="s">
        <v>87</v>
      </c>
      <c r="BG766" s="31"/>
      <c r="BH766" s="16"/>
      <c r="BI766" s="19"/>
      <c r="BJ766" s="16"/>
      <c r="BK766" s="16"/>
      <c r="BL766" s="34"/>
    </row>
    <row r="767" spans="1:64">
      <c r="A767" s="15">
        <v>898</v>
      </c>
      <c r="B767" s="16">
        <v>301</v>
      </c>
      <c r="C767" s="17" t="s">
        <v>112</v>
      </c>
      <c r="D767" s="18">
        <v>1148956988</v>
      </c>
      <c r="E767" s="18">
        <v>1148956988</v>
      </c>
      <c r="F767" s="18">
        <v>1148956988</v>
      </c>
      <c r="G767" s="17" t="s">
        <v>4281</v>
      </c>
      <c r="H767" s="16" t="s">
        <v>229</v>
      </c>
      <c r="I767" s="19">
        <v>31419</v>
      </c>
      <c r="J767" s="16">
        <f t="shared" ca="1" si="76"/>
        <v>39</v>
      </c>
      <c r="K767" s="17" t="s">
        <v>67</v>
      </c>
      <c r="L767" s="16">
        <v>4070</v>
      </c>
      <c r="M767" s="16" t="s">
        <v>3596</v>
      </c>
      <c r="N767" s="16" t="s">
        <v>3597</v>
      </c>
      <c r="O767" s="35" t="s">
        <v>3598</v>
      </c>
      <c r="P767" s="16" t="s">
        <v>71</v>
      </c>
      <c r="Q767" s="16" t="s">
        <v>131</v>
      </c>
      <c r="R767" s="38" t="s">
        <v>73</v>
      </c>
      <c r="S767" s="22"/>
      <c r="T767" s="22">
        <v>898</v>
      </c>
      <c r="U767" s="22" t="s">
        <v>3597</v>
      </c>
      <c r="V767" s="37" t="s">
        <v>3598</v>
      </c>
      <c r="W767" s="16">
        <v>1000</v>
      </c>
      <c r="X767" s="16" t="s">
        <v>74</v>
      </c>
      <c r="Y767" s="16" t="s">
        <v>3599</v>
      </c>
      <c r="Z767" s="16" t="s">
        <v>3600</v>
      </c>
      <c r="AA767" s="16" t="s">
        <v>76</v>
      </c>
      <c r="AB767" s="16" t="s">
        <v>76</v>
      </c>
      <c r="AC767" s="16" t="s">
        <v>76</v>
      </c>
      <c r="AD767" s="16"/>
      <c r="AE767" s="16" t="s">
        <v>1324</v>
      </c>
      <c r="AF767" s="24">
        <v>2948278</v>
      </c>
      <c r="AG767" s="25" t="s">
        <v>78</v>
      </c>
      <c r="AH767" s="24">
        <v>2948278</v>
      </c>
      <c r="AI767" s="26" t="s">
        <v>78</v>
      </c>
      <c r="AJ767" s="27">
        <v>43719</v>
      </c>
      <c r="AK767" s="19"/>
      <c r="AL767" s="28">
        <f t="shared" ca="1" si="73"/>
        <v>5.5</v>
      </c>
      <c r="AM767" s="16" t="s">
        <v>173</v>
      </c>
      <c r="AN767" s="16" t="s">
        <v>94</v>
      </c>
      <c r="AO767" s="36" t="s">
        <v>82</v>
      </c>
      <c r="AP767" s="30">
        <v>6.9690000000000002E-2</v>
      </c>
      <c r="AQ767" s="31" t="s">
        <v>4282</v>
      </c>
      <c r="AR767" s="16" t="s">
        <v>4283</v>
      </c>
      <c r="AS767" s="16" t="s">
        <v>4284</v>
      </c>
      <c r="AT767" s="16"/>
      <c r="AU767" s="33"/>
      <c r="AV767" s="16"/>
      <c r="AW767" s="16" t="s">
        <v>4285</v>
      </c>
      <c r="AX767" s="16">
        <v>3208416859</v>
      </c>
      <c r="AY767" s="16" t="s">
        <v>78</v>
      </c>
      <c r="AZ767" s="16" t="str">
        <f t="shared" ca="1" si="75"/>
        <v xml:space="preserve"> </v>
      </c>
      <c r="BA767" s="16" t="s">
        <v>87</v>
      </c>
      <c r="BB767" s="16" t="s">
        <v>87</v>
      </c>
      <c r="BC767" s="16"/>
      <c r="BD767" s="18" t="s">
        <v>87</v>
      </c>
      <c r="BE767" s="16"/>
      <c r="BF767" s="16" t="s">
        <v>87</v>
      </c>
      <c r="BG767" s="31"/>
      <c r="BH767" s="16"/>
      <c r="BI767" s="19"/>
      <c r="BJ767" s="16"/>
      <c r="BK767" s="16"/>
      <c r="BL767" s="34"/>
    </row>
    <row r="768" spans="1:64">
      <c r="A768" s="15">
        <v>899</v>
      </c>
      <c r="B768" s="16">
        <v>301</v>
      </c>
      <c r="C768" s="17" t="s">
        <v>64</v>
      </c>
      <c r="D768" s="18">
        <v>17560144</v>
      </c>
      <c r="E768" s="18">
        <v>17560144</v>
      </c>
      <c r="F768" s="18">
        <v>17560144</v>
      </c>
      <c r="G768" s="17" t="s">
        <v>4286</v>
      </c>
      <c r="H768" s="16" t="s">
        <v>89</v>
      </c>
      <c r="I768" s="19">
        <v>29085</v>
      </c>
      <c r="J768" s="16">
        <f t="shared" ca="1" si="76"/>
        <v>45</v>
      </c>
      <c r="K768" s="17" t="s">
        <v>67</v>
      </c>
      <c r="L768" s="16">
        <v>4070</v>
      </c>
      <c r="M768" s="16" t="s">
        <v>3596</v>
      </c>
      <c r="N768" s="16" t="s">
        <v>3597</v>
      </c>
      <c r="O768" s="35" t="s">
        <v>3598</v>
      </c>
      <c r="P768" s="16" t="s">
        <v>71</v>
      </c>
      <c r="Q768" s="16" t="s">
        <v>131</v>
      </c>
      <c r="R768" s="38" t="s">
        <v>73</v>
      </c>
      <c r="S768" s="22"/>
      <c r="T768" s="22">
        <v>899</v>
      </c>
      <c r="U768" s="22" t="s">
        <v>3597</v>
      </c>
      <c r="V768" s="37" t="s">
        <v>3598</v>
      </c>
      <c r="W768" s="16">
        <v>1000</v>
      </c>
      <c r="X768" s="16" t="s">
        <v>74</v>
      </c>
      <c r="Y768" s="16" t="s">
        <v>3599</v>
      </c>
      <c r="Z768" s="16" t="s">
        <v>3600</v>
      </c>
      <c r="AA768" s="16" t="s">
        <v>76</v>
      </c>
      <c r="AB768" s="16" t="s">
        <v>76</v>
      </c>
      <c r="AC768" s="16" t="s">
        <v>76</v>
      </c>
      <c r="AD768" s="16"/>
      <c r="AE768" s="16" t="s">
        <v>3601</v>
      </c>
      <c r="AF768" s="24">
        <v>2948278</v>
      </c>
      <c r="AG768" s="25" t="s">
        <v>78</v>
      </c>
      <c r="AH768" s="24">
        <v>2948278</v>
      </c>
      <c r="AI768" s="26" t="s">
        <v>78</v>
      </c>
      <c r="AJ768" s="27">
        <v>43285</v>
      </c>
      <c r="AK768" s="19"/>
      <c r="AL768" s="28">
        <f t="shared" ca="1" si="73"/>
        <v>6.75</v>
      </c>
      <c r="AM768" s="16" t="s">
        <v>183</v>
      </c>
      <c r="AN768" s="16" t="s">
        <v>94</v>
      </c>
      <c r="AO768" s="36" t="s">
        <v>82</v>
      </c>
      <c r="AP768" s="30">
        <v>6.9690000000000002E-2</v>
      </c>
      <c r="AQ768" s="31" t="s">
        <v>4287</v>
      </c>
      <c r="AR768" s="16" t="s">
        <v>4287</v>
      </c>
      <c r="AS768" s="16" t="s">
        <v>84</v>
      </c>
      <c r="AT768" s="16"/>
      <c r="AU768" s="33"/>
      <c r="AV768" s="16"/>
      <c r="AW768" s="16" t="s">
        <v>4288</v>
      </c>
      <c r="AX768" s="16">
        <v>3214694318</v>
      </c>
      <c r="AY768" s="16" t="s">
        <v>78</v>
      </c>
      <c r="AZ768" s="16" t="str">
        <f t="shared" ca="1" si="75"/>
        <v xml:space="preserve"> </v>
      </c>
      <c r="BA768" s="16" t="s">
        <v>87</v>
      </c>
      <c r="BB768" s="16" t="s">
        <v>87</v>
      </c>
      <c r="BC768" s="16"/>
      <c r="BD768" s="18" t="s">
        <v>87</v>
      </c>
      <c r="BE768" s="16"/>
      <c r="BF768" s="16" t="s">
        <v>87</v>
      </c>
      <c r="BG768" s="31"/>
      <c r="BH768" s="16"/>
      <c r="BI768" s="19"/>
      <c r="BJ768" s="16"/>
      <c r="BK768" s="16"/>
      <c r="BL768" s="34"/>
    </row>
    <row r="769" spans="1:64">
      <c r="A769" s="15">
        <v>900</v>
      </c>
      <c r="B769" s="16">
        <v>301</v>
      </c>
      <c r="C769" s="17" t="s">
        <v>64</v>
      </c>
      <c r="D769" s="18">
        <v>17571048</v>
      </c>
      <c r="E769" s="18">
        <v>17571048</v>
      </c>
      <c r="F769" s="18">
        <v>17571048</v>
      </c>
      <c r="G769" s="17" t="s">
        <v>4289</v>
      </c>
      <c r="H769" s="16" t="s">
        <v>89</v>
      </c>
      <c r="I769" s="19">
        <v>29198</v>
      </c>
      <c r="J769" s="16">
        <f t="shared" ca="1" si="76"/>
        <v>45</v>
      </c>
      <c r="K769" s="17" t="s">
        <v>67</v>
      </c>
      <c r="L769" s="16">
        <v>4070</v>
      </c>
      <c r="M769" s="16" t="s">
        <v>3596</v>
      </c>
      <c r="N769" s="16" t="s">
        <v>3597</v>
      </c>
      <c r="O769" s="35" t="s">
        <v>3598</v>
      </c>
      <c r="P769" s="16" t="s">
        <v>71</v>
      </c>
      <c r="Q769" s="16" t="s">
        <v>131</v>
      </c>
      <c r="R769" s="38" t="s">
        <v>73</v>
      </c>
      <c r="S769" s="22"/>
      <c r="T769" s="22">
        <v>900</v>
      </c>
      <c r="U769" s="22" t="s">
        <v>3597</v>
      </c>
      <c r="V769" s="37" t="s">
        <v>3598</v>
      </c>
      <c r="W769" s="16">
        <v>1000</v>
      </c>
      <c r="X769" s="16" t="s">
        <v>74</v>
      </c>
      <c r="Y769" s="16" t="s">
        <v>3599</v>
      </c>
      <c r="Z769" s="16" t="s">
        <v>3600</v>
      </c>
      <c r="AA769" s="16" t="s">
        <v>478</v>
      </c>
      <c r="AB769" s="16" t="s">
        <v>3976</v>
      </c>
      <c r="AC769" s="16" t="s">
        <v>480</v>
      </c>
      <c r="AD769" s="16" t="s">
        <v>4290</v>
      </c>
      <c r="AE769" s="16" t="s">
        <v>3601</v>
      </c>
      <c r="AF769" s="24">
        <v>2948278</v>
      </c>
      <c r="AG769" s="25" t="s">
        <v>78</v>
      </c>
      <c r="AH769" s="24">
        <v>2948278</v>
      </c>
      <c r="AI769" s="26" t="s">
        <v>78</v>
      </c>
      <c r="AJ769" s="27">
        <v>43285</v>
      </c>
      <c r="AK769" s="19"/>
      <c r="AL769" s="28">
        <f t="shared" ca="1" si="73"/>
        <v>6.75</v>
      </c>
      <c r="AM769" s="16" t="s">
        <v>173</v>
      </c>
      <c r="AN769" s="16" t="s">
        <v>94</v>
      </c>
      <c r="AO769" s="36" t="s">
        <v>481</v>
      </c>
      <c r="AP769" s="30">
        <v>6.9690000000000002E-2</v>
      </c>
      <c r="AQ769" s="31" t="s">
        <v>4291</v>
      </c>
      <c r="AR769" s="16" t="s">
        <v>4292</v>
      </c>
      <c r="AS769" s="16" t="s">
        <v>84</v>
      </c>
      <c r="AT769" s="16"/>
      <c r="AU769" s="33"/>
      <c r="AV769" s="16"/>
      <c r="AW769" s="16" t="s">
        <v>4293</v>
      </c>
      <c r="AX769" s="16">
        <v>3006740938</v>
      </c>
      <c r="AY769" s="16" t="s">
        <v>78</v>
      </c>
      <c r="AZ769" s="16" t="str">
        <f t="shared" ca="1" si="75"/>
        <v xml:space="preserve"> </v>
      </c>
      <c r="BA769" s="16" t="s">
        <v>87</v>
      </c>
      <c r="BB769" s="16" t="s">
        <v>87</v>
      </c>
      <c r="BC769" s="16"/>
      <c r="BD769" s="18" t="s">
        <v>87</v>
      </c>
      <c r="BE769" s="16"/>
      <c r="BF769" s="16" t="s">
        <v>87</v>
      </c>
      <c r="BG769" s="31"/>
      <c r="BH769" s="16"/>
      <c r="BI769" s="19"/>
      <c r="BJ769" s="16"/>
      <c r="BK769" s="16"/>
      <c r="BL769" s="34"/>
    </row>
    <row r="770" spans="1:64">
      <c r="A770" s="15">
        <v>901</v>
      </c>
      <c r="B770" s="16">
        <v>301</v>
      </c>
      <c r="C770" s="17" t="s">
        <v>64</v>
      </c>
      <c r="D770" s="18">
        <v>17585338</v>
      </c>
      <c r="E770" s="18">
        <v>17585338</v>
      </c>
      <c r="F770" s="18">
        <v>17585338</v>
      </c>
      <c r="G770" s="17" t="s">
        <v>4294</v>
      </c>
      <c r="H770" s="16" t="s">
        <v>89</v>
      </c>
      <c r="I770" s="19" t="s">
        <v>4295</v>
      </c>
      <c r="J770" s="16">
        <f t="shared" ca="1" si="76"/>
        <v>58</v>
      </c>
      <c r="K770" s="17" t="s">
        <v>67</v>
      </c>
      <c r="L770" s="16">
        <v>4070</v>
      </c>
      <c r="M770" s="16" t="s">
        <v>3596</v>
      </c>
      <c r="N770" s="16" t="s">
        <v>3597</v>
      </c>
      <c r="O770" s="35" t="s">
        <v>3598</v>
      </c>
      <c r="P770" s="16" t="s">
        <v>71</v>
      </c>
      <c r="Q770" s="16" t="s">
        <v>131</v>
      </c>
      <c r="R770" s="38" t="s">
        <v>73</v>
      </c>
      <c r="S770" s="22"/>
      <c r="T770" s="22">
        <v>901</v>
      </c>
      <c r="U770" s="22" t="s">
        <v>3597</v>
      </c>
      <c r="V770" s="37" t="s">
        <v>3598</v>
      </c>
      <c r="W770" s="16">
        <v>1000</v>
      </c>
      <c r="X770" s="16" t="s">
        <v>74</v>
      </c>
      <c r="Y770" s="16" t="s">
        <v>3599</v>
      </c>
      <c r="Z770" s="16" t="s">
        <v>3600</v>
      </c>
      <c r="AA770" s="16" t="s">
        <v>671</v>
      </c>
      <c r="AB770" s="16" t="s">
        <v>4243</v>
      </c>
      <c r="AC770" s="16" t="s">
        <v>692</v>
      </c>
      <c r="AD770" s="16" t="s">
        <v>4244</v>
      </c>
      <c r="AE770" s="16" t="s">
        <v>1324</v>
      </c>
      <c r="AF770" s="24">
        <v>2948278</v>
      </c>
      <c r="AG770" s="25" t="s">
        <v>78</v>
      </c>
      <c r="AH770" s="24">
        <v>2948278</v>
      </c>
      <c r="AI770" s="26" t="s">
        <v>78</v>
      </c>
      <c r="AJ770" s="27">
        <v>43013</v>
      </c>
      <c r="AK770" s="19"/>
      <c r="AL770" s="28">
        <f t="shared" ca="1" si="73"/>
        <v>7.416666666666667</v>
      </c>
      <c r="AM770" s="16" t="s">
        <v>173</v>
      </c>
      <c r="AN770" s="16" t="s">
        <v>94</v>
      </c>
      <c r="AO770" s="36" t="s">
        <v>693</v>
      </c>
      <c r="AP770" s="30">
        <v>6.9690000000000002E-2</v>
      </c>
      <c r="AQ770" s="31" t="s">
        <v>4296</v>
      </c>
      <c r="AR770" s="16" t="s">
        <v>4297</v>
      </c>
      <c r="AS770" s="16" t="s">
        <v>84</v>
      </c>
      <c r="AT770" s="16"/>
      <c r="AU770" s="33"/>
      <c r="AV770" s="16"/>
      <c r="AW770" s="16" t="s">
        <v>4298</v>
      </c>
      <c r="AX770" s="16">
        <v>3214592569</v>
      </c>
      <c r="AY770" s="16" t="s">
        <v>78</v>
      </c>
      <c r="AZ770" s="16" t="str">
        <f t="shared" ca="1" si="75"/>
        <v xml:space="preserve"> </v>
      </c>
      <c r="BA770" s="16" t="s">
        <v>87</v>
      </c>
      <c r="BB770" s="16" t="s">
        <v>87</v>
      </c>
      <c r="BC770" s="16"/>
      <c r="BD770" s="18" t="s">
        <v>87</v>
      </c>
      <c r="BE770" s="16"/>
      <c r="BF770" s="16" t="s">
        <v>87</v>
      </c>
      <c r="BG770" s="31"/>
      <c r="BH770" s="16"/>
      <c r="BI770" s="19"/>
      <c r="BJ770" s="16"/>
      <c r="BK770" s="16"/>
      <c r="BL770" s="34"/>
    </row>
    <row r="771" spans="1:64">
      <c r="A771" s="15">
        <v>902</v>
      </c>
      <c r="B771" s="16">
        <v>301</v>
      </c>
      <c r="C771" s="17" t="s">
        <v>64</v>
      </c>
      <c r="D771" s="18">
        <v>17589467</v>
      </c>
      <c r="E771" s="18">
        <v>17589467</v>
      </c>
      <c r="F771" s="18">
        <v>17589467</v>
      </c>
      <c r="G771" s="17" t="s">
        <v>4299</v>
      </c>
      <c r="H771" s="16" t="s">
        <v>66</v>
      </c>
      <c r="I771" s="19">
        <v>27227</v>
      </c>
      <c r="J771" s="16">
        <f t="shared" ca="1" si="76"/>
        <v>50</v>
      </c>
      <c r="K771" s="17" t="s">
        <v>67</v>
      </c>
      <c r="L771" s="16">
        <v>4070</v>
      </c>
      <c r="M771" s="16" t="s">
        <v>3596</v>
      </c>
      <c r="N771" s="16" t="s">
        <v>3597</v>
      </c>
      <c r="O771" s="35" t="s">
        <v>3598</v>
      </c>
      <c r="P771" s="16" t="s">
        <v>71</v>
      </c>
      <c r="Q771" s="16" t="s">
        <v>131</v>
      </c>
      <c r="R771" s="38" t="s">
        <v>73</v>
      </c>
      <c r="S771" s="22"/>
      <c r="T771" s="22">
        <v>902</v>
      </c>
      <c r="U771" s="22" t="s">
        <v>3597</v>
      </c>
      <c r="V771" s="37" t="s">
        <v>3598</v>
      </c>
      <c r="W771" s="16">
        <v>1000</v>
      </c>
      <c r="X771" s="16" t="s">
        <v>74</v>
      </c>
      <c r="Y771" s="16" t="s">
        <v>3599</v>
      </c>
      <c r="Z771" s="16" t="s">
        <v>3600</v>
      </c>
      <c r="AA771" s="16" t="s">
        <v>671</v>
      </c>
      <c r="AB771" s="16" t="s">
        <v>3768</v>
      </c>
      <c r="AC771" s="16" t="s">
        <v>3691</v>
      </c>
      <c r="AD771" s="16" t="s">
        <v>3843</v>
      </c>
      <c r="AE771" s="16" t="s">
        <v>1324</v>
      </c>
      <c r="AF771" s="24">
        <v>2948278</v>
      </c>
      <c r="AG771" s="25" t="s">
        <v>78</v>
      </c>
      <c r="AH771" s="24">
        <v>2948278</v>
      </c>
      <c r="AI771" s="26" t="s">
        <v>78</v>
      </c>
      <c r="AJ771" s="27">
        <v>43097</v>
      </c>
      <c r="AK771" s="19"/>
      <c r="AL771" s="28">
        <f t="shared" ca="1" si="73"/>
        <v>7.25</v>
      </c>
      <c r="AM771" s="16" t="s">
        <v>183</v>
      </c>
      <c r="AN771" s="16" t="s">
        <v>94</v>
      </c>
      <c r="AO771" s="16" t="s">
        <v>3692</v>
      </c>
      <c r="AP771" s="30">
        <v>6.9690000000000002E-2</v>
      </c>
      <c r="AQ771" s="31" t="s">
        <v>4300</v>
      </c>
      <c r="AR771" s="16" t="s">
        <v>4300</v>
      </c>
      <c r="AS771" s="16" t="s">
        <v>84</v>
      </c>
      <c r="AT771" s="16"/>
      <c r="AU771" s="33"/>
      <c r="AV771" s="16"/>
      <c r="AW771" s="16" t="s">
        <v>4301</v>
      </c>
      <c r="AX771" s="16">
        <v>3177474953</v>
      </c>
      <c r="AY771" s="16" t="s">
        <v>78</v>
      </c>
      <c r="AZ771" s="16" t="str">
        <f t="shared" ca="1" si="75"/>
        <v xml:space="preserve"> </v>
      </c>
      <c r="BA771" s="16" t="s">
        <v>87</v>
      </c>
      <c r="BB771" s="16" t="s">
        <v>87</v>
      </c>
      <c r="BC771" s="16"/>
      <c r="BD771" s="18" t="s">
        <v>87</v>
      </c>
      <c r="BE771" s="16"/>
      <c r="BF771" s="16" t="s">
        <v>87</v>
      </c>
      <c r="BG771" s="31"/>
      <c r="BH771" s="16"/>
      <c r="BI771" s="19"/>
      <c r="BJ771" s="16"/>
      <c r="BK771" s="16"/>
      <c r="BL771" s="34"/>
    </row>
    <row r="772" spans="1:64">
      <c r="A772" s="15">
        <v>903</v>
      </c>
      <c r="B772" s="16">
        <v>301</v>
      </c>
      <c r="C772" s="17" t="s">
        <v>64</v>
      </c>
      <c r="D772" s="18">
        <v>17589845</v>
      </c>
      <c r="E772" s="18">
        <v>17589845</v>
      </c>
      <c r="F772" s="18">
        <v>17589845</v>
      </c>
      <c r="G772" s="17" t="s">
        <v>4302</v>
      </c>
      <c r="H772" s="16" t="s">
        <v>89</v>
      </c>
      <c r="I772" s="19" t="s">
        <v>4303</v>
      </c>
      <c r="J772" s="16">
        <f t="shared" ca="1" si="76"/>
        <v>51</v>
      </c>
      <c r="K772" s="17" t="s">
        <v>67</v>
      </c>
      <c r="L772" s="16">
        <v>4070</v>
      </c>
      <c r="M772" s="16" t="s">
        <v>3596</v>
      </c>
      <c r="N772" s="16" t="s">
        <v>3597</v>
      </c>
      <c r="O772" s="35" t="s">
        <v>3598</v>
      </c>
      <c r="P772" s="16" t="s">
        <v>71</v>
      </c>
      <c r="Q772" s="16" t="s">
        <v>131</v>
      </c>
      <c r="R772" s="38" t="s">
        <v>73</v>
      </c>
      <c r="S772" s="22"/>
      <c r="T772" s="22">
        <v>903</v>
      </c>
      <c r="U772" s="22" t="s">
        <v>3597</v>
      </c>
      <c r="V772" s="37" t="s">
        <v>3598</v>
      </c>
      <c r="W772" s="16">
        <v>1000</v>
      </c>
      <c r="X772" s="16" t="s">
        <v>74</v>
      </c>
      <c r="Y772" s="16" t="s">
        <v>3599</v>
      </c>
      <c r="Z772" s="16" t="s">
        <v>3600</v>
      </c>
      <c r="AA772" s="16" t="s">
        <v>433</v>
      </c>
      <c r="AB772" s="16" t="s">
        <v>434</v>
      </c>
      <c r="AC772" s="16" t="s">
        <v>435</v>
      </c>
      <c r="AD772" s="16"/>
      <c r="AE772" s="16" t="s">
        <v>1324</v>
      </c>
      <c r="AF772" s="24">
        <v>2948278</v>
      </c>
      <c r="AG772" s="25" t="s">
        <v>78</v>
      </c>
      <c r="AH772" s="24">
        <v>2948278</v>
      </c>
      <c r="AI772" s="26" t="s">
        <v>78</v>
      </c>
      <c r="AJ772" s="27">
        <v>43012</v>
      </c>
      <c r="AK772" s="19"/>
      <c r="AL772" s="28">
        <f t="shared" ca="1" si="73"/>
        <v>7.5</v>
      </c>
      <c r="AM772" s="16" t="s">
        <v>173</v>
      </c>
      <c r="AN772" s="16" t="s">
        <v>240</v>
      </c>
      <c r="AO772" s="36" t="s">
        <v>436</v>
      </c>
      <c r="AP772" s="30">
        <v>6.9690000000000002E-2</v>
      </c>
      <c r="AQ772" s="31" t="s">
        <v>4304</v>
      </c>
      <c r="AR772" s="16" t="s">
        <v>4304</v>
      </c>
      <c r="AS772" s="16" t="s">
        <v>84</v>
      </c>
      <c r="AT772" s="16"/>
      <c r="AU772" s="33"/>
      <c r="AV772" s="16"/>
      <c r="AW772" s="16" t="s">
        <v>4305</v>
      </c>
      <c r="AX772" s="16">
        <v>3153611482</v>
      </c>
      <c r="AY772" s="16" t="s">
        <v>78</v>
      </c>
      <c r="AZ772" s="16" t="str">
        <f t="shared" ca="1" si="75"/>
        <v xml:space="preserve"> </v>
      </c>
      <c r="BA772" s="16" t="s">
        <v>87</v>
      </c>
      <c r="BB772" s="16" t="s">
        <v>87</v>
      </c>
      <c r="BC772" s="16"/>
      <c r="BD772" s="18" t="s">
        <v>87</v>
      </c>
      <c r="BE772" s="16"/>
      <c r="BF772" s="16" t="s">
        <v>87</v>
      </c>
      <c r="BG772" s="31"/>
      <c r="BH772" s="16"/>
      <c r="BI772" s="19"/>
      <c r="BJ772" s="16"/>
      <c r="BK772" s="16"/>
      <c r="BL772" s="34"/>
    </row>
    <row r="773" spans="1:64">
      <c r="A773" s="15">
        <v>904</v>
      </c>
      <c r="B773" s="16">
        <v>301</v>
      </c>
      <c r="C773" s="17" t="s">
        <v>64</v>
      </c>
      <c r="D773" s="18">
        <v>17592606</v>
      </c>
      <c r="E773" s="18">
        <v>17592606</v>
      </c>
      <c r="F773" s="18">
        <v>17592606</v>
      </c>
      <c r="G773" s="17" t="s">
        <v>4306</v>
      </c>
      <c r="H773" s="16" t="s">
        <v>89</v>
      </c>
      <c r="I773" s="19" t="s">
        <v>2260</v>
      </c>
      <c r="J773" s="16">
        <f t="shared" ca="1" si="76"/>
        <v>46</v>
      </c>
      <c r="K773" s="17" t="s">
        <v>67</v>
      </c>
      <c r="L773" s="16">
        <v>4070</v>
      </c>
      <c r="M773" s="16" t="s">
        <v>3596</v>
      </c>
      <c r="N773" s="16" t="s">
        <v>3597</v>
      </c>
      <c r="O773" s="35" t="s">
        <v>3598</v>
      </c>
      <c r="P773" s="16" t="s">
        <v>71</v>
      </c>
      <c r="Q773" s="16" t="s">
        <v>131</v>
      </c>
      <c r="R773" s="38" t="s">
        <v>73</v>
      </c>
      <c r="S773" s="22"/>
      <c r="T773" s="22">
        <v>904</v>
      </c>
      <c r="U773" s="22" t="s">
        <v>3597</v>
      </c>
      <c r="V773" s="37" t="s">
        <v>3598</v>
      </c>
      <c r="W773" s="16">
        <v>1000</v>
      </c>
      <c r="X773" s="16" t="s">
        <v>74</v>
      </c>
      <c r="Y773" s="16" t="s">
        <v>3599</v>
      </c>
      <c r="Z773" s="16" t="s">
        <v>3600</v>
      </c>
      <c r="AA773" s="16" t="s">
        <v>76</v>
      </c>
      <c r="AB773" s="16" t="s">
        <v>76</v>
      </c>
      <c r="AC773" s="16" t="s">
        <v>76</v>
      </c>
      <c r="AD773" s="16"/>
      <c r="AE773" s="16" t="s">
        <v>3601</v>
      </c>
      <c r="AF773" s="24">
        <v>2948278</v>
      </c>
      <c r="AG773" s="25" t="s">
        <v>78</v>
      </c>
      <c r="AH773" s="24">
        <v>2948278</v>
      </c>
      <c r="AI773" s="26" t="s">
        <v>78</v>
      </c>
      <c r="AJ773" s="27">
        <v>42989</v>
      </c>
      <c r="AK773" s="19"/>
      <c r="AL773" s="28">
        <f t="shared" ca="1" si="73"/>
        <v>7.5</v>
      </c>
      <c r="AM773" s="16" t="s">
        <v>183</v>
      </c>
      <c r="AN773" s="16" t="s">
        <v>94</v>
      </c>
      <c r="AO773" s="36" t="s">
        <v>82</v>
      </c>
      <c r="AP773" s="30">
        <v>6.9690000000000002E-2</v>
      </c>
      <c r="AQ773" s="31" t="s">
        <v>4307</v>
      </c>
      <c r="AR773" s="16" t="s">
        <v>4307</v>
      </c>
      <c r="AS773" s="16" t="s">
        <v>84</v>
      </c>
      <c r="AT773" s="16"/>
      <c r="AU773" s="33"/>
      <c r="AV773" s="16"/>
      <c r="AW773" s="16" t="s">
        <v>4308</v>
      </c>
      <c r="AX773" s="16">
        <v>3233968604</v>
      </c>
      <c r="AY773" s="16" t="s">
        <v>78</v>
      </c>
      <c r="AZ773" s="16" t="str">
        <f t="shared" ca="1" si="75"/>
        <v xml:space="preserve"> </v>
      </c>
      <c r="BA773" s="16" t="s">
        <v>87</v>
      </c>
      <c r="BB773" s="16" t="s">
        <v>87</v>
      </c>
      <c r="BC773" s="16"/>
      <c r="BD773" s="18" t="s">
        <v>87</v>
      </c>
      <c r="BE773" s="16"/>
      <c r="BF773" s="16" t="s">
        <v>87</v>
      </c>
      <c r="BG773" s="31"/>
      <c r="BH773" s="16"/>
      <c r="BI773" s="19"/>
      <c r="BJ773" s="16"/>
      <c r="BK773" s="16"/>
      <c r="BL773" s="34"/>
    </row>
    <row r="774" spans="1:64">
      <c r="A774" s="15">
        <v>905</v>
      </c>
      <c r="B774" s="16">
        <v>301</v>
      </c>
      <c r="C774" s="17" t="s">
        <v>112</v>
      </c>
      <c r="D774" s="18">
        <v>1148956632</v>
      </c>
      <c r="E774" s="18">
        <v>1148956632</v>
      </c>
      <c r="F774" s="18">
        <v>1148956632</v>
      </c>
      <c r="G774" s="17" t="s">
        <v>4309</v>
      </c>
      <c r="H774" s="16" t="s">
        <v>229</v>
      </c>
      <c r="I774" s="19">
        <v>32084</v>
      </c>
      <c r="J774" s="16">
        <f t="shared" ca="1" si="76"/>
        <v>37</v>
      </c>
      <c r="K774" s="17" t="s">
        <v>67</v>
      </c>
      <c r="L774" s="16">
        <v>4070</v>
      </c>
      <c r="M774" s="16" t="s">
        <v>3596</v>
      </c>
      <c r="N774" s="16" t="s">
        <v>3597</v>
      </c>
      <c r="O774" s="35" t="s">
        <v>3598</v>
      </c>
      <c r="P774" s="16" t="s">
        <v>71</v>
      </c>
      <c r="Q774" s="16" t="s">
        <v>131</v>
      </c>
      <c r="R774" s="38" t="s">
        <v>73</v>
      </c>
      <c r="S774" s="22"/>
      <c r="T774" s="22">
        <v>905</v>
      </c>
      <c r="U774" s="22" t="s">
        <v>3597</v>
      </c>
      <c r="V774" s="37" t="s">
        <v>3598</v>
      </c>
      <c r="W774" s="16">
        <v>1000</v>
      </c>
      <c r="X774" s="16" t="s">
        <v>74</v>
      </c>
      <c r="Y774" s="16" t="s">
        <v>3599</v>
      </c>
      <c r="Z774" s="16" t="s">
        <v>3600</v>
      </c>
      <c r="AA774" s="16" t="s">
        <v>433</v>
      </c>
      <c r="AB774" s="16" t="s">
        <v>662</v>
      </c>
      <c r="AC774" s="16" t="s">
        <v>663</v>
      </c>
      <c r="AD774" s="16"/>
      <c r="AE774" s="16" t="s">
        <v>3601</v>
      </c>
      <c r="AF774" s="24">
        <v>2948278</v>
      </c>
      <c r="AG774" s="25" t="s">
        <v>78</v>
      </c>
      <c r="AH774" s="24">
        <v>2948278</v>
      </c>
      <c r="AI774" s="26" t="s">
        <v>78</v>
      </c>
      <c r="AJ774" s="27">
        <v>44749</v>
      </c>
      <c r="AK774" s="19" t="s">
        <v>4310</v>
      </c>
      <c r="AL774" s="28">
        <f t="shared" ca="1" si="73"/>
        <v>2.6666666666666665</v>
      </c>
      <c r="AM774" s="16" t="s">
        <v>183</v>
      </c>
      <c r="AN774" s="16" t="s">
        <v>94</v>
      </c>
      <c r="AO774" s="36" t="s">
        <v>664</v>
      </c>
      <c r="AP774" s="30">
        <v>6.9690000000000002E-2</v>
      </c>
      <c r="AQ774" s="31" t="s">
        <v>4311</v>
      </c>
      <c r="AR774" s="32" t="s">
        <v>4312</v>
      </c>
      <c r="AS774" s="16" t="s">
        <v>107</v>
      </c>
      <c r="AT774" s="16"/>
      <c r="AU774" s="33"/>
      <c r="AV774" s="16"/>
      <c r="AW774" s="16" t="s">
        <v>4313</v>
      </c>
      <c r="AX774" s="16">
        <v>3216085019</v>
      </c>
      <c r="AY774" s="16" t="s">
        <v>78</v>
      </c>
      <c r="AZ774" s="16" t="str">
        <f t="shared" ca="1" si="75"/>
        <v xml:space="preserve"> </v>
      </c>
      <c r="BA774" s="16" t="s">
        <v>87</v>
      </c>
      <c r="BB774" s="16" t="s">
        <v>87</v>
      </c>
      <c r="BC774" s="16"/>
      <c r="BD774" s="18" t="s">
        <v>87</v>
      </c>
      <c r="BE774" s="16"/>
      <c r="BF774" s="16" t="s">
        <v>87</v>
      </c>
      <c r="BG774" s="31"/>
      <c r="BH774" s="16"/>
      <c r="BI774" s="19"/>
      <c r="BJ774" s="16"/>
      <c r="BK774" s="16"/>
      <c r="BL774" s="34"/>
    </row>
    <row r="775" spans="1:64">
      <c r="A775" s="15">
        <v>906</v>
      </c>
      <c r="B775" s="16">
        <v>301</v>
      </c>
      <c r="C775" s="17" t="s">
        <v>112</v>
      </c>
      <c r="D775" s="18">
        <v>1148707121</v>
      </c>
      <c r="E775" s="18">
        <v>1148707121</v>
      </c>
      <c r="F775" s="18">
        <v>1148707121</v>
      </c>
      <c r="G775" s="17" t="s">
        <v>4314</v>
      </c>
      <c r="H775" s="16" t="s">
        <v>229</v>
      </c>
      <c r="I775" s="19">
        <v>31154</v>
      </c>
      <c r="J775" s="16">
        <f t="shared" ca="1" si="76"/>
        <v>39</v>
      </c>
      <c r="K775" s="17" t="s">
        <v>67</v>
      </c>
      <c r="L775" s="16">
        <v>4070</v>
      </c>
      <c r="M775" s="16" t="s">
        <v>3596</v>
      </c>
      <c r="N775" s="16" t="s">
        <v>3597</v>
      </c>
      <c r="O775" s="35" t="s">
        <v>3598</v>
      </c>
      <c r="P775" s="16" t="s">
        <v>71</v>
      </c>
      <c r="Q775" s="16" t="s">
        <v>131</v>
      </c>
      <c r="R775" s="38" t="s">
        <v>73</v>
      </c>
      <c r="S775" s="22"/>
      <c r="T775" s="22">
        <v>906</v>
      </c>
      <c r="U775" s="22" t="s">
        <v>3597</v>
      </c>
      <c r="V775" s="37" t="s">
        <v>3598</v>
      </c>
      <c r="W775" s="16">
        <v>1000</v>
      </c>
      <c r="X775" s="16" t="s">
        <v>74</v>
      </c>
      <c r="Y775" s="16" t="s">
        <v>3599</v>
      </c>
      <c r="Z775" s="16" t="s">
        <v>3600</v>
      </c>
      <c r="AA775" s="16" t="s">
        <v>76</v>
      </c>
      <c r="AB775" s="16" t="s">
        <v>76</v>
      </c>
      <c r="AC775" s="16" t="s">
        <v>76</v>
      </c>
      <c r="AD775" s="16"/>
      <c r="AE775" s="16" t="s">
        <v>1324</v>
      </c>
      <c r="AF775" s="24">
        <v>2948278</v>
      </c>
      <c r="AG775" s="25" t="s">
        <v>78</v>
      </c>
      <c r="AH775" s="24">
        <v>2948278</v>
      </c>
      <c r="AI775" s="26" t="s">
        <v>78</v>
      </c>
      <c r="AJ775" s="27">
        <v>44411</v>
      </c>
      <c r="AK775" s="19" t="s">
        <v>4315</v>
      </c>
      <c r="AL775" s="28">
        <f t="shared" ca="1" si="73"/>
        <v>3.6666666666666665</v>
      </c>
      <c r="AM775" s="16" t="s">
        <v>120</v>
      </c>
      <c r="AN775" s="16" t="s">
        <v>94</v>
      </c>
      <c r="AO775" s="36" t="s">
        <v>82</v>
      </c>
      <c r="AP775" s="30">
        <v>6.9690000000000002E-2</v>
      </c>
      <c r="AQ775" s="31" t="s">
        <v>4316</v>
      </c>
      <c r="AR775" s="32" t="s">
        <v>4317</v>
      </c>
      <c r="AS775" s="16" t="s">
        <v>84</v>
      </c>
      <c r="AT775" s="16"/>
      <c r="AU775" s="33"/>
      <c r="AV775" s="16"/>
      <c r="AW775" s="16" t="s">
        <v>2758</v>
      </c>
      <c r="AX775" s="16">
        <v>3102235007</v>
      </c>
      <c r="AY775" s="16" t="s">
        <v>78</v>
      </c>
      <c r="AZ775" s="16" t="str">
        <f t="shared" ca="1" si="75"/>
        <v xml:space="preserve"> </v>
      </c>
      <c r="BA775" s="16" t="s">
        <v>87</v>
      </c>
      <c r="BB775" s="16" t="s">
        <v>87</v>
      </c>
      <c r="BC775" s="16">
        <v>0</v>
      </c>
      <c r="BD775" s="18" t="s">
        <v>87</v>
      </c>
      <c r="BE775" s="16"/>
      <c r="BF775" s="16" t="s">
        <v>87</v>
      </c>
      <c r="BG775" s="31"/>
      <c r="BH775" s="16"/>
      <c r="BI775" s="19"/>
      <c r="BJ775" s="16"/>
      <c r="BK775" s="16"/>
      <c r="BL775" s="34"/>
    </row>
    <row r="776" spans="1:64">
      <c r="A776" s="15">
        <v>907</v>
      </c>
      <c r="B776" s="16">
        <v>301</v>
      </c>
      <c r="C776" s="17" t="s">
        <v>64</v>
      </c>
      <c r="D776" s="18">
        <v>17651569</v>
      </c>
      <c r="E776" s="18">
        <v>17651569</v>
      </c>
      <c r="F776" s="18">
        <v>17651569</v>
      </c>
      <c r="G776" s="17" t="s">
        <v>4318</v>
      </c>
      <c r="H776" s="16" t="s">
        <v>89</v>
      </c>
      <c r="I776" s="19" t="s">
        <v>4319</v>
      </c>
      <c r="J776" s="16">
        <f t="shared" ca="1" si="76"/>
        <v>51</v>
      </c>
      <c r="K776" s="17" t="s">
        <v>67</v>
      </c>
      <c r="L776" s="16">
        <v>4070</v>
      </c>
      <c r="M776" s="16" t="s">
        <v>3596</v>
      </c>
      <c r="N776" s="16" t="s">
        <v>3597</v>
      </c>
      <c r="O776" s="35" t="s">
        <v>3598</v>
      </c>
      <c r="P776" s="16" t="s">
        <v>71</v>
      </c>
      <c r="Q776" s="16" t="s">
        <v>131</v>
      </c>
      <c r="R776" s="38" t="s">
        <v>73</v>
      </c>
      <c r="S776" s="22"/>
      <c r="T776" s="22">
        <v>907</v>
      </c>
      <c r="U776" s="22" t="s">
        <v>3597</v>
      </c>
      <c r="V776" s="37" t="s">
        <v>3598</v>
      </c>
      <c r="W776" s="16">
        <v>1000</v>
      </c>
      <c r="X776" s="16" t="s">
        <v>74</v>
      </c>
      <c r="Y776" s="16" t="s">
        <v>3599</v>
      </c>
      <c r="Z776" s="16" t="s">
        <v>3600</v>
      </c>
      <c r="AA776" s="16" t="s">
        <v>1359</v>
      </c>
      <c r="AB776" s="16" t="s">
        <v>1950</v>
      </c>
      <c r="AC776" s="16" t="s">
        <v>1951</v>
      </c>
      <c r="AD776" s="16" t="s">
        <v>4320</v>
      </c>
      <c r="AE776" s="16" t="s">
        <v>1324</v>
      </c>
      <c r="AF776" s="24">
        <v>2948278</v>
      </c>
      <c r="AG776" s="25" t="s">
        <v>78</v>
      </c>
      <c r="AH776" s="24">
        <v>2948278</v>
      </c>
      <c r="AI776" s="26" t="s">
        <v>78</v>
      </c>
      <c r="AJ776" s="27">
        <v>43007</v>
      </c>
      <c r="AK776" s="19"/>
      <c r="AL776" s="28">
        <f t="shared" ca="1" si="73"/>
        <v>7.5</v>
      </c>
      <c r="AM776" s="16" t="s">
        <v>120</v>
      </c>
      <c r="AN776" s="16" t="s">
        <v>94</v>
      </c>
      <c r="AO776" s="36" t="s">
        <v>1953</v>
      </c>
      <c r="AP776" s="30">
        <v>6.9690000000000002E-2</v>
      </c>
      <c r="AQ776" s="31" t="s">
        <v>4321</v>
      </c>
      <c r="AR776" s="16" t="s">
        <v>4321</v>
      </c>
      <c r="AS776" s="16" t="s">
        <v>84</v>
      </c>
      <c r="AT776" s="16"/>
      <c r="AU776" s="33"/>
      <c r="AV776" s="16"/>
      <c r="AW776" s="16" t="s">
        <v>4322</v>
      </c>
      <c r="AX776" s="16">
        <v>3215837260</v>
      </c>
      <c r="AY776" s="16" t="s">
        <v>78</v>
      </c>
      <c r="AZ776" s="16" t="str">
        <f t="shared" ca="1" si="75"/>
        <v xml:space="preserve"> </v>
      </c>
      <c r="BA776" s="16" t="s">
        <v>87</v>
      </c>
      <c r="BB776" s="16" t="s">
        <v>87</v>
      </c>
      <c r="BC776" s="16"/>
      <c r="BD776" s="18" t="s">
        <v>87</v>
      </c>
      <c r="BE776" s="16"/>
      <c r="BF776" s="16" t="s">
        <v>87</v>
      </c>
      <c r="BG776" s="31"/>
      <c r="BH776" s="16"/>
      <c r="BI776" s="19"/>
      <c r="BJ776" s="16"/>
      <c r="BK776" s="16"/>
      <c r="BL776" s="34"/>
    </row>
    <row r="777" spans="1:64">
      <c r="A777" s="15">
        <v>908</v>
      </c>
      <c r="B777" s="16">
        <v>301</v>
      </c>
      <c r="C777" s="17" t="s">
        <v>64</v>
      </c>
      <c r="D777" s="18">
        <v>17652175</v>
      </c>
      <c r="E777" s="18">
        <v>17652175</v>
      </c>
      <c r="F777" s="18">
        <v>17652175</v>
      </c>
      <c r="G777" s="17" t="s">
        <v>4323</v>
      </c>
      <c r="H777" s="16" t="s">
        <v>66</v>
      </c>
      <c r="I777" s="19" t="s">
        <v>4324</v>
      </c>
      <c r="J777" s="16">
        <f t="shared" ca="1" si="76"/>
        <v>50</v>
      </c>
      <c r="K777" s="17" t="s">
        <v>67</v>
      </c>
      <c r="L777" s="16">
        <v>4070</v>
      </c>
      <c r="M777" s="16" t="s">
        <v>3596</v>
      </c>
      <c r="N777" s="16" t="s">
        <v>3597</v>
      </c>
      <c r="O777" s="35" t="s">
        <v>3598</v>
      </c>
      <c r="P777" s="16" t="s">
        <v>71</v>
      </c>
      <c r="Q777" s="16" t="s">
        <v>131</v>
      </c>
      <c r="R777" s="38" t="s">
        <v>73</v>
      </c>
      <c r="S777" s="22"/>
      <c r="T777" s="22">
        <v>908</v>
      </c>
      <c r="U777" s="22" t="s">
        <v>3597</v>
      </c>
      <c r="V777" s="37" t="s">
        <v>3598</v>
      </c>
      <c r="W777" s="16">
        <v>1000</v>
      </c>
      <c r="X777" s="16" t="s">
        <v>74</v>
      </c>
      <c r="Y777" s="16" t="s">
        <v>3599</v>
      </c>
      <c r="Z777" s="16" t="s">
        <v>3600</v>
      </c>
      <c r="AA777" s="16" t="s">
        <v>1359</v>
      </c>
      <c r="AB777" s="16" t="s">
        <v>1950</v>
      </c>
      <c r="AC777" s="16" t="s">
        <v>1951</v>
      </c>
      <c r="AD777" s="16"/>
      <c r="AE777" s="16" t="s">
        <v>1324</v>
      </c>
      <c r="AF777" s="24">
        <v>2948278</v>
      </c>
      <c r="AG777" s="25" t="s">
        <v>78</v>
      </c>
      <c r="AH777" s="24">
        <v>2948278</v>
      </c>
      <c r="AI777" s="26" t="s">
        <v>78</v>
      </c>
      <c r="AJ777" s="27">
        <v>43042</v>
      </c>
      <c r="AK777" s="19"/>
      <c r="AL777" s="28">
        <f t="shared" ca="1" si="73"/>
        <v>7.416666666666667</v>
      </c>
      <c r="AM777" s="16" t="s">
        <v>183</v>
      </c>
      <c r="AN777" s="39" t="s">
        <v>94</v>
      </c>
      <c r="AO777" s="36" t="s">
        <v>1953</v>
      </c>
      <c r="AP777" s="30">
        <v>6.9690000000000002E-2</v>
      </c>
      <c r="AQ777" s="31" t="s">
        <v>4325</v>
      </c>
      <c r="AR777" s="16" t="s">
        <v>4325</v>
      </c>
      <c r="AS777" s="16" t="s">
        <v>84</v>
      </c>
      <c r="AT777" s="16"/>
      <c r="AU777" s="33"/>
      <c r="AV777" s="16"/>
      <c r="AW777" s="16" t="s">
        <v>4326</v>
      </c>
      <c r="AX777" s="16">
        <v>3112353378</v>
      </c>
      <c r="AY777" s="16" t="s">
        <v>78</v>
      </c>
      <c r="AZ777" s="16" t="str">
        <f t="shared" ca="1" si="75"/>
        <v xml:space="preserve"> </v>
      </c>
      <c r="BA777" s="16" t="s">
        <v>87</v>
      </c>
      <c r="BB777" s="16" t="s">
        <v>87</v>
      </c>
      <c r="BC777" s="16"/>
      <c r="BD777" s="18" t="s">
        <v>87</v>
      </c>
      <c r="BE777" s="16"/>
      <c r="BF777" s="16" t="s">
        <v>87</v>
      </c>
      <c r="BG777" s="31"/>
      <c r="BH777" s="16"/>
      <c r="BI777" s="19"/>
      <c r="BJ777" s="16"/>
      <c r="BK777" s="16"/>
      <c r="BL777" s="34"/>
    </row>
    <row r="778" spans="1:64">
      <c r="A778" s="15">
        <v>909</v>
      </c>
      <c r="B778" s="16">
        <v>301</v>
      </c>
      <c r="C778" s="17" t="s">
        <v>64</v>
      </c>
      <c r="D778" s="18">
        <v>91112135</v>
      </c>
      <c r="E778" s="18">
        <v>91112135</v>
      </c>
      <c r="F778" s="18">
        <v>91112135</v>
      </c>
      <c r="G778" s="17" t="s">
        <v>4327</v>
      </c>
      <c r="H778" s="16" t="s">
        <v>89</v>
      </c>
      <c r="I778" s="19">
        <v>30630</v>
      </c>
      <c r="J778" s="16">
        <f t="shared" ca="1" si="76"/>
        <v>41</v>
      </c>
      <c r="K778" s="17" t="s">
        <v>67</v>
      </c>
      <c r="L778" s="16">
        <v>4070</v>
      </c>
      <c r="M778" s="16" t="s">
        <v>3596</v>
      </c>
      <c r="N778" s="16" t="s">
        <v>3597</v>
      </c>
      <c r="O778" s="35" t="s">
        <v>3598</v>
      </c>
      <c r="P778" s="16" t="s">
        <v>71</v>
      </c>
      <c r="Q778" s="16" t="s">
        <v>131</v>
      </c>
      <c r="R778" s="38" t="s">
        <v>73</v>
      </c>
      <c r="S778" s="22"/>
      <c r="T778" s="22">
        <v>909</v>
      </c>
      <c r="U778" s="22" t="s">
        <v>3597</v>
      </c>
      <c r="V778" s="37" t="s">
        <v>3598</v>
      </c>
      <c r="W778" s="16">
        <v>1000</v>
      </c>
      <c r="X778" s="16" t="s">
        <v>74</v>
      </c>
      <c r="Y778" s="16" t="s">
        <v>3599</v>
      </c>
      <c r="Z778" s="16" t="s">
        <v>3600</v>
      </c>
      <c r="AA778" s="16" t="s">
        <v>433</v>
      </c>
      <c r="AB778" s="16" t="s">
        <v>662</v>
      </c>
      <c r="AC778" s="16" t="s">
        <v>663</v>
      </c>
      <c r="AD778" s="16"/>
      <c r="AE778" s="16" t="s">
        <v>1324</v>
      </c>
      <c r="AF778" s="24">
        <v>2948278</v>
      </c>
      <c r="AG778" s="25" t="s">
        <v>78</v>
      </c>
      <c r="AH778" s="24">
        <v>2948278</v>
      </c>
      <c r="AI778" s="26" t="s">
        <v>78</v>
      </c>
      <c r="AJ778" s="27">
        <v>44749</v>
      </c>
      <c r="AK778" s="19" t="s">
        <v>4328</v>
      </c>
      <c r="AL778" s="28">
        <f t="shared" ca="1" si="73"/>
        <v>2.6666666666666665</v>
      </c>
      <c r="AM778" s="16" t="s">
        <v>120</v>
      </c>
      <c r="AN778" s="16" t="s">
        <v>194</v>
      </c>
      <c r="AO778" s="36" t="s">
        <v>664</v>
      </c>
      <c r="AP778" s="30">
        <v>6.9690000000000002E-2</v>
      </c>
      <c r="AQ778" s="31" t="s">
        <v>4329</v>
      </c>
      <c r="AR778" s="32" t="s">
        <v>4330</v>
      </c>
      <c r="AS778" s="16" t="s">
        <v>107</v>
      </c>
      <c r="AT778" s="16"/>
      <c r="AU778" s="33"/>
      <c r="AV778" s="16"/>
      <c r="AW778" s="16" t="s">
        <v>4331</v>
      </c>
      <c r="AX778" s="16">
        <v>3142214966</v>
      </c>
      <c r="AY778" s="16" t="s">
        <v>78</v>
      </c>
      <c r="AZ778" s="16" t="str">
        <f t="shared" ca="1" si="75"/>
        <v xml:space="preserve"> </v>
      </c>
      <c r="BA778" s="16"/>
      <c r="BB778" s="16" t="s">
        <v>87</v>
      </c>
      <c r="BC778" s="16"/>
      <c r="BD778" s="18" t="s">
        <v>87</v>
      </c>
      <c r="BE778" s="16"/>
      <c r="BF778" s="16"/>
      <c r="BG778" s="31"/>
      <c r="BH778" s="16"/>
      <c r="BI778" s="19"/>
      <c r="BJ778" s="16"/>
      <c r="BK778" s="16"/>
      <c r="BL778" s="34"/>
    </row>
    <row r="779" spans="1:64">
      <c r="A779" s="15">
        <v>910</v>
      </c>
      <c r="B779" s="16">
        <v>301</v>
      </c>
      <c r="C779" s="17" t="s">
        <v>64</v>
      </c>
      <c r="D779" s="18">
        <v>17656210</v>
      </c>
      <c r="E779" s="18">
        <v>17656210</v>
      </c>
      <c r="F779" s="18">
        <v>17656210</v>
      </c>
      <c r="G779" s="17" t="s">
        <v>4332</v>
      </c>
      <c r="H779" s="16" t="s">
        <v>89</v>
      </c>
      <c r="I779" s="19">
        <v>27574</v>
      </c>
      <c r="J779" s="16">
        <f t="shared" ca="1" si="76"/>
        <v>49</v>
      </c>
      <c r="K779" s="17" t="s">
        <v>67</v>
      </c>
      <c r="L779" s="16">
        <v>4070</v>
      </c>
      <c r="M779" s="16" t="s">
        <v>3596</v>
      </c>
      <c r="N779" s="16" t="s">
        <v>3597</v>
      </c>
      <c r="O779" s="35" t="s">
        <v>3598</v>
      </c>
      <c r="P779" s="16" t="s">
        <v>71</v>
      </c>
      <c r="Q779" s="16" t="s">
        <v>131</v>
      </c>
      <c r="R779" s="38" t="s">
        <v>73</v>
      </c>
      <c r="S779" s="22"/>
      <c r="T779" s="22">
        <v>910</v>
      </c>
      <c r="U779" s="22" t="s">
        <v>3597</v>
      </c>
      <c r="V779" s="37" t="s">
        <v>3598</v>
      </c>
      <c r="W779" s="16">
        <v>1000</v>
      </c>
      <c r="X779" s="16" t="s">
        <v>74</v>
      </c>
      <c r="Y779" s="16" t="s">
        <v>3599</v>
      </c>
      <c r="Z779" s="16" t="s">
        <v>3600</v>
      </c>
      <c r="AA779" s="16" t="s">
        <v>671</v>
      </c>
      <c r="AB779" s="16" t="s">
        <v>3938</v>
      </c>
      <c r="AC779" s="16" t="s">
        <v>692</v>
      </c>
      <c r="AD779" s="16" t="s">
        <v>3939</v>
      </c>
      <c r="AE779" s="16" t="s">
        <v>3601</v>
      </c>
      <c r="AF779" s="24">
        <v>2948278</v>
      </c>
      <c r="AG779" s="25" t="s">
        <v>78</v>
      </c>
      <c r="AH779" s="24">
        <v>2948278</v>
      </c>
      <c r="AI779" s="26" t="s">
        <v>78</v>
      </c>
      <c r="AJ779" s="27">
        <v>43059</v>
      </c>
      <c r="AK779" s="19"/>
      <c r="AL779" s="28">
        <f t="shared" ca="1" si="73"/>
        <v>7.333333333333333</v>
      </c>
      <c r="AM779" s="16" t="s">
        <v>183</v>
      </c>
      <c r="AN779" s="16" t="s">
        <v>121</v>
      </c>
      <c r="AO779" s="36" t="s">
        <v>693</v>
      </c>
      <c r="AP779" s="30">
        <v>6.9690000000000002E-2</v>
      </c>
      <c r="AQ779" s="31" t="s">
        <v>4333</v>
      </c>
      <c r="AR779" s="16" t="s">
        <v>4333</v>
      </c>
      <c r="AS779" s="16" t="s">
        <v>84</v>
      </c>
      <c r="AT779" s="16"/>
      <c r="AU779" s="33"/>
      <c r="AV779" s="16"/>
      <c r="AW779" s="16" t="s">
        <v>4334</v>
      </c>
      <c r="AX779" s="16" t="s">
        <v>4335</v>
      </c>
      <c r="AY779" s="16" t="s">
        <v>78</v>
      </c>
      <c r="AZ779" s="16" t="str">
        <f t="shared" ref="AZ779:AZ810" ca="1" si="77">IF(AND(C779="MASCULINO",J779&gt;=59),"Prepensionado",IF(AND(C779="FEMENINO",J779&gt;=54),"Prepensionado"," "))</f>
        <v xml:space="preserve"> </v>
      </c>
      <c r="BA779" s="16" t="s">
        <v>87</v>
      </c>
      <c r="BB779" s="16" t="s">
        <v>87</v>
      </c>
      <c r="BC779" s="16"/>
      <c r="BD779" s="18" t="s">
        <v>87</v>
      </c>
      <c r="BE779" s="16"/>
      <c r="BF779" s="16" t="s">
        <v>87</v>
      </c>
      <c r="BG779" s="31"/>
      <c r="BH779" s="16"/>
      <c r="BI779" s="19"/>
      <c r="BJ779" s="16"/>
      <c r="BK779" s="16"/>
      <c r="BL779" s="34"/>
    </row>
    <row r="780" spans="1:64">
      <c r="A780" s="15">
        <v>911</v>
      </c>
      <c r="B780" s="16">
        <v>301</v>
      </c>
      <c r="C780" s="17" t="s">
        <v>64</v>
      </c>
      <c r="D780" s="18">
        <v>17657587</v>
      </c>
      <c r="E780" s="18">
        <v>17657587</v>
      </c>
      <c r="F780" s="18">
        <v>17657587</v>
      </c>
      <c r="G780" s="17" t="s">
        <v>4336</v>
      </c>
      <c r="H780" s="16" t="s">
        <v>229</v>
      </c>
      <c r="I780" s="19">
        <v>28519</v>
      </c>
      <c r="J780" s="16">
        <f t="shared" ca="1" si="76"/>
        <v>47</v>
      </c>
      <c r="K780" s="17" t="s">
        <v>67</v>
      </c>
      <c r="L780" s="16">
        <v>4070</v>
      </c>
      <c r="M780" s="16" t="s">
        <v>3596</v>
      </c>
      <c r="N780" s="16" t="s">
        <v>3597</v>
      </c>
      <c r="O780" s="35" t="s">
        <v>3598</v>
      </c>
      <c r="P780" s="16" t="s">
        <v>71</v>
      </c>
      <c r="Q780" s="16" t="s">
        <v>131</v>
      </c>
      <c r="R780" s="38" t="s">
        <v>73</v>
      </c>
      <c r="S780" s="22"/>
      <c r="T780" s="22">
        <v>911</v>
      </c>
      <c r="U780" s="22" t="s">
        <v>3597</v>
      </c>
      <c r="V780" s="37" t="s">
        <v>3598</v>
      </c>
      <c r="W780" s="16">
        <v>1000</v>
      </c>
      <c r="X780" s="16" t="s">
        <v>74</v>
      </c>
      <c r="Y780" s="16" t="s">
        <v>3599</v>
      </c>
      <c r="Z780" s="16" t="s">
        <v>3600</v>
      </c>
      <c r="AA780" s="16" t="s">
        <v>1359</v>
      </c>
      <c r="AB780" s="16" t="s">
        <v>4337</v>
      </c>
      <c r="AC780" s="16" t="s">
        <v>1951</v>
      </c>
      <c r="AD780" s="16" t="s">
        <v>4338</v>
      </c>
      <c r="AE780" s="16" t="s">
        <v>3601</v>
      </c>
      <c r="AF780" s="24">
        <v>2948278</v>
      </c>
      <c r="AG780" s="25" t="s">
        <v>78</v>
      </c>
      <c r="AH780" s="24">
        <v>2948278</v>
      </c>
      <c r="AI780" s="26" t="s">
        <v>78</v>
      </c>
      <c r="AJ780" s="27">
        <v>43088</v>
      </c>
      <c r="AK780" s="19"/>
      <c r="AL780" s="28">
        <f t="shared" ca="1" si="73"/>
        <v>7.25</v>
      </c>
      <c r="AM780" s="16" t="s">
        <v>173</v>
      </c>
      <c r="AN780" s="16" t="s">
        <v>94</v>
      </c>
      <c r="AO780" s="36" t="s">
        <v>1953</v>
      </c>
      <c r="AP780" s="30">
        <v>6.9690000000000002E-2</v>
      </c>
      <c r="AQ780" s="31" t="s">
        <v>4339</v>
      </c>
      <c r="AR780" s="16" t="s">
        <v>4339</v>
      </c>
      <c r="AS780" s="16" t="s">
        <v>84</v>
      </c>
      <c r="AT780" s="16"/>
      <c r="AU780" s="33"/>
      <c r="AV780" s="16"/>
      <c r="AW780" s="16" t="s">
        <v>4340</v>
      </c>
      <c r="AX780" s="16">
        <v>3214387280</v>
      </c>
      <c r="AY780" s="16" t="s">
        <v>78</v>
      </c>
      <c r="AZ780" s="16" t="str">
        <f t="shared" ca="1" si="77"/>
        <v xml:space="preserve"> </v>
      </c>
      <c r="BA780" s="16" t="s">
        <v>87</v>
      </c>
      <c r="BB780" s="16" t="s">
        <v>87</v>
      </c>
      <c r="BC780" s="16"/>
      <c r="BD780" s="18" t="s">
        <v>87</v>
      </c>
      <c r="BE780" s="16"/>
      <c r="BF780" s="16" t="s">
        <v>87</v>
      </c>
      <c r="BG780" s="31"/>
      <c r="BH780" s="16"/>
      <c r="BI780" s="19"/>
      <c r="BJ780" s="16"/>
      <c r="BK780" s="16"/>
      <c r="BL780" s="34"/>
    </row>
    <row r="781" spans="1:64">
      <c r="A781" s="15">
        <v>912</v>
      </c>
      <c r="B781" s="16">
        <v>301</v>
      </c>
      <c r="C781" s="17" t="s">
        <v>64</v>
      </c>
      <c r="D781" s="18">
        <v>17659999</v>
      </c>
      <c r="E781" s="18">
        <v>17659999</v>
      </c>
      <c r="F781" s="18">
        <v>17659999</v>
      </c>
      <c r="G781" s="17" t="s">
        <v>4341</v>
      </c>
      <c r="H781" s="16" t="s">
        <v>66</v>
      </c>
      <c r="I781" s="19">
        <v>29115</v>
      </c>
      <c r="J781" s="16">
        <f t="shared" ca="1" si="76"/>
        <v>45</v>
      </c>
      <c r="K781" s="17" t="s">
        <v>67</v>
      </c>
      <c r="L781" s="16">
        <v>4070</v>
      </c>
      <c r="M781" s="16" t="s">
        <v>3596</v>
      </c>
      <c r="N781" s="16" t="s">
        <v>3597</v>
      </c>
      <c r="O781" s="35" t="s">
        <v>3598</v>
      </c>
      <c r="P781" s="16" t="s">
        <v>71</v>
      </c>
      <c r="Q781" s="16" t="s">
        <v>131</v>
      </c>
      <c r="R781" s="38" t="s">
        <v>73</v>
      </c>
      <c r="S781" s="22"/>
      <c r="T781" s="22">
        <v>912</v>
      </c>
      <c r="U781" s="22" t="s">
        <v>3597</v>
      </c>
      <c r="V781" s="37" t="s">
        <v>3598</v>
      </c>
      <c r="W781" s="16">
        <v>1000</v>
      </c>
      <c r="X781" s="16" t="s">
        <v>74</v>
      </c>
      <c r="Y781" s="16" t="s">
        <v>3599</v>
      </c>
      <c r="Z781" s="16" t="s">
        <v>3600</v>
      </c>
      <c r="AA781" s="16" t="s">
        <v>478</v>
      </c>
      <c r="AB781" s="16" t="s">
        <v>4342</v>
      </c>
      <c r="AC781" s="16" t="s">
        <v>480</v>
      </c>
      <c r="AD781" s="16"/>
      <c r="AE781" s="16" t="s">
        <v>1324</v>
      </c>
      <c r="AF781" s="24">
        <v>2948278</v>
      </c>
      <c r="AG781" s="25" t="s">
        <v>78</v>
      </c>
      <c r="AH781" s="24">
        <v>2948278</v>
      </c>
      <c r="AI781" s="26" t="s">
        <v>78</v>
      </c>
      <c r="AJ781" s="27">
        <v>43308</v>
      </c>
      <c r="AK781" s="19"/>
      <c r="AL781" s="28">
        <f t="shared" ca="1" si="73"/>
        <v>6.666666666666667</v>
      </c>
      <c r="AM781" s="16" t="s">
        <v>3898</v>
      </c>
      <c r="AN781" s="16" t="s">
        <v>94</v>
      </c>
      <c r="AO781" s="36" t="s">
        <v>481</v>
      </c>
      <c r="AP781" s="30">
        <v>6.9690000000000002E-2</v>
      </c>
      <c r="AQ781" s="31" t="s">
        <v>4343</v>
      </c>
      <c r="AR781" s="16" t="s">
        <v>4343</v>
      </c>
      <c r="AS781" s="16" t="s">
        <v>84</v>
      </c>
      <c r="AT781" s="16"/>
      <c r="AU781" s="33"/>
      <c r="AV781" s="16"/>
      <c r="AW781" s="16" t="s">
        <v>4344</v>
      </c>
      <c r="AX781" s="16">
        <v>3134546813</v>
      </c>
      <c r="AY781" s="16" t="s">
        <v>78</v>
      </c>
      <c r="AZ781" s="16" t="str">
        <f t="shared" ca="1" si="77"/>
        <v xml:space="preserve"> </v>
      </c>
      <c r="BA781" s="16" t="s">
        <v>87</v>
      </c>
      <c r="BB781" s="16" t="s">
        <v>87</v>
      </c>
      <c r="BC781" s="16"/>
      <c r="BD781" s="18" t="s">
        <v>87</v>
      </c>
      <c r="BE781" s="16"/>
      <c r="BF781" s="16" t="s">
        <v>87</v>
      </c>
      <c r="BG781" s="31"/>
      <c r="BH781" s="16"/>
      <c r="BI781" s="19"/>
      <c r="BJ781" s="16"/>
      <c r="BK781" s="16"/>
      <c r="BL781" s="34"/>
    </row>
    <row r="782" spans="1:64">
      <c r="A782" s="15">
        <v>913</v>
      </c>
      <c r="B782" s="16">
        <v>301</v>
      </c>
      <c r="C782" s="17" t="s">
        <v>64</v>
      </c>
      <c r="D782" s="18">
        <v>1003843105</v>
      </c>
      <c r="E782" s="18">
        <v>1003843105</v>
      </c>
      <c r="F782" s="18">
        <v>1003843105</v>
      </c>
      <c r="G782" s="17" t="s">
        <v>4345</v>
      </c>
      <c r="H782" s="16" t="s">
        <v>89</v>
      </c>
      <c r="I782" s="19">
        <v>35965</v>
      </c>
      <c r="J782" s="16">
        <f t="shared" ca="1" si="76"/>
        <v>26</v>
      </c>
      <c r="K782" s="17" t="s">
        <v>67</v>
      </c>
      <c r="L782" s="16">
        <v>4070</v>
      </c>
      <c r="M782" s="16" t="s">
        <v>3596</v>
      </c>
      <c r="N782" s="16" t="s">
        <v>3597</v>
      </c>
      <c r="O782" s="35" t="s">
        <v>3598</v>
      </c>
      <c r="P782" s="16" t="s">
        <v>71</v>
      </c>
      <c r="Q782" s="16" t="s">
        <v>131</v>
      </c>
      <c r="R782" s="38" t="s">
        <v>73</v>
      </c>
      <c r="S782" s="22"/>
      <c r="T782" s="22">
        <v>913</v>
      </c>
      <c r="U782" s="22" t="s">
        <v>3597</v>
      </c>
      <c r="V782" s="37" t="s">
        <v>3598</v>
      </c>
      <c r="W782" s="16">
        <v>1000</v>
      </c>
      <c r="X782" s="16" t="s">
        <v>74</v>
      </c>
      <c r="Y782" s="16" t="s">
        <v>3599</v>
      </c>
      <c r="Z782" s="16" t="s">
        <v>3600</v>
      </c>
      <c r="AA782" s="16" t="s">
        <v>76</v>
      </c>
      <c r="AB782" s="16" t="s">
        <v>76</v>
      </c>
      <c r="AC782" s="16" t="s">
        <v>76</v>
      </c>
      <c r="AD782" s="16"/>
      <c r="AE782" s="16" t="s">
        <v>1324</v>
      </c>
      <c r="AF782" s="24">
        <v>2948278</v>
      </c>
      <c r="AG782" s="25" t="s">
        <v>78</v>
      </c>
      <c r="AH782" s="24">
        <v>2948278</v>
      </c>
      <c r="AI782" s="26" t="s">
        <v>78</v>
      </c>
      <c r="AJ782" s="27">
        <v>44531</v>
      </c>
      <c r="AK782" s="19" t="s">
        <v>4346</v>
      </c>
      <c r="AL782" s="28">
        <f t="shared" ca="1" si="73"/>
        <v>3.3333333333333335</v>
      </c>
      <c r="AM782" s="16" t="s">
        <v>120</v>
      </c>
      <c r="AN782" s="39" t="s">
        <v>121</v>
      </c>
      <c r="AO782" s="36" t="s">
        <v>82</v>
      </c>
      <c r="AP782" s="30">
        <v>6.9690000000000002E-2</v>
      </c>
      <c r="AQ782" s="31" t="s">
        <v>4347</v>
      </c>
      <c r="AR782" s="77" t="s">
        <v>4348</v>
      </c>
      <c r="AS782" s="16" t="s">
        <v>84</v>
      </c>
      <c r="AT782" s="16" t="s">
        <v>4349</v>
      </c>
      <c r="AU782" s="33"/>
      <c r="AV782" s="16"/>
      <c r="AW782" s="16" t="s">
        <v>4350</v>
      </c>
      <c r="AX782" s="16">
        <v>3213367576</v>
      </c>
      <c r="AY782" s="16" t="s">
        <v>78</v>
      </c>
      <c r="AZ782" s="16" t="str">
        <f t="shared" ca="1" si="77"/>
        <v xml:space="preserve"> </v>
      </c>
      <c r="BA782" s="16" t="s">
        <v>87</v>
      </c>
      <c r="BB782" s="16" t="s">
        <v>87</v>
      </c>
      <c r="BC782" s="16">
        <v>0</v>
      </c>
      <c r="BD782" s="18" t="s">
        <v>87</v>
      </c>
      <c r="BE782" s="16"/>
      <c r="BF782" s="16" t="s">
        <v>87</v>
      </c>
      <c r="BG782" s="31"/>
      <c r="BH782" s="16"/>
      <c r="BI782" s="19"/>
      <c r="BJ782" s="16"/>
      <c r="BK782" s="16"/>
      <c r="BL782" s="34"/>
    </row>
    <row r="783" spans="1:64">
      <c r="A783" s="15">
        <v>914</v>
      </c>
      <c r="B783" s="16">
        <v>301</v>
      </c>
      <c r="C783" s="17" t="s">
        <v>64</v>
      </c>
      <c r="D783" s="18">
        <v>17688576</v>
      </c>
      <c r="E783" s="18">
        <v>17688576</v>
      </c>
      <c r="F783" s="18">
        <v>17688576</v>
      </c>
      <c r="G783" s="17" t="s">
        <v>4351</v>
      </c>
      <c r="H783" s="16" t="s">
        <v>89</v>
      </c>
      <c r="I783" s="19">
        <v>30913</v>
      </c>
      <c r="J783" s="16">
        <f t="shared" ca="1" si="76"/>
        <v>40</v>
      </c>
      <c r="K783" s="17" t="s">
        <v>67</v>
      </c>
      <c r="L783" s="16">
        <v>4070</v>
      </c>
      <c r="M783" s="16" t="s">
        <v>3596</v>
      </c>
      <c r="N783" s="16" t="s">
        <v>3597</v>
      </c>
      <c r="O783" s="35" t="s">
        <v>3598</v>
      </c>
      <c r="P783" s="16" t="s">
        <v>71</v>
      </c>
      <c r="Q783" s="16" t="s">
        <v>131</v>
      </c>
      <c r="R783" s="38" t="s">
        <v>73</v>
      </c>
      <c r="S783" s="22"/>
      <c r="T783" s="22">
        <v>914</v>
      </c>
      <c r="U783" s="22" t="s">
        <v>3597</v>
      </c>
      <c r="V783" s="37" t="s">
        <v>3598</v>
      </c>
      <c r="W783" s="16">
        <v>1000</v>
      </c>
      <c r="X783" s="16" t="s">
        <v>74</v>
      </c>
      <c r="Y783" s="16" t="s">
        <v>3599</v>
      </c>
      <c r="Z783" s="16" t="s">
        <v>3600</v>
      </c>
      <c r="AA783" s="16" t="s">
        <v>1359</v>
      </c>
      <c r="AB783" s="16" t="s">
        <v>4352</v>
      </c>
      <c r="AC783" s="16" t="s">
        <v>1951</v>
      </c>
      <c r="AD783" s="16"/>
      <c r="AE783" s="16" t="s">
        <v>1324</v>
      </c>
      <c r="AF783" s="24">
        <v>2948278</v>
      </c>
      <c r="AG783" s="25" t="s">
        <v>78</v>
      </c>
      <c r="AH783" s="24">
        <v>2948278</v>
      </c>
      <c r="AI783" s="26" t="s">
        <v>78</v>
      </c>
      <c r="AJ783" s="27">
        <v>43082</v>
      </c>
      <c r="AK783" s="19" t="s">
        <v>4353</v>
      </c>
      <c r="AL783" s="28">
        <f t="shared" ca="1" si="73"/>
        <v>7.25</v>
      </c>
      <c r="AM783" s="16" t="s">
        <v>120</v>
      </c>
      <c r="AN783" s="16" t="s">
        <v>121</v>
      </c>
      <c r="AO783" s="36" t="s">
        <v>1953</v>
      </c>
      <c r="AP783" s="30">
        <v>6.9690000000000002E-2</v>
      </c>
      <c r="AQ783" s="31" t="s">
        <v>4354</v>
      </c>
      <c r="AR783" s="16" t="s">
        <v>4354</v>
      </c>
      <c r="AS783" s="16" t="s">
        <v>84</v>
      </c>
      <c r="AT783" s="16"/>
      <c r="AU783" s="33"/>
      <c r="AV783" s="16"/>
      <c r="AW783" s="16" t="s">
        <v>4355</v>
      </c>
      <c r="AX783" s="16">
        <v>3153338426</v>
      </c>
      <c r="AY783" s="16" t="s">
        <v>78</v>
      </c>
      <c r="AZ783" s="16" t="str">
        <f t="shared" ca="1" si="77"/>
        <v xml:space="preserve"> </v>
      </c>
      <c r="BA783" s="16" t="s">
        <v>87</v>
      </c>
      <c r="BB783" s="16" t="s">
        <v>87</v>
      </c>
      <c r="BC783" s="16"/>
      <c r="BD783" s="18" t="s">
        <v>87</v>
      </c>
      <c r="BE783" s="16"/>
      <c r="BF783" s="16" t="s">
        <v>87</v>
      </c>
      <c r="BG783" s="31"/>
      <c r="BH783" s="16"/>
      <c r="BI783" s="19"/>
      <c r="BJ783" s="16"/>
      <c r="BK783" s="16"/>
      <c r="BL783" s="34"/>
    </row>
    <row r="784" spans="1:64">
      <c r="A784" s="15">
        <v>915</v>
      </c>
      <c r="B784" s="16">
        <v>301</v>
      </c>
      <c r="C784" s="17" t="s">
        <v>64</v>
      </c>
      <c r="D784" s="18">
        <v>17704329</v>
      </c>
      <c r="E784" s="18">
        <v>17704329</v>
      </c>
      <c r="F784" s="18">
        <v>17704329</v>
      </c>
      <c r="G784" s="17" t="s">
        <v>4356</v>
      </c>
      <c r="H784" s="16"/>
      <c r="I784" s="19">
        <v>27103</v>
      </c>
      <c r="J784" s="16">
        <f t="shared" ca="1" si="76"/>
        <v>51</v>
      </c>
      <c r="K784" s="17" t="s">
        <v>67</v>
      </c>
      <c r="L784" s="16">
        <v>4070</v>
      </c>
      <c r="M784" s="16" t="s">
        <v>3596</v>
      </c>
      <c r="N784" s="16" t="s">
        <v>3597</v>
      </c>
      <c r="O784" s="35" t="s">
        <v>3598</v>
      </c>
      <c r="P784" s="16" t="s">
        <v>71</v>
      </c>
      <c r="Q784" s="16" t="s">
        <v>131</v>
      </c>
      <c r="R784" s="38" t="s">
        <v>73</v>
      </c>
      <c r="S784" s="22"/>
      <c r="T784" s="22">
        <v>915</v>
      </c>
      <c r="U784" s="22" t="s">
        <v>3597</v>
      </c>
      <c r="V784" s="37" t="s">
        <v>3598</v>
      </c>
      <c r="W784" s="16">
        <v>1000</v>
      </c>
      <c r="X784" s="16" t="s">
        <v>74</v>
      </c>
      <c r="Y784" s="16" t="s">
        <v>3599</v>
      </c>
      <c r="Z784" s="16" t="s">
        <v>3600</v>
      </c>
      <c r="AA784" s="16" t="s">
        <v>478</v>
      </c>
      <c r="AB784" s="16" t="s">
        <v>771</v>
      </c>
      <c r="AC784" s="16" t="s">
        <v>772</v>
      </c>
      <c r="AD784" s="16" t="s">
        <v>4357</v>
      </c>
      <c r="AE784" s="16" t="s">
        <v>3601</v>
      </c>
      <c r="AF784" s="24">
        <v>2948278</v>
      </c>
      <c r="AG784" s="25" t="s">
        <v>78</v>
      </c>
      <c r="AH784" s="24">
        <v>2948278</v>
      </c>
      <c r="AI784" s="26" t="s">
        <v>78</v>
      </c>
      <c r="AJ784" s="27">
        <v>43059</v>
      </c>
      <c r="AK784" s="19"/>
      <c r="AL784" s="28">
        <f t="shared" ca="1" si="73"/>
        <v>7.333333333333333</v>
      </c>
      <c r="AM784" s="16" t="s">
        <v>173</v>
      </c>
      <c r="AN784" s="16" t="s">
        <v>94</v>
      </c>
      <c r="AO784" s="36" t="s">
        <v>773</v>
      </c>
      <c r="AP784" s="30">
        <v>6.9690000000000002E-2</v>
      </c>
      <c r="AQ784" s="31" t="s">
        <v>4358</v>
      </c>
      <c r="AR784" s="16" t="s">
        <v>4359</v>
      </c>
      <c r="AS784" s="16" t="s">
        <v>84</v>
      </c>
      <c r="AT784" s="16"/>
      <c r="AU784" s="33"/>
      <c r="AV784" s="16"/>
      <c r="AW784" s="16" t="s">
        <v>4360</v>
      </c>
      <c r="AX784" s="16">
        <v>3104989391</v>
      </c>
      <c r="AY784" s="16" t="s">
        <v>78</v>
      </c>
      <c r="AZ784" s="16" t="str">
        <f t="shared" ca="1" si="77"/>
        <v xml:space="preserve"> </v>
      </c>
      <c r="BA784" s="16" t="s">
        <v>87</v>
      </c>
      <c r="BB784" s="16" t="s">
        <v>87</v>
      </c>
      <c r="BC784" s="16"/>
      <c r="BD784" s="18" t="s">
        <v>87</v>
      </c>
      <c r="BE784" s="16"/>
      <c r="BF784" s="16" t="s">
        <v>87</v>
      </c>
      <c r="BG784" s="31"/>
      <c r="BH784" s="16"/>
      <c r="BI784" s="19"/>
      <c r="BJ784" s="16"/>
      <c r="BK784" s="16"/>
      <c r="BL784" s="34"/>
    </row>
    <row r="785" spans="1:64">
      <c r="A785" s="15">
        <v>916</v>
      </c>
      <c r="B785" s="16">
        <v>301</v>
      </c>
      <c r="C785" s="17" t="s">
        <v>64</v>
      </c>
      <c r="D785" s="18">
        <v>17710349</v>
      </c>
      <c r="E785" s="18">
        <v>17710349</v>
      </c>
      <c r="F785" s="18">
        <v>17710349</v>
      </c>
      <c r="G785" s="17" t="s">
        <v>4361</v>
      </c>
      <c r="H785" s="16" t="s">
        <v>89</v>
      </c>
      <c r="I785" s="19">
        <v>29291</v>
      </c>
      <c r="J785" s="16">
        <f t="shared" ca="1" si="76"/>
        <v>45</v>
      </c>
      <c r="K785" s="17" t="s">
        <v>67</v>
      </c>
      <c r="L785" s="16">
        <v>4070</v>
      </c>
      <c r="M785" s="16" t="s">
        <v>3596</v>
      </c>
      <c r="N785" s="16" t="s">
        <v>3597</v>
      </c>
      <c r="O785" s="35" t="s">
        <v>3598</v>
      </c>
      <c r="P785" s="16" t="s">
        <v>71</v>
      </c>
      <c r="Q785" s="16" t="s">
        <v>131</v>
      </c>
      <c r="R785" s="38" t="s">
        <v>73</v>
      </c>
      <c r="S785" s="22"/>
      <c r="T785" s="22">
        <v>916</v>
      </c>
      <c r="U785" s="22" t="s">
        <v>3597</v>
      </c>
      <c r="V785" s="37" t="s">
        <v>3598</v>
      </c>
      <c r="W785" s="16">
        <v>1000</v>
      </c>
      <c r="X785" s="16" t="s">
        <v>74</v>
      </c>
      <c r="Y785" s="16" t="s">
        <v>3599</v>
      </c>
      <c r="Z785" s="16" t="s">
        <v>3600</v>
      </c>
      <c r="AA785" s="16" t="s">
        <v>76</v>
      </c>
      <c r="AB785" s="16" t="s">
        <v>76</v>
      </c>
      <c r="AC785" s="16" t="s">
        <v>76</v>
      </c>
      <c r="AD785" s="52" t="s">
        <v>4362</v>
      </c>
      <c r="AE785" s="16" t="s">
        <v>3601</v>
      </c>
      <c r="AF785" s="24">
        <v>2948278</v>
      </c>
      <c r="AG785" s="25" t="s">
        <v>78</v>
      </c>
      <c r="AH785" s="24">
        <v>2948278</v>
      </c>
      <c r="AI785" s="26" t="s">
        <v>78</v>
      </c>
      <c r="AJ785" s="27">
        <v>43285</v>
      </c>
      <c r="AK785" s="19"/>
      <c r="AL785" s="28">
        <f t="shared" ca="1" si="73"/>
        <v>6.75</v>
      </c>
      <c r="AM785" s="16" t="s">
        <v>183</v>
      </c>
      <c r="AN785" s="16" t="s">
        <v>94</v>
      </c>
      <c r="AO785" s="36" t="s">
        <v>82</v>
      </c>
      <c r="AP785" s="30">
        <v>6.9690000000000002E-2</v>
      </c>
      <c r="AQ785" s="31" t="s">
        <v>4363</v>
      </c>
      <c r="AR785" s="16" t="s">
        <v>4363</v>
      </c>
      <c r="AS785" s="16" t="s">
        <v>84</v>
      </c>
      <c r="AT785" s="16"/>
      <c r="AU785" s="33"/>
      <c r="AV785" s="16"/>
      <c r="AW785" s="16" t="s">
        <v>4364</v>
      </c>
      <c r="AX785" s="16">
        <v>3103831657</v>
      </c>
      <c r="AY785" s="16">
        <v>3232240455</v>
      </c>
      <c r="AZ785" s="16" t="str">
        <f t="shared" ca="1" si="77"/>
        <v xml:space="preserve"> </v>
      </c>
      <c r="BA785" s="16" t="s">
        <v>87</v>
      </c>
      <c r="BB785" s="16" t="s">
        <v>87</v>
      </c>
      <c r="BC785" s="16"/>
      <c r="BD785" s="18" t="s">
        <v>87</v>
      </c>
      <c r="BE785" s="16"/>
      <c r="BF785" s="16" t="s">
        <v>87</v>
      </c>
      <c r="BG785" s="31"/>
      <c r="BH785" s="16"/>
      <c r="BI785" s="19"/>
      <c r="BJ785" s="16"/>
      <c r="BK785" s="16"/>
      <c r="BL785" s="34"/>
    </row>
    <row r="786" spans="1:64">
      <c r="A786" s="15">
        <v>918</v>
      </c>
      <c r="B786" s="16">
        <v>301</v>
      </c>
      <c r="C786" s="17" t="s">
        <v>64</v>
      </c>
      <c r="D786" s="18">
        <v>17774776</v>
      </c>
      <c r="E786" s="18">
        <v>17774776</v>
      </c>
      <c r="F786" s="18">
        <v>17774776</v>
      </c>
      <c r="G786" s="17" t="s">
        <v>4365</v>
      </c>
      <c r="H786" s="16" t="s">
        <v>220</v>
      </c>
      <c r="I786" s="19">
        <v>30384</v>
      </c>
      <c r="J786" s="16">
        <f t="shared" ref="J786:J792" ca="1" si="78">IF(I786=0," ",DATEDIF(I786,TODAY(),"Y"))</f>
        <v>42</v>
      </c>
      <c r="K786" s="17" t="s">
        <v>67</v>
      </c>
      <c r="L786" s="16">
        <v>4070</v>
      </c>
      <c r="M786" s="16" t="s">
        <v>3596</v>
      </c>
      <c r="N786" s="16" t="s">
        <v>3597</v>
      </c>
      <c r="O786" s="35" t="s">
        <v>3598</v>
      </c>
      <c r="P786" s="16" t="s">
        <v>71</v>
      </c>
      <c r="Q786" s="16" t="s">
        <v>131</v>
      </c>
      <c r="R786" s="38" t="s">
        <v>73</v>
      </c>
      <c r="S786" s="22"/>
      <c r="T786" s="22">
        <v>918</v>
      </c>
      <c r="U786" s="22" t="s">
        <v>3597</v>
      </c>
      <c r="V786" s="37" t="s">
        <v>3598</v>
      </c>
      <c r="W786" s="16">
        <v>3000</v>
      </c>
      <c r="X786" s="16" t="s">
        <v>74</v>
      </c>
      <c r="Y786" s="16" t="s">
        <v>3599</v>
      </c>
      <c r="Z786" s="16" t="s">
        <v>3600</v>
      </c>
      <c r="AA786" s="16" t="s">
        <v>478</v>
      </c>
      <c r="AB786" s="16" t="s">
        <v>771</v>
      </c>
      <c r="AC786" s="16" t="s">
        <v>772</v>
      </c>
      <c r="AD786" s="78" t="s">
        <v>4366</v>
      </c>
      <c r="AE786" s="16" t="s">
        <v>1324</v>
      </c>
      <c r="AF786" s="24">
        <v>2948278</v>
      </c>
      <c r="AG786" s="25" t="s">
        <v>78</v>
      </c>
      <c r="AH786" s="24">
        <v>2948278</v>
      </c>
      <c r="AI786" s="26" t="s">
        <v>78</v>
      </c>
      <c r="AJ786" s="27">
        <v>43082</v>
      </c>
      <c r="AK786" s="19"/>
      <c r="AL786" s="28">
        <f t="shared" ca="1" si="73"/>
        <v>7.25</v>
      </c>
      <c r="AM786" s="16" t="s">
        <v>120</v>
      </c>
      <c r="AN786" s="16" t="s">
        <v>194</v>
      </c>
      <c r="AO786" s="36" t="s">
        <v>773</v>
      </c>
      <c r="AP786" s="30">
        <v>6.9690000000000002E-2</v>
      </c>
      <c r="AQ786" s="31" t="s">
        <v>4367</v>
      </c>
      <c r="AR786" s="16" t="s">
        <v>4368</v>
      </c>
      <c r="AS786" s="16" t="s">
        <v>84</v>
      </c>
      <c r="AT786" s="16" t="s">
        <v>1991</v>
      </c>
      <c r="AU786" s="33"/>
      <c r="AV786" s="16"/>
      <c r="AW786" s="16" t="s">
        <v>4369</v>
      </c>
      <c r="AX786" s="16">
        <v>3237448890</v>
      </c>
      <c r="AY786" s="16" t="s">
        <v>78</v>
      </c>
      <c r="AZ786" s="16" t="str">
        <f t="shared" ca="1" si="77"/>
        <v xml:space="preserve"> </v>
      </c>
      <c r="BA786" s="16" t="s">
        <v>87</v>
      </c>
      <c r="BB786" s="16" t="s">
        <v>87</v>
      </c>
      <c r="BC786" s="16"/>
      <c r="BD786" s="18" t="s">
        <v>87</v>
      </c>
      <c r="BE786" s="16"/>
      <c r="BF786" s="16" t="s">
        <v>87</v>
      </c>
      <c r="BG786" s="31"/>
      <c r="BH786" s="16"/>
      <c r="BI786" s="19"/>
      <c r="BJ786" s="16"/>
      <c r="BK786" s="16"/>
      <c r="BL786" s="34"/>
    </row>
    <row r="787" spans="1:64">
      <c r="A787" s="15">
        <v>919</v>
      </c>
      <c r="B787" s="16">
        <v>301</v>
      </c>
      <c r="C787" s="17" t="s">
        <v>64</v>
      </c>
      <c r="D787" s="18">
        <v>17783761</v>
      </c>
      <c r="E787" s="18">
        <v>17783761</v>
      </c>
      <c r="F787" s="18">
        <v>17783761</v>
      </c>
      <c r="G787" s="17" t="s">
        <v>4370</v>
      </c>
      <c r="H787" s="16"/>
      <c r="I787" s="19">
        <v>30539</v>
      </c>
      <c r="J787" s="16">
        <f t="shared" ca="1" si="78"/>
        <v>41</v>
      </c>
      <c r="K787" s="17" t="s">
        <v>67</v>
      </c>
      <c r="L787" s="16">
        <v>4070</v>
      </c>
      <c r="M787" s="16" t="s">
        <v>3596</v>
      </c>
      <c r="N787" s="16" t="s">
        <v>3597</v>
      </c>
      <c r="O787" s="35" t="s">
        <v>3598</v>
      </c>
      <c r="P787" s="16" t="s">
        <v>71</v>
      </c>
      <c r="Q787" s="16" t="s">
        <v>131</v>
      </c>
      <c r="R787" s="38" t="s">
        <v>73</v>
      </c>
      <c r="S787" s="22"/>
      <c r="T787" s="22">
        <v>919</v>
      </c>
      <c r="U787" s="22" t="s">
        <v>3597</v>
      </c>
      <c r="V787" s="37" t="s">
        <v>3598</v>
      </c>
      <c r="W787" s="16">
        <v>1000</v>
      </c>
      <c r="X787" s="16" t="s">
        <v>74</v>
      </c>
      <c r="Y787" s="16" t="s">
        <v>3599</v>
      </c>
      <c r="Z787" s="16" t="s">
        <v>3600</v>
      </c>
      <c r="AA787" s="16" t="s">
        <v>478</v>
      </c>
      <c r="AB787" s="16" t="s">
        <v>771</v>
      </c>
      <c r="AC787" s="16" t="s">
        <v>772</v>
      </c>
      <c r="AD787" s="16" t="s">
        <v>4371</v>
      </c>
      <c r="AE787" s="16" t="s">
        <v>3601</v>
      </c>
      <c r="AF787" s="24">
        <v>2948278</v>
      </c>
      <c r="AG787" s="25" t="s">
        <v>78</v>
      </c>
      <c r="AH787" s="24">
        <v>2948278</v>
      </c>
      <c r="AI787" s="26" t="s">
        <v>78</v>
      </c>
      <c r="AJ787" s="27">
        <v>43089</v>
      </c>
      <c r="AK787" s="19"/>
      <c r="AL787" s="28">
        <f t="shared" ca="1" si="73"/>
        <v>7.25</v>
      </c>
      <c r="AM787" s="16" t="s">
        <v>183</v>
      </c>
      <c r="AN787" s="16" t="s">
        <v>94</v>
      </c>
      <c r="AO787" s="36" t="s">
        <v>773</v>
      </c>
      <c r="AP787" s="30">
        <v>6.9690000000000002E-2</v>
      </c>
      <c r="AQ787" s="31" t="s">
        <v>4372</v>
      </c>
      <c r="AR787" s="16" t="s">
        <v>4372</v>
      </c>
      <c r="AS787" s="16" t="s">
        <v>84</v>
      </c>
      <c r="AT787" s="16"/>
      <c r="AU787" s="33"/>
      <c r="AV787" s="16"/>
      <c r="AW787" s="16" t="s">
        <v>4373</v>
      </c>
      <c r="AX787" s="16">
        <v>3227437584</v>
      </c>
      <c r="AY787" s="16" t="s">
        <v>78</v>
      </c>
      <c r="AZ787" s="16" t="str">
        <f t="shared" ca="1" si="77"/>
        <v xml:space="preserve"> </v>
      </c>
      <c r="BA787" s="16" t="s">
        <v>87</v>
      </c>
      <c r="BB787" s="16" t="s">
        <v>87</v>
      </c>
      <c r="BC787" s="16"/>
      <c r="BD787" s="18" t="s">
        <v>87</v>
      </c>
      <c r="BE787" s="16"/>
      <c r="BF787" s="16" t="s">
        <v>87</v>
      </c>
      <c r="BG787" s="31"/>
      <c r="BH787" s="16"/>
      <c r="BI787" s="19"/>
      <c r="BJ787" s="16"/>
      <c r="BK787" s="16"/>
      <c r="BL787" s="34"/>
    </row>
    <row r="788" spans="1:64">
      <c r="A788" s="15">
        <v>920</v>
      </c>
      <c r="B788" s="16">
        <v>301</v>
      </c>
      <c r="C788" s="17" t="s">
        <v>64</v>
      </c>
      <c r="D788" s="18">
        <v>17903027</v>
      </c>
      <c r="E788" s="18">
        <v>17903027</v>
      </c>
      <c r="F788" s="18">
        <v>17903027</v>
      </c>
      <c r="G788" s="17" t="s">
        <v>4374</v>
      </c>
      <c r="H788" s="16" t="s">
        <v>229</v>
      </c>
      <c r="I788" s="19">
        <v>28921</v>
      </c>
      <c r="J788" s="16">
        <f t="shared" ca="1" si="78"/>
        <v>46</v>
      </c>
      <c r="K788" s="17" t="s">
        <v>67</v>
      </c>
      <c r="L788" s="16">
        <v>4070</v>
      </c>
      <c r="M788" s="16" t="s">
        <v>3596</v>
      </c>
      <c r="N788" s="16" t="s">
        <v>3597</v>
      </c>
      <c r="O788" s="35" t="s">
        <v>3598</v>
      </c>
      <c r="P788" s="16" t="s">
        <v>71</v>
      </c>
      <c r="Q788" s="16" t="s">
        <v>131</v>
      </c>
      <c r="R788" s="38" t="s">
        <v>73</v>
      </c>
      <c r="S788" s="22"/>
      <c r="T788" s="22">
        <v>920</v>
      </c>
      <c r="U788" s="22" t="s">
        <v>3597</v>
      </c>
      <c r="V788" s="37" t="s">
        <v>3598</v>
      </c>
      <c r="W788" s="16">
        <v>1000</v>
      </c>
      <c r="X788" s="16" t="s">
        <v>74</v>
      </c>
      <c r="Y788" s="16" t="s">
        <v>3599</v>
      </c>
      <c r="Z788" s="16" t="s">
        <v>3600</v>
      </c>
      <c r="AA788" s="16" t="s">
        <v>421</v>
      </c>
      <c r="AB788" s="16" t="s">
        <v>2300</v>
      </c>
      <c r="AC788" s="16" t="s">
        <v>423</v>
      </c>
      <c r="AD788" s="16"/>
      <c r="AE788" s="16" t="s">
        <v>3601</v>
      </c>
      <c r="AF788" s="24">
        <v>2948278</v>
      </c>
      <c r="AG788" s="25" t="s">
        <v>78</v>
      </c>
      <c r="AH788" s="24">
        <v>2948278</v>
      </c>
      <c r="AI788" s="26" t="s">
        <v>78</v>
      </c>
      <c r="AJ788" s="27">
        <v>43087</v>
      </c>
      <c r="AK788" s="19"/>
      <c r="AL788" s="28">
        <f t="shared" ca="1" si="73"/>
        <v>7.25</v>
      </c>
      <c r="AM788" s="16" t="s">
        <v>183</v>
      </c>
      <c r="AN788" s="16" t="s">
        <v>94</v>
      </c>
      <c r="AO788" s="36" t="s">
        <v>425</v>
      </c>
      <c r="AP788" s="30">
        <v>6.9690000000000002E-2</v>
      </c>
      <c r="AQ788" s="31" t="s">
        <v>4375</v>
      </c>
      <c r="AR788" s="16" t="s">
        <v>4375</v>
      </c>
      <c r="AS788" s="16" t="s">
        <v>84</v>
      </c>
      <c r="AT788" s="16"/>
      <c r="AU788" s="33"/>
      <c r="AV788" s="16"/>
      <c r="AW788" s="16" t="s">
        <v>4376</v>
      </c>
      <c r="AX788" s="16">
        <v>3147341958</v>
      </c>
      <c r="AY788" s="16" t="s">
        <v>78</v>
      </c>
      <c r="AZ788" s="16" t="str">
        <f t="shared" ca="1" si="77"/>
        <v xml:space="preserve"> </v>
      </c>
      <c r="BA788" s="16" t="s">
        <v>87</v>
      </c>
      <c r="BB788" s="16" t="s">
        <v>87</v>
      </c>
      <c r="BC788" s="16"/>
      <c r="BD788" s="18" t="s">
        <v>87</v>
      </c>
      <c r="BE788" s="16"/>
      <c r="BF788" s="16" t="s">
        <v>87</v>
      </c>
      <c r="BG788" s="31"/>
      <c r="BH788" s="16"/>
      <c r="BI788" s="19"/>
      <c r="BJ788" s="16"/>
      <c r="BK788" s="16"/>
      <c r="BL788" s="34"/>
    </row>
    <row r="789" spans="1:64">
      <c r="A789" s="15">
        <v>921</v>
      </c>
      <c r="B789" s="16">
        <v>301</v>
      </c>
      <c r="C789" s="17" t="s">
        <v>64</v>
      </c>
      <c r="D789" s="18">
        <v>17972829</v>
      </c>
      <c r="E789" s="18">
        <v>17972829</v>
      </c>
      <c r="F789" s="18">
        <v>17972829</v>
      </c>
      <c r="G789" s="17" t="s">
        <v>4377</v>
      </c>
      <c r="H789" s="16" t="s">
        <v>89</v>
      </c>
      <c r="I789" s="19">
        <v>24456</v>
      </c>
      <c r="J789" s="16">
        <f t="shared" ca="1" si="78"/>
        <v>58</v>
      </c>
      <c r="K789" s="17" t="s">
        <v>67</v>
      </c>
      <c r="L789" s="16">
        <v>4070</v>
      </c>
      <c r="M789" s="16" t="s">
        <v>3596</v>
      </c>
      <c r="N789" s="16" t="s">
        <v>3597</v>
      </c>
      <c r="O789" s="35" t="s">
        <v>3598</v>
      </c>
      <c r="P789" s="16" t="s">
        <v>71</v>
      </c>
      <c r="Q789" s="16" t="s">
        <v>131</v>
      </c>
      <c r="R789" s="38" t="s">
        <v>73</v>
      </c>
      <c r="S789" s="22"/>
      <c r="T789" s="22">
        <v>921</v>
      </c>
      <c r="U789" s="22" t="s">
        <v>3597</v>
      </c>
      <c r="V789" s="37" t="s">
        <v>3598</v>
      </c>
      <c r="W789" s="16">
        <v>1000</v>
      </c>
      <c r="X789" s="16" t="s">
        <v>74</v>
      </c>
      <c r="Y789" s="16" t="s">
        <v>3599</v>
      </c>
      <c r="Z789" s="16" t="s">
        <v>3600</v>
      </c>
      <c r="AA789" s="16" t="s">
        <v>421</v>
      </c>
      <c r="AB789" s="16" t="s">
        <v>3649</v>
      </c>
      <c r="AC789" s="16" t="s">
        <v>545</v>
      </c>
      <c r="AD789" s="16"/>
      <c r="AE789" s="16" t="s">
        <v>3601</v>
      </c>
      <c r="AF789" s="24">
        <v>2948278</v>
      </c>
      <c r="AG789" s="25" t="s">
        <v>78</v>
      </c>
      <c r="AH789" s="24">
        <v>2948278</v>
      </c>
      <c r="AI789" s="26" t="s">
        <v>78</v>
      </c>
      <c r="AJ789" s="27">
        <v>43285</v>
      </c>
      <c r="AK789" s="19"/>
      <c r="AL789" s="28">
        <f t="shared" ca="1" si="73"/>
        <v>6.75</v>
      </c>
      <c r="AM789" s="16" t="s">
        <v>183</v>
      </c>
      <c r="AN789" s="16" t="s">
        <v>121</v>
      </c>
      <c r="AO789" s="36" t="s">
        <v>546</v>
      </c>
      <c r="AP789" s="30">
        <v>6.9690000000000002E-2</v>
      </c>
      <c r="AQ789" s="31" t="s">
        <v>4378</v>
      </c>
      <c r="AR789" s="16" t="s">
        <v>4378</v>
      </c>
      <c r="AS789" s="16" t="s">
        <v>84</v>
      </c>
      <c r="AT789" s="16"/>
      <c r="AU789" s="33"/>
      <c r="AV789" s="16"/>
      <c r="AW789" s="16" t="s">
        <v>4379</v>
      </c>
      <c r="AX789" s="16">
        <v>3228109046</v>
      </c>
      <c r="AY789" s="16" t="s">
        <v>78</v>
      </c>
      <c r="AZ789" s="16" t="str">
        <f t="shared" ca="1" si="77"/>
        <v xml:space="preserve"> </v>
      </c>
      <c r="BA789" s="16" t="s">
        <v>87</v>
      </c>
      <c r="BB789" s="16" t="s">
        <v>87</v>
      </c>
      <c r="BC789" s="16"/>
      <c r="BD789" s="18" t="s">
        <v>87</v>
      </c>
      <c r="BE789" s="16"/>
      <c r="BF789" s="16" t="s">
        <v>87</v>
      </c>
      <c r="BG789" s="31"/>
      <c r="BH789" s="16"/>
      <c r="BI789" s="19"/>
      <c r="BJ789" s="16"/>
      <c r="BK789" s="16"/>
      <c r="BL789" s="34"/>
    </row>
    <row r="790" spans="1:64">
      <c r="A790" s="15">
        <v>922</v>
      </c>
      <c r="B790" s="16">
        <v>301</v>
      </c>
      <c r="C790" s="17" t="s">
        <v>64</v>
      </c>
      <c r="D790" s="18">
        <v>1120742215</v>
      </c>
      <c r="E790" s="18">
        <v>1120742215</v>
      </c>
      <c r="F790" s="18">
        <v>1120742215</v>
      </c>
      <c r="G790" s="17" t="s">
        <v>4380</v>
      </c>
      <c r="H790" s="16" t="s">
        <v>66</v>
      </c>
      <c r="I790" s="19">
        <v>32386</v>
      </c>
      <c r="J790" s="16">
        <f t="shared" ca="1" si="78"/>
        <v>36</v>
      </c>
      <c r="K790" s="17" t="s">
        <v>67</v>
      </c>
      <c r="L790" s="16">
        <v>4070</v>
      </c>
      <c r="M790" s="16" t="s">
        <v>3596</v>
      </c>
      <c r="N790" s="16" t="s">
        <v>3597</v>
      </c>
      <c r="O790" s="35" t="s">
        <v>3598</v>
      </c>
      <c r="P790" s="16" t="s">
        <v>71</v>
      </c>
      <c r="Q790" s="16" t="s">
        <v>131</v>
      </c>
      <c r="R790" s="38" t="s">
        <v>73</v>
      </c>
      <c r="S790" s="22"/>
      <c r="T790" s="22">
        <v>922</v>
      </c>
      <c r="U790" s="22" t="s">
        <v>3597</v>
      </c>
      <c r="V790" s="37" t="s">
        <v>3598</v>
      </c>
      <c r="W790" s="16">
        <v>1000</v>
      </c>
      <c r="X790" s="16" t="s">
        <v>74</v>
      </c>
      <c r="Y790" s="16" t="s">
        <v>3599</v>
      </c>
      <c r="Z790" s="16" t="s">
        <v>3600</v>
      </c>
      <c r="AA790" s="16" t="s">
        <v>421</v>
      </c>
      <c r="AB790" s="16" t="s">
        <v>3649</v>
      </c>
      <c r="AC790" s="16" t="s">
        <v>545</v>
      </c>
      <c r="AD790" s="16" t="s">
        <v>4381</v>
      </c>
      <c r="AE790" s="16" t="s">
        <v>3601</v>
      </c>
      <c r="AF790" s="24">
        <v>2948278</v>
      </c>
      <c r="AG790" s="25" t="s">
        <v>78</v>
      </c>
      <c r="AH790" s="24">
        <v>2948278</v>
      </c>
      <c r="AI790" s="26" t="s">
        <v>78</v>
      </c>
      <c r="AJ790" s="27">
        <v>44117</v>
      </c>
      <c r="AK790" s="19" t="s">
        <v>4382</v>
      </c>
      <c r="AL790" s="28">
        <f t="shared" ca="1" si="73"/>
        <v>4.416666666666667</v>
      </c>
      <c r="AM790" s="16" t="s">
        <v>183</v>
      </c>
      <c r="AN790" s="16" t="s">
        <v>121</v>
      </c>
      <c r="AO790" s="36" t="s">
        <v>3838</v>
      </c>
      <c r="AP790" s="30">
        <v>6.9690000000000002E-2</v>
      </c>
      <c r="AQ790" s="31" t="s">
        <v>4383</v>
      </c>
      <c r="AR790" s="16" t="s">
        <v>4384</v>
      </c>
      <c r="AS790" s="16" t="s">
        <v>107</v>
      </c>
      <c r="AT790" s="16"/>
      <c r="AU790" s="33"/>
      <c r="AV790" s="16"/>
      <c r="AW790" s="16" t="s">
        <v>4385</v>
      </c>
      <c r="AX790" s="16">
        <v>3205366873</v>
      </c>
      <c r="AY790" s="16">
        <v>3205366873</v>
      </c>
      <c r="AZ790" s="16" t="str">
        <f t="shared" ca="1" si="77"/>
        <v xml:space="preserve"> </v>
      </c>
      <c r="BA790" s="16" t="s">
        <v>87</v>
      </c>
      <c r="BB790" s="16" t="s">
        <v>265</v>
      </c>
      <c r="BC790" s="16"/>
      <c r="BD790" s="18" t="s">
        <v>87</v>
      </c>
      <c r="BE790" s="16"/>
      <c r="BF790" s="16" t="s">
        <v>87</v>
      </c>
      <c r="BG790" s="31"/>
      <c r="BH790" s="16"/>
      <c r="BI790" s="19"/>
      <c r="BJ790" s="16"/>
      <c r="BK790" s="16"/>
      <c r="BL790" s="34"/>
    </row>
    <row r="791" spans="1:64">
      <c r="A791" s="15">
        <v>923</v>
      </c>
      <c r="B791" s="16">
        <v>301</v>
      </c>
      <c r="C791" s="17" t="s">
        <v>64</v>
      </c>
      <c r="D791" s="18">
        <v>17975424</v>
      </c>
      <c r="E791" s="18">
        <v>17975424</v>
      </c>
      <c r="F791" s="18">
        <v>17975424</v>
      </c>
      <c r="G791" s="17" t="s">
        <v>4386</v>
      </c>
      <c r="H791" s="16" t="s">
        <v>89</v>
      </c>
      <c r="I791" s="19">
        <v>27935</v>
      </c>
      <c r="J791" s="16">
        <f t="shared" ca="1" si="78"/>
        <v>48</v>
      </c>
      <c r="K791" s="17" t="s">
        <v>67</v>
      </c>
      <c r="L791" s="16">
        <v>4070</v>
      </c>
      <c r="M791" s="16" t="s">
        <v>3596</v>
      </c>
      <c r="N791" s="16" t="s">
        <v>3597</v>
      </c>
      <c r="O791" s="35" t="s">
        <v>3598</v>
      </c>
      <c r="P791" s="16" t="s">
        <v>71</v>
      </c>
      <c r="Q791" s="16" t="s">
        <v>131</v>
      </c>
      <c r="R791" s="38" t="s">
        <v>73</v>
      </c>
      <c r="S791" s="22"/>
      <c r="T791" s="22">
        <v>923</v>
      </c>
      <c r="U791" s="22" t="s">
        <v>3597</v>
      </c>
      <c r="V791" s="37" t="s">
        <v>3598</v>
      </c>
      <c r="W791" s="16">
        <v>1000</v>
      </c>
      <c r="X791" s="16" t="s">
        <v>74</v>
      </c>
      <c r="Y791" s="16" t="s">
        <v>3599</v>
      </c>
      <c r="Z791" s="16" t="s">
        <v>3600</v>
      </c>
      <c r="AA791" s="16" t="s">
        <v>421</v>
      </c>
      <c r="AB791" s="16" t="s">
        <v>4387</v>
      </c>
      <c r="AC791" s="16" t="s">
        <v>545</v>
      </c>
      <c r="AD791" s="16" t="s">
        <v>4388</v>
      </c>
      <c r="AE791" s="16" t="s">
        <v>3601</v>
      </c>
      <c r="AF791" s="24">
        <v>2948278</v>
      </c>
      <c r="AG791" s="25" t="s">
        <v>78</v>
      </c>
      <c r="AH791" s="24">
        <v>2948278</v>
      </c>
      <c r="AI791" s="26" t="s">
        <v>78</v>
      </c>
      <c r="AJ791" s="27">
        <v>43285</v>
      </c>
      <c r="AK791" s="19"/>
      <c r="AL791" s="28">
        <f t="shared" ca="1" si="73"/>
        <v>6.75</v>
      </c>
      <c r="AM791" s="16" t="s">
        <v>183</v>
      </c>
      <c r="AN791" s="16" t="s">
        <v>94</v>
      </c>
      <c r="AO791" s="36" t="s">
        <v>546</v>
      </c>
      <c r="AP791" s="30">
        <v>6.9690000000000002E-2</v>
      </c>
      <c r="AQ791" s="31" t="s">
        <v>4389</v>
      </c>
      <c r="AR791" s="16" t="s">
        <v>4389</v>
      </c>
      <c r="AS791" s="16" t="s">
        <v>84</v>
      </c>
      <c r="AT791" s="16"/>
      <c r="AU791" s="33"/>
      <c r="AV791" s="16"/>
      <c r="AW791" s="16" t="s">
        <v>4390</v>
      </c>
      <c r="AX791" s="16">
        <v>3228111458</v>
      </c>
      <c r="AY791" s="16" t="s">
        <v>78</v>
      </c>
      <c r="AZ791" s="16" t="str">
        <f t="shared" ca="1" si="77"/>
        <v xml:space="preserve"> </v>
      </c>
      <c r="BA791" s="16" t="s">
        <v>87</v>
      </c>
      <c r="BB791" s="16" t="s">
        <v>87</v>
      </c>
      <c r="BC791" s="16"/>
      <c r="BD791" s="18" t="s">
        <v>87</v>
      </c>
      <c r="BE791" s="16"/>
      <c r="BF791" s="16" t="s">
        <v>87</v>
      </c>
      <c r="BG791" s="31"/>
      <c r="BH791" s="16"/>
      <c r="BI791" s="19"/>
      <c r="BJ791" s="16"/>
      <c r="BK791" s="16"/>
      <c r="BL791" s="34"/>
    </row>
    <row r="792" spans="1:64">
      <c r="A792" s="15">
        <v>924</v>
      </c>
      <c r="B792" s="16">
        <v>301</v>
      </c>
      <c r="C792" s="17" t="s">
        <v>64</v>
      </c>
      <c r="D792" s="18">
        <v>18123381</v>
      </c>
      <c r="E792" s="18">
        <v>18123381</v>
      </c>
      <c r="F792" s="18">
        <v>18123381</v>
      </c>
      <c r="G792" s="17" t="s">
        <v>4391</v>
      </c>
      <c r="H792" s="16" t="s">
        <v>66</v>
      </c>
      <c r="I792" s="19">
        <v>22458</v>
      </c>
      <c r="J792" s="16">
        <f t="shared" ca="1" si="78"/>
        <v>63</v>
      </c>
      <c r="K792" s="17" t="s">
        <v>67</v>
      </c>
      <c r="L792" s="16">
        <v>4070</v>
      </c>
      <c r="M792" s="16" t="s">
        <v>3596</v>
      </c>
      <c r="N792" s="16" t="s">
        <v>3597</v>
      </c>
      <c r="O792" s="35" t="s">
        <v>3598</v>
      </c>
      <c r="P792" s="16" t="s">
        <v>71</v>
      </c>
      <c r="Q792" s="16" t="s">
        <v>131</v>
      </c>
      <c r="R792" s="38" t="s">
        <v>73</v>
      </c>
      <c r="S792" s="22"/>
      <c r="T792" s="22">
        <v>924</v>
      </c>
      <c r="U792" s="22" t="s">
        <v>3597</v>
      </c>
      <c r="V792" s="37" t="s">
        <v>3598</v>
      </c>
      <c r="W792" s="16">
        <v>1000</v>
      </c>
      <c r="X792" s="16" t="s">
        <v>74</v>
      </c>
      <c r="Y792" s="16" t="s">
        <v>3599</v>
      </c>
      <c r="Z792" s="16" t="s">
        <v>3600</v>
      </c>
      <c r="AA792" s="16" t="s">
        <v>463</v>
      </c>
      <c r="AB792" s="16" t="s">
        <v>3709</v>
      </c>
      <c r="AC792" s="16" t="s">
        <v>465</v>
      </c>
      <c r="AD792" s="16"/>
      <c r="AE792" s="16" t="s">
        <v>3601</v>
      </c>
      <c r="AF792" s="24">
        <v>2948278</v>
      </c>
      <c r="AG792" s="25" t="s">
        <v>78</v>
      </c>
      <c r="AH792" s="24">
        <v>2948278</v>
      </c>
      <c r="AI792" s="26" t="s">
        <v>78</v>
      </c>
      <c r="AJ792" s="27">
        <v>43300</v>
      </c>
      <c r="AK792" s="19"/>
      <c r="AL792" s="28">
        <f t="shared" ca="1" si="73"/>
        <v>6.666666666666667</v>
      </c>
      <c r="AM792" s="16" t="s">
        <v>173</v>
      </c>
      <c r="AN792" s="16" t="s">
        <v>94</v>
      </c>
      <c r="AO792" s="36" t="s">
        <v>466</v>
      </c>
      <c r="AP792" s="30">
        <v>6.9690000000000002E-2</v>
      </c>
      <c r="AQ792" s="31" t="s">
        <v>4392</v>
      </c>
      <c r="AR792" s="16" t="s">
        <v>4392</v>
      </c>
      <c r="AS792" s="16" t="s">
        <v>1673</v>
      </c>
      <c r="AT792" s="16"/>
      <c r="AU792" s="33"/>
      <c r="AV792" s="16"/>
      <c r="AW792" s="16" t="s">
        <v>4393</v>
      </c>
      <c r="AX792" s="16">
        <v>3126439483</v>
      </c>
      <c r="AY792" s="16">
        <v>3126439483</v>
      </c>
      <c r="AZ792" s="16" t="str">
        <f t="shared" ca="1" si="77"/>
        <v>Prepensionado</v>
      </c>
      <c r="BA792" s="16" t="s">
        <v>87</v>
      </c>
      <c r="BB792" s="16" t="s">
        <v>87</v>
      </c>
      <c r="BC792" s="16"/>
      <c r="BD792" s="18" t="s">
        <v>87</v>
      </c>
      <c r="BE792" s="16"/>
      <c r="BF792" s="16" t="s">
        <v>87</v>
      </c>
      <c r="BG792" s="31"/>
      <c r="BH792" s="16"/>
      <c r="BI792" s="19"/>
      <c r="BJ792" s="16"/>
      <c r="BK792" s="16"/>
      <c r="BL792" s="34"/>
    </row>
    <row r="793" spans="1:64">
      <c r="A793" s="15">
        <v>925</v>
      </c>
      <c r="B793" s="16">
        <v>301</v>
      </c>
      <c r="C793" s="17" t="s">
        <v>64</v>
      </c>
      <c r="D793" s="18">
        <v>79695901</v>
      </c>
      <c r="E793" s="18">
        <v>79695901</v>
      </c>
      <c r="F793" s="18">
        <v>79695901</v>
      </c>
      <c r="G793" s="17" t="s">
        <v>4394</v>
      </c>
      <c r="H793" s="16" t="s">
        <v>851</v>
      </c>
      <c r="I793" s="19">
        <v>27688</v>
      </c>
      <c r="J793" s="16">
        <v>48</v>
      </c>
      <c r="K793" s="17" t="s">
        <v>67</v>
      </c>
      <c r="L793" s="16">
        <v>4070</v>
      </c>
      <c r="M793" s="16" t="s">
        <v>3596</v>
      </c>
      <c r="N793" s="16" t="s">
        <v>3597</v>
      </c>
      <c r="O793" s="35" t="s">
        <v>3598</v>
      </c>
      <c r="P793" s="16" t="s">
        <v>71</v>
      </c>
      <c r="Q793" s="16" t="s">
        <v>131</v>
      </c>
      <c r="R793" s="38" t="s">
        <v>73</v>
      </c>
      <c r="S793" s="22" t="s">
        <v>4395</v>
      </c>
      <c r="T793" s="22">
        <v>925</v>
      </c>
      <c r="U793" s="22" t="s">
        <v>3597</v>
      </c>
      <c r="V793" s="37" t="s">
        <v>3598</v>
      </c>
      <c r="W793" s="16">
        <v>3000</v>
      </c>
      <c r="X793" s="16" t="s">
        <v>74</v>
      </c>
      <c r="Y793" s="16" t="s">
        <v>3599</v>
      </c>
      <c r="Z793" s="16" t="s">
        <v>3600</v>
      </c>
      <c r="AA793" s="16" t="s">
        <v>433</v>
      </c>
      <c r="AB793" s="16" t="s">
        <v>662</v>
      </c>
      <c r="AC793" s="16" t="s">
        <v>663</v>
      </c>
      <c r="AD793" s="16"/>
      <c r="AE793" s="16" t="s">
        <v>1324</v>
      </c>
      <c r="AF793" s="24">
        <v>2948278</v>
      </c>
      <c r="AG793" s="25" t="s">
        <v>78</v>
      </c>
      <c r="AH793" s="24">
        <v>2948278</v>
      </c>
      <c r="AI793" s="26" t="s">
        <v>78</v>
      </c>
      <c r="AJ793" s="27">
        <v>45355</v>
      </c>
      <c r="AK793" s="19" t="s">
        <v>4396</v>
      </c>
      <c r="AL793" s="28">
        <f t="shared" ref="AL793:AL856" ca="1" si="79">IFERROR(IF(AJ793=0," ",DATEDIF(AJ793,TODAY(),"M"))/12," ")</f>
        <v>1.0833333333333333</v>
      </c>
      <c r="AM793" s="16" t="s">
        <v>3486</v>
      </c>
      <c r="AN793" s="16" t="s">
        <v>94</v>
      </c>
      <c r="AO793" s="36" t="s">
        <v>664</v>
      </c>
      <c r="AP793" s="30">
        <v>6.9690000000000002E-2</v>
      </c>
      <c r="AQ793" s="31" t="s">
        <v>4397</v>
      </c>
      <c r="AR793" s="16" t="s">
        <v>4398</v>
      </c>
      <c r="AS793" s="16" t="s">
        <v>107</v>
      </c>
      <c r="AT793" s="16"/>
      <c r="AU793" s="33"/>
      <c r="AV793" s="16"/>
      <c r="AW793" s="16" t="s">
        <v>4399</v>
      </c>
      <c r="AX793" s="16">
        <v>3188995059</v>
      </c>
      <c r="AY793" s="16" t="s">
        <v>78</v>
      </c>
      <c r="AZ793" s="16" t="str">
        <f t="shared" si="77"/>
        <v xml:space="preserve"> </v>
      </c>
      <c r="BA793" s="16" t="s">
        <v>87</v>
      </c>
      <c r="BB793" s="16" t="s">
        <v>87</v>
      </c>
      <c r="BC793" s="16"/>
      <c r="BD793" s="18" t="s">
        <v>87</v>
      </c>
      <c r="BE793" s="16"/>
      <c r="BF793" s="16" t="s">
        <v>87</v>
      </c>
      <c r="BG793" s="31"/>
      <c r="BH793" s="16"/>
      <c r="BI793" s="19"/>
      <c r="BJ793" s="16"/>
      <c r="BK793" s="16"/>
      <c r="BL793" s="34"/>
    </row>
    <row r="794" spans="1:64">
      <c r="A794" s="15">
        <v>926</v>
      </c>
      <c r="B794" s="16">
        <v>301</v>
      </c>
      <c r="C794" s="17" t="s">
        <v>64</v>
      </c>
      <c r="D794" s="18">
        <v>18155584</v>
      </c>
      <c r="E794" s="18">
        <v>18155584</v>
      </c>
      <c r="F794" s="18">
        <v>18155584</v>
      </c>
      <c r="G794" s="17" t="s">
        <v>4400</v>
      </c>
      <c r="H794" s="16" t="s">
        <v>89</v>
      </c>
      <c r="I794" s="19" t="s">
        <v>4401</v>
      </c>
      <c r="J794" s="16">
        <f ca="1">IF(I794=0," ",DATEDIF(I794,TODAY(),"Y"))</f>
        <v>50</v>
      </c>
      <c r="K794" s="17" t="s">
        <v>67</v>
      </c>
      <c r="L794" s="16">
        <v>4070</v>
      </c>
      <c r="M794" s="16" t="s">
        <v>3596</v>
      </c>
      <c r="N794" s="16" t="s">
        <v>3597</v>
      </c>
      <c r="O794" s="35" t="s">
        <v>3598</v>
      </c>
      <c r="P794" s="16" t="s">
        <v>71</v>
      </c>
      <c r="Q794" s="16" t="s">
        <v>131</v>
      </c>
      <c r="R794" s="38" t="s">
        <v>73</v>
      </c>
      <c r="S794" s="22"/>
      <c r="T794" s="22">
        <v>926</v>
      </c>
      <c r="U794" s="22" t="s">
        <v>3597</v>
      </c>
      <c r="V794" s="37" t="s">
        <v>3598</v>
      </c>
      <c r="W794" s="16">
        <v>1000</v>
      </c>
      <c r="X794" s="16" t="s">
        <v>74</v>
      </c>
      <c r="Y794" s="16" t="s">
        <v>3599</v>
      </c>
      <c r="Z794" s="16" t="s">
        <v>3600</v>
      </c>
      <c r="AA794" s="16" t="s">
        <v>76</v>
      </c>
      <c r="AB794" s="16" t="s">
        <v>76</v>
      </c>
      <c r="AC794" s="16" t="s">
        <v>76</v>
      </c>
      <c r="AD794" s="16" t="s">
        <v>4179</v>
      </c>
      <c r="AE794" s="16" t="s">
        <v>3601</v>
      </c>
      <c r="AF794" s="24">
        <v>2948278</v>
      </c>
      <c r="AG794" s="25" t="s">
        <v>78</v>
      </c>
      <c r="AH794" s="24">
        <v>2948278</v>
      </c>
      <c r="AI794" s="26" t="s">
        <v>78</v>
      </c>
      <c r="AJ794" s="27">
        <v>42989</v>
      </c>
      <c r="AK794" s="19"/>
      <c r="AL794" s="28">
        <f t="shared" ca="1" si="79"/>
        <v>7.5</v>
      </c>
      <c r="AM794" s="16" t="s">
        <v>120</v>
      </c>
      <c r="AN794" s="16" t="s">
        <v>94</v>
      </c>
      <c r="AO794" s="36" t="s">
        <v>82</v>
      </c>
      <c r="AP794" s="30">
        <v>6.9690000000000002E-2</v>
      </c>
      <c r="AQ794" s="31" t="s">
        <v>4402</v>
      </c>
      <c r="AR794" s="16" t="s">
        <v>4402</v>
      </c>
      <c r="AS794" s="16" t="s">
        <v>84</v>
      </c>
      <c r="AT794" s="16"/>
      <c r="AU794" s="33"/>
      <c r="AV794" s="16"/>
      <c r="AW794" s="16" t="s">
        <v>4403</v>
      </c>
      <c r="AX794" s="16">
        <v>3242180531</v>
      </c>
      <c r="AY794" s="16" t="s">
        <v>78</v>
      </c>
      <c r="AZ794" s="16" t="str">
        <f t="shared" ca="1" si="77"/>
        <v xml:space="preserve"> </v>
      </c>
      <c r="BA794" s="16" t="s">
        <v>87</v>
      </c>
      <c r="BB794" s="16" t="s">
        <v>211</v>
      </c>
      <c r="BC794" s="16"/>
      <c r="BD794" s="18" t="s">
        <v>87</v>
      </c>
      <c r="BE794" s="16"/>
      <c r="BF794" s="16" t="s">
        <v>87</v>
      </c>
      <c r="BG794" s="31"/>
      <c r="BH794" s="16"/>
      <c r="BI794" s="19"/>
      <c r="BJ794" s="16"/>
      <c r="BK794" s="16"/>
      <c r="BL794" s="34"/>
    </row>
    <row r="795" spans="1:64">
      <c r="A795" s="15">
        <v>927</v>
      </c>
      <c r="B795" s="16">
        <v>301</v>
      </c>
      <c r="C795" s="17" t="s">
        <v>64</v>
      </c>
      <c r="D795" s="18">
        <v>18156216</v>
      </c>
      <c r="E795" s="18" t="e">
        <v>#N/A</v>
      </c>
      <c r="F795" s="18" t="e">
        <v>#N/A</v>
      </c>
      <c r="G795" s="17" t="s">
        <v>4404</v>
      </c>
      <c r="H795" s="16" t="s">
        <v>89</v>
      </c>
      <c r="I795" s="19" t="s">
        <v>4405</v>
      </c>
      <c r="J795" s="16">
        <f ca="1">IF(I795=0," ",DATEDIF(I795,TODAY(),"Y"))</f>
        <v>43</v>
      </c>
      <c r="K795" s="17" t="s">
        <v>67</v>
      </c>
      <c r="L795" s="16">
        <v>4070</v>
      </c>
      <c r="M795" s="16" t="s">
        <v>3596</v>
      </c>
      <c r="N795" s="16" t="s">
        <v>3597</v>
      </c>
      <c r="O795" s="35" t="s">
        <v>3598</v>
      </c>
      <c r="P795" s="16" t="s">
        <v>71</v>
      </c>
      <c r="Q795" s="16" t="s">
        <v>131</v>
      </c>
      <c r="R795" s="38" t="s">
        <v>1726</v>
      </c>
      <c r="S795" s="22"/>
      <c r="T795" s="22">
        <v>927</v>
      </c>
      <c r="U795" s="22" t="s">
        <v>3597</v>
      </c>
      <c r="V795" s="37" t="s">
        <v>3598</v>
      </c>
      <c r="W795" s="16">
        <v>1000</v>
      </c>
      <c r="X795" s="16" t="s">
        <v>74</v>
      </c>
      <c r="Y795" s="16" t="s">
        <v>3599</v>
      </c>
      <c r="Z795" s="16" t="s">
        <v>3600</v>
      </c>
      <c r="AA795" s="16" t="s">
        <v>1359</v>
      </c>
      <c r="AB795" s="16" t="s">
        <v>4406</v>
      </c>
      <c r="AC795" s="16" t="s">
        <v>1361</v>
      </c>
      <c r="AD795" s="52" t="s">
        <v>4407</v>
      </c>
      <c r="AE795" s="16" t="s">
        <v>1324</v>
      </c>
      <c r="AF795" s="24">
        <v>2948278</v>
      </c>
      <c r="AG795" s="25" t="s">
        <v>78</v>
      </c>
      <c r="AH795" s="24">
        <v>2948278</v>
      </c>
      <c r="AI795" s="26" t="s">
        <v>78</v>
      </c>
      <c r="AJ795" s="27">
        <v>43027</v>
      </c>
      <c r="AK795" s="19"/>
      <c r="AL795" s="28">
        <f t="shared" ca="1" si="79"/>
        <v>7.416666666666667</v>
      </c>
      <c r="AM795" s="16" t="s">
        <v>183</v>
      </c>
      <c r="AN795" s="16" t="s">
        <v>240</v>
      </c>
      <c r="AO795" s="36" t="s">
        <v>1363</v>
      </c>
      <c r="AP795" s="30">
        <v>6.9690000000000002E-2</v>
      </c>
      <c r="AQ795" s="31" t="s">
        <v>4408</v>
      </c>
      <c r="AR795" s="16" t="s">
        <v>4408</v>
      </c>
      <c r="AS795" s="16" t="s">
        <v>84</v>
      </c>
      <c r="AT795" s="16"/>
      <c r="AU795" s="33"/>
      <c r="AV795" s="16"/>
      <c r="AW795" s="16" t="s">
        <v>4409</v>
      </c>
      <c r="AX795" s="16" t="s">
        <v>4410</v>
      </c>
      <c r="AY795" s="16" t="s">
        <v>78</v>
      </c>
      <c r="AZ795" s="16" t="str">
        <f t="shared" ca="1" si="77"/>
        <v xml:space="preserve"> </v>
      </c>
      <c r="BA795" s="16" t="s">
        <v>87</v>
      </c>
      <c r="BB795" s="16" t="s">
        <v>87</v>
      </c>
      <c r="BC795" s="16"/>
      <c r="BD795" s="18" t="s">
        <v>87</v>
      </c>
      <c r="BE795" s="16"/>
      <c r="BF795" s="16" t="s">
        <v>87</v>
      </c>
      <c r="BG795" s="31"/>
      <c r="BH795" s="16"/>
      <c r="BI795" s="19"/>
      <c r="BJ795" s="16"/>
      <c r="BK795" s="16"/>
      <c r="BL795" s="34"/>
    </row>
    <row r="796" spans="1:64">
      <c r="A796" s="15">
        <v>928</v>
      </c>
      <c r="B796" s="16">
        <v>301</v>
      </c>
      <c r="C796" s="17" t="s">
        <v>64</v>
      </c>
      <c r="D796" s="18">
        <v>18223263</v>
      </c>
      <c r="E796" s="18">
        <v>18223263</v>
      </c>
      <c r="F796" s="18">
        <v>18223263</v>
      </c>
      <c r="G796" s="17" t="s">
        <v>4411</v>
      </c>
      <c r="H796" s="16" t="s">
        <v>89</v>
      </c>
      <c r="I796" s="19" t="s">
        <v>4412</v>
      </c>
      <c r="J796" s="16">
        <f ca="1">IF(I796=0," ",DATEDIF(I796,TODAY(),"Y"))</f>
        <v>54</v>
      </c>
      <c r="K796" s="17" t="s">
        <v>67</v>
      </c>
      <c r="L796" s="16">
        <v>4070</v>
      </c>
      <c r="M796" s="16" t="s">
        <v>3596</v>
      </c>
      <c r="N796" s="16" t="s">
        <v>3597</v>
      </c>
      <c r="O796" s="35" t="s">
        <v>3598</v>
      </c>
      <c r="P796" s="16" t="s">
        <v>71</v>
      </c>
      <c r="Q796" s="16" t="s">
        <v>131</v>
      </c>
      <c r="R796" s="38" t="s">
        <v>1027</v>
      </c>
      <c r="S796" s="22"/>
      <c r="T796" s="22">
        <v>928</v>
      </c>
      <c r="U796" s="22" t="s">
        <v>3597</v>
      </c>
      <c r="V796" s="37" t="s">
        <v>3598</v>
      </c>
      <c r="W796" s="16">
        <v>3000</v>
      </c>
      <c r="X796" s="16" t="s">
        <v>74</v>
      </c>
      <c r="Y796" s="16" t="s">
        <v>170</v>
      </c>
      <c r="Z796" s="16" t="s">
        <v>293</v>
      </c>
      <c r="AA796" s="16" t="s">
        <v>76</v>
      </c>
      <c r="AB796" s="16" t="s">
        <v>76</v>
      </c>
      <c r="AC796" s="16" t="s">
        <v>76</v>
      </c>
      <c r="AD796" s="16" t="s">
        <v>1069</v>
      </c>
      <c r="AE796" s="16" t="s">
        <v>1324</v>
      </c>
      <c r="AF796" s="24">
        <v>2948278</v>
      </c>
      <c r="AG796" s="25" t="s">
        <v>78</v>
      </c>
      <c r="AH796" s="24">
        <v>2948278</v>
      </c>
      <c r="AI796" s="26" t="s">
        <v>78</v>
      </c>
      <c r="AJ796" s="27">
        <v>42832</v>
      </c>
      <c r="AK796" s="19"/>
      <c r="AL796" s="28">
        <f t="shared" ca="1" si="79"/>
        <v>7.916666666666667</v>
      </c>
      <c r="AM796" s="16" t="s">
        <v>120</v>
      </c>
      <c r="AN796" s="16" t="s">
        <v>94</v>
      </c>
      <c r="AO796" s="36" t="s">
        <v>82</v>
      </c>
      <c r="AP796" s="30">
        <v>6.9690000000000002E-2</v>
      </c>
      <c r="AQ796" s="31" t="s">
        <v>4413</v>
      </c>
      <c r="AR796" s="16" t="s">
        <v>4413</v>
      </c>
      <c r="AS796" s="16" t="s">
        <v>84</v>
      </c>
      <c r="AT796" s="16"/>
      <c r="AU796" s="33"/>
      <c r="AV796" s="16"/>
      <c r="AW796" s="16" t="s">
        <v>4414</v>
      </c>
      <c r="AX796" s="16">
        <v>3108784384</v>
      </c>
      <c r="AY796" s="16">
        <v>3108784384</v>
      </c>
      <c r="AZ796" s="16" t="str">
        <f t="shared" ca="1" si="77"/>
        <v xml:space="preserve"> </v>
      </c>
      <c r="BA796" s="16" t="s">
        <v>87</v>
      </c>
      <c r="BB796" s="16" t="s">
        <v>87</v>
      </c>
      <c r="BC796" s="16"/>
      <c r="BD796" s="18" t="s">
        <v>87</v>
      </c>
      <c r="BE796" s="16"/>
      <c r="BF796" s="16" t="s">
        <v>87</v>
      </c>
      <c r="BG796" s="31"/>
      <c r="BH796" s="16"/>
      <c r="BI796" s="19"/>
      <c r="BJ796" s="16"/>
      <c r="BK796" s="16"/>
      <c r="BL796" s="34"/>
    </row>
    <row r="797" spans="1:64">
      <c r="A797" s="15">
        <v>929</v>
      </c>
      <c r="B797" s="16">
        <v>301</v>
      </c>
      <c r="C797" s="17" t="s">
        <v>112</v>
      </c>
      <c r="D797" s="18">
        <v>1123564296</v>
      </c>
      <c r="E797" s="18">
        <v>1123564296</v>
      </c>
      <c r="F797" s="18">
        <v>1123564296</v>
      </c>
      <c r="G797" s="17" t="s">
        <v>4415</v>
      </c>
      <c r="H797" s="16" t="s">
        <v>156</v>
      </c>
      <c r="I797" s="19">
        <v>33280</v>
      </c>
      <c r="J797" s="16">
        <v>32</v>
      </c>
      <c r="K797" s="17" t="s">
        <v>67</v>
      </c>
      <c r="L797" s="16">
        <v>4070</v>
      </c>
      <c r="M797" s="16" t="s">
        <v>3596</v>
      </c>
      <c r="N797" s="16" t="s">
        <v>3597</v>
      </c>
      <c r="O797" s="35" t="s">
        <v>3598</v>
      </c>
      <c r="P797" s="16" t="s">
        <v>71</v>
      </c>
      <c r="Q797" s="16" t="s">
        <v>131</v>
      </c>
      <c r="R797" s="38" t="s">
        <v>73</v>
      </c>
      <c r="S797" s="22"/>
      <c r="T797" s="22">
        <v>929</v>
      </c>
      <c r="U797" s="22" t="s">
        <v>3597</v>
      </c>
      <c r="V797" s="37" t="s">
        <v>3598</v>
      </c>
      <c r="W797" s="16">
        <v>1000</v>
      </c>
      <c r="X797" s="16" t="s">
        <v>74</v>
      </c>
      <c r="Y797" s="16" t="s">
        <v>3599</v>
      </c>
      <c r="Z797" s="16" t="s">
        <v>3600</v>
      </c>
      <c r="AA797" s="16" t="s">
        <v>76</v>
      </c>
      <c r="AB797" s="16" t="s">
        <v>76</v>
      </c>
      <c r="AC797" s="16" t="s">
        <v>76</v>
      </c>
      <c r="AD797" s="16"/>
      <c r="AE797" s="16" t="s">
        <v>1324</v>
      </c>
      <c r="AF797" s="24">
        <v>2948278</v>
      </c>
      <c r="AG797" s="25" t="s">
        <v>78</v>
      </c>
      <c r="AH797" s="24">
        <v>2948278</v>
      </c>
      <c r="AI797" s="26" t="s">
        <v>78</v>
      </c>
      <c r="AJ797" s="27">
        <v>45355</v>
      </c>
      <c r="AK797" s="19" t="s">
        <v>4416</v>
      </c>
      <c r="AL797" s="28">
        <f t="shared" ca="1" si="79"/>
        <v>1.0833333333333333</v>
      </c>
      <c r="AM797" s="16" t="s">
        <v>120</v>
      </c>
      <c r="AN797" s="16" t="s">
        <v>121</v>
      </c>
      <c r="AO797" s="36" t="s">
        <v>82</v>
      </c>
      <c r="AP797" s="30">
        <v>6.9690000000000002E-2</v>
      </c>
      <c r="AQ797" s="31" t="s">
        <v>4417</v>
      </c>
      <c r="AR797" s="60" t="s">
        <v>4418</v>
      </c>
      <c r="AS797" s="49" t="s">
        <v>107</v>
      </c>
      <c r="AT797" s="16"/>
      <c r="AU797" s="33"/>
      <c r="AV797" s="16"/>
      <c r="AW797" s="16" t="s">
        <v>4419</v>
      </c>
      <c r="AX797" s="16">
        <v>3143868638</v>
      </c>
      <c r="AY797" s="16" t="s">
        <v>78</v>
      </c>
      <c r="AZ797" s="16" t="str">
        <f t="shared" si="77"/>
        <v xml:space="preserve"> </v>
      </c>
      <c r="BA797" s="16" t="s">
        <v>87</v>
      </c>
      <c r="BB797" s="16" t="s">
        <v>87</v>
      </c>
      <c r="BC797" s="16"/>
      <c r="BD797" s="18" t="s">
        <v>87</v>
      </c>
      <c r="BE797" s="16"/>
      <c r="BF797" s="16" t="s">
        <v>87</v>
      </c>
      <c r="BG797" s="31"/>
      <c r="BH797" s="16"/>
      <c r="BI797" s="19"/>
      <c r="BJ797" s="16"/>
      <c r="BK797" s="16"/>
      <c r="BL797" s="34"/>
    </row>
    <row r="798" spans="1:64">
      <c r="A798" s="15">
        <v>930</v>
      </c>
      <c r="B798" s="16">
        <v>301</v>
      </c>
      <c r="C798" s="17" t="s">
        <v>64</v>
      </c>
      <c r="D798" s="79">
        <v>96193639</v>
      </c>
      <c r="E798" s="79">
        <v>96193639</v>
      </c>
      <c r="F798" s="79">
        <v>96193639</v>
      </c>
      <c r="G798" s="17" t="s">
        <v>4420</v>
      </c>
      <c r="H798" s="16" t="s">
        <v>89</v>
      </c>
      <c r="I798" s="19">
        <v>29179</v>
      </c>
      <c r="J798" s="16">
        <f t="shared" ref="J798:J861" ca="1" si="80">IF(I798=0," ",DATEDIF(I798,TODAY(),"Y"))</f>
        <v>45</v>
      </c>
      <c r="K798" s="17" t="s">
        <v>67</v>
      </c>
      <c r="L798" s="16">
        <v>4070</v>
      </c>
      <c r="M798" s="16" t="s">
        <v>3596</v>
      </c>
      <c r="N798" s="16" t="s">
        <v>3597</v>
      </c>
      <c r="O798" s="35" t="s">
        <v>3598</v>
      </c>
      <c r="P798" s="16" t="s">
        <v>71</v>
      </c>
      <c r="Q798" s="16" t="s">
        <v>131</v>
      </c>
      <c r="R798" s="38" t="s">
        <v>73</v>
      </c>
      <c r="S798" s="22"/>
      <c r="T798" s="22">
        <v>930</v>
      </c>
      <c r="U798" s="22" t="s">
        <v>3597</v>
      </c>
      <c r="V798" s="37" t="s">
        <v>3598</v>
      </c>
      <c r="W798" s="16">
        <v>1000</v>
      </c>
      <c r="X798" s="16" t="s">
        <v>74</v>
      </c>
      <c r="Y798" s="16" t="s">
        <v>3599</v>
      </c>
      <c r="Z798" s="16" t="s">
        <v>3600</v>
      </c>
      <c r="AA798" s="16" t="s">
        <v>76</v>
      </c>
      <c r="AB798" s="16" t="s">
        <v>76</v>
      </c>
      <c r="AC798" s="16" t="s">
        <v>76</v>
      </c>
      <c r="AD798" s="16"/>
      <c r="AE798" s="16" t="s">
        <v>1324</v>
      </c>
      <c r="AF798" s="24">
        <v>2948278</v>
      </c>
      <c r="AG798" s="25" t="s">
        <v>78</v>
      </c>
      <c r="AH798" s="24">
        <v>2948278</v>
      </c>
      <c r="AI798" s="26" t="s">
        <v>78</v>
      </c>
      <c r="AJ798" s="27">
        <v>44931</v>
      </c>
      <c r="AK798" s="19" t="s">
        <v>4421</v>
      </c>
      <c r="AL798" s="28">
        <f t="shared" ca="1" si="79"/>
        <v>2.1666666666666665</v>
      </c>
      <c r="AM798" s="16" t="s">
        <v>183</v>
      </c>
      <c r="AN798" s="16" t="s">
        <v>94</v>
      </c>
      <c r="AO798" s="36" t="s">
        <v>82</v>
      </c>
      <c r="AP798" s="30">
        <v>6.9690000000000002E-2</v>
      </c>
      <c r="AQ798" s="31" t="s">
        <v>4422</v>
      </c>
      <c r="AR798" s="32" t="s">
        <v>4423</v>
      </c>
      <c r="AS798" s="16" t="s">
        <v>107</v>
      </c>
      <c r="AT798" s="16"/>
      <c r="AU798" s="33"/>
      <c r="AV798" s="16"/>
      <c r="AW798" s="16" t="s">
        <v>4424</v>
      </c>
      <c r="AX798" s="16">
        <v>3118267019</v>
      </c>
      <c r="AY798" s="16" t="s">
        <v>78</v>
      </c>
      <c r="AZ798" s="16" t="str">
        <f t="shared" ca="1" si="77"/>
        <v xml:space="preserve"> </v>
      </c>
      <c r="BA798" s="16" t="s">
        <v>87</v>
      </c>
      <c r="BB798" s="16" t="s">
        <v>87</v>
      </c>
      <c r="BC798" s="16"/>
      <c r="BD798" s="18" t="s">
        <v>87</v>
      </c>
      <c r="BE798" s="16"/>
      <c r="BF798" s="16" t="s">
        <v>87</v>
      </c>
      <c r="BG798" s="31"/>
      <c r="BH798" s="16"/>
      <c r="BI798" s="19"/>
      <c r="BJ798" s="16"/>
      <c r="BK798" s="16"/>
      <c r="BL798" s="34"/>
    </row>
    <row r="799" spans="1:64">
      <c r="A799" s="15">
        <v>931</v>
      </c>
      <c r="B799" s="16">
        <v>301</v>
      </c>
      <c r="C799" s="17" t="s">
        <v>64</v>
      </c>
      <c r="D799" s="18">
        <v>18415867</v>
      </c>
      <c r="E799" s="18">
        <v>18415867</v>
      </c>
      <c r="F799" s="18">
        <v>18415867</v>
      </c>
      <c r="G799" s="17" t="s">
        <v>4425</v>
      </c>
      <c r="H799" s="16" t="s">
        <v>89</v>
      </c>
      <c r="I799" s="19">
        <v>26798</v>
      </c>
      <c r="J799" s="16">
        <f t="shared" ca="1" si="80"/>
        <v>51</v>
      </c>
      <c r="K799" s="17" t="s">
        <v>67</v>
      </c>
      <c r="L799" s="16">
        <v>4070</v>
      </c>
      <c r="M799" s="16" t="s">
        <v>3596</v>
      </c>
      <c r="N799" s="16" t="s">
        <v>3597</v>
      </c>
      <c r="O799" s="35" t="s">
        <v>3598</v>
      </c>
      <c r="P799" s="16" t="s">
        <v>71</v>
      </c>
      <c r="Q799" s="16" t="s">
        <v>131</v>
      </c>
      <c r="R799" s="38" t="s">
        <v>73</v>
      </c>
      <c r="S799" s="22"/>
      <c r="T799" s="22">
        <v>931</v>
      </c>
      <c r="U799" s="22" t="s">
        <v>3597</v>
      </c>
      <c r="V799" s="37" t="s">
        <v>3598</v>
      </c>
      <c r="W799" s="16">
        <v>1000</v>
      </c>
      <c r="X799" s="16" t="s">
        <v>74</v>
      </c>
      <c r="Y799" s="16" t="s">
        <v>3599</v>
      </c>
      <c r="Z799" s="16" t="s">
        <v>3600</v>
      </c>
      <c r="AA799" s="16" t="s">
        <v>433</v>
      </c>
      <c r="AB799" s="16" t="s">
        <v>434</v>
      </c>
      <c r="AC799" s="16" t="s">
        <v>435</v>
      </c>
      <c r="AD799" s="16"/>
      <c r="AE799" s="16" t="s">
        <v>3601</v>
      </c>
      <c r="AF799" s="24">
        <v>2948278</v>
      </c>
      <c r="AG799" s="25" t="s">
        <v>78</v>
      </c>
      <c r="AH799" s="24">
        <v>2948278</v>
      </c>
      <c r="AI799" s="26" t="s">
        <v>78</v>
      </c>
      <c r="AJ799" s="27">
        <v>43082</v>
      </c>
      <c r="AK799" s="19"/>
      <c r="AL799" s="28">
        <f t="shared" ca="1" si="79"/>
        <v>7.25</v>
      </c>
      <c r="AM799" s="16" t="s">
        <v>183</v>
      </c>
      <c r="AN799" s="16" t="s">
        <v>94</v>
      </c>
      <c r="AO799" s="36" t="s">
        <v>436</v>
      </c>
      <c r="AP799" s="30">
        <v>6.9690000000000002E-2</v>
      </c>
      <c r="AQ799" s="31" t="s">
        <v>4426</v>
      </c>
      <c r="AR799" s="16" t="s">
        <v>4427</v>
      </c>
      <c r="AS799" s="16" t="s">
        <v>84</v>
      </c>
      <c r="AT799" s="16"/>
      <c r="AU799" s="33"/>
      <c r="AV799" s="16"/>
      <c r="AW799" s="16" t="s">
        <v>4428</v>
      </c>
      <c r="AX799" s="16">
        <v>3148333201</v>
      </c>
      <c r="AY799" s="16" t="s">
        <v>78</v>
      </c>
      <c r="AZ799" s="16" t="str">
        <f t="shared" ca="1" si="77"/>
        <v xml:space="preserve"> </v>
      </c>
      <c r="BA799" s="16" t="s">
        <v>87</v>
      </c>
      <c r="BB799" s="16" t="s">
        <v>87</v>
      </c>
      <c r="BC799" s="16"/>
      <c r="BD799" s="18" t="s">
        <v>87</v>
      </c>
      <c r="BE799" s="16"/>
      <c r="BF799" s="16" t="s">
        <v>87</v>
      </c>
      <c r="BG799" s="31"/>
      <c r="BH799" s="16"/>
      <c r="BI799" s="19"/>
      <c r="BJ799" s="16"/>
      <c r="BK799" s="16"/>
      <c r="BL799" s="34"/>
    </row>
    <row r="800" spans="1:64">
      <c r="A800" s="15">
        <v>932</v>
      </c>
      <c r="B800" s="16">
        <v>301</v>
      </c>
      <c r="C800" s="17" t="s">
        <v>64</v>
      </c>
      <c r="D800" s="18">
        <v>18506838</v>
      </c>
      <c r="E800" s="18">
        <v>18506838</v>
      </c>
      <c r="F800" s="18">
        <v>18506838</v>
      </c>
      <c r="G800" s="17" t="s">
        <v>4429</v>
      </c>
      <c r="H800" s="16" t="s">
        <v>229</v>
      </c>
      <c r="I800" s="19" t="s">
        <v>4430</v>
      </c>
      <c r="J800" s="16">
        <f t="shared" ca="1" si="80"/>
        <v>56</v>
      </c>
      <c r="K800" s="17" t="s">
        <v>67</v>
      </c>
      <c r="L800" s="16">
        <v>4070</v>
      </c>
      <c r="M800" s="16" t="s">
        <v>3596</v>
      </c>
      <c r="N800" s="16" t="s">
        <v>3597</v>
      </c>
      <c r="O800" s="35" t="s">
        <v>3598</v>
      </c>
      <c r="P800" s="16" t="s">
        <v>71</v>
      </c>
      <c r="Q800" s="16" t="s">
        <v>131</v>
      </c>
      <c r="R800" s="38" t="s">
        <v>73</v>
      </c>
      <c r="S800" s="22"/>
      <c r="T800" s="22">
        <v>932</v>
      </c>
      <c r="U800" s="22" t="s">
        <v>3597</v>
      </c>
      <c r="V800" s="37" t="s">
        <v>3598</v>
      </c>
      <c r="W800" s="16">
        <v>1000</v>
      </c>
      <c r="X800" s="16" t="s">
        <v>74</v>
      </c>
      <c r="Y800" s="16" t="s">
        <v>3599</v>
      </c>
      <c r="Z800" s="16" t="s">
        <v>3600</v>
      </c>
      <c r="AA800" s="16" t="s">
        <v>433</v>
      </c>
      <c r="AB800" s="16" t="s">
        <v>4431</v>
      </c>
      <c r="AC800" s="16" t="s">
        <v>497</v>
      </c>
      <c r="AD800" s="16" t="s">
        <v>4432</v>
      </c>
      <c r="AE800" s="16" t="s">
        <v>1324</v>
      </c>
      <c r="AF800" s="24">
        <v>2948278</v>
      </c>
      <c r="AG800" s="25" t="s">
        <v>78</v>
      </c>
      <c r="AH800" s="24">
        <v>2948278</v>
      </c>
      <c r="AI800" s="26" t="s">
        <v>78</v>
      </c>
      <c r="AJ800" s="27">
        <v>43020</v>
      </c>
      <c r="AK800" s="19"/>
      <c r="AL800" s="28">
        <f t="shared" ca="1" si="79"/>
        <v>7.416666666666667</v>
      </c>
      <c r="AM800" s="16" t="s">
        <v>183</v>
      </c>
      <c r="AN800" s="16" t="s">
        <v>94</v>
      </c>
      <c r="AO800" s="36" t="s">
        <v>498</v>
      </c>
      <c r="AP800" s="30">
        <v>6.9690000000000002E-2</v>
      </c>
      <c r="AQ800" s="31" t="s">
        <v>4433</v>
      </c>
      <c r="AR800" s="16" t="s">
        <v>4433</v>
      </c>
      <c r="AS800" s="16" t="s">
        <v>84</v>
      </c>
      <c r="AT800" s="16"/>
      <c r="AU800" s="33"/>
      <c r="AV800" s="16"/>
      <c r="AW800" s="16" t="s">
        <v>4434</v>
      </c>
      <c r="AX800" s="16">
        <v>3146639595</v>
      </c>
      <c r="AY800" s="16" t="s">
        <v>78</v>
      </c>
      <c r="AZ800" s="16" t="str">
        <f t="shared" ca="1" si="77"/>
        <v xml:space="preserve"> </v>
      </c>
      <c r="BA800" s="16" t="s">
        <v>87</v>
      </c>
      <c r="BB800" s="16" t="s">
        <v>87</v>
      </c>
      <c r="BC800" s="16"/>
      <c r="BD800" s="18" t="s">
        <v>87</v>
      </c>
      <c r="BE800" s="16"/>
      <c r="BF800" s="16" t="s">
        <v>87</v>
      </c>
      <c r="BG800" s="31"/>
      <c r="BH800" s="16"/>
      <c r="BI800" s="19"/>
      <c r="BJ800" s="16"/>
      <c r="BK800" s="16"/>
      <c r="BL800" s="34"/>
    </row>
    <row r="801" spans="1:64">
      <c r="A801" s="15">
        <v>933</v>
      </c>
      <c r="B801" s="16">
        <v>301</v>
      </c>
      <c r="C801" s="17" t="s">
        <v>64</v>
      </c>
      <c r="D801" s="18">
        <v>18602442</v>
      </c>
      <c r="E801" s="18">
        <v>18602442</v>
      </c>
      <c r="F801" s="18">
        <v>18602442</v>
      </c>
      <c r="G801" s="17" t="s">
        <v>4435</v>
      </c>
      <c r="H801" s="16"/>
      <c r="I801" s="19">
        <v>24694</v>
      </c>
      <c r="J801" s="16">
        <f t="shared" ca="1" si="80"/>
        <v>57</v>
      </c>
      <c r="K801" s="17" t="s">
        <v>67</v>
      </c>
      <c r="L801" s="16">
        <v>4070</v>
      </c>
      <c r="M801" s="16" t="s">
        <v>3596</v>
      </c>
      <c r="N801" s="16" t="s">
        <v>3597</v>
      </c>
      <c r="O801" s="35" t="s">
        <v>3598</v>
      </c>
      <c r="P801" s="16" t="s">
        <v>71</v>
      </c>
      <c r="Q801" s="16" t="s">
        <v>131</v>
      </c>
      <c r="R801" s="38" t="s">
        <v>73</v>
      </c>
      <c r="S801" s="22"/>
      <c r="T801" s="22">
        <v>933</v>
      </c>
      <c r="U801" s="22" t="s">
        <v>3597</v>
      </c>
      <c r="V801" s="37" t="s">
        <v>3598</v>
      </c>
      <c r="W801" s="16">
        <v>1000</v>
      </c>
      <c r="X801" s="16" t="s">
        <v>74</v>
      </c>
      <c r="Y801" s="16" t="s">
        <v>3599</v>
      </c>
      <c r="Z801" s="16" t="s">
        <v>3600</v>
      </c>
      <c r="AA801" s="16" t="s">
        <v>76</v>
      </c>
      <c r="AB801" s="16" t="s">
        <v>76</v>
      </c>
      <c r="AC801" s="16" t="s">
        <v>76</v>
      </c>
      <c r="AD801" s="16"/>
      <c r="AE801" s="16" t="s">
        <v>3601</v>
      </c>
      <c r="AF801" s="24">
        <v>2948278</v>
      </c>
      <c r="AG801" s="25" t="s">
        <v>78</v>
      </c>
      <c r="AH801" s="24">
        <v>2948278</v>
      </c>
      <c r="AI801" s="26" t="s">
        <v>78</v>
      </c>
      <c r="AJ801" s="27">
        <v>43083</v>
      </c>
      <c r="AK801" s="19"/>
      <c r="AL801" s="28">
        <f t="shared" ca="1" si="79"/>
        <v>7.25</v>
      </c>
      <c r="AM801" s="16" t="s">
        <v>183</v>
      </c>
      <c r="AN801" s="16" t="s">
        <v>121</v>
      </c>
      <c r="AO801" s="36" t="s">
        <v>82</v>
      </c>
      <c r="AP801" s="30">
        <v>6.9690000000000002E-2</v>
      </c>
      <c r="AQ801" s="31" t="s">
        <v>4436</v>
      </c>
      <c r="AR801" s="16" t="s">
        <v>4436</v>
      </c>
      <c r="AS801" s="16" t="s">
        <v>84</v>
      </c>
      <c r="AT801" s="16"/>
      <c r="AU801" s="33"/>
      <c r="AV801" s="16"/>
      <c r="AW801" s="16" t="s">
        <v>4437</v>
      </c>
      <c r="AX801" s="16">
        <v>3117917532</v>
      </c>
      <c r="AY801" s="16" t="s">
        <v>78</v>
      </c>
      <c r="AZ801" s="16" t="str">
        <f t="shared" ca="1" si="77"/>
        <v xml:space="preserve"> </v>
      </c>
      <c r="BA801" s="16" t="s">
        <v>87</v>
      </c>
      <c r="BB801" s="16" t="s">
        <v>87</v>
      </c>
      <c r="BC801" s="16"/>
      <c r="BD801" s="18" t="s">
        <v>87</v>
      </c>
      <c r="BE801" s="16"/>
      <c r="BF801" s="16" t="s">
        <v>87</v>
      </c>
      <c r="BG801" s="31"/>
      <c r="BH801" s="16"/>
      <c r="BI801" s="19"/>
      <c r="BJ801" s="16"/>
      <c r="BK801" s="16"/>
      <c r="BL801" s="34"/>
    </row>
    <row r="802" spans="1:64">
      <c r="A802" s="15">
        <v>934</v>
      </c>
      <c r="B802" s="16">
        <v>301</v>
      </c>
      <c r="C802" s="17" t="s">
        <v>64</v>
      </c>
      <c r="D802" s="18">
        <v>18615532</v>
      </c>
      <c r="E802" s="18">
        <v>18615532</v>
      </c>
      <c r="F802" s="18">
        <v>18615532</v>
      </c>
      <c r="G802" s="17" t="s">
        <v>4438</v>
      </c>
      <c r="H802" s="16" t="s">
        <v>89</v>
      </c>
      <c r="I802" s="19" t="s">
        <v>4439</v>
      </c>
      <c r="J802" s="16">
        <f t="shared" ca="1" si="80"/>
        <v>46</v>
      </c>
      <c r="K802" s="17" t="s">
        <v>67</v>
      </c>
      <c r="L802" s="16">
        <v>4070</v>
      </c>
      <c r="M802" s="16" t="s">
        <v>3596</v>
      </c>
      <c r="N802" s="16" t="s">
        <v>3597</v>
      </c>
      <c r="O802" s="35" t="s">
        <v>3598</v>
      </c>
      <c r="P802" s="16" t="s">
        <v>71</v>
      </c>
      <c r="Q802" s="16" t="s">
        <v>131</v>
      </c>
      <c r="R802" s="38" t="s">
        <v>73</v>
      </c>
      <c r="S802" s="22"/>
      <c r="T802" s="22">
        <v>934</v>
      </c>
      <c r="U802" s="22" t="s">
        <v>3597</v>
      </c>
      <c r="V802" s="37" t="s">
        <v>3598</v>
      </c>
      <c r="W802" s="16">
        <v>1000</v>
      </c>
      <c r="X802" s="16" t="s">
        <v>74</v>
      </c>
      <c r="Y802" s="16" t="s">
        <v>3599</v>
      </c>
      <c r="Z802" s="16" t="s">
        <v>3600</v>
      </c>
      <c r="AA802" s="16" t="s">
        <v>339</v>
      </c>
      <c r="AB802" s="16" t="s">
        <v>4440</v>
      </c>
      <c r="AC802" s="16" t="s">
        <v>341</v>
      </c>
      <c r="AD802" s="16" t="s">
        <v>4441</v>
      </c>
      <c r="AE802" s="16" t="s">
        <v>1324</v>
      </c>
      <c r="AF802" s="24">
        <v>2948278</v>
      </c>
      <c r="AG802" s="25" t="s">
        <v>78</v>
      </c>
      <c r="AH802" s="24">
        <v>2948278</v>
      </c>
      <c r="AI802" s="26" t="s">
        <v>78</v>
      </c>
      <c r="AJ802" s="27">
        <v>43014</v>
      </c>
      <c r="AK802" s="19"/>
      <c r="AL802" s="28">
        <f t="shared" ca="1" si="79"/>
        <v>7.416666666666667</v>
      </c>
      <c r="AM802" s="16" t="s">
        <v>269</v>
      </c>
      <c r="AN802" s="16" t="s">
        <v>240</v>
      </c>
      <c r="AO802" s="36" t="s">
        <v>343</v>
      </c>
      <c r="AP802" s="30">
        <v>6.9690000000000002E-2</v>
      </c>
      <c r="AQ802" s="31" t="s">
        <v>4442</v>
      </c>
      <c r="AR802" s="16" t="s">
        <v>4443</v>
      </c>
      <c r="AS802" s="16" t="s">
        <v>84</v>
      </c>
      <c r="AT802" s="16"/>
      <c r="AU802" s="33"/>
      <c r="AV802" s="16"/>
      <c r="AW802" s="16" t="s">
        <v>4444</v>
      </c>
      <c r="AX802" s="16" t="s">
        <v>4445</v>
      </c>
      <c r="AY802" s="16" t="s">
        <v>78</v>
      </c>
      <c r="AZ802" s="16" t="str">
        <f t="shared" ca="1" si="77"/>
        <v xml:space="preserve"> </v>
      </c>
      <c r="BA802" s="16" t="s">
        <v>87</v>
      </c>
      <c r="BB802" s="16" t="s">
        <v>87</v>
      </c>
      <c r="BC802" s="16"/>
      <c r="BD802" s="18" t="s">
        <v>87</v>
      </c>
      <c r="BE802" s="16"/>
      <c r="BF802" s="16" t="s">
        <v>87</v>
      </c>
      <c r="BG802" s="31"/>
      <c r="BH802" s="16"/>
      <c r="BI802" s="19"/>
      <c r="BJ802" s="16"/>
      <c r="BK802" s="16"/>
      <c r="BL802" s="34"/>
    </row>
    <row r="803" spans="1:64">
      <c r="A803" s="15">
        <v>935</v>
      </c>
      <c r="B803" s="16">
        <v>301</v>
      </c>
      <c r="C803" s="17" t="s">
        <v>64</v>
      </c>
      <c r="D803" s="18">
        <v>19600217</v>
      </c>
      <c r="E803" s="18">
        <v>19600217</v>
      </c>
      <c r="F803" s="18">
        <v>19600217</v>
      </c>
      <c r="G803" s="17" t="s">
        <v>4446</v>
      </c>
      <c r="H803" s="16" t="s">
        <v>89</v>
      </c>
      <c r="I803" s="19">
        <v>29536</v>
      </c>
      <c r="J803" s="16">
        <f t="shared" ca="1" si="80"/>
        <v>44</v>
      </c>
      <c r="K803" s="17" t="s">
        <v>67</v>
      </c>
      <c r="L803" s="16">
        <v>4070</v>
      </c>
      <c r="M803" s="16" t="s">
        <v>3596</v>
      </c>
      <c r="N803" s="16" t="s">
        <v>3597</v>
      </c>
      <c r="O803" s="35" t="s">
        <v>3598</v>
      </c>
      <c r="P803" s="16" t="s">
        <v>71</v>
      </c>
      <c r="Q803" s="16" t="s">
        <v>131</v>
      </c>
      <c r="R803" s="38" t="s">
        <v>73</v>
      </c>
      <c r="S803" s="22"/>
      <c r="T803" s="22">
        <v>935</v>
      </c>
      <c r="U803" s="22" t="s">
        <v>3597</v>
      </c>
      <c r="V803" s="37" t="s">
        <v>3598</v>
      </c>
      <c r="W803" s="16">
        <v>1000</v>
      </c>
      <c r="X803" s="16" t="s">
        <v>74</v>
      </c>
      <c r="Y803" s="16" t="s">
        <v>3599</v>
      </c>
      <c r="Z803" s="16" t="s">
        <v>3600</v>
      </c>
      <c r="AA803" s="16" t="s">
        <v>421</v>
      </c>
      <c r="AB803" s="16" t="s">
        <v>2300</v>
      </c>
      <c r="AC803" s="16" t="s">
        <v>423</v>
      </c>
      <c r="AD803" s="16"/>
      <c r="AE803" s="16" t="s">
        <v>3601</v>
      </c>
      <c r="AF803" s="24">
        <v>2948278</v>
      </c>
      <c r="AG803" s="25" t="s">
        <v>78</v>
      </c>
      <c r="AH803" s="24">
        <v>2948278</v>
      </c>
      <c r="AI803" s="26" t="s">
        <v>78</v>
      </c>
      <c r="AJ803" s="27">
        <v>43300</v>
      </c>
      <c r="AK803" s="19"/>
      <c r="AL803" s="28">
        <f t="shared" ca="1" si="79"/>
        <v>6.666666666666667</v>
      </c>
      <c r="AM803" s="16" t="s">
        <v>173</v>
      </c>
      <c r="AN803" s="16" t="s">
        <v>94</v>
      </c>
      <c r="AO803" s="36" t="s">
        <v>425</v>
      </c>
      <c r="AP803" s="30">
        <v>6.9690000000000002E-2</v>
      </c>
      <c r="AQ803" s="31" t="s">
        <v>4447</v>
      </c>
      <c r="AR803" s="16" t="s">
        <v>4447</v>
      </c>
      <c r="AS803" s="16" t="s">
        <v>84</v>
      </c>
      <c r="AT803" s="16"/>
      <c r="AU803" s="33"/>
      <c r="AV803" s="16"/>
      <c r="AW803" s="16" t="s">
        <v>4448</v>
      </c>
      <c r="AX803" s="16">
        <v>3218239514</v>
      </c>
      <c r="AY803" s="16" t="s">
        <v>78</v>
      </c>
      <c r="AZ803" s="16" t="str">
        <f t="shared" ca="1" si="77"/>
        <v xml:space="preserve"> </v>
      </c>
      <c r="BA803" s="16" t="s">
        <v>87</v>
      </c>
      <c r="BB803" s="16" t="s">
        <v>87</v>
      </c>
      <c r="BC803" s="16"/>
      <c r="BD803" s="18" t="s">
        <v>87</v>
      </c>
      <c r="BE803" s="16"/>
      <c r="BF803" s="16" t="s">
        <v>87</v>
      </c>
      <c r="BG803" s="31"/>
      <c r="BH803" s="16"/>
      <c r="BI803" s="19"/>
      <c r="BJ803" s="16"/>
      <c r="BK803" s="16"/>
      <c r="BL803" s="34"/>
    </row>
    <row r="804" spans="1:64">
      <c r="A804" s="15">
        <v>936</v>
      </c>
      <c r="B804" s="16">
        <v>301</v>
      </c>
      <c r="C804" s="17" t="s">
        <v>112</v>
      </c>
      <c r="D804" s="18">
        <v>23360407</v>
      </c>
      <c r="E804" s="18">
        <v>23360407</v>
      </c>
      <c r="F804" s="18">
        <v>23360407</v>
      </c>
      <c r="G804" s="17" t="s">
        <v>4449</v>
      </c>
      <c r="H804" s="16" t="s">
        <v>236</v>
      </c>
      <c r="I804" s="19" t="s">
        <v>4450</v>
      </c>
      <c r="J804" s="16">
        <f t="shared" ca="1" si="80"/>
        <v>43</v>
      </c>
      <c r="K804" s="17" t="s">
        <v>67</v>
      </c>
      <c r="L804" s="16">
        <v>4070</v>
      </c>
      <c r="M804" s="16" t="s">
        <v>3596</v>
      </c>
      <c r="N804" s="16" t="s">
        <v>3597</v>
      </c>
      <c r="O804" s="35" t="s">
        <v>3598</v>
      </c>
      <c r="P804" s="16" t="s">
        <v>71</v>
      </c>
      <c r="Q804" s="16" t="s">
        <v>131</v>
      </c>
      <c r="R804" s="38" t="s">
        <v>73</v>
      </c>
      <c r="S804" s="22"/>
      <c r="T804" s="22">
        <v>936</v>
      </c>
      <c r="U804" s="22" t="s">
        <v>3597</v>
      </c>
      <c r="V804" s="37" t="s">
        <v>3598</v>
      </c>
      <c r="W804" s="16">
        <v>1000</v>
      </c>
      <c r="X804" s="16" t="s">
        <v>74</v>
      </c>
      <c r="Y804" s="16" t="s">
        <v>3599</v>
      </c>
      <c r="Z804" s="16" t="s">
        <v>3600</v>
      </c>
      <c r="AA804" s="16" t="s">
        <v>76</v>
      </c>
      <c r="AB804" s="16" t="s">
        <v>76</v>
      </c>
      <c r="AC804" s="16" t="s">
        <v>76</v>
      </c>
      <c r="AD804" s="16"/>
      <c r="AE804" s="16" t="s">
        <v>1324</v>
      </c>
      <c r="AF804" s="24">
        <v>2948278</v>
      </c>
      <c r="AG804" s="25" t="s">
        <v>78</v>
      </c>
      <c r="AH804" s="24">
        <v>2948278</v>
      </c>
      <c r="AI804" s="26" t="s">
        <v>78</v>
      </c>
      <c r="AJ804" s="27">
        <v>43004</v>
      </c>
      <c r="AK804" s="19"/>
      <c r="AL804" s="28">
        <f t="shared" ca="1" si="79"/>
        <v>7.5</v>
      </c>
      <c r="AM804" s="16" t="s">
        <v>173</v>
      </c>
      <c r="AN804" s="39" t="s">
        <v>121</v>
      </c>
      <c r="AO804" s="36" t="s">
        <v>82</v>
      </c>
      <c r="AP804" s="30">
        <v>6.9690000000000002E-2</v>
      </c>
      <c r="AQ804" s="31" t="s">
        <v>4451</v>
      </c>
      <c r="AR804" s="16" t="s">
        <v>4451</v>
      </c>
      <c r="AS804" s="16" t="s">
        <v>84</v>
      </c>
      <c r="AT804" s="16"/>
      <c r="AU804" s="33"/>
      <c r="AV804" s="16"/>
      <c r="AW804" s="16" t="s">
        <v>4452</v>
      </c>
      <c r="AX804" s="16">
        <v>3134940011</v>
      </c>
      <c r="AY804" s="16" t="s">
        <v>78</v>
      </c>
      <c r="AZ804" s="16" t="str">
        <f t="shared" ca="1" si="77"/>
        <v xml:space="preserve"> </v>
      </c>
      <c r="BA804" s="16" t="s">
        <v>87</v>
      </c>
      <c r="BB804" s="16" t="s">
        <v>87</v>
      </c>
      <c r="BC804" s="16"/>
      <c r="BD804" s="18" t="s">
        <v>87</v>
      </c>
      <c r="BE804" s="16"/>
      <c r="BF804" s="16" t="s">
        <v>87</v>
      </c>
      <c r="BG804" s="31"/>
      <c r="BH804" s="16"/>
      <c r="BI804" s="19"/>
      <c r="BJ804" s="16"/>
      <c r="BK804" s="16"/>
      <c r="BL804" s="34"/>
    </row>
    <row r="805" spans="1:64">
      <c r="A805" s="15">
        <v>937</v>
      </c>
      <c r="B805" s="16">
        <v>301</v>
      </c>
      <c r="C805" s="17" t="s">
        <v>112</v>
      </c>
      <c r="D805" s="18">
        <v>26378202</v>
      </c>
      <c r="E805" s="18">
        <v>26378202</v>
      </c>
      <c r="F805" s="18">
        <v>26378202</v>
      </c>
      <c r="G805" s="17" t="s">
        <v>4453</v>
      </c>
      <c r="H805" s="16" t="s">
        <v>89</v>
      </c>
      <c r="I805" s="19">
        <v>28163</v>
      </c>
      <c r="J805" s="16">
        <f t="shared" ca="1" si="80"/>
        <v>48</v>
      </c>
      <c r="K805" s="17" t="s">
        <v>67</v>
      </c>
      <c r="L805" s="16">
        <v>4070</v>
      </c>
      <c r="M805" s="16" t="s">
        <v>3596</v>
      </c>
      <c r="N805" s="16" t="s">
        <v>3597</v>
      </c>
      <c r="O805" s="35" t="s">
        <v>3598</v>
      </c>
      <c r="P805" s="16" t="s">
        <v>71</v>
      </c>
      <c r="Q805" s="16" t="s">
        <v>131</v>
      </c>
      <c r="R805" s="38" t="s">
        <v>73</v>
      </c>
      <c r="S805" s="22"/>
      <c r="T805" s="22">
        <v>937</v>
      </c>
      <c r="U805" s="22" t="s">
        <v>3597</v>
      </c>
      <c r="V805" s="37" t="s">
        <v>3598</v>
      </c>
      <c r="W805" s="16">
        <v>1000</v>
      </c>
      <c r="X805" s="16" t="s">
        <v>74</v>
      </c>
      <c r="Y805" s="16" t="s">
        <v>3599</v>
      </c>
      <c r="Z805" s="16" t="s">
        <v>3600</v>
      </c>
      <c r="AA805" s="16" t="s">
        <v>339</v>
      </c>
      <c r="AB805" s="16" t="s">
        <v>4454</v>
      </c>
      <c r="AC805" s="16" t="s">
        <v>3948</v>
      </c>
      <c r="AD805" s="16"/>
      <c r="AE805" s="16" t="s">
        <v>3601</v>
      </c>
      <c r="AF805" s="24">
        <v>2948278</v>
      </c>
      <c r="AG805" s="25" t="s">
        <v>78</v>
      </c>
      <c r="AH805" s="24">
        <v>2948278</v>
      </c>
      <c r="AI805" s="26" t="s">
        <v>78</v>
      </c>
      <c r="AJ805" s="27">
        <v>43287</v>
      </c>
      <c r="AK805" s="19"/>
      <c r="AL805" s="28">
        <f t="shared" ca="1" si="79"/>
        <v>6.666666666666667</v>
      </c>
      <c r="AM805" s="16" t="s">
        <v>173</v>
      </c>
      <c r="AN805" s="16" t="s">
        <v>94</v>
      </c>
      <c r="AO805" s="36" t="s">
        <v>3949</v>
      </c>
      <c r="AP805" s="30">
        <v>6.9690000000000002E-2</v>
      </c>
      <c r="AQ805" s="31" t="s">
        <v>4455</v>
      </c>
      <c r="AR805" s="16" t="s">
        <v>4456</v>
      </c>
      <c r="AS805" s="16" t="s">
        <v>84</v>
      </c>
      <c r="AT805" s="16"/>
      <c r="AU805" s="33"/>
      <c r="AV805" s="16"/>
      <c r="AW805" s="16" t="s">
        <v>4457</v>
      </c>
      <c r="AX805" s="16">
        <v>3016603737</v>
      </c>
      <c r="AY805" s="16" t="s">
        <v>78</v>
      </c>
      <c r="AZ805" s="16" t="str">
        <f t="shared" ca="1" si="77"/>
        <v xml:space="preserve"> </v>
      </c>
      <c r="BA805" s="16" t="s">
        <v>87</v>
      </c>
      <c r="BB805" s="16" t="s">
        <v>265</v>
      </c>
      <c r="BC805" s="16"/>
      <c r="BD805" s="18" t="s">
        <v>87</v>
      </c>
      <c r="BE805" s="16"/>
      <c r="BF805" s="16" t="s">
        <v>87</v>
      </c>
      <c r="BG805" s="31"/>
      <c r="BH805" s="16"/>
      <c r="BI805" s="19"/>
      <c r="BJ805" s="16"/>
      <c r="BK805" s="16"/>
      <c r="BL805" s="34"/>
    </row>
    <row r="806" spans="1:64">
      <c r="A806" s="15">
        <v>938</v>
      </c>
      <c r="B806" s="16">
        <v>301</v>
      </c>
      <c r="C806" s="17" t="s">
        <v>112</v>
      </c>
      <c r="D806" s="18">
        <v>28488703</v>
      </c>
      <c r="E806" s="18">
        <v>28488703</v>
      </c>
      <c r="F806" s="18">
        <v>28488703</v>
      </c>
      <c r="G806" s="17" t="s">
        <v>4458</v>
      </c>
      <c r="H806" s="16" t="s">
        <v>89</v>
      </c>
      <c r="I806" s="19">
        <v>28072</v>
      </c>
      <c r="J806" s="16">
        <f t="shared" ca="1" si="80"/>
        <v>48</v>
      </c>
      <c r="K806" s="17" t="s">
        <v>67</v>
      </c>
      <c r="L806" s="16">
        <v>4070</v>
      </c>
      <c r="M806" s="16" t="s">
        <v>3596</v>
      </c>
      <c r="N806" s="16" t="s">
        <v>3597</v>
      </c>
      <c r="O806" s="35" t="s">
        <v>3598</v>
      </c>
      <c r="P806" s="16" t="s">
        <v>71</v>
      </c>
      <c r="Q806" s="16" t="s">
        <v>131</v>
      </c>
      <c r="R806" s="38" t="s">
        <v>73</v>
      </c>
      <c r="S806" s="22"/>
      <c r="T806" s="22">
        <v>938</v>
      </c>
      <c r="U806" s="22" t="s">
        <v>3597</v>
      </c>
      <c r="V806" s="37" t="s">
        <v>3598</v>
      </c>
      <c r="W806" s="16">
        <v>1000</v>
      </c>
      <c r="X806" s="16" t="s">
        <v>74</v>
      </c>
      <c r="Y806" s="16" t="s">
        <v>3599</v>
      </c>
      <c r="Z806" s="16" t="s">
        <v>3600</v>
      </c>
      <c r="AA806" s="16" t="s">
        <v>76</v>
      </c>
      <c r="AB806" s="16" t="s">
        <v>76</v>
      </c>
      <c r="AC806" s="16" t="s">
        <v>76</v>
      </c>
      <c r="AD806" s="16"/>
      <c r="AE806" s="16" t="s">
        <v>3601</v>
      </c>
      <c r="AF806" s="24">
        <v>2948278</v>
      </c>
      <c r="AG806" s="25" t="s">
        <v>78</v>
      </c>
      <c r="AH806" s="24">
        <v>2948278</v>
      </c>
      <c r="AI806" s="26" t="s">
        <v>78</v>
      </c>
      <c r="AJ806" s="27">
        <v>43059</v>
      </c>
      <c r="AK806" s="19"/>
      <c r="AL806" s="28">
        <f t="shared" ca="1" si="79"/>
        <v>7.333333333333333</v>
      </c>
      <c r="AM806" s="16" t="s">
        <v>120</v>
      </c>
      <c r="AN806" s="16" t="s">
        <v>94</v>
      </c>
      <c r="AO806" s="36" t="s">
        <v>82</v>
      </c>
      <c r="AP806" s="30">
        <v>6.9690000000000002E-2</v>
      </c>
      <c r="AQ806" s="31" t="s">
        <v>4459</v>
      </c>
      <c r="AR806" s="16" t="s">
        <v>4459</v>
      </c>
      <c r="AS806" s="16" t="s">
        <v>84</v>
      </c>
      <c r="AT806" s="16"/>
      <c r="AU806" s="33"/>
      <c r="AV806" s="16"/>
      <c r="AW806" s="16" t="s">
        <v>4460</v>
      </c>
      <c r="AX806" s="16">
        <v>3232928416</v>
      </c>
      <c r="AY806" s="16" t="s">
        <v>78</v>
      </c>
      <c r="AZ806" s="16" t="str">
        <f t="shared" ca="1" si="77"/>
        <v xml:space="preserve"> </v>
      </c>
      <c r="BA806" s="16" t="s">
        <v>87</v>
      </c>
      <c r="BB806" s="16" t="s">
        <v>87</v>
      </c>
      <c r="BC806" s="16"/>
      <c r="BD806" s="18" t="s">
        <v>87</v>
      </c>
      <c r="BE806" s="16"/>
      <c r="BF806" s="16" t="s">
        <v>87</v>
      </c>
      <c r="BG806" s="31"/>
      <c r="BH806" s="16"/>
      <c r="BI806" s="19"/>
      <c r="BJ806" s="16"/>
      <c r="BK806" s="16"/>
      <c r="BL806" s="34"/>
    </row>
    <row r="807" spans="1:64">
      <c r="A807" s="15">
        <v>939</v>
      </c>
      <c r="B807" s="16">
        <v>301</v>
      </c>
      <c r="C807" s="17" t="s">
        <v>112</v>
      </c>
      <c r="D807" s="18">
        <v>33645929</v>
      </c>
      <c r="E807" s="18">
        <v>33645929</v>
      </c>
      <c r="F807" s="18">
        <v>33645929</v>
      </c>
      <c r="G807" s="17" t="s">
        <v>4461</v>
      </c>
      <c r="H807" s="16" t="s">
        <v>229</v>
      </c>
      <c r="I807" s="19" t="s">
        <v>4462</v>
      </c>
      <c r="J807" s="16">
        <f t="shared" ca="1" si="80"/>
        <v>43</v>
      </c>
      <c r="K807" s="17" t="s">
        <v>67</v>
      </c>
      <c r="L807" s="16">
        <v>4070</v>
      </c>
      <c r="M807" s="16" t="s">
        <v>3596</v>
      </c>
      <c r="N807" s="16" t="s">
        <v>3597</v>
      </c>
      <c r="O807" s="35" t="s">
        <v>3598</v>
      </c>
      <c r="P807" s="16" t="s">
        <v>71</v>
      </c>
      <c r="Q807" s="16" t="s">
        <v>131</v>
      </c>
      <c r="R807" s="38" t="s">
        <v>73</v>
      </c>
      <c r="S807" s="22"/>
      <c r="T807" s="22">
        <v>939</v>
      </c>
      <c r="U807" s="22" t="s">
        <v>3597</v>
      </c>
      <c r="V807" s="37" t="s">
        <v>3598</v>
      </c>
      <c r="W807" s="16">
        <v>1000</v>
      </c>
      <c r="X807" s="16" t="s">
        <v>74</v>
      </c>
      <c r="Y807" s="16" t="s">
        <v>3599</v>
      </c>
      <c r="Z807" s="16" t="s">
        <v>3600</v>
      </c>
      <c r="AA807" s="16" t="s">
        <v>76</v>
      </c>
      <c r="AB807" s="16" t="s">
        <v>76</v>
      </c>
      <c r="AC807" s="16" t="s">
        <v>76</v>
      </c>
      <c r="AD807" s="16"/>
      <c r="AE807" s="16" t="s">
        <v>1324</v>
      </c>
      <c r="AF807" s="24">
        <v>2948278</v>
      </c>
      <c r="AG807" s="25" t="s">
        <v>78</v>
      </c>
      <c r="AH807" s="24">
        <v>2948278</v>
      </c>
      <c r="AI807" s="26" t="s">
        <v>78</v>
      </c>
      <c r="AJ807" s="27">
        <v>43019</v>
      </c>
      <c r="AK807" s="19"/>
      <c r="AL807" s="28">
        <f t="shared" ca="1" si="79"/>
        <v>7.416666666666667</v>
      </c>
      <c r="AM807" s="16" t="s">
        <v>93</v>
      </c>
      <c r="AN807" s="16" t="s">
        <v>94</v>
      </c>
      <c r="AO807" s="36" t="s">
        <v>82</v>
      </c>
      <c r="AP807" s="30">
        <v>6.9690000000000002E-2</v>
      </c>
      <c r="AQ807" s="31" t="s">
        <v>4463</v>
      </c>
      <c r="AR807" s="16" t="s">
        <v>4463</v>
      </c>
      <c r="AS807" s="16" t="s">
        <v>84</v>
      </c>
      <c r="AT807" s="16"/>
      <c r="AU807" s="33"/>
      <c r="AV807" s="16"/>
      <c r="AW807" s="16" t="s">
        <v>4464</v>
      </c>
      <c r="AX807" s="16">
        <v>3229320279</v>
      </c>
      <c r="AY807" s="16" t="s">
        <v>78</v>
      </c>
      <c r="AZ807" s="16" t="str">
        <f t="shared" ca="1" si="77"/>
        <v xml:space="preserve"> </v>
      </c>
      <c r="BA807" s="16" t="s">
        <v>87</v>
      </c>
      <c r="BB807" s="16" t="s">
        <v>87</v>
      </c>
      <c r="BC807" s="16"/>
      <c r="BD807" s="18" t="s">
        <v>87</v>
      </c>
      <c r="BE807" s="16"/>
      <c r="BF807" s="16" t="s">
        <v>87</v>
      </c>
      <c r="BG807" s="31"/>
      <c r="BH807" s="16"/>
      <c r="BI807" s="19"/>
      <c r="BJ807" s="16"/>
      <c r="BK807" s="16"/>
      <c r="BL807" s="34"/>
    </row>
    <row r="808" spans="1:64">
      <c r="A808" s="15">
        <v>940</v>
      </c>
      <c r="B808" s="16">
        <v>301</v>
      </c>
      <c r="C808" s="17" t="s">
        <v>112</v>
      </c>
      <c r="D808" s="18">
        <v>39422716</v>
      </c>
      <c r="E808" s="18">
        <v>39422716</v>
      </c>
      <c r="F808" s="18">
        <v>39422716</v>
      </c>
      <c r="G808" s="17" t="s">
        <v>4465</v>
      </c>
      <c r="H808" s="16" t="s">
        <v>89</v>
      </c>
      <c r="I808" s="19">
        <v>29792</v>
      </c>
      <c r="J808" s="16">
        <f t="shared" ca="1" si="80"/>
        <v>43</v>
      </c>
      <c r="K808" s="17" t="s">
        <v>67</v>
      </c>
      <c r="L808" s="16">
        <v>4070</v>
      </c>
      <c r="M808" s="16" t="s">
        <v>3596</v>
      </c>
      <c r="N808" s="16" t="s">
        <v>3597</v>
      </c>
      <c r="O808" s="35" t="s">
        <v>3598</v>
      </c>
      <c r="P808" s="16" t="s">
        <v>71</v>
      </c>
      <c r="Q808" s="16" t="s">
        <v>131</v>
      </c>
      <c r="R808" s="38" t="s">
        <v>73</v>
      </c>
      <c r="S808" s="22"/>
      <c r="T808" s="22">
        <v>940</v>
      </c>
      <c r="U808" s="22" t="s">
        <v>3597</v>
      </c>
      <c r="V808" s="37" t="s">
        <v>3598</v>
      </c>
      <c r="W808" s="16">
        <v>1000</v>
      </c>
      <c r="X808" s="16" t="s">
        <v>74</v>
      </c>
      <c r="Y808" s="16" t="s">
        <v>3599</v>
      </c>
      <c r="Z808" s="16" t="s">
        <v>3600</v>
      </c>
      <c r="AA808" s="16" t="s">
        <v>339</v>
      </c>
      <c r="AB808" s="16" t="s">
        <v>4188</v>
      </c>
      <c r="AC808" s="16" t="s">
        <v>341</v>
      </c>
      <c r="AD808" s="16" t="s">
        <v>4262</v>
      </c>
      <c r="AE808" s="16" t="s">
        <v>3601</v>
      </c>
      <c r="AF808" s="24">
        <v>2948278</v>
      </c>
      <c r="AG808" s="25" t="s">
        <v>78</v>
      </c>
      <c r="AH808" s="24">
        <v>2948278</v>
      </c>
      <c r="AI808" s="26" t="s">
        <v>78</v>
      </c>
      <c r="AJ808" s="27">
        <v>43083</v>
      </c>
      <c r="AK808" s="19"/>
      <c r="AL808" s="28">
        <f t="shared" ca="1" si="79"/>
        <v>7.25</v>
      </c>
      <c r="AM808" s="16" t="s">
        <v>183</v>
      </c>
      <c r="AN808" s="16" t="s">
        <v>94</v>
      </c>
      <c r="AO808" s="36" t="s">
        <v>343</v>
      </c>
      <c r="AP808" s="30">
        <v>6.9690000000000002E-2</v>
      </c>
      <c r="AQ808" s="31" t="s">
        <v>4466</v>
      </c>
      <c r="AR808" s="16" t="s">
        <v>4466</v>
      </c>
      <c r="AS808" s="16" t="s">
        <v>84</v>
      </c>
      <c r="AT808" s="16"/>
      <c r="AU808" s="33"/>
      <c r="AV808" s="16"/>
      <c r="AW808" s="16" t="s">
        <v>4467</v>
      </c>
      <c r="AX808" s="16">
        <v>3015855851</v>
      </c>
      <c r="AY808" s="16">
        <v>3232252039</v>
      </c>
      <c r="AZ808" s="16" t="str">
        <f t="shared" ca="1" si="77"/>
        <v xml:space="preserve"> </v>
      </c>
      <c r="BA808" s="16" t="s">
        <v>87</v>
      </c>
      <c r="BB808" s="16" t="s">
        <v>87</v>
      </c>
      <c r="BC808" s="16"/>
      <c r="BD808" s="18" t="s">
        <v>87</v>
      </c>
      <c r="BE808" s="16"/>
      <c r="BF808" s="16" t="s">
        <v>87</v>
      </c>
      <c r="BG808" s="31"/>
      <c r="BH808" s="16"/>
      <c r="BI808" s="19"/>
      <c r="BJ808" s="16"/>
      <c r="BK808" s="16"/>
      <c r="BL808" s="34"/>
    </row>
    <row r="809" spans="1:64">
      <c r="A809" s="15">
        <v>941</v>
      </c>
      <c r="B809" s="16">
        <v>301</v>
      </c>
      <c r="C809" s="17" t="s">
        <v>112</v>
      </c>
      <c r="D809" s="18">
        <v>40330533</v>
      </c>
      <c r="E809" s="18">
        <v>40330533</v>
      </c>
      <c r="F809" s="18">
        <v>40330533</v>
      </c>
      <c r="G809" s="17" t="s">
        <v>4468</v>
      </c>
      <c r="H809" s="16" t="s">
        <v>89</v>
      </c>
      <c r="I809" s="19">
        <v>29628</v>
      </c>
      <c r="J809" s="16">
        <f t="shared" ca="1" si="80"/>
        <v>44</v>
      </c>
      <c r="K809" s="17" t="s">
        <v>67</v>
      </c>
      <c r="L809" s="16">
        <v>4070</v>
      </c>
      <c r="M809" s="16" t="s">
        <v>3596</v>
      </c>
      <c r="N809" s="16" t="s">
        <v>3597</v>
      </c>
      <c r="O809" s="35" t="s">
        <v>3598</v>
      </c>
      <c r="P809" s="16" t="s">
        <v>71</v>
      </c>
      <c r="Q809" s="16" t="s">
        <v>131</v>
      </c>
      <c r="R809" s="38" t="s">
        <v>73</v>
      </c>
      <c r="S809" s="22"/>
      <c r="T809" s="22">
        <v>941</v>
      </c>
      <c r="U809" s="22" t="s">
        <v>3597</v>
      </c>
      <c r="V809" s="37" t="s">
        <v>3598</v>
      </c>
      <c r="W809" s="16">
        <v>1000</v>
      </c>
      <c r="X809" s="16" t="s">
        <v>74</v>
      </c>
      <c r="Y809" s="16" t="s">
        <v>3599</v>
      </c>
      <c r="Z809" s="16" t="s">
        <v>3600</v>
      </c>
      <c r="AA809" s="16" t="s">
        <v>671</v>
      </c>
      <c r="AB809" s="16" t="s">
        <v>691</v>
      </c>
      <c r="AC809" s="16" t="s">
        <v>692</v>
      </c>
      <c r="AD809" s="16"/>
      <c r="AE809" s="16" t="s">
        <v>1324</v>
      </c>
      <c r="AF809" s="24">
        <v>2948278</v>
      </c>
      <c r="AG809" s="25" t="s">
        <v>78</v>
      </c>
      <c r="AH809" s="24">
        <v>2948278</v>
      </c>
      <c r="AI809" s="26" t="s">
        <v>78</v>
      </c>
      <c r="AJ809" s="27">
        <v>43294</v>
      </c>
      <c r="AK809" s="19"/>
      <c r="AL809" s="28">
        <f t="shared" ca="1" si="79"/>
        <v>6.666666666666667</v>
      </c>
      <c r="AM809" s="16" t="s">
        <v>1384</v>
      </c>
      <c r="AN809" s="16" t="s">
        <v>121</v>
      </c>
      <c r="AO809" s="36" t="s">
        <v>693</v>
      </c>
      <c r="AP809" s="30">
        <v>6.9690000000000002E-2</v>
      </c>
      <c r="AQ809" s="31" t="s">
        <v>4469</v>
      </c>
      <c r="AR809" s="16" t="s">
        <v>4469</v>
      </c>
      <c r="AS809" s="16" t="s">
        <v>263</v>
      </c>
      <c r="AT809" s="16"/>
      <c r="AU809" s="33"/>
      <c r="AV809" s="16"/>
      <c r="AW809" s="16" t="s">
        <v>4470</v>
      </c>
      <c r="AX809" s="16">
        <v>3116477989</v>
      </c>
      <c r="AY809" s="16" t="s">
        <v>78</v>
      </c>
      <c r="AZ809" s="16" t="str">
        <f t="shared" ca="1" si="77"/>
        <v xml:space="preserve"> </v>
      </c>
      <c r="BA809" s="16" t="s">
        <v>87</v>
      </c>
      <c r="BB809" s="16" t="s">
        <v>706</v>
      </c>
      <c r="BC809" s="16"/>
      <c r="BD809" s="18" t="s">
        <v>87</v>
      </c>
      <c r="BE809" s="16"/>
      <c r="BF809" s="16" t="s">
        <v>87</v>
      </c>
      <c r="BG809" s="31"/>
      <c r="BH809" s="16"/>
      <c r="BI809" s="19"/>
      <c r="BJ809" s="16"/>
      <c r="BK809" s="16"/>
      <c r="BL809" s="34"/>
    </row>
    <row r="810" spans="1:64">
      <c r="A810" s="15">
        <v>942</v>
      </c>
      <c r="B810" s="16">
        <v>301</v>
      </c>
      <c r="C810" s="17" t="s">
        <v>112</v>
      </c>
      <c r="D810" s="18">
        <v>42702359</v>
      </c>
      <c r="E810" s="18">
        <v>42702359</v>
      </c>
      <c r="F810" s="18">
        <v>42702359</v>
      </c>
      <c r="G810" s="17" t="s">
        <v>4471</v>
      </c>
      <c r="H810" s="16" t="s">
        <v>89</v>
      </c>
      <c r="I810" s="19">
        <v>30621</v>
      </c>
      <c r="J810" s="16">
        <f t="shared" ca="1" si="80"/>
        <v>41</v>
      </c>
      <c r="K810" s="17" t="s">
        <v>67</v>
      </c>
      <c r="L810" s="16">
        <v>4070</v>
      </c>
      <c r="M810" s="16" t="s">
        <v>3596</v>
      </c>
      <c r="N810" s="16" t="s">
        <v>3597</v>
      </c>
      <c r="O810" s="35" t="s">
        <v>3598</v>
      </c>
      <c r="P810" s="16" t="s">
        <v>71</v>
      </c>
      <c r="Q810" s="16" t="s">
        <v>131</v>
      </c>
      <c r="R810" s="38" t="s">
        <v>73</v>
      </c>
      <c r="S810" s="22"/>
      <c r="T810" s="22">
        <v>942</v>
      </c>
      <c r="U810" s="22" t="s">
        <v>3597</v>
      </c>
      <c r="V810" s="37" t="s">
        <v>3598</v>
      </c>
      <c r="W810" s="16">
        <v>1000</v>
      </c>
      <c r="X810" s="16" t="s">
        <v>74</v>
      </c>
      <c r="Y810" s="16" t="s">
        <v>3599</v>
      </c>
      <c r="Z810" s="16" t="s">
        <v>3600</v>
      </c>
      <c r="AA810" s="16" t="s">
        <v>339</v>
      </c>
      <c r="AB810" s="16" t="s">
        <v>340</v>
      </c>
      <c r="AC810" s="16" t="s">
        <v>341</v>
      </c>
      <c r="AD810" s="16"/>
      <c r="AE810" s="16" t="s">
        <v>3601</v>
      </c>
      <c r="AF810" s="24">
        <v>2948278</v>
      </c>
      <c r="AG810" s="25" t="s">
        <v>78</v>
      </c>
      <c r="AH810" s="24">
        <v>2948278</v>
      </c>
      <c r="AI810" s="26" t="s">
        <v>78</v>
      </c>
      <c r="AJ810" s="27">
        <v>43059</v>
      </c>
      <c r="AK810" s="19"/>
      <c r="AL810" s="28">
        <f t="shared" ca="1" si="79"/>
        <v>7.333333333333333</v>
      </c>
      <c r="AM810" s="16" t="s">
        <v>183</v>
      </c>
      <c r="AN810" s="16" t="s">
        <v>94</v>
      </c>
      <c r="AO810" s="36" t="s">
        <v>343</v>
      </c>
      <c r="AP810" s="30">
        <v>6.9690000000000002E-2</v>
      </c>
      <c r="AQ810" s="31" t="s">
        <v>4472</v>
      </c>
      <c r="AR810" s="16" t="s">
        <v>4472</v>
      </c>
      <c r="AS810" s="16" t="s">
        <v>84</v>
      </c>
      <c r="AT810" s="16"/>
      <c r="AU810" s="33"/>
      <c r="AV810" s="16"/>
      <c r="AW810" s="16" t="s">
        <v>4473</v>
      </c>
      <c r="AX810" s="16">
        <v>3144597206</v>
      </c>
      <c r="AY810" s="16" t="s">
        <v>78</v>
      </c>
      <c r="AZ810" s="16" t="str">
        <f t="shared" ca="1" si="77"/>
        <v xml:space="preserve"> </v>
      </c>
      <c r="BA810" s="16" t="s">
        <v>87</v>
      </c>
      <c r="BB810" s="16" t="s">
        <v>87</v>
      </c>
      <c r="BC810" s="16"/>
      <c r="BD810" s="18" t="s">
        <v>87</v>
      </c>
      <c r="BE810" s="16"/>
      <c r="BF810" s="16" t="s">
        <v>87</v>
      </c>
      <c r="BG810" s="31"/>
      <c r="BH810" s="16"/>
      <c r="BI810" s="19"/>
      <c r="BJ810" s="16"/>
      <c r="BK810" s="16"/>
      <c r="BL810" s="34"/>
    </row>
    <row r="811" spans="1:64">
      <c r="A811" s="15">
        <v>943</v>
      </c>
      <c r="B811" s="16">
        <v>301</v>
      </c>
      <c r="C811" s="17" t="s">
        <v>112</v>
      </c>
      <c r="D811" s="18">
        <v>43209776</v>
      </c>
      <c r="E811" s="18">
        <v>43209776</v>
      </c>
      <c r="F811" s="18">
        <v>43209776</v>
      </c>
      <c r="G811" s="17" t="s">
        <v>4474</v>
      </c>
      <c r="H811" s="16" t="s">
        <v>89</v>
      </c>
      <c r="I811" s="19" t="s">
        <v>4475</v>
      </c>
      <c r="J811" s="16">
        <f t="shared" ca="1" si="80"/>
        <v>45</v>
      </c>
      <c r="K811" s="17" t="s">
        <v>67</v>
      </c>
      <c r="L811" s="16">
        <v>4070</v>
      </c>
      <c r="M811" s="16" t="s">
        <v>3596</v>
      </c>
      <c r="N811" s="16" t="s">
        <v>3597</v>
      </c>
      <c r="O811" s="35" t="s">
        <v>3598</v>
      </c>
      <c r="P811" s="16" t="s">
        <v>71</v>
      </c>
      <c r="Q811" s="16" t="s">
        <v>131</v>
      </c>
      <c r="R811" s="38" t="s">
        <v>73</v>
      </c>
      <c r="S811" s="22"/>
      <c r="T811" s="22">
        <v>943</v>
      </c>
      <c r="U811" s="22" t="s">
        <v>3597</v>
      </c>
      <c r="V811" s="37" t="s">
        <v>3598</v>
      </c>
      <c r="W811" s="16">
        <v>1000</v>
      </c>
      <c r="X811" s="16" t="s">
        <v>74</v>
      </c>
      <c r="Y811" s="16" t="s">
        <v>3599</v>
      </c>
      <c r="Z811" s="16" t="s">
        <v>3600</v>
      </c>
      <c r="AA811" s="16" t="s">
        <v>339</v>
      </c>
      <c r="AB811" s="16" t="s">
        <v>3825</v>
      </c>
      <c r="AC811" s="16" t="s">
        <v>341</v>
      </c>
      <c r="AD811" s="16"/>
      <c r="AE811" s="16" t="s">
        <v>1324</v>
      </c>
      <c r="AF811" s="24">
        <v>2948278</v>
      </c>
      <c r="AG811" s="25" t="s">
        <v>78</v>
      </c>
      <c r="AH811" s="24">
        <v>2948278</v>
      </c>
      <c r="AI811" s="26" t="s">
        <v>78</v>
      </c>
      <c r="AJ811" s="27">
        <v>42996</v>
      </c>
      <c r="AK811" s="19"/>
      <c r="AL811" s="28">
        <f t="shared" ca="1" si="79"/>
        <v>7.5</v>
      </c>
      <c r="AM811" s="16" t="s">
        <v>120</v>
      </c>
      <c r="AN811" s="16" t="s">
        <v>121</v>
      </c>
      <c r="AO811" s="36" t="s">
        <v>343</v>
      </c>
      <c r="AP811" s="30">
        <v>6.9690000000000002E-2</v>
      </c>
      <c r="AQ811" s="31" t="s">
        <v>4476</v>
      </c>
      <c r="AR811" s="16" t="s">
        <v>4476</v>
      </c>
      <c r="AS811" s="16" t="s">
        <v>84</v>
      </c>
      <c r="AT811" s="16"/>
      <c r="AU811" s="33"/>
      <c r="AV811" s="16"/>
      <c r="AW811" s="16" t="s">
        <v>4477</v>
      </c>
      <c r="AX811" s="16">
        <v>3233462072</v>
      </c>
      <c r="AY811" s="16" t="s">
        <v>78</v>
      </c>
      <c r="AZ811" s="16" t="str">
        <f t="shared" ref="AZ811:AZ842" ca="1" si="81">IF(AND(C811="MASCULINO",J811&gt;=59),"Prepensionado",IF(AND(C811="FEMENINO",J811&gt;=54),"Prepensionado"," "))</f>
        <v xml:space="preserve"> </v>
      </c>
      <c r="BA811" s="16" t="s">
        <v>87</v>
      </c>
      <c r="BB811" s="16" t="s">
        <v>87</v>
      </c>
      <c r="BC811" s="16"/>
      <c r="BD811" s="18" t="s">
        <v>87</v>
      </c>
      <c r="BE811" s="16"/>
      <c r="BF811" s="16" t="s">
        <v>87</v>
      </c>
      <c r="BG811" s="31"/>
      <c r="BH811" s="16"/>
      <c r="BI811" s="19"/>
      <c r="BJ811" s="16"/>
      <c r="BK811" s="16"/>
      <c r="BL811" s="34"/>
    </row>
    <row r="812" spans="1:64">
      <c r="A812" s="15">
        <v>944</v>
      </c>
      <c r="B812" s="16">
        <v>301</v>
      </c>
      <c r="C812" s="17" t="s">
        <v>112</v>
      </c>
      <c r="D812" s="18">
        <v>48679431</v>
      </c>
      <c r="E812" s="18">
        <v>48679431</v>
      </c>
      <c r="F812" s="18">
        <v>48679431</v>
      </c>
      <c r="G812" s="17" t="s">
        <v>4478</v>
      </c>
      <c r="H812" s="16" t="s">
        <v>89</v>
      </c>
      <c r="I812" s="19">
        <v>29196</v>
      </c>
      <c r="J812" s="16">
        <f t="shared" ca="1" si="80"/>
        <v>45</v>
      </c>
      <c r="K812" s="17" t="s">
        <v>67</v>
      </c>
      <c r="L812" s="16">
        <v>4070</v>
      </c>
      <c r="M812" s="16" t="s">
        <v>3596</v>
      </c>
      <c r="N812" s="16" t="s">
        <v>3597</v>
      </c>
      <c r="O812" s="35" t="s">
        <v>3598</v>
      </c>
      <c r="P812" s="16" t="s">
        <v>71</v>
      </c>
      <c r="Q812" s="16" t="s">
        <v>131</v>
      </c>
      <c r="R812" s="38" t="s">
        <v>73</v>
      </c>
      <c r="S812" s="22"/>
      <c r="T812" s="22">
        <v>944</v>
      </c>
      <c r="U812" s="22" t="s">
        <v>3597</v>
      </c>
      <c r="V812" s="37" t="s">
        <v>3598</v>
      </c>
      <c r="W812" s="16">
        <v>1000</v>
      </c>
      <c r="X812" s="16" t="s">
        <v>74</v>
      </c>
      <c r="Y812" s="16" t="s">
        <v>3599</v>
      </c>
      <c r="Z812" s="16" t="s">
        <v>3600</v>
      </c>
      <c r="AA812" s="16" t="s">
        <v>433</v>
      </c>
      <c r="AB812" s="16" t="s">
        <v>434</v>
      </c>
      <c r="AC812" s="16" t="s">
        <v>435</v>
      </c>
      <c r="AD812" s="16"/>
      <c r="AE812" s="16" t="s">
        <v>3601</v>
      </c>
      <c r="AF812" s="24">
        <v>2948278</v>
      </c>
      <c r="AG812" s="25" t="s">
        <v>78</v>
      </c>
      <c r="AH812" s="24">
        <v>2948278</v>
      </c>
      <c r="AI812" s="26" t="s">
        <v>78</v>
      </c>
      <c r="AJ812" s="27">
        <v>43308</v>
      </c>
      <c r="AK812" s="19"/>
      <c r="AL812" s="28">
        <f t="shared" ca="1" si="79"/>
        <v>6.666666666666667</v>
      </c>
      <c r="AM812" s="16" t="s">
        <v>120</v>
      </c>
      <c r="AN812" s="16" t="s">
        <v>94</v>
      </c>
      <c r="AO812" s="36" t="s">
        <v>436</v>
      </c>
      <c r="AP812" s="30">
        <v>6.9690000000000002E-2</v>
      </c>
      <c r="AQ812" s="31" t="s">
        <v>4479</v>
      </c>
      <c r="AR812" s="16" t="s">
        <v>4479</v>
      </c>
      <c r="AS812" s="16" t="s">
        <v>84</v>
      </c>
      <c r="AT812" s="16"/>
      <c r="AU812" s="33"/>
      <c r="AV812" s="16"/>
      <c r="AW812" s="16" t="s">
        <v>4480</v>
      </c>
      <c r="AX812" s="16">
        <v>3142802065</v>
      </c>
      <c r="AY812" s="16">
        <v>3142802065</v>
      </c>
      <c r="AZ812" s="16" t="str">
        <f t="shared" ca="1" si="81"/>
        <v xml:space="preserve"> </v>
      </c>
      <c r="BA812" s="16" t="s">
        <v>87</v>
      </c>
      <c r="BB812" s="16" t="s">
        <v>211</v>
      </c>
      <c r="BC812" s="16"/>
      <c r="BD812" s="18" t="s">
        <v>87</v>
      </c>
      <c r="BE812" s="16"/>
      <c r="BF812" s="16" t="s">
        <v>87</v>
      </c>
      <c r="BG812" s="31"/>
      <c r="BH812" s="16"/>
      <c r="BI812" s="19"/>
      <c r="BJ812" s="16"/>
      <c r="BK812" s="16"/>
      <c r="BL812" s="34"/>
    </row>
    <row r="813" spans="1:64">
      <c r="A813" s="15">
        <v>945</v>
      </c>
      <c r="B813" s="16">
        <v>301</v>
      </c>
      <c r="C813" s="17" t="s">
        <v>112</v>
      </c>
      <c r="D813" s="18">
        <v>49698012</v>
      </c>
      <c r="E813" s="18">
        <v>49698012</v>
      </c>
      <c r="F813" s="18">
        <v>49698012</v>
      </c>
      <c r="G813" s="17" t="s">
        <v>4481</v>
      </c>
      <c r="H813" s="16" t="s">
        <v>89</v>
      </c>
      <c r="I813" s="19">
        <v>25793</v>
      </c>
      <c r="J813" s="16">
        <f t="shared" ca="1" si="80"/>
        <v>54</v>
      </c>
      <c r="K813" s="17" t="s">
        <v>67</v>
      </c>
      <c r="L813" s="16">
        <v>4070</v>
      </c>
      <c r="M813" s="16" t="s">
        <v>3596</v>
      </c>
      <c r="N813" s="16" t="s">
        <v>3597</v>
      </c>
      <c r="O813" s="35" t="s">
        <v>3598</v>
      </c>
      <c r="P813" s="16" t="s">
        <v>71</v>
      </c>
      <c r="Q813" s="16" t="s">
        <v>131</v>
      </c>
      <c r="R813" s="38" t="s">
        <v>73</v>
      </c>
      <c r="S813" s="22"/>
      <c r="T813" s="22">
        <v>945</v>
      </c>
      <c r="U813" s="22" t="s">
        <v>3597</v>
      </c>
      <c r="V813" s="37" t="s">
        <v>3598</v>
      </c>
      <c r="W813" s="16">
        <v>1000</v>
      </c>
      <c r="X813" s="16" t="s">
        <v>74</v>
      </c>
      <c r="Y813" s="16" t="s">
        <v>3599</v>
      </c>
      <c r="Z813" s="16" t="s">
        <v>3600</v>
      </c>
      <c r="AA813" s="16" t="s">
        <v>421</v>
      </c>
      <c r="AB813" s="16" t="s">
        <v>3649</v>
      </c>
      <c r="AC813" s="16" t="s">
        <v>545</v>
      </c>
      <c r="AD813" s="16"/>
      <c r="AE813" s="16" t="s">
        <v>3601</v>
      </c>
      <c r="AF813" s="24">
        <v>2948278</v>
      </c>
      <c r="AG813" s="25" t="s">
        <v>78</v>
      </c>
      <c r="AH813" s="24">
        <v>2948278</v>
      </c>
      <c r="AI813" s="26" t="s">
        <v>78</v>
      </c>
      <c r="AJ813" s="27">
        <v>43285</v>
      </c>
      <c r="AK813" s="19"/>
      <c r="AL813" s="28">
        <f t="shared" ca="1" si="79"/>
        <v>6.75</v>
      </c>
      <c r="AM813" s="16" t="s">
        <v>183</v>
      </c>
      <c r="AN813" s="16" t="s">
        <v>94</v>
      </c>
      <c r="AO813" s="36" t="s">
        <v>546</v>
      </c>
      <c r="AP813" s="30">
        <v>6.9690000000000002E-2</v>
      </c>
      <c r="AQ813" s="31" t="s">
        <v>4482</v>
      </c>
      <c r="AR813" s="16" t="s">
        <v>4482</v>
      </c>
      <c r="AS813" s="16" t="s">
        <v>84</v>
      </c>
      <c r="AT813" s="16"/>
      <c r="AU813" s="33"/>
      <c r="AV813" s="16"/>
      <c r="AW813" s="16" t="s">
        <v>4483</v>
      </c>
      <c r="AX813" s="16">
        <v>3126168684</v>
      </c>
      <c r="AY813" s="16" t="s">
        <v>78</v>
      </c>
      <c r="AZ813" s="16" t="str">
        <f t="shared" ca="1" si="81"/>
        <v>Prepensionado</v>
      </c>
      <c r="BA813" s="16" t="s">
        <v>87</v>
      </c>
      <c r="BB813" s="16" t="s">
        <v>265</v>
      </c>
      <c r="BC813" s="16"/>
      <c r="BD813" s="18" t="s">
        <v>87</v>
      </c>
      <c r="BE813" s="16"/>
      <c r="BF813" s="16" t="s">
        <v>87</v>
      </c>
      <c r="BG813" s="31"/>
      <c r="BH813" s="16"/>
      <c r="BI813" s="19"/>
      <c r="BJ813" s="16"/>
      <c r="BK813" s="16"/>
      <c r="BL813" s="34"/>
    </row>
    <row r="814" spans="1:64">
      <c r="A814" s="15">
        <v>946</v>
      </c>
      <c r="B814" s="16">
        <v>301</v>
      </c>
      <c r="C814" s="17" t="s">
        <v>112</v>
      </c>
      <c r="D814" s="18">
        <v>49777907</v>
      </c>
      <c r="E814" s="18">
        <v>49777907</v>
      </c>
      <c r="F814" s="18">
        <v>49777907</v>
      </c>
      <c r="G814" s="17" t="s">
        <v>4484</v>
      </c>
      <c r="H814" s="16" t="s">
        <v>229</v>
      </c>
      <c r="I814" s="19">
        <v>27570</v>
      </c>
      <c r="J814" s="16">
        <f t="shared" ca="1" si="80"/>
        <v>49</v>
      </c>
      <c r="K814" s="17" t="s">
        <v>67</v>
      </c>
      <c r="L814" s="16">
        <v>4070</v>
      </c>
      <c r="M814" s="16" t="s">
        <v>3596</v>
      </c>
      <c r="N814" s="16" t="s">
        <v>3597</v>
      </c>
      <c r="O814" s="35" t="s">
        <v>3598</v>
      </c>
      <c r="P814" s="16" t="s">
        <v>71</v>
      </c>
      <c r="Q814" s="16" t="s">
        <v>131</v>
      </c>
      <c r="R814" s="38" t="s">
        <v>73</v>
      </c>
      <c r="S814" s="22"/>
      <c r="T814" s="22">
        <v>946</v>
      </c>
      <c r="U814" s="22" t="s">
        <v>3597</v>
      </c>
      <c r="V814" s="37" t="s">
        <v>3598</v>
      </c>
      <c r="W814" s="16">
        <v>1000</v>
      </c>
      <c r="X814" s="16" t="s">
        <v>74</v>
      </c>
      <c r="Y814" s="16" t="s">
        <v>3599</v>
      </c>
      <c r="Z814" s="16" t="s">
        <v>3600</v>
      </c>
      <c r="AA814" s="16" t="s">
        <v>421</v>
      </c>
      <c r="AB814" s="16" t="s">
        <v>2300</v>
      </c>
      <c r="AC814" s="16" t="s">
        <v>423</v>
      </c>
      <c r="AD814" s="16"/>
      <c r="AE814" s="16" t="s">
        <v>3601</v>
      </c>
      <c r="AF814" s="24">
        <v>2948278</v>
      </c>
      <c r="AG814" s="25" t="s">
        <v>78</v>
      </c>
      <c r="AH814" s="24">
        <v>2948278</v>
      </c>
      <c r="AI814" s="26" t="s">
        <v>78</v>
      </c>
      <c r="AJ814" s="27">
        <v>43285</v>
      </c>
      <c r="AK814" s="19"/>
      <c r="AL814" s="28">
        <f t="shared" ca="1" si="79"/>
        <v>6.75</v>
      </c>
      <c r="AM814" s="16" t="s">
        <v>173</v>
      </c>
      <c r="AN814" s="16" t="s">
        <v>94</v>
      </c>
      <c r="AO814" s="36" t="s">
        <v>425</v>
      </c>
      <c r="AP814" s="30">
        <v>6.9690000000000002E-2</v>
      </c>
      <c r="AQ814" s="31" t="s">
        <v>4485</v>
      </c>
      <c r="AR814" s="16" t="s">
        <v>4485</v>
      </c>
      <c r="AS814" s="16" t="s">
        <v>1673</v>
      </c>
      <c r="AT814" s="16"/>
      <c r="AU814" s="33"/>
      <c r="AV814" s="16"/>
      <c r="AW814" s="16" t="s">
        <v>4486</v>
      </c>
      <c r="AX814" s="16">
        <v>3133354481</v>
      </c>
      <c r="AY814" s="16" t="s">
        <v>78</v>
      </c>
      <c r="AZ814" s="16" t="str">
        <f t="shared" ca="1" si="81"/>
        <v xml:space="preserve"> </v>
      </c>
      <c r="BA814" s="16" t="s">
        <v>87</v>
      </c>
      <c r="BB814" s="16" t="s">
        <v>87</v>
      </c>
      <c r="BC814" s="16"/>
      <c r="BD814" s="18" t="s">
        <v>87</v>
      </c>
      <c r="BE814" s="16"/>
      <c r="BF814" s="16" t="s">
        <v>87</v>
      </c>
      <c r="BG814" s="31"/>
      <c r="BH814" s="16"/>
      <c r="BI814" s="19"/>
      <c r="BJ814" s="16"/>
      <c r="BK814" s="16"/>
      <c r="BL814" s="34"/>
    </row>
    <row r="815" spans="1:64">
      <c r="A815" s="15">
        <v>947</v>
      </c>
      <c r="B815" s="16">
        <v>301</v>
      </c>
      <c r="C815" s="17" t="s">
        <v>112</v>
      </c>
      <c r="D815" s="18">
        <v>52289938</v>
      </c>
      <c r="E815" s="18">
        <v>52289938</v>
      </c>
      <c r="F815" s="18">
        <v>52289938</v>
      </c>
      <c r="G815" s="17" t="s">
        <v>4487</v>
      </c>
      <c r="H815" s="16" t="s">
        <v>66</v>
      </c>
      <c r="I815" s="19" t="s">
        <v>4488</v>
      </c>
      <c r="J815" s="16">
        <f t="shared" ca="1" si="80"/>
        <v>45</v>
      </c>
      <c r="K815" s="17" t="s">
        <v>67</v>
      </c>
      <c r="L815" s="16">
        <v>4070</v>
      </c>
      <c r="M815" s="16" t="s">
        <v>3596</v>
      </c>
      <c r="N815" s="16" t="s">
        <v>3597</v>
      </c>
      <c r="O815" s="35" t="s">
        <v>3598</v>
      </c>
      <c r="P815" s="16" t="s">
        <v>71</v>
      </c>
      <c r="Q815" s="16" t="s">
        <v>131</v>
      </c>
      <c r="R815" s="38" t="s">
        <v>73</v>
      </c>
      <c r="S815" s="22"/>
      <c r="T815" s="22">
        <v>947</v>
      </c>
      <c r="U815" s="22" t="s">
        <v>3597</v>
      </c>
      <c r="V815" s="37" t="s">
        <v>3598</v>
      </c>
      <c r="W815" s="16">
        <v>1000</v>
      </c>
      <c r="X815" s="16" t="s">
        <v>74</v>
      </c>
      <c r="Y815" s="16" t="s">
        <v>3599</v>
      </c>
      <c r="Z815" s="16" t="s">
        <v>3600</v>
      </c>
      <c r="AA815" s="16" t="s">
        <v>76</v>
      </c>
      <c r="AB815" s="16" t="s">
        <v>76</v>
      </c>
      <c r="AC815" s="16" t="s">
        <v>76</v>
      </c>
      <c r="AD815" s="16"/>
      <c r="AE815" s="16" t="s">
        <v>1324</v>
      </c>
      <c r="AF815" s="24">
        <v>2948278</v>
      </c>
      <c r="AG815" s="25" t="s">
        <v>78</v>
      </c>
      <c r="AH815" s="24">
        <v>2948278</v>
      </c>
      <c r="AI815" s="26" t="s">
        <v>78</v>
      </c>
      <c r="AJ815" s="27">
        <v>43011</v>
      </c>
      <c r="AK815" s="19"/>
      <c r="AL815" s="28">
        <f t="shared" ca="1" si="79"/>
        <v>7.5</v>
      </c>
      <c r="AM815" s="16" t="s">
        <v>93</v>
      </c>
      <c r="AN815" s="16" t="s">
        <v>121</v>
      </c>
      <c r="AO815" s="36" t="s">
        <v>82</v>
      </c>
      <c r="AP815" s="30">
        <v>6.9690000000000002E-2</v>
      </c>
      <c r="AQ815" s="31" t="s">
        <v>4489</v>
      </c>
      <c r="AR815" s="16" t="s">
        <v>4489</v>
      </c>
      <c r="AS815" s="16" t="s">
        <v>84</v>
      </c>
      <c r="AT815" s="16"/>
      <c r="AU815" s="33"/>
      <c r="AV815" s="16"/>
      <c r="AW815" s="16" t="s">
        <v>4490</v>
      </c>
      <c r="AX815" s="16">
        <v>3207680875</v>
      </c>
      <c r="AY815" s="16" t="s">
        <v>78</v>
      </c>
      <c r="AZ815" s="16" t="str">
        <f t="shared" ca="1" si="81"/>
        <v xml:space="preserve"> </v>
      </c>
      <c r="BA815" s="16" t="s">
        <v>87</v>
      </c>
      <c r="BB815" s="16" t="s">
        <v>87</v>
      </c>
      <c r="BC815" s="16"/>
      <c r="BD815" s="18" t="s">
        <v>87</v>
      </c>
      <c r="BE815" s="16"/>
      <c r="BF815" s="16" t="s">
        <v>87</v>
      </c>
      <c r="BG815" s="31"/>
      <c r="BH815" s="16"/>
      <c r="BI815" s="19"/>
      <c r="BJ815" s="16"/>
      <c r="BK815" s="16"/>
      <c r="BL815" s="34"/>
    </row>
    <row r="816" spans="1:64">
      <c r="A816" s="15">
        <v>948</v>
      </c>
      <c r="B816" s="16">
        <v>301</v>
      </c>
      <c r="C816" s="17" t="s">
        <v>112</v>
      </c>
      <c r="D816" s="18">
        <v>52303047</v>
      </c>
      <c r="E816" s="18">
        <v>52303047</v>
      </c>
      <c r="F816" s="18">
        <v>52303047</v>
      </c>
      <c r="G816" s="17" t="s">
        <v>4491</v>
      </c>
      <c r="H816" s="16" t="s">
        <v>229</v>
      </c>
      <c r="I816" s="19">
        <v>27853</v>
      </c>
      <c r="J816" s="16">
        <f t="shared" ca="1" si="80"/>
        <v>49</v>
      </c>
      <c r="K816" s="17" t="s">
        <v>67</v>
      </c>
      <c r="L816" s="16">
        <v>4070</v>
      </c>
      <c r="M816" s="16" t="s">
        <v>3596</v>
      </c>
      <c r="N816" s="16" t="s">
        <v>3597</v>
      </c>
      <c r="O816" s="35" t="s">
        <v>3598</v>
      </c>
      <c r="P816" s="16" t="s">
        <v>71</v>
      </c>
      <c r="Q816" s="16" t="s">
        <v>131</v>
      </c>
      <c r="R816" s="38" t="s">
        <v>73</v>
      </c>
      <c r="S816" s="22"/>
      <c r="T816" s="22">
        <v>948</v>
      </c>
      <c r="U816" s="22" t="s">
        <v>3597</v>
      </c>
      <c r="V816" s="37" t="s">
        <v>3598</v>
      </c>
      <c r="W816" s="16">
        <v>1000</v>
      </c>
      <c r="X816" s="16" t="s">
        <v>74</v>
      </c>
      <c r="Y816" s="16" t="s">
        <v>3599</v>
      </c>
      <c r="Z816" s="16" t="s">
        <v>3600</v>
      </c>
      <c r="AA816" s="16" t="s">
        <v>478</v>
      </c>
      <c r="AB816" s="16" t="s">
        <v>3976</v>
      </c>
      <c r="AC816" s="16" t="s">
        <v>480</v>
      </c>
      <c r="AD816" s="16" t="s">
        <v>4084</v>
      </c>
      <c r="AE816" s="16" t="s">
        <v>3601</v>
      </c>
      <c r="AF816" s="24">
        <v>2948278</v>
      </c>
      <c r="AG816" s="25" t="s">
        <v>78</v>
      </c>
      <c r="AH816" s="24">
        <v>2948278</v>
      </c>
      <c r="AI816" s="26" t="s">
        <v>78</v>
      </c>
      <c r="AJ816" s="27">
        <v>43285</v>
      </c>
      <c r="AK816" s="19"/>
      <c r="AL816" s="28">
        <f t="shared" ca="1" si="79"/>
        <v>6.75</v>
      </c>
      <c r="AM816" s="16" t="s">
        <v>183</v>
      </c>
      <c r="AN816" s="16" t="s">
        <v>94</v>
      </c>
      <c r="AO816" s="36" t="s">
        <v>481</v>
      </c>
      <c r="AP816" s="30">
        <v>6.9690000000000002E-2</v>
      </c>
      <c r="AQ816" s="31" t="s">
        <v>4492</v>
      </c>
      <c r="AR816" s="16" t="s">
        <v>4492</v>
      </c>
      <c r="AS816" s="16" t="s">
        <v>84</v>
      </c>
      <c r="AT816" s="16"/>
      <c r="AU816" s="33"/>
      <c r="AV816" s="16"/>
      <c r="AW816" s="16" t="s">
        <v>4493</v>
      </c>
      <c r="AX816" s="16">
        <v>3107880229</v>
      </c>
      <c r="AY816" s="16" t="s">
        <v>78</v>
      </c>
      <c r="AZ816" s="16" t="str">
        <f t="shared" ca="1" si="81"/>
        <v xml:space="preserve"> </v>
      </c>
      <c r="BA816" s="16" t="s">
        <v>87</v>
      </c>
      <c r="BB816" s="16" t="s">
        <v>211</v>
      </c>
      <c r="BC816" s="16"/>
      <c r="BD816" s="18" t="s">
        <v>87</v>
      </c>
      <c r="BE816" s="16"/>
      <c r="BF816" s="16" t="s">
        <v>87</v>
      </c>
      <c r="BG816" s="31"/>
      <c r="BH816" s="16"/>
      <c r="BI816" s="19"/>
      <c r="BJ816" s="16"/>
      <c r="BK816" s="16"/>
      <c r="BL816" s="34"/>
    </row>
    <row r="817" spans="1:64">
      <c r="A817" s="15">
        <v>949</v>
      </c>
      <c r="B817" s="16">
        <v>301</v>
      </c>
      <c r="C817" s="17" t="s">
        <v>112</v>
      </c>
      <c r="D817" s="18">
        <v>52316398</v>
      </c>
      <c r="E817" s="18">
        <v>52316398</v>
      </c>
      <c r="F817" s="18">
        <v>52316398</v>
      </c>
      <c r="G817" s="17" t="s">
        <v>4494</v>
      </c>
      <c r="H817" s="16" t="s">
        <v>291</v>
      </c>
      <c r="I817" s="19" t="s">
        <v>4495</v>
      </c>
      <c r="J817" s="16">
        <f t="shared" ca="1" si="80"/>
        <v>48</v>
      </c>
      <c r="K817" s="17" t="s">
        <v>67</v>
      </c>
      <c r="L817" s="16">
        <v>4070</v>
      </c>
      <c r="M817" s="16" t="s">
        <v>3596</v>
      </c>
      <c r="N817" s="16" t="s">
        <v>3597</v>
      </c>
      <c r="O817" s="35" t="s">
        <v>3598</v>
      </c>
      <c r="P817" s="16" t="s">
        <v>71</v>
      </c>
      <c r="Q817" s="16" t="s">
        <v>131</v>
      </c>
      <c r="R817" s="38" t="s">
        <v>73</v>
      </c>
      <c r="S817" s="22"/>
      <c r="T817" s="22">
        <v>949</v>
      </c>
      <c r="U817" s="22" t="s">
        <v>3597</v>
      </c>
      <c r="V817" s="37" t="s">
        <v>3598</v>
      </c>
      <c r="W817" s="16">
        <v>1000</v>
      </c>
      <c r="X817" s="16" t="s">
        <v>74</v>
      </c>
      <c r="Y817" s="16" t="s">
        <v>3599</v>
      </c>
      <c r="Z817" s="16" t="s">
        <v>3600</v>
      </c>
      <c r="AA817" s="16" t="s">
        <v>478</v>
      </c>
      <c r="AB817" s="16" t="s">
        <v>4496</v>
      </c>
      <c r="AC817" s="16" t="s">
        <v>772</v>
      </c>
      <c r="AD817" s="16" t="s">
        <v>3632</v>
      </c>
      <c r="AE817" s="16" t="s">
        <v>1324</v>
      </c>
      <c r="AF817" s="24">
        <v>2948278</v>
      </c>
      <c r="AG817" s="25" t="s">
        <v>78</v>
      </c>
      <c r="AH817" s="24">
        <v>2948278</v>
      </c>
      <c r="AI817" s="26" t="s">
        <v>78</v>
      </c>
      <c r="AJ817" s="27">
        <v>42846</v>
      </c>
      <c r="AK817" s="19"/>
      <c r="AL817" s="28">
        <f t="shared" ca="1" si="79"/>
        <v>7.916666666666667</v>
      </c>
      <c r="AM817" s="16" t="s">
        <v>120</v>
      </c>
      <c r="AN817" s="16" t="s">
        <v>121</v>
      </c>
      <c r="AO817" s="36" t="s">
        <v>773</v>
      </c>
      <c r="AP817" s="30">
        <v>6.9690000000000002E-2</v>
      </c>
      <c r="AQ817" s="31" t="s">
        <v>4497</v>
      </c>
      <c r="AR817" s="16" t="s">
        <v>4497</v>
      </c>
      <c r="AS817" s="16" t="s">
        <v>84</v>
      </c>
      <c r="AT817" s="16"/>
      <c r="AU817" s="33"/>
      <c r="AV817" s="16"/>
      <c r="AW817" s="16" t="s">
        <v>4498</v>
      </c>
      <c r="AX817" s="16">
        <v>3185272236</v>
      </c>
      <c r="AY817" s="16" t="s">
        <v>78</v>
      </c>
      <c r="AZ817" s="16" t="str">
        <f t="shared" ca="1" si="81"/>
        <v xml:space="preserve"> </v>
      </c>
      <c r="BA817" s="16" t="s">
        <v>87</v>
      </c>
      <c r="BB817" s="16" t="s">
        <v>87</v>
      </c>
      <c r="BC817" s="16"/>
      <c r="BD817" s="18" t="s">
        <v>87</v>
      </c>
      <c r="BE817" s="16"/>
      <c r="BF817" s="16" t="s">
        <v>87</v>
      </c>
      <c r="BG817" s="31"/>
      <c r="BH817" s="16"/>
      <c r="BI817" s="19"/>
      <c r="BJ817" s="16"/>
      <c r="BK817" s="16"/>
      <c r="BL817" s="34"/>
    </row>
    <row r="818" spans="1:64">
      <c r="A818" s="15">
        <v>950</v>
      </c>
      <c r="B818" s="16">
        <v>301</v>
      </c>
      <c r="C818" s="17" t="s">
        <v>112</v>
      </c>
      <c r="D818" s="18">
        <v>52856241</v>
      </c>
      <c r="E818" s="18">
        <v>52856241</v>
      </c>
      <c r="F818" s="18">
        <v>52856241</v>
      </c>
      <c r="G818" s="17" t="s">
        <v>4499</v>
      </c>
      <c r="H818" s="16" t="s">
        <v>229</v>
      </c>
      <c r="I818" s="19" t="s">
        <v>4500</v>
      </c>
      <c r="J818" s="16">
        <f t="shared" ca="1" si="80"/>
        <v>44</v>
      </c>
      <c r="K818" s="17" t="s">
        <v>67</v>
      </c>
      <c r="L818" s="16">
        <v>4070</v>
      </c>
      <c r="M818" s="16" t="s">
        <v>3596</v>
      </c>
      <c r="N818" s="16" t="s">
        <v>3597</v>
      </c>
      <c r="O818" s="35" t="s">
        <v>3598</v>
      </c>
      <c r="P818" s="16" t="s">
        <v>71</v>
      </c>
      <c r="Q818" s="16" t="s">
        <v>131</v>
      </c>
      <c r="R818" s="16" t="s">
        <v>73</v>
      </c>
      <c r="S818" s="22"/>
      <c r="T818" s="22">
        <v>950</v>
      </c>
      <c r="U818" s="22" t="s">
        <v>3597</v>
      </c>
      <c r="V818" s="37" t="s">
        <v>3598</v>
      </c>
      <c r="W818" s="16">
        <v>1000</v>
      </c>
      <c r="X818" s="16" t="s">
        <v>74</v>
      </c>
      <c r="Y818" s="16" t="s">
        <v>3599</v>
      </c>
      <c r="Z818" s="16" t="s">
        <v>3600</v>
      </c>
      <c r="AA818" s="16" t="s">
        <v>190</v>
      </c>
      <c r="AB818" s="16" t="s">
        <v>1085</v>
      </c>
      <c r="AC818" s="16" t="s">
        <v>1086</v>
      </c>
      <c r="AD818" s="16"/>
      <c r="AE818" s="16" t="s">
        <v>1324</v>
      </c>
      <c r="AF818" s="24">
        <v>2948278</v>
      </c>
      <c r="AG818" s="25" t="s">
        <v>78</v>
      </c>
      <c r="AH818" s="24">
        <v>2948278</v>
      </c>
      <c r="AI818" s="26" t="s">
        <v>78</v>
      </c>
      <c r="AJ818" s="27">
        <v>43005</v>
      </c>
      <c r="AK818" s="19"/>
      <c r="AL818" s="28">
        <f t="shared" ca="1" si="79"/>
        <v>7.5</v>
      </c>
      <c r="AM818" s="16" t="s">
        <v>173</v>
      </c>
      <c r="AN818" s="16" t="s">
        <v>94</v>
      </c>
      <c r="AO818" s="36" t="s">
        <v>1087</v>
      </c>
      <c r="AP818" s="30">
        <v>6.9690000000000002E-2</v>
      </c>
      <c r="AQ818" s="31" t="s">
        <v>4501</v>
      </c>
      <c r="AR818" s="16" t="s">
        <v>4502</v>
      </c>
      <c r="AS818" s="16" t="s">
        <v>84</v>
      </c>
      <c r="AT818" s="16"/>
      <c r="AU818" s="33"/>
      <c r="AV818" s="16"/>
      <c r="AW818" s="16" t="s">
        <v>4503</v>
      </c>
      <c r="AX818" s="16">
        <v>3104943253</v>
      </c>
      <c r="AY818" s="16" t="s">
        <v>78</v>
      </c>
      <c r="AZ818" s="16" t="str">
        <f t="shared" ca="1" si="81"/>
        <v xml:space="preserve"> </v>
      </c>
      <c r="BA818" s="16" t="s">
        <v>87</v>
      </c>
      <c r="BB818" s="16" t="s">
        <v>87</v>
      </c>
      <c r="BC818" s="16"/>
      <c r="BD818" s="18" t="s">
        <v>87</v>
      </c>
      <c r="BE818" s="16"/>
      <c r="BF818" s="16" t="s">
        <v>87</v>
      </c>
      <c r="BG818" s="31"/>
      <c r="BH818" s="16"/>
      <c r="BI818" s="19"/>
      <c r="BJ818" s="16"/>
      <c r="BK818" s="16"/>
      <c r="BL818" s="34"/>
    </row>
    <row r="819" spans="1:64">
      <c r="A819" s="15">
        <v>951</v>
      </c>
      <c r="B819" s="16">
        <v>301</v>
      </c>
      <c r="C819" s="17" t="s">
        <v>112</v>
      </c>
      <c r="D819" s="18">
        <v>53052718</v>
      </c>
      <c r="E819" s="18">
        <v>53052718</v>
      </c>
      <c r="F819" s="18">
        <v>53052718</v>
      </c>
      <c r="G819" s="17" t="s">
        <v>4504</v>
      </c>
      <c r="H819" s="16" t="s">
        <v>89</v>
      </c>
      <c r="I819" s="19">
        <v>27725</v>
      </c>
      <c r="J819" s="16">
        <f t="shared" ca="1" si="80"/>
        <v>49</v>
      </c>
      <c r="K819" s="17" t="s">
        <v>67</v>
      </c>
      <c r="L819" s="16">
        <v>4070</v>
      </c>
      <c r="M819" s="16" t="s">
        <v>3596</v>
      </c>
      <c r="N819" s="16" t="s">
        <v>3597</v>
      </c>
      <c r="O819" s="35" t="s">
        <v>3598</v>
      </c>
      <c r="P819" s="16" t="s">
        <v>71</v>
      </c>
      <c r="Q819" s="16" t="s">
        <v>131</v>
      </c>
      <c r="R819" s="38" t="s">
        <v>73</v>
      </c>
      <c r="S819" s="22"/>
      <c r="T819" s="22">
        <v>951</v>
      </c>
      <c r="U819" s="22" t="s">
        <v>3597</v>
      </c>
      <c r="V819" s="37" t="s">
        <v>3598</v>
      </c>
      <c r="W819" s="16">
        <v>1000</v>
      </c>
      <c r="X819" s="16" t="s">
        <v>74</v>
      </c>
      <c r="Y819" s="16" t="s">
        <v>3599</v>
      </c>
      <c r="Z819" s="16" t="s">
        <v>3600</v>
      </c>
      <c r="AA819" s="16" t="s">
        <v>339</v>
      </c>
      <c r="AB819" s="16" t="s">
        <v>3825</v>
      </c>
      <c r="AC819" s="16" t="s">
        <v>341</v>
      </c>
      <c r="AD819" s="16"/>
      <c r="AE819" s="16" t="s">
        <v>3601</v>
      </c>
      <c r="AF819" s="24">
        <v>2948278</v>
      </c>
      <c r="AG819" s="25" t="s">
        <v>78</v>
      </c>
      <c r="AH819" s="24">
        <v>2948278</v>
      </c>
      <c r="AI819" s="26" t="s">
        <v>78</v>
      </c>
      <c r="AJ819" s="27">
        <v>43082</v>
      </c>
      <c r="AK819" s="19"/>
      <c r="AL819" s="28">
        <f t="shared" ca="1" si="79"/>
        <v>7.25</v>
      </c>
      <c r="AM819" s="16" t="s">
        <v>183</v>
      </c>
      <c r="AN819" s="16" t="s">
        <v>94</v>
      </c>
      <c r="AO819" s="36" t="s">
        <v>343</v>
      </c>
      <c r="AP819" s="30">
        <v>6.9690000000000002E-2</v>
      </c>
      <c r="AQ819" s="31" t="s">
        <v>4505</v>
      </c>
      <c r="AR819" s="16" t="s">
        <v>4505</v>
      </c>
      <c r="AS819" s="16" t="s">
        <v>84</v>
      </c>
      <c r="AT819" s="16"/>
      <c r="AU819" s="33"/>
      <c r="AV819" s="16"/>
      <c r="AW819" s="16" t="s">
        <v>4506</v>
      </c>
      <c r="AX819" s="16">
        <v>3144933015</v>
      </c>
      <c r="AY819" s="16" t="s">
        <v>78</v>
      </c>
      <c r="AZ819" s="16" t="str">
        <f t="shared" ca="1" si="81"/>
        <v xml:space="preserve"> </v>
      </c>
      <c r="BA819" s="16" t="s">
        <v>87</v>
      </c>
      <c r="BB819" s="16" t="s">
        <v>265</v>
      </c>
      <c r="BC819" s="16"/>
      <c r="BD819" s="18" t="s">
        <v>87</v>
      </c>
      <c r="BE819" s="16"/>
      <c r="BF819" s="16" t="s">
        <v>87</v>
      </c>
      <c r="BG819" s="31"/>
      <c r="BH819" s="16"/>
      <c r="BI819" s="19"/>
      <c r="BJ819" s="16"/>
      <c r="BK819" s="16"/>
      <c r="BL819" s="34"/>
    </row>
    <row r="820" spans="1:64">
      <c r="A820" s="15">
        <v>952</v>
      </c>
      <c r="B820" s="16">
        <v>301</v>
      </c>
      <c r="C820" s="17" t="s">
        <v>112</v>
      </c>
      <c r="D820" s="18">
        <v>63470258</v>
      </c>
      <c r="E820" s="18">
        <v>63470258</v>
      </c>
      <c r="F820" s="18">
        <v>63470258</v>
      </c>
      <c r="G820" s="17" t="s">
        <v>4507</v>
      </c>
      <c r="H820" s="16" t="s">
        <v>66</v>
      </c>
      <c r="I820" s="19">
        <v>28319</v>
      </c>
      <c r="J820" s="16">
        <f t="shared" ca="1" si="80"/>
        <v>47</v>
      </c>
      <c r="K820" s="17" t="s">
        <v>67</v>
      </c>
      <c r="L820" s="16">
        <v>4070</v>
      </c>
      <c r="M820" s="16" t="s">
        <v>3596</v>
      </c>
      <c r="N820" s="16" t="s">
        <v>3597</v>
      </c>
      <c r="O820" s="35" t="s">
        <v>3598</v>
      </c>
      <c r="P820" s="16" t="s">
        <v>71</v>
      </c>
      <c r="Q820" s="16" t="s">
        <v>131</v>
      </c>
      <c r="R820" s="38" t="s">
        <v>73</v>
      </c>
      <c r="S820" s="22"/>
      <c r="T820" s="22">
        <v>952</v>
      </c>
      <c r="U820" s="22" t="s">
        <v>3597</v>
      </c>
      <c r="V820" s="37" t="s">
        <v>3598</v>
      </c>
      <c r="W820" s="16">
        <v>1000</v>
      </c>
      <c r="X820" s="16" t="s">
        <v>74</v>
      </c>
      <c r="Y820" s="16" t="s">
        <v>3599</v>
      </c>
      <c r="Z820" s="16" t="s">
        <v>3600</v>
      </c>
      <c r="AA820" s="16" t="s">
        <v>145</v>
      </c>
      <c r="AB820" s="16" t="s">
        <v>558</v>
      </c>
      <c r="AC820" s="16" t="s">
        <v>559</v>
      </c>
      <c r="AD820" s="16"/>
      <c r="AE820" s="16" t="s">
        <v>1324</v>
      </c>
      <c r="AF820" s="24">
        <v>2948278</v>
      </c>
      <c r="AG820" s="25" t="s">
        <v>78</v>
      </c>
      <c r="AH820" s="24">
        <v>2948278</v>
      </c>
      <c r="AI820" s="26" t="s">
        <v>78</v>
      </c>
      <c r="AJ820" s="27">
        <v>43294</v>
      </c>
      <c r="AK820" s="19"/>
      <c r="AL820" s="28">
        <f t="shared" ca="1" si="79"/>
        <v>6.666666666666667</v>
      </c>
      <c r="AM820" s="16" t="s">
        <v>183</v>
      </c>
      <c r="AN820" s="16" t="s">
        <v>94</v>
      </c>
      <c r="AO820" s="36" t="s">
        <v>562</v>
      </c>
      <c r="AP820" s="30">
        <v>6.9690000000000002E-2</v>
      </c>
      <c r="AQ820" s="31" t="s">
        <v>4508</v>
      </c>
      <c r="AR820" s="16" t="s">
        <v>4508</v>
      </c>
      <c r="AS820" s="16" t="s">
        <v>84</v>
      </c>
      <c r="AT820" s="16"/>
      <c r="AU820" s="33"/>
      <c r="AV820" s="16"/>
      <c r="AW820" s="16" t="s">
        <v>4509</v>
      </c>
      <c r="AX820" s="16">
        <v>3134070304</v>
      </c>
      <c r="AY820" s="16" t="s">
        <v>78</v>
      </c>
      <c r="AZ820" s="16" t="str">
        <f t="shared" ca="1" si="81"/>
        <v xml:space="preserve"> </v>
      </c>
      <c r="BA820" s="16" t="s">
        <v>87</v>
      </c>
      <c r="BB820" s="16" t="s">
        <v>87</v>
      </c>
      <c r="BC820" s="16"/>
      <c r="BD820" s="18" t="s">
        <v>87</v>
      </c>
      <c r="BE820" s="16"/>
      <c r="BF820" s="16" t="s">
        <v>87</v>
      </c>
      <c r="BG820" s="31"/>
      <c r="BH820" s="16"/>
      <c r="BI820" s="19"/>
      <c r="BJ820" s="16"/>
      <c r="BK820" s="16"/>
      <c r="BL820" s="34"/>
    </row>
    <row r="821" spans="1:64">
      <c r="A821" s="15">
        <v>953</v>
      </c>
      <c r="B821" s="16">
        <v>301</v>
      </c>
      <c r="C821" s="17" t="s">
        <v>112</v>
      </c>
      <c r="D821" s="18">
        <v>63473135</v>
      </c>
      <c r="E821" s="18">
        <v>63473135</v>
      </c>
      <c r="F821" s="18">
        <v>63473135</v>
      </c>
      <c r="G821" s="17" t="s">
        <v>4510</v>
      </c>
      <c r="H821" s="16" t="s">
        <v>89</v>
      </c>
      <c r="I821" s="19" t="s">
        <v>4511</v>
      </c>
      <c r="J821" s="16">
        <f t="shared" ca="1" si="80"/>
        <v>46</v>
      </c>
      <c r="K821" s="17" t="s">
        <v>67</v>
      </c>
      <c r="L821" s="16">
        <v>4070</v>
      </c>
      <c r="M821" s="16" t="s">
        <v>3596</v>
      </c>
      <c r="N821" s="16" t="s">
        <v>3597</v>
      </c>
      <c r="O821" s="35" t="s">
        <v>3598</v>
      </c>
      <c r="P821" s="16" t="s">
        <v>71</v>
      </c>
      <c r="Q821" s="16" t="s">
        <v>131</v>
      </c>
      <c r="R821" s="38" t="s">
        <v>73</v>
      </c>
      <c r="S821" s="22"/>
      <c r="T821" s="22">
        <v>953</v>
      </c>
      <c r="U821" s="22" t="s">
        <v>3597</v>
      </c>
      <c r="V821" s="37" t="s">
        <v>3598</v>
      </c>
      <c r="W821" s="16">
        <v>1000</v>
      </c>
      <c r="X821" s="16" t="s">
        <v>74</v>
      </c>
      <c r="Y821" s="16" t="s">
        <v>3599</v>
      </c>
      <c r="Z821" s="16" t="s">
        <v>3600</v>
      </c>
      <c r="AA821" s="16" t="s">
        <v>76</v>
      </c>
      <c r="AB821" s="16" t="s">
        <v>76</v>
      </c>
      <c r="AC821" s="16" t="s">
        <v>76</v>
      </c>
      <c r="AD821" s="16"/>
      <c r="AE821" s="16" t="s">
        <v>3601</v>
      </c>
      <c r="AF821" s="24">
        <v>2948278</v>
      </c>
      <c r="AG821" s="25" t="s">
        <v>78</v>
      </c>
      <c r="AH821" s="24">
        <v>2948278</v>
      </c>
      <c r="AI821" s="26" t="s">
        <v>78</v>
      </c>
      <c r="AJ821" s="27">
        <v>42989</v>
      </c>
      <c r="AK821" s="19"/>
      <c r="AL821" s="28">
        <f t="shared" ca="1" si="79"/>
        <v>7.5</v>
      </c>
      <c r="AM821" s="16" t="s">
        <v>183</v>
      </c>
      <c r="AN821" s="16" t="s">
        <v>94</v>
      </c>
      <c r="AO821" s="36" t="s">
        <v>82</v>
      </c>
      <c r="AP821" s="30">
        <v>6.9690000000000002E-2</v>
      </c>
      <c r="AQ821" s="31" t="s">
        <v>4512</v>
      </c>
      <c r="AR821" s="16" t="s">
        <v>4512</v>
      </c>
      <c r="AS821" s="16" t="s">
        <v>84</v>
      </c>
      <c r="AT821" s="16"/>
      <c r="AU821" s="33"/>
      <c r="AV821" s="16"/>
      <c r="AW821" s="16" t="s">
        <v>4513</v>
      </c>
      <c r="AX821" s="16">
        <v>3178540630</v>
      </c>
      <c r="AY821" s="16" t="s">
        <v>78</v>
      </c>
      <c r="AZ821" s="16" t="str">
        <f t="shared" ca="1" si="81"/>
        <v xml:space="preserve"> </v>
      </c>
      <c r="BA821" s="16" t="s">
        <v>87</v>
      </c>
      <c r="BB821" s="16" t="s">
        <v>87</v>
      </c>
      <c r="BC821" s="16"/>
      <c r="BD821" s="18" t="s">
        <v>87</v>
      </c>
      <c r="BE821" s="16"/>
      <c r="BF821" s="16" t="s">
        <v>87</v>
      </c>
      <c r="BG821" s="31"/>
      <c r="BH821" s="16"/>
      <c r="BI821" s="19"/>
      <c r="BJ821" s="16"/>
      <c r="BK821" s="16"/>
      <c r="BL821" s="34"/>
    </row>
    <row r="822" spans="1:64">
      <c r="A822" s="15">
        <v>954</v>
      </c>
      <c r="B822" s="16">
        <v>301</v>
      </c>
      <c r="C822" s="17" t="s">
        <v>112</v>
      </c>
      <c r="D822" s="18">
        <v>67031248</v>
      </c>
      <c r="E822" s="18">
        <v>67031248</v>
      </c>
      <c r="F822" s="18">
        <v>67031248</v>
      </c>
      <c r="G822" s="17" t="s">
        <v>4514</v>
      </c>
      <c r="H822" s="16" t="s">
        <v>229</v>
      </c>
      <c r="I822" s="19">
        <v>31209</v>
      </c>
      <c r="J822" s="16">
        <f t="shared" ca="1" si="80"/>
        <v>39</v>
      </c>
      <c r="K822" s="17" t="s">
        <v>67</v>
      </c>
      <c r="L822" s="16">
        <v>4070</v>
      </c>
      <c r="M822" s="16" t="s">
        <v>3596</v>
      </c>
      <c r="N822" s="16" t="s">
        <v>3597</v>
      </c>
      <c r="O822" s="35" t="s">
        <v>3598</v>
      </c>
      <c r="P822" s="16" t="s">
        <v>71</v>
      </c>
      <c r="Q822" s="16" t="s">
        <v>131</v>
      </c>
      <c r="R822" s="38" t="s">
        <v>73</v>
      </c>
      <c r="S822" s="22"/>
      <c r="T822" s="22">
        <v>954</v>
      </c>
      <c r="U822" s="22" t="s">
        <v>3597</v>
      </c>
      <c r="V822" s="37" t="s">
        <v>3598</v>
      </c>
      <c r="W822" s="16">
        <v>1000</v>
      </c>
      <c r="X822" s="16" t="s">
        <v>74</v>
      </c>
      <c r="Y822" s="16" t="s">
        <v>3599</v>
      </c>
      <c r="Z822" s="16" t="s">
        <v>3600</v>
      </c>
      <c r="AA822" s="16" t="s">
        <v>433</v>
      </c>
      <c r="AB822" s="16" t="s">
        <v>434</v>
      </c>
      <c r="AC822" s="16" t="s">
        <v>435</v>
      </c>
      <c r="AD822" s="16" t="s">
        <v>4179</v>
      </c>
      <c r="AE822" s="16" t="s">
        <v>1324</v>
      </c>
      <c r="AF822" s="24">
        <v>2948278</v>
      </c>
      <c r="AG822" s="25" t="s">
        <v>78</v>
      </c>
      <c r="AH822" s="24">
        <v>2948278</v>
      </c>
      <c r="AI822" s="26" t="s">
        <v>78</v>
      </c>
      <c r="AJ822" s="27">
        <v>43287</v>
      </c>
      <c r="AK822" s="19"/>
      <c r="AL822" s="28">
        <f t="shared" ca="1" si="79"/>
        <v>6.666666666666667</v>
      </c>
      <c r="AM822" s="16" t="s">
        <v>173</v>
      </c>
      <c r="AN822" s="16" t="s">
        <v>94</v>
      </c>
      <c r="AO822" s="36" t="s">
        <v>436</v>
      </c>
      <c r="AP822" s="30">
        <v>6.9690000000000002E-2</v>
      </c>
      <c r="AQ822" s="31" t="s">
        <v>4515</v>
      </c>
      <c r="AR822" s="16" t="s">
        <v>4515</v>
      </c>
      <c r="AS822" s="16" t="s">
        <v>84</v>
      </c>
      <c r="AT822" s="16"/>
      <c r="AU822" s="33"/>
      <c r="AV822" s="16"/>
      <c r="AW822" s="16" t="s">
        <v>4516</v>
      </c>
      <c r="AX822" s="16">
        <v>3172947164</v>
      </c>
      <c r="AY822" s="16">
        <v>3142947164</v>
      </c>
      <c r="AZ822" s="16" t="str">
        <f t="shared" ca="1" si="81"/>
        <v xml:space="preserve"> </v>
      </c>
      <c r="BA822" s="16" t="s">
        <v>87</v>
      </c>
      <c r="BB822" s="16" t="s">
        <v>87</v>
      </c>
      <c r="BC822" s="16"/>
      <c r="BD822" s="18" t="s">
        <v>87</v>
      </c>
      <c r="BE822" s="16"/>
      <c r="BF822" s="16" t="s">
        <v>87</v>
      </c>
      <c r="BG822" s="31"/>
      <c r="BH822" s="16"/>
      <c r="BI822" s="19"/>
      <c r="BJ822" s="16"/>
      <c r="BK822" s="16"/>
      <c r="BL822" s="34"/>
    </row>
    <row r="823" spans="1:64">
      <c r="A823" s="15">
        <v>955</v>
      </c>
      <c r="B823" s="16">
        <v>301</v>
      </c>
      <c r="C823" s="17" t="s">
        <v>64</v>
      </c>
      <c r="D823" s="18">
        <v>70257590</v>
      </c>
      <c r="E823" s="18">
        <v>70257590</v>
      </c>
      <c r="F823" s="18">
        <v>70257590</v>
      </c>
      <c r="G823" s="17" t="s">
        <v>4517</v>
      </c>
      <c r="H823" s="16" t="s">
        <v>89</v>
      </c>
      <c r="I823" s="19">
        <v>30905</v>
      </c>
      <c r="J823" s="16">
        <f t="shared" ca="1" si="80"/>
        <v>40</v>
      </c>
      <c r="K823" s="17" t="s">
        <v>67</v>
      </c>
      <c r="L823" s="16">
        <v>4070</v>
      </c>
      <c r="M823" s="16" t="s">
        <v>3596</v>
      </c>
      <c r="N823" s="16" t="s">
        <v>3597</v>
      </c>
      <c r="O823" s="35" t="s">
        <v>3598</v>
      </c>
      <c r="P823" s="16" t="s">
        <v>71</v>
      </c>
      <c r="Q823" s="16" t="s">
        <v>131</v>
      </c>
      <c r="R823" s="38" t="s">
        <v>73</v>
      </c>
      <c r="S823" s="22"/>
      <c r="T823" s="22">
        <v>955</v>
      </c>
      <c r="U823" s="22" t="s">
        <v>3597</v>
      </c>
      <c r="V823" s="37" t="s">
        <v>3598</v>
      </c>
      <c r="W823" s="16">
        <v>1000</v>
      </c>
      <c r="X823" s="16" t="s">
        <v>74</v>
      </c>
      <c r="Y823" s="16" t="s">
        <v>3599</v>
      </c>
      <c r="Z823" s="16" t="s">
        <v>3600</v>
      </c>
      <c r="AA823" s="16" t="s">
        <v>339</v>
      </c>
      <c r="AB823" s="16" t="s">
        <v>340</v>
      </c>
      <c r="AC823" s="16" t="s">
        <v>341</v>
      </c>
      <c r="AD823" s="16"/>
      <c r="AE823" s="16" t="s">
        <v>1324</v>
      </c>
      <c r="AF823" s="24">
        <v>2948278</v>
      </c>
      <c r="AG823" s="25" t="s">
        <v>78</v>
      </c>
      <c r="AH823" s="24">
        <v>2948278</v>
      </c>
      <c r="AI823" s="26" t="s">
        <v>78</v>
      </c>
      <c r="AJ823" s="27">
        <v>43118</v>
      </c>
      <c r="AK823" s="19"/>
      <c r="AL823" s="28">
        <f t="shared" ca="1" si="79"/>
        <v>7.166666666666667</v>
      </c>
      <c r="AM823" s="16" t="s">
        <v>269</v>
      </c>
      <c r="AN823" s="16" t="s">
        <v>121</v>
      </c>
      <c r="AO823" s="36" t="s">
        <v>343</v>
      </c>
      <c r="AP823" s="30">
        <v>6.9690000000000002E-2</v>
      </c>
      <c r="AQ823" s="31" t="s">
        <v>4518</v>
      </c>
      <c r="AR823" s="16" t="s">
        <v>4518</v>
      </c>
      <c r="AS823" s="16" t="s">
        <v>84</v>
      </c>
      <c r="AT823" s="16"/>
      <c r="AU823" s="33"/>
      <c r="AV823" s="16"/>
      <c r="AW823" s="16" t="s">
        <v>4519</v>
      </c>
      <c r="AX823" s="16">
        <v>3209117303</v>
      </c>
      <c r="AY823" s="16" t="s">
        <v>78</v>
      </c>
      <c r="AZ823" s="16" t="str">
        <f t="shared" ca="1" si="81"/>
        <v xml:space="preserve"> </v>
      </c>
      <c r="BA823" s="16" t="s">
        <v>87</v>
      </c>
      <c r="BB823" s="16" t="s">
        <v>87</v>
      </c>
      <c r="BC823" s="16"/>
      <c r="BD823" s="18" t="s">
        <v>87</v>
      </c>
      <c r="BE823" s="16"/>
      <c r="BF823" s="16" t="s">
        <v>87</v>
      </c>
      <c r="BG823" s="31"/>
      <c r="BH823" s="16"/>
      <c r="BI823" s="19"/>
      <c r="BJ823" s="16"/>
      <c r="BK823" s="16"/>
      <c r="BL823" s="34"/>
    </row>
    <row r="824" spans="1:64">
      <c r="A824" s="15">
        <v>956</v>
      </c>
      <c r="B824" s="16">
        <v>301</v>
      </c>
      <c r="C824" s="17" t="s">
        <v>64</v>
      </c>
      <c r="D824" s="18">
        <v>70579051</v>
      </c>
      <c r="E824" s="18">
        <v>70579051</v>
      </c>
      <c r="F824" s="18">
        <v>70579051</v>
      </c>
      <c r="G824" s="17" t="s">
        <v>4520</v>
      </c>
      <c r="H824" s="16" t="s">
        <v>89</v>
      </c>
      <c r="I824" s="19">
        <v>26152</v>
      </c>
      <c r="J824" s="16">
        <f t="shared" ca="1" si="80"/>
        <v>53</v>
      </c>
      <c r="K824" s="17" t="s">
        <v>67</v>
      </c>
      <c r="L824" s="16">
        <v>4070</v>
      </c>
      <c r="M824" s="16" t="s">
        <v>3596</v>
      </c>
      <c r="N824" s="16" t="s">
        <v>3597</v>
      </c>
      <c r="O824" s="35" t="s">
        <v>3598</v>
      </c>
      <c r="P824" s="16" t="s">
        <v>71</v>
      </c>
      <c r="Q824" s="16" t="s">
        <v>131</v>
      </c>
      <c r="R824" s="38" t="s">
        <v>73</v>
      </c>
      <c r="S824" s="22"/>
      <c r="T824" s="22">
        <v>956</v>
      </c>
      <c r="U824" s="22" t="s">
        <v>3597</v>
      </c>
      <c r="V824" s="37" t="s">
        <v>3598</v>
      </c>
      <c r="W824" s="16">
        <v>1000</v>
      </c>
      <c r="X824" s="16" t="s">
        <v>74</v>
      </c>
      <c r="Y824" s="16" t="s">
        <v>3599</v>
      </c>
      <c r="Z824" s="16" t="s">
        <v>3600</v>
      </c>
      <c r="AA824" s="16" t="s">
        <v>339</v>
      </c>
      <c r="AB824" s="16" t="s">
        <v>4188</v>
      </c>
      <c r="AC824" s="16" t="s">
        <v>341</v>
      </c>
      <c r="AD824" s="16"/>
      <c r="AE824" s="16" t="s">
        <v>1324</v>
      </c>
      <c r="AF824" s="24">
        <v>2948278</v>
      </c>
      <c r="AG824" s="25" t="s">
        <v>78</v>
      </c>
      <c r="AH824" s="24">
        <v>2948278</v>
      </c>
      <c r="AI824" s="26" t="s">
        <v>78</v>
      </c>
      <c r="AJ824" s="27">
        <v>43066</v>
      </c>
      <c r="AK824" s="19"/>
      <c r="AL824" s="28">
        <f t="shared" ca="1" si="79"/>
        <v>7.333333333333333</v>
      </c>
      <c r="AM824" s="16" t="s">
        <v>183</v>
      </c>
      <c r="AN824" s="16" t="s">
        <v>121</v>
      </c>
      <c r="AO824" s="36" t="s">
        <v>343</v>
      </c>
      <c r="AP824" s="30">
        <v>6.9690000000000002E-2</v>
      </c>
      <c r="AQ824" s="31" t="s">
        <v>4521</v>
      </c>
      <c r="AR824" s="16" t="s">
        <v>4521</v>
      </c>
      <c r="AS824" s="16" t="s">
        <v>107</v>
      </c>
      <c r="AT824" s="16"/>
      <c r="AU824" s="33"/>
      <c r="AV824" s="16"/>
      <c r="AW824" s="16" t="s">
        <v>4522</v>
      </c>
      <c r="AX824" s="16">
        <v>3205175733</v>
      </c>
      <c r="AY824" s="16">
        <v>3202705872</v>
      </c>
      <c r="AZ824" s="16" t="str">
        <f t="shared" ca="1" si="81"/>
        <v xml:space="preserve"> </v>
      </c>
      <c r="BA824" s="16" t="s">
        <v>87</v>
      </c>
      <c r="BB824" s="16" t="s">
        <v>87</v>
      </c>
      <c r="BC824" s="16"/>
      <c r="BD824" s="18" t="s">
        <v>87</v>
      </c>
      <c r="BE824" s="16"/>
      <c r="BF824" s="16" t="s">
        <v>87</v>
      </c>
      <c r="BG824" s="31"/>
      <c r="BH824" s="16"/>
      <c r="BI824" s="19"/>
      <c r="BJ824" s="16"/>
      <c r="BK824" s="16"/>
      <c r="BL824" s="34"/>
    </row>
    <row r="825" spans="1:64">
      <c r="A825" s="15">
        <v>957</v>
      </c>
      <c r="B825" s="16">
        <v>301</v>
      </c>
      <c r="C825" s="17" t="s">
        <v>64</v>
      </c>
      <c r="D825" s="18">
        <v>70582373</v>
      </c>
      <c r="E825" s="18">
        <v>70582373</v>
      </c>
      <c r="F825" s="18">
        <v>70582373</v>
      </c>
      <c r="G825" s="17" t="s">
        <v>4523</v>
      </c>
      <c r="H825" s="16"/>
      <c r="I825" s="19">
        <v>30631</v>
      </c>
      <c r="J825" s="16">
        <f t="shared" ca="1" si="80"/>
        <v>41</v>
      </c>
      <c r="K825" s="17" t="s">
        <v>67</v>
      </c>
      <c r="L825" s="16">
        <v>4070</v>
      </c>
      <c r="M825" s="16" t="s">
        <v>3596</v>
      </c>
      <c r="N825" s="16" t="s">
        <v>3597</v>
      </c>
      <c r="O825" s="35" t="s">
        <v>3598</v>
      </c>
      <c r="P825" s="16" t="s">
        <v>71</v>
      </c>
      <c r="Q825" s="16" t="s">
        <v>131</v>
      </c>
      <c r="R825" s="38" t="s">
        <v>73</v>
      </c>
      <c r="S825" s="22"/>
      <c r="T825" s="22">
        <v>957</v>
      </c>
      <c r="U825" s="22" t="s">
        <v>3597</v>
      </c>
      <c r="V825" s="37" t="s">
        <v>3598</v>
      </c>
      <c r="W825" s="16">
        <v>1000</v>
      </c>
      <c r="X825" s="16" t="s">
        <v>74</v>
      </c>
      <c r="Y825" s="16" t="s">
        <v>3599</v>
      </c>
      <c r="Z825" s="16" t="s">
        <v>3600</v>
      </c>
      <c r="AA825" s="16" t="s">
        <v>339</v>
      </c>
      <c r="AB825" s="16" t="s">
        <v>340</v>
      </c>
      <c r="AC825" s="16" t="s">
        <v>341</v>
      </c>
      <c r="AD825" s="16"/>
      <c r="AE825" s="16" t="s">
        <v>3601</v>
      </c>
      <c r="AF825" s="24">
        <v>2948278</v>
      </c>
      <c r="AG825" s="25" t="s">
        <v>78</v>
      </c>
      <c r="AH825" s="24">
        <v>2948278</v>
      </c>
      <c r="AI825" s="26" t="s">
        <v>78</v>
      </c>
      <c r="AJ825" s="27">
        <v>43285</v>
      </c>
      <c r="AK825" s="19"/>
      <c r="AL825" s="28">
        <f t="shared" ca="1" si="79"/>
        <v>6.75</v>
      </c>
      <c r="AM825" s="16" t="s">
        <v>173</v>
      </c>
      <c r="AN825" s="16" t="s">
        <v>94</v>
      </c>
      <c r="AO825" s="36" t="s">
        <v>343</v>
      </c>
      <c r="AP825" s="30">
        <v>6.9690000000000002E-2</v>
      </c>
      <c r="AQ825" s="31" t="s">
        <v>4524</v>
      </c>
      <c r="AR825" s="16" t="s">
        <v>4524</v>
      </c>
      <c r="AS825" s="16" t="s">
        <v>84</v>
      </c>
      <c r="AT825" s="16"/>
      <c r="AU825" s="33"/>
      <c r="AV825" s="16"/>
      <c r="AW825" s="16" t="s">
        <v>4525</v>
      </c>
      <c r="AX825" s="16">
        <v>3104892240</v>
      </c>
      <c r="AY825" s="16" t="s">
        <v>78</v>
      </c>
      <c r="AZ825" s="16" t="str">
        <f t="shared" ca="1" si="81"/>
        <v xml:space="preserve"> </v>
      </c>
      <c r="BA825" s="16" t="s">
        <v>87</v>
      </c>
      <c r="BB825" s="16" t="s">
        <v>87</v>
      </c>
      <c r="BC825" s="16"/>
      <c r="BD825" s="18" t="s">
        <v>87</v>
      </c>
      <c r="BE825" s="16"/>
      <c r="BF825" s="16" t="s">
        <v>87</v>
      </c>
      <c r="BG825" s="31"/>
      <c r="BH825" s="16"/>
      <c r="BI825" s="19"/>
      <c r="BJ825" s="16"/>
      <c r="BK825" s="16"/>
      <c r="BL825" s="34"/>
    </row>
    <row r="826" spans="1:64">
      <c r="A826" s="15">
        <v>958</v>
      </c>
      <c r="B826" s="16">
        <v>301</v>
      </c>
      <c r="C826" s="17" t="s">
        <v>64</v>
      </c>
      <c r="D826" s="18">
        <v>70631992</v>
      </c>
      <c r="E826" s="18">
        <v>70631992</v>
      </c>
      <c r="F826" s="18">
        <v>70631992</v>
      </c>
      <c r="G826" s="17" t="s">
        <v>4526</v>
      </c>
      <c r="H826" s="16" t="s">
        <v>89</v>
      </c>
      <c r="I826" s="19">
        <v>27703</v>
      </c>
      <c r="J826" s="16">
        <f t="shared" ca="1" si="80"/>
        <v>49</v>
      </c>
      <c r="K826" s="17" t="s">
        <v>67</v>
      </c>
      <c r="L826" s="16">
        <v>4070</v>
      </c>
      <c r="M826" s="16" t="s">
        <v>3596</v>
      </c>
      <c r="N826" s="16" t="s">
        <v>3597</v>
      </c>
      <c r="O826" s="35" t="s">
        <v>3598</v>
      </c>
      <c r="P826" s="16" t="s">
        <v>71</v>
      </c>
      <c r="Q826" s="16" t="s">
        <v>131</v>
      </c>
      <c r="R826" s="38" t="s">
        <v>73</v>
      </c>
      <c r="S826" s="22"/>
      <c r="T826" s="22">
        <v>958</v>
      </c>
      <c r="U826" s="22" t="s">
        <v>3597</v>
      </c>
      <c r="V826" s="37" t="s">
        <v>3598</v>
      </c>
      <c r="W826" s="16">
        <v>1000</v>
      </c>
      <c r="X826" s="16" t="s">
        <v>74</v>
      </c>
      <c r="Y826" s="16" t="s">
        <v>3599</v>
      </c>
      <c r="Z826" s="16" t="s">
        <v>3600</v>
      </c>
      <c r="AA826" s="16" t="s">
        <v>339</v>
      </c>
      <c r="AB826" s="16" t="s">
        <v>4440</v>
      </c>
      <c r="AC826" s="16" t="s">
        <v>341</v>
      </c>
      <c r="AD826" s="16" t="s">
        <v>4441</v>
      </c>
      <c r="AE826" s="16" t="s">
        <v>3601</v>
      </c>
      <c r="AF826" s="24">
        <v>2948278</v>
      </c>
      <c r="AG826" s="25" t="s">
        <v>78</v>
      </c>
      <c r="AH826" s="24">
        <v>2948278</v>
      </c>
      <c r="AI826" s="26" t="s">
        <v>78</v>
      </c>
      <c r="AJ826" s="27">
        <v>43082</v>
      </c>
      <c r="AK826" s="19"/>
      <c r="AL826" s="28">
        <f t="shared" ca="1" si="79"/>
        <v>7.25</v>
      </c>
      <c r="AM826" s="16" t="s">
        <v>173</v>
      </c>
      <c r="AN826" s="16" t="s">
        <v>94</v>
      </c>
      <c r="AO826" s="36" t="s">
        <v>343</v>
      </c>
      <c r="AP826" s="30">
        <v>6.9690000000000002E-2</v>
      </c>
      <c r="AQ826" s="31" t="s">
        <v>4527</v>
      </c>
      <c r="AR826" s="16" t="s">
        <v>4527</v>
      </c>
      <c r="AS826" s="16" t="s">
        <v>84</v>
      </c>
      <c r="AT826" s="16"/>
      <c r="AU826" s="33"/>
      <c r="AV826" s="16"/>
      <c r="AW826" s="16" t="s">
        <v>4528</v>
      </c>
      <c r="AX826" s="16">
        <v>3023841447</v>
      </c>
      <c r="AY826" s="16" t="s">
        <v>78</v>
      </c>
      <c r="AZ826" s="16" t="str">
        <f t="shared" ca="1" si="81"/>
        <v xml:space="preserve"> </v>
      </c>
      <c r="BA826" s="16" t="s">
        <v>87</v>
      </c>
      <c r="BB826" s="16" t="s">
        <v>265</v>
      </c>
      <c r="BC826" s="16"/>
      <c r="BD826" s="18" t="s">
        <v>87</v>
      </c>
      <c r="BE826" s="16"/>
      <c r="BF826" s="16" t="s">
        <v>87</v>
      </c>
      <c r="BG826" s="31"/>
      <c r="BH826" s="16"/>
      <c r="BI826" s="19"/>
      <c r="BJ826" s="16"/>
      <c r="BK826" s="16"/>
      <c r="BL826" s="34"/>
    </row>
    <row r="827" spans="1:64">
      <c r="A827" s="15">
        <v>959</v>
      </c>
      <c r="B827" s="16">
        <v>301</v>
      </c>
      <c r="C827" s="17" t="s">
        <v>64</v>
      </c>
      <c r="D827" s="18">
        <v>71055452</v>
      </c>
      <c r="E827" s="18">
        <v>71055452</v>
      </c>
      <c r="F827" s="18">
        <v>71055452</v>
      </c>
      <c r="G827" s="17" t="s">
        <v>4529</v>
      </c>
      <c r="H827" s="16" t="s">
        <v>89</v>
      </c>
      <c r="I827" s="19" t="s">
        <v>4530</v>
      </c>
      <c r="J827" s="16">
        <f t="shared" ca="1" si="80"/>
        <v>35</v>
      </c>
      <c r="K827" s="17" t="s">
        <v>67</v>
      </c>
      <c r="L827" s="16">
        <v>4070</v>
      </c>
      <c r="M827" s="16" t="s">
        <v>3596</v>
      </c>
      <c r="N827" s="16" t="s">
        <v>3597</v>
      </c>
      <c r="O827" s="35" t="s">
        <v>3598</v>
      </c>
      <c r="P827" s="16" t="s">
        <v>71</v>
      </c>
      <c r="Q827" s="16" t="s">
        <v>131</v>
      </c>
      <c r="R827" s="38" t="s">
        <v>73</v>
      </c>
      <c r="S827" s="22"/>
      <c r="T827" s="22">
        <v>959</v>
      </c>
      <c r="U827" s="22" t="s">
        <v>3597</v>
      </c>
      <c r="V827" s="37" t="s">
        <v>3598</v>
      </c>
      <c r="W827" s="16">
        <v>3000</v>
      </c>
      <c r="X827" s="16" t="s">
        <v>74</v>
      </c>
      <c r="Y827" s="16" t="s">
        <v>170</v>
      </c>
      <c r="Z827" s="16" t="s">
        <v>723</v>
      </c>
      <c r="AA827" s="16" t="s">
        <v>339</v>
      </c>
      <c r="AB827" s="16" t="s">
        <v>340</v>
      </c>
      <c r="AC827" s="16" t="s">
        <v>341</v>
      </c>
      <c r="AD827" s="16"/>
      <c r="AE827" s="16" t="s">
        <v>1324</v>
      </c>
      <c r="AF827" s="24">
        <v>2948278</v>
      </c>
      <c r="AG827" s="25" t="s">
        <v>78</v>
      </c>
      <c r="AH827" s="24">
        <v>2948278</v>
      </c>
      <c r="AI827" s="26" t="s">
        <v>78</v>
      </c>
      <c r="AJ827" s="27">
        <v>43025</v>
      </c>
      <c r="AK827" s="19"/>
      <c r="AL827" s="28">
        <f t="shared" ca="1" si="79"/>
        <v>7.416666666666667</v>
      </c>
      <c r="AM827" s="16" t="s">
        <v>269</v>
      </c>
      <c r="AN827" s="16" t="s">
        <v>194</v>
      </c>
      <c r="AO827" s="36" t="s">
        <v>343</v>
      </c>
      <c r="AP827" s="30">
        <v>6.9690000000000002E-2</v>
      </c>
      <c r="AQ827" s="31" t="s">
        <v>4531</v>
      </c>
      <c r="AR827" s="16" t="s">
        <v>4532</v>
      </c>
      <c r="AS827" s="16" t="s">
        <v>84</v>
      </c>
      <c r="AT827" s="16" t="s">
        <v>4533</v>
      </c>
      <c r="AU827" s="33"/>
      <c r="AV827" s="16"/>
      <c r="AW827" s="16" t="s">
        <v>4534</v>
      </c>
      <c r="AX827" s="16">
        <v>3144594608</v>
      </c>
      <c r="AY827" s="16" t="s">
        <v>78</v>
      </c>
      <c r="AZ827" s="16" t="str">
        <f t="shared" ca="1" si="81"/>
        <v xml:space="preserve"> </v>
      </c>
      <c r="BA827" s="16" t="s">
        <v>87</v>
      </c>
      <c r="BB827" s="16" t="s">
        <v>87</v>
      </c>
      <c r="BC827" s="16"/>
      <c r="BD827" s="18" t="s">
        <v>87</v>
      </c>
      <c r="BE827" s="16"/>
      <c r="BF827" s="16" t="s">
        <v>87</v>
      </c>
      <c r="BG827" s="31"/>
      <c r="BH827" s="16"/>
      <c r="BI827" s="19"/>
      <c r="BJ827" s="16"/>
      <c r="BK827" s="16"/>
      <c r="BL827" s="34"/>
    </row>
    <row r="828" spans="1:64">
      <c r="A828" s="15">
        <v>960</v>
      </c>
      <c r="B828" s="16">
        <v>301</v>
      </c>
      <c r="C828" s="17" t="s">
        <v>64</v>
      </c>
      <c r="D828" s="18">
        <v>1005054749</v>
      </c>
      <c r="E828" s="18">
        <v>1005054749</v>
      </c>
      <c r="F828" s="18">
        <v>1005054749</v>
      </c>
      <c r="G828" s="17" t="s">
        <v>4535</v>
      </c>
      <c r="H828" s="16"/>
      <c r="I828" s="19">
        <v>37046</v>
      </c>
      <c r="J828" s="16">
        <f t="shared" ca="1" si="80"/>
        <v>23</v>
      </c>
      <c r="K828" s="17" t="s">
        <v>67</v>
      </c>
      <c r="L828" s="16">
        <v>4070</v>
      </c>
      <c r="M828" s="16" t="s">
        <v>3596</v>
      </c>
      <c r="N828" s="16" t="s">
        <v>3597</v>
      </c>
      <c r="O828" s="35" t="s">
        <v>3598</v>
      </c>
      <c r="P828" s="16" t="s">
        <v>71</v>
      </c>
      <c r="Q828" s="16" t="s">
        <v>131</v>
      </c>
      <c r="R828" s="38" t="s">
        <v>73</v>
      </c>
      <c r="S828" s="22"/>
      <c r="T828" s="22">
        <v>960</v>
      </c>
      <c r="U828" s="22" t="s">
        <v>3597</v>
      </c>
      <c r="V828" s="37" t="s">
        <v>3598</v>
      </c>
      <c r="W828" s="16">
        <v>1000</v>
      </c>
      <c r="X828" s="16" t="s">
        <v>74</v>
      </c>
      <c r="Y828" s="16" t="s">
        <v>3599</v>
      </c>
      <c r="Z828" s="16" t="s">
        <v>3600</v>
      </c>
      <c r="AA828" s="16" t="s">
        <v>433</v>
      </c>
      <c r="AB828" s="16" t="s">
        <v>662</v>
      </c>
      <c r="AC828" s="16" t="s">
        <v>663</v>
      </c>
      <c r="AD828" s="16"/>
      <c r="AE828" s="16" t="s">
        <v>1324</v>
      </c>
      <c r="AF828" s="24">
        <v>2948278</v>
      </c>
      <c r="AG828" s="25" t="s">
        <v>78</v>
      </c>
      <c r="AH828" s="24">
        <v>2948278</v>
      </c>
      <c r="AI828" s="26" t="s">
        <v>78</v>
      </c>
      <c r="AJ828" s="27">
        <v>45391</v>
      </c>
      <c r="AK828" s="19" t="s">
        <v>4536</v>
      </c>
      <c r="AL828" s="28">
        <f t="shared" ca="1" si="79"/>
        <v>0.91666666666666663</v>
      </c>
      <c r="AM828" s="16" t="s">
        <v>1104</v>
      </c>
      <c r="AN828" s="16" t="s">
        <v>121</v>
      </c>
      <c r="AO828" s="36" t="s">
        <v>664</v>
      </c>
      <c r="AP828" s="30">
        <v>6.9690000000000002E-2</v>
      </c>
      <c r="AQ828" s="31" t="s">
        <v>4537</v>
      </c>
      <c r="AR828" s="16" t="s">
        <v>4538</v>
      </c>
      <c r="AS828" s="16" t="s">
        <v>4539</v>
      </c>
      <c r="AT828" s="16"/>
      <c r="AU828" s="33"/>
      <c r="AV828" s="16"/>
      <c r="AW828" s="16" t="s">
        <v>4540</v>
      </c>
      <c r="AX828" s="16">
        <v>3232266326</v>
      </c>
      <c r="AY828" s="16" t="s">
        <v>78</v>
      </c>
      <c r="AZ828" s="16" t="str">
        <f t="shared" ca="1" si="81"/>
        <v xml:space="preserve"> </v>
      </c>
      <c r="BA828" s="16" t="s">
        <v>87</v>
      </c>
      <c r="BB828" s="16" t="s">
        <v>87</v>
      </c>
      <c r="BC828" s="16"/>
      <c r="BD828" s="18" t="s">
        <v>87</v>
      </c>
      <c r="BE828" s="16"/>
      <c r="BF828" s="16" t="s">
        <v>87</v>
      </c>
      <c r="BG828" s="31"/>
      <c r="BH828" s="16"/>
      <c r="BI828" s="19"/>
      <c r="BJ828" s="16"/>
      <c r="BK828" s="16"/>
      <c r="BL828" s="34"/>
    </row>
    <row r="829" spans="1:64">
      <c r="A829" s="15">
        <v>961</v>
      </c>
      <c r="B829" s="16">
        <v>301</v>
      </c>
      <c r="C829" s="17" t="s">
        <v>64</v>
      </c>
      <c r="D829" s="18">
        <v>71223217</v>
      </c>
      <c r="E829" s="18">
        <v>71223217</v>
      </c>
      <c r="F829" s="18">
        <v>71223217</v>
      </c>
      <c r="G829" s="17" t="s">
        <v>4541</v>
      </c>
      <c r="H829" s="16" t="s">
        <v>229</v>
      </c>
      <c r="I829" s="19">
        <v>29362</v>
      </c>
      <c r="J829" s="16">
        <f t="shared" ca="1" si="80"/>
        <v>44</v>
      </c>
      <c r="K829" s="17" t="s">
        <v>67</v>
      </c>
      <c r="L829" s="16">
        <v>4070</v>
      </c>
      <c r="M829" s="16" t="s">
        <v>3596</v>
      </c>
      <c r="N829" s="16" t="s">
        <v>3597</v>
      </c>
      <c r="O829" s="35" t="s">
        <v>3598</v>
      </c>
      <c r="P829" s="16" t="s">
        <v>71</v>
      </c>
      <c r="Q829" s="16" t="s">
        <v>131</v>
      </c>
      <c r="R829" s="38" t="s">
        <v>73</v>
      </c>
      <c r="S829" s="22"/>
      <c r="T829" s="22">
        <v>961</v>
      </c>
      <c r="U829" s="22" t="s">
        <v>3597</v>
      </c>
      <c r="V829" s="37" t="s">
        <v>3598</v>
      </c>
      <c r="W829" s="16">
        <v>1000</v>
      </c>
      <c r="X829" s="16" t="s">
        <v>74</v>
      </c>
      <c r="Y829" s="16" t="s">
        <v>3599</v>
      </c>
      <c r="Z829" s="16" t="s">
        <v>3600</v>
      </c>
      <c r="AA829" s="16" t="s">
        <v>339</v>
      </c>
      <c r="AB829" s="16" t="s">
        <v>340</v>
      </c>
      <c r="AC829" s="16" t="s">
        <v>341</v>
      </c>
      <c r="AD829" s="16"/>
      <c r="AE829" s="16" t="s">
        <v>1324</v>
      </c>
      <c r="AF829" s="24">
        <v>2948278</v>
      </c>
      <c r="AG829" s="25" t="s">
        <v>78</v>
      </c>
      <c r="AH829" s="24">
        <v>2948278</v>
      </c>
      <c r="AI829" s="26" t="s">
        <v>78</v>
      </c>
      <c r="AJ829" s="27">
        <v>43109</v>
      </c>
      <c r="AK829" s="19"/>
      <c r="AL829" s="28">
        <f t="shared" ca="1" si="79"/>
        <v>7.166666666666667</v>
      </c>
      <c r="AM829" s="16" t="s">
        <v>269</v>
      </c>
      <c r="AN829" s="16" t="s">
        <v>94</v>
      </c>
      <c r="AO829" s="36" t="s">
        <v>343</v>
      </c>
      <c r="AP829" s="30">
        <v>6.9690000000000002E-2</v>
      </c>
      <c r="AQ829" s="31" t="s">
        <v>4542</v>
      </c>
      <c r="AR829" s="16" t="s">
        <v>4542</v>
      </c>
      <c r="AS829" s="16" t="s">
        <v>84</v>
      </c>
      <c r="AT829" s="16"/>
      <c r="AU829" s="33"/>
      <c r="AV829" s="16"/>
      <c r="AW829" s="16" t="s">
        <v>4543</v>
      </c>
      <c r="AX829" s="16">
        <v>3124350302</v>
      </c>
      <c r="AY829" s="16" t="s">
        <v>78</v>
      </c>
      <c r="AZ829" s="16" t="str">
        <f t="shared" ca="1" si="81"/>
        <v xml:space="preserve"> </v>
      </c>
      <c r="BA829" s="16" t="s">
        <v>87</v>
      </c>
      <c r="BB829" s="16" t="s">
        <v>87</v>
      </c>
      <c r="BC829" s="16"/>
      <c r="BD829" s="18" t="s">
        <v>87</v>
      </c>
      <c r="BE829" s="16"/>
      <c r="BF829" s="16" t="s">
        <v>87</v>
      </c>
      <c r="BG829" s="31"/>
      <c r="BH829" s="16"/>
      <c r="BI829" s="19"/>
      <c r="BJ829" s="16"/>
      <c r="BK829" s="16"/>
      <c r="BL829" s="34"/>
    </row>
    <row r="830" spans="1:64">
      <c r="A830" s="15">
        <v>962</v>
      </c>
      <c r="B830" s="16">
        <v>301</v>
      </c>
      <c r="C830" s="17" t="s">
        <v>64</v>
      </c>
      <c r="D830" s="18">
        <v>71256000</v>
      </c>
      <c r="E830" s="18">
        <v>71256000</v>
      </c>
      <c r="F830" s="18">
        <v>71256000</v>
      </c>
      <c r="G830" s="17" t="s">
        <v>4544</v>
      </c>
      <c r="H830" s="16" t="s">
        <v>89</v>
      </c>
      <c r="I830" s="19">
        <v>30323</v>
      </c>
      <c r="J830" s="16">
        <f t="shared" ca="1" si="80"/>
        <v>42</v>
      </c>
      <c r="K830" s="17" t="s">
        <v>67</v>
      </c>
      <c r="L830" s="16">
        <v>4070</v>
      </c>
      <c r="M830" s="16" t="s">
        <v>3596</v>
      </c>
      <c r="N830" s="16" t="s">
        <v>3597</v>
      </c>
      <c r="O830" s="35" t="s">
        <v>3598</v>
      </c>
      <c r="P830" s="16" t="s">
        <v>71</v>
      </c>
      <c r="Q830" s="16" t="s">
        <v>131</v>
      </c>
      <c r="R830" s="38" t="s">
        <v>73</v>
      </c>
      <c r="S830" s="22"/>
      <c r="T830" s="22">
        <v>962</v>
      </c>
      <c r="U830" s="22" t="s">
        <v>3597</v>
      </c>
      <c r="V830" s="37" t="s">
        <v>3598</v>
      </c>
      <c r="W830" s="16">
        <v>1000</v>
      </c>
      <c r="X830" s="16" t="s">
        <v>74</v>
      </c>
      <c r="Y830" s="16" t="s">
        <v>3599</v>
      </c>
      <c r="Z830" s="16" t="s">
        <v>3600</v>
      </c>
      <c r="AA830" s="16" t="s">
        <v>339</v>
      </c>
      <c r="AB830" s="16" t="s">
        <v>3825</v>
      </c>
      <c r="AC830" s="16" t="s">
        <v>341</v>
      </c>
      <c r="AD830" s="16"/>
      <c r="AE830" s="16" t="s">
        <v>1324</v>
      </c>
      <c r="AF830" s="24">
        <v>2948278</v>
      </c>
      <c r="AG830" s="25" t="s">
        <v>78</v>
      </c>
      <c r="AH830" s="24">
        <v>2948278</v>
      </c>
      <c r="AI830" s="26" t="s">
        <v>78</v>
      </c>
      <c r="AJ830" s="27">
        <v>43118</v>
      </c>
      <c r="AK830" s="19"/>
      <c r="AL830" s="28">
        <f t="shared" ca="1" si="79"/>
        <v>7.166666666666667</v>
      </c>
      <c r="AM830" s="16" t="s">
        <v>183</v>
      </c>
      <c r="AN830" s="16" t="s">
        <v>94</v>
      </c>
      <c r="AO830" s="36" t="s">
        <v>343</v>
      </c>
      <c r="AP830" s="30">
        <v>6.9690000000000002E-2</v>
      </c>
      <c r="AQ830" s="31" t="s">
        <v>4545</v>
      </c>
      <c r="AR830" s="16" t="s">
        <v>4545</v>
      </c>
      <c r="AS830" s="16" t="s">
        <v>84</v>
      </c>
      <c r="AT830" s="16"/>
      <c r="AU830" s="33"/>
      <c r="AV830" s="16"/>
      <c r="AW830" s="16" t="s">
        <v>4546</v>
      </c>
      <c r="AX830" s="16">
        <v>3148419398</v>
      </c>
      <c r="AY830" s="16" t="s">
        <v>78</v>
      </c>
      <c r="AZ830" s="16" t="str">
        <f t="shared" ca="1" si="81"/>
        <v xml:space="preserve"> </v>
      </c>
      <c r="BA830" s="16" t="s">
        <v>87</v>
      </c>
      <c r="BB830" s="16" t="s">
        <v>87</v>
      </c>
      <c r="BC830" s="16"/>
      <c r="BD830" s="18" t="s">
        <v>87</v>
      </c>
      <c r="BE830" s="16"/>
      <c r="BF830" s="16" t="s">
        <v>87</v>
      </c>
      <c r="BG830" s="31"/>
      <c r="BH830" s="16"/>
      <c r="BI830" s="19"/>
      <c r="BJ830" s="16"/>
      <c r="BK830" s="16"/>
      <c r="BL830" s="34"/>
    </row>
    <row r="831" spans="1:64">
      <c r="A831" s="15">
        <v>963</v>
      </c>
      <c r="B831" s="16">
        <v>301</v>
      </c>
      <c r="C831" s="17" t="s">
        <v>64</v>
      </c>
      <c r="D831" s="18">
        <v>71311887</v>
      </c>
      <c r="E831" s="18">
        <v>71311887</v>
      </c>
      <c r="F831" s="18">
        <v>71311887</v>
      </c>
      <c r="G831" s="17" t="s">
        <v>4547</v>
      </c>
      <c r="H831" s="16"/>
      <c r="I831" s="19">
        <v>29372</v>
      </c>
      <c r="J831" s="16">
        <f t="shared" ca="1" si="80"/>
        <v>44</v>
      </c>
      <c r="K831" s="17" t="s">
        <v>67</v>
      </c>
      <c r="L831" s="16">
        <v>4070</v>
      </c>
      <c r="M831" s="16" t="s">
        <v>3596</v>
      </c>
      <c r="N831" s="16" t="s">
        <v>3597</v>
      </c>
      <c r="O831" s="35" t="s">
        <v>3598</v>
      </c>
      <c r="P831" s="16" t="s">
        <v>71</v>
      </c>
      <c r="Q831" s="16" t="s">
        <v>131</v>
      </c>
      <c r="R831" s="38" t="s">
        <v>73</v>
      </c>
      <c r="S831" s="22"/>
      <c r="T831" s="22">
        <v>963</v>
      </c>
      <c r="U831" s="22" t="s">
        <v>3597</v>
      </c>
      <c r="V831" s="37" t="s">
        <v>3598</v>
      </c>
      <c r="W831" s="16">
        <v>1000</v>
      </c>
      <c r="X831" s="16" t="s">
        <v>74</v>
      </c>
      <c r="Y831" s="16" t="s">
        <v>3599</v>
      </c>
      <c r="Z831" s="16" t="s">
        <v>3600</v>
      </c>
      <c r="AA831" s="16" t="s">
        <v>339</v>
      </c>
      <c r="AB831" s="16" t="s">
        <v>3825</v>
      </c>
      <c r="AC831" s="16" t="s">
        <v>341</v>
      </c>
      <c r="AD831" s="16" t="s">
        <v>3832</v>
      </c>
      <c r="AE831" s="16" t="s">
        <v>3601</v>
      </c>
      <c r="AF831" s="24">
        <v>2948278</v>
      </c>
      <c r="AG831" s="25" t="s">
        <v>78</v>
      </c>
      <c r="AH831" s="24">
        <v>2948278</v>
      </c>
      <c r="AI831" s="26" t="s">
        <v>78</v>
      </c>
      <c r="AJ831" s="27">
        <v>43059</v>
      </c>
      <c r="AK831" s="19"/>
      <c r="AL831" s="28">
        <f t="shared" ca="1" si="79"/>
        <v>7.333333333333333</v>
      </c>
      <c r="AM831" s="16" t="s">
        <v>183</v>
      </c>
      <c r="AN831" s="16" t="s">
        <v>94</v>
      </c>
      <c r="AO831" s="36" t="s">
        <v>343</v>
      </c>
      <c r="AP831" s="30">
        <v>6.9690000000000002E-2</v>
      </c>
      <c r="AQ831" s="31" t="s">
        <v>4548</v>
      </c>
      <c r="AR831" s="16" t="s">
        <v>4548</v>
      </c>
      <c r="AS831" s="16" t="s">
        <v>3793</v>
      </c>
      <c r="AT831" s="16"/>
      <c r="AU831" s="33"/>
      <c r="AV831" s="16"/>
      <c r="AW831" s="16" t="s">
        <v>4549</v>
      </c>
      <c r="AX831" s="16">
        <v>3186731077</v>
      </c>
      <c r="AY831" s="16" t="s">
        <v>78</v>
      </c>
      <c r="AZ831" s="16" t="str">
        <f t="shared" ca="1" si="81"/>
        <v xml:space="preserve"> </v>
      </c>
      <c r="BA831" s="16" t="s">
        <v>87</v>
      </c>
      <c r="BB831" s="16" t="s">
        <v>87</v>
      </c>
      <c r="BC831" s="16"/>
      <c r="BD831" s="18" t="s">
        <v>87</v>
      </c>
      <c r="BE831" s="16"/>
      <c r="BF831" s="16" t="s">
        <v>87</v>
      </c>
      <c r="BG831" s="31"/>
      <c r="BH831" s="16"/>
      <c r="BI831" s="19"/>
      <c r="BJ831" s="16"/>
      <c r="BK831" s="16"/>
      <c r="BL831" s="34"/>
    </row>
    <row r="832" spans="1:64">
      <c r="A832" s="15">
        <v>964</v>
      </c>
      <c r="B832" s="16">
        <v>301</v>
      </c>
      <c r="C832" s="17" t="s">
        <v>64</v>
      </c>
      <c r="D832" s="18">
        <v>71385456</v>
      </c>
      <c r="E832" s="18">
        <v>71385456</v>
      </c>
      <c r="F832" s="18">
        <v>71385456</v>
      </c>
      <c r="G832" s="17" t="s">
        <v>4550</v>
      </c>
      <c r="H832" s="16" t="s">
        <v>229</v>
      </c>
      <c r="I832" s="19">
        <v>29913</v>
      </c>
      <c r="J832" s="16">
        <f t="shared" ca="1" si="80"/>
        <v>43</v>
      </c>
      <c r="K832" s="17" t="s">
        <v>67</v>
      </c>
      <c r="L832" s="16">
        <v>4070</v>
      </c>
      <c r="M832" s="16" t="s">
        <v>3596</v>
      </c>
      <c r="N832" s="16" t="s">
        <v>3597</v>
      </c>
      <c r="O832" s="35" t="s">
        <v>3598</v>
      </c>
      <c r="P832" s="16" t="s">
        <v>71</v>
      </c>
      <c r="Q832" s="16" t="s">
        <v>131</v>
      </c>
      <c r="R832" s="38" t="s">
        <v>73</v>
      </c>
      <c r="S832" s="22"/>
      <c r="T832" s="22">
        <v>964</v>
      </c>
      <c r="U832" s="22" t="s">
        <v>3597</v>
      </c>
      <c r="V832" s="37" t="s">
        <v>3598</v>
      </c>
      <c r="W832" s="16">
        <v>1000</v>
      </c>
      <c r="X832" s="16" t="s">
        <v>74</v>
      </c>
      <c r="Y832" s="16" t="s">
        <v>3599</v>
      </c>
      <c r="Z832" s="16" t="s">
        <v>3600</v>
      </c>
      <c r="AA832" s="16" t="s">
        <v>339</v>
      </c>
      <c r="AB832" s="16" t="s">
        <v>3825</v>
      </c>
      <c r="AC832" s="16" t="s">
        <v>341</v>
      </c>
      <c r="AD832" s="16"/>
      <c r="AE832" s="16" t="s">
        <v>3601</v>
      </c>
      <c r="AF832" s="24">
        <v>2948278</v>
      </c>
      <c r="AG832" s="25" t="s">
        <v>78</v>
      </c>
      <c r="AH832" s="24">
        <v>2948278</v>
      </c>
      <c r="AI832" s="26" t="s">
        <v>78</v>
      </c>
      <c r="AJ832" s="27">
        <v>43294</v>
      </c>
      <c r="AK832" s="19"/>
      <c r="AL832" s="28">
        <f t="shared" ca="1" si="79"/>
        <v>6.666666666666667</v>
      </c>
      <c r="AM832" s="16" t="s">
        <v>173</v>
      </c>
      <c r="AN832" s="16" t="s">
        <v>94</v>
      </c>
      <c r="AO832" s="36" t="s">
        <v>343</v>
      </c>
      <c r="AP832" s="30">
        <v>6.9690000000000002E-2</v>
      </c>
      <c r="AQ832" s="31" t="s">
        <v>4551</v>
      </c>
      <c r="AR832" s="16" t="s">
        <v>4551</v>
      </c>
      <c r="AS832" s="16" t="s">
        <v>84</v>
      </c>
      <c r="AT832" s="16"/>
      <c r="AU832" s="33"/>
      <c r="AV832" s="16"/>
      <c r="AW832" s="16" t="s">
        <v>4552</v>
      </c>
      <c r="AX832" s="16">
        <v>3134857549</v>
      </c>
      <c r="AY832" s="16" t="s">
        <v>78</v>
      </c>
      <c r="AZ832" s="16" t="str">
        <f t="shared" ca="1" si="81"/>
        <v xml:space="preserve"> </v>
      </c>
      <c r="BA832" s="16" t="s">
        <v>87</v>
      </c>
      <c r="BB832" s="16" t="s">
        <v>87</v>
      </c>
      <c r="BC832" s="16"/>
      <c r="BD832" s="18" t="s">
        <v>87</v>
      </c>
      <c r="BE832" s="16"/>
      <c r="BF832" s="16" t="s">
        <v>87</v>
      </c>
      <c r="BG832" s="31"/>
      <c r="BH832" s="16"/>
      <c r="BI832" s="19"/>
      <c r="BJ832" s="16"/>
      <c r="BK832" s="16"/>
      <c r="BL832" s="34"/>
    </row>
    <row r="833" spans="1:64">
      <c r="A833" s="15">
        <v>965</v>
      </c>
      <c r="B833" s="16">
        <v>301</v>
      </c>
      <c r="C833" s="17" t="s">
        <v>64</v>
      </c>
      <c r="D833" s="18">
        <v>71656804</v>
      </c>
      <c r="E833" s="18">
        <v>71656804</v>
      </c>
      <c r="F833" s="18">
        <v>71656804</v>
      </c>
      <c r="G833" s="17" t="s">
        <v>4553</v>
      </c>
      <c r="H833" s="16" t="s">
        <v>291</v>
      </c>
      <c r="I833" s="19">
        <v>23767</v>
      </c>
      <c r="J833" s="16">
        <f t="shared" ca="1" si="80"/>
        <v>60</v>
      </c>
      <c r="K833" s="17" t="s">
        <v>67</v>
      </c>
      <c r="L833" s="16">
        <v>4070</v>
      </c>
      <c r="M833" s="16" t="s">
        <v>3596</v>
      </c>
      <c r="N833" s="16" t="s">
        <v>3597</v>
      </c>
      <c r="O833" s="35" t="s">
        <v>3598</v>
      </c>
      <c r="P833" s="16" t="s">
        <v>71</v>
      </c>
      <c r="Q833" s="16" t="s">
        <v>131</v>
      </c>
      <c r="R833" s="38" t="s">
        <v>73</v>
      </c>
      <c r="S833" s="22"/>
      <c r="T833" s="22">
        <v>965</v>
      </c>
      <c r="U833" s="22" t="s">
        <v>3597</v>
      </c>
      <c r="V833" s="37" t="s">
        <v>3598</v>
      </c>
      <c r="W833" s="16">
        <v>1000</v>
      </c>
      <c r="X833" s="16" t="s">
        <v>74</v>
      </c>
      <c r="Y833" s="16" t="s">
        <v>3599</v>
      </c>
      <c r="Z833" s="16" t="s">
        <v>3600</v>
      </c>
      <c r="AA833" s="16" t="s">
        <v>339</v>
      </c>
      <c r="AB833" s="16" t="s">
        <v>340</v>
      </c>
      <c r="AC833" s="16" t="s">
        <v>341</v>
      </c>
      <c r="AD833" s="16"/>
      <c r="AE833" s="16" t="s">
        <v>1324</v>
      </c>
      <c r="AF833" s="24">
        <v>2948278</v>
      </c>
      <c r="AG833" s="25" t="s">
        <v>78</v>
      </c>
      <c r="AH833" s="24">
        <v>2948278</v>
      </c>
      <c r="AI833" s="26" t="s">
        <v>78</v>
      </c>
      <c r="AJ833" s="27">
        <v>43066</v>
      </c>
      <c r="AK833" s="19"/>
      <c r="AL833" s="28">
        <f t="shared" ca="1" si="79"/>
        <v>7.333333333333333</v>
      </c>
      <c r="AM833" s="16" t="s">
        <v>183</v>
      </c>
      <c r="AN833" s="16" t="s">
        <v>94</v>
      </c>
      <c r="AO833" s="36" t="s">
        <v>343</v>
      </c>
      <c r="AP833" s="30">
        <v>6.9690000000000002E-2</v>
      </c>
      <c r="AQ833" s="31" t="s">
        <v>4554</v>
      </c>
      <c r="AR833" s="16" t="s">
        <v>4554</v>
      </c>
      <c r="AS833" s="16" t="s">
        <v>84</v>
      </c>
      <c r="AT833" s="16"/>
      <c r="AU833" s="33"/>
      <c r="AV833" s="16"/>
      <c r="AW833" s="16" t="s">
        <v>4555</v>
      </c>
      <c r="AX833" s="16">
        <v>3508050399</v>
      </c>
      <c r="AY833" s="16" t="s">
        <v>78</v>
      </c>
      <c r="AZ833" s="16" t="str">
        <f t="shared" ca="1" si="81"/>
        <v>Prepensionado</v>
      </c>
      <c r="BA833" s="16" t="s">
        <v>87</v>
      </c>
      <c r="BB833" s="16" t="s">
        <v>87</v>
      </c>
      <c r="BC833" s="16"/>
      <c r="BD833" s="18" t="s">
        <v>87</v>
      </c>
      <c r="BE833" s="16"/>
      <c r="BF833" s="16" t="s">
        <v>87</v>
      </c>
      <c r="BG833" s="31"/>
      <c r="BH833" s="16"/>
      <c r="BI833" s="19"/>
      <c r="BJ833" s="16"/>
      <c r="BK833" s="16"/>
      <c r="BL833" s="34"/>
    </row>
    <row r="834" spans="1:64">
      <c r="A834" s="15">
        <v>966</v>
      </c>
      <c r="B834" s="16">
        <v>301</v>
      </c>
      <c r="C834" s="17" t="s">
        <v>64</v>
      </c>
      <c r="D834" s="18">
        <v>71727602</v>
      </c>
      <c r="E834" s="18">
        <v>71727602</v>
      </c>
      <c r="F834" s="18">
        <v>71727602</v>
      </c>
      <c r="G834" s="17" t="s">
        <v>4556</v>
      </c>
      <c r="H834" s="16" t="s">
        <v>229</v>
      </c>
      <c r="I834" s="19">
        <v>26391</v>
      </c>
      <c r="J834" s="16">
        <f t="shared" ca="1" si="80"/>
        <v>53</v>
      </c>
      <c r="K834" s="17" t="s">
        <v>67</v>
      </c>
      <c r="L834" s="16">
        <v>4070</v>
      </c>
      <c r="M834" s="16" t="s">
        <v>3596</v>
      </c>
      <c r="N834" s="16" t="s">
        <v>3597</v>
      </c>
      <c r="O834" s="35" t="s">
        <v>3598</v>
      </c>
      <c r="P834" s="16" t="s">
        <v>71</v>
      </c>
      <c r="Q834" s="16" t="s">
        <v>131</v>
      </c>
      <c r="R834" s="38" t="s">
        <v>73</v>
      </c>
      <c r="S834" s="22"/>
      <c r="T834" s="22">
        <v>966</v>
      </c>
      <c r="U834" s="22" t="s">
        <v>3597</v>
      </c>
      <c r="V834" s="37" t="s">
        <v>3598</v>
      </c>
      <c r="W834" s="16">
        <v>1000</v>
      </c>
      <c r="X834" s="16" t="s">
        <v>74</v>
      </c>
      <c r="Y834" s="16" t="s">
        <v>3599</v>
      </c>
      <c r="Z834" s="16" t="s">
        <v>3600</v>
      </c>
      <c r="AA834" s="16" t="s">
        <v>339</v>
      </c>
      <c r="AB834" s="16" t="s">
        <v>340</v>
      </c>
      <c r="AC834" s="16" t="s">
        <v>341</v>
      </c>
      <c r="AD834" s="16" t="s">
        <v>4557</v>
      </c>
      <c r="AE834" s="16" t="s">
        <v>1324</v>
      </c>
      <c r="AF834" s="24">
        <v>2948278</v>
      </c>
      <c r="AG834" s="25" t="s">
        <v>78</v>
      </c>
      <c r="AH834" s="24">
        <v>2948278</v>
      </c>
      <c r="AI834" s="26" t="s">
        <v>78</v>
      </c>
      <c r="AJ834" s="27">
        <v>43005</v>
      </c>
      <c r="AK834" s="19"/>
      <c r="AL834" s="28">
        <f t="shared" ca="1" si="79"/>
        <v>7.5</v>
      </c>
      <c r="AM834" s="16" t="s">
        <v>183</v>
      </c>
      <c r="AN834" s="16" t="s">
        <v>94</v>
      </c>
      <c r="AO834" s="36" t="s">
        <v>343</v>
      </c>
      <c r="AP834" s="30">
        <v>6.9690000000000002E-2</v>
      </c>
      <c r="AQ834" s="31" t="s">
        <v>4558</v>
      </c>
      <c r="AR834" s="16" t="s">
        <v>4558</v>
      </c>
      <c r="AS834" s="16" t="s">
        <v>84</v>
      </c>
      <c r="AT834" s="16"/>
      <c r="AU834" s="33"/>
      <c r="AV834" s="16"/>
      <c r="AW834" s="16" t="s">
        <v>4559</v>
      </c>
      <c r="AX834" s="16">
        <v>3002364587</v>
      </c>
      <c r="AY834" s="16">
        <v>3103009424</v>
      </c>
      <c r="AZ834" s="16" t="str">
        <f t="shared" ca="1" si="81"/>
        <v xml:space="preserve"> </v>
      </c>
      <c r="BA834" s="16" t="s">
        <v>87</v>
      </c>
      <c r="BB834" s="16" t="s">
        <v>87</v>
      </c>
      <c r="BC834" s="16"/>
      <c r="BD834" s="18" t="s">
        <v>87</v>
      </c>
      <c r="BE834" s="16"/>
      <c r="BF834" s="16" t="s">
        <v>87</v>
      </c>
      <c r="BG834" s="31"/>
      <c r="BH834" s="16"/>
      <c r="BI834" s="19"/>
      <c r="BJ834" s="16"/>
      <c r="BK834" s="16"/>
      <c r="BL834" s="34"/>
    </row>
    <row r="835" spans="1:64">
      <c r="A835" s="15">
        <v>967</v>
      </c>
      <c r="B835" s="16">
        <v>301</v>
      </c>
      <c r="C835" s="17" t="s">
        <v>64</v>
      </c>
      <c r="D835" s="18">
        <v>71748268</v>
      </c>
      <c r="E835" s="18">
        <v>71748268</v>
      </c>
      <c r="F835" s="18">
        <v>71748268</v>
      </c>
      <c r="G835" s="17" t="s">
        <v>4560</v>
      </c>
      <c r="H835" s="16" t="s">
        <v>229</v>
      </c>
      <c r="I835" s="19">
        <v>27022</v>
      </c>
      <c r="J835" s="16">
        <f t="shared" ca="1" si="80"/>
        <v>51</v>
      </c>
      <c r="K835" s="17" t="s">
        <v>67</v>
      </c>
      <c r="L835" s="16">
        <v>4070</v>
      </c>
      <c r="M835" s="16" t="s">
        <v>3596</v>
      </c>
      <c r="N835" s="16" t="s">
        <v>3597</v>
      </c>
      <c r="O835" s="35" t="s">
        <v>3598</v>
      </c>
      <c r="P835" s="16" t="s">
        <v>71</v>
      </c>
      <c r="Q835" s="16" t="s">
        <v>131</v>
      </c>
      <c r="R835" s="38" t="s">
        <v>1726</v>
      </c>
      <c r="S835" s="22"/>
      <c r="T835" s="22">
        <v>967</v>
      </c>
      <c r="U835" s="22" t="s">
        <v>3597</v>
      </c>
      <c r="V835" s="37" t="s">
        <v>3598</v>
      </c>
      <c r="W835" s="16">
        <v>1000</v>
      </c>
      <c r="X835" s="16" t="s">
        <v>74</v>
      </c>
      <c r="Y835" s="16" t="s">
        <v>3599</v>
      </c>
      <c r="Z835" s="16" t="s">
        <v>3600</v>
      </c>
      <c r="AA835" s="16" t="s">
        <v>339</v>
      </c>
      <c r="AB835" s="16" t="s">
        <v>340</v>
      </c>
      <c r="AC835" s="16" t="s">
        <v>341</v>
      </c>
      <c r="AD835" s="16"/>
      <c r="AE835" s="16" t="s">
        <v>1324</v>
      </c>
      <c r="AF835" s="24">
        <v>2948278</v>
      </c>
      <c r="AG835" s="25" t="s">
        <v>78</v>
      </c>
      <c r="AH835" s="24">
        <v>2948278</v>
      </c>
      <c r="AI835" s="26" t="s">
        <v>78</v>
      </c>
      <c r="AJ835" s="27">
        <v>43447</v>
      </c>
      <c r="AK835" s="19"/>
      <c r="AL835" s="28">
        <f t="shared" ca="1" si="79"/>
        <v>6.25</v>
      </c>
      <c r="AM835" s="16" t="s">
        <v>269</v>
      </c>
      <c r="AN835" s="16" t="s">
        <v>94</v>
      </c>
      <c r="AO835" s="36" t="s">
        <v>343</v>
      </c>
      <c r="AP835" s="30">
        <v>6.9690000000000002E-2</v>
      </c>
      <c r="AQ835" s="31" t="s">
        <v>4561</v>
      </c>
      <c r="AR835" s="16" t="s">
        <v>4562</v>
      </c>
      <c r="AS835" s="16" t="s">
        <v>84</v>
      </c>
      <c r="AT835" s="16"/>
      <c r="AU835" s="33"/>
      <c r="AV835" s="16"/>
      <c r="AW835" s="16" t="s">
        <v>4563</v>
      </c>
      <c r="AX835" s="16">
        <v>3167562725</v>
      </c>
      <c r="AY835" s="16" t="s">
        <v>78</v>
      </c>
      <c r="AZ835" s="16" t="str">
        <f t="shared" ca="1" si="81"/>
        <v xml:space="preserve"> </v>
      </c>
      <c r="BA835" s="16" t="s">
        <v>87</v>
      </c>
      <c r="BB835" s="16" t="s">
        <v>87</v>
      </c>
      <c r="BC835" s="16"/>
      <c r="BD835" s="18" t="s">
        <v>87</v>
      </c>
      <c r="BE835" s="16"/>
      <c r="BF835" s="16" t="s">
        <v>87</v>
      </c>
      <c r="BG835" s="31"/>
      <c r="BH835" s="16"/>
      <c r="BI835" s="19"/>
      <c r="BJ835" s="16"/>
      <c r="BK835" s="16"/>
      <c r="BL835" s="34"/>
    </row>
    <row r="836" spans="1:64">
      <c r="A836" s="15">
        <v>968</v>
      </c>
      <c r="B836" s="16">
        <v>301</v>
      </c>
      <c r="C836" s="17" t="s">
        <v>64</v>
      </c>
      <c r="D836" s="18">
        <v>71945199</v>
      </c>
      <c r="E836" s="18">
        <v>71945199</v>
      </c>
      <c r="F836" s="18">
        <v>71945199</v>
      </c>
      <c r="G836" s="17" t="s">
        <v>4564</v>
      </c>
      <c r="H836" s="16" t="s">
        <v>89</v>
      </c>
      <c r="I836" s="19">
        <v>27613</v>
      </c>
      <c r="J836" s="16">
        <f t="shared" ca="1" si="80"/>
        <v>49</v>
      </c>
      <c r="K836" s="17" t="s">
        <v>67</v>
      </c>
      <c r="L836" s="16">
        <v>4070</v>
      </c>
      <c r="M836" s="16" t="s">
        <v>3596</v>
      </c>
      <c r="N836" s="16" t="s">
        <v>3597</v>
      </c>
      <c r="O836" s="35" t="s">
        <v>3598</v>
      </c>
      <c r="P836" s="16" t="s">
        <v>71</v>
      </c>
      <c r="Q836" s="16" t="s">
        <v>131</v>
      </c>
      <c r="R836" s="38" t="s">
        <v>73</v>
      </c>
      <c r="S836" s="22"/>
      <c r="T836" s="22">
        <v>968</v>
      </c>
      <c r="U836" s="22" t="s">
        <v>3597</v>
      </c>
      <c r="V836" s="37" t="s">
        <v>3598</v>
      </c>
      <c r="W836" s="16">
        <v>1000</v>
      </c>
      <c r="X836" s="16" t="s">
        <v>74</v>
      </c>
      <c r="Y836" s="16" t="s">
        <v>3599</v>
      </c>
      <c r="Z836" s="16" t="s">
        <v>3600</v>
      </c>
      <c r="AA836" s="16" t="s">
        <v>339</v>
      </c>
      <c r="AB836" s="16" t="s">
        <v>340</v>
      </c>
      <c r="AC836" s="16" t="s">
        <v>341</v>
      </c>
      <c r="AD836" s="16"/>
      <c r="AE836" s="16" t="s">
        <v>1324</v>
      </c>
      <c r="AF836" s="24">
        <v>2948278</v>
      </c>
      <c r="AG836" s="25" t="s">
        <v>78</v>
      </c>
      <c r="AH836" s="24">
        <v>2948278</v>
      </c>
      <c r="AI836" s="26" t="s">
        <v>78</v>
      </c>
      <c r="AJ836" s="27">
        <v>43122</v>
      </c>
      <c r="AK836" s="19"/>
      <c r="AL836" s="28">
        <f t="shared" ca="1" si="79"/>
        <v>7.166666666666667</v>
      </c>
      <c r="AM836" s="16" t="s">
        <v>269</v>
      </c>
      <c r="AN836" s="16" t="s">
        <v>121</v>
      </c>
      <c r="AO836" s="36" t="s">
        <v>343</v>
      </c>
      <c r="AP836" s="30">
        <v>6.9690000000000002E-2</v>
      </c>
      <c r="AQ836" s="31" t="s">
        <v>4565</v>
      </c>
      <c r="AR836" s="16" t="s">
        <v>4566</v>
      </c>
      <c r="AS836" s="16" t="s">
        <v>84</v>
      </c>
      <c r="AT836" s="16"/>
      <c r="AU836" s="33"/>
      <c r="AV836" s="16"/>
      <c r="AW836" s="16" t="s">
        <v>4567</v>
      </c>
      <c r="AX836" s="16">
        <v>3136675808</v>
      </c>
      <c r="AY836" s="16" t="s">
        <v>78</v>
      </c>
      <c r="AZ836" s="16" t="str">
        <f t="shared" ca="1" si="81"/>
        <v xml:space="preserve"> </v>
      </c>
      <c r="BA836" s="16" t="s">
        <v>87</v>
      </c>
      <c r="BB836" s="16" t="s">
        <v>87</v>
      </c>
      <c r="BC836" s="16"/>
      <c r="BD836" s="18" t="s">
        <v>87</v>
      </c>
      <c r="BE836" s="16"/>
      <c r="BF836" s="16" t="s">
        <v>87</v>
      </c>
      <c r="BG836" s="31"/>
      <c r="BH836" s="16"/>
      <c r="BI836" s="19"/>
      <c r="BJ836" s="16"/>
      <c r="BK836" s="16"/>
      <c r="BL836" s="34"/>
    </row>
    <row r="837" spans="1:64">
      <c r="A837" s="15">
        <v>969</v>
      </c>
      <c r="B837" s="16">
        <v>301</v>
      </c>
      <c r="C837" s="17" t="s">
        <v>64</v>
      </c>
      <c r="D837" s="18">
        <v>71946587</v>
      </c>
      <c r="E837" s="18">
        <v>71946587</v>
      </c>
      <c r="F837" s="18">
        <v>71946587</v>
      </c>
      <c r="G837" s="17" t="s">
        <v>4568</v>
      </c>
      <c r="H837" s="16" t="s">
        <v>89</v>
      </c>
      <c r="I837" s="19">
        <v>28348</v>
      </c>
      <c r="J837" s="16">
        <f t="shared" ca="1" si="80"/>
        <v>47</v>
      </c>
      <c r="K837" s="17" t="s">
        <v>67</v>
      </c>
      <c r="L837" s="16">
        <v>4070</v>
      </c>
      <c r="M837" s="16" t="s">
        <v>3596</v>
      </c>
      <c r="N837" s="16" t="s">
        <v>3597</v>
      </c>
      <c r="O837" s="35" t="s">
        <v>3598</v>
      </c>
      <c r="P837" s="16" t="s">
        <v>71</v>
      </c>
      <c r="Q837" s="16" t="s">
        <v>131</v>
      </c>
      <c r="R837" s="38" t="s">
        <v>73</v>
      </c>
      <c r="S837" s="22"/>
      <c r="T837" s="22">
        <v>969</v>
      </c>
      <c r="U837" s="22" t="s">
        <v>3597</v>
      </c>
      <c r="V837" s="37" t="s">
        <v>3598</v>
      </c>
      <c r="W837" s="16">
        <v>1000</v>
      </c>
      <c r="X837" s="16" t="s">
        <v>74</v>
      </c>
      <c r="Y837" s="16" t="s">
        <v>3599</v>
      </c>
      <c r="Z837" s="16" t="s">
        <v>3600</v>
      </c>
      <c r="AA837" s="16" t="s">
        <v>339</v>
      </c>
      <c r="AB837" s="16" t="s">
        <v>340</v>
      </c>
      <c r="AC837" s="16" t="s">
        <v>341</v>
      </c>
      <c r="AD837" s="16" t="s">
        <v>4179</v>
      </c>
      <c r="AE837" s="16" t="s">
        <v>3601</v>
      </c>
      <c r="AF837" s="24">
        <v>2948278</v>
      </c>
      <c r="AG837" s="25" t="s">
        <v>78</v>
      </c>
      <c r="AH837" s="24">
        <v>2948278</v>
      </c>
      <c r="AI837" s="26" t="s">
        <v>78</v>
      </c>
      <c r="AJ837" s="27">
        <v>43083</v>
      </c>
      <c r="AK837" s="19"/>
      <c r="AL837" s="28">
        <f t="shared" ca="1" si="79"/>
        <v>7.25</v>
      </c>
      <c r="AM837" s="16" t="s">
        <v>173</v>
      </c>
      <c r="AN837" s="16" t="s">
        <v>94</v>
      </c>
      <c r="AO837" s="36" t="s">
        <v>343</v>
      </c>
      <c r="AP837" s="30">
        <v>6.9690000000000002E-2</v>
      </c>
      <c r="AQ837" s="31" t="s">
        <v>4569</v>
      </c>
      <c r="AR837" s="16" t="s">
        <v>4569</v>
      </c>
      <c r="AS837" s="16" t="s">
        <v>84</v>
      </c>
      <c r="AT837" s="16"/>
      <c r="AU837" s="33"/>
      <c r="AV837" s="16"/>
      <c r="AW837" s="16" t="s">
        <v>4570</v>
      </c>
      <c r="AX837" s="16">
        <v>3104089104</v>
      </c>
      <c r="AY837" s="16" t="s">
        <v>78</v>
      </c>
      <c r="AZ837" s="16" t="str">
        <f t="shared" ca="1" si="81"/>
        <v xml:space="preserve"> </v>
      </c>
      <c r="BA837" s="16" t="s">
        <v>87</v>
      </c>
      <c r="BB837" s="16" t="s">
        <v>265</v>
      </c>
      <c r="BC837" s="16"/>
      <c r="BD837" s="18" t="s">
        <v>87</v>
      </c>
      <c r="BE837" s="16"/>
      <c r="BF837" s="16" t="s">
        <v>87</v>
      </c>
      <c r="BG837" s="31"/>
      <c r="BH837" s="16"/>
      <c r="BI837" s="19"/>
      <c r="BJ837" s="16"/>
      <c r="BK837" s="16"/>
      <c r="BL837" s="34"/>
    </row>
    <row r="838" spans="1:64">
      <c r="A838" s="15">
        <v>970</v>
      </c>
      <c r="B838" s="16">
        <v>301</v>
      </c>
      <c r="C838" s="17" t="s">
        <v>64</v>
      </c>
      <c r="D838" s="18">
        <v>71980595</v>
      </c>
      <c r="E838" s="18">
        <v>71980595</v>
      </c>
      <c r="F838" s="18">
        <v>71980595</v>
      </c>
      <c r="G838" s="17" t="s">
        <v>4571</v>
      </c>
      <c r="H838" s="16" t="s">
        <v>89</v>
      </c>
      <c r="I838" s="19">
        <v>25934</v>
      </c>
      <c r="J838" s="16">
        <f t="shared" ca="1" si="80"/>
        <v>54</v>
      </c>
      <c r="K838" s="17" t="s">
        <v>67</v>
      </c>
      <c r="L838" s="16">
        <v>4070</v>
      </c>
      <c r="M838" s="16" t="s">
        <v>3596</v>
      </c>
      <c r="N838" s="16" t="s">
        <v>3597</v>
      </c>
      <c r="O838" s="35" t="s">
        <v>3598</v>
      </c>
      <c r="P838" s="16" t="s">
        <v>71</v>
      </c>
      <c r="Q838" s="16" t="s">
        <v>131</v>
      </c>
      <c r="R838" s="38" t="s">
        <v>73</v>
      </c>
      <c r="S838" s="22"/>
      <c r="T838" s="22">
        <v>970</v>
      </c>
      <c r="U838" s="22" t="s">
        <v>3597</v>
      </c>
      <c r="V838" s="37" t="s">
        <v>3598</v>
      </c>
      <c r="W838" s="16">
        <v>1000</v>
      </c>
      <c r="X838" s="16" t="s">
        <v>74</v>
      </c>
      <c r="Y838" s="16" t="s">
        <v>3599</v>
      </c>
      <c r="Z838" s="16" t="s">
        <v>3600</v>
      </c>
      <c r="AA838" s="16" t="s">
        <v>76</v>
      </c>
      <c r="AB838" s="16" t="s">
        <v>76</v>
      </c>
      <c r="AC838" s="16" t="s">
        <v>76</v>
      </c>
      <c r="AD838" s="16"/>
      <c r="AE838" s="16" t="s">
        <v>3601</v>
      </c>
      <c r="AF838" s="24">
        <v>2948278</v>
      </c>
      <c r="AG838" s="25" t="s">
        <v>78</v>
      </c>
      <c r="AH838" s="24">
        <v>2948278</v>
      </c>
      <c r="AI838" s="26" t="s">
        <v>78</v>
      </c>
      <c r="AJ838" s="27">
        <v>43089</v>
      </c>
      <c r="AK838" s="19"/>
      <c r="AL838" s="28">
        <f t="shared" ca="1" si="79"/>
        <v>7.25</v>
      </c>
      <c r="AM838" s="16" t="s">
        <v>183</v>
      </c>
      <c r="AN838" s="16" t="s">
        <v>94</v>
      </c>
      <c r="AO838" s="36" t="s">
        <v>82</v>
      </c>
      <c r="AP838" s="30">
        <v>6.9690000000000002E-2</v>
      </c>
      <c r="AQ838" s="31" t="s">
        <v>4572</v>
      </c>
      <c r="AR838" s="16" t="s">
        <v>4573</v>
      </c>
      <c r="AS838" s="16" t="s">
        <v>107</v>
      </c>
      <c r="AT838" s="16"/>
      <c r="AU838" s="33"/>
      <c r="AV838" s="16"/>
      <c r="AW838" s="16" t="s">
        <v>4574</v>
      </c>
      <c r="AX838" s="16">
        <v>3118934221</v>
      </c>
      <c r="AY838" s="16" t="s">
        <v>78</v>
      </c>
      <c r="AZ838" s="16" t="str">
        <f t="shared" ca="1" si="81"/>
        <v xml:space="preserve"> </v>
      </c>
      <c r="BA838" s="16" t="s">
        <v>87</v>
      </c>
      <c r="BB838" s="16" t="s">
        <v>87</v>
      </c>
      <c r="BC838" s="16"/>
      <c r="BD838" s="18" t="s">
        <v>87</v>
      </c>
      <c r="BE838" s="16"/>
      <c r="BF838" s="16" t="s">
        <v>87</v>
      </c>
      <c r="BG838" s="31"/>
      <c r="BH838" s="16"/>
      <c r="BI838" s="19"/>
      <c r="BJ838" s="16"/>
      <c r="BK838" s="16"/>
      <c r="BL838" s="34"/>
    </row>
    <row r="839" spans="1:64">
      <c r="A839" s="15">
        <v>971</v>
      </c>
      <c r="B839" s="16">
        <v>301</v>
      </c>
      <c r="C839" s="17" t="s">
        <v>64</v>
      </c>
      <c r="D839" s="18">
        <v>1079172261</v>
      </c>
      <c r="E839" s="18">
        <v>1079172261</v>
      </c>
      <c r="F839" s="18">
        <v>1079172261</v>
      </c>
      <c r="G839" s="17" t="s">
        <v>4575</v>
      </c>
      <c r="H839" s="16"/>
      <c r="I839" s="19">
        <v>31396</v>
      </c>
      <c r="J839" s="16">
        <f t="shared" ca="1" si="80"/>
        <v>39</v>
      </c>
      <c r="K839" s="17" t="s">
        <v>67</v>
      </c>
      <c r="L839" s="16">
        <v>4070</v>
      </c>
      <c r="M839" s="16" t="s">
        <v>3596</v>
      </c>
      <c r="N839" s="16" t="s">
        <v>3597</v>
      </c>
      <c r="O839" s="35" t="s">
        <v>3598</v>
      </c>
      <c r="P839" s="16" t="s">
        <v>71</v>
      </c>
      <c r="Q839" s="16" t="s">
        <v>131</v>
      </c>
      <c r="R839" s="38" t="s">
        <v>73</v>
      </c>
      <c r="S839" s="22"/>
      <c r="T839" s="22">
        <v>971</v>
      </c>
      <c r="U839" s="22" t="s">
        <v>3597</v>
      </c>
      <c r="V839" s="37" t="s">
        <v>3598</v>
      </c>
      <c r="W839" s="16">
        <v>1000</v>
      </c>
      <c r="X839" s="16" t="s">
        <v>74</v>
      </c>
      <c r="Y839" s="16" t="s">
        <v>3599</v>
      </c>
      <c r="Z839" s="16" t="s">
        <v>3600</v>
      </c>
      <c r="AA839" s="16" t="s">
        <v>478</v>
      </c>
      <c r="AB839" s="16" t="s">
        <v>771</v>
      </c>
      <c r="AC839" s="16" t="s">
        <v>772</v>
      </c>
      <c r="AD839" s="16"/>
      <c r="AE839" s="16" t="s">
        <v>1324</v>
      </c>
      <c r="AF839" s="24">
        <v>2948278</v>
      </c>
      <c r="AG839" s="25" t="s">
        <v>78</v>
      </c>
      <c r="AH839" s="24">
        <v>2948278</v>
      </c>
      <c r="AI839" s="26" t="s">
        <v>78</v>
      </c>
      <c r="AJ839" s="27">
        <v>43719</v>
      </c>
      <c r="AK839" s="19"/>
      <c r="AL839" s="28">
        <f t="shared" ca="1" si="79"/>
        <v>5.5</v>
      </c>
      <c r="AM839" s="16" t="s">
        <v>120</v>
      </c>
      <c r="AN839" s="16" t="s">
        <v>94</v>
      </c>
      <c r="AO839" s="36" t="s">
        <v>773</v>
      </c>
      <c r="AP839" s="30">
        <v>6.9690000000000002E-2</v>
      </c>
      <c r="AQ839" s="31" t="s">
        <v>4576</v>
      </c>
      <c r="AR839" s="16" t="s">
        <v>4576</v>
      </c>
      <c r="AS839" s="16" t="s">
        <v>107</v>
      </c>
      <c r="AT839" s="16"/>
      <c r="AU839" s="33"/>
      <c r="AV839" s="16"/>
      <c r="AW839" s="16" t="s">
        <v>4577</v>
      </c>
      <c r="AX839" s="16">
        <v>3136116878</v>
      </c>
      <c r="AY839" s="16" t="s">
        <v>78</v>
      </c>
      <c r="AZ839" s="16" t="str">
        <f t="shared" ca="1" si="81"/>
        <v xml:space="preserve"> </v>
      </c>
      <c r="BA839" s="16" t="s">
        <v>87</v>
      </c>
      <c r="BB839" s="16" t="s">
        <v>87</v>
      </c>
      <c r="BC839" s="16"/>
      <c r="BD839" s="18" t="s">
        <v>87</v>
      </c>
      <c r="BE839" s="16"/>
      <c r="BF839" s="16" t="s">
        <v>87</v>
      </c>
      <c r="BG839" s="31"/>
      <c r="BH839" s="16"/>
      <c r="BI839" s="19"/>
      <c r="BJ839" s="16"/>
      <c r="BK839" s="16"/>
      <c r="BL839" s="34"/>
    </row>
    <row r="840" spans="1:64">
      <c r="A840" s="15">
        <v>972</v>
      </c>
      <c r="B840" s="16">
        <v>301</v>
      </c>
      <c r="C840" s="17" t="s">
        <v>64</v>
      </c>
      <c r="D840" s="18">
        <v>72002822</v>
      </c>
      <c r="E840" s="18">
        <v>72002822</v>
      </c>
      <c r="F840" s="18">
        <v>72002822</v>
      </c>
      <c r="G840" s="17" t="s">
        <v>4578</v>
      </c>
      <c r="H840" s="16" t="s">
        <v>89</v>
      </c>
      <c r="I840" s="19">
        <v>28586</v>
      </c>
      <c r="J840" s="16">
        <f t="shared" ca="1" si="80"/>
        <v>46</v>
      </c>
      <c r="K840" s="17" t="s">
        <v>67</v>
      </c>
      <c r="L840" s="16">
        <v>4070</v>
      </c>
      <c r="M840" s="16" t="s">
        <v>3596</v>
      </c>
      <c r="N840" s="16" t="s">
        <v>3597</v>
      </c>
      <c r="O840" s="35" t="s">
        <v>3598</v>
      </c>
      <c r="P840" s="16" t="s">
        <v>71</v>
      </c>
      <c r="Q840" s="16" t="s">
        <v>131</v>
      </c>
      <c r="R840" s="38" t="s">
        <v>73</v>
      </c>
      <c r="S840" s="22"/>
      <c r="T840" s="22">
        <v>972</v>
      </c>
      <c r="U840" s="22" t="s">
        <v>3597</v>
      </c>
      <c r="V840" s="37" t="s">
        <v>3598</v>
      </c>
      <c r="W840" s="16">
        <v>1000</v>
      </c>
      <c r="X840" s="16" t="s">
        <v>74</v>
      </c>
      <c r="Y840" s="16" t="s">
        <v>3599</v>
      </c>
      <c r="Z840" s="16" t="s">
        <v>3600</v>
      </c>
      <c r="AA840" s="16" t="s">
        <v>421</v>
      </c>
      <c r="AB840" s="16" t="s">
        <v>2300</v>
      </c>
      <c r="AC840" s="16" t="s">
        <v>423</v>
      </c>
      <c r="AD840" s="16" t="s">
        <v>4579</v>
      </c>
      <c r="AE840" s="16" t="s">
        <v>1324</v>
      </c>
      <c r="AF840" s="24">
        <v>2948278</v>
      </c>
      <c r="AG840" s="25" t="s">
        <v>78</v>
      </c>
      <c r="AH840" s="24">
        <v>2948278</v>
      </c>
      <c r="AI840" s="26" t="s">
        <v>78</v>
      </c>
      <c r="AJ840" s="27">
        <v>43087</v>
      </c>
      <c r="AK840" s="19"/>
      <c r="AL840" s="28">
        <f t="shared" ca="1" si="79"/>
        <v>7.25</v>
      </c>
      <c r="AM840" s="16" t="s">
        <v>4580</v>
      </c>
      <c r="AN840" s="39" t="s">
        <v>94</v>
      </c>
      <c r="AO840" s="36" t="s">
        <v>425</v>
      </c>
      <c r="AP840" s="30">
        <v>6.9690000000000002E-2</v>
      </c>
      <c r="AQ840" s="31" t="s">
        <v>4581</v>
      </c>
      <c r="AR840" s="16" t="s">
        <v>4581</v>
      </c>
      <c r="AS840" s="16" t="s">
        <v>84</v>
      </c>
      <c r="AT840" s="16"/>
      <c r="AU840" s="33"/>
      <c r="AV840" s="16"/>
      <c r="AW840" s="16" t="s">
        <v>4582</v>
      </c>
      <c r="AX840" s="16">
        <v>3042109433</v>
      </c>
      <c r="AY840" s="16" t="s">
        <v>78</v>
      </c>
      <c r="AZ840" s="16" t="str">
        <f t="shared" ca="1" si="81"/>
        <v xml:space="preserve"> </v>
      </c>
      <c r="BA840" s="16" t="s">
        <v>87</v>
      </c>
      <c r="BB840" s="16" t="s">
        <v>87</v>
      </c>
      <c r="BC840" s="16"/>
      <c r="BD840" s="18" t="s">
        <v>87</v>
      </c>
      <c r="BE840" s="16"/>
      <c r="BF840" s="16" t="s">
        <v>87</v>
      </c>
      <c r="BG840" s="31"/>
      <c r="BH840" s="16"/>
      <c r="BI840" s="19"/>
      <c r="BJ840" s="16"/>
      <c r="BK840" s="16"/>
      <c r="BL840" s="34"/>
    </row>
    <row r="841" spans="1:64">
      <c r="A841" s="15">
        <v>973</v>
      </c>
      <c r="B841" s="16">
        <v>301</v>
      </c>
      <c r="C841" s="80" t="s">
        <v>112</v>
      </c>
      <c r="D841" s="81">
        <v>1007269308</v>
      </c>
      <c r="E841" s="81">
        <v>1007269308</v>
      </c>
      <c r="F841" s="81">
        <v>1007269308</v>
      </c>
      <c r="G841" s="17" t="s">
        <v>4583</v>
      </c>
      <c r="H841" s="16" t="s">
        <v>89</v>
      </c>
      <c r="I841" s="19">
        <v>37046</v>
      </c>
      <c r="J841" s="16">
        <f t="shared" ca="1" si="80"/>
        <v>23</v>
      </c>
      <c r="K841" s="17" t="s">
        <v>67</v>
      </c>
      <c r="L841" s="16">
        <v>4070</v>
      </c>
      <c r="M841" s="16" t="s">
        <v>3596</v>
      </c>
      <c r="N841" s="16" t="s">
        <v>3597</v>
      </c>
      <c r="O841" s="35" t="s">
        <v>3598</v>
      </c>
      <c r="P841" s="16" t="s">
        <v>71</v>
      </c>
      <c r="Q841" s="16" t="s">
        <v>131</v>
      </c>
      <c r="R841" s="38" t="s">
        <v>73</v>
      </c>
      <c r="S841" s="22"/>
      <c r="T841" s="22">
        <v>973</v>
      </c>
      <c r="U841" s="22" t="s">
        <v>3597</v>
      </c>
      <c r="V841" s="37" t="s">
        <v>3598</v>
      </c>
      <c r="W841" s="16">
        <v>1000</v>
      </c>
      <c r="X841" s="16" t="s">
        <v>74</v>
      </c>
      <c r="Y841" s="16" t="s">
        <v>3599</v>
      </c>
      <c r="Z841" s="16" t="s">
        <v>3600</v>
      </c>
      <c r="AA841" s="16" t="s">
        <v>433</v>
      </c>
      <c r="AB841" s="16" t="s">
        <v>662</v>
      </c>
      <c r="AC841" s="16" t="s">
        <v>663</v>
      </c>
      <c r="AD841" s="16"/>
      <c r="AE841" s="16" t="s">
        <v>1324</v>
      </c>
      <c r="AF841" s="24">
        <v>2948278</v>
      </c>
      <c r="AG841" s="25" t="s">
        <v>78</v>
      </c>
      <c r="AH841" s="24">
        <v>2948278</v>
      </c>
      <c r="AI841" s="26" t="s">
        <v>78</v>
      </c>
      <c r="AJ841" s="27">
        <v>44749</v>
      </c>
      <c r="AK841" s="19" t="s">
        <v>4584</v>
      </c>
      <c r="AL841" s="28">
        <f t="shared" ca="1" si="79"/>
        <v>2.6666666666666665</v>
      </c>
      <c r="AM841" s="16" t="s">
        <v>183</v>
      </c>
      <c r="AN841" s="16" t="s">
        <v>121</v>
      </c>
      <c r="AO841" s="36" t="s">
        <v>664</v>
      </c>
      <c r="AP841" s="30">
        <v>6.9690000000000002E-2</v>
      </c>
      <c r="AQ841" s="31" t="s">
        <v>4585</v>
      </c>
      <c r="AR841" s="32" t="s">
        <v>4586</v>
      </c>
      <c r="AS841" s="16" t="s">
        <v>107</v>
      </c>
      <c r="AT841" s="16"/>
      <c r="AU841" s="33"/>
      <c r="AV841" s="16"/>
      <c r="AW841" s="16" t="s">
        <v>4587</v>
      </c>
      <c r="AX841" s="16">
        <v>3122792717</v>
      </c>
      <c r="AY841" s="16" t="s">
        <v>78</v>
      </c>
      <c r="AZ841" s="16" t="str">
        <f t="shared" ca="1" si="81"/>
        <v xml:space="preserve"> </v>
      </c>
      <c r="BA841" s="16" t="s">
        <v>87</v>
      </c>
      <c r="BB841" s="16" t="s">
        <v>87</v>
      </c>
      <c r="BC841" s="16"/>
      <c r="BD841" s="18" t="s">
        <v>87</v>
      </c>
      <c r="BE841" s="16"/>
      <c r="BF841" s="16" t="s">
        <v>87</v>
      </c>
      <c r="BG841" s="31"/>
      <c r="BH841" s="16"/>
      <c r="BI841" s="19"/>
      <c r="BJ841" s="16"/>
      <c r="BK841" s="16"/>
      <c r="BL841" s="34"/>
    </row>
    <row r="842" spans="1:64">
      <c r="A842" s="15">
        <v>974</v>
      </c>
      <c r="B842" s="16">
        <v>301</v>
      </c>
      <c r="C842" s="17" t="s">
        <v>64</v>
      </c>
      <c r="D842" s="18">
        <v>1121420217</v>
      </c>
      <c r="E842" s="18">
        <v>1121420217</v>
      </c>
      <c r="F842" s="18">
        <v>1121420217</v>
      </c>
      <c r="G842" s="17" t="s">
        <v>4588</v>
      </c>
      <c r="H842" s="16" t="s">
        <v>229</v>
      </c>
      <c r="I842" s="19">
        <v>35915</v>
      </c>
      <c r="J842" s="16">
        <f t="shared" ca="1" si="80"/>
        <v>26</v>
      </c>
      <c r="K842" s="17" t="s">
        <v>67</v>
      </c>
      <c r="L842" s="16">
        <v>4070</v>
      </c>
      <c r="M842" s="16" t="s">
        <v>3596</v>
      </c>
      <c r="N842" s="16" t="s">
        <v>3597</v>
      </c>
      <c r="O842" s="35" t="s">
        <v>3598</v>
      </c>
      <c r="P842" s="16" t="s">
        <v>71</v>
      </c>
      <c r="Q842" s="16" t="s">
        <v>131</v>
      </c>
      <c r="R842" s="38" t="s">
        <v>73</v>
      </c>
      <c r="S842" s="22"/>
      <c r="T842" s="22">
        <v>974</v>
      </c>
      <c r="U842" s="22" t="s">
        <v>3597</v>
      </c>
      <c r="V842" s="37" t="s">
        <v>3598</v>
      </c>
      <c r="W842" s="16">
        <v>1000</v>
      </c>
      <c r="X842" s="16" t="s">
        <v>74</v>
      </c>
      <c r="Y842" s="16" t="s">
        <v>3599</v>
      </c>
      <c r="Z842" s="16" t="s">
        <v>3600</v>
      </c>
      <c r="AA842" s="16" t="s">
        <v>433</v>
      </c>
      <c r="AB842" s="16" t="s">
        <v>662</v>
      </c>
      <c r="AC842" s="16" t="s">
        <v>663</v>
      </c>
      <c r="AD842" s="16" t="s">
        <v>3837</v>
      </c>
      <c r="AE842" s="16" t="s">
        <v>1324</v>
      </c>
      <c r="AF842" s="24">
        <v>2948278</v>
      </c>
      <c r="AG842" s="25" t="s">
        <v>78</v>
      </c>
      <c r="AH842" s="24">
        <v>2948278</v>
      </c>
      <c r="AI842" s="26" t="s">
        <v>78</v>
      </c>
      <c r="AJ842" s="27">
        <v>43719</v>
      </c>
      <c r="AK842" s="19"/>
      <c r="AL842" s="28">
        <f t="shared" ca="1" si="79"/>
        <v>5.5</v>
      </c>
      <c r="AM842" s="16" t="s">
        <v>120</v>
      </c>
      <c r="AN842" s="16" t="s">
        <v>121</v>
      </c>
      <c r="AO842" s="36" t="s">
        <v>664</v>
      </c>
      <c r="AP842" s="30">
        <v>6.9690000000000002E-2</v>
      </c>
      <c r="AQ842" s="31" t="s">
        <v>4589</v>
      </c>
      <c r="AR842" s="16" t="s">
        <v>4589</v>
      </c>
      <c r="AS842" s="16" t="s">
        <v>107</v>
      </c>
      <c r="AT842" s="16"/>
      <c r="AU842" s="33"/>
      <c r="AV842" s="16"/>
      <c r="AW842" s="16" t="s">
        <v>4590</v>
      </c>
      <c r="AX842" s="16">
        <v>3204963166</v>
      </c>
      <c r="AY842" s="16" t="s">
        <v>78</v>
      </c>
      <c r="AZ842" s="16" t="str">
        <f t="shared" ca="1" si="81"/>
        <v xml:space="preserve"> </v>
      </c>
      <c r="BA842" s="16" t="s">
        <v>87</v>
      </c>
      <c r="BB842" s="16" t="s">
        <v>87</v>
      </c>
      <c r="BC842" s="16"/>
      <c r="BD842" s="18" t="s">
        <v>87</v>
      </c>
      <c r="BE842" s="16"/>
      <c r="BF842" s="16" t="s">
        <v>87</v>
      </c>
      <c r="BG842" s="31"/>
      <c r="BH842" s="16"/>
      <c r="BI842" s="19"/>
      <c r="BJ842" s="16"/>
      <c r="BK842" s="16"/>
      <c r="BL842" s="34"/>
    </row>
    <row r="843" spans="1:64">
      <c r="A843" s="15">
        <v>975</v>
      </c>
      <c r="B843" s="16">
        <v>301</v>
      </c>
      <c r="C843" s="17" t="s">
        <v>64</v>
      </c>
      <c r="D843" s="18">
        <v>72047653</v>
      </c>
      <c r="E843" s="18">
        <v>72047653</v>
      </c>
      <c r="F843" s="18">
        <v>72047653</v>
      </c>
      <c r="G843" s="17" t="s">
        <v>4591</v>
      </c>
      <c r="H843" s="16" t="s">
        <v>89</v>
      </c>
      <c r="I843" s="19">
        <v>27674</v>
      </c>
      <c r="J843" s="16">
        <f t="shared" ca="1" si="80"/>
        <v>49</v>
      </c>
      <c r="K843" s="17" t="s">
        <v>67</v>
      </c>
      <c r="L843" s="16">
        <v>4070</v>
      </c>
      <c r="M843" s="16" t="s">
        <v>3596</v>
      </c>
      <c r="N843" s="16" t="s">
        <v>3597</v>
      </c>
      <c r="O843" s="35" t="s">
        <v>3598</v>
      </c>
      <c r="P843" s="16" t="s">
        <v>71</v>
      </c>
      <c r="Q843" s="16" t="s">
        <v>131</v>
      </c>
      <c r="R843" s="38" t="s">
        <v>73</v>
      </c>
      <c r="S843" s="22"/>
      <c r="T843" s="22">
        <v>975</v>
      </c>
      <c r="U843" s="22" t="s">
        <v>3597</v>
      </c>
      <c r="V843" s="37" t="s">
        <v>3598</v>
      </c>
      <c r="W843" s="16">
        <v>1000</v>
      </c>
      <c r="X843" s="16" t="s">
        <v>74</v>
      </c>
      <c r="Y843" s="16" t="s">
        <v>3599</v>
      </c>
      <c r="Z843" s="16" t="s">
        <v>3600</v>
      </c>
      <c r="AA843" s="16" t="s">
        <v>421</v>
      </c>
      <c r="AB843" s="16" t="s">
        <v>581</v>
      </c>
      <c r="AC843" s="16" t="s">
        <v>582</v>
      </c>
      <c r="AD843" s="16"/>
      <c r="AE843" s="16" t="s">
        <v>1324</v>
      </c>
      <c r="AF843" s="24">
        <v>2948278</v>
      </c>
      <c r="AG843" s="25" t="s">
        <v>78</v>
      </c>
      <c r="AH843" s="24">
        <v>2948278</v>
      </c>
      <c r="AI843" s="26" t="s">
        <v>78</v>
      </c>
      <c r="AJ843" s="27">
        <v>43080</v>
      </c>
      <c r="AK843" s="19"/>
      <c r="AL843" s="28">
        <f t="shared" ca="1" si="79"/>
        <v>7.25</v>
      </c>
      <c r="AM843" s="16" t="s">
        <v>183</v>
      </c>
      <c r="AN843" s="16" t="s">
        <v>94</v>
      </c>
      <c r="AO843" s="36" t="s">
        <v>583</v>
      </c>
      <c r="AP843" s="30">
        <v>6.9690000000000002E-2</v>
      </c>
      <c r="AQ843" s="31" t="s">
        <v>4592</v>
      </c>
      <c r="AR843" s="16" t="s">
        <v>4592</v>
      </c>
      <c r="AS843" s="16" t="s">
        <v>84</v>
      </c>
      <c r="AT843" s="16"/>
      <c r="AU843" s="33"/>
      <c r="AV843" s="16"/>
      <c r="AW843" s="16" t="s">
        <v>4593</v>
      </c>
      <c r="AX843" s="16">
        <v>3007647458</v>
      </c>
      <c r="AY843" s="16">
        <v>3103002656</v>
      </c>
      <c r="AZ843" s="16" t="str">
        <f t="shared" ref="AZ843:AZ874" ca="1" si="82">IF(AND(C843="MASCULINO",J843&gt;=59),"Prepensionado",IF(AND(C843="FEMENINO",J843&gt;=54),"Prepensionado"," "))</f>
        <v xml:space="preserve"> </v>
      </c>
      <c r="BA843" s="16" t="s">
        <v>87</v>
      </c>
      <c r="BB843" s="16" t="s">
        <v>87</v>
      </c>
      <c r="BC843" s="16"/>
      <c r="BD843" s="18" t="s">
        <v>87</v>
      </c>
      <c r="BE843" s="16"/>
      <c r="BF843" s="16" t="s">
        <v>87</v>
      </c>
      <c r="BG843" s="31"/>
      <c r="BH843" s="16"/>
      <c r="BI843" s="19"/>
      <c r="BJ843" s="16"/>
      <c r="BK843" s="16"/>
      <c r="BL843" s="34"/>
    </row>
    <row r="844" spans="1:64">
      <c r="A844" s="15">
        <v>976</v>
      </c>
      <c r="B844" s="16">
        <v>301</v>
      </c>
      <c r="C844" s="17" t="s">
        <v>64</v>
      </c>
      <c r="D844" s="18">
        <v>72192642</v>
      </c>
      <c r="E844" s="18">
        <v>72192642</v>
      </c>
      <c r="F844" s="18">
        <v>72192642</v>
      </c>
      <c r="G844" s="17" t="s">
        <v>4594</v>
      </c>
      <c r="H844" s="16" t="s">
        <v>220</v>
      </c>
      <c r="I844" s="19" t="s">
        <v>4595</v>
      </c>
      <c r="J844" s="16">
        <f t="shared" ca="1" si="80"/>
        <v>51</v>
      </c>
      <c r="K844" s="17" t="s">
        <v>67</v>
      </c>
      <c r="L844" s="16">
        <v>4070</v>
      </c>
      <c r="M844" s="16" t="s">
        <v>3596</v>
      </c>
      <c r="N844" s="16" t="s">
        <v>3597</v>
      </c>
      <c r="O844" s="35" t="s">
        <v>3598</v>
      </c>
      <c r="P844" s="16" t="s">
        <v>71</v>
      </c>
      <c r="Q844" s="16" t="s">
        <v>131</v>
      </c>
      <c r="R844" s="38" t="s">
        <v>73</v>
      </c>
      <c r="S844" s="22"/>
      <c r="T844" s="22">
        <v>976</v>
      </c>
      <c r="U844" s="22" t="s">
        <v>3597</v>
      </c>
      <c r="V844" s="37" t="s">
        <v>3598</v>
      </c>
      <c r="W844" s="16">
        <v>1000</v>
      </c>
      <c r="X844" s="16" t="s">
        <v>74</v>
      </c>
      <c r="Y844" s="16" t="s">
        <v>3599</v>
      </c>
      <c r="Z844" s="16" t="s">
        <v>3600</v>
      </c>
      <c r="AA844" s="16" t="s">
        <v>339</v>
      </c>
      <c r="AB844" s="16" t="s">
        <v>340</v>
      </c>
      <c r="AC844" s="16" t="s">
        <v>341</v>
      </c>
      <c r="AD844" s="16"/>
      <c r="AE844" s="16" t="s">
        <v>1324</v>
      </c>
      <c r="AF844" s="24">
        <v>2948278</v>
      </c>
      <c r="AG844" s="25" t="s">
        <v>78</v>
      </c>
      <c r="AH844" s="24">
        <v>2948278</v>
      </c>
      <c r="AI844" s="26" t="s">
        <v>78</v>
      </c>
      <c r="AJ844" s="27">
        <v>43005</v>
      </c>
      <c r="AK844" s="19"/>
      <c r="AL844" s="28">
        <f t="shared" ca="1" si="79"/>
        <v>7.5</v>
      </c>
      <c r="AM844" s="16" t="s">
        <v>183</v>
      </c>
      <c r="AN844" s="16" t="s">
        <v>240</v>
      </c>
      <c r="AO844" s="36" t="s">
        <v>343</v>
      </c>
      <c r="AP844" s="30">
        <v>6.9690000000000002E-2</v>
      </c>
      <c r="AQ844" s="31" t="s">
        <v>4596</v>
      </c>
      <c r="AR844" s="16" t="s">
        <v>4596</v>
      </c>
      <c r="AS844" s="16" t="s">
        <v>84</v>
      </c>
      <c r="AT844" s="16"/>
      <c r="AU844" s="33" t="s">
        <v>198</v>
      </c>
      <c r="AV844" s="16"/>
      <c r="AW844" s="16" t="s">
        <v>4597</v>
      </c>
      <c r="AX844" s="16">
        <v>3508939729</v>
      </c>
      <c r="AY844" s="16" t="s">
        <v>78</v>
      </c>
      <c r="AZ844" s="16" t="str">
        <f t="shared" ca="1" si="82"/>
        <v xml:space="preserve"> </v>
      </c>
      <c r="BA844" s="16" t="s">
        <v>87</v>
      </c>
      <c r="BB844" s="16" t="s">
        <v>87</v>
      </c>
      <c r="BC844" s="16"/>
      <c r="BD844" s="18" t="s">
        <v>87</v>
      </c>
      <c r="BE844" s="16"/>
      <c r="BF844" s="16" t="s">
        <v>87</v>
      </c>
      <c r="BG844" s="31"/>
      <c r="BH844" s="16"/>
      <c r="BI844" s="19"/>
      <c r="BJ844" s="16"/>
      <c r="BK844" s="16"/>
      <c r="BL844" s="34"/>
    </row>
    <row r="845" spans="1:64">
      <c r="A845" s="15">
        <v>977</v>
      </c>
      <c r="B845" s="16">
        <v>301</v>
      </c>
      <c r="C845" s="17" t="s">
        <v>64</v>
      </c>
      <c r="D845" s="18">
        <v>72209021</v>
      </c>
      <c r="E845" s="18">
        <v>72209021</v>
      </c>
      <c r="F845" s="18">
        <v>72209021</v>
      </c>
      <c r="G845" s="17" t="s">
        <v>4598</v>
      </c>
      <c r="H845" s="16" t="s">
        <v>220</v>
      </c>
      <c r="I845" s="19">
        <v>27769</v>
      </c>
      <c r="J845" s="16">
        <f t="shared" ca="1" si="80"/>
        <v>49</v>
      </c>
      <c r="K845" s="17" t="s">
        <v>67</v>
      </c>
      <c r="L845" s="16">
        <v>4070</v>
      </c>
      <c r="M845" s="16" t="s">
        <v>3596</v>
      </c>
      <c r="N845" s="16" t="s">
        <v>3597</v>
      </c>
      <c r="O845" s="35" t="s">
        <v>3598</v>
      </c>
      <c r="P845" s="16" t="s">
        <v>71</v>
      </c>
      <c r="Q845" s="16" t="s">
        <v>131</v>
      </c>
      <c r="R845" s="38" t="s">
        <v>73</v>
      </c>
      <c r="S845" s="22"/>
      <c r="T845" s="22">
        <v>977</v>
      </c>
      <c r="U845" s="22" t="s">
        <v>3597</v>
      </c>
      <c r="V845" s="37" t="s">
        <v>3598</v>
      </c>
      <c r="W845" s="16">
        <v>1000</v>
      </c>
      <c r="X845" s="16" t="s">
        <v>74</v>
      </c>
      <c r="Y845" s="16" t="s">
        <v>3599</v>
      </c>
      <c r="Z845" s="16" t="s">
        <v>3600</v>
      </c>
      <c r="AA845" s="16" t="s">
        <v>421</v>
      </c>
      <c r="AB845" s="16" t="s">
        <v>4599</v>
      </c>
      <c r="AC845" s="16" t="s">
        <v>582</v>
      </c>
      <c r="AD845" s="16" t="s">
        <v>4158</v>
      </c>
      <c r="AE845" s="16" t="s">
        <v>1324</v>
      </c>
      <c r="AF845" s="24">
        <v>2948278</v>
      </c>
      <c r="AG845" s="25" t="s">
        <v>78</v>
      </c>
      <c r="AH845" s="24">
        <v>2948278</v>
      </c>
      <c r="AI845" s="26" t="s">
        <v>78</v>
      </c>
      <c r="AJ845" s="27">
        <v>43080</v>
      </c>
      <c r="AK845" s="19"/>
      <c r="AL845" s="28">
        <f t="shared" ca="1" si="79"/>
        <v>7.25</v>
      </c>
      <c r="AM845" s="16" t="s">
        <v>269</v>
      </c>
      <c r="AN845" s="16" t="s">
        <v>121</v>
      </c>
      <c r="AO845" s="36" t="s">
        <v>583</v>
      </c>
      <c r="AP845" s="30">
        <v>6.9690000000000002E-2</v>
      </c>
      <c r="AQ845" s="31" t="s">
        <v>4600</v>
      </c>
      <c r="AR845" s="16" t="s">
        <v>4600</v>
      </c>
      <c r="AS845" s="16" t="s">
        <v>84</v>
      </c>
      <c r="AT845" s="16"/>
      <c r="AU845" s="33"/>
      <c r="AV845" s="16"/>
      <c r="AW845" s="16" t="s">
        <v>4601</v>
      </c>
      <c r="AX845" s="16">
        <v>3012381554</v>
      </c>
      <c r="AY845" s="16" t="s">
        <v>78</v>
      </c>
      <c r="AZ845" s="16" t="str">
        <f t="shared" ca="1" si="82"/>
        <v xml:space="preserve"> </v>
      </c>
      <c r="BA845" s="16" t="s">
        <v>87</v>
      </c>
      <c r="BB845" s="16" t="s">
        <v>87</v>
      </c>
      <c r="BC845" s="16"/>
      <c r="BD845" s="18" t="s">
        <v>87</v>
      </c>
      <c r="BE845" s="16"/>
      <c r="BF845" s="16" t="s">
        <v>87</v>
      </c>
      <c r="BG845" s="31"/>
      <c r="BH845" s="16"/>
      <c r="BI845" s="19"/>
      <c r="BJ845" s="16"/>
      <c r="BK845" s="16"/>
      <c r="BL845" s="34"/>
    </row>
    <row r="846" spans="1:64">
      <c r="A846" s="15">
        <v>978</v>
      </c>
      <c r="B846" s="16">
        <v>301</v>
      </c>
      <c r="C846" s="17" t="s">
        <v>64</v>
      </c>
      <c r="D846" s="18">
        <v>72230839</v>
      </c>
      <c r="E846" s="18">
        <v>72230839</v>
      </c>
      <c r="F846" s="18">
        <v>72230839</v>
      </c>
      <c r="G846" s="17" t="s">
        <v>4602</v>
      </c>
      <c r="H846" s="16"/>
      <c r="I846" s="19">
        <v>28333</v>
      </c>
      <c r="J846" s="16">
        <f t="shared" ca="1" si="80"/>
        <v>47</v>
      </c>
      <c r="K846" s="17" t="s">
        <v>67</v>
      </c>
      <c r="L846" s="16">
        <v>4070</v>
      </c>
      <c r="M846" s="16" t="s">
        <v>3596</v>
      </c>
      <c r="N846" s="16" t="s">
        <v>3597</v>
      </c>
      <c r="O846" s="35" t="s">
        <v>3598</v>
      </c>
      <c r="P846" s="16" t="s">
        <v>71</v>
      </c>
      <c r="Q846" s="16" t="s">
        <v>131</v>
      </c>
      <c r="R846" s="38" t="s">
        <v>73</v>
      </c>
      <c r="S846" s="22"/>
      <c r="T846" s="22">
        <v>978</v>
      </c>
      <c r="U846" s="22" t="s">
        <v>3597</v>
      </c>
      <c r="V846" s="37" t="s">
        <v>3598</v>
      </c>
      <c r="W846" s="16">
        <v>1000</v>
      </c>
      <c r="X846" s="16" t="s">
        <v>74</v>
      </c>
      <c r="Y846" s="16" t="s">
        <v>3599</v>
      </c>
      <c r="Z846" s="16" t="s">
        <v>3600</v>
      </c>
      <c r="AA846" s="16" t="s">
        <v>421</v>
      </c>
      <c r="AB846" s="16" t="s">
        <v>581</v>
      </c>
      <c r="AC846" s="16" t="s">
        <v>582</v>
      </c>
      <c r="AD846" s="16"/>
      <c r="AE846" s="16" t="s">
        <v>1324</v>
      </c>
      <c r="AF846" s="24">
        <v>2948278</v>
      </c>
      <c r="AG846" s="25" t="s">
        <v>78</v>
      </c>
      <c r="AH846" s="24">
        <v>2948278</v>
      </c>
      <c r="AI846" s="26" t="s">
        <v>78</v>
      </c>
      <c r="AJ846" s="27">
        <v>43123</v>
      </c>
      <c r="AK846" s="19"/>
      <c r="AL846" s="28">
        <f t="shared" ca="1" si="79"/>
        <v>7.166666666666667</v>
      </c>
      <c r="AM846" s="16" t="s">
        <v>269</v>
      </c>
      <c r="AN846" s="16" t="s">
        <v>240</v>
      </c>
      <c r="AO846" s="36" t="s">
        <v>583</v>
      </c>
      <c r="AP846" s="30">
        <v>6.9690000000000002E-2</v>
      </c>
      <c r="AQ846" s="31" t="s">
        <v>4603</v>
      </c>
      <c r="AR846" s="16" t="s">
        <v>4603</v>
      </c>
      <c r="AS846" s="16" t="s">
        <v>84</v>
      </c>
      <c r="AT846" s="16"/>
      <c r="AU846" s="33"/>
      <c r="AV846" s="16"/>
      <c r="AW846" s="16" t="s">
        <v>4604</v>
      </c>
      <c r="AX846" s="16">
        <v>3234981498</v>
      </c>
      <c r="AY846" s="16" t="s">
        <v>78</v>
      </c>
      <c r="AZ846" s="16" t="str">
        <f t="shared" ca="1" si="82"/>
        <v xml:space="preserve"> </v>
      </c>
      <c r="BA846" s="16" t="s">
        <v>87</v>
      </c>
      <c r="BB846" s="16" t="s">
        <v>87</v>
      </c>
      <c r="BC846" s="16"/>
      <c r="BD846" s="18" t="s">
        <v>87</v>
      </c>
      <c r="BE846" s="16"/>
      <c r="BF846" s="16" t="s">
        <v>87</v>
      </c>
      <c r="BG846" s="31"/>
      <c r="BH846" s="16"/>
      <c r="BI846" s="19"/>
      <c r="BJ846" s="16"/>
      <c r="BK846" s="16"/>
      <c r="BL846" s="34"/>
    </row>
    <row r="847" spans="1:64">
      <c r="A847" s="15">
        <v>979</v>
      </c>
      <c r="B847" s="16">
        <v>301</v>
      </c>
      <c r="C847" s="17" t="s">
        <v>64</v>
      </c>
      <c r="D847" s="18">
        <v>72235768</v>
      </c>
      <c r="E847" s="18">
        <v>72235768</v>
      </c>
      <c r="F847" s="18">
        <v>72235768</v>
      </c>
      <c r="G847" s="17" t="s">
        <v>4605</v>
      </c>
      <c r="H847" s="16" t="s">
        <v>89</v>
      </c>
      <c r="I847" s="19">
        <v>28504</v>
      </c>
      <c r="J847" s="16">
        <f t="shared" ca="1" si="80"/>
        <v>47</v>
      </c>
      <c r="K847" s="17" t="s">
        <v>67</v>
      </c>
      <c r="L847" s="16">
        <v>4070</v>
      </c>
      <c r="M847" s="16" t="s">
        <v>3596</v>
      </c>
      <c r="N847" s="16" t="s">
        <v>3597</v>
      </c>
      <c r="O847" s="35" t="s">
        <v>3598</v>
      </c>
      <c r="P847" s="16" t="s">
        <v>71</v>
      </c>
      <c r="Q847" s="16" t="s">
        <v>131</v>
      </c>
      <c r="R847" s="38" t="s">
        <v>73</v>
      </c>
      <c r="S847" s="22"/>
      <c r="T847" s="22">
        <v>979</v>
      </c>
      <c r="U847" s="22" t="s">
        <v>3597</v>
      </c>
      <c r="V847" s="37" t="s">
        <v>3598</v>
      </c>
      <c r="W847" s="16">
        <v>1000</v>
      </c>
      <c r="X847" s="16" t="s">
        <v>74</v>
      </c>
      <c r="Y847" s="16" t="s">
        <v>3599</v>
      </c>
      <c r="Z847" s="16" t="s">
        <v>3600</v>
      </c>
      <c r="AA847" s="16" t="s">
        <v>421</v>
      </c>
      <c r="AB847" s="16" t="s">
        <v>581</v>
      </c>
      <c r="AC847" s="16" t="s">
        <v>582</v>
      </c>
      <c r="AD847" s="16"/>
      <c r="AE847" s="16" t="s">
        <v>1324</v>
      </c>
      <c r="AF847" s="24">
        <v>2948278</v>
      </c>
      <c r="AG847" s="25" t="s">
        <v>78</v>
      </c>
      <c r="AH847" s="24">
        <v>2948278</v>
      </c>
      <c r="AI847" s="26" t="s">
        <v>78</v>
      </c>
      <c r="AJ847" s="27">
        <v>43118</v>
      </c>
      <c r="AK847" s="19"/>
      <c r="AL847" s="28">
        <f t="shared" ca="1" si="79"/>
        <v>7.166666666666667</v>
      </c>
      <c r="AM847" s="16" t="s">
        <v>269</v>
      </c>
      <c r="AN847" s="16" t="s">
        <v>94</v>
      </c>
      <c r="AO847" s="36" t="s">
        <v>583</v>
      </c>
      <c r="AP847" s="30">
        <v>6.9690000000000002E-2</v>
      </c>
      <c r="AQ847" s="31" t="s">
        <v>4606</v>
      </c>
      <c r="AR847" s="16" t="s">
        <v>4606</v>
      </c>
      <c r="AS847" s="16" t="s">
        <v>84</v>
      </c>
      <c r="AT847" s="16"/>
      <c r="AU847" s="33"/>
      <c r="AV847" s="16"/>
      <c r="AW847" s="16" t="s">
        <v>4607</v>
      </c>
      <c r="AX847" s="16">
        <v>3126523681</v>
      </c>
      <c r="AY847" s="16" t="s">
        <v>78</v>
      </c>
      <c r="AZ847" s="16" t="str">
        <f t="shared" ca="1" si="82"/>
        <v xml:space="preserve"> </v>
      </c>
      <c r="BA847" s="16" t="s">
        <v>87</v>
      </c>
      <c r="BB847" s="16" t="s">
        <v>87</v>
      </c>
      <c r="BC847" s="16"/>
      <c r="BD847" s="18" t="s">
        <v>87</v>
      </c>
      <c r="BE847" s="16"/>
      <c r="BF847" s="16" t="s">
        <v>87</v>
      </c>
      <c r="BG847" s="31"/>
      <c r="BH847" s="16"/>
      <c r="BI847" s="19"/>
      <c r="BJ847" s="16"/>
      <c r="BK847" s="16"/>
      <c r="BL847" s="34"/>
    </row>
    <row r="848" spans="1:64">
      <c r="A848" s="15">
        <v>980</v>
      </c>
      <c r="B848" s="16">
        <v>301</v>
      </c>
      <c r="C848" s="17" t="s">
        <v>112</v>
      </c>
      <c r="D848" s="18">
        <v>31436371</v>
      </c>
      <c r="E848" s="18">
        <v>31436371</v>
      </c>
      <c r="F848" s="18">
        <v>31436371</v>
      </c>
      <c r="G848" s="17" t="s">
        <v>4608</v>
      </c>
      <c r="H848" s="16" t="s">
        <v>229</v>
      </c>
      <c r="I848" s="19">
        <v>30326</v>
      </c>
      <c r="J848" s="16">
        <f t="shared" ca="1" si="80"/>
        <v>42</v>
      </c>
      <c r="K848" s="17" t="s">
        <v>67</v>
      </c>
      <c r="L848" s="16">
        <v>4070</v>
      </c>
      <c r="M848" s="16" t="s">
        <v>3596</v>
      </c>
      <c r="N848" s="16" t="s">
        <v>3597</v>
      </c>
      <c r="O848" s="35" t="s">
        <v>3598</v>
      </c>
      <c r="P848" s="16" t="s">
        <v>71</v>
      </c>
      <c r="Q848" s="16" t="s">
        <v>131</v>
      </c>
      <c r="R848" s="38" t="s">
        <v>73</v>
      </c>
      <c r="S848" s="22"/>
      <c r="T848" s="22">
        <v>980</v>
      </c>
      <c r="U848" s="22" t="s">
        <v>3597</v>
      </c>
      <c r="V848" s="37" t="s">
        <v>3598</v>
      </c>
      <c r="W848" s="16">
        <v>1000</v>
      </c>
      <c r="X848" s="16" t="s">
        <v>74</v>
      </c>
      <c r="Y848" s="16" t="s">
        <v>3599</v>
      </c>
      <c r="Z848" s="16" t="s">
        <v>3600</v>
      </c>
      <c r="AA848" s="16" t="s">
        <v>339</v>
      </c>
      <c r="AB848" s="16" t="s">
        <v>3877</v>
      </c>
      <c r="AC848" s="16" t="s">
        <v>341</v>
      </c>
      <c r="AD848" s="16"/>
      <c r="AE848" s="16" t="s">
        <v>1324</v>
      </c>
      <c r="AF848" s="24">
        <v>2948278</v>
      </c>
      <c r="AG848" s="25" t="s">
        <v>78</v>
      </c>
      <c r="AH848" s="24">
        <v>2948278</v>
      </c>
      <c r="AI848" s="26" t="s">
        <v>78</v>
      </c>
      <c r="AJ848" s="27">
        <v>44034</v>
      </c>
      <c r="AK848" s="19" t="s">
        <v>4609</v>
      </c>
      <c r="AL848" s="28">
        <f t="shared" ca="1" si="79"/>
        <v>4.666666666666667</v>
      </c>
      <c r="AM848" s="16" t="s">
        <v>183</v>
      </c>
      <c r="AN848" s="16" t="s">
        <v>94</v>
      </c>
      <c r="AO848" s="36" t="s">
        <v>343</v>
      </c>
      <c r="AP848" s="30">
        <v>6.9690000000000002E-2</v>
      </c>
      <c r="AQ848" s="31" t="s">
        <v>4610</v>
      </c>
      <c r="AR848" s="16" t="s">
        <v>4611</v>
      </c>
      <c r="AS848" s="16" t="s">
        <v>107</v>
      </c>
      <c r="AT848" s="16"/>
      <c r="AU848" s="33"/>
      <c r="AV848" s="16"/>
      <c r="AW848" s="16" t="s">
        <v>4612</v>
      </c>
      <c r="AX848" s="16">
        <v>3128875882</v>
      </c>
      <c r="AY848" s="16" t="s">
        <v>78</v>
      </c>
      <c r="AZ848" s="16" t="str">
        <f t="shared" ca="1" si="82"/>
        <v xml:space="preserve"> </v>
      </c>
      <c r="BA848" s="16" t="s">
        <v>87</v>
      </c>
      <c r="BB848" s="16" t="s">
        <v>87</v>
      </c>
      <c r="BC848" s="16"/>
      <c r="BD848" s="18" t="s">
        <v>87</v>
      </c>
      <c r="BE848" s="16"/>
      <c r="BF848" s="16" t="s">
        <v>87</v>
      </c>
      <c r="BG848" s="31"/>
      <c r="BH848" s="16"/>
      <c r="BI848" s="19"/>
      <c r="BJ848" s="16"/>
      <c r="BK848" s="16"/>
      <c r="BL848" s="34"/>
    </row>
    <row r="849" spans="1:64">
      <c r="A849" s="15">
        <v>981</v>
      </c>
      <c r="B849" s="16">
        <v>301</v>
      </c>
      <c r="C849" s="17" t="s">
        <v>64</v>
      </c>
      <c r="D849" s="18">
        <v>72245542</v>
      </c>
      <c r="E849" s="18">
        <v>72245542</v>
      </c>
      <c r="F849" s="18">
        <v>72245542</v>
      </c>
      <c r="G849" s="17" t="s">
        <v>4613</v>
      </c>
      <c r="H849" s="16" t="s">
        <v>89</v>
      </c>
      <c r="I849" s="19" t="s">
        <v>4614</v>
      </c>
      <c r="J849" s="16">
        <f t="shared" ca="1" si="80"/>
        <v>45</v>
      </c>
      <c r="K849" s="17" t="s">
        <v>67</v>
      </c>
      <c r="L849" s="16">
        <v>4070</v>
      </c>
      <c r="M849" s="16" t="s">
        <v>3596</v>
      </c>
      <c r="N849" s="16" t="s">
        <v>3597</v>
      </c>
      <c r="O849" s="35" t="s">
        <v>3598</v>
      </c>
      <c r="P849" s="16" t="s">
        <v>71</v>
      </c>
      <c r="Q849" s="16" t="s">
        <v>131</v>
      </c>
      <c r="R849" s="38" t="s">
        <v>73</v>
      </c>
      <c r="S849" s="22"/>
      <c r="T849" s="22">
        <v>981</v>
      </c>
      <c r="U849" s="22" t="s">
        <v>3597</v>
      </c>
      <c r="V849" s="37" t="s">
        <v>3598</v>
      </c>
      <c r="W849" s="16">
        <v>1000</v>
      </c>
      <c r="X849" s="16" t="s">
        <v>74</v>
      </c>
      <c r="Y849" s="16" t="s">
        <v>3599</v>
      </c>
      <c r="Z849" s="16" t="s">
        <v>3600</v>
      </c>
      <c r="AA849" s="16" t="s">
        <v>421</v>
      </c>
      <c r="AB849" s="16" t="s">
        <v>4599</v>
      </c>
      <c r="AC849" s="16" t="s">
        <v>582</v>
      </c>
      <c r="AD849" s="16"/>
      <c r="AE849" s="16" t="s">
        <v>1324</v>
      </c>
      <c r="AF849" s="24">
        <v>2948278</v>
      </c>
      <c r="AG849" s="25" t="s">
        <v>78</v>
      </c>
      <c r="AH849" s="24">
        <v>2948278</v>
      </c>
      <c r="AI849" s="26" t="s">
        <v>78</v>
      </c>
      <c r="AJ849" s="27">
        <v>43011</v>
      </c>
      <c r="AK849" s="19"/>
      <c r="AL849" s="28">
        <f t="shared" ca="1" si="79"/>
        <v>7.5</v>
      </c>
      <c r="AM849" s="16" t="s">
        <v>183</v>
      </c>
      <c r="AN849" s="16" t="s">
        <v>240</v>
      </c>
      <c r="AO849" s="36" t="s">
        <v>583</v>
      </c>
      <c r="AP849" s="30">
        <v>6.9690000000000002E-2</v>
      </c>
      <c r="AQ849" s="31" t="s">
        <v>4615</v>
      </c>
      <c r="AR849" s="16" t="s">
        <v>4615</v>
      </c>
      <c r="AS849" s="16" t="s">
        <v>84</v>
      </c>
      <c r="AT849" s="16"/>
      <c r="AU849" s="33"/>
      <c r="AV849" s="16"/>
      <c r="AW849" s="16" t="s">
        <v>4616</v>
      </c>
      <c r="AX849" s="16">
        <v>3213141662</v>
      </c>
      <c r="AY849" s="16" t="s">
        <v>78</v>
      </c>
      <c r="AZ849" s="16" t="str">
        <f t="shared" ca="1" si="82"/>
        <v xml:space="preserve"> </v>
      </c>
      <c r="BA849" s="16" t="s">
        <v>87</v>
      </c>
      <c r="BB849" s="16" t="s">
        <v>87</v>
      </c>
      <c r="BC849" s="16"/>
      <c r="BD849" s="18" t="s">
        <v>87</v>
      </c>
      <c r="BE849" s="16"/>
      <c r="BF849" s="16" t="s">
        <v>87</v>
      </c>
      <c r="BG849" s="31"/>
      <c r="BH849" s="16"/>
      <c r="BI849" s="19"/>
      <c r="BJ849" s="16"/>
      <c r="BK849" s="16"/>
      <c r="BL849" s="34"/>
    </row>
    <row r="850" spans="1:64">
      <c r="A850" s="15">
        <v>982</v>
      </c>
      <c r="B850" s="16">
        <v>301</v>
      </c>
      <c r="C850" s="17" t="s">
        <v>64</v>
      </c>
      <c r="D850" s="18">
        <v>72250438</v>
      </c>
      <c r="E850" s="18">
        <v>72250438</v>
      </c>
      <c r="F850" s="18">
        <v>72250438</v>
      </c>
      <c r="G850" s="17" t="s">
        <v>4617</v>
      </c>
      <c r="H850" s="16"/>
      <c r="I850" s="19">
        <v>29300</v>
      </c>
      <c r="J850" s="16">
        <f t="shared" ca="1" si="80"/>
        <v>45</v>
      </c>
      <c r="K850" s="17" t="s">
        <v>67</v>
      </c>
      <c r="L850" s="16">
        <v>4070</v>
      </c>
      <c r="M850" s="16" t="s">
        <v>3596</v>
      </c>
      <c r="N850" s="16" t="s">
        <v>3597</v>
      </c>
      <c r="O850" s="35" t="s">
        <v>3598</v>
      </c>
      <c r="P850" s="16" t="s">
        <v>71</v>
      </c>
      <c r="Q850" s="16" t="s">
        <v>131</v>
      </c>
      <c r="R850" s="38" t="s">
        <v>73</v>
      </c>
      <c r="S850" s="22"/>
      <c r="T850" s="22">
        <v>982</v>
      </c>
      <c r="U850" s="22" t="s">
        <v>3597</v>
      </c>
      <c r="V850" s="37" t="s">
        <v>3598</v>
      </c>
      <c r="W850" s="16">
        <v>1000</v>
      </c>
      <c r="X850" s="16" t="s">
        <v>74</v>
      </c>
      <c r="Y850" s="16" t="s">
        <v>3599</v>
      </c>
      <c r="Z850" s="16" t="s">
        <v>3600</v>
      </c>
      <c r="AA850" s="16" t="s">
        <v>421</v>
      </c>
      <c r="AB850" s="16" t="s">
        <v>3836</v>
      </c>
      <c r="AC850" s="16" t="s">
        <v>545</v>
      </c>
      <c r="AD850" s="16" t="s">
        <v>3837</v>
      </c>
      <c r="AE850" s="16" t="s">
        <v>1324</v>
      </c>
      <c r="AF850" s="24">
        <v>2948278</v>
      </c>
      <c r="AG850" s="25" t="s">
        <v>78</v>
      </c>
      <c r="AH850" s="24">
        <v>2948278</v>
      </c>
      <c r="AI850" s="26" t="s">
        <v>78</v>
      </c>
      <c r="AJ850" s="27">
        <v>43096</v>
      </c>
      <c r="AK850" s="19"/>
      <c r="AL850" s="28">
        <f t="shared" ca="1" si="79"/>
        <v>7.25</v>
      </c>
      <c r="AM850" s="16" t="s">
        <v>269</v>
      </c>
      <c r="AN850" s="16" t="s">
        <v>240</v>
      </c>
      <c r="AO850" s="36" t="s">
        <v>3838</v>
      </c>
      <c r="AP850" s="30">
        <v>6.9690000000000002E-2</v>
      </c>
      <c r="AQ850" s="31" t="s">
        <v>4618</v>
      </c>
      <c r="AR850" s="16" t="s">
        <v>4618</v>
      </c>
      <c r="AS850" s="16" t="s">
        <v>84</v>
      </c>
      <c r="AT850" s="16" t="s">
        <v>3513</v>
      </c>
      <c r="AU850" s="33"/>
      <c r="AV850" s="16"/>
      <c r="AW850" s="16" t="s">
        <v>4619</v>
      </c>
      <c r="AX850" s="16">
        <v>3008363967</v>
      </c>
      <c r="AY850" s="16" t="s">
        <v>78</v>
      </c>
      <c r="AZ850" s="16" t="str">
        <f t="shared" ca="1" si="82"/>
        <v xml:space="preserve"> </v>
      </c>
      <c r="BA850" s="16" t="s">
        <v>87</v>
      </c>
      <c r="BB850" s="16" t="s">
        <v>87</v>
      </c>
      <c r="BC850" s="16"/>
      <c r="BD850" s="18" t="s">
        <v>87</v>
      </c>
      <c r="BE850" s="16"/>
      <c r="BF850" s="16" t="s">
        <v>87</v>
      </c>
      <c r="BG850" s="31"/>
      <c r="BH850" s="16"/>
      <c r="BI850" s="19"/>
      <c r="BJ850" s="16"/>
      <c r="BK850" s="16"/>
      <c r="BL850" s="34"/>
    </row>
    <row r="851" spans="1:64">
      <c r="A851" s="15">
        <v>983</v>
      </c>
      <c r="B851" s="16">
        <v>301</v>
      </c>
      <c r="C851" s="17" t="s">
        <v>64</v>
      </c>
      <c r="D851" s="18">
        <v>72266537</v>
      </c>
      <c r="E851" s="18">
        <v>72266537</v>
      </c>
      <c r="F851" s="18">
        <v>72266537</v>
      </c>
      <c r="G851" s="17" t="s">
        <v>4620</v>
      </c>
      <c r="H851" s="16" t="s">
        <v>89</v>
      </c>
      <c r="I851" s="19">
        <v>29864</v>
      </c>
      <c r="J851" s="16">
        <f t="shared" ca="1" si="80"/>
        <v>43</v>
      </c>
      <c r="K851" s="17" t="s">
        <v>67</v>
      </c>
      <c r="L851" s="16">
        <v>4070</v>
      </c>
      <c r="M851" s="16" t="s">
        <v>3596</v>
      </c>
      <c r="N851" s="16" t="s">
        <v>3597</v>
      </c>
      <c r="O851" s="35" t="s">
        <v>3598</v>
      </c>
      <c r="P851" s="16" t="s">
        <v>71</v>
      </c>
      <c r="Q851" s="16" t="s">
        <v>131</v>
      </c>
      <c r="R851" s="38" t="s">
        <v>73</v>
      </c>
      <c r="S851" s="22"/>
      <c r="T851" s="22">
        <v>983</v>
      </c>
      <c r="U851" s="22" t="s">
        <v>3597</v>
      </c>
      <c r="V851" s="37" t="s">
        <v>3598</v>
      </c>
      <c r="W851" s="16">
        <v>1000</v>
      </c>
      <c r="X851" s="16" t="s">
        <v>74</v>
      </c>
      <c r="Y851" s="16" t="s">
        <v>3599</v>
      </c>
      <c r="Z851" s="16" t="s">
        <v>3600</v>
      </c>
      <c r="AA851" s="16" t="s">
        <v>421</v>
      </c>
      <c r="AB851" s="16" t="s">
        <v>581</v>
      </c>
      <c r="AC851" s="16" t="s">
        <v>582</v>
      </c>
      <c r="AD851" s="16"/>
      <c r="AE851" s="16" t="s">
        <v>1324</v>
      </c>
      <c r="AF851" s="24">
        <v>2948278</v>
      </c>
      <c r="AG851" s="25" t="s">
        <v>78</v>
      </c>
      <c r="AH851" s="24">
        <v>2948278</v>
      </c>
      <c r="AI851" s="26" t="s">
        <v>78</v>
      </c>
      <c r="AJ851" s="27">
        <v>43083</v>
      </c>
      <c r="AK851" s="19"/>
      <c r="AL851" s="28">
        <f t="shared" ca="1" si="79"/>
        <v>7.25</v>
      </c>
      <c r="AM851" s="16" t="s">
        <v>173</v>
      </c>
      <c r="AN851" s="16" t="s">
        <v>94</v>
      </c>
      <c r="AO851" s="36" t="s">
        <v>583</v>
      </c>
      <c r="AP851" s="30">
        <v>6.9690000000000002E-2</v>
      </c>
      <c r="AQ851" s="31" t="s">
        <v>4621</v>
      </c>
      <c r="AR851" s="16" t="s">
        <v>4621</v>
      </c>
      <c r="AS851" s="16" t="s">
        <v>84</v>
      </c>
      <c r="AT851" s="16" t="s">
        <v>1637</v>
      </c>
      <c r="AU851" s="33"/>
      <c r="AV851" s="16"/>
      <c r="AW851" s="16" t="s">
        <v>4622</v>
      </c>
      <c r="AX851" s="16">
        <v>3223074292</v>
      </c>
      <c r="AY851" s="16" t="s">
        <v>78</v>
      </c>
      <c r="AZ851" s="16" t="str">
        <f t="shared" ca="1" si="82"/>
        <v xml:space="preserve"> </v>
      </c>
      <c r="BA851" s="16" t="s">
        <v>87</v>
      </c>
      <c r="BB851" s="16" t="s">
        <v>87</v>
      </c>
      <c r="BC851" s="16"/>
      <c r="BD851" s="18" t="s">
        <v>87</v>
      </c>
      <c r="BE851" s="16"/>
      <c r="BF851" s="16" t="s">
        <v>87</v>
      </c>
      <c r="BG851" s="31"/>
      <c r="BH851" s="16"/>
      <c r="BI851" s="19"/>
      <c r="BJ851" s="16"/>
      <c r="BK851" s="16"/>
      <c r="BL851" s="34"/>
    </row>
    <row r="852" spans="1:64">
      <c r="A852" s="15">
        <v>984</v>
      </c>
      <c r="B852" s="16">
        <v>301</v>
      </c>
      <c r="C852" s="17" t="s">
        <v>64</v>
      </c>
      <c r="D852" s="18">
        <v>72278533</v>
      </c>
      <c r="E852" s="18">
        <v>72278533</v>
      </c>
      <c r="F852" s="18">
        <v>72278533</v>
      </c>
      <c r="G852" s="17" t="s">
        <v>4623</v>
      </c>
      <c r="H852" s="16" t="s">
        <v>89</v>
      </c>
      <c r="I852" s="19">
        <v>30232</v>
      </c>
      <c r="J852" s="16">
        <f t="shared" ca="1" si="80"/>
        <v>42</v>
      </c>
      <c r="K852" s="17" t="s">
        <v>67</v>
      </c>
      <c r="L852" s="16">
        <v>4070</v>
      </c>
      <c r="M852" s="16" t="s">
        <v>3596</v>
      </c>
      <c r="N852" s="16" t="s">
        <v>3597</v>
      </c>
      <c r="O852" s="35" t="s">
        <v>3598</v>
      </c>
      <c r="P852" s="16" t="s">
        <v>71</v>
      </c>
      <c r="Q852" s="16" t="s">
        <v>131</v>
      </c>
      <c r="R852" s="38" t="s">
        <v>73</v>
      </c>
      <c r="S852" s="22"/>
      <c r="T852" s="22">
        <v>984</v>
      </c>
      <c r="U852" s="22" t="s">
        <v>3597</v>
      </c>
      <c r="V852" s="37" t="s">
        <v>3598</v>
      </c>
      <c r="W852" s="16">
        <v>1000</v>
      </c>
      <c r="X852" s="16" t="s">
        <v>74</v>
      </c>
      <c r="Y852" s="16" t="s">
        <v>3599</v>
      </c>
      <c r="Z852" s="16" t="s">
        <v>3600</v>
      </c>
      <c r="AA852" s="16" t="s">
        <v>76</v>
      </c>
      <c r="AB852" s="16" t="s">
        <v>76</v>
      </c>
      <c r="AC852" s="16" t="s">
        <v>76</v>
      </c>
      <c r="AD852" s="16"/>
      <c r="AE852" s="16" t="s">
        <v>1324</v>
      </c>
      <c r="AF852" s="24">
        <v>2948278</v>
      </c>
      <c r="AG852" s="25" t="s">
        <v>78</v>
      </c>
      <c r="AH852" s="24">
        <v>2948278</v>
      </c>
      <c r="AI852" s="26" t="s">
        <v>78</v>
      </c>
      <c r="AJ852" s="27">
        <v>43116</v>
      </c>
      <c r="AK852" s="19"/>
      <c r="AL852" s="28">
        <f t="shared" ca="1" si="79"/>
        <v>7.166666666666667</v>
      </c>
      <c r="AM852" s="16" t="s">
        <v>120</v>
      </c>
      <c r="AN852" s="39" t="s">
        <v>194</v>
      </c>
      <c r="AO852" s="36" t="s">
        <v>82</v>
      </c>
      <c r="AP852" s="30">
        <v>6.9690000000000002E-2</v>
      </c>
      <c r="AQ852" s="31" t="s">
        <v>4624</v>
      </c>
      <c r="AR852" s="16" t="s">
        <v>4625</v>
      </c>
      <c r="AS852" s="16" t="s">
        <v>84</v>
      </c>
      <c r="AT852" s="16"/>
      <c r="AU852" s="33"/>
      <c r="AV852" s="16"/>
      <c r="AW852" s="16" t="s">
        <v>4626</v>
      </c>
      <c r="AX852" s="16">
        <v>3003819046</v>
      </c>
      <c r="AY852" s="16" t="s">
        <v>78</v>
      </c>
      <c r="AZ852" s="16" t="str">
        <f t="shared" ca="1" si="82"/>
        <v xml:space="preserve"> </v>
      </c>
      <c r="BA852" s="16" t="s">
        <v>87</v>
      </c>
      <c r="BB852" s="16" t="s">
        <v>265</v>
      </c>
      <c r="BC852" s="16"/>
      <c r="BD852" s="18" t="s">
        <v>87</v>
      </c>
      <c r="BE852" s="16"/>
      <c r="BF852" s="16" t="s">
        <v>87</v>
      </c>
      <c r="BG852" s="31"/>
      <c r="BH852" s="16"/>
      <c r="BI852" s="19"/>
      <c r="BJ852" s="16"/>
      <c r="BK852" s="16"/>
      <c r="BL852" s="34"/>
    </row>
    <row r="853" spans="1:64">
      <c r="A853" s="15">
        <v>985</v>
      </c>
      <c r="B853" s="16">
        <v>301</v>
      </c>
      <c r="C853" s="17" t="s">
        <v>64</v>
      </c>
      <c r="D853" s="18">
        <v>72283842</v>
      </c>
      <c r="E853" s="18">
        <v>72283842</v>
      </c>
      <c r="F853" s="18">
        <v>72283842</v>
      </c>
      <c r="G853" s="17" t="s">
        <v>4627</v>
      </c>
      <c r="H853" s="16" t="s">
        <v>229</v>
      </c>
      <c r="I853" s="19" t="s">
        <v>4628</v>
      </c>
      <c r="J853" s="16">
        <f t="shared" ca="1" si="80"/>
        <v>41</v>
      </c>
      <c r="K853" s="17" t="s">
        <v>67</v>
      </c>
      <c r="L853" s="16">
        <v>4070</v>
      </c>
      <c r="M853" s="16" t="s">
        <v>3596</v>
      </c>
      <c r="N853" s="16" t="s">
        <v>3597</v>
      </c>
      <c r="O853" s="35" t="s">
        <v>3598</v>
      </c>
      <c r="P853" s="16" t="s">
        <v>71</v>
      </c>
      <c r="Q853" s="16" t="s">
        <v>131</v>
      </c>
      <c r="R853" s="38" t="s">
        <v>73</v>
      </c>
      <c r="S853" s="22"/>
      <c r="T853" s="22">
        <v>985</v>
      </c>
      <c r="U853" s="22" t="s">
        <v>3597</v>
      </c>
      <c r="V853" s="37" t="s">
        <v>3598</v>
      </c>
      <c r="W853" s="16">
        <v>1000</v>
      </c>
      <c r="X853" s="16" t="s">
        <v>74</v>
      </c>
      <c r="Y853" s="16" t="s">
        <v>3599</v>
      </c>
      <c r="Z853" s="16" t="s">
        <v>3600</v>
      </c>
      <c r="AA853" s="16" t="s">
        <v>145</v>
      </c>
      <c r="AB853" s="16" t="s">
        <v>1314</v>
      </c>
      <c r="AC853" s="16" t="s">
        <v>559</v>
      </c>
      <c r="AD853" s="16"/>
      <c r="AE853" s="16" t="s">
        <v>1324</v>
      </c>
      <c r="AF853" s="24">
        <v>2948278</v>
      </c>
      <c r="AG853" s="25" t="s">
        <v>78</v>
      </c>
      <c r="AH853" s="24">
        <v>2948278</v>
      </c>
      <c r="AI853" s="26" t="s">
        <v>78</v>
      </c>
      <c r="AJ853" s="27">
        <v>43005</v>
      </c>
      <c r="AK853" s="19"/>
      <c r="AL853" s="28">
        <f t="shared" ca="1" si="79"/>
        <v>7.5</v>
      </c>
      <c r="AM853" s="16" t="s">
        <v>183</v>
      </c>
      <c r="AN853" s="16" t="s">
        <v>240</v>
      </c>
      <c r="AO853" s="36" t="s">
        <v>562</v>
      </c>
      <c r="AP853" s="30">
        <v>6.9690000000000002E-2</v>
      </c>
      <c r="AQ853" s="31" t="s">
        <v>4629</v>
      </c>
      <c r="AR853" s="16" t="s">
        <v>4629</v>
      </c>
      <c r="AS853" s="16" t="s">
        <v>84</v>
      </c>
      <c r="AT853" s="16"/>
      <c r="AU853" s="33"/>
      <c r="AV853" s="16"/>
      <c r="AW853" s="16" t="s">
        <v>4630</v>
      </c>
      <c r="AX853" s="16">
        <v>3003401081</v>
      </c>
      <c r="AY853" s="16" t="s">
        <v>78</v>
      </c>
      <c r="AZ853" s="16" t="str">
        <f t="shared" ca="1" si="82"/>
        <v xml:space="preserve"> </v>
      </c>
      <c r="BA853" s="16" t="s">
        <v>87</v>
      </c>
      <c r="BB853" s="16" t="s">
        <v>87</v>
      </c>
      <c r="BC853" s="16"/>
      <c r="BD853" s="18" t="s">
        <v>87</v>
      </c>
      <c r="BE853" s="16"/>
      <c r="BF853" s="16" t="s">
        <v>87</v>
      </c>
      <c r="BG853" s="31"/>
      <c r="BH853" s="16"/>
      <c r="BI853" s="19"/>
      <c r="BJ853" s="16"/>
      <c r="BK853" s="16"/>
      <c r="BL853" s="34"/>
    </row>
    <row r="854" spans="1:64">
      <c r="A854" s="15">
        <v>986</v>
      </c>
      <c r="B854" s="16">
        <v>301</v>
      </c>
      <c r="C854" s="17" t="s">
        <v>64</v>
      </c>
      <c r="D854" s="18">
        <v>72286292</v>
      </c>
      <c r="E854" s="18">
        <v>72286292</v>
      </c>
      <c r="F854" s="18">
        <v>72286292</v>
      </c>
      <c r="G854" s="17" t="s">
        <v>4631</v>
      </c>
      <c r="H854" s="16" t="s">
        <v>66</v>
      </c>
      <c r="I854" s="19">
        <v>29843</v>
      </c>
      <c r="J854" s="16">
        <f t="shared" ca="1" si="80"/>
        <v>43</v>
      </c>
      <c r="K854" s="17" t="s">
        <v>67</v>
      </c>
      <c r="L854" s="16">
        <v>4070</v>
      </c>
      <c r="M854" s="16" t="s">
        <v>3596</v>
      </c>
      <c r="N854" s="16" t="s">
        <v>3597</v>
      </c>
      <c r="O854" s="35" t="s">
        <v>3598</v>
      </c>
      <c r="P854" s="16" t="s">
        <v>71</v>
      </c>
      <c r="Q854" s="16" t="s">
        <v>131</v>
      </c>
      <c r="R854" s="38" t="s">
        <v>73</v>
      </c>
      <c r="S854" s="22"/>
      <c r="T854" s="22">
        <v>986</v>
      </c>
      <c r="U854" s="22" t="s">
        <v>3597</v>
      </c>
      <c r="V854" s="37" t="s">
        <v>3598</v>
      </c>
      <c r="W854" s="16">
        <v>1000</v>
      </c>
      <c r="X854" s="16" t="s">
        <v>74</v>
      </c>
      <c r="Y854" s="16" t="s">
        <v>3599</v>
      </c>
      <c r="Z854" s="16" t="s">
        <v>3600</v>
      </c>
      <c r="AA854" s="16" t="s">
        <v>421</v>
      </c>
      <c r="AB854" s="16" t="s">
        <v>581</v>
      </c>
      <c r="AC854" s="16" t="s">
        <v>582</v>
      </c>
      <c r="AD854" s="16"/>
      <c r="AE854" s="16" t="s">
        <v>1324</v>
      </c>
      <c r="AF854" s="24">
        <v>2948278</v>
      </c>
      <c r="AG854" s="25" t="s">
        <v>78</v>
      </c>
      <c r="AH854" s="24">
        <v>2948278</v>
      </c>
      <c r="AI854" s="26" t="s">
        <v>78</v>
      </c>
      <c r="AJ854" s="27">
        <v>43118</v>
      </c>
      <c r="AK854" s="19"/>
      <c r="AL854" s="28">
        <f t="shared" ca="1" si="79"/>
        <v>7.166666666666667</v>
      </c>
      <c r="AM854" s="16" t="s">
        <v>269</v>
      </c>
      <c r="AN854" s="16" t="s">
        <v>94</v>
      </c>
      <c r="AO854" s="36" t="s">
        <v>583</v>
      </c>
      <c r="AP854" s="30">
        <v>6.9690000000000002E-2</v>
      </c>
      <c r="AQ854" s="31" t="s">
        <v>4632</v>
      </c>
      <c r="AR854" s="16" t="s">
        <v>4632</v>
      </c>
      <c r="AS854" s="16" t="s">
        <v>84</v>
      </c>
      <c r="AT854" s="16"/>
      <c r="AU854" s="33"/>
      <c r="AV854" s="16"/>
      <c r="AW854" s="16" t="s">
        <v>4633</v>
      </c>
      <c r="AX854" s="16">
        <v>3104277383</v>
      </c>
      <c r="AY854" s="16" t="s">
        <v>78</v>
      </c>
      <c r="AZ854" s="16" t="str">
        <f t="shared" ca="1" si="82"/>
        <v xml:space="preserve"> </v>
      </c>
      <c r="BA854" s="16" t="s">
        <v>87</v>
      </c>
      <c r="BB854" s="16" t="s">
        <v>87</v>
      </c>
      <c r="BC854" s="16"/>
      <c r="BD854" s="18" t="s">
        <v>87</v>
      </c>
      <c r="BE854" s="16"/>
      <c r="BF854" s="16" t="s">
        <v>87</v>
      </c>
      <c r="BG854" s="31"/>
      <c r="BH854" s="16"/>
      <c r="BI854" s="19"/>
      <c r="BJ854" s="16"/>
      <c r="BK854" s="16"/>
      <c r="BL854" s="34"/>
    </row>
    <row r="855" spans="1:64">
      <c r="A855" s="15">
        <v>987</v>
      </c>
      <c r="B855" s="16">
        <v>301</v>
      </c>
      <c r="C855" s="17" t="s">
        <v>64</v>
      </c>
      <c r="D855" s="18">
        <v>73021940</v>
      </c>
      <c r="E855" s="18">
        <v>73021940</v>
      </c>
      <c r="F855" s="18">
        <v>73021940</v>
      </c>
      <c r="G855" s="17" t="s">
        <v>4634</v>
      </c>
      <c r="H855" s="16" t="s">
        <v>229</v>
      </c>
      <c r="I855" s="19" t="s">
        <v>4635</v>
      </c>
      <c r="J855" s="16">
        <f t="shared" ca="1" si="80"/>
        <v>46</v>
      </c>
      <c r="K855" s="17" t="s">
        <v>67</v>
      </c>
      <c r="L855" s="16">
        <v>4070</v>
      </c>
      <c r="M855" s="16" t="s">
        <v>3596</v>
      </c>
      <c r="N855" s="16" t="s">
        <v>3597</v>
      </c>
      <c r="O855" s="35" t="s">
        <v>3598</v>
      </c>
      <c r="P855" s="16" t="s">
        <v>71</v>
      </c>
      <c r="Q855" s="16" t="s">
        <v>131</v>
      </c>
      <c r="R855" s="38" t="s">
        <v>73</v>
      </c>
      <c r="S855" s="22"/>
      <c r="T855" s="22">
        <v>987</v>
      </c>
      <c r="U855" s="22" t="s">
        <v>3597</v>
      </c>
      <c r="V855" s="37" t="s">
        <v>3598</v>
      </c>
      <c r="W855" s="16">
        <v>1000</v>
      </c>
      <c r="X855" s="16" t="s">
        <v>74</v>
      </c>
      <c r="Y855" s="16" t="s">
        <v>3599</v>
      </c>
      <c r="Z855" s="16" t="s">
        <v>3600</v>
      </c>
      <c r="AA855" s="16" t="s">
        <v>433</v>
      </c>
      <c r="AB855" s="16" t="s">
        <v>662</v>
      </c>
      <c r="AC855" s="16" t="s">
        <v>663</v>
      </c>
      <c r="AD855" s="16" t="s">
        <v>4636</v>
      </c>
      <c r="AE855" s="16" t="s">
        <v>3601</v>
      </c>
      <c r="AF855" s="24">
        <v>2948278</v>
      </c>
      <c r="AG855" s="25" t="s">
        <v>78</v>
      </c>
      <c r="AH855" s="24">
        <v>2948278</v>
      </c>
      <c r="AI855" s="26" t="s">
        <v>78</v>
      </c>
      <c r="AJ855" s="27">
        <v>42989</v>
      </c>
      <c r="AK855" s="19"/>
      <c r="AL855" s="28">
        <f t="shared" ca="1" si="79"/>
        <v>7.5</v>
      </c>
      <c r="AM855" s="16" t="s">
        <v>183</v>
      </c>
      <c r="AN855" s="16" t="s">
        <v>94</v>
      </c>
      <c r="AO855" s="36" t="s">
        <v>664</v>
      </c>
      <c r="AP855" s="30">
        <v>6.9690000000000002E-2</v>
      </c>
      <c r="AQ855" s="31" t="s">
        <v>4637</v>
      </c>
      <c r="AR855" s="16" t="s">
        <v>4637</v>
      </c>
      <c r="AS855" s="16" t="s">
        <v>84</v>
      </c>
      <c r="AT855" s="16"/>
      <c r="AU855" s="33"/>
      <c r="AV855" s="16"/>
      <c r="AW855" s="16" t="s">
        <v>4638</v>
      </c>
      <c r="AX855" s="16">
        <v>3137643120</v>
      </c>
      <c r="AY855" s="16" t="s">
        <v>78</v>
      </c>
      <c r="AZ855" s="16" t="str">
        <f t="shared" ca="1" si="82"/>
        <v xml:space="preserve"> </v>
      </c>
      <c r="BA855" s="16" t="s">
        <v>87</v>
      </c>
      <c r="BB855" s="16" t="s">
        <v>87</v>
      </c>
      <c r="BC855" s="16"/>
      <c r="BD855" s="18" t="s">
        <v>87</v>
      </c>
      <c r="BE855" s="16"/>
      <c r="BF855" s="16" t="s">
        <v>87</v>
      </c>
      <c r="BG855" s="31"/>
      <c r="BH855" s="16"/>
      <c r="BI855" s="19"/>
      <c r="BJ855" s="16"/>
      <c r="BK855" s="16"/>
      <c r="BL855" s="34"/>
    </row>
    <row r="856" spans="1:64">
      <c r="A856" s="15">
        <v>988</v>
      </c>
      <c r="B856" s="16">
        <v>301</v>
      </c>
      <c r="C856" s="17" t="s">
        <v>64</v>
      </c>
      <c r="D856" s="18">
        <v>73205362</v>
      </c>
      <c r="E856" s="18">
        <v>73205362</v>
      </c>
      <c r="F856" s="18">
        <v>73205362</v>
      </c>
      <c r="G856" s="17" t="s">
        <v>4639</v>
      </c>
      <c r="H856" s="16"/>
      <c r="I856" s="19">
        <v>30568</v>
      </c>
      <c r="J856" s="16">
        <f t="shared" ca="1" si="80"/>
        <v>41</v>
      </c>
      <c r="K856" s="17" t="s">
        <v>67</v>
      </c>
      <c r="L856" s="16">
        <v>4070</v>
      </c>
      <c r="M856" s="16" t="s">
        <v>3596</v>
      </c>
      <c r="N856" s="16" t="s">
        <v>3597</v>
      </c>
      <c r="O856" s="35" t="s">
        <v>3598</v>
      </c>
      <c r="P856" s="16" t="s">
        <v>71</v>
      </c>
      <c r="Q856" s="16" t="s">
        <v>131</v>
      </c>
      <c r="R856" s="38" t="s">
        <v>73</v>
      </c>
      <c r="S856" s="22"/>
      <c r="T856" s="22">
        <v>988</v>
      </c>
      <c r="U856" s="22" t="s">
        <v>3597</v>
      </c>
      <c r="V856" s="37" t="s">
        <v>3598</v>
      </c>
      <c r="W856" s="16">
        <v>1000</v>
      </c>
      <c r="X856" s="16" t="s">
        <v>74</v>
      </c>
      <c r="Y856" s="16" t="s">
        <v>3599</v>
      </c>
      <c r="Z856" s="16" t="s">
        <v>3600</v>
      </c>
      <c r="AA856" s="16" t="s">
        <v>76</v>
      </c>
      <c r="AB856" s="16" t="s">
        <v>76</v>
      </c>
      <c r="AC856" s="16" t="s">
        <v>76</v>
      </c>
      <c r="AD856" s="16"/>
      <c r="AE856" s="16" t="s">
        <v>3601</v>
      </c>
      <c r="AF856" s="24">
        <v>2948278</v>
      </c>
      <c r="AG856" s="25" t="s">
        <v>78</v>
      </c>
      <c r="AH856" s="24">
        <v>2948278</v>
      </c>
      <c r="AI856" s="26" t="s">
        <v>78</v>
      </c>
      <c r="AJ856" s="27">
        <v>43308</v>
      </c>
      <c r="AK856" s="19"/>
      <c r="AL856" s="28">
        <f t="shared" ca="1" si="79"/>
        <v>6.666666666666667</v>
      </c>
      <c r="AM856" s="16" t="s">
        <v>173</v>
      </c>
      <c r="AN856" s="16" t="s">
        <v>94</v>
      </c>
      <c r="AO856" s="36" t="s">
        <v>82</v>
      </c>
      <c r="AP856" s="30">
        <v>6.9690000000000002E-2</v>
      </c>
      <c r="AQ856" s="31" t="s">
        <v>4640</v>
      </c>
      <c r="AR856" s="16" t="s">
        <v>4640</v>
      </c>
      <c r="AS856" s="16" t="s">
        <v>84</v>
      </c>
      <c r="AT856" s="16"/>
      <c r="AU856" s="33"/>
      <c r="AV856" s="16"/>
      <c r="AW856" s="16" t="s">
        <v>4641</v>
      </c>
      <c r="AX856" s="16">
        <v>3103899168</v>
      </c>
      <c r="AY856" s="16" t="s">
        <v>78</v>
      </c>
      <c r="AZ856" s="16" t="str">
        <f t="shared" ca="1" si="82"/>
        <v xml:space="preserve"> </v>
      </c>
      <c r="BA856" s="16" t="s">
        <v>87</v>
      </c>
      <c r="BB856" s="16" t="s">
        <v>87</v>
      </c>
      <c r="BC856" s="16"/>
      <c r="BD856" s="18" t="s">
        <v>87</v>
      </c>
      <c r="BE856" s="16"/>
      <c r="BF856" s="16" t="s">
        <v>87</v>
      </c>
      <c r="BG856" s="31"/>
      <c r="BH856" s="16"/>
      <c r="BI856" s="19"/>
      <c r="BJ856" s="16"/>
      <c r="BK856" s="16"/>
      <c r="BL856" s="34"/>
    </row>
    <row r="857" spans="1:64">
      <c r="A857" s="15">
        <v>989</v>
      </c>
      <c r="B857" s="16">
        <v>301</v>
      </c>
      <c r="C857" s="17" t="s">
        <v>64</v>
      </c>
      <c r="D857" s="18">
        <v>74130992</v>
      </c>
      <c r="E857" s="18">
        <v>74130992</v>
      </c>
      <c r="F857" s="18">
        <v>74130992</v>
      </c>
      <c r="G857" s="17" t="s">
        <v>4642</v>
      </c>
      <c r="H857" s="16" t="s">
        <v>291</v>
      </c>
      <c r="I857" s="19">
        <v>30459</v>
      </c>
      <c r="J857" s="16">
        <f t="shared" ca="1" si="80"/>
        <v>41</v>
      </c>
      <c r="K857" s="17" t="s">
        <v>67</v>
      </c>
      <c r="L857" s="16">
        <v>4070</v>
      </c>
      <c r="M857" s="16" t="s">
        <v>3596</v>
      </c>
      <c r="N857" s="16" t="s">
        <v>3597</v>
      </c>
      <c r="O857" s="35" t="s">
        <v>3598</v>
      </c>
      <c r="P857" s="16" t="s">
        <v>71</v>
      </c>
      <c r="Q857" s="16" t="s">
        <v>131</v>
      </c>
      <c r="R857" s="38" t="s">
        <v>73</v>
      </c>
      <c r="S857" s="22"/>
      <c r="T857" s="22">
        <v>989</v>
      </c>
      <c r="U857" s="22" t="s">
        <v>3597</v>
      </c>
      <c r="V857" s="37" t="s">
        <v>3598</v>
      </c>
      <c r="W857" s="16">
        <v>1000</v>
      </c>
      <c r="X857" s="16" t="s">
        <v>74</v>
      </c>
      <c r="Y857" s="16" t="s">
        <v>3599</v>
      </c>
      <c r="Z857" s="16" t="s">
        <v>3600</v>
      </c>
      <c r="AA857" s="16" t="s">
        <v>76</v>
      </c>
      <c r="AB857" s="16" t="s">
        <v>76</v>
      </c>
      <c r="AC857" s="16" t="s">
        <v>76</v>
      </c>
      <c r="AD857" s="16"/>
      <c r="AE857" s="16" t="s">
        <v>1324</v>
      </c>
      <c r="AF857" s="24">
        <v>2948278</v>
      </c>
      <c r="AG857" s="25" t="s">
        <v>78</v>
      </c>
      <c r="AH857" s="24">
        <v>2948278</v>
      </c>
      <c r="AI857" s="26" t="s">
        <v>78</v>
      </c>
      <c r="AJ857" s="27">
        <v>43110</v>
      </c>
      <c r="AK857" s="19"/>
      <c r="AL857" s="28">
        <f t="shared" ref="AL857:AL917" ca="1" si="83">IFERROR(IF(AJ857=0," ",DATEDIF(AJ857,TODAY(),"M"))/12," ")</f>
        <v>7.166666666666667</v>
      </c>
      <c r="AM857" s="16" t="s">
        <v>120</v>
      </c>
      <c r="AN857" s="16" t="s">
        <v>94</v>
      </c>
      <c r="AO857" s="36" t="s">
        <v>82</v>
      </c>
      <c r="AP857" s="30">
        <v>6.9690000000000002E-2</v>
      </c>
      <c r="AQ857" s="31" t="s">
        <v>4643</v>
      </c>
      <c r="AR857" s="16" t="s">
        <v>4643</v>
      </c>
      <c r="AS857" s="16" t="s">
        <v>84</v>
      </c>
      <c r="AT857" s="16" t="s">
        <v>4644</v>
      </c>
      <c r="AU857" s="33"/>
      <c r="AV857" s="16"/>
      <c r="AW857" s="16" t="s">
        <v>4645</v>
      </c>
      <c r="AX857" s="16">
        <v>3233977034</v>
      </c>
      <c r="AY857" s="16" t="s">
        <v>78</v>
      </c>
      <c r="AZ857" s="16" t="str">
        <f t="shared" ca="1" si="82"/>
        <v xml:space="preserve"> </v>
      </c>
      <c r="BA857" s="16" t="s">
        <v>87</v>
      </c>
      <c r="BB857" s="16" t="s">
        <v>87</v>
      </c>
      <c r="BC857" s="16"/>
      <c r="BD857" s="18" t="s">
        <v>87</v>
      </c>
      <c r="BE857" s="16"/>
      <c r="BF857" s="16" t="s">
        <v>87</v>
      </c>
      <c r="BG857" s="31"/>
      <c r="BH857" s="16"/>
      <c r="BI857" s="19"/>
      <c r="BJ857" s="16"/>
      <c r="BK857" s="16"/>
      <c r="BL857" s="34"/>
    </row>
    <row r="858" spans="1:64">
      <c r="A858" s="15">
        <v>990</v>
      </c>
      <c r="B858" s="16">
        <v>301</v>
      </c>
      <c r="C858" s="17" t="s">
        <v>64</v>
      </c>
      <c r="D858" s="18">
        <v>74348167</v>
      </c>
      <c r="E858" s="18" t="e">
        <v>#N/A</v>
      </c>
      <c r="F858" s="18" t="e">
        <v>#N/A</v>
      </c>
      <c r="G858" s="17" t="s">
        <v>4646</v>
      </c>
      <c r="H858" s="16"/>
      <c r="I858" s="19">
        <v>30913</v>
      </c>
      <c r="J858" s="16">
        <f t="shared" ca="1" si="80"/>
        <v>40</v>
      </c>
      <c r="K858" s="17" t="s">
        <v>67</v>
      </c>
      <c r="L858" s="16">
        <v>4070</v>
      </c>
      <c r="M858" s="16" t="s">
        <v>3596</v>
      </c>
      <c r="N858" s="16" t="s">
        <v>3597</v>
      </c>
      <c r="O858" s="35" t="s">
        <v>3598</v>
      </c>
      <c r="P858" s="16" t="s">
        <v>71</v>
      </c>
      <c r="Q858" s="16" t="s">
        <v>131</v>
      </c>
      <c r="R858" s="38" t="s">
        <v>1309</v>
      </c>
      <c r="S858" s="22"/>
      <c r="T858" s="22">
        <v>990</v>
      </c>
      <c r="U858" s="22" t="s">
        <v>3597</v>
      </c>
      <c r="V858" s="37" t="s">
        <v>3598</v>
      </c>
      <c r="W858" s="16">
        <v>1000</v>
      </c>
      <c r="X858" s="16" t="s">
        <v>74</v>
      </c>
      <c r="Y858" s="16" t="s">
        <v>3599</v>
      </c>
      <c r="Z858" s="16" t="s">
        <v>3600</v>
      </c>
      <c r="AA858" s="16" t="s">
        <v>671</v>
      </c>
      <c r="AB858" s="16" t="s">
        <v>4647</v>
      </c>
      <c r="AC858" s="16" t="s">
        <v>692</v>
      </c>
      <c r="AD858" s="16"/>
      <c r="AE858" s="16" t="s">
        <v>3601</v>
      </c>
      <c r="AF858" s="24">
        <v>2948278</v>
      </c>
      <c r="AG858" s="25" t="s">
        <v>78</v>
      </c>
      <c r="AH858" s="24">
        <v>2948278</v>
      </c>
      <c r="AI858" s="26" t="s">
        <v>78</v>
      </c>
      <c r="AJ858" s="27">
        <v>43059</v>
      </c>
      <c r="AK858" s="19"/>
      <c r="AL858" s="28">
        <f t="shared" ca="1" si="83"/>
        <v>7.333333333333333</v>
      </c>
      <c r="AM858" s="16" t="s">
        <v>173</v>
      </c>
      <c r="AN858" s="16" t="s">
        <v>94</v>
      </c>
      <c r="AO858" s="36" t="s">
        <v>693</v>
      </c>
      <c r="AP858" s="30">
        <v>6.9690000000000002E-2</v>
      </c>
      <c r="AQ858" s="31" t="s">
        <v>4648</v>
      </c>
      <c r="AR858" s="16" t="s">
        <v>4648</v>
      </c>
      <c r="AS858" s="16" t="s">
        <v>3793</v>
      </c>
      <c r="AT858" s="16"/>
      <c r="AU858" s="33"/>
      <c r="AV858" s="16"/>
      <c r="AW858" s="16" t="s">
        <v>4649</v>
      </c>
      <c r="AX858" s="16">
        <v>3122725737</v>
      </c>
      <c r="AY858" s="16" t="s">
        <v>78</v>
      </c>
      <c r="AZ858" s="16" t="str">
        <f t="shared" ca="1" si="82"/>
        <v xml:space="preserve"> </v>
      </c>
      <c r="BA858" s="16" t="s">
        <v>87</v>
      </c>
      <c r="BB858" s="16" t="s">
        <v>87</v>
      </c>
      <c r="BC858" s="16"/>
      <c r="BD858" s="18" t="s">
        <v>87</v>
      </c>
      <c r="BE858" s="16"/>
      <c r="BF858" s="16" t="s">
        <v>87</v>
      </c>
      <c r="BG858" s="31"/>
      <c r="BH858" s="16"/>
      <c r="BI858" s="19"/>
      <c r="BJ858" s="16"/>
      <c r="BK858" s="16"/>
      <c r="BL858" s="34"/>
    </row>
    <row r="859" spans="1:64">
      <c r="A859" s="15">
        <v>991</v>
      </c>
      <c r="B859" s="16">
        <v>301</v>
      </c>
      <c r="C859" s="17" t="s">
        <v>64</v>
      </c>
      <c r="D859" s="18">
        <v>74352278</v>
      </c>
      <c r="E859" s="18">
        <v>74352278</v>
      </c>
      <c r="F859" s="18">
        <v>74352278</v>
      </c>
      <c r="G859" s="17" t="s">
        <v>4650</v>
      </c>
      <c r="H859" s="16" t="s">
        <v>89</v>
      </c>
      <c r="I859" s="19">
        <v>27632</v>
      </c>
      <c r="J859" s="16">
        <f t="shared" ca="1" si="80"/>
        <v>49</v>
      </c>
      <c r="K859" s="17" t="s">
        <v>67</v>
      </c>
      <c r="L859" s="16">
        <v>4070</v>
      </c>
      <c r="M859" s="16" t="s">
        <v>3596</v>
      </c>
      <c r="N859" s="16" t="s">
        <v>3597</v>
      </c>
      <c r="O859" s="35" t="s">
        <v>3598</v>
      </c>
      <c r="P859" s="16" t="s">
        <v>71</v>
      </c>
      <c r="Q859" s="16" t="s">
        <v>131</v>
      </c>
      <c r="R859" s="38" t="s">
        <v>73</v>
      </c>
      <c r="S859" s="22"/>
      <c r="T859" s="22">
        <v>991</v>
      </c>
      <c r="U859" s="22" t="s">
        <v>3597</v>
      </c>
      <c r="V859" s="37" t="s">
        <v>3598</v>
      </c>
      <c r="W859" s="16">
        <v>1000</v>
      </c>
      <c r="X859" s="16" t="s">
        <v>74</v>
      </c>
      <c r="Y859" s="16" t="s">
        <v>3599</v>
      </c>
      <c r="Z859" s="16" t="s">
        <v>3600</v>
      </c>
      <c r="AA859" s="16" t="s">
        <v>671</v>
      </c>
      <c r="AB859" s="16" t="s">
        <v>691</v>
      </c>
      <c r="AC859" s="16" t="s">
        <v>692</v>
      </c>
      <c r="AD859" s="16"/>
      <c r="AE859" s="16" t="s">
        <v>1324</v>
      </c>
      <c r="AF859" s="24">
        <v>2948278</v>
      </c>
      <c r="AG859" s="25" t="s">
        <v>78</v>
      </c>
      <c r="AH859" s="24">
        <v>2948278</v>
      </c>
      <c r="AI859" s="26" t="s">
        <v>78</v>
      </c>
      <c r="AJ859" s="27">
        <v>43118</v>
      </c>
      <c r="AK859" s="19"/>
      <c r="AL859" s="28">
        <f t="shared" ca="1" si="83"/>
        <v>7.166666666666667</v>
      </c>
      <c r="AM859" s="16" t="s">
        <v>173</v>
      </c>
      <c r="AN859" s="16" t="s">
        <v>240</v>
      </c>
      <c r="AO859" s="36" t="s">
        <v>693</v>
      </c>
      <c r="AP859" s="30">
        <v>6.9690000000000002E-2</v>
      </c>
      <c r="AQ859" s="31" t="s">
        <v>4651</v>
      </c>
      <c r="AR859" s="16" t="s">
        <v>4651</v>
      </c>
      <c r="AS859" s="16" t="s">
        <v>84</v>
      </c>
      <c r="AT859" s="16"/>
      <c r="AU859" s="33"/>
      <c r="AV859" s="16"/>
      <c r="AW859" s="16" t="s">
        <v>4652</v>
      </c>
      <c r="AX859" s="16">
        <v>3204890557</v>
      </c>
      <c r="AY859" s="16" t="s">
        <v>78</v>
      </c>
      <c r="AZ859" s="16" t="str">
        <f t="shared" ca="1" si="82"/>
        <v xml:space="preserve"> </v>
      </c>
      <c r="BA859" s="16" t="s">
        <v>87</v>
      </c>
      <c r="BB859" s="16" t="s">
        <v>87</v>
      </c>
      <c r="BC859" s="16"/>
      <c r="BD859" s="18" t="s">
        <v>87</v>
      </c>
      <c r="BE859" s="16"/>
      <c r="BF859" s="16" t="s">
        <v>87</v>
      </c>
      <c r="BG859" s="31"/>
      <c r="BH859" s="16"/>
      <c r="BI859" s="19"/>
      <c r="BJ859" s="16"/>
      <c r="BK859" s="16"/>
      <c r="BL859" s="34"/>
    </row>
    <row r="860" spans="1:64">
      <c r="A860" s="15">
        <v>992</v>
      </c>
      <c r="B860" s="16">
        <v>301</v>
      </c>
      <c r="C860" s="17" t="s">
        <v>64</v>
      </c>
      <c r="D860" s="18">
        <v>74375389</v>
      </c>
      <c r="E860" s="18">
        <v>74375389</v>
      </c>
      <c r="F860" s="18">
        <v>74375389</v>
      </c>
      <c r="G860" s="17" t="s">
        <v>4653</v>
      </c>
      <c r="H860" s="16" t="s">
        <v>66</v>
      </c>
      <c r="I860" s="19">
        <v>29253</v>
      </c>
      <c r="J860" s="16">
        <f t="shared" ca="1" si="80"/>
        <v>45</v>
      </c>
      <c r="K860" s="17" t="s">
        <v>67</v>
      </c>
      <c r="L860" s="16">
        <v>4070</v>
      </c>
      <c r="M860" s="16" t="s">
        <v>3596</v>
      </c>
      <c r="N860" s="16" t="s">
        <v>3597</v>
      </c>
      <c r="O860" s="35" t="s">
        <v>3598</v>
      </c>
      <c r="P860" s="16" t="s">
        <v>71</v>
      </c>
      <c r="Q860" s="16" t="s">
        <v>131</v>
      </c>
      <c r="R860" s="38" t="s">
        <v>73</v>
      </c>
      <c r="S860" s="22"/>
      <c r="T860" s="22">
        <v>992</v>
      </c>
      <c r="U860" s="22" t="s">
        <v>3597</v>
      </c>
      <c r="V860" s="37" t="s">
        <v>3598</v>
      </c>
      <c r="W860" s="16">
        <v>1000</v>
      </c>
      <c r="X860" s="16" t="s">
        <v>74</v>
      </c>
      <c r="Y860" s="16" t="s">
        <v>3599</v>
      </c>
      <c r="Z860" s="16" t="s">
        <v>3600</v>
      </c>
      <c r="AA860" s="16" t="s">
        <v>433</v>
      </c>
      <c r="AB860" s="16" t="s">
        <v>496</v>
      </c>
      <c r="AC860" s="16" t="s">
        <v>497</v>
      </c>
      <c r="AD860" s="16" t="s">
        <v>4654</v>
      </c>
      <c r="AE860" s="16" t="s">
        <v>1324</v>
      </c>
      <c r="AF860" s="24">
        <v>2948278</v>
      </c>
      <c r="AG860" s="25" t="s">
        <v>78</v>
      </c>
      <c r="AH860" s="24">
        <v>2948278</v>
      </c>
      <c r="AI860" s="26" t="s">
        <v>78</v>
      </c>
      <c r="AJ860" s="27">
        <v>43179</v>
      </c>
      <c r="AK860" s="19"/>
      <c r="AL860" s="28">
        <f t="shared" ca="1" si="83"/>
        <v>7</v>
      </c>
      <c r="AM860" s="16" t="s">
        <v>120</v>
      </c>
      <c r="AN860" s="16" t="s">
        <v>121</v>
      </c>
      <c r="AO860" s="36" t="s">
        <v>498</v>
      </c>
      <c r="AP860" s="30">
        <v>6.9690000000000002E-2</v>
      </c>
      <c r="AQ860" s="31" t="s">
        <v>4655</v>
      </c>
      <c r="AR860" s="16" t="s">
        <v>4656</v>
      </c>
      <c r="AS860" s="16" t="s">
        <v>84</v>
      </c>
      <c r="AT860" s="16"/>
      <c r="AU860" s="33"/>
      <c r="AV860" s="16"/>
      <c r="AW860" s="16" t="s">
        <v>4657</v>
      </c>
      <c r="AX860" s="16">
        <v>3234876608</v>
      </c>
      <c r="AY860" s="16" t="s">
        <v>78</v>
      </c>
      <c r="AZ860" s="16" t="str">
        <f t="shared" ca="1" si="82"/>
        <v xml:space="preserve"> </v>
      </c>
      <c r="BA860" s="16" t="s">
        <v>87</v>
      </c>
      <c r="BB860" s="16" t="s">
        <v>87</v>
      </c>
      <c r="BC860" s="16"/>
      <c r="BD860" s="18" t="s">
        <v>87</v>
      </c>
      <c r="BE860" s="16"/>
      <c r="BF860" s="16" t="s">
        <v>87</v>
      </c>
      <c r="BG860" s="31"/>
      <c r="BH860" s="16"/>
      <c r="BI860" s="19"/>
      <c r="BJ860" s="16"/>
      <c r="BK860" s="16"/>
      <c r="BL860" s="34"/>
    </row>
    <row r="861" spans="1:64">
      <c r="A861" s="15">
        <v>993</v>
      </c>
      <c r="B861" s="16">
        <v>301</v>
      </c>
      <c r="C861" s="17" t="s">
        <v>64</v>
      </c>
      <c r="D861" s="18">
        <v>76141090</v>
      </c>
      <c r="E861" s="18">
        <v>76141090</v>
      </c>
      <c r="F861" s="18">
        <v>76141090</v>
      </c>
      <c r="G861" s="17" t="s">
        <v>4658</v>
      </c>
      <c r="H861" s="16" t="s">
        <v>89</v>
      </c>
      <c r="I861" s="19">
        <v>29142</v>
      </c>
      <c r="J861" s="16">
        <f t="shared" ca="1" si="80"/>
        <v>45</v>
      </c>
      <c r="K861" s="17" t="s">
        <v>67</v>
      </c>
      <c r="L861" s="16">
        <v>4070</v>
      </c>
      <c r="M861" s="16" t="s">
        <v>3596</v>
      </c>
      <c r="N861" s="16" t="s">
        <v>3597</v>
      </c>
      <c r="O861" s="35" t="s">
        <v>3598</v>
      </c>
      <c r="P861" s="16" t="s">
        <v>71</v>
      </c>
      <c r="Q861" s="16" t="s">
        <v>131</v>
      </c>
      <c r="R861" s="38" t="s">
        <v>73</v>
      </c>
      <c r="S861" s="22"/>
      <c r="T861" s="22">
        <v>993</v>
      </c>
      <c r="U861" s="22" t="s">
        <v>3597</v>
      </c>
      <c r="V861" s="37" t="s">
        <v>3598</v>
      </c>
      <c r="W861" s="16">
        <v>1000</v>
      </c>
      <c r="X861" s="16" t="s">
        <v>74</v>
      </c>
      <c r="Y861" s="16" t="s">
        <v>3599</v>
      </c>
      <c r="Z861" s="16" t="s">
        <v>3600</v>
      </c>
      <c r="AA861" s="16" t="s">
        <v>463</v>
      </c>
      <c r="AB861" s="16" t="s">
        <v>3902</v>
      </c>
      <c r="AC861" s="16" t="s">
        <v>465</v>
      </c>
      <c r="AD861" s="16"/>
      <c r="AE861" s="16" t="s">
        <v>3601</v>
      </c>
      <c r="AF861" s="24">
        <v>2948278</v>
      </c>
      <c r="AG861" s="25" t="s">
        <v>78</v>
      </c>
      <c r="AH861" s="24">
        <v>2948278</v>
      </c>
      <c r="AI861" s="26" t="s">
        <v>78</v>
      </c>
      <c r="AJ861" s="27">
        <v>43088</v>
      </c>
      <c r="AK861" s="19"/>
      <c r="AL861" s="28">
        <f t="shared" ca="1" si="83"/>
        <v>7.25</v>
      </c>
      <c r="AM861" s="16" t="s">
        <v>183</v>
      </c>
      <c r="AN861" s="16" t="s">
        <v>94</v>
      </c>
      <c r="AO861" s="36" t="s">
        <v>466</v>
      </c>
      <c r="AP861" s="30">
        <v>6.9690000000000002E-2</v>
      </c>
      <c r="AQ861" s="31" t="s">
        <v>4659</v>
      </c>
      <c r="AR861" s="16" t="s">
        <v>4659</v>
      </c>
      <c r="AS861" s="16" t="s">
        <v>4660</v>
      </c>
      <c r="AT861" s="16"/>
      <c r="AU861" s="33"/>
      <c r="AV861" s="16"/>
      <c r="AW861" s="16" t="s">
        <v>4661</v>
      </c>
      <c r="AX861" s="16">
        <v>3134493195</v>
      </c>
      <c r="AY861" s="16" t="s">
        <v>78</v>
      </c>
      <c r="AZ861" s="16" t="str">
        <f t="shared" ca="1" si="82"/>
        <v xml:space="preserve"> </v>
      </c>
      <c r="BA861" s="16" t="s">
        <v>87</v>
      </c>
      <c r="BB861" s="16" t="s">
        <v>211</v>
      </c>
      <c r="BC861" s="16"/>
      <c r="BD861" s="18" t="s">
        <v>87</v>
      </c>
      <c r="BE861" s="16"/>
      <c r="BF861" s="16" t="s">
        <v>87</v>
      </c>
      <c r="BG861" s="31"/>
      <c r="BH861" s="16"/>
      <c r="BI861" s="19"/>
      <c r="BJ861" s="16"/>
      <c r="BK861" s="16"/>
      <c r="BL861" s="34"/>
    </row>
    <row r="862" spans="1:64">
      <c r="A862" s="15">
        <v>994</v>
      </c>
      <c r="B862" s="16">
        <v>301</v>
      </c>
      <c r="C862" s="17" t="s">
        <v>64</v>
      </c>
      <c r="D862" s="18">
        <v>76229792</v>
      </c>
      <c r="E862" s="18">
        <v>76229792</v>
      </c>
      <c r="F862" s="18">
        <v>76229792</v>
      </c>
      <c r="G862" s="17" t="s">
        <v>4662</v>
      </c>
      <c r="H862" s="16" t="s">
        <v>89</v>
      </c>
      <c r="I862" s="19" t="s">
        <v>4663</v>
      </c>
      <c r="J862" s="16">
        <f t="shared" ref="J862:J880" ca="1" si="84">IF(I862=0," ",DATEDIF(I862,TODAY(),"Y"))</f>
        <v>42</v>
      </c>
      <c r="K862" s="17" t="s">
        <v>67</v>
      </c>
      <c r="L862" s="16">
        <v>4070</v>
      </c>
      <c r="M862" s="16" t="s">
        <v>3596</v>
      </c>
      <c r="N862" s="16" t="s">
        <v>3597</v>
      </c>
      <c r="O862" s="35" t="s">
        <v>3598</v>
      </c>
      <c r="P862" s="16" t="s">
        <v>71</v>
      </c>
      <c r="Q862" s="16" t="s">
        <v>131</v>
      </c>
      <c r="R862" s="38" t="s">
        <v>73</v>
      </c>
      <c r="S862" s="22"/>
      <c r="T862" s="22">
        <v>994</v>
      </c>
      <c r="U862" s="22" t="s">
        <v>3597</v>
      </c>
      <c r="V862" s="37" t="s">
        <v>3598</v>
      </c>
      <c r="W862" s="16">
        <v>1000</v>
      </c>
      <c r="X862" s="16" t="s">
        <v>74</v>
      </c>
      <c r="Y862" s="16" t="s">
        <v>3599</v>
      </c>
      <c r="Z862" s="16" t="s">
        <v>3600</v>
      </c>
      <c r="AA862" s="16" t="s">
        <v>463</v>
      </c>
      <c r="AB862" s="16" t="s">
        <v>4664</v>
      </c>
      <c r="AC862" s="16" t="s">
        <v>465</v>
      </c>
      <c r="AD862" s="16" t="s">
        <v>4290</v>
      </c>
      <c r="AE862" s="16" t="s">
        <v>3601</v>
      </c>
      <c r="AF862" s="24">
        <v>2948278</v>
      </c>
      <c r="AG862" s="25" t="s">
        <v>78</v>
      </c>
      <c r="AH862" s="24">
        <v>2948278</v>
      </c>
      <c r="AI862" s="26" t="s">
        <v>78</v>
      </c>
      <c r="AJ862" s="27">
        <v>42996</v>
      </c>
      <c r="AK862" s="19"/>
      <c r="AL862" s="28">
        <f t="shared" ca="1" si="83"/>
        <v>7.5</v>
      </c>
      <c r="AM862" s="16" t="s">
        <v>183</v>
      </c>
      <c r="AN862" s="16" t="s">
        <v>121</v>
      </c>
      <c r="AO862" s="36" t="s">
        <v>466</v>
      </c>
      <c r="AP862" s="30">
        <v>6.9690000000000002E-2</v>
      </c>
      <c r="AQ862" s="31" t="s">
        <v>4665</v>
      </c>
      <c r="AR862" s="16" t="s">
        <v>4665</v>
      </c>
      <c r="AS862" s="16" t="s">
        <v>84</v>
      </c>
      <c r="AT862" s="16"/>
      <c r="AU862" s="33"/>
      <c r="AV862" s="16"/>
      <c r="AW862" s="16" t="s">
        <v>4666</v>
      </c>
      <c r="AX862" s="16">
        <v>3145729380</v>
      </c>
      <c r="AY862" s="16">
        <v>3103011969</v>
      </c>
      <c r="AZ862" s="16" t="str">
        <f t="shared" ca="1" si="82"/>
        <v xml:space="preserve"> </v>
      </c>
      <c r="BA862" s="16" t="s">
        <v>87</v>
      </c>
      <c r="BB862" s="16" t="s">
        <v>211</v>
      </c>
      <c r="BC862" s="16"/>
      <c r="BD862" s="18" t="s">
        <v>87</v>
      </c>
      <c r="BE862" s="16"/>
      <c r="BF862" s="16" t="s">
        <v>87</v>
      </c>
      <c r="BG862" s="31"/>
      <c r="BH862" s="16"/>
      <c r="BI862" s="19"/>
      <c r="BJ862" s="16"/>
      <c r="BK862" s="16"/>
      <c r="BL862" s="34"/>
    </row>
    <row r="863" spans="1:64">
      <c r="A863" s="15">
        <v>995</v>
      </c>
      <c r="B863" s="16">
        <v>301</v>
      </c>
      <c r="C863" s="17" t="s">
        <v>64</v>
      </c>
      <c r="D863" s="18">
        <v>76229946</v>
      </c>
      <c r="E863" s="18">
        <v>76229946</v>
      </c>
      <c r="F863" s="18">
        <v>76229946</v>
      </c>
      <c r="G863" s="17" t="s">
        <v>4667</v>
      </c>
      <c r="H863" s="16" t="s">
        <v>89</v>
      </c>
      <c r="I863" s="19">
        <v>30447</v>
      </c>
      <c r="J863" s="16">
        <f t="shared" ca="1" si="84"/>
        <v>41</v>
      </c>
      <c r="K863" s="17" t="s">
        <v>67</v>
      </c>
      <c r="L863" s="16">
        <v>4070</v>
      </c>
      <c r="M863" s="16" t="s">
        <v>3596</v>
      </c>
      <c r="N863" s="16" t="s">
        <v>3597</v>
      </c>
      <c r="O863" s="35" t="s">
        <v>3598</v>
      </c>
      <c r="P863" s="16" t="s">
        <v>71</v>
      </c>
      <c r="Q863" s="16" t="s">
        <v>131</v>
      </c>
      <c r="R863" s="38" t="s">
        <v>73</v>
      </c>
      <c r="S863" s="22"/>
      <c r="T863" s="22">
        <v>995</v>
      </c>
      <c r="U863" s="22" t="s">
        <v>3597</v>
      </c>
      <c r="V863" s="37" t="s">
        <v>3598</v>
      </c>
      <c r="W863" s="16">
        <v>1000</v>
      </c>
      <c r="X863" s="16" t="s">
        <v>74</v>
      </c>
      <c r="Y863" s="16" t="s">
        <v>3599</v>
      </c>
      <c r="Z863" s="16" t="s">
        <v>3600</v>
      </c>
      <c r="AA863" s="16" t="s">
        <v>433</v>
      </c>
      <c r="AB863" s="16" t="s">
        <v>4668</v>
      </c>
      <c r="AC863" s="16" t="s">
        <v>435</v>
      </c>
      <c r="AD863" s="16" t="s">
        <v>4669</v>
      </c>
      <c r="AE863" s="16" t="s">
        <v>3601</v>
      </c>
      <c r="AF863" s="24">
        <v>2948278</v>
      </c>
      <c r="AG863" s="25" t="s">
        <v>78</v>
      </c>
      <c r="AH863" s="24">
        <v>2948278</v>
      </c>
      <c r="AI863" s="26" t="s">
        <v>78</v>
      </c>
      <c r="AJ863" s="27">
        <v>43285</v>
      </c>
      <c r="AK863" s="19"/>
      <c r="AL863" s="28">
        <f t="shared" ca="1" si="83"/>
        <v>6.75</v>
      </c>
      <c r="AM863" s="16" t="s">
        <v>173</v>
      </c>
      <c r="AN863" s="16" t="s">
        <v>94</v>
      </c>
      <c r="AO863" s="36" t="s">
        <v>436</v>
      </c>
      <c r="AP863" s="30">
        <v>6.9690000000000002E-2</v>
      </c>
      <c r="AQ863" s="31" t="s">
        <v>4670</v>
      </c>
      <c r="AR863" s="16" t="s">
        <v>4670</v>
      </c>
      <c r="AS863" s="16" t="s">
        <v>3886</v>
      </c>
      <c r="AT863" s="16"/>
      <c r="AU863" s="33"/>
      <c r="AV863" s="16"/>
      <c r="AW863" s="16" t="s">
        <v>4671</v>
      </c>
      <c r="AX863" s="16">
        <v>3208936118</v>
      </c>
      <c r="AY863" s="16" t="s">
        <v>78</v>
      </c>
      <c r="AZ863" s="16" t="str">
        <f t="shared" ca="1" si="82"/>
        <v xml:space="preserve"> </v>
      </c>
      <c r="BA863" s="16" t="s">
        <v>87</v>
      </c>
      <c r="BB863" s="16" t="s">
        <v>211</v>
      </c>
      <c r="BC863" s="16"/>
      <c r="BD863" s="18" t="s">
        <v>87</v>
      </c>
      <c r="BE863" s="16"/>
      <c r="BF863" s="16" t="s">
        <v>87</v>
      </c>
      <c r="BG863" s="31"/>
      <c r="BH863" s="16"/>
      <c r="BI863" s="19"/>
      <c r="BJ863" s="16"/>
      <c r="BK863" s="16"/>
      <c r="BL863" s="34"/>
    </row>
    <row r="864" spans="1:64">
      <c r="A864" s="15">
        <v>996</v>
      </c>
      <c r="B864" s="16">
        <v>301</v>
      </c>
      <c r="C864" s="17" t="s">
        <v>64</v>
      </c>
      <c r="D864" s="18">
        <v>76285566</v>
      </c>
      <c r="E864" s="18">
        <v>76285566</v>
      </c>
      <c r="F864" s="18">
        <v>76285566</v>
      </c>
      <c r="G864" s="17" t="s">
        <v>4672</v>
      </c>
      <c r="H864" s="16" t="s">
        <v>89</v>
      </c>
      <c r="I864" s="19" t="s">
        <v>4673</v>
      </c>
      <c r="J864" s="16">
        <f t="shared" ca="1" si="84"/>
        <v>50</v>
      </c>
      <c r="K864" s="17" t="s">
        <v>67</v>
      </c>
      <c r="L864" s="16">
        <v>4070</v>
      </c>
      <c r="M864" s="16" t="s">
        <v>3596</v>
      </c>
      <c r="N864" s="16" t="s">
        <v>3597</v>
      </c>
      <c r="O864" s="35" t="s">
        <v>3598</v>
      </c>
      <c r="P864" s="16" t="s">
        <v>71</v>
      </c>
      <c r="Q864" s="16" t="s">
        <v>131</v>
      </c>
      <c r="R864" s="38" t="s">
        <v>73</v>
      </c>
      <c r="S864" s="22"/>
      <c r="T864" s="22">
        <v>996</v>
      </c>
      <c r="U864" s="22" t="s">
        <v>3597</v>
      </c>
      <c r="V864" s="37" t="s">
        <v>3598</v>
      </c>
      <c r="W864" s="16">
        <v>1000</v>
      </c>
      <c r="X864" s="16" t="s">
        <v>74</v>
      </c>
      <c r="Y864" s="16" t="s">
        <v>3599</v>
      </c>
      <c r="Z864" s="16" t="s">
        <v>3600</v>
      </c>
      <c r="AA864" s="16" t="s">
        <v>76</v>
      </c>
      <c r="AB864" s="16" t="s">
        <v>76</v>
      </c>
      <c r="AC864" s="16" t="s">
        <v>76</v>
      </c>
      <c r="AD864" s="16"/>
      <c r="AE864" s="16" t="s">
        <v>1324</v>
      </c>
      <c r="AF864" s="24">
        <v>2948278</v>
      </c>
      <c r="AG864" s="25" t="s">
        <v>78</v>
      </c>
      <c r="AH864" s="24">
        <v>2948278</v>
      </c>
      <c r="AI864" s="26" t="s">
        <v>78</v>
      </c>
      <c r="AJ864" s="27">
        <v>42832</v>
      </c>
      <c r="AK864" s="19"/>
      <c r="AL864" s="28">
        <f t="shared" ca="1" si="83"/>
        <v>7.916666666666667</v>
      </c>
      <c r="AM864" s="16" t="s">
        <v>183</v>
      </c>
      <c r="AN864" s="16" t="s">
        <v>94</v>
      </c>
      <c r="AO864" s="36" t="s">
        <v>82</v>
      </c>
      <c r="AP864" s="30">
        <v>6.9690000000000002E-2</v>
      </c>
      <c r="AQ864" s="31" t="s">
        <v>4674</v>
      </c>
      <c r="AR864" s="16" t="s">
        <v>4674</v>
      </c>
      <c r="AS864" s="16" t="s">
        <v>107</v>
      </c>
      <c r="AT864" s="16"/>
      <c r="AU864" s="33"/>
      <c r="AV864" s="16"/>
      <c r="AW864" s="16" t="s">
        <v>4675</v>
      </c>
      <c r="AX864" s="16">
        <v>3057471098</v>
      </c>
      <c r="AY864" s="16" t="s">
        <v>78</v>
      </c>
      <c r="AZ864" s="16" t="str">
        <f t="shared" ca="1" si="82"/>
        <v xml:space="preserve"> </v>
      </c>
      <c r="BA864" s="16" t="s">
        <v>87</v>
      </c>
      <c r="BB864" s="16" t="s">
        <v>87</v>
      </c>
      <c r="BC864" s="16"/>
      <c r="BD864" s="18" t="s">
        <v>87</v>
      </c>
      <c r="BE864" s="16"/>
      <c r="BF864" s="16" t="s">
        <v>87</v>
      </c>
      <c r="BG864" s="31"/>
      <c r="BH864" s="16"/>
      <c r="BI864" s="19"/>
      <c r="BJ864" s="16"/>
      <c r="BK864" s="16"/>
      <c r="BL864" s="34"/>
    </row>
    <row r="865" spans="1:64">
      <c r="A865" s="15">
        <v>997</v>
      </c>
      <c r="B865" s="16">
        <v>301</v>
      </c>
      <c r="C865" s="17" t="s">
        <v>64</v>
      </c>
      <c r="D865" s="18">
        <v>76298556</v>
      </c>
      <c r="E865" s="18">
        <v>76298556</v>
      </c>
      <c r="F865" s="18">
        <v>76298556</v>
      </c>
      <c r="G865" s="17" t="s">
        <v>4676</v>
      </c>
      <c r="H865" s="16" t="s">
        <v>89</v>
      </c>
      <c r="I865" s="19">
        <v>27865</v>
      </c>
      <c r="J865" s="16">
        <f t="shared" ca="1" si="84"/>
        <v>48</v>
      </c>
      <c r="K865" s="17" t="s">
        <v>67</v>
      </c>
      <c r="L865" s="16">
        <v>4070</v>
      </c>
      <c r="M865" s="16" t="s">
        <v>3596</v>
      </c>
      <c r="N865" s="16" t="s">
        <v>3597</v>
      </c>
      <c r="O865" s="35" t="s">
        <v>3598</v>
      </c>
      <c r="P865" s="16" t="s">
        <v>71</v>
      </c>
      <c r="Q865" s="16" t="s">
        <v>131</v>
      </c>
      <c r="R865" s="38" t="s">
        <v>73</v>
      </c>
      <c r="S865" s="22"/>
      <c r="T865" s="22">
        <v>997</v>
      </c>
      <c r="U865" s="22" t="s">
        <v>3597</v>
      </c>
      <c r="V865" s="37" t="s">
        <v>3598</v>
      </c>
      <c r="W865" s="16">
        <v>1000</v>
      </c>
      <c r="X865" s="16" t="s">
        <v>74</v>
      </c>
      <c r="Y865" s="16" t="s">
        <v>3599</v>
      </c>
      <c r="Z865" s="16" t="s">
        <v>3600</v>
      </c>
      <c r="AA865" s="16" t="s">
        <v>463</v>
      </c>
      <c r="AB865" s="16" t="s">
        <v>3907</v>
      </c>
      <c r="AC865" s="16" t="s">
        <v>465</v>
      </c>
      <c r="AD865" s="16" t="s">
        <v>4179</v>
      </c>
      <c r="AE865" s="16" t="s">
        <v>3601</v>
      </c>
      <c r="AF865" s="24">
        <v>2948278</v>
      </c>
      <c r="AG865" s="25" t="s">
        <v>78</v>
      </c>
      <c r="AH865" s="24">
        <v>2948278</v>
      </c>
      <c r="AI865" s="26" t="s">
        <v>78</v>
      </c>
      <c r="AJ865" s="27">
        <v>43059</v>
      </c>
      <c r="AK865" s="19"/>
      <c r="AL865" s="28">
        <f t="shared" ca="1" si="83"/>
        <v>7.333333333333333</v>
      </c>
      <c r="AM865" s="16" t="s">
        <v>183</v>
      </c>
      <c r="AN865" s="16" t="s">
        <v>94</v>
      </c>
      <c r="AO865" s="36" t="s">
        <v>466</v>
      </c>
      <c r="AP865" s="30">
        <v>6.9690000000000002E-2</v>
      </c>
      <c r="AQ865" s="31" t="s">
        <v>4677</v>
      </c>
      <c r="AR865" s="16" t="s">
        <v>4677</v>
      </c>
      <c r="AS865" s="16" t="s">
        <v>84</v>
      </c>
      <c r="AT865" s="16"/>
      <c r="AU865" s="33"/>
      <c r="AV865" s="16"/>
      <c r="AW865" s="16" t="s">
        <v>4678</v>
      </c>
      <c r="AX865" s="16">
        <v>3207681014</v>
      </c>
      <c r="AY865" s="16" t="s">
        <v>78</v>
      </c>
      <c r="AZ865" s="16" t="str">
        <f t="shared" ca="1" si="82"/>
        <v xml:space="preserve"> </v>
      </c>
      <c r="BA865" s="16" t="s">
        <v>87</v>
      </c>
      <c r="BB865" s="16" t="s">
        <v>211</v>
      </c>
      <c r="BC865" s="16"/>
      <c r="BD865" s="18" t="s">
        <v>87</v>
      </c>
      <c r="BE865" s="16"/>
      <c r="BF865" s="16" t="s">
        <v>87</v>
      </c>
      <c r="BG865" s="31"/>
      <c r="BH865" s="16"/>
      <c r="BI865" s="19"/>
      <c r="BJ865" s="16"/>
      <c r="BK865" s="16"/>
      <c r="BL865" s="34"/>
    </row>
    <row r="866" spans="1:64">
      <c r="A866" s="15">
        <v>998</v>
      </c>
      <c r="B866" s="16">
        <v>301</v>
      </c>
      <c r="C866" s="17" t="s">
        <v>64</v>
      </c>
      <c r="D866" s="18">
        <v>76304916</v>
      </c>
      <c r="E866" s="18">
        <v>76304916</v>
      </c>
      <c r="F866" s="18">
        <v>76304916</v>
      </c>
      <c r="G866" s="17" t="s">
        <v>4679</v>
      </c>
      <c r="H866" s="16" t="s">
        <v>974</v>
      </c>
      <c r="I866" s="19" t="s">
        <v>4680</v>
      </c>
      <c r="J866" s="16">
        <f t="shared" ca="1" si="84"/>
        <v>57</v>
      </c>
      <c r="K866" s="17" t="s">
        <v>67</v>
      </c>
      <c r="L866" s="16">
        <v>4070</v>
      </c>
      <c r="M866" s="16" t="s">
        <v>3596</v>
      </c>
      <c r="N866" s="16" t="s">
        <v>3597</v>
      </c>
      <c r="O866" s="35" t="s">
        <v>3598</v>
      </c>
      <c r="P866" s="16" t="s">
        <v>71</v>
      </c>
      <c r="Q866" s="16" t="s">
        <v>131</v>
      </c>
      <c r="R866" s="38" t="s">
        <v>73</v>
      </c>
      <c r="S866" s="22"/>
      <c r="T866" s="22">
        <v>998</v>
      </c>
      <c r="U866" s="22" t="s">
        <v>3597</v>
      </c>
      <c r="V866" s="37" t="s">
        <v>3598</v>
      </c>
      <c r="W866" s="16">
        <v>1000</v>
      </c>
      <c r="X866" s="16" t="s">
        <v>74</v>
      </c>
      <c r="Y866" s="16" t="s">
        <v>3599</v>
      </c>
      <c r="Z866" s="16" t="s">
        <v>3600</v>
      </c>
      <c r="AA866" s="16" t="s">
        <v>433</v>
      </c>
      <c r="AB866" s="16" t="s">
        <v>434</v>
      </c>
      <c r="AC866" s="16" t="s">
        <v>435</v>
      </c>
      <c r="AD866" s="16"/>
      <c r="AE866" s="16" t="s">
        <v>1324</v>
      </c>
      <c r="AF866" s="24">
        <v>2948278</v>
      </c>
      <c r="AG866" s="25" t="s">
        <v>78</v>
      </c>
      <c r="AH866" s="24">
        <v>2948278</v>
      </c>
      <c r="AI866" s="26" t="s">
        <v>78</v>
      </c>
      <c r="AJ866" s="27">
        <v>43014</v>
      </c>
      <c r="AK866" s="19"/>
      <c r="AL866" s="28">
        <f t="shared" ca="1" si="83"/>
        <v>7.416666666666667</v>
      </c>
      <c r="AM866" s="16" t="s">
        <v>183</v>
      </c>
      <c r="AN866" s="16" t="s">
        <v>94</v>
      </c>
      <c r="AO866" s="36" t="s">
        <v>436</v>
      </c>
      <c r="AP866" s="30">
        <v>6.9690000000000002E-2</v>
      </c>
      <c r="AQ866" s="31" t="s">
        <v>4681</v>
      </c>
      <c r="AR866" s="16" t="s">
        <v>4681</v>
      </c>
      <c r="AS866" s="16" t="s">
        <v>84</v>
      </c>
      <c r="AT866" s="16"/>
      <c r="AU866" s="33"/>
      <c r="AV866" s="16"/>
      <c r="AW866" s="16" t="s">
        <v>4682</v>
      </c>
      <c r="AX866" s="16">
        <v>3152366452</v>
      </c>
      <c r="AY866" s="16" t="s">
        <v>78</v>
      </c>
      <c r="AZ866" s="16" t="str">
        <f t="shared" ca="1" si="82"/>
        <v xml:space="preserve"> </v>
      </c>
      <c r="BA866" s="16" t="s">
        <v>87</v>
      </c>
      <c r="BB866" s="16" t="s">
        <v>87</v>
      </c>
      <c r="BC866" s="16"/>
      <c r="BD866" s="18" t="s">
        <v>87</v>
      </c>
      <c r="BE866" s="16"/>
      <c r="BF866" s="16" t="s">
        <v>87</v>
      </c>
      <c r="BG866" s="31"/>
      <c r="BH866" s="16"/>
      <c r="BI866" s="19"/>
      <c r="BJ866" s="16"/>
      <c r="BK866" s="16"/>
      <c r="BL866" s="34"/>
    </row>
    <row r="867" spans="1:64">
      <c r="A867" s="15">
        <v>999</v>
      </c>
      <c r="B867" s="16">
        <v>301</v>
      </c>
      <c r="C867" s="17" t="s">
        <v>64</v>
      </c>
      <c r="D867" s="18">
        <v>76324789</v>
      </c>
      <c r="E867" s="18">
        <v>76324789</v>
      </c>
      <c r="F867" s="18">
        <v>76324789</v>
      </c>
      <c r="G867" s="17" t="s">
        <v>4683</v>
      </c>
      <c r="H867" s="16" t="s">
        <v>89</v>
      </c>
      <c r="I867" s="19">
        <v>28039</v>
      </c>
      <c r="J867" s="16">
        <f t="shared" ca="1" si="84"/>
        <v>48</v>
      </c>
      <c r="K867" s="17" t="s">
        <v>67</v>
      </c>
      <c r="L867" s="16">
        <v>4070</v>
      </c>
      <c r="M867" s="16" t="s">
        <v>3596</v>
      </c>
      <c r="N867" s="16" t="s">
        <v>3597</v>
      </c>
      <c r="O867" s="35" t="s">
        <v>3598</v>
      </c>
      <c r="P867" s="16" t="s">
        <v>71</v>
      </c>
      <c r="Q867" s="16" t="s">
        <v>131</v>
      </c>
      <c r="R867" s="38" t="s">
        <v>73</v>
      </c>
      <c r="S867" s="22"/>
      <c r="T867" s="22">
        <v>999</v>
      </c>
      <c r="U867" s="22" t="s">
        <v>3597</v>
      </c>
      <c r="V867" s="37" t="s">
        <v>3598</v>
      </c>
      <c r="W867" s="16">
        <v>1000</v>
      </c>
      <c r="X867" s="16" t="s">
        <v>74</v>
      </c>
      <c r="Y867" s="16" t="s">
        <v>3599</v>
      </c>
      <c r="Z867" s="16" t="s">
        <v>3600</v>
      </c>
      <c r="AA867" s="16" t="s">
        <v>463</v>
      </c>
      <c r="AB867" s="16" t="s">
        <v>464</v>
      </c>
      <c r="AC867" s="16" t="s">
        <v>465</v>
      </c>
      <c r="AD867" s="16"/>
      <c r="AE867" s="16" t="s">
        <v>1324</v>
      </c>
      <c r="AF867" s="24">
        <v>2948278</v>
      </c>
      <c r="AG867" s="25" t="s">
        <v>78</v>
      </c>
      <c r="AH867" s="24">
        <v>2948278</v>
      </c>
      <c r="AI867" s="26" t="s">
        <v>78</v>
      </c>
      <c r="AJ867" s="27">
        <v>43097</v>
      </c>
      <c r="AK867" s="19"/>
      <c r="AL867" s="28">
        <f t="shared" ca="1" si="83"/>
        <v>7.25</v>
      </c>
      <c r="AM867" s="16" t="s">
        <v>1390</v>
      </c>
      <c r="AN867" s="16" t="s">
        <v>94</v>
      </c>
      <c r="AO867" s="36" t="s">
        <v>466</v>
      </c>
      <c r="AP867" s="30">
        <v>6.9690000000000002E-2</v>
      </c>
      <c r="AQ867" s="31" t="s">
        <v>4684</v>
      </c>
      <c r="AR867" s="16" t="s">
        <v>4684</v>
      </c>
      <c r="AS867" s="16" t="s">
        <v>84</v>
      </c>
      <c r="AT867" s="16"/>
      <c r="AU867" s="33"/>
      <c r="AV867" s="16"/>
      <c r="AW867" s="16" t="s">
        <v>4685</v>
      </c>
      <c r="AX867" s="16">
        <v>3164029137</v>
      </c>
      <c r="AY867" s="16" t="s">
        <v>78</v>
      </c>
      <c r="AZ867" s="16" t="str">
        <f t="shared" ca="1" si="82"/>
        <v xml:space="preserve"> </v>
      </c>
      <c r="BA867" s="16" t="s">
        <v>87</v>
      </c>
      <c r="BB867" s="16" t="s">
        <v>87</v>
      </c>
      <c r="BC867" s="16"/>
      <c r="BD867" s="18" t="s">
        <v>87</v>
      </c>
      <c r="BE867" s="16"/>
      <c r="BF867" s="16" t="s">
        <v>87</v>
      </c>
      <c r="BG867" s="31"/>
      <c r="BH867" s="16"/>
      <c r="BI867" s="19"/>
      <c r="BJ867" s="16"/>
      <c r="BK867" s="16"/>
      <c r="BL867" s="34"/>
    </row>
    <row r="868" spans="1:64">
      <c r="A868" s="15">
        <v>1001</v>
      </c>
      <c r="B868" s="16">
        <v>301</v>
      </c>
      <c r="C868" s="17" t="s">
        <v>64</v>
      </c>
      <c r="D868" s="18">
        <v>77132175</v>
      </c>
      <c r="E868" s="18">
        <v>77132175</v>
      </c>
      <c r="F868" s="18">
        <v>77132175</v>
      </c>
      <c r="G868" s="17" t="s">
        <v>4686</v>
      </c>
      <c r="H868" s="16" t="s">
        <v>229</v>
      </c>
      <c r="I868" s="19">
        <v>28687</v>
      </c>
      <c r="J868" s="16">
        <f t="shared" ca="1" si="84"/>
        <v>46</v>
      </c>
      <c r="K868" s="17" t="s">
        <v>67</v>
      </c>
      <c r="L868" s="16">
        <v>4070</v>
      </c>
      <c r="M868" s="16" t="s">
        <v>3596</v>
      </c>
      <c r="N868" s="16" t="s">
        <v>3597</v>
      </c>
      <c r="O868" s="35" t="s">
        <v>3598</v>
      </c>
      <c r="P868" s="16" t="s">
        <v>71</v>
      </c>
      <c r="Q868" s="16" t="s">
        <v>131</v>
      </c>
      <c r="R868" s="38" t="s">
        <v>73</v>
      </c>
      <c r="S868" s="22"/>
      <c r="T868" s="22">
        <v>1001</v>
      </c>
      <c r="U868" s="22" t="s">
        <v>3597</v>
      </c>
      <c r="V868" s="37" t="s">
        <v>3598</v>
      </c>
      <c r="W868" s="16">
        <v>1000</v>
      </c>
      <c r="X868" s="16" t="s">
        <v>74</v>
      </c>
      <c r="Y868" s="16" t="s">
        <v>3599</v>
      </c>
      <c r="Z868" s="16" t="s">
        <v>3600</v>
      </c>
      <c r="AA868" s="16" t="s">
        <v>421</v>
      </c>
      <c r="AB868" s="16" t="s">
        <v>422</v>
      </c>
      <c r="AC868" s="16" t="s">
        <v>423</v>
      </c>
      <c r="AD868" s="16" t="s">
        <v>4687</v>
      </c>
      <c r="AE868" s="16" t="s">
        <v>3601</v>
      </c>
      <c r="AF868" s="24">
        <v>2948278</v>
      </c>
      <c r="AG868" s="25" t="s">
        <v>78</v>
      </c>
      <c r="AH868" s="24">
        <v>2948278</v>
      </c>
      <c r="AI868" s="26" t="s">
        <v>78</v>
      </c>
      <c r="AJ868" s="27">
        <v>43066</v>
      </c>
      <c r="AK868" s="19"/>
      <c r="AL868" s="28">
        <f t="shared" ca="1" si="83"/>
        <v>7.333333333333333</v>
      </c>
      <c r="AM868" s="16" t="s">
        <v>1104</v>
      </c>
      <c r="AN868" s="16" t="s">
        <v>94</v>
      </c>
      <c r="AO868" s="36" t="s">
        <v>425</v>
      </c>
      <c r="AP868" s="30">
        <v>6.9690000000000002E-2</v>
      </c>
      <c r="AQ868" s="31" t="s">
        <v>4688</v>
      </c>
      <c r="AR868" s="16" t="s">
        <v>4689</v>
      </c>
      <c r="AS868" s="16" t="s">
        <v>84</v>
      </c>
      <c r="AT868" s="16"/>
      <c r="AU868" s="33"/>
      <c r="AV868" s="16"/>
      <c r="AW868" s="16" t="s">
        <v>4690</v>
      </c>
      <c r="AX868" s="16">
        <v>3172124924</v>
      </c>
      <c r="AY868" s="16" t="s">
        <v>78</v>
      </c>
      <c r="AZ868" s="16" t="str">
        <f t="shared" ca="1" si="82"/>
        <v xml:space="preserve"> </v>
      </c>
      <c r="BA868" s="16" t="s">
        <v>87</v>
      </c>
      <c r="BB868" s="16" t="s">
        <v>265</v>
      </c>
      <c r="BC868" s="16"/>
      <c r="BD868" s="18" t="s">
        <v>87</v>
      </c>
      <c r="BE868" s="16"/>
      <c r="BF868" s="16" t="s">
        <v>87</v>
      </c>
      <c r="BG868" s="31"/>
      <c r="BH868" s="16"/>
      <c r="BI868" s="19"/>
      <c r="BJ868" s="16"/>
      <c r="BK868" s="16"/>
      <c r="BL868" s="34"/>
    </row>
    <row r="869" spans="1:64">
      <c r="A869" s="15">
        <v>1002</v>
      </c>
      <c r="B869" s="16">
        <v>301</v>
      </c>
      <c r="C869" s="17" t="s">
        <v>64</v>
      </c>
      <c r="D869" s="18">
        <v>77155967</v>
      </c>
      <c r="E869" s="18">
        <v>77155967</v>
      </c>
      <c r="F869" s="18">
        <v>77155967</v>
      </c>
      <c r="G869" s="17" t="s">
        <v>4691</v>
      </c>
      <c r="H869" s="16" t="s">
        <v>229</v>
      </c>
      <c r="I869" s="19">
        <v>26518</v>
      </c>
      <c r="J869" s="16">
        <f t="shared" ca="1" si="84"/>
        <v>52</v>
      </c>
      <c r="K869" s="17" t="s">
        <v>67</v>
      </c>
      <c r="L869" s="16">
        <v>4070</v>
      </c>
      <c r="M869" s="16" t="s">
        <v>3596</v>
      </c>
      <c r="N869" s="16" t="s">
        <v>3597</v>
      </c>
      <c r="O869" s="35" t="s">
        <v>3598</v>
      </c>
      <c r="P869" s="16" t="s">
        <v>71</v>
      </c>
      <c r="Q869" s="16" t="s">
        <v>131</v>
      </c>
      <c r="R869" s="38" t="s">
        <v>73</v>
      </c>
      <c r="S869" s="22"/>
      <c r="T869" s="22">
        <v>1002</v>
      </c>
      <c r="U869" s="22" t="s">
        <v>3597</v>
      </c>
      <c r="V869" s="37" t="s">
        <v>3598</v>
      </c>
      <c r="W869" s="16">
        <v>1000</v>
      </c>
      <c r="X869" s="16" t="s">
        <v>74</v>
      </c>
      <c r="Y869" s="16" t="s">
        <v>3599</v>
      </c>
      <c r="Z869" s="16" t="s">
        <v>3600</v>
      </c>
      <c r="AA869" s="16" t="s">
        <v>421</v>
      </c>
      <c r="AB869" s="16" t="s">
        <v>2300</v>
      </c>
      <c r="AC869" s="16" t="s">
        <v>423</v>
      </c>
      <c r="AD869" s="16"/>
      <c r="AE869" s="16" t="s">
        <v>3601</v>
      </c>
      <c r="AF869" s="24">
        <v>2948278</v>
      </c>
      <c r="AG869" s="25" t="s">
        <v>78</v>
      </c>
      <c r="AH869" s="24">
        <v>2948278</v>
      </c>
      <c r="AI869" s="26" t="s">
        <v>78</v>
      </c>
      <c r="AJ869" s="27">
        <v>43089</v>
      </c>
      <c r="AK869" s="19"/>
      <c r="AL869" s="28">
        <f t="shared" ca="1" si="83"/>
        <v>7.25</v>
      </c>
      <c r="AM869" s="16" t="s">
        <v>183</v>
      </c>
      <c r="AN869" s="16" t="s">
        <v>94</v>
      </c>
      <c r="AO869" s="36" t="s">
        <v>425</v>
      </c>
      <c r="AP869" s="30">
        <v>6.9690000000000002E-2</v>
      </c>
      <c r="AQ869" s="31" t="s">
        <v>4692</v>
      </c>
      <c r="AR869" s="16" t="s">
        <v>4692</v>
      </c>
      <c r="AS869" s="16" t="s">
        <v>84</v>
      </c>
      <c r="AT869" s="16"/>
      <c r="AU869" s="33"/>
      <c r="AV869" s="16"/>
      <c r="AW869" s="16" t="s">
        <v>4693</v>
      </c>
      <c r="AX869" s="16">
        <v>3117105808</v>
      </c>
      <c r="AY869" s="16" t="s">
        <v>78</v>
      </c>
      <c r="AZ869" s="16" t="str">
        <f t="shared" ca="1" si="82"/>
        <v xml:space="preserve"> </v>
      </c>
      <c r="BA869" s="16" t="s">
        <v>87</v>
      </c>
      <c r="BB869" s="16" t="s">
        <v>265</v>
      </c>
      <c r="BC869" s="16"/>
      <c r="BD869" s="18" t="s">
        <v>87</v>
      </c>
      <c r="BE869" s="16"/>
      <c r="BF869" s="16" t="s">
        <v>87</v>
      </c>
      <c r="BG869" s="31"/>
      <c r="BH869" s="16"/>
      <c r="BI869" s="19"/>
      <c r="BJ869" s="16"/>
      <c r="BK869" s="16"/>
      <c r="BL869" s="34"/>
    </row>
    <row r="870" spans="1:64">
      <c r="A870" s="15">
        <v>1003</v>
      </c>
      <c r="B870" s="16">
        <v>301</v>
      </c>
      <c r="C870" s="17" t="s">
        <v>64</v>
      </c>
      <c r="D870" s="18">
        <v>77162360</v>
      </c>
      <c r="E870" s="18">
        <v>77162360</v>
      </c>
      <c r="F870" s="18">
        <v>77162360</v>
      </c>
      <c r="G870" s="17" t="s">
        <v>4694</v>
      </c>
      <c r="H870" s="16" t="s">
        <v>89</v>
      </c>
      <c r="I870" s="19">
        <v>25835</v>
      </c>
      <c r="J870" s="16">
        <f t="shared" ca="1" si="84"/>
        <v>54</v>
      </c>
      <c r="K870" s="17" t="s">
        <v>67</v>
      </c>
      <c r="L870" s="16">
        <v>4070</v>
      </c>
      <c r="M870" s="16" t="s">
        <v>3596</v>
      </c>
      <c r="N870" s="16" t="s">
        <v>3597</v>
      </c>
      <c r="O870" s="35" t="s">
        <v>3598</v>
      </c>
      <c r="P870" s="16" t="s">
        <v>71</v>
      </c>
      <c r="Q870" s="16" t="s">
        <v>131</v>
      </c>
      <c r="R870" s="38" t="s">
        <v>73</v>
      </c>
      <c r="S870" s="22"/>
      <c r="T870" s="22">
        <v>1003</v>
      </c>
      <c r="U870" s="22" t="s">
        <v>3597</v>
      </c>
      <c r="V870" s="37" t="s">
        <v>3598</v>
      </c>
      <c r="W870" s="16">
        <v>1000</v>
      </c>
      <c r="X870" s="16" t="s">
        <v>74</v>
      </c>
      <c r="Y870" s="16" t="s">
        <v>3599</v>
      </c>
      <c r="Z870" s="16" t="s">
        <v>3600</v>
      </c>
      <c r="AA870" s="16" t="s">
        <v>421</v>
      </c>
      <c r="AB870" s="16" t="s">
        <v>2300</v>
      </c>
      <c r="AC870" s="16" t="s">
        <v>423</v>
      </c>
      <c r="AD870" s="16"/>
      <c r="AE870" s="16" t="s">
        <v>3601</v>
      </c>
      <c r="AF870" s="24">
        <v>2948278</v>
      </c>
      <c r="AG870" s="25" t="s">
        <v>78</v>
      </c>
      <c r="AH870" s="24">
        <v>2948278</v>
      </c>
      <c r="AI870" s="26" t="s">
        <v>78</v>
      </c>
      <c r="AJ870" s="27">
        <v>43059</v>
      </c>
      <c r="AK870" s="19"/>
      <c r="AL870" s="28">
        <f t="shared" ca="1" si="83"/>
        <v>7.333333333333333</v>
      </c>
      <c r="AM870" s="16" t="s">
        <v>173</v>
      </c>
      <c r="AN870" s="16" t="s">
        <v>94</v>
      </c>
      <c r="AO870" s="36" t="s">
        <v>425</v>
      </c>
      <c r="AP870" s="30">
        <v>6.9690000000000002E-2</v>
      </c>
      <c r="AQ870" s="31" t="s">
        <v>4695</v>
      </c>
      <c r="AR870" s="16" t="s">
        <v>4695</v>
      </c>
      <c r="AS870" s="16" t="s">
        <v>84</v>
      </c>
      <c r="AT870" s="16"/>
      <c r="AU870" s="33"/>
      <c r="AV870" s="16"/>
      <c r="AW870" s="16" t="s">
        <v>4696</v>
      </c>
      <c r="AX870" s="16">
        <v>3117380689</v>
      </c>
      <c r="AY870" s="16" t="s">
        <v>78</v>
      </c>
      <c r="AZ870" s="16" t="str">
        <f t="shared" ca="1" si="82"/>
        <v xml:space="preserve"> </v>
      </c>
      <c r="BA870" s="16" t="s">
        <v>87</v>
      </c>
      <c r="BB870" s="16" t="s">
        <v>265</v>
      </c>
      <c r="BC870" s="16"/>
      <c r="BD870" s="18" t="s">
        <v>87</v>
      </c>
      <c r="BE870" s="16"/>
      <c r="BF870" s="16" t="s">
        <v>87</v>
      </c>
      <c r="BG870" s="31"/>
      <c r="BH870" s="16"/>
      <c r="BI870" s="19"/>
      <c r="BJ870" s="16"/>
      <c r="BK870" s="16"/>
      <c r="BL870" s="34"/>
    </row>
    <row r="871" spans="1:64">
      <c r="A871" s="15">
        <v>1004</v>
      </c>
      <c r="B871" s="16">
        <v>301</v>
      </c>
      <c r="C871" s="17" t="s">
        <v>64</v>
      </c>
      <c r="D871" s="18">
        <v>77164135</v>
      </c>
      <c r="E871" s="18">
        <v>77164135</v>
      </c>
      <c r="F871" s="18">
        <v>77164135</v>
      </c>
      <c r="G871" s="17" t="s">
        <v>4697</v>
      </c>
      <c r="H871" s="16" t="s">
        <v>229</v>
      </c>
      <c r="I871" s="19">
        <v>25978</v>
      </c>
      <c r="J871" s="16">
        <f t="shared" ca="1" si="84"/>
        <v>54</v>
      </c>
      <c r="K871" s="17" t="s">
        <v>67</v>
      </c>
      <c r="L871" s="16">
        <v>4070</v>
      </c>
      <c r="M871" s="16" t="s">
        <v>3596</v>
      </c>
      <c r="N871" s="16" t="s">
        <v>3597</v>
      </c>
      <c r="O871" s="35" t="s">
        <v>3598</v>
      </c>
      <c r="P871" s="16" t="s">
        <v>71</v>
      </c>
      <c r="Q871" s="16" t="s">
        <v>131</v>
      </c>
      <c r="R871" s="38" t="s">
        <v>73</v>
      </c>
      <c r="S871" s="22"/>
      <c r="T871" s="22">
        <v>1004</v>
      </c>
      <c r="U871" s="22" t="s">
        <v>3597</v>
      </c>
      <c r="V871" s="37" t="s">
        <v>3598</v>
      </c>
      <c r="W871" s="16">
        <v>1000</v>
      </c>
      <c r="X871" s="16" t="s">
        <v>74</v>
      </c>
      <c r="Y871" s="16" t="s">
        <v>3599</v>
      </c>
      <c r="Z871" s="16" t="s">
        <v>3600</v>
      </c>
      <c r="AA871" s="16" t="s">
        <v>478</v>
      </c>
      <c r="AB871" s="16" t="s">
        <v>3976</v>
      </c>
      <c r="AC871" s="16" t="s">
        <v>480</v>
      </c>
      <c r="AD871" s="16"/>
      <c r="AE871" s="16" t="s">
        <v>3601</v>
      </c>
      <c r="AF871" s="24">
        <v>2948278</v>
      </c>
      <c r="AG871" s="25" t="s">
        <v>78</v>
      </c>
      <c r="AH871" s="24">
        <v>2948278</v>
      </c>
      <c r="AI871" s="26" t="s">
        <v>78</v>
      </c>
      <c r="AJ871" s="27">
        <v>43308</v>
      </c>
      <c r="AK871" s="19"/>
      <c r="AL871" s="28">
        <f t="shared" ca="1" si="83"/>
        <v>6.666666666666667</v>
      </c>
      <c r="AM871" s="16" t="s">
        <v>120</v>
      </c>
      <c r="AN871" s="16" t="s">
        <v>121</v>
      </c>
      <c r="AO871" s="36" t="s">
        <v>481</v>
      </c>
      <c r="AP871" s="30">
        <v>6.9690000000000002E-2</v>
      </c>
      <c r="AQ871" s="31" t="s">
        <v>4698</v>
      </c>
      <c r="AR871" s="16" t="s">
        <v>4698</v>
      </c>
      <c r="AS871" s="16" t="s">
        <v>84</v>
      </c>
      <c r="AT871" s="16"/>
      <c r="AU871" s="33"/>
      <c r="AV871" s="16"/>
      <c r="AW871" s="16" t="s">
        <v>4699</v>
      </c>
      <c r="AX871" s="16">
        <v>3116550609</v>
      </c>
      <c r="AY871" s="16" t="s">
        <v>78</v>
      </c>
      <c r="AZ871" s="16" t="str">
        <f t="shared" ca="1" si="82"/>
        <v xml:space="preserve"> </v>
      </c>
      <c r="BA871" s="16" t="s">
        <v>87</v>
      </c>
      <c r="BB871" s="16" t="s">
        <v>265</v>
      </c>
      <c r="BC871" s="16"/>
      <c r="BD871" s="18" t="s">
        <v>87</v>
      </c>
      <c r="BE871" s="16"/>
      <c r="BF871" s="16" t="s">
        <v>87</v>
      </c>
      <c r="BG871" s="31"/>
      <c r="BH871" s="16"/>
      <c r="BI871" s="19"/>
      <c r="BJ871" s="16"/>
      <c r="BK871" s="16"/>
      <c r="BL871" s="34"/>
    </row>
    <row r="872" spans="1:64">
      <c r="A872" s="15">
        <v>1005</v>
      </c>
      <c r="B872" s="16">
        <v>301</v>
      </c>
      <c r="C872" s="17" t="s">
        <v>64</v>
      </c>
      <c r="D872" s="18">
        <v>77170913</v>
      </c>
      <c r="E872" s="18">
        <v>77170913</v>
      </c>
      <c r="F872" s="18">
        <v>77170913</v>
      </c>
      <c r="G872" s="17" t="s">
        <v>4700</v>
      </c>
      <c r="H872" s="16" t="s">
        <v>89</v>
      </c>
      <c r="I872" s="19">
        <v>26276</v>
      </c>
      <c r="J872" s="16">
        <f t="shared" ca="1" si="84"/>
        <v>53</v>
      </c>
      <c r="K872" s="17" t="s">
        <v>67</v>
      </c>
      <c r="L872" s="16">
        <v>4070</v>
      </c>
      <c r="M872" s="16" t="s">
        <v>3596</v>
      </c>
      <c r="N872" s="16" t="s">
        <v>3597</v>
      </c>
      <c r="O872" s="35" t="s">
        <v>3598</v>
      </c>
      <c r="P872" s="16" t="s">
        <v>71</v>
      </c>
      <c r="Q872" s="16" t="s">
        <v>131</v>
      </c>
      <c r="R872" s="38" t="s">
        <v>73</v>
      </c>
      <c r="S872" s="22"/>
      <c r="T872" s="22">
        <v>1005</v>
      </c>
      <c r="U872" s="22" t="s">
        <v>3597</v>
      </c>
      <c r="V872" s="37" t="s">
        <v>3598</v>
      </c>
      <c r="W872" s="16">
        <v>1000</v>
      </c>
      <c r="X872" s="16" t="s">
        <v>74</v>
      </c>
      <c r="Y872" s="16" t="s">
        <v>3599</v>
      </c>
      <c r="Z872" s="16" t="s">
        <v>3600</v>
      </c>
      <c r="AA872" s="16" t="s">
        <v>421</v>
      </c>
      <c r="AB872" s="16" t="s">
        <v>3649</v>
      </c>
      <c r="AC872" s="16" t="s">
        <v>545</v>
      </c>
      <c r="AD872" s="16"/>
      <c r="AE872" s="16" t="s">
        <v>3601</v>
      </c>
      <c r="AF872" s="24">
        <v>2948278</v>
      </c>
      <c r="AG872" s="25" t="s">
        <v>78</v>
      </c>
      <c r="AH872" s="24">
        <v>2948278</v>
      </c>
      <c r="AI872" s="26" t="s">
        <v>78</v>
      </c>
      <c r="AJ872" s="27">
        <v>43287</v>
      </c>
      <c r="AK872" s="19"/>
      <c r="AL872" s="28">
        <f t="shared" ca="1" si="83"/>
        <v>6.666666666666667</v>
      </c>
      <c r="AM872" s="16" t="s">
        <v>183</v>
      </c>
      <c r="AN872" s="16" t="s">
        <v>121</v>
      </c>
      <c r="AO872" s="36" t="s">
        <v>546</v>
      </c>
      <c r="AP872" s="30">
        <v>6.9690000000000002E-2</v>
      </c>
      <c r="AQ872" s="31" t="s">
        <v>4701</v>
      </c>
      <c r="AR872" s="16" t="s">
        <v>4702</v>
      </c>
      <c r="AS872" s="16" t="s">
        <v>84</v>
      </c>
      <c r="AT872" s="16"/>
      <c r="AU872" s="33"/>
      <c r="AV872" s="16"/>
      <c r="AW872" s="16" t="s">
        <v>4703</v>
      </c>
      <c r="AX872" s="16">
        <v>3125889172</v>
      </c>
      <c r="AY872" s="16" t="s">
        <v>78</v>
      </c>
      <c r="AZ872" s="16" t="str">
        <f t="shared" ca="1" si="82"/>
        <v xml:space="preserve"> </v>
      </c>
      <c r="BA872" s="16" t="s">
        <v>87</v>
      </c>
      <c r="BB872" s="16" t="s">
        <v>87</v>
      </c>
      <c r="BC872" s="16"/>
      <c r="BD872" s="18" t="s">
        <v>87</v>
      </c>
      <c r="BE872" s="16"/>
      <c r="BF872" s="16" t="s">
        <v>87</v>
      </c>
      <c r="BG872" s="31"/>
      <c r="BH872" s="16"/>
      <c r="BI872" s="19"/>
      <c r="BJ872" s="16"/>
      <c r="BK872" s="16"/>
      <c r="BL872" s="34"/>
    </row>
    <row r="873" spans="1:64">
      <c r="A873" s="15">
        <v>1006</v>
      </c>
      <c r="B873" s="16">
        <v>301</v>
      </c>
      <c r="C873" s="17" t="s">
        <v>64</v>
      </c>
      <c r="D873" s="18">
        <v>79130511</v>
      </c>
      <c r="E873" s="18">
        <v>79130511</v>
      </c>
      <c r="F873" s="18">
        <v>79130511</v>
      </c>
      <c r="G873" s="17" t="s">
        <v>4704</v>
      </c>
      <c r="H873" s="16" t="s">
        <v>229</v>
      </c>
      <c r="I873" s="19" t="s">
        <v>2348</v>
      </c>
      <c r="J873" s="16">
        <f t="shared" ca="1" si="84"/>
        <v>58</v>
      </c>
      <c r="K873" s="17" t="s">
        <v>67</v>
      </c>
      <c r="L873" s="16">
        <v>4070</v>
      </c>
      <c r="M873" s="16" t="s">
        <v>3596</v>
      </c>
      <c r="N873" s="16" t="s">
        <v>3597</v>
      </c>
      <c r="O873" s="35" t="s">
        <v>3598</v>
      </c>
      <c r="P873" s="16" t="s">
        <v>71</v>
      </c>
      <c r="Q873" s="16" t="s">
        <v>131</v>
      </c>
      <c r="R873" s="38" t="s">
        <v>73</v>
      </c>
      <c r="S873" s="22"/>
      <c r="T873" s="22">
        <v>1006</v>
      </c>
      <c r="U873" s="22" t="s">
        <v>3597</v>
      </c>
      <c r="V873" s="37" t="s">
        <v>3598</v>
      </c>
      <c r="W873" s="16">
        <v>1000</v>
      </c>
      <c r="X873" s="16" t="s">
        <v>74</v>
      </c>
      <c r="Y873" s="16" t="s">
        <v>3599</v>
      </c>
      <c r="Z873" s="16" t="s">
        <v>3600</v>
      </c>
      <c r="AA873" s="16" t="s">
        <v>76</v>
      </c>
      <c r="AB873" s="16" t="s">
        <v>76</v>
      </c>
      <c r="AC873" s="16" t="s">
        <v>76</v>
      </c>
      <c r="AD873" s="16" t="s">
        <v>4705</v>
      </c>
      <c r="AE873" s="16" t="s">
        <v>1324</v>
      </c>
      <c r="AF873" s="24">
        <v>2948278</v>
      </c>
      <c r="AG873" s="25" t="s">
        <v>78</v>
      </c>
      <c r="AH873" s="24">
        <v>2948278</v>
      </c>
      <c r="AI873" s="26" t="s">
        <v>78</v>
      </c>
      <c r="AJ873" s="27">
        <v>42866</v>
      </c>
      <c r="AK873" s="19"/>
      <c r="AL873" s="28">
        <f t="shared" ca="1" si="83"/>
        <v>7.833333333333333</v>
      </c>
      <c r="AM873" s="16" t="s">
        <v>120</v>
      </c>
      <c r="AN873" s="16" t="s">
        <v>94</v>
      </c>
      <c r="AO873" s="36" t="s">
        <v>82</v>
      </c>
      <c r="AP873" s="30">
        <v>6.9690000000000002E-2</v>
      </c>
      <c r="AQ873" s="31" t="s">
        <v>4706</v>
      </c>
      <c r="AR873" s="16" t="s">
        <v>4706</v>
      </c>
      <c r="AS873" s="16" t="s">
        <v>84</v>
      </c>
      <c r="AT873" s="16"/>
      <c r="AU873" s="33"/>
      <c r="AV873" s="16"/>
      <c r="AW873" s="16" t="s">
        <v>4707</v>
      </c>
      <c r="AX873" s="16">
        <v>3177767023</v>
      </c>
      <c r="AY873" s="16">
        <v>3103249265</v>
      </c>
      <c r="AZ873" s="16" t="str">
        <f t="shared" ca="1" si="82"/>
        <v xml:space="preserve"> </v>
      </c>
      <c r="BA873" s="16" t="s">
        <v>87</v>
      </c>
      <c r="BB873" s="16" t="s">
        <v>87</v>
      </c>
      <c r="BC873" s="16"/>
      <c r="BD873" s="18" t="s">
        <v>87</v>
      </c>
      <c r="BE873" s="16"/>
      <c r="BF873" s="16" t="s">
        <v>87</v>
      </c>
      <c r="BG873" s="31"/>
      <c r="BH873" s="16"/>
      <c r="BI873" s="19"/>
      <c r="BJ873" s="16"/>
      <c r="BK873" s="16"/>
      <c r="BL873" s="34"/>
    </row>
    <row r="874" spans="1:64">
      <c r="A874" s="15">
        <v>1007</v>
      </c>
      <c r="B874" s="16">
        <v>301</v>
      </c>
      <c r="C874" s="17" t="s">
        <v>64</v>
      </c>
      <c r="D874" s="18">
        <v>79134604</v>
      </c>
      <c r="E874" s="18">
        <v>79134604</v>
      </c>
      <c r="F874" s="18">
        <v>79134604</v>
      </c>
      <c r="G874" s="17" t="s">
        <v>4708</v>
      </c>
      <c r="H874" s="16" t="s">
        <v>236</v>
      </c>
      <c r="I874" s="19" t="s">
        <v>4709</v>
      </c>
      <c r="J874" s="16">
        <f t="shared" ca="1" si="84"/>
        <v>60</v>
      </c>
      <c r="K874" s="17" t="s">
        <v>67</v>
      </c>
      <c r="L874" s="16">
        <v>4070</v>
      </c>
      <c r="M874" s="16" t="s">
        <v>3596</v>
      </c>
      <c r="N874" s="16" t="s">
        <v>3597</v>
      </c>
      <c r="O874" s="35" t="s">
        <v>3598</v>
      </c>
      <c r="P874" s="16" t="s">
        <v>71</v>
      </c>
      <c r="Q874" s="16" t="s">
        <v>131</v>
      </c>
      <c r="R874" s="38" t="s">
        <v>73</v>
      </c>
      <c r="S874" s="22"/>
      <c r="T874" s="22">
        <v>1007</v>
      </c>
      <c r="U874" s="22" t="s">
        <v>3597</v>
      </c>
      <c r="V874" s="37" t="s">
        <v>3598</v>
      </c>
      <c r="W874" s="16">
        <v>1000</v>
      </c>
      <c r="X874" s="16" t="s">
        <v>74</v>
      </c>
      <c r="Y874" s="16" t="s">
        <v>3599</v>
      </c>
      <c r="Z874" s="16" t="s">
        <v>3600</v>
      </c>
      <c r="AA874" s="16" t="s">
        <v>76</v>
      </c>
      <c r="AB874" s="16" t="s">
        <v>76</v>
      </c>
      <c r="AC874" s="16" t="s">
        <v>76</v>
      </c>
      <c r="AD874" s="16"/>
      <c r="AE874" s="16" t="s">
        <v>1324</v>
      </c>
      <c r="AF874" s="24">
        <v>2948278</v>
      </c>
      <c r="AG874" s="25" t="s">
        <v>78</v>
      </c>
      <c r="AH874" s="24">
        <v>2948278</v>
      </c>
      <c r="AI874" s="26" t="s">
        <v>78</v>
      </c>
      <c r="AJ874" s="27">
        <v>42832</v>
      </c>
      <c r="AK874" s="19"/>
      <c r="AL874" s="28">
        <f t="shared" ca="1" si="83"/>
        <v>7.916666666666667</v>
      </c>
      <c r="AM874" s="16" t="s">
        <v>80</v>
      </c>
      <c r="AN874" s="16" t="s">
        <v>94</v>
      </c>
      <c r="AO874" s="36" t="s">
        <v>82</v>
      </c>
      <c r="AP874" s="30">
        <v>6.9690000000000002E-2</v>
      </c>
      <c r="AQ874" s="31" t="s">
        <v>4710</v>
      </c>
      <c r="AR874" s="16" t="s">
        <v>4711</v>
      </c>
      <c r="AS874" s="16" t="s">
        <v>263</v>
      </c>
      <c r="AT874" s="16"/>
      <c r="AU874" s="33"/>
      <c r="AV874" s="16"/>
      <c r="AW874" s="16" t="s">
        <v>4712</v>
      </c>
      <c r="AX874" s="16">
        <v>3156784386</v>
      </c>
      <c r="AY874" s="16" t="s">
        <v>78</v>
      </c>
      <c r="AZ874" s="16" t="str">
        <f t="shared" ca="1" si="82"/>
        <v>Prepensionado</v>
      </c>
      <c r="BA874" s="16" t="s">
        <v>87</v>
      </c>
      <c r="BB874" s="16" t="s">
        <v>87</v>
      </c>
      <c r="BC874" s="16"/>
      <c r="BD874" s="18" t="s">
        <v>87</v>
      </c>
      <c r="BE874" s="16"/>
      <c r="BF874" s="16" t="s">
        <v>87</v>
      </c>
      <c r="BG874" s="31"/>
      <c r="BH874" s="16"/>
      <c r="BI874" s="19"/>
      <c r="BJ874" s="16"/>
      <c r="BK874" s="16"/>
      <c r="BL874" s="34"/>
    </row>
    <row r="875" spans="1:64">
      <c r="A875" s="15">
        <v>1009</v>
      </c>
      <c r="B875" s="16">
        <v>301</v>
      </c>
      <c r="C875" s="17" t="s">
        <v>64</v>
      </c>
      <c r="D875" s="18">
        <v>79216051</v>
      </c>
      <c r="E875" s="18">
        <v>79216051</v>
      </c>
      <c r="F875" s="18">
        <v>79216051</v>
      </c>
      <c r="G875" s="17" t="s">
        <v>4713</v>
      </c>
      <c r="H875" s="16" t="s">
        <v>89</v>
      </c>
      <c r="I875" s="19">
        <v>29273</v>
      </c>
      <c r="J875" s="16">
        <f t="shared" ca="1" si="84"/>
        <v>45</v>
      </c>
      <c r="K875" s="17" t="s">
        <v>67</v>
      </c>
      <c r="L875" s="16">
        <v>4070</v>
      </c>
      <c r="M875" s="16" t="s">
        <v>3596</v>
      </c>
      <c r="N875" s="16" t="s">
        <v>3597</v>
      </c>
      <c r="O875" s="35" t="s">
        <v>3598</v>
      </c>
      <c r="P875" s="16" t="s">
        <v>71</v>
      </c>
      <c r="Q875" s="16" t="s">
        <v>131</v>
      </c>
      <c r="R875" s="38" t="s">
        <v>73</v>
      </c>
      <c r="S875" s="22"/>
      <c r="T875" s="22">
        <v>1009</v>
      </c>
      <c r="U875" s="22" t="s">
        <v>3597</v>
      </c>
      <c r="V875" s="37" t="s">
        <v>3598</v>
      </c>
      <c r="W875" s="16">
        <v>1000</v>
      </c>
      <c r="X875" s="16" t="s">
        <v>74</v>
      </c>
      <c r="Y875" s="16" t="s">
        <v>3599</v>
      </c>
      <c r="Z875" s="16" t="s">
        <v>3600</v>
      </c>
      <c r="AA875" s="16" t="s">
        <v>76</v>
      </c>
      <c r="AB875" s="16" t="s">
        <v>76</v>
      </c>
      <c r="AC875" s="16" t="s">
        <v>76</v>
      </c>
      <c r="AD875" s="52" t="s">
        <v>3663</v>
      </c>
      <c r="AE875" s="16" t="s">
        <v>3601</v>
      </c>
      <c r="AF875" s="24">
        <v>2948278</v>
      </c>
      <c r="AG875" s="25" t="s">
        <v>78</v>
      </c>
      <c r="AH875" s="24">
        <v>2948278</v>
      </c>
      <c r="AI875" s="26" t="s">
        <v>78</v>
      </c>
      <c r="AJ875" s="27">
        <v>43089</v>
      </c>
      <c r="AK875" s="19"/>
      <c r="AL875" s="28">
        <f t="shared" ca="1" si="83"/>
        <v>7.25</v>
      </c>
      <c r="AM875" s="16" t="s">
        <v>183</v>
      </c>
      <c r="AN875" s="16" t="s">
        <v>94</v>
      </c>
      <c r="AO875" s="36" t="s">
        <v>82</v>
      </c>
      <c r="AP875" s="30">
        <v>6.9690000000000002E-2</v>
      </c>
      <c r="AQ875" s="31" t="s">
        <v>4714</v>
      </c>
      <c r="AR875" s="16" t="s">
        <v>4715</v>
      </c>
      <c r="AS875" s="16" t="s">
        <v>84</v>
      </c>
      <c r="AT875" s="16"/>
      <c r="AU875" s="33"/>
      <c r="AV875" s="16"/>
      <c r="AW875" s="16" t="s">
        <v>4716</v>
      </c>
      <c r="AX875" s="16" t="s">
        <v>4717</v>
      </c>
      <c r="AY875" s="16" t="s">
        <v>78</v>
      </c>
      <c r="AZ875" s="16" t="str">
        <f t="shared" ref="AZ875:AZ881" ca="1" si="85">IF(AND(C875="MASCULINO",J875&gt;=59),"Prepensionado",IF(AND(C875="FEMENINO",J875&gt;=54),"Prepensionado"," "))</f>
        <v xml:space="preserve"> </v>
      </c>
      <c r="BA875" s="16" t="s">
        <v>87</v>
      </c>
      <c r="BB875" s="16" t="s">
        <v>87</v>
      </c>
      <c r="BC875" s="16"/>
      <c r="BD875" s="18" t="s">
        <v>87</v>
      </c>
      <c r="BE875" s="16"/>
      <c r="BF875" s="16" t="s">
        <v>87</v>
      </c>
      <c r="BG875" s="31"/>
      <c r="BH875" s="16"/>
      <c r="BI875" s="19"/>
      <c r="BJ875" s="16"/>
      <c r="BK875" s="16"/>
      <c r="BL875" s="34"/>
    </row>
    <row r="876" spans="1:64">
      <c r="A876" s="15">
        <v>1010</v>
      </c>
      <c r="B876" s="16">
        <v>301</v>
      </c>
      <c r="C876" s="17" t="s">
        <v>64</v>
      </c>
      <c r="D876" s="18">
        <v>79220955</v>
      </c>
      <c r="E876" s="18">
        <v>79220955</v>
      </c>
      <c r="F876" s="18">
        <v>79220955</v>
      </c>
      <c r="G876" s="17" t="s">
        <v>4718</v>
      </c>
      <c r="H876" s="16" t="s">
        <v>66</v>
      </c>
      <c r="I876" s="19">
        <v>30150</v>
      </c>
      <c r="J876" s="16">
        <f t="shared" ca="1" si="84"/>
        <v>42</v>
      </c>
      <c r="K876" s="17" t="s">
        <v>67</v>
      </c>
      <c r="L876" s="16">
        <v>4070</v>
      </c>
      <c r="M876" s="16" t="s">
        <v>3596</v>
      </c>
      <c r="N876" s="16" t="s">
        <v>3597</v>
      </c>
      <c r="O876" s="35" t="s">
        <v>3598</v>
      </c>
      <c r="P876" s="16" t="s">
        <v>71</v>
      </c>
      <c r="Q876" s="16" t="s">
        <v>131</v>
      </c>
      <c r="R876" s="38" t="s">
        <v>73</v>
      </c>
      <c r="S876" s="22"/>
      <c r="T876" s="22">
        <v>1010</v>
      </c>
      <c r="U876" s="22" t="s">
        <v>3597</v>
      </c>
      <c r="V876" s="37" t="s">
        <v>3598</v>
      </c>
      <c r="W876" s="16">
        <v>1000</v>
      </c>
      <c r="X876" s="16" t="s">
        <v>74</v>
      </c>
      <c r="Y876" s="16" t="s">
        <v>3599</v>
      </c>
      <c r="Z876" s="16" t="s">
        <v>3600</v>
      </c>
      <c r="AA876" s="16" t="s">
        <v>671</v>
      </c>
      <c r="AB876" s="16" t="s">
        <v>691</v>
      </c>
      <c r="AC876" s="16" t="s">
        <v>692</v>
      </c>
      <c r="AD876" s="16" t="s">
        <v>3621</v>
      </c>
      <c r="AE876" s="16" t="s">
        <v>1324</v>
      </c>
      <c r="AF876" s="24">
        <v>2948278</v>
      </c>
      <c r="AG876" s="25" t="s">
        <v>78</v>
      </c>
      <c r="AH876" s="24">
        <v>2948278</v>
      </c>
      <c r="AI876" s="26" t="s">
        <v>78</v>
      </c>
      <c r="AJ876" s="27">
        <v>43066</v>
      </c>
      <c r="AK876" s="19"/>
      <c r="AL876" s="28">
        <f t="shared" ca="1" si="83"/>
        <v>7.333333333333333</v>
      </c>
      <c r="AM876" s="16" t="s">
        <v>183</v>
      </c>
      <c r="AN876" s="16" t="s">
        <v>240</v>
      </c>
      <c r="AO876" s="36" t="s">
        <v>693</v>
      </c>
      <c r="AP876" s="30">
        <v>6.9690000000000002E-2</v>
      </c>
      <c r="AQ876" s="31" t="s">
        <v>4719</v>
      </c>
      <c r="AR876" s="16" t="s">
        <v>4719</v>
      </c>
      <c r="AS876" s="16" t="s">
        <v>84</v>
      </c>
      <c r="AT876" s="16"/>
      <c r="AU876" s="33"/>
      <c r="AV876" s="16"/>
      <c r="AW876" s="16" t="s">
        <v>4720</v>
      </c>
      <c r="AX876" s="16">
        <v>3143724989</v>
      </c>
      <c r="AY876" s="16" t="s">
        <v>78</v>
      </c>
      <c r="AZ876" s="16" t="str">
        <f t="shared" ca="1" si="85"/>
        <v xml:space="preserve"> </v>
      </c>
      <c r="BA876" s="16" t="s">
        <v>87</v>
      </c>
      <c r="BB876" s="16" t="s">
        <v>87</v>
      </c>
      <c r="BC876" s="16"/>
      <c r="BD876" s="18" t="s">
        <v>87</v>
      </c>
      <c r="BE876" s="16"/>
      <c r="BF876" s="16" t="s">
        <v>87</v>
      </c>
      <c r="BG876" s="31"/>
      <c r="BH876" s="16"/>
      <c r="BI876" s="19"/>
      <c r="BJ876" s="16"/>
      <c r="BK876" s="16"/>
      <c r="BL876" s="34"/>
    </row>
    <row r="877" spans="1:64">
      <c r="A877" s="15">
        <v>1011</v>
      </c>
      <c r="B877" s="16">
        <v>301</v>
      </c>
      <c r="C877" s="17" t="s">
        <v>64</v>
      </c>
      <c r="D877" s="18">
        <v>79842586</v>
      </c>
      <c r="E877" s="18">
        <v>79842586</v>
      </c>
      <c r="F877" s="18">
        <v>79842586</v>
      </c>
      <c r="G877" s="17" t="s">
        <v>4721</v>
      </c>
      <c r="H877" s="16" t="s">
        <v>89</v>
      </c>
      <c r="I877" s="19">
        <v>28063</v>
      </c>
      <c r="J877" s="16">
        <f t="shared" ca="1" si="84"/>
        <v>48</v>
      </c>
      <c r="K877" s="17" t="s">
        <v>67</v>
      </c>
      <c r="L877" s="16">
        <v>4070</v>
      </c>
      <c r="M877" s="16" t="s">
        <v>3596</v>
      </c>
      <c r="N877" s="16" t="s">
        <v>3597</v>
      </c>
      <c r="O877" s="35" t="s">
        <v>3598</v>
      </c>
      <c r="P877" s="16" t="s">
        <v>71</v>
      </c>
      <c r="Q877" s="16" t="s">
        <v>131</v>
      </c>
      <c r="R877" s="38" t="s">
        <v>73</v>
      </c>
      <c r="S877" s="22"/>
      <c r="T877" s="22">
        <v>1011</v>
      </c>
      <c r="U877" s="22" t="s">
        <v>3597</v>
      </c>
      <c r="V877" s="37" t="s">
        <v>3598</v>
      </c>
      <c r="W877" s="16">
        <v>1000</v>
      </c>
      <c r="X877" s="16" t="s">
        <v>74</v>
      </c>
      <c r="Y877" s="16" t="s">
        <v>3599</v>
      </c>
      <c r="Z877" s="16" t="s">
        <v>3600</v>
      </c>
      <c r="AA877" s="16" t="s">
        <v>76</v>
      </c>
      <c r="AB877" s="16" t="s">
        <v>76</v>
      </c>
      <c r="AC877" s="16" t="s">
        <v>76</v>
      </c>
      <c r="AD877" s="16"/>
      <c r="AE877" s="16" t="s">
        <v>1324</v>
      </c>
      <c r="AF877" s="24">
        <v>2948278</v>
      </c>
      <c r="AG877" s="25" t="s">
        <v>78</v>
      </c>
      <c r="AH877" s="24">
        <v>2948278</v>
      </c>
      <c r="AI877" s="26" t="s">
        <v>78</v>
      </c>
      <c r="AJ877" s="27">
        <v>43719</v>
      </c>
      <c r="AK877" s="19"/>
      <c r="AL877" s="28">
        <f t="shared" ca="1" si="83"/>
        <v>5.5</v>
      </c>
      <c r="AM877" s="16" t="s">
        <v>80</v>
      </c>
      <c r="AN877" s="16" t="s">
        <v>94</v>
      </c>
      <c r="AO877" s="36" t="s">
        <v>82</v>
      </c>
      <c r="AP877" s="30">
        <v>6.9690000000000002E-2</v>
      </c>
      <c r="AQ877" s="31" t="s">
        <v>4722</v>
      </c>
      <c r="AR877" s="16" t="s">
        <v>4723</v>
      </c>
      <c r="AS877" s="16" t="s">
        <v>107</v>
      </c>
      <c r="AT877" s="16"/>
      <c r="AU877" s="33"/>
      <c r="AV877" s="16"/>
      <c r="AW877" s="16" t="s">
        <v>4724</v>
      </c>
      <c r="AX877" s="16">
        <v>3202376623</v>
      </c>
      <c r="AY877" s="16" t="s">
        <v>78</v>
      </c>
      <c r="AZ877" s="16" t="str">
        <f t="shared" ca="1" si="85"/>
        <v xml:space="preserve"> </v>
      </c>
      <c r="BA877" s="16" t="s">
        <v>87</v>
      </c>
      <c r="BB877" s="16" t="s">
        <v>87</v>
      </c>
      <c r="BC877" s="16"/>
      <c r="BD877" s="18" t="s">
        <v>87</v>
      </c>
      <c r="BE877" s="16"/>
      <c r="BF877" s="16" t="s">
        <v>87</v>
      </c>
      <c r="BG877" s="31"/>
      <c r="BH877" s="16"/>
      <c r="BI877" s="19"/>
      <c r="BJ877" s="16"/>
      <c r="BK877" s="16"/>
      <c r="BL877" s="34"/>
    </row>
    <row r="878" spans="1:64">
      <c r="A878" s="15">
        <v>1012</v>
      </c>
      <c r="B878" s="16">
        <v>301</v>
      </c>
      <c r="C878" s="17" t="s">
        <v>64</v>
      </c>
      <c r="D878" s="18">
        <v>16797264</v>
      </c>
      <c r="E878" s="18">
        <v>16797264</v>
      </c>
      <c r="F878" s="18">
        <v>16797264</v>
      </c>
      <c r="G878" s="17" t="s">
        <v>4725</v>
      </c>
      <c r="H878" s="16" t="s">
        <v>89</v>
      </c>
      <c r="I878" s="19">
        <v>25993</v>
      </c>
      <c r="J878" s="16">
        <f t="shared" ca="1" si="84"/>
        <v>54</v>
      </c>
      <c r="K878" s="17" t="s">
        <v>67</v>
      </c>
      <c r="L878" s="16">
        <v>4070</v>
      </c>
      <c r="M878" s="16" t="s">
        <v>3596</v>
      </c>
      <c r="N878" s="16" t="s">
        <v>3597</v>
      </c>
      <c r="O878" s="35" t="s">
        <v>3598</v>
      </c>
      <c r="P878" s="16" t="s">
        <v>71</v>
      </c>
      <c r="Q878" s="16" t="s">
        <v>131</v>
      </c>
      <c r="R878" s="38" t="s">
        <v>73</v>
      </c>
      <c r="S878" s="22"/>
      <c r="T878" s="22">
        <v>1012</v>
      </c>
      <c r="U878" s="22" t="s">
        <v>3597</v>
      </c>
      <c r="V878" s="37" t="s">
        <v>3598</v>
      </c>
      <c r="W878" s="16">
        <v>1000</v>
      </c>
      <c r="X878" s="16" t="s">
        <v>74</v>
      </c>
      <c r="Y878" s="16" t="s">
        <v>3599</v>
      </c>
      <c r="Z878" s="16" t="s">
        <v>3600</v>
      </c>
      <c r="AA878" s="16" t="s">
        <v>433</v>
      </c>
      <c r="AB878" s="16" t="s">
        <v>434</v>
      </c>
      <c r="AC878" s="16" t="s">
        <v>435</v>
      </c>
      <c r="AD878" s="16"/>
      <c r="AE878" s="16" t="s">
        <v>1324</v>
      </c>
      <c r="AF878" s="24">
        <v>2948278</v>
      </c>
      <c r="AG878" s="25" t="s">
        <v>78</v>
      </c>
      <c r="AH878" s="24">
        <v>2948278</v>
      </c>
      <c r="AI878" s="26" t="s">
        <v>78</v>
      </c>
      <c r="AJ878" s="27">
        <v>44749</v>
      </c>
      <c r="AK878" s="19" t="s">
        <v>4726</v>
      </c>
      <c r="AL878" s="28">
        <f t="shared" ca="1" si="83"/>
        <v>2.6666666666666665</v>
      </c>
      <c r="AM878" s="16" t="s">
        <v>183</v>
      </c>
      <c r="AN878" s="16" t="s">
        <v>94</v>
      </c>
      <c r="AO878" s="36" t="s">
        <v>436</v>
      </c>
      <c r="AP878" s="30">
        <v>6.9690000000000002E-2</v>
      </c>
      <c r="AQ878" s="31" t="s">
        <v>4727</v>
      </c>
      <c r="AR878" s="32" t="s">
        <v>4728</v>
      </c>
      <c r="AS878" s="16" t="s">
        <v>107</v>
      </c>
      <c r="AT878" s="16"/>
      <c r="AU878" s="33"/>
      <c r="AV878" s="16"/>
      <c r="AW878" s="16" t="s">
        <v>4729</v>
      </c>
      <c r="AX878" s="16">
        <v>3183934003</v>
      </c>
      <c r="AY878" s="16" t="s">
        <v>78</v>
      </c>
      <c r="AZ878" s="16" t="str">
        <f t="shared" ca="1" si="85"/>
        <v xml:space="preserve"> </v>
      </c>
      <c r="BA878" s="16" t="s">
        <v>87</v>
      </c>
      <c r="BB878" s="16" t="s">
        <v>87</v>
      </c>
      <c r="BC878" s="16"/>
      <c r="BD878" s="18" t="s">
        <v>87</v>
      </c>
      <c r="BE878" s="16"/>
      <c r="BF878" s="16" t="s">
        <v>87</v>
      </c>
      <c r="BG878" s="31"/>
      <c r="BH878" s="16"/>
      <c r="BI878" s="19"/>
      <c r="BJ878" s="16"/>
      <c r="BK878" s="16"/>
      <c r="BL878" s="34"/>
    </row>
    <row r="879" spans="1:64">
      <c r="A879" s="15">
        <v>1013</v>
      </c>
      <c r="B879" s="16">
        <v>301</v>
      </c>
      <c r="C879" s="17" t="s">
        <v>64</v>
      </c>
      <c r="D879" s="18">
        <v>79222943</v>
      </c>
      <c r="E879" s="18">
        <v>79222943</v>
      </c>
      <c r="F879" s="18">
        <v>79222943</v>
      </c>
      <c r="G879" s="17" t="s">
        <v>4730</v>
      </c>
      <c r="H879" s="16" t="s">
        <v>89</v>
      </c>
      <c r="I879" s="19">
        <v>31024</v>
      </c>
      <c r="J879" s="16">
        <f t="shared" ca="1" si="84"/>
        <v>40</v>
      </c>
      <c r="K879" s="17" t="s">
        <v>67</v>
      </c>
      <c r="L879" s="16">
        <v>4070</v>
      </c>
      <c r="M879" s="16" t="s">
        <v>3596</v>
      </c>
      <c r="N879" s="16" t="s">
        <v>3597</v>
      </c>
      <c r="O879" s="35" t="s">
        <v>3598</v>
      </c>
      <c r="P879" s="16" t="s">
        <v>71</v>
      </c>
      <c r="Q879" s="16" t="s">
        <v>131</v>
      </c>
      <c r="R879" s="38" t="s">
        <v>73</v>
      </c>
      <c r="S879" s="22"/>
      <c r="T879" s="22">
        <v>1013</v>
      </c>
      <c r="U879" s="22" t="s">
        <v>3597</v>
      </c>
      <c r="V879" s="37" t="s">
        <v>3598</v>
      </c>
      <c r="W879" s="16">
        <v>1000</v>
      </c>
      <c r="X879" s="16" t="s">
        <v>74</v>
      </c>
      <c r="Y879" s="16" t="s">
        <v>3599</v>
      </c>
      <c r="Z879" s="16" t="s">
        <v>3600</v>
      </c>
      <c r="AA879" s="16" t="s">
        <v>76</v>
      </c>
      <c r="AB879" s="16" t="s">
        <v>76</v>
      </c>
      <c r="AC879" s="16" t="s">
        <v>76</v>
      </c>
      <c r="AD879" s="16"/>
      <c r="AE879" s="16" t="s">
        <v>1324</v>
      </c>
      <c r="AF879" s="24">
        <v>2948278</v>
      </c>
      <c r="AG879" s="25" t="s">
        <v>78</v>
      </c>
      <c r="AH879" s="24">
        <v>2948278</v>
      </c>
      <c r="AI879" s="26" t="s">
        <v>78</v>
      </c>
      <c r="AJ879" s="27">
        <v>43287</v>
      </c>
      <c r="AK879" s="19"/>
      <c r="AL879" s="28">
        <f t="shared" ca="1" si="83"/>
        <v>6.666666666666667</v>
      </c>
      <c r="AM879" s="16" t="s">
        <v>120</v>
      </c>
      <c r="AN879" s="16" t="s">
        <v>94</v>
      </c>
      <c r="AO879" s="36" t="s">
        <v>82</v>
      </c>
      <c r="AP879" s="30">
        <v>6.9690000000000002E-2</v>
      </c>
      <c r="AQ879" s="31" t="s">
        <v>4731</v>
      </c>
      <c r="AR879" s="16" t="s">
        <v>4731</v>
      </c>
      <c r="AS879" s="16" t="s">
        <v>84</v>
      </c>
      <c r="AT879" s="16"/>
      <c r="AU879" s="33"/>
      <c r="AV879" s="16"/>
      <c r="AW879" s="16" t="s">
        <v>4732</v>
      </c>
      <c r="AX879" s="16">
        <v>3235870677</v>
      </c>
      <c r="AY879" s="16" t="s">
        <v>78</v>
      </c>
      <c r="AZ879" s="16" t="str">
        <f t="shared" ca="1" si="85"/>
        <v xml:space="preserve"> </v>
      </c>
      <c r="BA879" s="16" t="s">
        <v>87</v>
      </c>
      <c r="BB879" s="16" t="s">
        <v>87</v>
      </c>
      <c r="BC879" s="16"/>
      <c r="BD879" s="18" t="s">
        <v>87</v>
      </c>
      <c r="BE879" s="16"/>
      <c r="BF879" s="16" t="s">
        <v>87</v>
      </c>
      <c r="BG879" s="31"/>
      <c r="BH879" s="16"/>
      <c r="BI879" s="19"/>
      <c r="BJ879" s="16"/>
      <c r="BK879" s="16"/>
      <c r="BL879" s="34"/>
    </row>
    <row r="880" spans="1:64">
      <c r="A880" s="15">
        <v>1014</v>
      </c>
      <c r="B880" s="16">
        <v>301</v>
      </c>
      <c r="C880" s="17" t="s">
        <v>64</v>
      </c>
      <c r="D880" s="18">
        <v>79318330</v>
      </c>
      <c r="E880" s="18">
        <v>79318330</v>
      </c>
      <c r="F880" s="18">
        <v>79318330</v>
      </c>
      <c r="G880" s="17" t="s">
        <v>4733</v>
      </c>
      <c r="H880" s="16" t="s">
        <v>89</v>
      </c>
      <c r="I880" s="19" t="s">
        <v>4734</v>
      </c>
      <c r="J880" s="16">
        <f t="shared" ca="1" si="84"/>
        <v>60</v>
      </c>
      <c r="K880" s="17" t="s">
        <v>67</v>
      </c>
      <c r="L880" s="16">
        <v>4070</v>
      </c>
      <c r="M880" s="16" t="s">
        <v>3596</v>
      </c>
      <c r="N880" s="16" t="s">
        <v>3597</v>
      </c>
      <c r="O880" s="35" t="s">
        <v>3598</v>
      </c>
      <c r="P880" s="16" t="s">
        <v>71</v>
      </c>
      <c r="Q880" s="16" t="s">
        <v>131</v>
      </c>
      <c r="R880" s="38" t="s">
        <v>73</v>
      </c>
      <c r="S880" s="22"/>
      <c r="T880" s="22">
        <v>1014</v>
      </c>
      <c r="U880" s="22" t="s">
        <v>3597</v>
      </c>
      <c r="V880" s="37" t="s">
        <v>3598</v>
      </c>
      <c r="W880" s="16">
        <v>1000</v>
      </c>
      <c r="X880" s="16" t="s">
        <v>74</v>
      </c>
      <c r="Y880" s="16" t="s">
        <v>3599</v>
      </c>
      <c r="Z880" s="16" t="s">
        <v>3600</v>
      </c>
      <c r="AA880" s="16" t="s">
        <v>76</v>
      </c>
      <c r="AB880" s="16" t="s">
        <v>76</v>
      </c>
      <c r="AC880" s="16" t="s">
        <v>76</v>
      </c>
      <c r="AD880" s="16" t="s">
        <v>4735</v>
      </c>
      <c r="AE880" s="16" t="s">
        <v>1324</v>
      </c>
      <c r="AF880" s="24">
        <v>2948278</v>
      </c>
      <c r="AG880" s="25" t="s">
        <v>78</v>
      </c>
      <c r="AH880" s="24">
        <v>2948278</v>
      </c>
      <c r="AI880" s="26" t="s">
        <v>78</v>
      </c>
      <c r="AJ880" s="27">
        <v>43012</v>
      </c>
      <c r="AK880" s="19"/>
      <c r="AL880" s="28">
        <f t="shared" ca="1" si="83"/>
        <v>7.5</v>
      </c>
      <c r="AM880" s="16" t="s">
        <v>173</v>
      </c>
      <c r="AN880" s="16" t="s">
        <v>94</v>
      </c>
      <c r="AO880" s="36" t="s">
        <v>82</v>
      </c>
      <c r="AP880" s="30">
        <v>6.9690000000000002E-2</v>
      </c>
      <c r="AQ880" s="31" t="s">
        <v>4736</v>
      </c>
      <c r="AR880" s="16" t="s">
        <v>4736</v>
      </c>
      <c r="AS880" s="16" t="s">
        <v>84</v>
      </c>
      <c r="AT880" s="16"/>
      <c r="AU880" s="33"/>
      <c r="AV880" s="16"/>
      <c r="AW880" s="16" t="s">
        <v>4737</v>
      </c>
      <c r="AX880" s="16">
        <v>3007331415</v>
      </c>
      <c r="AY880" s="16" t="s">
        <v>78</v>
      </c>
      <c r="AZ880" s="16" t="str">
        <f t="shared" ca="1" si="85"/>
        <v>Prepensionado</v>
      </c>
      <c r="BA880" s="16" t="s">
        <v>87</v>
      </c>
      <c r="BB880" s="16" t="s">
        <v>87</v>
      </c>
      <c r="BC880" s="16"/>
      <c r="BD880" s="18" t="s">
        <v>87</v>
      </c>
      <c r="BE880" s="16"/>
      <c r="BF880" s="16" t="s">
        <v>87</v>
      </c>
      <c r="BG880" s="31"/>
      <c r="BH880" s="16"/>
      <c r="BI880" s="19"/>
      <c r="BJ880" s="16"/>
      <c r="BK880" s="16"/>
      <c r="BL880" s="34"/>
    </row>
    <row r="881" spans="1:64">
      <c r="A881" s="15">
        <v>1016</v>
      </c>
      <c r="B881" s="16">
        <v>301</v>
      </c>
      <c r="C881" s="17" t="s">
        <v>64</v>
      </c>
      <c r="D881" s="18">
        <v>79494016</v>
      </c>
      <c r="E881" s="18">
        <v>79494016</v>
      </c>
      <c r="F881" s="18">
        <v>79494016</v>
      </c>
      <c r="G881" s="17" t="s">
        <v>4738</v>
      </c>
      <c r="H881" s="16" t="s">
        <v>89</v>
      </c>
      <c r="I881" s="19" t="s">
        <v>4739</v>
      </c>
      <c r="J881" s="16">
        <f t="shared" ref="J881:J923" ca="1" si="86">IF(I881=0," ",DATEDIF(I881,TODAY(),"Y"))</f>
        <v>55</v>
      </c>
      <c r="K881" s="17" t="s">
        <v>67</v>
      </c>
      <c r="L881" s="16">
        <v>4070</v>
      </c>
      <c r="M881" s="16" t="s">
        <v>3596</v>
      </c>
      <c r="N881" s="16" t="s">
        <v>3597</v>
      </c>
      <c r="O881" s="35" t="s">
        <v>3598</v>
      </c>
      <c r="P881" s="16" t="s">
        <v>71</v>
      </c>
      <c r="Q881" s="16" t="s">
        <v>131</v>
      </c>
      <c r="R881" s="38" t="s">
        <v>73</v>
      </c>
      <c r="S881" s="22"/>
      <c r="T881" s="22">
        <v>1016</v>
      </c>
      <c r="U881" s="22" t="s">
        <v>3597</v>
      </c>
      <c r="V881" s="37" t="s">
        <v>3598</v>
      </c>
      <c r="W881" s="16">
        <v>1000</v>
      </c>
      <c r="X881" s="16" t="s">
        <v>74</v>
      </c>
      <c r="Y881" s="16" t="s">
        <v>3599</v>
      </c>
      <c r="Z881" s="16" t="s">
        <v>3600</v>
      </c>
      <c r="AA881" s="16" t="s">
        <v>76</v>
      </c>
      <c r="AB881" s="16" t="s">
        <v>76</v>
      </c>
      <c r="AC881" s="16" t="s">
        <v>76</v>
      </c>
      <c r="AD881" s="16"/>
      <c r="AE881" s="16" t="s">
        <v>1324</v>
      </c>
      <c r="AF881" s="24">
        <v>2948278</v>
      </c>
      <c r="AG881" s="25" t="s">
        <v>78</v>
      </c>
      <c r="AH881" s="24">
        <v>2948278</v>
      </c>
      <c r="AI881" s="26" t="s">
        <v>78</v>
      </c>
      <c r="AJ881" s="27">
        <v>42832</v>
      </c>
      <c r="AK881" s="19"/>
      <c r="AL881" s="28">
        <f t="shared" ca="1" si="83"/>
        <v>7.916666666666667</v>
      </c>
      <c r="AM881" s="16" t="s">
        <v>80</v>
      </c>
      <c r="AN881" s="16" t="s">
        <v>94</v>
      </c>
      <c r="AO881" s="36" t="s">
        <v>82</v>
      </c>
      <c r="AP881" s="30">
        <v>6.9690000000000002E-2</v>
      </c>
      <c r="AQ881" s="31" t="s">
        <v>4740</v>
      </c>
      <c r="AR881" s="16" t="s">
        <v>4740</v>
      </c>
      <c r="AS881" s="16" t="s">
        <v>84</v>
      </c>
      <c r="AT881" s="16"/>
      <c r="AU881" s="33"/>
      <c r="AV881" s="16"/>
      <c r="AW881" s="16" t="s">
        <v>4741</v>
      </c>
      <c r="AX881" s="16">
        <v>3123671321</v>
      </c>
      <c r="AY881" s="16" t="s">
        <v>78</v>
      </c>
      <c r="AZ881" s="16" t="str">
        <f t="shared" ca="1" si="85"/>
        <v xml:space="preserve"> </v>
      </c>
      <c r="BA881" s="16" t="s">
        <v>87</v>
      </c>
      <c r="BB881" s="16" t="s">
        <v>87</v>
      </c>
      <c r="BC881" s="16"/>
      <c r="BD881" s="18" t="s">
        <v>87</v>
      </c>
      <c r="BE881" s="16"/>
      <c r="BF881" s="16" t="s">
        <v>87</v>
      </c>
      <c r="BG881" s="31"/>
      <c r="BH881" s="16"/>
      <c r="BI881" s="19"/>
      <c r="BJ881" s="16"/>
      <c r="BK881" s="16"/>
      <c r="BL881" s="34"/>
    </row>
    <row r="882" spans="1:64">
      <c r="A882" s="15">
        <v>1017</v>
      </c>
      <c r="B882" s="16">
        <v>301</v>
      </c>
      <c r="C882" s="17" t="s">
        <v>64</v>
      </c>
      <c r="D882" s="18">
        <v>79501988</v>
      </c>
      <c r="E882" s="18">
        <v>79501988</v>
      </c>
      <c r="F882" s="18">
        <v>79501988</v>
      </c>
      <c r="G882" s="17" t="s">
        <v>4742</v>
      </c>
      <c r="H882" s="16" t="s">
        <v>89</v>
      </c>
      <c r="I882" s="19">
        <v>25470</v>
      </c>
      <c r="J882" s="16">
        <f t="shared" ca="1" si="86"/>
        <v>55</v>
      </c>
      <c r="K882" s="17" t="s">
        <v>67</v>
      </c>
      <c r="L882" s="16">
        <v>4070</v>
      </c>
      <c r="M882" s="16" t="s">
        <v>3596</v>
      </c>
      <c r="N882" s="16" t="s">
        <v>3597</v>
      </c>
      <c r="O882" s="35" t="s">
        <v>3598</v>
      </c>
      <c r="P882" s="16" t="s">
        <v>71</v>
      </c>
      <c r="Q882" s="16" t="s">
        <v>131</v>
      </c>
      <c r="R882" s="38" t="s">
        <v>73</v>
      </c>
      <c r="S882" s="22"/>
      <c r="T882" s="22">
        <v>1017</v>
      </c>
      <c r="U882" s="22" t="s">
        <v>3597</v>
      </c>
      <c r="V882" s="37" t="s">
        <v>3598</v>
      </c>
      <c r="W882" s="16">
        <v>1000</v>
      </c>
      <c r="X882" s="16" t="s">
        <v>74</v>
      </c>
      <c r="Y882" s="16" t="s">
        <v>3599</v>
      </c>
      <c r="Z882" s="16" t="s">
        <v>3600</v>
      </c>
      <c r="AA882" s="16" t="s">
        <v>145</v>
      </c>
      <c r="AB882" s="16" t="s">
        <v>4743</v>
      </c>
      <c r="AC882" s="16" t="s">
        <v>559</v>
      </c>
      <c r="AD882" s="16"/>
      <c r="AE882" s="16" t="s">
        <v>1324</v>
      </c>
      <c r="AF882" s="24">
        <v>2948278</v>
      </c>
      <c r="AG882" s="25" t="s">
        <v>78</v>
      </c>
      <c r="AH882" s="24">
        <v>2948278</v>
      </c>
      <c r="AI882" s="26" t="s">
        <v>78</v>
      </c>
      <c r="AJ882" s="27">
        <v>42843</v>
      </c>
      <c r="AK882" s="19"/>
      <c r="AL882" s="28">
        <f t="shared" ca="1" si="83"/>
        <v>7.916666666666667</v>
      </c>
      <c r="AM882" s="16" t="s">
        <v>269</v>
      </c>
      <c r="AN882" s="39" t="s">
        <v>94</v>
      </c>
      <c r="AO882" s="36" t="s">
        <v>562</v>
      </c>
      <c r="AP882" s="30">
        <v>6.9690000000000002E-2</v>
      </c>
      <c r="AQ882" s="31" t="s">
        <v>4744</v>
      </c>
      <c r="AR882" s="16" t="s">
        <v>4744</v>
      </c>
      <c r="AS882" s="16" t="s">
        <v>84</v>
      </c>
      <c r="AT882" s="16"/>
      <c r="AU882" s="33"/>
      <c r="AV882" s="16"/>
      <c r="AW882" s="16" t="s">
        <v>4745</v>
      </c>
      <c r="AX882" s="16">
        <v>3016016892</v>
      </c>
      <c r="AY882" s="16" t="s">
        <v>78</v>
      </c>
      <c r="AZ882" s="16" t="str">
        <f t="shared" ref="AZ882:AZ945" ca="1" si="87">IF(AND(C882="MASCULINO",J882&gt;=59),"Prepensionado",IF(AND(C882="FEMENINO",J882&gt;=54),"Prepensionado"," "))</f>
        <v xml:space="preserve"> </v>
      </c>
      <c r="BA882" s="16" t="s">
        <v>87</v>
      </c>
      <c r="BB882" s="16" t="s">
        <v>87</v>
      </c>
      <c r="BC882" s="16"/>
      <c r="BD882" s="18" t="s">
        <v>87</v>
      </c>
      <c r="BE882" s="16"/>
      <c r="BF882" s="16" t="s">
        <v>87</v>
      </c>
      <c r="BG882" s="31"/>
      <c r="BH882" s="16"/>
      <c r="BI882" s="19"/>
      <c r="BJ882" s="16"/>
      <c r="BK882" s="16"/>
      <c r="BL882" s="34"/>
    </row>
    <row r="883" spans="1:64">
      <c r="A883" s="15">
        <v>1018</v>
      </c>
      <c r="B883" s="16">
        <v>301</v>
      </c>
      <c r="C883" s="17" t="s">
        <v>64</v>
      </c>
      <c r="D883" s="18">
        <v>79528422</v>
      </c>
      <c r="E883" s="18">
        <v>79528422</v>
      </c>
      <c r="F883" s="18">
        <v>79528422</v>
      </c>
      <c r="G883" s="17" t="s">
        <v>4746</v>
      </c>
      <c r="H883" s="16" t="s">
        <v>89</v>
      </c>
      <c r="I883" s="19" t="s">
        <v>4747</v>
      </c>
      <c r="J883" s="16">
        <f t="shared" ca="1" si="86"/>
        <v>55</v>
      </c>
      <c r="K883" s="17" t="s">
        <v>67</v>
      </c>
      <c r="L883" s="16">
        <v>4070</v>
      </c>
      <c r="M883" s="16" t="s">
        <v>3596</v>
      </c>
      <c r="N883" s="16" t="s">
        <v>3597</v>
      </c>
      <c r="O883" s="35" t="s">
        <v>3598</v>
      </c>
      <c r="P883" s="16" t="s">
        <v>71</v>
      </c>
      <c r="Q883" s="16" t="s">
        <v>131</v>
      </c>
      <c r="R883" s="38" t="s">
        <v>73</v>
      </c>
      <c r="S883" s="22"/>
      <c r="T883" s="22">
        <v>1018</v>
      </c>
      <c r="U883" s="22" t="s">
        <v>3597</v>
      </c>
      <c r="V883" s="37" t="s">
        <v>3598</v>
      </c>
      <c r="W883" s="16">
        <v>1000</v>
      </c>
      <c r="X883" s="16" t="s">
        <v>74</v>
      </c>
      <c r="Y883" s="16" t="s">
        <v>3599</v>
      </c>
      <c r="Z883" s="16" t="s">
        <v>3600</v>
      </c>
      <c r="AA883" s="16" t="s">
        <v>76</v>
      </c>
      <c r="AB883" s="16" t="s">
        <v>76</v>
      </c>
      <c r="AC883" s="16" t="s">
        <v>76</v>
      </c>
      <c r="AD883" s="16" t="s">
        <v>3764</v>
      </c>
      <c r="AE883" s="16" t="s">
        <v>1324</v>
      </c>
      <c r="AF883" s="24">
        <v>2948278</v>
      </c>
      <c r="AG883" s="25" t="s">
        <v>78</v>
      </c>
      <c r="AH883" s="24">
        <v>2948278</v>
      </c>
      <c r="AI883" s="26" t="s">
        <v>78</v>
      </c>
      <c r="AJ883" s="27">
        <v>43005</v>
      </c>
      <c r="AK883" s="19"/>
      <c r="AL883" s="28">
        <f t="shared" ca="1" si="83"/>
        <v>7.5</v>
      </c>
      <c r="AM883" s="16" t="s">
        <v>1142</v>
      </c>
      <c r="AN883" s="16" t="s">
        <v>94</v>
      </c>
      <c r="AO883" s="36" t="s">
        <v>82</v>
      </c>
      <c r="AP883" s="30">
        <v>6.9690000000000002E-2</v>
      </c>
      <c r="AQ883" s="31" t="s">
        <v>4748</v>
      </c>
      <c r="AR883" s="16" t="s">
        <v>4748</v>
      </c>
      <c r="AS883" s="16" t="s">
        <v>84</v>
      </c>
      <c r="AT883" s="16" t="s">
        <v>1003</v>
      </c>
      <c r="AU883" s="33" t="s">
        <v>135</v>
      </c>
      <c r="AV883" s="16"/>
      <c r="AW883" s="16" t="s">
        <v>4749</v>
      </c>
      <c r="AX883" s="16">
        <v>3115727177</v>
      </c>
      <c r="AY883" s="16">
        <v>3103000523</v>
      </c>
      <c r="AZ883" s="16" t="str">
        <f t="shared" ca="1" si="87"/>
        <v xml:space="preserve"> </v>
      </c>
      <c r="BA883" s="16" t="s">
        <v>87</v>
      </c>
      <c r="BB883" s="16" t="s">
        <v>87</v>
      </c>
      <c r="BC883" s="16"/>
      <c r="BD883" s="18" t="s">
        <v>87</v>
      </c>
      <c r="BE883" s="16"/>
      <c r="BF883" s="16" t="s">
        <v>87</v>
      </c>
      <c r="BG883" s="31"/>
      <c r="BH883" s="16"/>
      <c r="BI883" s="19"/>
      <c r="BJ883" s="16"/>
      <c r="BK883" s="16"/>
      <c r="BL883" s="34"/>
    </row>
    <row r="884" spans="1:64">
      <c r="A884" s="15">
        <v>1019</v>
      </c>
      <c r="B884" s="16">
        <v>301</v>
      </c>
      <c r="C884" s="17" t="s">
        <v>64</v>
      </c>
      <c r="D884" s="18">
        <v>79561882</v>
      </c>
      <c r="E884" s="18">
        <v>79561882</v>
      </c>
      <c r="F884" s="18">
        <v>79561882</v>
      </c>
      <c r="G884" s="17" t="s">
        <v>4750</v>
      </c>
      <c r="H884" s="16" t="s">
        <v>89</v>
      </c>
      <c r="I884" s="19" t="s">
        <v>4751</v>
      </c>
      <c r="J884" s="16">
        <f t="shared" ca="1" si="86"/>
        <v>53</v>
      </c>
      <c r="K884" s="17" t="s">
        <v>67</v>
      </c>
      <c r="L884" s="16">
        <v>4070</v>
      </c>
      <c r="M884" s="16" t="s">
        <v>3596</v>
      </c>
      <c r="N884" s="16" t="s">
        <v>3597</v>
      </c>
      <c r="O884" s="35" t="s">
        <v>3598</v>
      </c>
      <c r="P884" s="16" t="s">
        <v>71</v>
      </c>
      <c r="Q884" s="16" t="s">
        <v>131</v>
      </c>
      <c r="R884" s="38" t="s">
        <v>73</v>
      </c>
      <c r="S884" s="22"/>
      <c r="T884" s="22">
        <v>1019</v>
      </c>
      <c r="U884" s="22" t="s">
        <v>3597</v>
      </c>
      <c r="V884" s="37" t="s">
        <v>3598</v>
      </c>
      <c r="W884" s="16">
        <v>1000</v>
      </c>
      <c r="X884" s="16" t="s">
        <v>74</v>
      </c>
      <c r="Y884" s="16" t="s">
        <v>3599</v>
      </c>
      <c r="Z884" s="16" t="s">
        <v>3600</v>
      </c>
      <c r="AA884" s="16" t="s">
        <v>433</v>
      </c>
      <c r="AB884" s="16" t="s">
        <v>496</v>
      </c>
      <c r="AC884" s="16" t="s">
        <v>497</v>
      </c>
      <c r="AD884" s="16"/>
      <c r="AE884" s="16" t="s">
        <v>1324</v>
      </c>
      <c r="AF884" s="24">
        <v>2948278</v>
      </c>
      <c r="AG884" s="25" t="s">
        <v>78</v>
      </c>
      <c r="AH884" s="24">
        <v>2948278</v>
      </c>
      <c r="AI884" s="26" t="s">
        <v>78</v>
      </c>
      <c r="AJ884" s="27">
        <v>43005</v>
      </c>
      <c r="AK884" s="19"/>
      <c r="AL884" s="28">
        <f t="shared" ca="1" si="83"/>
        <v>7.5</v>
      </c>
      <c r="AM884" s="16" t="s">
        <v>120</v>
      </c>
      <c r="AN884" s="16" t="s">
        <v>94</v>
      </c>
      <c r="AO884" s="36" t="s">
        <v>498</v>
      </c>
      <c r="AP884" s="30">
        <v>6.9690000000000002E-2</v>
      </c>
      <c r="AQ884" s="31" t="s">
        <v>4752</v>
      </c>
      <c r="AR884" s="16" t="s">
        <v>4752</v>
      </c>
      <c r="AS884" s="16" t="s">
        <v>84</v>
      </c>
      <c r="AT884" s="16"/>
      <c r="AU884" s="33"/>
      <c r="AV884" s="16"/>
      <c r="AW884" s="16" t="s">
        <v>4753</v>
      </c>
      <c r="AX884" s="16">
        <v>3113092775</v>
      </c>
      <c r="AY884" s="16" t="s">
        <v>78</v>
      </c>
      <c r="AZ884" s="16" t="str">
        <f t="shared" ca="1" si="87"/>
        <v xml:space="preserve"> </v>
      </c>
      <c r="BA884" s="16" t="s">
        <v>87</v>
      </c>
      <c r="BB884" s="16" t="s">
        <v>87</v>
      </c>
      <c r="BC884" s="16"/>
      <c r="BD884" s="18" t="s">
        <v>87</v>
      </c>
      <c r="BE884" s="16"/>
      <c r="BF884" s="16" t="s">
        <v>87</v>
      </c>
      <c r="BG884" s="31"/>
      <c r="BH884" s="16"/>
      <c r="BI884" s="19"/>
      <c r="BJ884" s="16"/>
      <c r="BK884" s="16"/>
      <c r="BL884" s="34"/>
    </row>
    <row r="885" spans="1:64">
      <c r="A885" s="15">
        <v>1020</v>
      </c>
      <c r="B885" s="16">
        <v>301</v>
      </c>
      <c r="C885" s="17" t="s">
        <v>64</v>
      </c>
      <c r="D885" s="18">
        <v>79597800</v>
      </c>
      <c r="E885" s="18">
        <v>79597800</v>
      </c>
      <c r="F885" s="18">
        <v>79597800</v>
      </c>
      <c r="G885" s="17" t="s">
        <v>4754</v>
      </c>
      <c r="H885" s="16" t="s">
        <v>89</v>
      </c>
      <c r="I885" s="19">
        <v>26299</v>
      </c>
      <c r="J885" s="16">
        <f t="shared" ca="1" si="86"/>
        <v>53</v>
      </c>
      <c r="K885" s="17" t="s">
        <v>67</v>
      </c>
      <c r="L885" s="16">
        <v>4070</v>
      </c>
      <c r="M885" s="16" t="s">
        <v>3596</v>
      </c>
      <c r="N885" s="16" t="s">
        <v>3597</v>
      </c>
      <c r="O885" s="35" t="s">
        <v>3598</v>
      </c>
      <c r="P885" s="16" t="s">
        <v>71</v>
      </c>
      <c r="Q885" s="16" t="s">
        <v>131</v>
      </c>
      <c r="R885" s="38" t="s">
        <v>73</v>
      </c>
      <c r="S885" s="22"/>
      <c r="T885" s="22">
        <v>1020</v>
      </c>
      <c r="U885" s="22" t="s">
        <v>3597</v>
      </c>
      <c r="V885" s="37" t="s">
        <v>3598</v>
      </c>
      <c r="W885" s="16">
        <v>1000</v>
      </c>
      <c r="X885" s="16" t="s">
        <v>74</v>
      </c>
      <c r="Y885" s="16" t="s">
        <v>3599</v>
      </c>
      <c r="Z885" s="16" t="s">
        <v>3600</v>
      </c>
      <c r="AA885" s="16" t="s">
        <v>76</v>
      </c>
      <c r="AB885" s="16" t="s">
        <v>76</v>
      </c>
      <c r="AC885" s="16" t="s">
        <v>76</v>
      </c>
      <c r="AD885" s="16" t="s">
        <v>4557</v>
      </c>
      <c r="AE885" s="16" t="s">
        <v>1324</v>
      </c>
      <c r="AF885" s="24">
        <v>2948278</v>
      </c>
      <c r="AG885" s="25" t="s">
        <v>78</v>
      </c>
      <c r="AH885" s="24">
        <v>2948278</v>
      </c>
      <c r="AI885" s="26" t="s">
        <v>78</v>
      </c>
      <c r="AJ885" s="27">
        <v>43066</v>
      </c>
      <c r="AK885" s="19"/>
      <c r="AL885" s="28">
        <f t="shared" ca="1" si="83"/>
        <v>7.333333333333333</v>
      </c>
      <c r="AM885" s="16" t="s">
        <v>120</v>
      </c>
      <c r="AN885" s="16" t="s">
        <v>94</v>
      </c>
      <c r="AO885" s="36" t="s">
        <v>82</v>
      </c>
      <c r="AP885" s="30">
        <v>6.9690000000000002E-2</v>
      </c>
      <c r="AQ885" s="31" t="s">
        <v>4755</v>
      </c>
      <c r="AR885" s="16" t="s">
        <v>4755</v>
      </c>
      <c r="AS885" s="16" t="s">
        <v>84</v>
      </c>
      <c r="AT885" s="16"/>
      <c r="AU885" s="33"/>
      <c r="AV885" s="16"/>
      <c r="AW885" s="16" t="s">
        <v>4756</v>
      </c>
      <c r="AX885" s="16">
        <v>3234557491</v>
      </c>
      <c r="AY885" s="16" t="s">
        <v>78</v>
      </c>
      <c r="AZ885" s="16" t="str">
        <f t="shared" ca="1" si="87"/>
        <v xml:space="preserve"> </v>
      </c>
      <c r="BA885" s="16" t="s">
        <v>87</v>
      </c>
      <c r="BB885" s="16" t="s">
        <v>87</v>
      </c>
      <c r="BC885" s="16"/>
      <c r="BD885" s="18" t="s">
        <v>87</v>
      </c>
      <c r="BE885" s="16"/>
      <c r="BF885" s="16" t="s">
        <v>87</v>
      </c>
      <c r="BG885" s="31"/>
      <c r="BH885" s="16"/>
      <c r="BI885" s="19"/>
      <c r="BJ885" s="16"/>
      <c r="BK885" s="16"/>
      <c r="BL885" s="34"/>
    </row>
    <row r="886" spans="1:64">
      <c r="A886" s="15">
        <v>1021</v>
      </c>
      <c r="B886" s="16">
        <v>301</v>
      </c>
      <c r="C886" s="17" t="s">
        <v>64</v>
      </c>
      <c r="D886" s="18">
        <v>79615298</v>
      </c>
      <c r="E886" s="18">
        <v>79615298</v>
      </c>
      <c r="F886" s="18">
        <v>79615298</v>
      </c>
      <c r="G886" s="17" t="s">
        <v>4757</v>
      </c>
      <c r="H886" s="16" t="s">
        <v>89</v>
      </c>
      <c r="I886" s="19">
        <v>26334</v>
      </c>
      <c r="J886" s="16">
        <f t="shared" ca="1" si="86"/>
        <v>53</v>
      </c>
      <c r="K886" s="17" t="s">
        <v>67</v>
      </c>
      <c r="L886" s="16">
        <v>4070</v>
      </c>
      <c r="M886" s="16" t="s">
        <v>3596</v>
      </c>
      <c r="N886" s="16" t="s">
        <v>3597</v>
      </c>
      <c r="O886" s="35" t="s">
        <v>3598</v>
      </c>
      <c r="P886" s="16" t="s">
        <v>71</v>
      </c>
      <c r="Q886" s="16" t="s">
        <v>131</v>
      </c>
      <c r="R886" s="38" t="s">
        <v>73</v>
      </c>
      <c r="S886" s="22"/>
      <c r="T886" s="22">
        <v>1021</v>
      </c>
      <c r="U886" s="22" t="s">
        <v>3597</v>
      </c>
      <c r="V886" s="37" t="s">
        <v>3598</v>
      </c>
      <c r="W886" s="16">
        <v>3000</v>
      </c>
      <c r="X886" s="16" t="s">
        <v>74</v>
      </c>
      <c r="Y886" s="16" t="s">
        <v>170</v>
      </c>
      <c r="Z886" s="16" t="s">
        <v>723</v>
      </c>
      <c r="AA886" s="16" t="s">
        <v>76</v>
      </c>
      <c r="AB886" s="16" t="s">
        <v>76</v>
      </c>
      <c r="AC886" s="16" t="s">
        <v>76</v>
      </c>
      <c r="AD886" s="16" t="s">
        <v>4758</v>
      </c>
      <c r="AE886" s="16" t="s">
        <v>1324</v>
      </c>
      <c r="AF886" s="24">
        <v>2948278</v>
      </c>
      <c r="AG886" s="25" t="s">
        <v>78</v>
      </c>
      <c r="AH886" s="24">
        <v>2948278</v>
      </c>
      <c r="AI886" s="26" t="s">
        <v>78</v>
      </c>
      <c r="AJ886" s="27">
        <v>43116</v>
      </c>
      <c r="AK886" s="19"/>
      <c r="AL886" s="28">
        <f t="shared" ca="1" si="83"/>
        <v>7.166666666666667</v>
      </c>
      <c r="AM886" s="16" t="s">
        <v>80</v>
      </c>
      <c r="AN886" s="16" t="s">
        <v>121</v>
      </c>
      <c r="AO886" s="36" t="s">
        <v>82</v>
      </c>
      <c r="AP886" s="30">
        <v>6.9690000000000002E-2</v>
      </c>
      <c r="AQ886" s="31" t="s">
        <v>4759</v>
      </c>
      <c r="AR886" s="16" t="s">
        <v>4759</v>
      </c>
      <c r="AS886" s="16" t="s">
        <v>84</v>
      </c>
      <c r="AT886" s="16"/>
      <c r="AU886" s="33"/>
      <c r="AV886" s="16"/>
      <c r="AW886" s="16" t="s">
        <v>4760</v>
      </c>
      <c r="AX886" s="16">
        <v>3103438447</v>
      </c>
      <c r="AY886" s="16" t="s">
        <v>78</v>
      </c>
      <c r="AZ886" s="16" t="str">
        <f t="shared" ca="1" si="87"/>
        <v xml:space="preserve"> </v>
      </c>
      <c r="BA886" s="16" t="s">
        <v>87</v>
      </c>
      <c r="BB886" s="16" t="s">
        <v>87</v>
      </c>
      <c r="BC886" s="16"/>
      <c r="BD886" s="18" t="s">
        <v>87</v>
      </c>
      <c r="BE886" s="16"/>
      <c r="BF886" s="16" t="s">
        <v>87</v>
      </c>
      <c r="BG886" s="31"/>
      <c r="BH886" s="16"/>
      <c r="BI886" s="19"/>
      <c r="BJ886" s="16"/>
      <c r="BK886" s="16"/>
      <c r="BL886" s="34"/>
    </row>
    <row r="887" spans="1:64">
      <c r="A887" s="15">
        <v>1022</v>
      </c>
      <c r="B887" s="16">
        <v>301</v>
      </c>
      <c r="C887" s="17" t="s">
        <v>64</v>
      </c>
      <c r="D887" s="18">
        <v>79620391</v>
      </c>
      <c r="E887" s="18">
        <v>79620391</v>
      </c>
      <c r="F887" s="18">
        <v>79620391</v>
      </c>
      <c r="G887" s="17" t="s">
        <v>4761</v>
      </c>
      <c r="H887" s="16" t="s">
        <v>89</v>
      </c>
      <c r="I887" s="19" t="s">
        <v>4762</v>
      </c>
      <c r="J887" s="16">
        <f t="shared" ca="1" si="86"/>
        <v>51</v>
      </c>
      <c r="K887" s="17" t="s">
        <v>67</v>
      </c>
      <c r="L887" s="16">
        <v>4070</v>
      </c>
      <c r="M887" s="16" t="s">
        <v>3596</v>
      </c>
      <c r="N887" s="16" t="s">
        <v>3597</v>
      </c>
      <c r="O887" s="35" t="s">
        <v>3598</v>
      </c>
      <c r="P887" s="16" t="s">
        <v>71</v>
      </c>
      <c r="Q887" s="16" t="s">
        <v>131</v>
      </c>
      <c r="R887" s="38" t="s">
        <v>73</v>
      </c>
      <c r="S887" s="22"/>
      <c r="T887" s="22">
        <v>1022</v>
      </c>
      <c r="U887" s="22" t="s">
        <v>3597</v>
      </c>
      <c r="V887" s="37" t="s">
        <v>3598</v>
      </c>
      <c r="W887" s="16">
        <v>1000</v>
      </c>
      <c r="X887" s="16" t="s">
        <v>74</v>
      </c>
      <c r="Y887" s="16" t="s">
        <v>3599</v>
      </c>
      <c r="Z887" s="16" t="s">
        <v>3600</v>
      </c>
      <c r="AA887" s="16" t="s">
        <v>433</v>
      </c>
      <c r="AB887" s="16" t="s">
        <v>662</v>
      </c>
      <c r="AC887" s="16" t="s">
        <v>663</v>
      </c>
      <c r="AD887" s="16" t="s">
        <v>4705</v>
      </c>
      <c r="AE887" s="16" t="s">
        <v>1324</v>
      </c>
      <c r="AF887" s="24">
        <v>2948278</v>
      </c>
      <c r="AG887" s="25" t="s">
        <v>78</v>
      </c>
      <c r="AH887" s="24">
        <v>2948278</v>
      </c>
      <c r="AI887" s="26" t="s">
        <v>78</v>
      </c>
      <c r="AJ887" s="27">
        <v>43000</v>
      </c>
      <c r="AK887" s="19"/>
      <c r="AL887" s="28">
        <f t="shared" ca="1" si="83"/>
        <v>7.5</v>
      </c>
      <c r="AM887" s="16" t="s">
        <v>93</v>
      </c>
      <c r="AN887" s="16" t="s">
        <v>240</v>
      </c>
      <c r="AO887" s="36" t="s">
        <v>664</v>
      </c>
      <c r="AP887" s="30">
        <v>6.9690000000000002E-2</v>
      </c>
      <c r="AQ887" s="31" t="s">
        <v>4763</v>
      </c>
      <c r="AR887" s="16" t="s">
        <v>4763</v>
      </c>
      <c r="AS887" s="16" t="s">
        <v>84</v>
      </c>
      <c r="AT887" s="16"/>
      <c r="AU887" s="33"/>
      <c r="AV887" s="16"/>
      <c r="AW887" s="16" t="s">
        <v>4764</v>
      </c>
      <c r="AX887" s="16">
        <v>3105582575</v>
      </c>
      <c r="AY887" s="16" t="s">
        <v>78</v>
      </c>
      <c r="AZ887" s="16" t="str">
        <f t="shared" ca="1" si="87"/>
        <v xml:space="preserve"> </v>
      </c>
      <c r="BA887" s="16" t="s">
        <v>87</v>
      </c>
      <c r="BB887" s="16" t="s">
        <v>87</v>
      </c>
      <c r="BC887" s="16"/>
      <c r="BD887" s="18" t="s">
        <v>87</v>
      </c>
      <c r="BE887" s="16"/>
      <c r="BF887" s="16" t="s">
        <v>87</v>
      </c>
      <c r="BG887" s="31"/>
      <c r="BH887" s="16"/>
      <c r="BI887" s="19"/>
      <c r="BJ887" s="16"/>
      <c r="BK887" s="16"/>
      <c r="BL887" s="34"/>
    </row>
    <row r="888" spans="1:64">
      <c r="A888" s="15">
        <v>1023</v>
      </c>
      <c r="B888" s="16">
        <v>301</v>
      </c>
      <c r="C888" s="17" t="s">
        <v>64</v>
      </c>
      <c r="D888" s="18">
        <v>79663458</v>
      </c>
      <c r="E888" s="18">
        <v>79663458</v>
      </c>
      <c r="F888" s="18">
        <v>79663458</v>
      </c>
      <c r="G888" s="17" t="s">
        <v>4765</v>
      </c>
      <c r="H888" s="16" t="s">
        <v>89</v>
      </c>
      <c r="I888" s="19">
        <v>27836</v>
      </c>
      <c r="J888" s="16">
        <f t="shared" ca="1" si="86"/>
        <v>49</v>
      </c>
      <c r="K888" s="17" t="s">
        <v>67</v>
      </c>
      <c r="L888" s="16">
        <v>4070</v>
      </c>
      <c r="M888" s="16" t="s">
        <v>3596</v>
      </c>
      <c r="N888" s="16" t="s">
        <v>3597</v>
      </c>
      <c r="O888" s="35" t="s">
        <v>3598</v>
      </c>
      <c r="P888" s="16" t="s">
        <v>71</v>
      </c>
      <c r="Q888" s="16" t="s">
        <v>131</v>
      </c>
      <c r="R888" s="38" t="s">
        <v>73</v>
      </c>
      <c r="S888" s="22"/>
      <c r="T888" s="22">
        <v>1023</v>
      </c>
      <c r="U888" s="22" t="s">
        <v>3597</v>
      </c>
      <c r="V888" s="37" t="s">
        <v>3598</v>
      </c>
      <c r="W888" s="16">
        <v>1000</v>
      </c>
      <c r="X888" s="16" t="s">
        <v>74</v>
      </c>
      <c r="Y888" s="16" t="s">
        <v>3599</v>
      </c>
      <c r="Z888" s="16" t="s">
        <v>3600</v>
      </c>
      <c r="AA888" s="16" t="s">
        <v>433</v>
      </c>
      <c r="AB888" s="16" t="s">
        <v>662</v>
      </c>
      <c r="AC888" s="16" t="s">
        <v>663</v>
      </c>
      <c r="AD888" s="16" t="s">
        <v>3837</v>
      </c>
      <c r="AE888" s="16" t="s">
        <v>1324</v>
      </c>
      <c r="AF888" s="24">
        <v>2948278</v>
      </c>
      <c r="AG888" s="25" t="s">
        <v>78</v>
      </c>
      <c r="AH888" s="24">
        <v>2948278</v>
      </c>
      <c r="AI888" s="26" t="s">
        <v>78</v>
      </c>
      <c r="AJ888" s="27">
        <v>43111</v>
      </c>
      <c r="AK888" s="19"/>
      <c r="AL888" s="28">
        <f t="shared" ca="1" si="83"/>
        <v>7.166666666666667</v>
      </c>
      <c r="AM888" s="16" t="s">
        <v>120</v>
      </c>
      <c r="AN888" s="16" t="s">
        <v>121</v>
      </c>
      <c r="AO888" s="36" t="s">
        <v>664</v>
      </c>
      <c r="AP888" s="30">
        <v>6.9690000000000002E-2</v>
      </c>
      <c r="AQ888" s="31" t="s">
        <v>4766</v>
      </c>
      <c r="AR888" s="16" t="s">
        <v>4766</v>
      </c>
      <c r="AS888" s="16" t="s">
        <v>84</v>
      </c>
      <c r="AT888" s="16"/>
      <c r="AU888" s="33"/>
      <c r="AV888" s="16"/>
      <c r="AW888" s="16" t="s">
        <v>4767</v>
      </c>
      <c r="AX888" s="16">
        <v>3144386672</v>
      </c>
      <c r="AY888" s="16" t="s">
        <v>78</v>
      </c>
      <c r="AZ888" s="16" t="str">
        <f t="shared" ca="1" si="87"/>
        <v xml:space="preserve"> </v>
      </c>
      <c r="BA888" s="16" t="s">
        <v>87</v>
      </c>
      <c r="BB888" s="16" t="s">
        <v>87</v>
      </c>
      <c r="BC888" s="16"/>
      <c r="BD888" s="18" t="s">
        <v>87</v>
      </c>
      <c r="BE888" s="16"/>
      <c r="BF888" s="16" t="s">
        <v>87</v>
      </c>
      <c r="BG888" s="31"/>
      <c r="BH888" s="16"/>
      <c r="BI888" s="19"/>
      <c r="BJ888" s="16"/>
      <c r="BK888" s="16"/>
      <c r="BL888" s="34"/>
    </row>
    <row r="889" spans="1:64">
      <c r="A889" s="15">
        <v>1024</v>
      </c>
      <c r="B889" s="16">
        <v>301</v>
      </c>
      <c r="C889" s="17" t="s">
        <v>64</v>
      </c>
      <c r="D889" s="18">
        <v>79705745</v>
      </c>
      <c r="E889" s="18">
        <v>79705745</v>
      </c>
      <c r="F889" s="18">
        <v>79705745</v>
      </c>
      <c r="G889" s="17" t="s">
        <v>4768</v>
      </c>
      <c r="H889" s="16" t="s">
        <v>89</v>
      </c>
      <c r="I889" s="19">
        <v>27561</v>
      </c>
      <c r="J889" s="16">
        <f t="shared" ca="1" si="86"/>
        <v>49</v>
      </c>
      <c r="K889" s="17" t="s">
        <v>67</v>
      </c>
      <c r="L889" s="16">
        <v>4070</v>
      </c>
      <c r="M889" s="16" t="s">
        <v>3596</v>
      </c>
      <c r="N889" s="16" t="s">
        <v>3597</v>
      </c>
      <c r="O889" s="35" t="s">
        <v>3598</v>
      </c>
      <c r="P889" s="16" t="s">
        <v>71</v>
      </c>
      <c r="Q889" s="16" t="s">
        <v>131</v>
      </c>
      <c r="R889" s="38" t="s">
        <v>73</v>
      </c>
      <c r="S889" s="22"/>
      <c r="T889" s="22">
        <v>1024</v>
      </c>
      <c r="U889" s="22" t="s">
        <v>3597</v>
      </c>
      <c r="V889" s="37" t="s">
        <v>3598</v>
      </c>
      <c r="W889" s="16">
        <v>1000</v>
      </c>
      <c r="X889" s="16" t="s">
        <v>74</v>
      </c>
      <c r="Y889" s="16" t="s">
        <v>3599</v>
      </c>
      <c r="Z889" s="16" t="s">
        <v>3600</v>
      </c>
      <c r="AA889" s="16" t="s">
        <v>76</v>
      </c>
      <c r="AB889" s="16" t="s">
        <v>76</v>
      </c>
      <c r="AC889" s="16" t="s">
        <v>76</v>
      </c>
      <c r="AD889" s="16"/>
      <c r="AE889" s="16" t="s">
        <v>1324</v>
      </c>
      <c r="AF889" s="24">
        <v>2948278</v>
      </c>
      <c r="AG889" s="25" t="s">
        <v>78</v>
      </c>
      <c r="AH889" s="24">
        <v>2948278</v>
      </c>
      <c r="AI889" s="26" t="s">
        <v>78</v>
      </c>
      <c r="AJ889" s="27">
        <v>43059</v>
      </c>
      <c r="AK889" s="19"/>
      <c r="AL889" s="28">
        <f t="shared" ca="1" si="83"/>
        <v>7.333333333333333</v>
      </c>
      <c r="AM889" s="16" t="s">
        <v>120</v>
      </c>
      <c r="AN889" s="16" t="s">
        <v>94</v>
      </c>
      <c r="AO889" s="36" t="s">
        <v>82</v>
      </c>
      <c r="AP889" s="30">
        <v>6.9690000000000002E-2</v>
      </c>
      <c r="AQ889" s="31" t="s">
        <v>4769</v>
      </c>
      <c r="AR889" s="16" t="s">
        <v>4770</v>
      </c>
      <c r="AS889" s="16" t="s">
        <v>84</v>
      </c>
      <c r="AT889" s="16"/>
      <c r="AU889" s="33"/>
      <c r="AV889" s="16"/>
      <c r="AW889" s="16" t="s">
        <v>4771</v>
      </c>
      <c r="AX889" s="16">
        <v>3133858101</v>
      </c>
      <c r="AY889" s="16">
        <v>3103012437</v>
      </c>
      <c r="AZ889" s="16" t="str">
        <f t="shared" ca="1" si="87"/>
        <v xml:space="preserve"> </v>
      </c>
      <c r="BA889" s="16" t="s">
        <v>87</v>
      </c>
      <c r="BB889" s="16" t="s">
        <v>265</v>
      </c>
      <c r="BC889" s="16"/>
      <c r="BD889" s="18" t="s">
        <v>87</v>
      </c>
      <c r="BE889" s="16"/>
      <c r="BF889" s="16" t="s">
        <v>87</v>
      </c>
      <c r="BG889" s="31"/>
      <c r="BH889" s="16"/>
      <c r="BI889" s="19"/>
      <c r="BJ889" s="16"/>
      <c r="BK889" s="16"/>
      <c r="BL889" s="34"/>
    </row>
    <row r="890" spans="1:64">
      <c r="A890" s="15">
        <v>1025</v>
      </c>
      <c r="B890" s="16">
        <v>301</v>
      </c>
      <c r="C890" s="17" t="s">
        <v>64</v>
      </c>
      <c r="D890" s="18">
        <v>79712092</v>
      </c>
      <c r="E890" s="18">
        <v>79712092</v>
      </c>
      <c r="F890" s="18">
        <v>79712092</v>
      </c>
      <c r="G890" s="17" t="s">
        <v>4772</v>
      </c>
      <c r="H890" s="16" t="s">
        <v>66</v>
      </c>
      <c r="I890" s="19" t="s">
        <v>4773</v>
      </c>
      <c r="J890" s="16">
        <f t="shared" ca="1" si="86"/>
        <v>50</v>
      </c>
      <c r="K890" s="17" t="s">
        <v>67</v>
      </c>
      <c r="L890" s="16">
        <v>4070</v>
      </c>
      <c r="M890" s="16" t="s">
        <v>3596</v>
      </c>
      <c r="N890" s="16" t="s">
        <v>3597</v>
      </c>
      <c r="O890" s="35" t="s">
        <v>3598</v>
      </c>
      <c r="P890" s="16" t="s">
        <v>71</v>
      </c>
      <c r="Q890" s="16" t="s">
        <v>131</v>
      </c>
      <c r="R890" s="38" t="s">
        <v>73</v>
      </c>
      <c r="S890" s="22"/>
      <c r="T890" s="22">
        <v>1025</v>
      </c>
      <c r="U890" s="22" t="s">
        <v>3597</v>
      </c>
      <c r="V890" s="37" t="s">
        <v>3598</v>
      </c>
      <c r="W890" s="16">
        <v>1000</v>
      </c>
      <c r="X890" s="16" t="s">
        <v>74</v>
      </c>
      <c r="Y890" s="16" t="s">
        <v>3599</v>
      </c>
      <c r="Z890" s="16" t="s">
        <v>3600</v>
      </c>
      <c r="AA890" s="16" t="s">
        <v>76</v>
      </c>
      <c r="AB890" s="16" t="s">
        <v>76</v>
      </c>
      <c r="AC890" s="16" t="s">
        <v>76</v>
      </c>
      <c r="AD890" s="16"/>
      <c r="AE890" s="16" t="s">
        <v>1324</v>
      </c>
      <c r="AF890" s="24">
        <v>2948278</v>
      </c>
      <c r="AG890" s="25" t="s">
        <v>78</v>
      </c>
      <c r="AH890" s="24">
        <v>2948278</v>
      </c>
      <c r="AI890" s="26" t="s">
        <v>78</v>
      </c>
      <c r="AJ890" s="27">
        <v>43011</v>
      </c>
      <c r="AK890" s="19"/>
      <c r="AL890" s="28">
        <f t="shared" ca="1" si="83"/>
        <v>7.5</v>
      </c>
      <c r="AM890" s="16" t="s">
        <v>269</v>
      </c>
      <c r="AN890" s="16" t="s">
        <v>121</v>
      </c>
      <c r="AO890" s="36" t="s">
        <v>82</v>
      </c>
      <c r="AP890" s="30">
        <v>6.9690000000000002E-2</v>
      </c>
      <c r="AQ890" s="31" t="s">
        <v>4774</v>
      </c>
      <c r="AR890" s="16" t="s">
        <v>4774</v>
      </c>
      <c r="AS890" s="16" t="s">
        <v>84</v>
      </c>
      <c r="AT890" s="16"/>
      <c r="AU890" s="33"/>
      <c r="AV890" s="16"/>
      <c r="AW890" s="16" t="s">
        <v>4775</v>
      </c>
      <c r="AX890" s="16">
        <v>3222569023</v>
      </c>
      <c r="AY890" s="16" t="s">
        <v>78</v>
      </c>
      <c r="AZ890" s="16" t="str">
        <f t="shared" ca="1" si="87"/>
        <v xml:space="preserve"> </v>
      </c>
      <c r="BA890" s="16" t="s">
        <v>87</v>
      </c>
      <c r="BB890" s="16" t="s">
        <v>87</v>
      </c>
      <c r="BC890" s="16"/>
      <c r="BD890" s="18" t="s">
        <v>87</v>
      </c>
      <c r="BE890" s="16"/>
      <c r="BF890" s="16" t="s">
        <v>87</v>
      </c>
      <c r="BG890" s="31"/>
      <c r="BH890" s="16"/>
      <c r="BI890" s="19"/>
      <c r="BJ890" s="16"/>
      <c r="BK890" s="16"/>
      <c r="BL890" s="34"/>
    </row>
    <row r="891" spans="1:64">
      <c r="A891" s="15">
        <v>1026</v>
      </c>
      <c r="B891" s="16">
        <v>301</v>
      </c>
      <c r="C891" s="17" t="s">
        <v>64</v>
      </c>
      <c r="D891" s="18">
        <v>79722770</v>
      </c>
      <c r="E891" s="18">
        <v>79722770</v>
      </c>
      <c r="F891" s="18">
        <v>79722770</v>
      </c>
      <c r="G891" s="17" t="s">
        <v>4776</v>
      </c>
      <c r="H891" s="16" t="s">
        <v>89</v>
      </c>
      <c r="I891" s="19">
        <v>28253</v>
      </c>
      <c r="J891" s="16">
        <f t="shared" ca="1" si="86"/>
        <v>47</v>
      </c>
      <c r="K891" s="17" t="s">
        <v>67</v>
      </c>
      <c r="L891" s="16">
        <v>4070</v>
      </c>
      <c r="M891" s="16" t="s">
        <v>3596</v>
      </c>
      <c r="N891" s="16" t="s">
        <v>3597</v>
      </c>
      <c r="O891" s="35" t="s">
        <v>3598</v>
      </c>
      <c r="P891" s="16" t="s">
        <v>71</v>
      </c>
      <c r="Q891" s="16" t="s">
        <v>131</v>
      </c>
      <c r="R891" s="38" t="s">
        <v>73</v>
      </c>
      <c r="S891" s="22"/>
      <c r="T891" s="22">
        <v>1026</v>
      </c>
      <c r="U891" s="22" t="s">
        <v>3597</v>
      </c>
      <c r="V891" s="37" t="s">
        <v>3598</v>
      </c>
      <c r="W891" s="16">
        <v>1000</v>
      </c>
      <c r="X891" s="16" t="s">
        <v>74</v>
      </c>
      <c r="Y891" s="16" t="s">
        <v>3599</v>
      </c>
      <c r="Z891" s="16" t="s">
        <v>3600</v>
      </c>
      <c r="AA891" s="16" t="s">
        <v>339</v>
      </c>
      <c r="AB891" s="16" t="s">
        <v>340</v>
      </c>
      <c r="AC891" s="16" t="s">
        <v>341</v>
      </c>
      <c r="AD891" s="16" t="s">
        <v>3621</v>
      </c>
      <c r="AE891" s="16" t="s">
        <v>1324</v>
      </c>
      <c r="AF891" s="24">
        <v>2948278</v>
      </c>
      <c r="AG891" s="25" t="s">
        <v>78</v>
      </c>
      <c r="AH891" s="24">
        <v>2948278</v>
      </c>
      <c r="AI891" s="26" t="s">
        <v>78</v>
      </c>
      <c r="AJ891" s="27">
        <v>43059</v>
      </c>
      <c r="AK891" s="19"/>
      <c r="AL891" s="28">
        <f t="shared" ca="1" si="83"/>
        <v>7.333333333333333</v>
      </c>
      <c r="AM891" s="16" t="s">
        <v>269</v>
      </c>
      <c r="AN891" s="16" t="s">
        <v>94</v>
      </c>
      <c r="AO891" s="36" t="s">
        <v>343</v>
      </c>
      <c r="AP891" s="30">
        <v>6.9690000000000002E-2</v>
      </c>
      <c r="AQ891" s="31" t="s">
        <v>4777</v>
      </c>
      <c r="AR891" s="16" t="s">
        <v>4778</v>
      </c>
      <c r="AS891" s="16" t="s">
        <v>84</v>
      </c>
      <c r="AT891" s="16"/>
      <c r="AU891" s="33"/>
      <c r="AV891" s="16"/>
      <c r="AW891" s="16" t="s">
        <v>4779</v>
      </c>
      <c r="AX891" s="16">
        <v>3118730042</v>
      </c>
      <c r="AY891" s="16" t="s">
        <v>78</v>
      </c>
      <c r="AZ891" s="16" t="str">
        <f t="shared" ca="1" si="87"/>
        <v xml:space="preserve"> </v>
      </c>
      <c r="BA891" s="16" t="s">
        <v>87</v>
      </c>
      <c r="BB891" s="16" t="s">
        <v>87</v>
      </c>
      <c r="BC891" s="16"/>
      <c r="BD891" s="18" t="s">
        <v>87</v>
      </c>
      <c r="BE891" s="16"/>
      <c r="BF891" s="16" t="s">
        <v>87</v>
      </c>
      <c r="BG891" s="31"/>
      <c r="BH891" s="16"/>
      <c r="BI891" s="19"/>
      <c r="BJ891" s="16"/>
      <c r="BK891" s="16"/>
      <c r="BL891" s="34"/>
    </row>
    <row r="892" spans="1:64">
      <c r="A892" s="15">
        <v>1027</v>
      </c>
      <c r="B892" s="16">
        <v>301</v>
      </c>
      <c r="C892" s="17" t="s">
        <v>64</v>
      </c>
      <c r="D892" s="18">
        <v>79737176</v>
      </c>
      <c r="E892" s="18">
        <v>79737176</v>
      </c>
      <c r="F892" s="18">
        <v>79737176</v>
      </c>
      <c r="G892" s="17" t="s">
        <v>4780</v>
      </c>
      <c r="H892" s="16" t="s">
        <v>89</v>
      </c>
      <c r="I892" s="19" t="s">
        <v>4781</v>
      </c>
      <c r="J892" s="16">
        <f t="shared" ca="1" si="86"/>
        <v>49</v>
      </c>
      <c r="K892" s="17" t="s">
        <v>67</v>
      </c>
      <c r="L892" s="16">
        <v>4070</v>
      </c>
      <c r="M892" s="16" t="s">
        <v>3596</v>
      </c>
      <c r="N892" s="16" t="s">
        <v>3597</v>
      </c>
      <c r="O892" s="35" t="s">
        <v>3598</v>
      </c>
      <c r="P892" s="16" t="s">
        <v>71</v>
      </c>
      <c r="Q892" s="16" t="s">
        <v>131</v>
      </c>
      <c r="R892" s="38" t="s">
        <v>73</v>
      </c>
      <c r="S892" s="22"/>
      <c r="T892" s="22">
        <v>1027</v>
      </c>
      <c r="U892" s="22" t="s">
        <v>3597</v>
      </c>
      <c r="V892" s="37" t="s">
        <v>3598</v>
      </c>
      <c r="W892" s="16">
        <v>1000</v>
      </c>
      <c r="X892" s="16" t="s">
        <v>74</v>
      </c>
      <c r="Y892" s="16" t="s">
        <v>3599</v>
      </c>
      <c r="Z892" s="16" t="s">
        <v>3600</v>
      </c>
      <c r="AA892" s="16" t="s">
        <v>76</v>
      </c>
      <c r="AB892" s="16" t="s">
        <v>76</v>
      </c>
      <c r="AC892" s="16" t="s">
        <v>76</v>
      </c>
      <c r="AD892" s="16" t="s">
        <v>4782</v>
      </c>
      <c r="AE892" s="16" t="s">
        <v>1324</v>
      </c>
      <c r="AF892" s="24">
        <v>2948278</v>
      </c>
      <c r="AG892" s="25" t="s">
        <v>78</v>
      </c>
      <c r="AH892" s="24">
        <v>2948278</v>
      </c>
      <c r="AI892" s="26" t="s">
        <v>78</v>
      </c>
      <c r="AJ892" s="27">
        <v>42832</v>
      </c>
      <c r="AK892" s="19"/>
      <c r="AL892" s="28">
        <f t="shared" ca="1" si="83"/>
        <v>7.916666666666667</v>
      </c>
      <c r="AM892" s="16" t="s">
        <v>120</v>
      </c>
      <c r="AN892" s="16" t="s">
        <v>94</v>
      </c>
      <c r="AO892" s="36" t="s">
        <v>82</v>
      </c>
      <c r="AP892" s="30">
        <v>6.9690000000000002E-2</v>
      </c>
      <c r="AQ892" s="31" t="s">
        <v>4783</v>
      </c>
      <c r="AR892" s="16" t="s">
        <v>4783</v>
      </c>
      <c r="AS892" s="16" t="s">
        <v>84</v>
      </c>
      <c r="AT892" s="16"/>
      <c r="AU892" s="33"/>
      <c r="AV892" s="16"/>
      <c r="AW892" s="16" t="s">
        <v>4784</v>
      </c>
      <c r="AX892" s="16">
        <v>3233231608</v>
      </c>
      <c r="AY892" s="16" t="s">
        <v>78</v>
      </c>
      <c r="AZ892" s="16" t="str">
        <f t="shared" ca="1" si="87"/>
        <v xml:space="preserve"> </v>
      </c>
      <c r="BA892" s="16" t="s">
        <v>87</v>
      </c>
      <c r="BB892" s="16" t="s">
        <v>87</v>
      </c>
      <c r="BC892" s="16"/>
      <c r="BD892" s="18" t="s">
        <v>87</v>
      </c>
      <c r="BE892" s="16"/>
      <c r="BF892" s="16" t="s">
        <v>87</v>
      </c>
      <c r="BG892" s="31"/>
      <c r="BH892" s="16"/>
      <c r="BI892" s="19"/>
      <c r="BJ892" s="16"/>
      <c r="BK892" s="16"/>
      <c r="BL892" s="34"/>
    </row>
    <row r="893" spans="1:64">
      <c r="A893" s="15">
        <v>1028</v>
      </c>
      <c r="B893" s="16">
        <v>301</v>
      </c>
      <c r="C893" s="17" t="s">
        <v>64</v>
      </c>
      <c r="D893" s="18">
        <v>79745424</v>
      </c>
      <c r="E893" s="18">
        <v>79745424</v>
      </c>
      <c r="F893" s="18">
        <v>79745424</v>
      </c>
      <c r="G893" s="17" t="s">
        <v>4785</v>
      </c>
      <c r="H893" s="16" t="s">
        <v>89</v>
      </c>
      <c r="I893" s="19">
        <v>28036</v>
      </c>
      <c r="J893" s="16">
        <f t="shared" ca="1" si="86"/>
        <v>48</v>
      </c>
      <c r="K893" s="17" t="s">
        <v>67</v>
      </c>
      <c r="L893" s="16">
        <v>4070</v>
      </c>
      <c r="M893" s="16" t="s">
        <v>3596</v>
      </c>
      <c r="N893" s="16" t="s">
        <v>3597</v>
      </c>
      <c r="O893" s="35" t="s">
        <v>3598</v>
      </c>
      <c r="P893" s="16" t="s">
        <v>71</v>
      </c>
      <c r="Q893" s="16" t="s">
        <v>131</v>
      </c>
      <c r="R893" s="38" t="s">
        <v>73</v>
      </c>
      <c r="S893" s="22"/>
      <c r="T893" s="22">
        <v>1028</v>
      </c>
      <c r="U893" s="22" t="s">
        <v>3597</v>
      </c>
      <c r="V893" s="37" t="s">
        <v>3598</v>
      </c>
      <c r="W893" s="16">
        <v>1000</v>
      </c>
      <c r="X893" s="16" t="s">
        <v>74</v>
      </c>
      <c r="Y893" s="16" t="s">
        <v>3599</v>
      </c>
      <c r="Z893" s="16" t="s">
        <v>3600</v>
      </c>
      <c r="AA893" s="16" t="s">
        <v>76</v>
      </c>
      <c r="AB893" s="16" t="s">
        <v>76</v>
      </c>
      <c r="AC893" s="16" t="s">
        <v>76</v>
      </c>
      <c r="AD893" s="16"/>
      <c r="AE893" s="16" t="s">
        <v>1324</v>
      </c>
      <c r="AF893" s="24">
        <v>2948278</v>
      </c>
      <c r="AG893" s="25" t="s">
        <v>78</v>
      </c>
      <c r="AH893" s="24">
        <v>2948278</v>
      </c>
      <c r="AI893" s="26" t="s">
        <v>78</v>
      </c>
      <c r="AJ893" s="27">
        <v>43126</v>
      </c>
      <c r="AK893" s="19"/>
      <c r="AL893" s="28">
        <f t="shared" ca="1" si="83"/>
        <v>7.166666666666667</v>
      </c>
      <c r="AM893" s="16" t="s">
        <v>93</v>
      </c>
      <c r="AN893" s="16" t="s">
        <v>94</v>
      </c>
      <c r="AO893" s="36" t="s">
        <v>82</v>
      </c>
      <c r="AP893" s="30">
        <v>6.9690000000000002E-2</v>
      </c>
      <c r="AQ893" s="31" t="s">
        <v>4786</v>
      </c>
      <c r="AR893" s="16" t="s">
        <v>4787</v>
      </c>
      <c r="AS893" s="16" t="s">
        <v>84</v>
      </c>
      <c r="AT893" s="16"/>
      <c r="AU893" s="33"/>
      <c r="AV893" s="16"/>
      <c r="AW893" s="16" t="s">
        <v>4788</v>
      </c>
      <c r="AX893" s="16">
        <v>3125711756</v>
      </c>
      <c r="AY893" s="16" t="s">
        <v>78</v>
      </c>
      <c r="AZ893" s="16" t="str">
        <f t="shared" ca="1" si="87"/>
        <v xml:space="preserve"> </v>
      </c>
      <c r="BA893" s="16" t="s">
        <v>87</v>
      </c>
      <c r="BB893" s="16" t="s">
        <v>87</v>
      </c>
      <c r="BC893" s="16"/>
      <c r="BD893" s="18" t="s">
        <v>87</v>
      </c>
      <c r="BE893" s="16"/>
      <c r="BF893" s="16" t="s">
        <v>87</v>
      </c>
      <c r="BG893" s="31"/>
      <c r="BH893" s="16"/>
      <c r="BI893" s="19"/>
      <c r="BJ893" s="16"/>
      <c r="BK893" s="16"/>
      <c r="BL893" s="34"/>
    </row>
    <row r="894" spans="1:64">
      <c r="A894" s="15">
        <v>1029</v>
      </c>
      <c r="B894" s="16">
        <v>301</v>
      </c>
      <c r="C894" s="17" t="s">
        <v>112</v>
      </c>
      <c r="D894" s="18">
        <v>1143836958</v>
      </c>
      <c r="E894" s="18">
        <v>1143836958</v>
      </c>
      <c r="F894" s="18">
        <v>1143836958</v>
      </c>
      <c r="G894" s="17" t="s">
        <v>4789</v>
      </c>
      <c r="H894" s="16" t="s">
        <v>89</v>
      </c>
      <c r="I894" s="19">
        <v>33291</v>
      </c>
      <c r="J894" s="16">
        <f t="shared" ca="1" si="86"/>
        <v>34</v>
      </c>
      <c r="K894" s="17" t="s">
        <v>67</v>
      </c>
      <c r="L894" s="16">
        <v>4070</v>
      </c>
      <c r="M894" s="16" t="s">
        <v>3596</v>
      </c>
      <c r="N894" s="16" t="s">
        <v>3597</v>
      </c>
      <c r="O894" s="35" t="s">
        <v>3598</v>
      </c>
      <c r="P894" s="16" t="s">
        <v>71</v>
      </c>
      <c r="Q894" s="16" t="s">
        <v>131</v>
      </c>
      <c r="R894" s="38" t="s">
        <v>1027</v>
      </c>
      <c r="S894" s="22"/>
      <c r="T894" s="22">
        <v>1029</v>
      </c>
      <c r="U894" s="22" t="s">
        <v>3597</v>
      </c>
      <c r="V894" s="37" t="s">
        <v>3598</v>
      </c>
      <c r="W894" s="16">
        <v>3000</v>
      </c>
      <c r="X894" s="16" t="s">
        <v>74</v>
      </c>
      <c r="Y894" s="16" t="s">
        <v>170</v>
      </c>
      <c r="Z894" s="16" t="s">
        <v>293</v>
      </c>
      <c r="AA894" s="16" t="s">
        <v>76</v>
      </c>
      <c r="AB894" s="16" t="s">
        <v>76</v>
      </c>
      <c r="AC894" s="16" t="s">
        <v>76</v>
      </c>
      <c r="AD894" s="16" t="s">
        <v>4790</v>
      </c>
      <c r="AE894" s="16" t="s">
        <v>1324</v>
      </c>
      <c r="AF894" s="24">
        <v>2948278</v>
      </c>
      <c r="AG894" s="25" t="s">
        <v>78</v>
      </c>
      <c r="AH894" s="24">
        <v>2948278</v>
      </c>
      <c r="AI894" s="26" t="s">
        <v>78</v>
      </c>
      <c r="AJ894" s="27">
        <v>43770</v>
      </c>
      <c r="AK894" s="19"/>
      <c r="AL894" s="28">
        <f t="shared" ca="1" si="83"/>
        <v>5.416666666666667</v>
      </c>
      <c r="AM894" s="16" t="s">
        <v>173</v>
      </c>
      <c r="AN894" s="16" t="s">
        <v>94</v>
      </c>
      <c r="AO894" s="36" t="s">
        <v>82</v>
      </c>
      <c r="AP894" s="30">
        <v>6.9690000000000002E-2</v>
      </c>
      <c r="AQ894" s="31" t="s">
        <v>4791</v>
      </c>
      <c r="AR894" s="16" t="s">
        <v>4791</v>
      </c>
      <c r="AS894" s="16" t="s">
        <v>84</v>
      </c>
      <c r="AT894" s="16"/>
      <c r="AU894" s="33"/>
      <c r="AV894" s="16"/>
      <c r="AW894" s="16" t="s">
        <v>4792</v>
      </c>
      <c r="AX894" s="16">
        <v>3217666741</v>
      </c>
      <c r="AY894" s="16" t="s">
        <v>78</v>
      </c>
      <c r="AZ894" s="16" t="str">
        <f t="shared" ca="1" si="87"/>
        <v xml:space="preserve"> </v>
      </c>
      <c r="BA894" s="16" t="s">
        <v>87</v>
      </c>
      <c r="BB894" s="16" t="s">
        <v>87</v>
      </c>
      <c r="BC894" s="16"/>
      <c r="BD894" s="18" t="s">
        <v>87</v>
      </c>
      <c r="BE894" s="16"/>
      <c r="BF894" s="16" t="s">
        <v>87</v>
      </c>
      <c r="BG894" s="31"/>
      <c r="BH894" s="16"/>
      <c r="BI894" s="19"/>
      <c r="BJ894" s="16"/>
      <c r="BK894" s="16"/>
      <c r="BL894" s="34"/>
    </row>
    <row r="895" spans="1:64">
      <c r="A895" s="15">
        <v>1030</v>
      </c>
      <c r="B895" s="16">
        <v>301</v>
      </c>
      <c r="C895" s="17" t="s">
        <v>64</v>
      </c>
      <c r="D895" s="18">
        <v>79769491</v>
      </c>
      <c r="E895" s="18">
        <v>79769491</v>
      </c>
      <c r="F895" s="18">
        <v>79769491</v>
      </c>
      <c r="G895" s="17" t="s">
        <v>4793</v>
      </c>
      <c r="H895" s="16" t="s">
        <v>236</v>
      </c>
      <c r="I895" s="19" t="s">
        <v>4794</v>
      </c>
      <c r="J895" s="16">
        <f t="shared" ca="1" si="86"/>
        <v>47</v>
      </c>
      <c r="K895" s="17" t="s">
        <v>67</v>
      </c>
      <c r="L895" s="16">
        <v>4070</v>
      </c>
      <c r="M895" s="16" t="s">
        <v>3596</v>
      </c>
      <c r="N895" s="16" t="s">
        <v>3597</v>
      </c>
      <c r="O895" s="35" t="s">
        <v>3598</v>
      </c>
      <c r="P895" s="16" t="s">
        <v>71</v>
      </c>
      <c r="Q895" s="16" t="s">
        <v>131</v>
      </c>
      <c r="R895" s="38" t="s">
        <v>73</v>
      </c>
      <c r="S895" s="22"/>
      <c r="T895" s="22">
        <v>1030</v>
      </c>
      <c r="U895" s="22" t="s">
        <v>3597</v>
      </c>
      <c r="V895" s="37" t="s">
        <v>3598</v>
      </c>
      <c r="W895" s="16">
        <v>1000</v>
      </c>
      <c r="X895" s="16" t="s">
        <v>74</v>
      </c>
      <c r="Y895" s="16" t="s">
        <v>3599</v>
      </c>
      <c r="Z895" s="16" t="s">
        <v>3600</v>
      </c>
      <c r="AA895" s="16" t="s">
        <v>76</v>
      </c>
      <c r="AB895" s="16" t="s">
        <v>76</v>
      </c>
      <c r="AC895" s="16" t="s">
        <v>76</v>
      </c>
      <c r="AD895" s="16"/>
      <c r="AE895" s="16" t="s">
        <v>1324</v>
      </c>
      <c r="AF895" s="24">
        <v>2948278</v>
      </c>
      <c r="AG895" s="25" t="s">
        <v>78</v>
      </c>
      <c r="AH895" s="24">
        <v>2948278</v>
      </c>
      <c r="AI895" s="26" t="s">
        <v>78</v>
      </c>
      <c r="AJ895" s="27">
        <v>42866</v>
      </c>
      <c r="AK895" s="19"/>
      <c r="AL895" s="28">
        <f t="shared" ca="1" si="83"/>
        <v>7.833333333333333</v>
      </c>
      <c r="AM895" s="16" t="s">
        <v>269</v>
      </c>
      <c r="AN895" s="16" t="s">
        <v>94</v>
      </c>
      <c r="AO895" s="36" t="s">
        <v>82</v>
      </c>
      <c r="AP895" s="30">
        <v>6.9690000000000002E-2</v>
      </c>
      <c r="AQ895" s="31" t="s">
        <v>4795</v>
      </c>
      <c r="AR895" s="16" t="s">
        <v>4795</v>
      </c>
      <c r="AS895" s="16" t="s">
        <v>84</v>
      </c>
      <c r="AT895" s="16"/>
      <c r="AU895" s="33"/>
      <c r="AV895" s="16"/>
      <c r="AW895" s="16" t="s">
        <v>4796</v>
      </c>
      <c r="AX895" s="16">
        <v>3112077535</v>
      </c>
      <c r="AY895" s="16" t="s">
        <v>78</v>
      </c>
      <c r="AZ895" s="16" t="str">
        <f t="shared" ca="1" si="87"/>
        <v xml:space="preserve"> </v>
      </c>
      <c r="BA895" s="16" t="s">
        <v>87</v>
      </c>
      <c r="BB895" s="16" t="s">
        <v>1602</v>
      </c>
      <c r="BC895" s="16"/>
      <c r="BD895" s="18" t="s">
        <v>87</v>
      </c>
      <c r="BE895" s="16"/>
      <c r="BF895" s="16" t="s">
        <v>87</v>
      </c>
      <c r="BG895" s="31"/>
      <c r="BH895" s="16"/>
      <c r="BI895" s="19"/>
      <c r="BJ895" s="16"/>
      <c r="BK895" s="16"/>
      <c r="BL895" s="34"/>
    </row>
    <row r="896" spans="1:64">
      <c r="A896" s="15">
        <v>1031</v>
      </c>
      <c r="B896" s="16">
        <v>301</v>
      </c>
      <c r="C896" s="17" t="s">
        <v>64</v>
      </c>
      <c r="D896" s="18">
        <v>79769511</v>
      </c>
      <c r="E896" s="18">
        <v>79769511</v>
      </c>
      <c r="F896" s="18">
        <v>79769511</v>
      </c>
      <c r="G896" s="17" t="s">
        <v>4797</v>
      </c>
      <c r="H896" s="16" t="s">
        <v>89</v>
      </c>
      <c r="I896" s="19" t="s">
        <v>4798</v>
      </c>
      <c r="J896" s="16">
        <f t="shared" ca="1" si="86"/>
        <v>47</v>
      </c>
      <c r="K896" s="17" t="s">
        <v>67</v>
      </c>
      <c r="L896" s="16">
        <v>4070</v>
      </c>
      <c r="M896" s="16" t="s">
        <v>3596</v>
      </c>
      <c r="N896" s="16" t="s">
        <v>3597</v>
      </c>
      <c r="O896" s="35" t="s">
        <v>3598</v>
      </c>
      <c r="P896" s="16" t="s">
        <v>71</v>
      </c>
      <c r="Q896" s="16" t="s">
        <v>131</v>
      </c>
      <c r="R896" s="38" t="s">
        <v>73</v>
      </c>
      <c r="S896" s="22"/>
      <c r="T896" s="22">
        <v>1031</v>
      </c>
      <c r="U896" s="22" t="s">
        <v>3597</v>
      </c>
      <c r="V896" s="37" t="s">
        <v>3598</v>
      </c>
      <c r="W896" s="16">
        <v>1000</v>
      </c>
      <c r="X896" s="16" t="s">
        <v>74</v>
      </c>
      <c r="Y896" s="16" t="s">
        <v>3599</v>
      </c>
      <c r="Z896" s="16" t="s">
        <v>3600</v>
      </c>
      <c r="AA896" s="16" t="s">
        <v>76</v>
      </c>
      <c r="AB896" s="16" t="s">
        <v>76</v>
      </c>
      <c r="AC896" s="16" t="s">
        <v>76</v>
      </c>
      <c r="AD896" s="16"/>
      <c r="AE896" s="16" t="s">
        <v>1324</v>
      </c>
      <c r="AF896" s="24">
        <v>2948278</v>
      </c>
      <c r="AG896" s="25" t="s">
        <v>78</v>
      </c>
      <c r="AH896" s="24">
        <v>2948278</v>
      </c>
      <c r="AI896" s="26" t="s">
        <v>78</v>
      </c>
      <c r="AJ896" s="27">
        <v>42846</v>
      </c>
      <c r="AK896" s="19"/>
      <c r="AL896" s="28">
        <f t="shared" ca="1" si="83"/>
        <v>7.916666666666667</v>
      </c>
      <c r="AM896" s="16" t="s">
        <v>173</v>
      </c>
      <c r="AN896" s="16" t="s">
        <v>94</v>
      </c>
      <c r="AO896" s="36" t="s">
        <v>82</v>
      </c>
      <c r="AP896" s="30">
        <v>6.9690000000000002E-2</v>
      </c>
      <c r="AQ896" s="31" t="s">
        <v>4799</v>
      </c>
      <c r="AR896" s="16" t="s">
        <v>4799</v>
      </c>
      <c r="AS896" s="16" t="s">
        <v>84</v>
      </c>
      <c r="AT896" s="16"/>
      <c r="AU896" s="33"/>
      <c r="AV896" s="16"/>
      <c r="AW896" s="16" t="s">
        <v>4800</v>
      </c>
      <c r="AX896" s="16">
        <v>3102016317</v>
      </c>
      <c r="AY896" s="16">
        <v>3214889575</v>
      </c>
      <c r="AZ896" s="16" t="str">
        <f t="shared" ca="1" si="87"/>
        <v xml:space="preserve"> </v>
      </c>
      <c r="BA896" s="16" t="s">
        <v>87</v>
      </c>
      <c r="BB896" s="16" t="s">
        <v>87</v>
      </c>
      <c r="BC896" s="16"/>
      <c r="BD896" s="18" t="s">
        <v>87</v>
      </c>
      <c r="BE896" s="16"/>
      <c r="BF896" s="16" t="s">
        <v>87</v>
      </c>
      <c r="BG896" s="31"/>
      <c r="BH896" s="16"/>
      <c r="BI896" s="19"/>
      <c r="BJ896" s="16"/>
      <c r="BK896" s="16"/>
      <c r="BL896" s="34"/>
    </row>
    <row r="897" spans="1:64">
      <c r="A897" s="15">
        <v>1032</v>
      </c>
      <c r="B897" s="16">
        <v>301</v>
      </c>
      <c r="C897" s="17" t="s">
        <v>64</v>
      </c>
      <c r="D897" s="18">
        <v>79769597</v>
      </c>
      <c r="E897" s="18">
        <v>79769597</v>
      </c>
      <c r="F897" s="18">
        <v>79769597</v>
      </c>
      <c r="G897" s="17" t="s">
        <v>4801</v>
      </c>
      <c r="H897" s="16" t="s">
        <v>89</v>
      </c>
      <c r="I897" s="19" t="s">
        <v>4802</v>
      </c>
      <c r="J897" s="16">
        <f t="shared" ca="1" si="86"/>
        <v>47</v>
      </c>
      <c r="K897" s="17" t="s">
        <v>67</v>
      </c>
      <c r="L897" s="16">
        <v>4070</v>
      </c>
      <c r="M897" s="16" t="s">
        <v>3596</v>
      </c>
      <c r="N897" s="16" t="s">
        <v>3597</v>
      </c>
      <c r="O897" s="35" t="s">
        <v>3598</v>
      </c>
      <c r="P897" s="16" t="s">
        <v>71</v>
      </c>
      <c r="Q897" s="16" t="s">
        <v>131</v>
      </c>
      <c r="R897" s="38" t="s">
        <v>73</v>
      </c>
      <c r="S897" s="22"/>
      <c r="T897" s="22">
        <v>1032</v>
      </c>
      <c r="U897" s="22" t="s">
        <v>3597</v>
      </c>
      <c r="V897" s="37" t="s">
        <v>3598</v>
      </c>
      <c r="W897" s="16">
        <v>1000</v>
      </c>
      <c r="X897" s="16" t="s">
        <v>74</v>
      </c>
      <c r="Y897" s="16" t="s">
        <v>3599</v>
      </c>
      <c r="Z897" s="16" t="s">
        <v>3600</v>
      </c>
      <c r="AA897" s="16" t="s">
        <v>76</v>
      </c>
      <c r="AB897" s="16" t="s">
        <v>76</v>
      </c>
      <c r="AC897" s="16" t="s">
        <v>76</v>
      </c>
      <c r="AD897" s="16"/>
      <c r="AE897" s="16" t="s">
        <v>1324</v>
      </c>
      <c r="AF897" s="24">
        <v>2948278</v>
      </c>
      <c r="AG897" s="25" t="s">
        <v>78</v>
      </c>
      <c r="AH897" s="24">
        <v>2948278</v>
      </c>
      <c r="AI897" s="26" t="s">
        <v>78</v>
      </c>
      <c r="AJ897" s="27">
        <v>43020</v>
      </c>
      <c r="AK897" s="19"/>
      <c r="AL897" s="28">
        <f t="shared" ca="1" si="83"/>
        <v>7.416666666666667</v>
      </c>
      <c r="AM897" s="16" t="s">
        <v>120</v>
      </c>
      <c r="AN897" s="16" t="s">
        <v>240</v>
      </c>
      <c r="AO897" s="36" t="s">
        <v>82</v>
      </c>
      <c r="AP897" s="30">
        <v>6.9690000000000002E-2</v>
      </c>
      <c r="AQ897" s="31" t="s">
        <v>4803</v>
      </c>
      <c r="AR897" s="16" t="s">
        <v>4803</v>
      </c>
      <c r="AS897" s="16" t="s">
        <v>84</v>
      </c>
      <c r="AT897" s="16"/>
      <c r="AU897" s="33"/>
      <c r="AV897" s="16"/>
      <c r="AW897" s="16" t="s">
        <v>4804</v>
      </c>
      <c r="AX897" s="16">
        <v>3508770011</v>
      </c>
      <c r="AY897" s="16" t="s">
        <v>78</v>
      </c>
      <c r="AZ897" s="16" t="str">
        <f t="shared" ca="1" si="87"/>
        <v xml:space="preserve"> </v>
      </c>
      <c r="BA897" s="16" t="s">
        <v>87</v>
      </c>
      <c r="BB897" s="16" t="s">
        <v>87</v>
      </c>
      <c r="BC897" s="16"/>
      <c r="BD897" s="18" t="s">
        <v>87</v>
      </c>
      <c r="BE897" s="16"/>
      <c r="BF897" s="16" t="s">
        <v>87</v>
      </c>
      <c r="BG897" s="31"/>
      <c r="BH897" s="16"/>
      <c r="BI897" s="19"/>
      <c r="BJ897" s="16"/>
      <c r="BK897" s="16"/>
      <c r="BL897" s="34"/>
    </row>
    <row r="898" spans="1:64">
      <c r="A898" s="15">
        <v>1033</v>
      </c>
      <c r="B898" s="16">
        <v>301</v>
      </c>
      <c r="C898" s="17" t="s">
        <v>64</v>
      </c>
      <c r="D898" s="18">
        <v>79803204</v>
      </c>
      <c r="E898" s="18">
        <v>79803204</v>
      </c>
      <c r="F898" s="18">
        <v>79803204</v>
      </c>
      <c r="G898" s="17" t="s">
        <v>4805</v>
      </c>
      <c r="H898" s="16" t="s">
        <v>89</v>
      </c>
      <c r="I898" s="19" t="s">
        <v>4806</v>
      </c>
      <c r="J898" s="16">
        <f t="shared" ca="1" si="86"/>
        <v>48</v>
      </c>
      <c r="K898" s="17" t="s">
        <v>67</v>
      </c>
      <c r="L898" s="16">
        <v>4070</v>
      </c>
      <c r="M898" s="16" t="s">
        <v>3596</v>
      </c>
      <c r="N898" s="16" t="s">
        <v>3597</v>
      </c>
      <c r="O898" s="35" t="s">
        <v>3598</v>
      </c>
      <c r="P898" s="16" t="s">
        <v>71</v>
      </c>
      <c r="Q898" s="16" t="s">
        <v>131</v>
      </c>
      <c r="R898" s="38" t="s">
        <v>73</v>
      </c>
      <c r="S898" s="22"/>
      <c r="T898" s="22">
        <v>1033</v>
      </c>
      <c r="U898" s="22" t="s">
        <v>3597</v>
      </c>
      <c r="V898" s="37" t="s">
        <v>3598</v>
      </c>
      <c r="W898" s="16">
        <v>1000</v>
      </c>
      <c r="X898" s="16" t="s">
        <v>74</v>
      </c>
      <c r="Y898" s="16" t="s">
        <v>3599</v>
      </c>
      <c r="Z898" s="16" t="s">
        <v>3600</v>
      </c>
      <c r="AA898" s="16" t="s">
        <v>76</v>
      </c>
      <c r="AB898" s="16" t="s">
        <v>76</v>
      </c>
      <c r="AC898" s="16" t="s">
        <v>76</v>
      </c>
      <c r="AD898" s="16"/>
      <c r="AE898" s="16" t="s">
        <v>1324</v>
      </c>
      <c r="AF898" s="24">
        <v>2948278</v>
      </c>
      <c r="AG898" s="25" t="s">
        <v>78</v>
      </c>
      <c r="AH898" s="24">
        <v>2948278</v>
      </c>
      <c r="AI898" s="26" t="s">
        <v>78</v>
      </c>
      <c r="AJ898" s="27">
        <v>43020</v>
      </c>
      <c r="AK898" s="19"/>
      <c r="AL898" s="28">
        <f t="shared" ca="1" si="83"/>
        <v>7.416666666666667</v>
      </c>
      <c r="AM898" s="16" t="s">
        <v>173</v>
      </c>
      <c r="AN898" s="16" t="s">
        <v>94</v>
      </c>
      <c r="AO898" s="36" t="s">
        <v>82</v>
      </c>
      <c r="AP898" s="30">
        <v>6.9690000000000002E-2</v>
      </c>
      <c r="AQ898" s="31" t="s">
        <v>4807</v>
      </c>
      <c r="AR898" s="16" t="s">
        <v>4807</v>
      </c>
      <c r="AS898" s="16" t="s">
        <v>84</v>
      </c>
      <c r="AT898" s="16"/>
      <c r="AU898" s="33"/>
      <c r="AV898" s="16"/>
      <c r="AW898" s="16" t="s">
        <v>4808</v>
      </c>
      <c r="AX898" s="16">
        <v>3229603204</v>
      </c>
      <c r="AY898" s="16" t="s">
        <v>78</v>
      </c>
      <c r="AZ898" s="16" t="str">
        <f t="shared" ca="1" si="87"/>
        <v xml:space="preserve"> </v>
      </c>
      <c r="BA898" s="16" t="s">
        <v>87</v>
      </c>
      <c r="BB898" s="16" t="s">
        <v>87</v>
      </c>
      <c r="BC898" s="16"/>
      <c r="BD898" s="18" t="s">
        <v>87</v>
      </c>
      <c r="BE898" s="16"/>
      <c r="BF898" s="16" t="s">
        <v>87</v>
      </c>
      <c r="BG898" s="31"/>
      <c r="BH898" s="16"/>
      <c r="BI898" s="19"/>
      <c r="BJ898" s="16"/>
      <c r="BK898" s="16"/>
      <c r="BL898" s="34"/>
    </row>
    <row r="899" spans="1:64">
      <c r="A899" s="15">
        <v>1034</v>
      </c>
      <c r="B899" s="16">
        <v>301</v>
      </c>
      <c r="C899" s="17" t="s">
        <v>64</v>
      </c>
      <c r="D899" s="18">
        <v>79811416</v>
      </c>
      <c r="E899" s="18">
        <v>79811416</v>
      </c>
      <c r="F899" s="18">
        <v>79811416</v>
      </c>
      <c r="G899" s="17" t="s">
        <v>4809</v>
      </c>
      <c r="H899" s="16" t="s">
        <v>89</v>
      </c>
      <c r="I899" s="19" t="s">
        <v>4810</v>
      </c>
      <c r="J899" s="16">
        <f t="shared" ca="1" si="86"/>
        <v>47</v>
      </c>
      <c r="K899" s="17" t="s">
        <v>67</v>
      </c>
      <c r="L899" s="16">
        <v>4070</v>
      </c>
      <c r="M899" s="16" t="s">
        <v>3596</v>
      </c>
      <c r="N899" s="16" t="s">
        <v>3597</v>
      </c>
      <c r="O899" s="35" t="s">
        <v>3598</v>
      </c>
      <c r="P899" s="16" t="s">
        <v>71</v>
      </c>
      <c r="Q899" s="16" t="s">
        <v>131</v>
      </c>
      <c r="R899" s="38" t="s">
        <v>73</v>
      </c>
      <c r="S899" s="22"/>
      <c r="T899" s="22">
        <v>1034</v>
      </c>
      <c r="U899" s="22" t="s">
        <v>3597</v>
      </c>
      <c r="V899" s="37" t="s">
        <v>3598</v>
      </c>
      <c r="W899" s="16">
        <v>1000</v>
      </c>
      <c r="X899" s="16" t="s">
        <v>74</v>
      </c>
      <c r="Y899" s="16" t="s">
        <v>3599</v>
      </c>
      <c r="Z899" s="16" t="s">
        <v>3600</v>
      </c>
      <c r="AA899" s="16" t="s">
        <v>76</v>
      </c>
      <c r="AB899" s="16" t="s">
        <v>76</v>
      </c>
      <c r="AC899" s="16" t="s">
        <v>76</v>
      </c>
      <c r="AD899" s="16"/>
      <c r="AE899" s="16" t="s">
        <v>1324</v>
      </c>
      <c r="AF899" s="24">
        <v>2948278</v>
      </c>
      <c r="AG899" s="25" t="s">
        <v>78</v>
      </c>
      <c r="AH899" s="24">
        <v>2948278</v>
      </c>
      <c r="AI899" s="26" t="s">
        <v>78</v>
      </c>
      <c r="AJ899" s="27">
        <v>42843</v>
      </c>
      <c r="AK899" s="19"/>
      <c r="AL899" s="28">
        <f t="shared" ca="1" si="83"/>
        <v>7.916666666666667</v>
      </c>
      <c r="AM899" s="16" t="s">
        <v>93</v>
      </c>
      <c r="AN899" s="16" t="s">
        <v>94</v>
      </c>
      <c r="AO899" s="36" t="s">
        <v>82</v>
      </c>
      <c r="AP899" s="30">
        <v>6.9690000000000002E-2</v>
      </c>
      <c r="AQ899" s="31" t="s">
        <v>4811</v>
      </c>
      <c r="AR899" s="16" t="s">
        <v>4811</v>
      </c>
      <c r="AS899" s="16" t="s">
        <v>84</v>
      </c>
      <c r="AT899" s="16"/>
      <c r="AU899" s="33"/>
      <c r="AV899" s="16"/>
      <c r="AW899" s="16" t="s">
        <v>4812</v>
      </c>
      <c r="AX899" s="16">
        <v>3173795709</v>
      </c>
      <c r="AY899" s="16" t="s">
        <v>78</v>
      </c>
      <c r="AZ899" s="16" t="str">
        <f t="shared" ca="1" si="87"/>
        <v xml:space="preserve"> </v>
      </c>
      <c r="BA899" s="16" t="s">
        <v>87</v>
      </c>
      <c r="BB899" s="16" t="s">
        <v>87</v>
      </c>
      <c r="BC899" s="16"/>
      <c r="BD899" s="18" t="s">
        <v>87</v>
      </c>
      <c r="BE899" s="16"/>
      <c r="BF899" s="16" t="s">
        <v>87</v>
      </c>
      <c r="BG899" s="31"/>
      <c r="BH899" s="16"/>
      <c r="BI899" s="19"/>
      <c r="BJ899" s="16"/>
      <c r="BK899" s="16"/>
      <c r="BL899" s="34"/>
    </row>
    <row r="900" spans="1:64">
      <c r="A900" s="15">
        <v>1035</v>
      </c>
      <c r="B900" s="16">
        <v>301</v>
      </c>
      <c r="C900" s="17" t="s">
        <v>64</v>
      </c>
      <c r="D900" s="18">
        <v>79831058</v>
      </c>
      <c r="E900" s="18">
        <v>79831058</v>
      </c>
      <c r="F900" s="18">
        <v>79831058</v>
      </c>
      <c r="G900" s="17" t="s">
        <v>4813</v>
      </c>
      <c r="H900" s="16" t="s">
        <v>89</v>
      </c>
      <c r="I900" s="19">
        <v>28177</v>
      </c>
      <c r="J900" s="16">
        <f t="shared" ca="1" si="86"/>
        <v>48</v>
      </c>
      <c r="K900" s="17" t="s">
        <v>67</v>
      </c>
      <c r="L900" s="16">
        <v>4070</v>
      </c>
      <c r="M900" s="16" t="s">
        <v>3596</v>
      </c>
      <c r="N900" s="16" t="s">
        <v>3597</v>
      </c>
      <c r="O900" s="35" t="s">
        <v>3598</v>
      </c>
      <c r="P900" s="16" t="s">
        <v>71</v>
      </c>
      <c r="Q900" s="16" t="s">
        <v>131</v>
      </c>
      <c r="R900" s="38" t="s">
        <v>73</v>
      </c>
      <c r="S900" s="22"/>
      <c r="T900" s="22">
        <v>1035</v>
      </c>
      <c r="U900" s="22" t="s">
        <v>3597</v>
      </c>
      <c r="V900" s="37" t="s">
        <v>3598</v>
      </c>
      <c r="W900" s="16">
        <v>1000</v>
      </c>
      <c r="X900" s="16" t="s">
        <v>74</v>
      </c>
      <c r="Y900" s="16" t="s">
        <v>3599</v>
      </c>
      <c r="Z900" s="16" t="s">
        <v>3600</v>
      </c>
      <c r="AA900" s="16" t="s">
        <v>478</v>
      </c>
      <c r="AB900" s="16" t="s">
        <v>479</v>
      </c>
      <c r="AC900" s="16" t="s">
        <v>480</v>
      </c>
      <c r="AD900" s="16"/>
      <c r="AE900" s="16" t="s">
        <v>1324</v>
      </c>
      <c r="AF900" s="24">
        <v>2948278</v>
      </c>
      <c r="AG900" s="25" t="s">
        <v>78</v>
      </c>
      <c r="AH900" s="24">
        <v>2948278</v>
      </c>
      <c r="AI900" s="26" t="s">
        <v>78</v>
      </c>
      <c r="AJ900" s="27">
        <v>43118</v>
      </c>
      <c r="AK900" s="19"/>
      <c r="AL900" s="28">
        <f t="shared" ca="1" si="83"/>
        <v>7.166666666666667</v>
      </c>
      <c r="AM900" s="16" t="s">
        <v>183</v>
      </c>
      <c r="AN900" s="16" t="s">
        <v>94</v>
      </c>
      <c r="AO900" s="36" t="s">
        <v>481</v>
      </c>
      <c r="AP900" s="30">
        <v>6.9690000000000002E-2</v>
      </c>
      <c r="AQ900" s="31" t="s">
        <v>4814</v>
      </c>
      <c r="AR900" s="16" t="s">
        <v>4815</v>
      </c>
      <c r="AS900" s="16" t="s">
        <v>84</v>
      </c>
      <c r="AT900" s="16"/>
      <c r="AU900" s="33"/>
      <c r="AV900" s="16"/>
      <c r="AW900" s="16" t="s">
        <v>4816</v>
      </c>
      <c r="AX900" s="16">
        <v>3213060702</v>
      </c>
      <c r="AY900" s="16" t="s">
        <v>78</v>
      </c>
      <c r="AZ900" s="16" t="str">
        <f t="shared" ca="1" si="87"/>
        <v xml:space="preserve"> </v>
      </c>
      <c r="BA900" s="16" t="s">
        <v>87</v>
      </c>
      <c r="BB900" s="16" t="s">
        <v>265</v>
      </c>
      <c r="BC900" s="16"/>
      <c r="BD900" s="18" t="s">
        <v>87</v>
      </c>
      <c r="BE900" s="16"/>
      <c r="BF900" s="16" t="s">
        <v>87</v>
      </c>
      <c r="BG900" s="31"/>
      <c r="BH900" s="16"/>
      <c r="BI900" s="19"/>
      <c r="BJ900" s="16"/>
      <c r="BK900" s="16"/>
      <c r="BL900" s="34"/>
    </row>
    <row r="901" spans="1:64">
      <c r="A901" s="15">
        <v>1036</v>
      </c>
      <c r="B901" s="16">
        <v>301</v>
      </c>
      <c r="C901" s="17" t="s">
        <v>64</v>
      </c>
      <c r="D901" s="18">
        <v>79849678</v>
      </c>
      <c r="E901" s="18">
        <v>79849678</v>
      </c>
      <c r="F901" s="18">
        <v>79849678</v>
      </c>
      <c r="G901" s="17" t="s">
        <v>4817</v>
      </c>
      <c r="H901" s="16"/>
      <c r="I901" s="19">
        <v>25895</v>
      </c>
      <c r="J901" s="16">
        <f t="shared" ca="1" si="86"/>
        <v>54</v>
      </c>
      <c r="K901" s="17" t="s">
        <v>67</v>
      </c>
      <c r="L901" s="16">
        <v>4070</v>
      </c>
      <c r="M901" s="16" t="s">
        <v>3596</v>
      </c>
      <c r="N901" s="16" t="s">
        <v>3597</v>
      </c>
      <c r="O901" s="35" t="s">
        <v>3598</v>
      </c>
      <c r="P901" s="16" t="s">
        <v>71</v>
      </c>
      <c r="Q901" s="16" t="s">
        <v>131</v>
      </c>
      <c r="R901" s="38" t="s">
        <v>73</v>
      </c>
      <c r="S901" s="22"/>
      <c r="T901" s="22">
        <v>1036</v>
      </c>
      <c r="U901" s="22" t="s">
        <v>3597</v>
      </c>
      <c r="V901" s="37" t="s">
        <v>3598</v>
      </c>
      <c r="W901" s="16">
        <v>1000</v>
      </c>
      <c r="X901" s="16" t="s">
        <v>74</v>
      </c>
      <c r="Y901" s="16" t="s">
        <v>3599</v>
      </c>
      <c r="Z901" s="16" t="s">
        <v>3600</v>
      </c>
      <c r="AA901" s="16" t="s">
        <v>76</v>
      </c>
      <c r="AB901" s="16" t="s">
        <v>76</v>
      </c>
      <c r="AC901" s="16" t="s">
        <v>76</v>
      </c>
      <c r="AD901" s="16"/>
      <c r="AE901" s="16" t="s">
        <v>3601</v>
      </c>
      <c r="AF901" s="24">
        <v>2948278</v>
      </c>
      <c r="AG901" s="25" t="s">
        <v>78</v>
      </c>
      <c r="AH901" s="24">
        <v>2948278</v>
      </c>
      <c r="AI901" s="26" t="s">
        <v>78</v>
      </c>
      <c r="AJ901" s="27">
        <v>43059</v>
      </c>
      <c r="AK901" s="19"/>
      <c r="AL901" s="28">
        <f t="shared" ca="1" si="83"/>
        <v>7.333333333333333</v>
      </c>
      <c r="AM901" s="16" t="s">
        <v>173</v>
      </c>
      <c r="AN901" s="16" t="s">
        <v>121</v>
      </c>
      <c r="AO901" s="36" t="s">
        <v>82</v>
      </c>
      <c r="AP901" s="30">
        <v>6.9690000000000002E-2</v>
      </c>
      <c r="AQ901" s="31" t="s">
        <v>4818</v>
      </c>
      <c r="AR901" s="16" t="s">
        <v>4818</v>
      </c>
      <c r="AS901" s="16" t="s">
        <v>84</v>
      </c>
      <c r="AT901" s="16"/>
      <c r="AU901" s="33"/>
      <c r="AV901" s="16"/>
      <c r="AW901" s="16" t="s">
        <v>4819</v>
      </c>
      <c r="AX901" s="16">
        <v>3227703939</v>
      </c>
      <c r="AY901" s="16" t="s">
        <v>78</v>
      </c>
      <c r="AZ901" s="16" t="str">
        <f t="shared" ca="1" si="87"/>
        <v xml:space="preserve"> </v>
      </c>
      <c r="BA901" s="16" t="s">
        <v>87</v>
      </c>
      <c r="BB901" s="16" t="s">
        <v>87</v>
      </c>
      <c r="BC901" s="16"/>
      <c r="BD901" s="18" t="s">
        <v>87</v>
      </c>
      <c r="BE901" s="16"/>
      <c r="BF901" s="16" t="s">
        <v>87</v>
      </c>
      <c r="BG901" s="31"/>
      <c r="BH901" s="16"/>
      <c r="BI901" s="19"/>
      <c r="BJ901" s="16"/>
      <c r="BK901" s="16"/>
      <c r="BL901" s="34"/>
    </row>
    <row r="902" spans="1:64">
      <c r="A902" s="15">
        <v>1037</v>
      </c>
      <c r="B902" s="16">
        <v>301</v>
      </c>
      <c r="C902" s="17" t="s">
        <v>64</v>
      </c>
      <c r="D902" s="18">
        <v>79863413</v>
      </c>
      <c r="E902" s="18">
        <v>79863413</v>
      </c>
      <c r="F902" s="18">
        <v>79863413</v>
      </c>
      <c r="G902" s="17" t="s">
        <v>4820</v>
      </c>
      <c r="H902" s="16" t="s">
        <v>89</v>
      </c>
      <c r="I902" s="19" t="s">
        <v>4821</v>
      </c>
      <c r="J902" s="16">
        <f t="shared" ca="1" si="86"/>
        <v>48</v>
      </c>
      <c r="K902" s="17" t="s">
        <v>67</v>
      </c>
      <c r="L902" s="16">
        <v>4070</v>
      </c>
      <c r="M902" s="16" t="s">
        <v>3596</v>
      </c>
      <c r="N902" s="16" t="s">
        <v>3597</v>
      </c>
      <c r="O902" s="35" t="s">
        <v>3598</v>
      </c>
      <c r="P902" s="16" t="s">
        <v>71</v>
      </c>
      <c r="Q902" s="16" t="s">
        <v>131</v>
      </c>
      <c r="R902" s="38" t="s">
        <v>73</v>
      </c>
      <c r="S902" s="22"/>
      <c r="T902" s="22">
        <v>1037</v>
      </c>
      <c r="U902" s="22" t="s">
        <v>3597</v>
      </c>
      <c r="V902" s="37" t="s">
        <v>3598</v>
      </c>
      <c r="W902" s="16">
        <v>1000</v>
      </c>
      <c r="X902" s="16" t="s">
        <v>74</v>
      </c>
      <c r="Y902" s="16" t="s">
        <v>3599</v>
      </c>
      <c r="Z902" s="16" t="s">
        <v>3600</v>
      </c>
      <c r="AA902" s="16" t="s">
        <v>76</v>
      </c>
      <c r="AB902" s="16" t="s">
        <v>76</v>
      </c>
      <c r="AC902" s="16" t="s">
        <v>76</v>
      </c>
      <c r="AD902" s="16"/>
      <c r="AE902" s="16" t="s">
        <v>1324</v>
      </c>
      <c r="AF902" s="24">
        <v>2948278</v>
      </c>
      <c r="AG902" s="25" t="s">
        <v>78</v>
      </c>
      <c r="AH902" s="24">
        <v>2948278</v>
      </c>
      <c r="AI902" s="26" t="s">
        <v>78</v>
      </c>
      <c r="AJ902" s="27">
        <v>42866</v>
      </c>
      <c r="AK902" s="19"/>
      <c r="AL902" s="28">
        <f t="shared" ca="1" si="83"/>
        <v>7.833333333333333</v>
      </c>
      <c r="AM902" s="16" t="s">
        <v>173</v>
      </c>
      <c r="AN902" s="16" t="s">
        <v>121</v>
      </c>
      <c r="AO902" s="36" t="s">
        <v>82</v>
      </c>
      <c r="AP902" s="30">
        <v>6.9690000000000002E-2</v>
      </c>
      <c r="AQ902" s="31" t="s">
        <v>4822</v>
      </c>
      <c r="AR902" s="16" t="s">
        <v>4822</v>
      </c>
      <c r="AS902" s="16" t="s">
        <v>84</v>
      </c>
      <c r="AT902" s="16"/>
      <c r="AU902" s="33"/>
      <c r="AV902" s="16"/>
      <c r="AW902" s="16" t="s">
        <v>4823</v>
      </c>
      <c r="AX902" s="16">
        <v>3208264288</v>
      </c>
      <c r="AY902" s="16" t="s">
        <v>78</v>
      </c>
      <c r="AZ902" s="16" t="str">
        <f t="shared" ca="1" si="87"/>
        <v xml:space="preserve"> </v>
      </c>
      <c r="BA902" s="16" t="s">
        <v>87</v>
      </c>
      <c r="BB902" s="16" t="s">
        <v>87</v>
      </c>
      <c r="BC902" s="16"/>
      <c r="BD902" s="18" t="s">
        <v>87</v>
      </c>
      <c r="BE902" s="16"/>
      <c r="BF902" s="16" t="s">
        <v>87</v>
      </c>
      <c r="BG902" s="31"/>
      <c r="BH902" s="16"/>
      <c r="BI902" s="19"/>
      <c r="BJ902" s="16"/>
      <c r="BK902" s="16"/>
      <c r="BL902" s="34"/>
    </row>
    <row r="903" spans="1:64">
      <c r="A903" s="15">
        <v>1038</v>
      </c>
      <c r="B903" s="16">
        <v>301</v>
      </c>
      <c r="C903" s="17" t="s">
        <v>64</v>
      </c>
      <c r="D903" s="18">
        <v>79892911</v>
      </c>
      <c r="E903" s="18">
        <v>79892911</v>
      </c>
      <c r="F903" s="18">
        <v>79892911</v>
      </c>
      <c r="G903" s="17" t="s">
        <v>4824</v>
      </c>
      <c r="H903" s="16" t="s">
        <v>89</v>
      </c>
      <c r="I903" s="19" t="s">
        <v>4825</v>
      </c>
      <c r="J903" s="16">
        <f t="shared" ca="1" si="86"/>
        <v>47</v>
      </c>
      <c r="K903" s="17" t="s">
        <v>67</v>
      </c>
      <c r="L903" s="16">
        <v>4070</v>
      </c>
      <c r="M903" s="16" t="s">
        <v>3596</v>
      </c>
      <c r="N903" s="16" t="s">
        <v>3597</v>
      </c>
      <c r="O903" s="35" t="s">
        <v>3598</v>
      </c>
      <c r="P903" s="16" t="s">
        <v>71</v>
      </c>
      <c r="Q903" s="16" t="s">
        <v>131</v>
      </c>
      <c r="R903" s="38" t="s">
        <v>73</v>
      </c>
      <c r="S903" s="22"/>
      <c r="T903" s="22">
        <v>1038</v>
      </c>
      <c r="U903" s="22" t="s">
        <v>3597</v>
      </c>
      <c r="V903" s="37" t="s">
        <v>3598</v>
      </c>
      <c r="W903" s="16">
        <v>1000</v>
      </c>
      <c r="X903" s="16" t="s">
        <v>74</v>
      </c>
      <c r="Y903" s="16" t="s">
        <v>3599</v>
      </c>
      <c r="Z903" s="16" t="s">
        <v>3600</v>
      </c>
      <c r="AA903" s="16" t="s">
        <v>76</v>
      </c>
      <c r="AB903" s="16" t="s">
        <v>76</v>
      </c>
      <c r="AC903" s="16" t="s">
        <v>76</v>
      </c>
      <c r="AD903" s="16"/>
      <c r="AE903" s="16" t="s">
        <v>1324</v>
      </c>
      <c r="AF903" s="24">
        <v>2948278</v>
      </c>
      <c r="AG903" s="25" t="s">
        <v>78</v>
      </c>
      <c r="AH903" s="24">
        <v>2948278</v>
      </c>
      <c r="AI903" s="26" t="s">
        <v>78</v>
      </c>
      <c r="AJ903" s="27">
        <v>42832</v>
      </c>
      <c r="AK903" s="19"/>
      <c r="AL903" s="28">
        <f t="shared" ca="1" si="83"/>
        <v>7.916666666666667</v>
      </c>
      <c r="AM903" s="16" t="s">
        <v>80</v>
      </c>
      <c r="AN903" s="16" t="s">
        <v>121</v>
      </c>
      <c r="AO903" s="36" t="s">
        <v>82</v>
      </c>
      <c r="AP903" s="30">
        <v>6.9690000000000002E-2</v>
      </c>
      <c r="AQ903" s="31" t="s">
        <v>4826</v>
      </c>
      <c r="AR903" s="16" t="s">
        <v>4826</v>
      </c>
      <c r="AS903" s="16" t="s">
        <v>84</v>
      </c>
      <c r="AT903" s="16"/>
      <c r="AU903" s="33"/>
      <c r="AV903" s="16"/>
      <c r="AW903" s="16" t="s">
        <v>4827</v>
      </c>
      <c r="AX903" s="16">
        <v>3143455445</v>
      </c>
      <c r="AY903" s="16">
        <v>3108863690</v>
      </c>
      <c r="AZ903" s="16" t="str">
        <f t="shared" ca="1" si="87"/>
        <v xml:space="preserve"> </v>
      </c>
      <c r="BA903" s="16" t="s">
        <v>87</v>
      </c>
      <c r="BB903" s="16" t="s">
        <v>87</v>
      </c>
      <c r="BC903" s="16"/>
      <c r="BD903" s="18" t="s">
        <v>87</v>
      </c>
      <c r="BE903" s="16"/>
      <c r="BF903" s="16" t="s">
        <v>87</v>
      </c>
      <c r="BG903" s="31"/>
      <c r="BH903" s="16"/>
      <c r="BI903" s="19"/>
      <c r="BJ903" s="16"/>
      <c r="BK903" s="16"/>
      <c r="BL903" s="34"/>
    </row>
    <row r="904" spans="1:64">
      <c r="A904" s="15">
        <v>1039</v>
      </c>
      <c r="B904" s="16">
        <v>301</v>
      </c>
      <c r="C904" s="17" t="s">
        <v>64</v>
      </c>
      <c r="D904" s="18">
        <v>79894233</v>
      </c>
      <c r="E904" s="18">
        <v>79894233</v>
      </c>
      <c r="F904" s="18">
        <v>79894233</v>
      </c>
      <c r="G904" s="17" t="s">
        <v>4828</v>
      </c>
      <c r="H904" s="16" t="s">
        <v>229</v>
      </c>
      <c r="I904" s="19">
        <v>28474</v>
      </c>
      <c r="J904" s="16">
        <f t="shared" ca="1" si="86"/>
        <v>47</v>
      </c>
      <c r="K904" s="17" t="s">
        <v>67</v>
      </c>
      <c r="L904" s="16">
        <v>4070</v>
      </c>
      <c r="M904" s="16" t="s">
        <v>3596</v>
      </c>
      <c r="N904" s="16" t="s">
        <v>3597</v>
      </c>
      <c r="O904" s="35" t="s">
        <v>3598</v>
      </c>
      <c r="P904" s="16" t="s">
        <v>71</v>
      </c>
      <c r="Q904" s="16" t="s">
        <v>131</v>
      </c>
      <c r="R904" s="38" t="s">
        <v>73</v>
      </c>
      <c r="S904" s="22"/>
      <c r="T904" s="22">
        <v>1039</v>
      </c>
      <c r="U904" s="22" t="s">
        <v>3597</v>
      </c>
      <c r="V904" s="37" t="s">
        <v>3598</v>
      </c>
      <c r="W904" s="16">
        <v>1000</v>
      </c>
      <c r="X904" s="16" t="s">
        <v>74</v>
      </c>
      <c r="Y904" s="16" t="s">
        <v>3599</v>
      </c>
      <c r="Z904" s="16" t="s">
        <v>3600</v>
      </c>
      <c r="AA904" s="16" t="s">
        <v>433</v>
      </c>
      <c r="AB904" s="16" t="s">
        <v>662</v>
      </c>
      <c r="AC904" s="16" t="s">
        <v>663</v>
      </c>
      <c r="AD904" s="16" t="s">
        <v>4636</v>
      </c>
      <c r="AE904" s="16" t="s">
        <v>1324</v>
      </c>
      <c r="AF904" s="24">
        <v>2948278</v>
      </c>
      <c r="AG904" s="25" t="s">
        <v>78</v>
      </c>
      <c r="AH904" s="24">
        <v>2948278</v>
      </c>
      <c r="AI904" s="26" t="s">
        <v>78</v>
      </c>
      <c r="AJ904" s="27">
        <v>43115</v>
      </c>
      <c r="AK904" s="19"/>
      <c r="AL904" s="28">
        <f t="shared" ca="1" si="83"/>
        <v>7.166666666666667</v>
      </c>
      <c r="AM904" s="16" t="s">
        <v>173</v>
      </c>
      <c r="AN904" s="16" t="s">
        <v>94</v>
      </c>
      <c r="AO904" s="36" t="s">
        <v>664</v>
      </c>
      <c r="AP904" s="30">
        <v>6.9690000000000002E-2</v>
      </c>
      <c r="AQ904" s="31" t="s">
        <v>4829</v>
      </c>
      <c r="AR904" s="16" t="s">
        <v>4829</v>
      </c>
      <c r="AS904" s="16" t="s">
        <v>84</v>
      </c>
      <c r="AT904" s="16"/>
      <c r="AU904" s="33"/>
      <c r="AV904" s="16"/>
      <c r="AW904" s="16" t="s">
        <v>4830</v>
      </c>
      <c r="AX904" s="16">
        <v>3114688883</v>
      </c>
      <c r="AY904" s="16" t="s">
        <v>78</v>
      </c>
      <c r="AZ904" s="16" t="str">
        <f t="shared" ca="1" si="87"/>
        <v xml:space="preserve"> </v>
      </c>
      <c r="BA904" s="16" t="s">
        <v>87</v>
      </c>
      <c r="BB904" s="16" t="s">
        <v>87</v>
      </c>
      <c r="BC904" s="16"/>
      <c r="BD904" s="18" t="s">
        <v>87</v>
      </c>
      <c r="BE904" s="16"/>
      <c r="BF904" s="16" t="s">
        <v>87</v>
      </c>
      <c r="BG904" s="31"/>
      <c r="BH904" s="16"/>
      <c r="BI904" s="19"/>
      <c r="BJ904" s="16"/>
      <c r="BK904" s="16"/>
      <c r="BL904" s="34"/>
    </row>
    <row r="905" spans="1:64">
      <c r="A905" s="15">
        <v>1040</v>
      </c>
      <c r="B905" s="16">
        <v>301</v>
      </c>
      <c r="C905" s="17" t="s">
        <v>64</v>
      </c>
      <c r="D905" s="18">
        <v>79895299</v>
      </c>
      <c r="E905" s="18">
        <v>79895299</v>
      </c>
      <c r="F905" s="18">
        <v>79895299</v>
      </c>
      <c r="G905" s="17" t="s">
        <v>4831</v>
      </c>
      <c r="H905" s="16" t="s">
        <v>89</v>
      </c>
      <c r="I905" s="19" t="s">
        <v>4832</v>
      </c>
      <c r="J905" s="16">
        <f t="shared" ca="1" si="86"/>
        <v>47</v>
      </c>
      <c r="K905" s="17" t="s">
        <v>67</v>
      </c>
      <c r="L905" s="16">
        <v>4070</v>
      </c>
      <c r="M905" s="16" t="s">
        <v>3596</v>
      </c>
      <c r="N905" s="16" t="s">
        <v>3597</v>
      </c>
      <c r="O905" s="35" t="s">
        <v>3598</v>
      </c>
      <c r="P905" s="16" t="s">
        <v>71</v>
      </c>
      <c r="Q905" s="16" t="s">
        <v>131</v>
      </c>
      <c r="R905" s="38" t="s">
        <v>73</v>
      </c>
      <c r="S905" s="22"/>
      <c r="T905" s="22">
        <v>1040</v>
      </c>
      <c r="U905" s="22" t="s">
        <v>3597</v>
      </c>
      <c r="V905" s="37" t="s">
        <v>3598</v>
      </c>
      <c r="W905" s="16">
        <v>1000</v>
      </c>
      <c r="X905" s="16" t="s">
        <v>74</v>
      </c>
      <c r="Y905" s="16" t="s">
        <v>3599</v>
      </c>
      <c r="Z905" s="16" t="s">
        <v>3600</v>
      </c>
      <c r="AA905" s="16" t="s">
        <v>76</v>
      </c>
      <c r="AB905" s="16" t="s">
        <v>76</v>
      </c>
      <c r="AC905" s="16" t="s">
        <v>76</v>
      </c>
      <c r="AD905" s="16"/>
      <c r="AE905" s="16" t="s">
        <v>1324</v>
      </c>
      <c r="AF905" s="24">
        <v>2948278</v>
      </c>
      <c r="AG905" s="25" t="s">
        <v>78</v>
      </c>
      <c r="AH905" s="24">
        <v>2948278</v>
      </c>
      <c r="AI905" s="26" t="s">
        <v>78</v>
      </c>
      <c r="AJ905" s="27">
        <v>43003</v>
      </c>
      <c r="AK905" s="19"/>
      <c r="AL905" s="28">
        <f t="shared" ca="1" si="83"/>
        <v>7.5</v>
      </c>
      <c r="AM905" s="16" t="s">
        <v>80</v>
      </c>
      <c r="AN905" s="16" t="s">
        <v>94</v>
      </c>
      <c r="AO905" s="36" t="s">
        <v>82</v>
      </c>
      <c r="AP905" s="30">
        <v>6.9690000000000002E-2</v>
      </c>
      <c r="AQ905" s="31" t="s">
        <v>4833</v>
      </c>
      <c r="AR905" s="16" t="s">
        <v>4833</v>
      </c>
      <c r="AS905" s="16" t="s">
        <v>84</v>
      </c>
      <c r="AT905" s="16"/>
      <c r="AU905" s="33"/>
      <c r="AV905" s="16"/>
      <c r="AW905" s="16" t="s">
        <v>4834</v>
      </c>
      <c r="AX905" s="16">
        <v>3112754929</v>
      </c>
      <c r="AY905" s="16" t="s">
        <v>78</v>
      </c>
      <c r="AZ905" s="16" t="str">
        <f t="shared" ca="1" si="87"/>
        <v xml:space="preserve"> </v>
      </c>
      <c r="BA905" s="16" t="s">
        <v>87</v>
      </c>
      <c r="BB905" s="16" t="s">
        <v>87</v>
      </c>
      <c r="BC905" s="16"/>
      <c r="BD905" s="18" t="s">
        <v>87</v>
      </c>
      <c r="BE905" s="16"/>
      <c r="BF905" s="16" t="s">
        <v>87</v>
      </c>
      <c r="BG905" s="31"/>
      <c r="BH905" s="16"/>
      <c r="BI905" s="19"/>
      <c r="BJ905" s="16"/>
      <c r="BK905" s="16"/>
      <c r="BL905" s="34"/>
    </row>
    <row r="906" spans="1:64">
      <c r="A906" s="15">
        <v>1041</v>
      </c>
      <c r="B906" s="16">
        <v>301</v>
      </c>
      <c r="C906" s="17" t="s">
        <v>64</v>
      </c>
      <c r="D906" s="18">
        <v>79914686</v>
      </c>
      <c r="E906" s="18">
        <v>79914686</v>
      </c>
      <c r="F906" s="18">
        <v>79914686</v>
      </c>
      <c r="G906" s="17" t="s">
        <v>4835</v>
      </c>
      <c r="H906" s="16" t="s">
        <v>229</v>
      </c>
      <c r="I906" s="19">
        <v>29056</v>
      </c>
      <c r="J906" s="16">
        <f t="shared" ca="1" si="86"/>
        <v>45</v>
      </c>
      <c r="K906" s="17" t="s">
        <v>67</v>
      </c>
      <c r="L906" s="16">
        <v>4070</v>
      </c>
      <c r="M906" s="16" t="s">
        <v>3596</v>
      </c>
      <c r="N906" s="16" t="s">
        <v>3597</v>
      </c>
      <c r="O906" s="35" t="s">
        <v>3598</v>
      </c>
      <c r="P906" s="16" t="s">
        <v>71</v>
      </c>
      <c r="Q906" s="16" t="s">
        <v>131</v>
      </c>
      <c r="R906" s="38" t="s">
        <v>73</v>
      </c>
      <c r="S906" s="22"/>
      <c r="T906" s="22">
        <v>1041</v>
      </c>
      <c r="U906" s="22" t="s">
        <v>3597</v>
      </c>
      <c r="V906" s="37" t="s">
        <v>3598</v>
      </c>
      <c r="W906" s="16">
        <v>1000</v>
      </c>
      <c r="X906" s="16" t="s">
        <v>74</v>
      </c>
      <c r="Y906" s="16" t="s">
        <v>3599</v>
      </c>
      <c r="Z906" s="16" t="s">
        <v>3600</v>
      </c>
      <c r="AA906" s="16" t="s">
        <v>76</v>
      </c>
      <c r="AB906" s="16" t="s">
        <v>76</v>
      </c>
      <c r="AC906" s="16" t="s">
        <v>76</v>
      </c>
      <c r="AD906" s="16"/>
      <c r="AE906" s="16" t="s">
        <v>3601</v>
      </c>
      <c r="AF906" s="24">
        <v>2948278</v>
      </c>
      <c r="AG906" s="25" t="s">
        <v>78</v>
      </c>
      <c r="AH906" s="24">
        <v>2948278</v>
      </c>
      <c r="AI906" s="26" t="s">
        <v>78</v>
      </c>
      <c r="AJ906" s="27">
        <v>43285</v>
      </c>
      <c r="AK906" s="19"/>
      <c r="AL906" s="28">
        <f t="shared" ca="1" si="83"/>
        <v>6.75</v>
      </c>
      <c r="AM906" s="16" t="s">
        <v>93</v>
      </c>
      <c r="AN906" s="16" t="s">
        <v>94</v>
      </c>
      <c r="AO906" s="36" t="s">
        <v>82</v>
      </c>
      <c r="AP906" s="30">
        <v>6.9690000000000002E-2</v>
      </c>
      <c r="AQ906" s="31" t="s">
        <v>4836</v>
      </c>
      <c r="AR906" s="16" t="s">
        <v>4836</v>
      </c>
      <c r="AS906" s="16" t="s">
        <v>84</v>
      </c>
      <c r="AT906" s="16"/>
      <c r="AU906" s="33"/>
      <c r="AV906" s="16"/>
      <c r="AW906" s="16" t="s">
        <v>4837</v>
      </c>
      <c r="AX906" s="16">
        <v>3136085391</v>
      </c>
      <c r="AY906" s="16" t="s">
        <v>78</v>
      </c>
      <c r="AZ906" s="16" t="str">
        <f t="shared" ca="1" si="87"/>
        <v xml:space="preserve"> </v>
      </c>
      <c r="BA906" s="16" t="s">
        <v>87</v>
      </c>
      <c r="BB906" s="16" t="s">
        <v>87</v>
      </c>
      <c r="BC906" s="16"/>
      <c r="BD906" s="18" t="s">
        <v>87</v>
      </c>
      <c r="BE906" s="16"/>
      <c r="BF906" s="16" t="s">
        <v>87</v>
      </c>
      <c r="BG906" s="31"/>
      <c r="BH906" s="16"/>
      <c r="BI906" s="19"/>
      <c r="BJ906" s="16"/>
      <c r="BK906" s="16"/>
      <c r="BL906" s="34"/>
    </row>
    <row r="907" spans="1:64">
      <c r="A907" s="15">
        <v>1042</v>
      </c>
      <c r="B907" s="16">
        <v>301</v>
      </c>
      <c r="C907" s="17" t="s">
        <v>64</v>
      </c>
      <c r="D907" s="18">
        <v>79920865</v>
      </c>
      <c r="E907" s="18">
        <v>79920865</v>
      </c>
      <c r="F907" s="18">
        <v>79920865</v>
      </c>
      <c r="G907" s="17" t="s">
        <v>4838</v>
      </c>
      <c r="H907" s="16" t="s">
        <v>229</v>
      </c>
      <c r="I907" s="19">
        <v>29273</v>
      </c>
      <c r="J907" s="16">
        <f t="shared" ca="1" si="86"/>
        <v>45</v>
      </c>
      <c r="K907" s="17" t="s">
        <v>67</v>
      </c>
      <c r="L907" s="16">
        <v>4070</v>
      </c>
      <c r="M907" s="16" t="s">
        <v>3596</v>
      </c>
      <c r="N907" s="16" t="s">
        <v>3597</v>
      </c>
      <c r="O907" s="35" t="s">
        <v>3598</v>
      </c>
      <c r="P907" s="16" t="s">
        <v>71</v>
      </c>
      <c r="Q907" s="16" t="s">
        <v>131</v>
      </c>
      <c r="R907" s="38" t="s">
        <v>73</v>
      </c>
      <c r="S907" s="22"/>
      <c r="T907" s="22">
        <v>1042</v>
      </c>
      <c r="U907" s="22" t="s">
        <v>3597</v>
      </c>
      <c r="V907" s="37" t="s">
        <v>3598</v>
      </c>
      <c r="W907" s="16">
        <v>1000</v>
      </c>
      <c r="X907" s="16" t="s">
        <v>74</v>
      </c>
      <c r="Y907" s="16" t="s">
        <v>3599</v>
      </c>
      <c r="Z907" s="16" t="s">
        <v>3600</v>
      </c>
      <c r="AA907" s="16" t="s">
        <v>1359</v>
      </c>
      <c r="AB907" s="16" t="s">
        <v>4839</v>
      </c>
      <c r="AC907" s="16" t="s">
        <v>1951</v>
      </c>
      <c r="AD907" s="16"/>
      <c r="AE907" s="16" t="s">
        <v>3601</v>
      </c>
      <c r="AF907" s="24">
        <v>2948278</v>
      </c>
      <c r="AG907" s="25" t="s">
        <v>78</v>
      </c>
      <c r="AH907" s="24">
        <v>2948278</v>
      </c>
      <c r="AI907" s="26" t="s">
        <v>78</v>
      </c>
      <c r="AJ907" s="27">
        <v>43088</v>
      </c>
      <c r="AK907" s="19"/>
      <c r="AL907" s="28">
        <f t="shared" ca="1" si="83"/>
        <v>7.25</v>
      </c>
      <c r="AM907" s="16" t="s">
        <v>183</v>
      </c>
      <c r="AN907" s="16" t="s">
        <v>94</v>
      </c>
      <c r="AO907" s="36" t="s">
        <v>1953</v>
      </c>
      <c r="AP907" s="30">
        <v>6.9690000000000002E-2</v>
      </c>
      <c r="AQ907" s="31" t="s">
        <v>4840</v>
      </c>
      <c r="AR907" s="16" t="s">
        <v>4840</v>
      </c>
      <c r="AS907" s="16" t="s">
        <v>84</v>
      </c>
      <c r="AT907" s="16"/>
      <c r="AU907" s="33"/>
      <c r="AV907" s="16"/>
      <c r="AW907" s="16" t="s">
        <v>4841</v>
      </c>
      <c r="AX907" s="16">
        <v>3212605093</v>
      </c>
      <c r="AY907" s="16" t="s">
        <v>78</v>
      </c>
      <c r="AZ907" s="16" t="str">
        <f t="shared" ca="1" si="87"/>
        <v xml:space="preserve"> </v>
      </c>
      <c r="BA907" s="16" t="s">
        <v>87</v>
      </c>
      <c r="BB907" s="16" t="s">
        <v>87</v>
      </c>
      <c r="BC907" s="16"/>
      <c r="BD907" s="18" t="s">
        <v>87</v>
      </c>
      <c r="BE907" s="16"/>
      <c r="BF907" s="16" t="s">
        <v>87</v>
      </c>
      <c r="BG907" s="31"/>
      <c r="BH907" s="16"/>
      <c r="BI907" s="19"/>
      <c r="BJ907" s="16"/>
      <c r="BK907" s="16"/>
      <c r="BL907" s="34"/>
    </row>
    <row r="908" spans="1:64">
      <c r="A908" s="15">
        <v>1043</v>
      </c>
      <c r="B908" s="16">
        <v>301</v>
      </c>
      <c r="C908" s="17" t="s">
        <v>64</v>
      </c>
      <c r="D908" s="18">
        <v>79976454</v>
      </c>
      <c r="E908" s="18">
        <v>79976454</v>
      </c>
      <c r="F908" s="18">
        <v>79976454</v>
      </c>
      <c r="G908" s="17" t="s">
        <v>4842</v>
      </c>
      <c r="H908" s="16" t="s">
        <v>229</v>
      </c>
      <c r="I908" s="19">
        <v>29292</v>
      </c>
      <c r="J908" s="16">
        <f t="shared" ca="1" si="86"/>
        <v>45</v>
      </c>
      <c r="K908" s="17" t="s">
        <v>67</v>
      </c>
      <c r="L908" s="16">
        <v>4070</v>
      </c>
      <c r="M908" s="16" t="s">
        <v>3596</v>
      </c>
      <c r="N908" s="16" t="s">
        <v>3597</v>
      </c>
      <c r="O908" s="35" t="s">
        <v>3598</v>
      </c>
      <c r="P908" s="16" t="s">
        <v>71</v>
      </c>
      <c r="Q908" s="16" t="s">
        <v>131</v>
      </c>
      <c r="R908" s="38" t="s">
        <v>73</v>
      </c>
      <c r="S908" s="22"/>
      <c r="T908" s="22">
        <v>1043</v>
      </c>
      <c r="U908" s="22" t="s">
        <v>3597</v>
      </c>
      <c r="V908" s="37" t="s">
        <v>3598</v>
      </c>
      <c r="W908" s="16">
        <v>1000</v>
      </c>
      <c r="X908" s="16" t="s">
        <v>74</v>
      </c>
      <c r="Y908" s="16" t="s">
        <v>3599</v>
      </c>
      <c r="Z908" s="16" t="s">
        <v>3600</v>
      </c>
      <c r="AA908" s="16" t="s">
        <v>671</v>
      </c>
      <c r="AB908" s="16" t="s">
        <v>691</v>
      </c>
      <c r="AC908" s="16" t="s">
        <v>692</v>
      </c>
      <c r="AD908" s="16"/>
      <c r="AE908" s="16" t="s">
        <v>3601</v>
      </c>
      <c r="AF908" s="24">
        <v>2948278</v>
      </c>
      <c r="AG908" s="25" t="s">
        <v>78</v>
      </c>
      <c r="AH908" s="24">
        <v>2948278</v>
      </c>
      <c r="AI908" s="26" t="s">
        <v>78</v>
      </c>
      <c r="AJ908" s="27">
        <v>43285</v>
      </c>
      <c r="AK908" s="19"/>
      <c r="AL908" s="28">
        <f t="shared" ca="1" si="83"/>
        <v>6.75</v>
      </c>
      <c r="AM908" s="16" t="s">
        <v>80</v>
      </c>
      <c r="AN908" s="16" t="s">
        <v>121</v>
      </c>
      <c r="AO908" s="36" t="s">
        <v>693</v>
      </c>
      <c r="AP908" s="30">
        <v>6.9690000000000002E-2</v>
      </c>
      <c r="AQ908" s="31" t="s">
        <v>4843</v>
      </c>
      <c r="AR908" s="16" t="s">
        <v>4843</v>
      </c>
      <c r="AS908" s="16" t="s">
        <v>84</v>
      </c>
      <c r="AT908" s="16"/>
      <c r="AU908" s="33"/>
      <c r="AV908" s="16"/>
      <c r="AW908" s="16" t="s">
        <v>4844</v>
      </c>
      <c r="AX908" s="16">
        <v>3213403533</v>
      </c>
      <c r="AY908" s="16" t="s">
        <v>78</v>
      </c>
      <c r="AZ908" s="16" t="str">
        <f t="shared" ca="1" si="87"/>
        <v xml:space="preserve"> </v>
      </c>
      <c r="BA908" s="16" t="s">
        <v>87</v>
      </c>
      <c r="BB908" s="16" t="s">
        <v>87</v>
      </c>
      <c r="BC908" s="16"/>
      <c r="BD908" s="18" t="s">
        <v>87</v>
      </c>
      <c r="BE908" s="16"/>
      <c r="BF908" s="16" t="s">
        <v>87</v>
      </c>
      <c r="BG908" s="31"/>
      <c r="BH908" s="16"/>
      <c r="BI908" s="19"/>
      <c r="BJ908" s="16"/>
      <c r="BK908" s="16"/>
      <c r="BL908" s="34"/>
    </row>
    <row r="909" spans="1:64">
      <c r="A909" s="15">
        <v>1044</v>
      </c>
      <c r="B909" s="16">
        <v>301</v>
      </c>
      <c r="C909" s="17" t="s">
        <v>64</v>
      </c>
      <c r="D909" s="18">
        <v>1148707089</v>
      </c>
      <c r="E909" s="18">
        <v>1148707089</v>
      </c>
      <c r="F909" s="18">
        <v>1148707089</v>
      </c>
      <c r="G909" s="17" t="s">
        <v>4845</v>
      </c>
      <c r="H909" s="16" t="s">
        <v>291</v>
      </c>
      <c r="I909" s="19">
        <v>30596</v>
      </c>
      <c r="J909" s="16">
        <f t="shared" ca="1" si="86"/>
        <v>41</v>
      </c>
      <c r="K909" s="17" t="s">
        <v>67</v>
      </c>
      <c r="L909" s="16">
        <v>4070</v>
      </c>
      <c r="M909" s="16" t="s">
        <v>3596</v>
      </c>
      <c r="N909" s="16" t="s">
        <v>3597</v>
      </c>
      <c r="O909" s="35" t="s">
        <v>3598</v>
      </c>
      <c r="P909" s="16" t="s">
        <v>71</v>
      </c>
      <c r="Q909" s="16" t="s">
        <v>131</v>
      </c>
      <c r="R909" s="38" t="s">
        <v>73</v>
      </c>
      <c r="S909" s="22"/>
      <c r="T909" s="22">
        <v>1044</v>
      </c>
      <c r="U909" s="22" t="s">
        <v>3597</v>
      </c>
      <c r="V909" s="37" t="s">
        <v>3598</v>
      </c>
      <c r="W909" s="16">
        <v>1000</v>
      </c>
      <c r="X909" s="16" t="s">
        <v>74</v>
      </c>
      <c r="Y909" s="16" t="s">
        <v>3599</v>
      </c>
      <c r="Z909" s="16" t="s">
        <v>3600</v>
      </c>
      <c r="AA909" s="16" t="s">
        <v>76</v>
      </c>
      <c r="AB909" s="16" t="s">
        <v>76</v>
      </c>
      <c r="AC909" s="16" t="s">
        <v>76</v>
      </c>
      <c r="AD909" s="16"/>
      <c r="AE909" s="16" t="s">
        <v>1324</v>
      </c>
      <c r="AF909" s="24">
        <v>2948278</v>
      </c>
      <c r="AG909" s="25" t="s">
        <v>78</v>
      </c>
      <c r="AH909" s="24">
        <v>2948278</v>
      </c>
      <c r="AI909" s="26" t="s">
        <v>78</v>
      </c>
      <c r="AJ909" s="27">
        <v>44411</v>
      </c>
      <c r="AK909" s="19" t="s">
        <v>4846</v>
      </c>
      <c r="AL909" s="28">
        <f t="shared" ca="1" si="83"/>
        <v>3.6666666666666665</v>
      </c>
      <c r="AM909" s="16" t="s">
        <v>183</v>
      </c>
      <c r="AN909" s="16" t="s">
        <v>94</v>
      </c>
      <c r="AO909" s="36" t="s">
        <v>82</v>
      </c>
      <c r="AP909" s="30">
        <v>6.9690000000000002E-2</v>
      </c>
      <c r="AQ909" s="31" t="s">
        <v>4847</v>
      </c>
      <c r="AR909" s="32" t="s">
        <v>4848</v>
      </c>
      <c r="AS909" s="16" t="s">
        <v>84</v>
      </c>
      <c r="AT909" s="16"/>
      <c r="AU909" s="33"/>
      <c r="AV909" s="16"/>
      <c r="AW909" s="16" t="s">
        <v>4849</v>
      </c>
      <c r="AX909" s="16">
        <v>3202957110</v>
      </c>
      <c r="AY909" s="16" t="s">
        <v>78</v>
      </c>
      <c r="AZ909" s="16" t="str">
        <f t="shared" ca="1" si="87"/>
        <v xml:space="preserve"> </v>
      </c>
      <c r="BA909" s="16" t="s">
        <v>87</v>
      </c>
      <c r="BB909" s="16" t="s">
        <v>87</v>
      </c>
      <c r="BC909" s="16">
        <v>0</v>
      </c>
      <c r="BD909" s="18" t="s">
        <v>87</v>
      </c>
      <c r="BE909" s="16"/>
      <c r="BF909" s="16" t="s">
        <v>87</v>
      </c>
      <c r="BG909" s="31"/>
      <c r="BH909" s="16"/>
      <c r="BI909" s="19"/>
      <c r="BJ909" s="16"/>
      <c r="BK909" s="16"/>
      <c r="BL909" s="34"/>
    </row>
    <row r="910" spans="1:64">
      <c r="A910" s="15">
        <v>1045</v>
      </c>
      <c r="B910" s="16">
        <v>301</v>
      </c>
      <c r="C910" s="17" t="s">
        <v>64</v>
      </c>
      <c r="D910" s="18">
        <v>80000233</v>
      </c>
      <c r="E910" s="18">
        <v>80000233</v>
      </c>
      <c r="F910" s="18">
        <v>80000233</v>
      </c>
      <c r="G910" s="17" t="s">
        <v>4850</v>
      </c>
      <c r="H910" s="16" t="s">
        <v>89</v>
      </c>
      <c r="I910" s="19" t="s">
        <v>4851</v>
      </c>
      <c r="J910" s="16">
        <f t="shared" ca="1" si="86"/>
        <v>47</v>
      </c>
      <c r="K910" s="17" t="s">
        <v>67</v>
      </c>
      <c r="L910" s="16">
        <v>4070</v>
      </c>
      <c r="M910" s="16" t="s">
        <v>3596</v>
      </c>
      <c r="N910" s="16" t="s">
        <v>3597</v>
      </c>
      <c r="O910" s="35" t="s">
        <v>3598</v>
      </c>
      <c r="P910" s="16" t="s">
        <v>71</v>
      </c>
      <c r="Q910" s="16" t="s">
        <v>131</v>
      </c>
      <c r="R910" s="38" t="s">
        <v>73</v>
      </c>
      <c r="S910" s="22"/>
      <c r="T910" s="22">
        <v>1045</v>
      </c>
      <c r="U910" s="22" t="s">
        <v>3597</v>
      </c>
      <c r="V910" s="37" t="s">
        <v>3598</v>
      </c>
      <c r="W910" s="16">
        <v>1000</v>
      </c>
      <c r="X910" s="16" t="s">
        <v>74</v>
      </c>
      <c r="Y910" s="16" t="s">
        <v>3599</v>
      </c>
      <c r="Z910" s="16" t="s">
        <v>3600</v>
      </c>
      <c r="AA910" s="16" t="s">
        <v>76</v>
      </c>
      <c r="AB910" s="16" t="s">
        <v>76</v>
      </c>
      <c r="AC910" s="16" t="s">
        <v>76</v>
      </c>
      <c r="AD910" s="16" t="s">
        <v>4262</v>
      </c>
      <c r="AE910" s="16" t="s">
        <v>1324</v>
      </c>
      <c r="AF910" s="24">
        <v>2948278</v>
      </c>
      <c r="AG910" s="25" t="s">
        <v>78</v>
      </c>
      <c r="AH910" s="24">
        <v>2948278</v>
      </c>
      <c r="AI910" s="26" t="s">
        <v>78</v>
      </c>
      <c r="AJ910" s="27">
        <v>42843</v>
      </c>
      <c r="AK910" s="19"/>
      <c r="AL910" s="28">
        <f t="shared" ca="1" si="83"/>
        <v>7.916666666666667</v>
      </c>
      <c r="AM910" s="16" t="s">
        <v>173</v>
      </c>
      <c r="AN910" s="16" t="s">
        <v>94</v>
      </c>
      <c r="AO910" s="36" t="s">
        <v>82</v>
      </c>
      <c r="AP910" s="30">
        <v>6.9690000000000002E-2</v>
      </c>
      <c r="AQ910" s="31" t="s">
        <v>4852</v>
      </c>
      <c r="AR910" s="16" t="s">
        <v>4853</v>
      </c>
      <c r="AS910" s="16" t="s">
        <v>84</v>
      </c>
      <c r="AT910" s="16"/>
      <c r="AU910" s="33"/>
      <c r="AV910" s="16"/>
      <c r="AW910" s="16" t="s">
        <v>4854</v>
      </c>
      <c r="AX910" s="16">
        <v>3232455093</v>
      </c>
      <c r="AY910" s="16" t="s">
        <v>78</v>
      </c>
      <c r="AZ910" s="16" t="str">
        <f t="shared" ca="1" si="87"/>
        <v xml:space="preserve"> </v>
      </c>
      <c r="BA910" s="16" t="s">
        <v>87</v>
      </c>
      <c r="BB910" s="16" t="s">
        <v>87</v>
      </c>
      <c r="BC910" s="16"/>
      <c r="BD910" s="18" t="s">
        <v>87</v>
      </c>
      <c r="BE910" s="16"/>
      <c r="BF910" s="16" t="s">
        <v>87</v>
      </c>
      <c r="BG910" s="31"/>
      <c r="BH910" s="16"/>
      <c r="BI910" s="19"/>
      <c r="BJ910" s="16"/>
      <c r="BK910" s="16"/>
      <c r="BL910" s="34"/>
    </row>
    <row r="911" spans="1:64">
      <c r="A911" s="15">
        <v>1046</v>
      </c>
      <c r="B911" s="16">
        <v>301</v>
      </c>
      <c r="C911" s="17" t="s">
        <v>64</v>
      </c>
      <c r="D911" s="18">
        <v>80007669</v>
      </c>
      <c r="E911" s="18">
        <v>80007669</v>
      </c>
      <c r="F911" s="18">
        <v>80007669</v>
      </c>
      <c r="G911" s="17" t="s">
        <v>4855</v>
      </c>
      <c r="H911" s="16" t="s">
        <v>229</v>
      </c>
      <c r="I911" s="19">
        <v>29192</v>
      </c>
      <c r="J911" s="16">
        <f t="shared" ca="1" si="86"/>
        <v>45</v>
      </c>
      <c r="K911" s="17" t="s">
        <v>67</v>
      </c>
      <c r="L911" s="16">
        <v>4070</v>
      </c>
      <c r="M911" s="16" t="s">
        <v>3596</v>
      </c>
      <c r="N911" s="16" t="s">
        <v>3597</v>
      </c>
      <c r="O911" s="35" t="s">
        <v>3598</v>
      </c>
      <c r="P911" s="16" t="s">
        <v>71</v>
      </c>
      <c r="Q911" s="16" t="s">
        <v>131</v>
      </c>
      <c r="R911" s="38" t="s">
        <v>73</v>
      </c>
      <c r="S911" s="22"/>
      <c r="T911" s="22">
        <v>1046</v>
      </c>
      <c r="U911" s="22" t="s">
        <v>3597</v>
      </c>
      <c r="V911" s="37" t="s">
        <v>3598</v>
      </c>
      <c r="W911" s="16">
        <v>1000</v>
      </c>
      <c r="X911" s="16" t="s">
        <v>74</v>
      </c>
      <c r="Y911" s="16" t="s">
        <v>3599</v>
      </c>
      <c r="Z911" s="16" t="s">
        <v>3600</v>
      </c>
      <c r="AA911" s="16" t="s">
        <v>421</v>
      </c>
      <c r="AB911" s="16" t="s">
        <v>2300</v>
      </c>
      <c r="AC911" s="16" t="s">
        <v>423</v>
      </c>
      <c r="AD911" s="16"/>
      <c r="AE911" s="16" t="s">
        <v>3601</v>
      </c>
      <c r="AF911" s="24">
        <v>2948278</v>
      </c>
      <c r="AG911" s="25" t="s">
        <v>78</v>
      </c>
      <c r="AH911" s="24">
        <v>2948278</v>
      </c>
      <c r="AI911" s="26" t="s">
        <v>78</v>
      </c>
      <c r="AJ911" s="27">
        <v>43299</v>
      </c>
      <c r="AK911" s="19"/>
      <c r="AL911" s="28">
        <f t="shared" ca="1" si="83"/>
        <v>6.666666666666667</v>
      </c>
      <c r="AM911" s="16" t="s">
        <v>183</v>
      </c>
      <c r="AN911" s="16" t="s">
        <v>121</v>
      </c>
      <c r="AO911" s="36" t="s">
        <v>425</v>
      </c>
      <c r="AP911" s="30">
        <v>6.9690000000000002E-2</v>
      </c>
      <c r="AQ911" s="31" t="s">
        <v>4856</v>
      </c>
      <c r="AR911" s="16" t="s">
        <v>4856</v>
      </c>
      <c r="AS911" s="16" t="s">
        <v>84</v>
      </c>
      <c r="AT911" s="16"/>
      <c r="AU911" s="33"/>
      <c r="AV911" s="16"/>
      <c r="AW911" s="16" t="s">
        <v>4857</v>
      </c>
      <c r="AX911" s="16">
        <v>3135066120</v>
      </c>
      <c r="AY911" s="16" t="s">
        <v>78</v>
      </c>
      <c r="AZ911" s="16" t="str">
        <f t="shared" ca="1" si="87"/>
        <v xml:space="preserve"> </v>
      </c>
      <c r="BA911" s="16" t="s">
        <v>87</v>
      </c>
      <c r="BB911" s="16" t="s">
        <v>87</v>
      </c>
      <c r="BC911" s="16"/>
      <c r="BD911" s="18" t="s">
        <v>87</v>
      </c>
      <c r="BE911" s="16"/>
      <c r="BF911" s="16" t="s">
        <v>87</v>
      </c>
      <c r="BG911" s="31"/>
      <c r="BH911" s="16"/>
      <c r="BI911" s="19"/>
      <c r="BJ911" s="16"/>
      <c r="BK911" s="16"/>
      <c r="BL911" s="34"/>
    </row>
    <row r="912" spans="1:64">
      <c r="A912" s="15">
        <v>1047</v>
      </c>
      <c r="B912" s="16">
        <v>301</v>
      </c>
      <c r="C912" s="17" t="s">
        <v>64</v>
      </c>
      <c r="D912" s="18">
        <v>80008456</v>
      </c>
      <c r="E912" s="18">
        <v>80008456</v>
      </c>
      <c r="F912" s="18">
        <v>80008456</v>
      </c>
      <c r="G912" s="17" t="s">
        <v>4858</v>
      </c>
      <c r="H912" s="16" t="s">
        <v>89</v>
      </c>
      <c r="I912" s="19" t="s">
        <v>4859</v>
      </c>
      <c r="J912" s="16">
        <f t="shared" ca="1" si="86"/>
        <v>45</v>
      </c>
      <c r="K912" s="17" t="s">
        <v>67</v>
      </c>
      <c r="L912" s="16">
        <v>4070</v>
      </c>
      <c r="M912" s="16" t="s">
        <v>3596</v>
      </c>
      <c r="N912" s="16" t="s">
        <v>3597</v>
      </c>
      <c r="O912" s="35" t="s">
        <v>3598</v>
      </c>
      <c r="P912" s="16" t="s">
        <v>71</v>
      </c>
      <c r="Q912" s="16" t="s">
        <v>131</v>
      </c>
      <c r="R912" s="38" t="s">
        <v>73</v>
      </c>
      <c r="S912" s="22"/>
      <c r="T912" s="22">
        <v>1047</v>
      </c>
      <c r="U912" s="22" t="s">
        <v>3597</v>
      </c>
      <c r="V912" s="37" t="s">
        <v>3598</v>
      </c>
      <c r="W912" s="16">
        <v>1000</v>
      </c>
      <c r="X912" s="16" t="s">
        <v>74</v>
      </c>
      <c r="Y912" s="16" t="s">
        <v>3599</v>
      </c>
      <c r="Z912" s="16" t="s">
        <v>3600</v>
      </c>
      <c r="AA912" s="16" t="s">
        <v>76</v>
      </c>
      <c r="AB912" s="16" t="s">
        <v>76</v>
      </c>
      <c r="AC912" s="16" t="s">
        <v>76</v>
      </c>
      <c r="AD912" s="16"/>
      <c r="AE912" s="16" t="s">
        <v>1324</v>
      </c>
      <c r="AF912" s="24">
        <v>2948278</v>
      </c>
      <c r="AG912" s="25" t="s">
        <v>78</v>
      </c>
      <c r="AH912" s="24">
        <v>2948278</v>
      </c>
      <c r="AI912" s="26" t="s">
        <v>78</v>
      </c>
      <c r="AJ912" s="27">
        <v>43042</v>
      </c>
      <c r="AK912" s="19"/>
      <c r="AL912" s="28">
        <f t="shared" ca="1" si="83"/>
        <v>7.416666666666667</v>
      </c>
      <c r="AM912" s="16" t="s">
        <v>269</v>
      </c>
      <c r="AN912" s="16" t="s">
        <v>194</v>
      </c>
      <c r="AO912" s="36" t="s">
        <v>82</v>
      </c>
      <c r="AP912" s="30">
        <v>6.9690000000000002E-2</v>
      </c>
      <c r="AQ912" s="31" t="s">
        <v>4860</v>
      </c>
      <c r="AR912" s="16" t="s">
        <v>4860</v>
      </c>
      <c r="AS912" s="16" t="s">
        <v>84</v>
      </c>
      <c r="AT912" s="16"/>
      <c r="AU912" s="33"/>
      <c r="AV912" s="16"/>
      <c r="AW912" s="16" t="s">
        <v>4861</v>
      </c>
      <c r="AX912" s="16">
        <v>3102018679</v>
      </c>
      <c r="AY912" s="16" t="s">
        <v>78</v>
      </c>
      <c r="AZ912" s="16" t="str">
        <f t="shared" ca="1" si="87"/>
        <v xml:space="preserve"> </v>
      </c>
      <c r="BA912" s="16" t="s">
        <v>87</v>
      </c>
      <c r="BB912" s="16" t="s">
        <v>87</v>
      </c>
      <c r="BC912" s="16"/>
      <c r="BD912" s="18" t="s">
        <v>87</v>
      </c>
      <c r="BE912" s="16"/>
      <c r="BF912" s="16" t="s">
        <v>87</v>
      </c>
      <c r="BG912" s="31"/>
      <c r="BH912" s="16"/>
      <c r="BI912" s="19"/>
      <c r="BJ912" s="16"/>
      <c r="BK912" s="16"/>
      <c r="BL912" s="34"/>
    </row>
    <row r="913" spans="1:64">
      <c r="A913" s="15">
        <v>1048</v>
      </c>
      <c r="B913" s="16">
        <v>301</v>
      </c>
      <c r="C913" s="17" t="s">
        <v>64</v>
      </c>
      <c r="D913" s="18">
        <v>1110527048</v>
      </c>
      <c r="E913" s="18">
        <v>1110527048</v>
      </c>
      <c r="F913" s="18">
        <v>1110527048</v>
      </c>
      <c r="G913" s="17" t="s">
        <v>4862</v>
      </c>
      <c r="H913" s="16" t="s">
        <v>156</v>
      </c>
      <c r="I913" s="19">
        <v>29842</v>
      </c>
      <c r="J913" s="16">
        <f t="shared" ca="1" si="86"/>
        <v>43</v>
      </c>
      <c r="K913" s="17" t="s">
        <v>67</v>
      </c>
      <c r="L913" s="16">
        <v>4070</v>
      </c>
      <c r="M913" s="16" t="s">
        <v>3596</v>
      </c>
      <c r="N913" s="16" t="s">
        <v>3597</v>
      </c>
      <c r="O913" s="35" t="s">
        <v>3598</v>
      </c>
      <c r="P913" s="16" t="s">
        <v>71</v>
      </c>
      <c r="Q913" s="16" t="s">
        <v>131</v>
      </c>
      <c r="R913" s="38" t="s">
        <v>73</v>
      </c>
      <c r="S913" s="22"/>
      <c r="T913" s="22">
        <v>1048</v>
      </c>
      <c r="U913" s="22" t="s">
        <v>3597</v>
      </c>
      <c r="V913" s="37" t="s">
        <v>3598</v>
      </c>
      <c r="W913" s="16">
        <v>1000</v>
      </c>
      <c r="X913" s="16" t="s">
        <v>74</v>
      </c>
      <c r="Y913" s="16" t="s">
        <v>3599</v>
      </c>
      <c r="Z913" s="16" t="s">
        <v>3600</v>
      </c>
      <c r="AA913" s="16" t="s">
        <v>76</v>
      </c>
      <c r="AB913" s="16" t="s">
        <v>76</v>
      </c>
      <c r="AC913" s="16" t="s">
        <v>76</v>
      </c>
      <c r="AD913" s="16"/>
      <c r="AE913" s="16" t="s">
        <v>3601</v>
      </c>
      <c r="AF913" s="24">
        <v>2948278</v>
      </c>
      <c r="AG913" s="25" t="s">
        <v>78</v>
      </c>
      <c r="AH913" s="24">
        <v>2948278</v>
      </c>
      <c r="AI913" s="26" t="s">
        <v>78</v>
      </c>
      <c r="AJ913" s="27">
        <v>45478</v>
      </c>
      <c r="AK913" s="19" t="s">
        <v>4863</v>
      </c>
      <c r="AL913" s="28">
        <f t="shared" ca="1" si="83"/>
        <v>0.66666666666666663</v>
      </c>
      <c r="AM913" s="16" t="s">
        <v>183</v>
      </c>
      <c r="AN913" s="16" t="s">
        <v>94</v>
      </c>
      <c r="AO913" s="36" t="s">
        <v>82</v>
      </c>
      <c r="AP913" s="30">
        <v>6.9690000000000002E-2</v>
      </c>
      <c r="AQ913" s="31" t="s">
        <v>4864</v>
      </c>
      <c r="AR913" s="16" t="s">
        <v>4865</v>
      </c>
      <c r="AS913" s="16" t="s">
        <v>4539</v>
      </c>
      <c r="AT913" s="16"/>
      <c r="AU913" s="33"/>
      <c r="AV913" s="16"/>
      <c r="AW913" s="16" t="s">
        <v>4866</v>
      </c>
      <c r="AX913" s="16">
        <v>3163193938</v>
      </c>
      <c r="AY913" s="16" t="s">
        <v>78</v>
      </c>
      <c r="AZ913" s="16" t="str">
        <f t="shared" ca="1" si="87"/>
        <v xml:space="preserve"> </v>
      </c>
      <c r="BA913" s="16" t="s">
        <v>87</v>
      </c>
      <c r="BB913" s="16" t="s">
        <v>87</v>
      </c>
      <c r="BC913" s="16"/>
      <c r="BD913" s="18" t="s">
        <v>87</v>
      </c>
      <c r="BE913" s="16"/>
      <c r="BF913" s="16" t="s">
        <v>87</v>
      </c>
      <c r="BG913" s="31"/>
      <c r="BH913" s="16"/>
      <c r="BI913" s="19"/>
      <c r="BJ913" s="16"/>
      <c r="BK913" s="16"/>
      <c r="BL913" s="34"/>
    </row>
    <row r="914" spans="1:64">
      <c r="A914" s="15">
        <v>1049</v>
      </c>
      <c r="B914" s="16">
        <v>301</v>
      </c>
      <c r="C914" s="17" t="s">
        <v>64</v>
      </c>
      <c r="D914" s="18">
        <v>80035679</v>
      </c>
      <c r="E914" s="18">
        <v>80035679</v>
      </c>
      <c r="F914" s="18">
        <v>80035679</v>
      </c>
      <c r="G914" s="17" t="s">
        <v>4867</v>
      </c>
      <c r="H914" s="16" t="s">
        <v>89</v>
      </c>
      <c r="I914" s="19" t="s">
        <v>4868</v>
      </c>
      <c r="J914" s="16">
        <f t="shared" ca="1" si="86"/>
        <v>44</v>
      </c>
      <c r="K914" s="17" t="s">
        <v>67</v>
      </c>
      <c r="L914" s="16">
        <v>4070</v>
      </c>
      <c r="M914" s="16" t="s">
        <v>3596</v>
      </c>
      <c r="N914" s="16" t="s">
        <v>3597</v>
      </c>
      <c r="O914" s="35" t="s">
        <v>3598</v>
      </c>
      <c r="P914" s="16" t="s">
        <v>71</v>
      </c>
      <c r="Q914" s="16" t="s">
        <v>131</v>
      </c>
      <c r="R914" s="38" t="s">
        <v>73</v>
      </c>
      <c r="S914" s="22"/>
      <c r="T914" s="22">
        <v>1049</v>
      </c>
      <c r="U914" s="22" t="s">
        <v>3597</v>
      </c>
      <c r="V914" s="37" t="s">
        <v>3598</v>
      </c>
      <c r="W914" s="16">
        <v>1000</v>
      </c>
      <c r="X914" s="16" t="s">
        <v>74</v>
      </c>
      <c r="Y914" s="16" t="s">
        <v>3599</v>
      </c>
      <c r="Z914" s="16" t="s">
        <v>3600</v>
      </c>
      <c r="AA914" s="16" t="s">
        <v>671</v>
      </c>
      <c r="AB914" s="16" t="s">
        <v>4243</v>
      </c>
      <c r="AC914" s="16" t="s">
        <v>692</v>
      </c>
      <c r="AD914" s="16" t="s">
        <v>4244</v>
      </c>
      <c r="AE914" s="16" t="s">
        <v>3601</v>
      </c>
      <c r="AF914" s="24">
        <v>2948278</v>
      </c>
      <c r="AG914" s="25" t="s">
        <v>78</v>
      </c>
      <c r="AH914" s="24">
        <v>2948278</v>
      </c>
      <c r="AI914" s="26" t="s">
        <v>78</v>
      </c>
      <c r="AJ914" s="27">
        <v>42996</v>
      </c>
      <c r="AK914" s="19"/>
      <c r="AL914" s="28">
        <f t="shared" ca="1" si="83"/>
        <v>7.5</v>
      </c>
      <c r="AM914" s="16" t="s">
        <v>183</v>
      </c>
      <c r="AN914" s="16" t="s">
        <v>94</v>
      </c>
      <c r="AO914" s="36" t="s">
        <v>693</v>
      </c>
      <c r="AP914" s="30">
        <v>6.9690000000000002E-2</v>
      </c>
      <c r="AQ914" s="31" t="s">
        <v>4869</v>
      </c>
      <c r="AR914" s="16" t="s">
        <v>4869</v>
      </c>
      <c r="AS914" s="16" t="s">
        <v>4539</v>
      </c>
      <c r="AT914" s="16" t="s">
        <v>4870</v>
      </c>
      <c r="AU914" s="33"/>
      <c r="AV914" s="16"/>
      <c r="AW914" s="16" t="s">
        <v>4871</v>
      </c>
      <c r="AX914" s="16">
        <v>3209120376</v>
      </c>
      <c r="AY914" s="16" t="s">
        <v>78</v>
      </c>
      <c r="AZ914" s="16" t="str">
        <f t="shared" ca="1" si="87"/>
        <v xml:space="preserve"> </v>
      </c>
      <c r="BA914" s="16" t="s">
        <v>87</v>
      </c>
      <c r="BB914" s="16" t="s">
        <v>87</v>
      </c>
      <c r="BC914" s="16"/>
      <c r="BD914" s="18" t="s">
        <v>87</v>
      </c>
      <c r="BE914" s="16"/>
      <c r="BF914" s="16" t="s">
        <v>87</v>
      </c>
      <c r="BG914" s="31"/>
      <c r="BH914" s="16"/>
      <c r="BI914" s="19"/>
      <c r="BJ914" s="16"/>
      <c r="BK914" s="16"/>
      <c r="BL914" s="34"/>
    </row>
    <row r="915" spans="1:64">
      <c r="A915" s="15">
        <v>1050</v>
      </c>
      <c r="B915" s="16">
        <v>301</v>
      </c>
      <c r="C915" s="17" t="s">
        <v>64</v>
      </c>
      <c r="D915" s="18">
        <v>80053602</v>
      </c>
      <c r="E915" s="18">
        <v>80053602</v>
      </c>
      <c r="F915" s="18">
        <v>80053602</v>
      </c>
      <c r="G915" s="17" t="s">
        <v>4872</v>
      </c>
      <c r="H915" s="16" t="s">
        <v>89</v>
      </c>
      <c r="I915" s="19" t="s">
        <v>4873</v>
      </c>
      <c r="J915" s="16">
        <f t="shared" ca="1" si="86"/>
        <v>44</v>
      </c>
      <c r="K915" s="17" t="s">
        <v>67</v>
      </c>
      <c r="L915" s="16">
        <v>4070</v>
      </c>
      <c r="M915" s="16" t="s">
        <v>3596</v>
      </c>
      <c r="N915" s="16" t="s">
        <v>3597</v>
      </c>
      <c r="O915" s="35" t="s">
        <v>3598</v>
      </c>
      <c r="P915" s="16" t="s">
        <v>71</v>
      </c>
      <c r="Q915" s="16" t="s">
        <v>131</v>
      </c>
      <c r="R915" s="38" t="s">
        <v>73</v>
      </c>
      <c r="S915" s="22"/>
      <c r="T915" s="22">
        <v>1050</v>
      </c>
      <c r="U915" s="22" t="s">
        <v>3597</v>
      </c>
      <c r="V915" s="37" t="s">
        <v>3598</v>
      </c>
      <c r="W915" s="16">
        <v>1000</v>
      </c>
      <c r="X915" s="16" t="s">
        <v>74</v>
      </c>
      <c r="Y915" s="16" t="s">
        <v>3599</v>
      </c>
      <c r="Z915" s="16" t="s">
        <v>3600</v>
      </c>
      <c r="AA915" s="16" t="s">
        <v>671</v>
      </c>
      <c r="AB915" s="16" t="s">
        <v>691</v>
      </c>
      <c r="AC915" s="16" t="s">
        <v>692</v>
      </c>
      <c r="AD915" s="16" t="s">
        <v>4705</v>
      </c>
      <c r="AE915" s="16" t="s">
        <v>1324</v>
      </c>
      <c r="AF915" s="24">
        <v>2948278</v>
      </c>
      <c r="AG915" s="25" t="s">
        <v>78</v>
      </c>
      <c r="AH915" s="24">
        <v>2948278</v>
      </c>
      <c r="AI915" s="26" t="s">
        <v>78</v>
      </c>
      <c r="AJ915" s="27">
        <v>42846</v>
      </c>
      <c r="AK915" s="19"/>
      <c r="AL915" s="28">
        <f t="shared" ca="1" si="83"/>
        <v>7.916666666666667</v>
      </c>
      <c r="AM915" s="16" t="s">
        <v>173</v>
      </c>
      <c r="AN915" s="16" t="s">
        <v>194</v>
      </c>
      <c r="AO915" s="36" t="s">
        <v>693</v>
      </c>
      <c r="AP915" s="30">
        <v>6.9690000000000002E-2</v>
      </c>
      <c r="AQ915" s="31" t="s">
        <v>4874</v>
      </c>
      <c r="AR915" s="16" t="s">
        <v>4875</v>
      </c>
      <c r="AS915" s="16" t="s">
        <v>4539</v>
      </c>
      <c r="AT915" s="16"/>
      <c r="AU915" s="33"/>
      <c r="AV915" s="16"/>
      <c r="AW915" s="16" t="s">
        <v>4876</v>
      </c>
      <c r="AX915" s="16">
        <v>3125852773</v>
      </c>
      <c r="AY915" s="16">
        <v>3103293394</v>
      </c>
      <c r="AZ915" s="16" t="str">
        <f t="shared" ca="1" si="87"/>
        <v xml:space="preserve"> </v>
      </c>
      <c r="BA915" s="16" t="s">
        <v>87</v>
      </c>
      <c r="BB915" s="16" t="s">
        <v>87</v>
      </c>
      <c r="BC915" s="16"/>
      <c r="BD915" s="18" t="s">
        <v>87</v>
      </c>
      <c r="BE915" s="16"/>
      <c r="BF915" s="16" t="s">
        <v>87</v>
      </c>
      <c r="BG915" s="31"/>
      <c r="BH915" s="16"/>
      <c r="BI915" s="19"/>
      <c r="BJ915" s="16"/>
      <c r="BK915" s="16"/>
      <c r="BL915" s="34"/>
    </row>
    <row r="916" spans="1:64">
      <c r="A916" s="15">
        <v>1051</v>
      </c>
      <c r="B916" s="16">
        <v>301</v>
      </c>
      <c r="C916" s="17" t="s">
        <v>64</v>
      </c>
      <c r="D916" s="18">
        <v>80067832</v>
      </c>
      <c r="E916" s="18">
        <v>80067832</v>
      </c>
      <c r="F916" s="18">
        <v>80067832</v>
      </c>
      <c r="G916" s="17" t="s">
        <v>4877</v>
      </c>
      <c r="H916" s="16" t="s">
        <v>89</v>
      </c>
      <c r="I916" s="19" t="s">
        <v>4878</v>
      </c>
      <c r="J916" s="16">
        <f t="shared" ca="1" si="86"/>
        <v>45</v>
      </c>
      <c r="K916" s="17" t="s">
        <v>67</v>
      </c>
      <c r="L916" s="16">
        <v>4070</v>
      </c>
      <c r="M916" s="16" t="s">
        <v>3596</v>
      </c>
      <c r="N916" s="16" t="s">
        <v>3597</v>
      </c>
      <c r="O916" s="35" t="s">
        <v>3598</v>
      </c>
      <c r="P916" s="16" t="s">
        <v>71</v>
      </c>
      <c r="Q916" s="16" t="s">
        <v>131</v>
      </c>
      <c r="R916" s="38" t="s">
        <v>73</v>
      </c>
      <c r="S916" s="22"/>
      <c r="T916" s="22">
        <v>1051</v>
      </c>
      <c r="U916" s="22" t="s">
        <v>3597</v>
      </c>
      <c r="V916" s="37" t="s">
        <v>3598</v>
      </c>
      <c r="W916" s="16">
        <v>1000</v>
      </c>
      <c r="X916" s="16" t="s">
        <v>74</v>
      </c>
      <c r="Y916" s="16" t="s">
        <v>3599</v>
      </c>
      <c r="Z916" s="16" t="s">
        <v>3600</v>
      </c>
      <c r="AA916" s="16" t="s">
        <v>76</v>
      </c>
      <c r="AB916" s="16" t="s">
        <v>76</v>
      </c>
      <c r="AC916" s="16" t="s">
        <v>76</v>
      </c>
      <c r="AD916" s="16"/>
      <c r="AE916" s="16" t="s">
        <v>1324</v>
      </c>
      <c r="AF916" s="24">
        <v>2948278</v>
      </c>
      <c r="AG916" s="25" t="s">
        <v>78</v>
      </c>
      <c r="AH916" s="24">
        <v>2948278</v>
      </c>
      <c r="AI916" s="26" t="s">
        <v>78</v>
      </c>
      <c r="AJ916" s="27">
        <v>43011</v>
      </c>
      <c r="AK916" s="19"/>
      <c r="AL916" s="28">
        <f t="shared" ca="1" si="83"/>
        <v>7.5</v>
      </c>
      <c r="AM916" s="16" t="s">
        <v>183</v>
      </c>
      <c r="AN916" s="16" t="s">
        <v>94</v>
      </c>
      <c r="AO916" s="36" t="s">
        <v>82</v>
      </c>
      <c r="AP916" s="30">
        <v>6.9690000000000002E-2</v>
      </c>
      <c r="AQ916" s="31" t="s">
        <v>4879</v>
      </c>
      <c r="AR916" s="16" t="s">
        <v>4880</v>
      </c>
      <c r="AS916" s="16" t="s">
        <v>4539</v>
      </c>
      <c r="AT916" s="16"/>
      <c r="AU916" s="33"/>
      <c r="AV916" s="16"/>
      <c r="AW916" s="16" t="s">
        <v>4881</v>
      </c>
      <c r="AX916" s="16" t="s">
        <v>4882</v>
      </c>
      <c r="AY916" s="16" t="s">
        <v>78</v>
      </c>
      <c r="AZ916" s="16" t="str">
        <f t="shared" ca="1" si="87"/>
        <v xml:space="preserve"> </v>
      </c>
      <c r="BA916" s="16" t="s">
        <v>87</v>
      </c>
      <c r="BB916" s="16" t="s">
        <v>211</v>
      </c>
      <c r="BC916" s="16"/>
      <c r="BD916" s="18" t="s">
        <v>87</v>
      </c>
      <c r="BE916" s="16"/>
      <c r="BF916" s="16" t="s">
        <v>87</v>
      </c>
      <c r="BG916" s="31"/>
      <c r="BH916" s="16"/>
      <c r="BI916" s="19"/>
      <c r="BJ916" s="16"/>
      <c r="BK916" s="16"/>
      <c r="BL916" s="34"/>
    </row>
    <row r="917" spans="1:64">
      <c r="A917" s="15">
        <v>1052</v>
      </c>
      <c r="B917" s="16">
        <v>301</v>
      </c>
      <c r="C917" s="17" t="s">
        <v>64</v>
      </c>
      <c r="D917" s="18">
        <v>80068557</v>
      </c>
      <c r="E917" s="18">
        <v>80068557</v>
      </c>
      <c r="F917" s="18">
        <v>80068557</v>
      </c>
      <c r="G917" s="17" t="s">
        <v>4883</v>
      </c>
      <c r="H917" s="16" t="s">
        <v>229</v>
      </c>
      <c r="I917" s="19" t="s">
        <v>4884</v>
      </c>
      <c r="J917" s="16">
        <f t="shared" ca="1" si="86"/>
        <v>45</v>
      </c>
      <c r="K917" s="17" t="s">
        <v>67</v>
      </c>
      <c r="L917" s="16">
        <v>4070</v>
      </c>
      <c r="M917" s="16" t="s">
        <v>3596</v>
      </c>
      <c r="N917" s="16" t="s">
        <v>3597</v>
      </c>
      <c r="O917" s="35" t="s">
        <v>3598</v>
      </c>
      <c r="P917" s="16" t="s">
        <v>71</v>
      </c>
      <c r="Q917" s="16" t="s">
        <v>131</v>
      </c>
      <c r="R917" s="38" t="s">
        <v>73</v>
      </c>
      <c r="S917" s="22"/>
      <c r="T917" s="22">
        <v>1052</v>
      </c>
      <c r="U917" s="22" t="s">
        <v>3597</v>
      </c>
      <c r="V917" s="37" t="s">
        <v>3598</v>
      </c>
      <c r="W917" s="16">
        <v>1000</v>
      </c>
      <c r="X917" s="16" t="s">
        <v>74</v>
      </c>
      <c r="Y917" s="16" t="s">
        <v>3599</v>
      </c>
      <c r="Z917" s="16" t="s">
        <v>3600</v>
      </c>
      <c r="AA917" s="16" t="s">
        <v>76</v>
      </c>
      <c r="AB917" s="16" t="s">
        <v>76</v>
      </c>
      <c r="AC917" s="16" t="s">
        <v>76</v>
      </c>
      <c r="AD917" s="16"/>
      <c r="AE917" s="16" t="s">
        <v>1324</v>
      </c>
      <c r="AF917" s="24">
        <v>2948278</v>
      </c>
      <c r="AG917" s="25" t="s">
        <v>78</v>
      </c>
      <c r="AH917" s="24">
        <v>2948278</v>
      </c>
      <c r="AI917" s="26" t="s">
        <v>78</v>
      </c>
      <c r="AJ917" s="27">
        <v>43005</v>
      </c>
      <c r="AK917" s="19"/>
      <c r="AL917" s="28">
        <f t="shared" ca="1" si="83"/>
        <v>7.5</v>
      </c>
      <c r="AM917" s="16" t="s">
        <v>93</v>
      </c>
      <c r="AN917" s="16" t="s">
        <v>194</v>
      </c>
      <c r="AO917" s="36" t="s">
        <v>82</v>
      </c>
      <c r="AP917" s="30">
        <v>6.9690000000000002E-2</v>
      </c>
      <c r="AQ917" s="31" t="s">
        <v>4885</v>
      </c>
      <c r="AR917" s="16" t="s">
        <v>4885</v>
      </c>
      <c r="AS917" s="16" t="s">
        <v>4539</v>
      </c>
      <c r="AT917" s="16"/>
      <c r="AU917" s="33"/>
      <c r="AV917" s="16"/>
      <c r="AW917" s="16" t="s">
        <v>4886</v>
      </c>
      <c r="AX917" s="16">
        <v>3005792749</v>
      </c>
      <c r="AY917" s="16" t="s">
        <v>78</v>
      </c>
      <c r="AZ917" s="16" t="str">
        <f t="shared" ca="1" si="87"/>
        <v xml:space="preserve"> </v>
      </c>
      <c r="BA917" s="16" t="s">
        <v>87</v>
      </c>
      <c r="BB917" s="16" t="s">
        <v>87</v>
      </c>
      <c r="BC917" s="16"/>
      <c r="BD917" s="18" t="s">
        <v>87</v>
      </c>
      <c r="BE917" s="16"/>
      <c r="BF917" s="16" t="s">
        <v>87</v>
      </c>
      <c r="BG917" s="31"/>
      <c r="BH917" s="16"/>
      <c r="BI917" s="19"/>
      <c r="BJ917" s="16"/>
      <c r="BK917" s="16"/>
      <c r="BL917" s="34"/>
    </row>
    <row r="918" spans="1:64">
      <c r="A918" s="15">
        <v>1053</v>
      </c>
      <c r="B918" s="16">
        <v>301</v>
      </c>
      <c r="C918" s="17" t="s">
        <v>112</v>
      </c>
      <c r="D918" s="18">
        <v>1127653710</v>
      </c>
      <c r="E918" s="18">
        <v>1127653710</v>
      </c>
      <c r="F918" s="18">
        <v>1127653710</v>
      </c>
      <c r="G918" s="17" t="s">
        <v>4887</v>
      </c>
      <c r="H918" s="16" t="s">
        <v>89</v>
      </c>
      <c r="I918" s="19">
        <v>32090</v>
      </c>
      <c r="J918" s="16">
        <f t="shared" ca="1" si="86"/>
        <v>37</v>
      </c>
      <c r="K918" s="17" t="s">
        <v>67</v>
      </c>
      <c r="L918" s="16">
        <v>4070</v>
      </c>
      <c r="M918" s="16" t="s">
        <v>3596</v>
      </c>
      <c r="N918" s="16" t="s">
        <v>3597</v>
      </c>
      <c r="O918" s="35" t="s">
        <v>3598</v>
      </c>
      <c r="P918" s="16" t="s">
        <v>71</v>
      </c>
      <c r="Q918" s="16" t="s">
        <v>131</v>
      </c>
      <c r="R918" s="38" t="s">
        <v>4888</v>
      </c>
      <c r="S918" s="22"/>
      <c r="T918" s="22">
        <v>1053</v>
      </c>
      <c r="U918" s="22" t="s">
        <v>3597</v>
      </c>
      <c r="V918" s="37" t="s">
        <v>3598</v>
      </c>
      <c r="W918" s="16">
        <v>1000</v>
      </c>
      <c r="X918" s="16" t="s">
        <v>74</v>
      </c>
      <c r="Y918" s="16" t="s">
        <v>3599</v>
      </c>
      <c r="Z918" s="16" t="s">
        <v>3600</v>
      </c>
      <c r="AA918" s="16" t="s">
        <v>145</v>
      </c>
      <c r="AB918" s="16" t="s">
        <v>4889</v>
      </c>
      <c r="AC918" s="16" t="s">
        <v>559</v>
      </c>
      <c r="AD918" s="16"/>
      <c r="AE918" s="16" t="s">
        <v>1324</v>
      </c>
      <c r="AF918" s="24">
        <v>2948278</v>
      </c>
      <c r="AG918" s="25" t="s">
        <v>78</v>
      </c>
      <c r="AH918" s="24">
        <v>2948278</v>
      </c>
      <c r="AI918" s="26" t="s">
        <v>78</v>
      </c>
      <c r="AJ918" s="27">
        <v>44749</v>
      </c>
      <c r="AK918" s="19" t="s">
        <v>4890</v>
      </c>
      <c r="AL918" s="28">
        <f t="shared" ref="AL918:AL980" ca="1" si="88">IFERROR(IF(AJ918=0," ",DATEDIF(AJ918,TODAY(),"M"))/12," ")</f>
        <v>2.6666666666666665</v>
      </c>
      <c r="AM918" s="16" t="s">
        <v>183</v>
      </c>
      <c r="AN918" s="39" t="s">
        <v>94</v>
      </c>
      <c r="AO918" s="36" t="s">
        <v>562</v>
      </c>
      <c r="AP918" s="30">
        <v>6.9690000000000002E-2</v>
      </c>
      <c r="AQ918" s="31" t="s">
        <v>4891</v>
      </c>
      <c r="AR918" s="32" t="s">
        <v>4892</v>
      </c>
      <c r="AS918" s="16" t="s">
        <v>4539</v>
      </c>
      <c r="AT918" s="16"/>
      <c r="AU918" s="33"/>
      <c r="AV918" s="16"/>
      <c r="AW918" s="16" t="s">
        <v>4893</v>
      </c>
      <c r="AX918" s="16">
        <v>3117027539</v>
      </c>
      <c r="AY918" s="16" t="s">
        <v>78</v>
      </c>
      <c r="AZ918" s="16" t="str">
        <f t="shared" ca="1" si="87"/>
        <v xml:space="preserve"> </v>
      </c>
      <c r="BA918" s="16" t="s">
        <v>87</v>
      </c>
      <c r="BB918" s="16" t="s">
        <v>87</v>
      </c>
      <c r="BC918" s="16"/>
      <c r="BD918" s="18" t="s">
        <v>87</v>
      </c>
      <c r="BE918" s="16"/>
      <c r="BF918" s="16" t="s">
        <v>87</v>
      </c>
      <c r="BG918" s="31"/>
      <c r="BH918" s="16"/>
      <c r="BI918" s="19"/>
      <c r="BJ918" s="16"/>
      <c r="BK918" s="16"/>
      <c r="BL918" s="34"/>
    </row>
    <row r="919" spans="1:64">
      <c r="A919" s="15">
        <v>1054</v>
      </c>
      <c r="B919" s="16">
        <v>301</v>
      </c>
      <c r="C919" s="17" t="s">
        <v>64</v>
      </c>
      <c r="D919" s="18">
        <v>80150666</v>
      </c>
      <c r="E919" s="18">
        <v>80150666</v>
      </c>
      <c r="F919" s="18">
        <v>80150666</v>
      </c>
      <c r="G919" s="17" t="s">
        <v>4894</v>
      </c>
      <c r="H919" s="16" t="s">
        <v>236</v>
      </c>
      <c r="I919" s="19" t="s">
        <v>4895</v>
      </c>
      <c r="J919" s="16">
        <f t="shared" ca="1" si="86"/>
        <v>44</v>
      </c>
      <c r="K919" s="17" t="s">
        <v>67</v>
      </c>
      <c r="L919" s="16">
        <v>4070</v>
      </c>
      <c r="M919" s="16" t="s">
        <v>3596</v>
      </c>
      <c r="N919" s="16" t="s">
        <v>3597</v>
      </c>
      <c r="O919" s="35" t="s">
        <v>3598</v>
      </c>
      <c r="P919" s="16" t="s">
        <v>71</v>
      </c>
      <c r="Q919" s="16" t="s">
        <v>131</v>
      </c>
      <c r="R919" s="38" t="s">
        <v>73</v>
      </c>
      <c r="S919" s="22"/>
      <c r="T919" s="22">
        <v>1054</v>
      </c>
      <c r="U919" s="22" t="s">
        <v>3597</v>
      </c>
      <c r="V919" s="37" t="s">
        <v>3598</v>
      </c>
      <c r="W919" s="16">
        <v>1000</v>
      </c>
      <c r="X919" s="16" t="s">
        <v>74</v>
      </c>
      <c r="Y919" s="16" t="s">
        <v>3599</v>
      </c>
      <c r="Z919" s="16" t="s">
        <v>3600</v>
      </c>
      <c r="AA919" s="16" t="s">
        <v>76</v>
      </c>
      <c r="AB919" s="16" t="s">
        <v>76</v>
      </c>
      <c r="AC919" s="16" t="s">
        <v>76</v>
      </c>
      <c r="AD919" s="16" t="s">
        <v>4896</v>
      </c>
      <c r="AE919" s="16" t="s">
        <v>1324</v>
      </c>
      <c r="AF919" s="24">
        <v>2948278</v>
      </c>
      <c r="AG919" s="25" t="s">
        <v>78</v>
      </c>
      <c r="AH919" s="24">
        <v>2948278</v>
      </c>
      <c r="AI919" s="26" t="s">
        <v>78</v>
      </c>
      <c r="AJ919" s="27">
        <v>43005</v>
      </c>
      <c r="AK919" s="19"/>
      <c r="AL919" s="28">
        <f t="shared" ca="1" si="88"/>
        <v>7.5</v>
      </c>
      <c r="AM919" s="16" t="s">
        <v>183</v>
      </c>
      <c r="AN919" s="16" t="s">
        <v>121</v>
      </c>
      <c r="AO919" s="36" t="s">
        <v>82</v>
      </c>
      <c r="AP919" s="30">
        <v>6.9690000000000002E-2</v>
      </c>
      <c r="AQ919" s="31" t="s">
        <v>4897</v>
      </c>
      <c r="AR919" s="16" t="s">
        <v>4897</v>
      </c>
      <c r="AS919" s="16" t="s">
        <v>4539</v>
      </c>
      <c r="AT919" s="16"/>
      <c r="AU919" s="33"/>
      <c r="AV919" s="16"/>
      <c r="AW919" s="16" t="s">
        <v>4898</v>
      </c>
      <c r="AX919" s="16">
        <v>3202641464</v>
      </c>
      <c r="AY919" s="16" t="s">
        <v>78</v>
      </c>
      <c r="AZ919" s="16" t="str">
        <f t="shared" ca="1" si="87"/>
        <v xml:space="preserve"> </v>
      </c>
      <c r="BA919" s="16" t="s">
        <v>87</v>
      </c>
      <c r="BB919" s="16" t="s">
        <v>87</v>
      </c>
      <c r="BC919" s="16"/>
      <c r="BD919" s="18" t="s">
        <v>87</v>
      </c>
      <c r="BE919" s="16"/>
      <c r="BF919" s="16" t="s">
        <v>87</v>
      </c>
      <c r="BG919" s="31"/>
      <c r="BH919" s="16"/>
      <c r="BI919" s="19"/>
      <c r="BJ919" s="16"/>
      <c r="BK919" s="16"/>
      <c r="BL919" s="34"/>
    </row>
    <row r="920" spans="1:64">
      <c r="A920" s="15">
        <v>1055</v>
      </c>
      <c r="B920" s="16">
        <v>301</v>
      </c>
      <c r="C920" s="17" t="s">
        <v>64</v>
      </c>
      <c r="D920" s="18">
        <v>1214464737</v>
      </c>
      <c r="E920" s="18">
        <v>1214464737</v>
      </c>
      <c r="F920" s="18">
        <v>1214464737</v>
      </c>
      <c r="G920" s="17" t="s">
        <v>4899</v>
      </c>
      <c r="H920" s="16" t="s">
        <v>89</v>
      </c>
      <c r="I920" s="19">
        <v>31331</v>
      </c>
      <c r="J920" s="16">
        <f t="shared" ca="1" si="86"/>
        <v>39</v>
      </c>
      <c r="K920" s="17" t="s">
        <v>67</v>
      </c>
      <c r="L920" s="16">
        <v>4070</v>
      </c>
      <c r="M920" s="16" t="s">
        <v>3596</v>
      </c>
      <c r="N920" s="16" t="s">
        <v>3597</v>
      </c>
      <c r="O920" s="35" t="s">
        <v>3598</v>
      </c>
      <c r="P920" s="16" t="s">
        <v>71</v>
      </c>
      <c r="Q920" s="16" t="s">
        <v>131</v>
      </c>
      <c r="R920" s="38" t="s">
        <v>73</v>
      </c>
      <c r="S920" s="22"/>
      <c r="T920" s="22">
        <v>1055</v>
      </c>
      <c r="U920" s="22" t="s">
        <v>3597</v>
      </c>
      <c r="V920" s="37" t="s">
        <v>3598</v>
      </c>
      <c r="W920" s="16">
        <v>1000</v>
      </c>
      <c r="X920" s="16" t="s">
        <v>74</v>
      </c>
      <c r="Y920" s="16" t="s">
        <v>3599</v>
      </c>
      <c r="Z920" s="16" t="s">
        <v>3600</v>
      </c>
      <c r="AA920" s="16" t="s">
        <v>671</v>
      </c>
      <c r="AB920" s="16" t="s">
        <v>691</v>
      </c>
      <c r="AC920" s="16" t="s">
        <v>692</v>
      </c>
      <c r="AD920" s="16" t="s">
        <v>4900</v>
      </c>
      <c r="AE920" s="16" t="s">
        <v>1324</v>
      </c>
      <c r="AF920" s="24">
        <v>2948278</v>
      </c>
      <c r="AG920" s="25" t="s">
        <v>78</v>
      </c>
      <c r="AH920" s="24">
        <v>2948278</v>
      </c>
      <c r="AI920" s="26" t="s">
        <v>78</v>
      </c>
      <c r="AJ920" s="27">
        <v>43720</v>
      </c>
      <c r="AK920" s="19"/>
      <c r="AL920" s="28">
        <f t="shared" ca="1" si="88"/>
        <v>5.5</v>
      </c>
      <c r="AM920" s="16" t="s">
        <v>173</v>
      </c>
      <c r="AN920" s="16" t="s">
        <v>94</v>
      </c>
      <c r="AO920" s="36" t="s">
        <v>693</v>
      </c>
      <c r="AP920" s="30">
        <v>6.9690000000000002E-2</v>
      </c>
      <c r="AQ920" s="31" t="s">
        <v>4901</v>
      </c>
      <c r="AR920" s="16" t="s">
        <v>4902</v>
      </c>
      <c r="AS920" s="16" t="s">
        <v>4539</v>
      </c>
      <c r="AT920" s="16"/>
      <c r="AU920" s="33"/>
      <c r="AV920" s="16"/>
      <c r="AW920" s="16" t="s">
        <v>4903</v>
      </c>
      <c r="AX920" s="16">
        <v>3104901565</v>
      </c>
      <c r="AY920" s="16" t="s">
        <v>78</v>
      </c>
      <c r="AZ920" s="16" t="str">
        <f t="shared" ca="1" si="87"/>
        <v xml:space="preserve"> </v>
      </c>
      <c r="BA920" s="16" t="s">
        <v>87</v>
      </c>
      <c r="BB920" s="16" t="s">
        <v>87</v>
      </c>
      <c r="BC920" s="16"/>
      <c r="BD920" s="18" t="s">
        <v>87</v>
      </c>
      <c r="BE920" s="16"/>
      <c r="BF920" s="16" t="s">
        <v>87</v>
      </c>
      <c r="BG920" s="31"/>
      <c r="BH920" s="16"/>
      <c r="BI920" s="19"/>
      <c r="BJ920" s="16"/>
      <c r="BK920" s="16"/>
      <c r="BL920" s="34"/>
    </row>
    <row r="921" spans="1:64">
      <c r="A921" s="15">
        <v>1056</v>
      </c>
      <c r="B921" s="16">
        <v>301</v>
      </c>
      <c r="C921" s="17" t="s">
        <v>64</v>
      </c>
      <c r="D921" s="18">
        <v>80162880</v>
      </c>
      <c r="E921" s="18">
        <v>80162880</v>
      </c>
      <c r="F921" s="18">
        <v>80162880</v>
      </c>
      <c r="G921" s="17" t="s">
        <v>4904</v>
      </c>
      <c r="H921" s="16" t="s">
        <v>89</v>
      </c>
      <c r="I921" s="19" t="s">
        <v>4905</v>
      </c>
      <c r="J921" s="16">
        <f t="shared" ca="1" si="86"/>
        <v>42</v>
      </c>
      <c r="K921" s="17" t="s">
        <v>67</v>
      </c>
      <c r="L921" s="16">
        <v>4070</v>
      </c>
      <c r="M921" s="16" t="s">
        <v>3596</v>
      </c>
      <c r="N921" s="16" t="s">
        <v>3597</v>
      </c>
      <c r="O921" s="35" t="s">
        <v>3598</v>
      </c>
      <c r="P921" s="16" t="s">
        <v>71</v>
      </c>
      <c r="Q921" s="16" t="s">
        <v>131</v>
      </c>
      <c r="R921" s="38" t="s">
        <v>73</v>
      </c>
      <c r="S921" s="22"/>
      <c r="T921" s="22">
        <v>1056</v>
      </c>
      <c r="U921" s="22" t="s">
        <v>3597</v>
      </c>
      <c r="V921" s="37" t="s">
        <v>3598</v>
      </c>
      <c r="W921" s="16">
        <v>1000</v>
      </c>
      <c r="X921" s="16" t="s">
        <v>74</v>
      </c>
      <c r="Y921" s="16" t="s">
        <v>3599</v>
      </c>
      <c r="Z921" s="16" t="s">
        <v>3600</v>
      </c>
      <c r="AA921" s="16" t="s">
        <v>433</v>
      </c>
      <c r="AB921" s="16" t="s">
        <v>662</v>
      </c>
      <c r="AC921" s="16" t="s">
        <v>663</v>
      </c>
      <c r="AD921" s="16" t="s">
        <v>4636</v>
      </c>
      <c r="AE921" s="16" t="s">
        <v>1324</v>
      </c>
      <c r="AF921" s="24">
        <v>2948278</v>
      </c>
      <c r="AG921" s="25" t="s">
        <v>78</v>
      </c>
      <c r="AH921" s="24">
        <v>2948278</v>
      </c>
      <c r="AI921" s="26" t="s">
        <v>78</v>
      </c>
      <c r="AJ921" s="27">
        <v>43014</v>
      </c>
      <c r="AK921" s="19"/>
      <c r="AL921" s="28">
        <f t="shared" ca="1" si="88"/>
        <v>7.416666666666667</v>
      </c>
      <c r="AM921" s="16" t="s">
        <v>80</v>
      </c>
      <c r="AN921" s="16" t="s">
        <v>121</v>
      </c>
      <c r="AO921" s="36" t="s">
        <v>664</v>
      </c>
      <c r="AP921" s="30">
        <v>6.9690000000000002E-2</v>
      </c>
      <c r="AQ921" s="31" t="s">
        <v>4906</v>
      </c>
      <c r="AR921" s="16" t="s">
        <v>4907</v>
      </c>
      <c r="AS921" s="16" t="s">
        <v>4539</v>
      </c>
      <c r="AT921" s="16"/>
      <c r="AU921" s="33"/>
      <c r="AV921" s="16"/>
      <c r="AW921" s="16" t="s">
        <v>4908</v>
      </c>
      <c r="AX921" s="16">
        <v>3133505476</v>
      </c>
      <c r="AY921" s="16" t="s">
        <v>78</v>
      </c>
      <c r="AZ921" s="16" t="str">
        <f t="shared" ca="1" si="87"/>
        <v xml:space="preserve"> </v>
      </c>
      <c r="BA921" s="16" t="s">
        <v>87</v>
      </c>
      <c r="BB921" s="16" t="s">
        <v>87</v>
      </c>
      <c r="BC921" s="16"/>
      <c r="BD921" s="18" t="s">
        <v>87</v>
      </c>
      <c r="BE921" s="16"/>
      <c r="BF921" s="16" t="s">
        <v>87</v>
      </c>
      <c r="BG921" s="31"/>
      <c r="BH921" s="16"/>
      <c r="BI921" s="19"/>
      <c r="BJ921" s="16"/>
      <c r="BK921" s="16"/>
      <c r="BL921" s="34"/>
    </row>
    <row r="922" spans="1:64" ht="15.75" thickBot="1">
      <c r="A922" s="15">
        <v>1057</v>
      </c>
      <c r="B922" s="16">
        <v>301</v>
      </c>
      <c r="C922" s="17" t="s">
        <v>64</v>
      </c>
      <c r="D922" s="18">
        <v>1103220412</v>
      </c>
      <c r="E922" s="18">
        <v>1103220412</v>
      </c>
      <c r="F922" s="18">
        <v>1103220412</v>
      </c>
      <c r="G922" s="17" t="s">
        <v>4909</v>
      </c>
      <c r="H922" s="16" t="s">
        <v>89</v>
      </c>
      <c r="I922" s="19">
        <v>35383</v>
      </c>
      <c r="J922" s="16">
        <f t="shared" ca="1" si="86"/>
        <v>28</v>
      </c>
      <c r="K922" s="17" t="s">
        <v>67</v>
      </c>
      <c r="L922" s="16">
        <v>4070</v>
      </c>
      <c r="M922" s="16" t="s">
        <v>3596</v>
      </c>
      <c r="N922" s="16" t="s">
        <v>3597</v>
      </c>
      <c r="O922" s="35" t="s">
        <v>3598</v>
      </c>
      <c r="P922" s="16" t="s">
        <v>71</v>
      </c>
      <c r="Q922" s="16" t="s">
        <v>131</v>
      </c>
      <c r="R922" s="38" t="s">
        <v>73</v>
      </c>
      <c r="S922" s="22"/>
      <c r="T922" s="22">
        <v>1057</v>
      </c>
      <c r="U922" s="22" t="s">
        <v>3597</v>
      </c>
      <c r="V922" s="37" t="s">
        <v>3598</v>
      </c>
      <c r="W922" s="16">
        <v>1000</v>
      </c>
      <c r="X922" s="16" t="s">
        <v>74</v>
      </c>
      <c r="Y922" s="16" t="s">
        <v>3599</v>
      </c>
      <c r="Z922" s="16" t="s">
        <v>3600</v>
      </c>
      <c r="AA922" s="16" t="s">
        <v>190</v>
      </c>
      <c r="AB922" s="16" t="s">
        <v>645</v>
      </c>
      <c r="AC922" s="16" t="s">
        <v>646</v>
      </c>
      <c r="AD922" s="16"/>
      <c r="AE922" s="16" t="s">
        <v>1324</v>
      </c>
      <c r="AF922" s="24">
        <v>2948278</v>
      </c>
      <c r="AG922" s="25" t="s">
        <v>78</v>
      </c>
      <c r="AH922" s="24">
        <v>2948278</v>
      </c>
      <c r="AI922" s="26" t="s">
        <v>78</v>
      </c>
      <c r="AJ922" s="27">
        <v>44970</v>
      </c>
      <c r="AK922" s="19" t="s">
        <v>4910</v>
      </c>
      <c r="AL922" s="28">
        <f t="shared" ca="1" si="88"/>
        <v>2.0833333333333335</v>
      </c>
      <c r="AM922" s="16" t="s">
        <v>1892</v>
      </c>
      <c r="AN922" s="16" t="s">
        <v>94</v>
      </c>
      <c r="AO922" s="36" t="s">
        <v>647</v>
      </c>
      <c r="AP922" s="30">
        <v>6.9690000000000002E-2</v>
      </c>
      <c r="AQ922" s="31" t="s">
        <v>4911</v>
      </c>
      <c r="AR922" s="82" t="s">
        <v>4912</v>
      </c>
      <c r="AS922" s="16" t="s">
        <v>4539</v>
      </c>
      <c r="AT922" s="16"/>
      <c r="AU922" s="33"/>
      <c r="AV922" s="16"/>
      <c r="AW922" s="16" t="s">
        <v>4913</v>
      </c>
      <c r="AX922" s="16">
        <v>3002628939</v>
      </c>
      <c r="AY922" s="16" t="s">
        <v>78</v>
      </c>
      <c r="AZ922" s="16" t="str">
        <f t="shared" ca="1" si="87"/>
        <v xml:space="preserve"> </v>
      </c>
      <c r="BA922" s="16" t="s">
        <v>87</v>
      </c>
      <c r="BB922" s="16" t="s">
        <v>265</v>
      </c>
      <c r="BC922" s="16"/>
      <c r="BD922" s="18" t="s">
        <v>87</v>
      </c>
      <c r="BE922" s="16"/>
      <c r="BF922" s="16" t="s">
        <v>87</v>
      </c>
      <c r="BG922" s="31"/>
      <c r="BH922" s="16"/>
      <c r="BI922" s="19"/>
      <c r="BJ922" s="16"/>
      <c r="BK922" s="16"/>
      <c r="BL922" s="34"/>
    </row>
    <row r="923" spans="1:64">
      <c r="A923" s="15">
        <v>1058</v>
      </c>
      <c r="B923" s="16">
        <v>301</v>
      </c>
      <c r="C923" s="17" t="s">
        <v>64</v>
      </c>
      <c r="D923" s="18">
        <v>80172478</v>
      </c>
      <c r="E923" s="18">
        <v>80172478</v>
      </c>
      <c r="F923" s="18">
        <v>80172478</v>
      </c>
      <c r="G923" s="17" t="s">
        <v>4914</v>
      </c>
      <c r="H923" s="16" t="s">
        <v>89</v>
      </c>
      <c r="I923" s="19" t="s">
        <v>4915</v>
      </c>
      <c r="J923" s="16">
        <f t="shared" ca="1" si="86"/>
        <v>42</v>
      </c>
      <c r="K923" s="17" t="s">
        <v>67</v>
      </c>
      <c r="L923" s="16">
        <v>4070</v>
      </c>
      <c r="M923" s="16" t="s">
        <v>3596</v>
      </c>
      <c r="N923" s="16" t="s">
        <v>3597</v>
      </c>
      <c r="O923" s="35" t="s">
        <v>3598</v>
      </c>
      <c r="P923" s="16" t="s">
        <v>71</v>
      </c>
      <c r="Q923" s="16" t="s">
        <v>131</v>
      </c>
      <c r="R923" s="38" t="s">
        <v>73</v>
      </c>
      <c r="S923" s="22"/>
      <c r="T923" s="22">
        <v>1058</v>
      </c>
      <c r="U923" s="22" t="s">
        <v>3597</v>
      </c>
      <c r="V923" s="37" t="s">
        <v>3598</v>
      </c>
      <c r="W923" s="16">
        <v>1000</v>
      </c>
      <c r="X923" s="16" t="s">
        <v>74</v>
      </c>
      <c r="Y923" s="16" t="s">
        <v>3599</v>
      </c>
      <c r="Z923" s="16" t="s">
        <v>3600</v>
      </c>
      <c r="AA923" s="16" t="s">
        <v>76</v>
      </c>
      <c r="AB923" s="16" t="s">
        <v>76</v>
      </c>
      <c r="AC923" s="16" t="s">
        <v>76</v>
      </c>
      <c r="AD923" s="16" t="s">
        <v>3621</v>
      </c>
      <c r="AE923" s="16" t="s">
        <v>1324</v>
      </c>
      <c r="AF923" s="24">
        <v>2948278</v>
      </c>
      <c r="AG923" s="25" t="s">
        <v>78</v>
      </c>
      <c r="AH923" s="24">
        <v>2948278</v>
      </c>
      <c r="AI923" s="26" t="s">
        <v>78</v>
      </c>
      <c r="AJ923" s="27">
        <v>43019</v>
      </c>
      <c r="AK923" s="19"/>
      <c r="AL923" s="28">
        <f t="shared" ca="1" si="88"/>
        <v>7.416666666666667</v>
      </c>
      <c r="AM923" s="16" t="s">
        <v>80</v>
      </c>
      <c r="AN923" s="16" t="s">
        <v>240</v>
      </c>
      <c r="AO923" s="36" t="s">
        <v>82</v>
      </c>
      <c r="AP923" s="30">
        <v>6.9690000000000002E-2</v>
      </c>
      <c r="AQ923" s="31" t="s">
        <v>4916</v>
      </c>
      <c r="AR923" s="16" t="s">
        <v>4917</v>
      </c>
      <c r="AS923" s="16" t="s">
        <v>4539</v>
      </c>
      <c r="AT923" s="16"/>
      <c r="AU923" s="33"/>
      <c r="AV923" s="16"/>
      <c r="AW923" s="16" t="s">
        <v>4918</v>
      </c>
      <c r="AX923" s="16">
        <v>3138542143</v>
      </c>
      <c r="AY923" s="16" t="s">
        <v>78</v>
      </c>
      <c r="AZ923" s="16" t="str">
        <f t="shared" ca="1" si="87"/>
        <v xml:space="preserve"> </v>
      </c>
      <c r="BA923" s="16" t="s">
        <v>87</v>
      </c>
      <c r="BB923" s="16" t="s">
        <v>87</v>
      </c>
      <c r="BC923" s="16"/>
      <c r="BD923" s="18" t="s">
        <v>87</v>
      </c>
      <c r="BE923" s="16"/>
      <c r="BF923" s="16" t="s">
        <v>87</v>
      </c>
      <c r="BG923" s="31"/>
      <c r="BH923" s="16"/>
      <c r="BI923" s="19"/>
      <c r="BJ923" s="16"/>
      <c r="BK923" s="16"/>
      <c r="BL923" s="34"/>
    </row>
    <row r="924" spans="1:64">
      <c r="A924" s="15">
        <v>1059</v>
      </c>
      <c r="B924" s="16">
        <v>301</v>
      </c>
      <c r="C924" s="17" t="s">
        <v>64</v>
      </c>
      <c r="D924" s="18">
        <v>11255999</v>
      </c>
      <c r="E924" s="18">
        <v>11255999</v>
      </c>
      <c r="F924" s="18">
        <v>11255999</v>
      </c>
      <c r="G924" s="17" t="s">
        <v>4919</v>
      </c>
      <c r="H924" s="16" t="s">
        <v>851</v>
      </c>
      <c r="I924" s="19">
        <v>29720</v>
      </c>
      <c r="J924" s="16">
        <f ca="1">IF(I924=0," ",DATEDIF(I924,TODAY(),"Y"))</f>
        <v>43</v>
      </c>
      <c r="K924" s="17" t="s">
        <v>67</v>
      </c>
      <c r="L924" s="16">
        <v>4070</v>
      </c>
      <c r="M924" s="16" t="s">
        <v>3596</v>
      </c>
      <c r="N924" s="16" t="s">
        <v>3597</v>
      </c>
      <c r="O924" s="35" t="s">
        <v>3598</v>
      </c>
      <c r="P924" s="16" t="s">
        <v>71</v>
      </c>
      <c r="Q924" s="16" t="s">
        <v>131</v>
      </c>
      <c r="R924" s="38" t="s">
        <v>73</v>
      </c>
      <c r="S924" s="22"/>
      <c r="T924" s="22">
        <v>1059</v>
      </c>
      <c r="U924" s="22" t="s">
        <v>3597</v>
      </c>
      <c r="V924" s="37" t="s">
        <v>3598</v>
      </c>
      <c r="W924" s="16">
        <v>1000</v>
      </c>
      <c r="X924" s="16" t="s">
        <v>74</v>
      </c>
      <c r="Y924" s="16" t="s">
        <v>3599</v>
      </c>
      <c r="Z924" s="16" t="s">
        <v>3600</v>
      </c>
      <c r="AA924" s="16" t="s">
        <v>76</v>
      </c>
      <c r="AB924" s="16" t="s">
        <v>76</v>
      </c>
      <c r="AC924" s="16" t="s">
        <v>76</v>
      </c>
      <c r="AD924" s="16"/>
      <c r="AE924" s="16" t="s">
        <v>1324</v>
      </c>
      <c r="AF924" s="24">
        <v>2948278</v>
      </c>
      <c r="AG924" s="25" t="s">
        <v>78</v>
      </c>
      <c r="AH924" s="24">
        <v>2948278</v>
      </c>
      <c r="AI924" s="26" t="s">
        <v>78</v>
      </c>
      <c r="AJ924" s="27">
        <v>45478</v>
      </c>
      <c r="AK924" s="19" t="s">
        <v>4920</v>
      </c>
      <c r="AL924" s="28">
        <f t="shared" ca="1" si="88"/>
        <v>0.66666666666666663</v>
      </c>
      <c r="AM924" s="16" t="s">
        <v>3997</v>
      </c>
      <c r="AN924" s="16" t="s">
        <v>94</v>
      </c>
      <c r="AO924" s="36" t="s">
        <v>82</v>
      </c>
      <c r="AP924" s="30">
        <v>6.9690000000000002E-2</v>
      </c>
      <c r="AQ924" s="31" t="s">
        <v>4921</v>
      </c>
      <c r="AR924" s="16" t="s">
        <v>4922</v>
      </c>
      <c r="AS924" s="16" t="s">
        <v>4539</v>
      </c>
      <c r="AT924" s="16"/>
      <c r="AU924" s="33"/>
      <c r="AV924" s="16"/>
      <c r="AW924" s="16" t="s">
        <v>4923</v>
      </c>
      <c r="AX924" s="16">
        <v>3163553794</v>
      </c>
      <c r="AY924" s="16" t="s">
        <v>78</v>
      </c>
      <c r="AZ924" s="16" t="str">
        <f t="shared" ca="1" si="87"/>
        <v xml:space="preserve"> </v>
      </c>
      <c r="BA924" s="16" t="s">
        <v>87</v>
      </c>
      <c r="BB924" s="16" t="s">
        <v>87</v>
      </c>
      <c r="BC924" s="16"/>
      <c r="BD924" s="18" t="s">
        <v>87</v>
      </c>
      <c r="BE924" s="16"/>
      <c r="BF924" s="16" t="s">
        <v>87</v>
      </c>
      <c r="BG924" s="31"/>
      <c r="BH924" s="16"/>
      <c r="BI924" s="19"/>
      <c r="BJ924" s="16"/>
      <c r="BK924" s="16"/>
      <c r="BL924" s="34"/>
    </row>
    <row r="925" spans="1:64">
      <c r="A925" s="15">
        <v>1060</v>
      </c>
      <c r="B925" s="16">
        <v>301</v>
      </c>
      <c r="C925" s="17" t="s">
        <v>64</v>
      </c>
      <c r="D925" s="18">
        <v>80234881</v>
      </c>
      <c r="E925" s="18">
        <v>80234881</v>
      </c>
      <c r="F925" s="18">
        <v>80234881</v>
      </c>
      <c r="G925" s="17" t="s">
        <v>4924</v>
      </c>
      <c r="H925" s="16" t="s">
        <v>66</v>
      </c>
      <c r="I925" s="19">
        <v>29599</v>
      </c>
      <c r="J925" s="16">
        <f t="shared" ref="J925:J937" ca="1" si="89">IF(I925=0," ",DATEDIF(I925,TODAY(),"Y"))</f>
        <v>44</v>
      </c>
      <c r="K925" s="17" t="s">
        <v>67</v>
      </c>
      <c r="L925" s="16">
        <v>4070</v>
      </c>
      <c r="M925" s="16" t="s">
        <v>3596</v>
      </c>
      <c r="N925" s="16" t="s">
        <v>3597</v>
      </c>
      <c r="O925" s="35" t="s">
        <v>3598</v>
      </c>
      <c r="P925" s="16" t="s">
        <v>71</v>
      </c>
      <c r="Q925" s="16" t="s">
        <v>131</v>
      </c>
      <c r="R925" s="38" t="s">
        <v>73</v>
      </c>
      <c r="S925" s="22"/>
      <c r="T925" s="22">
        <v>1060</v>
      </c>
      <c r="U925" s="22" t="s">
        <v>3597</v>
      </c>
      <c r="V925" s="37" t="s">
        <v>3598</v>
      </c>
      <c r="W925" s="16">
        <v>1000</v>
      </c>
      <c r="X925" s="16" t="s">
        <v>74</v>
      </c>
      <c r="Y925" s="16" t="s">
        <v>3599</v>
      </c>
      <c r="Z925" s="16" t="s">
        <v>3600</v>
      </c>
      <c r="AA925" s="16" t="s">
        <v>76</v>
      </c>
      <c r="AB925" s="16" t="s">
        <v>76</v>
      </c>
      <c r="AC925" s="16" t="s">
        <v>76</v>
      </c>
      <c r="AD925" s="16"/>
      <c r="AE925" s="16" t="s">
        <v>1324</v>
      </c>
      <c r="AF925" s="24">
        <v>2948278</v>
      </c>
      <c r="AG925" s="25" t="s">
        <v>78</v>
      </c>
      <c r="AH925" s="24">
        <v>2948278</v>
      </c>
      <c r="AI925" s="26" t="s">
        <v>78</v>
      </c>
      <c r="AJ925" s="27">
        <v>43074</v>
      </c>
      <c r="AK925" s="19"/>
      <c r="AL925" s="28">
        <f t="shared" ca="1" si="88"/>
        <v>7.25</v>
      </c>
      <c r="AM925" s="16" t="s">
        <v>173</v>
      </c>
      <c r="AN925" s="16" t="s">
        <v>94</v>
      </c>
      <c r="AO925" s="36" t="s">
        <v>82</v>
      </c>
      <c r="AP925" s="30">
        <v>6.9690000000000002E-2</v>
      </c>
      <c r="AQ925" s="31" t="s">
        <v>4925</v>
      </c>
      <c r="AR925" s="16" t="s">
        <v>4925</v>
      </c>
      <c r="AS925" s="16" t="s">
        <v>84</v>
      </c>
      <c r="AT925" s="16"/>
      <c r="AU925" s="33"/>
      <c r="AV925" s="16"/>
      <c r="AW925" s="16" t="s">
        <v>4926</v>
      </c>
      <c r="AX925" s="16">
        <v>3134724262</v>
      </c>
      <c r="AY925" s="16" t="s">
        <v>78</v>
      </c>
      <c r="AZ925" s="16" t="str">
        <f t="shared" ca="1" si="87"/>
        <v xml:space="preserve"> </v>
      </c>
      <c r="BA925" s="16" t="s">
        <v>87</v>
      </c>
      <c r="BB925" s="16" t="s">
        <v>87</v>
      </c>
      <c r="BC925" s="16"/>
      <c r="BD925" s="18" t="s">
        <v>87</v>
      </c>
      <c r="BE925" s="16"/>
      <c r="BF925" s="16" t="s">
        <v>87</v>
      </c>
      <c r="BG925" s="31"/>
      <c r="BH925" s="16"/>
      <c r="BI925" s="19"/>
      <c r="BJ925" s="16"/>
      <c r="BK925" s="16"/>
      <c r="BL925" s="34"/>
    </row>
    <row r="926" spans="1:64">
      <c r="A926" s="15">
        <v>1061</v>
      </c>
      <c r="B926" s="16">
        <v>301</v>
      </c>
      <c r="C926" s="17" t="s">
        <v>64</v>
      </c>
      <c r="D926" s="18">
        <v>1059360839</v>
      </c>
      <c r="E926" s="18">
        <v>1059360839</v>
      </c>
      <c r="F926" s="18">
        <v>1059360839</v>
      </c>
      <c r="G926" s="17" t="s">
        <v>4927</v>
      </c>
      <c r="H926" s="16" t="s">
        <v>89</v>
      </c>
      <c r="I926" s="19">
        <v>33045</v>
      </c>
      <c r="J926" s="16">
        <f t="shared" ca="1" si="89"/>
        <v>34</v>
      </c>
      <c r="K926" s="17" t="s">
        <v>67</v>
      </c>
      <c r="L926" s="16">
        <v>4070</v>
      </c>
      <c r="M926" s="16" t="s">
        <v>3596</v>
      </c>
      <c r="N926" s="16" t="s">
        <v>3597</v>
      </c>
      <c r="O926" s="35" t="s">
        <v>3598</v>
      </c>
      <c r="P926" s="16" t="s">
        <v>71</v>
      </c>
      <c r="Q926" s="16" t="s">
        <v>131</v>
      </c>
      <c r="R926" s="38" t="s">
        <v>73</v>
      </c>
      <c r="S926" s="22"/>
      <c r="T926" s="22">
        <v>1061</v>
      </c>
      <c r="U926" s="22" t="s">
        <v>3597</v>
      </c>
      <c r="V926" s="37" t="s">
        <v>3598</v>
      </c>
      <c r="W926" s="16">
        <v>1000</v>
      </c>
      <c r="X926" s="16" t="s">
        <v>74</v>
      </c>
      <c r="Y926" s="16" t="s">
        <v>3599</v>
      </c>
      <c r="Z926" s="16" t="s">
        <v>3600</v>
      </c>
      <c r="AA926" s="16" t="s">
        <v>433</v>
      </c>
      <c r="AB926" s="16" t="s">
        <v>434</v>
      </c>
      <c r="AC926" s="16" t="s">
        <v>435</v>
      </c>
      <c r="AD926" s="49" t="s">
        <v>4928</v>
      </c>
      <c r="AE926" s="16" t="s">
        <v>3601</v>
      </c>
      <c r="AF926" s="24">
        <v>2948278</v>
      </c>
      <c r="AG926" s="25" t="s">
        <v>78</v>
      </c>
      <c r="AH926" s="24">
        <v>2948278</v>
      </c>
      <c r="AI926" s="26" t="s">
        <v>78</v>
      </c>
      <c r="AJ926" s="27">
        <v>43796</v>
      </c>
      <c r="AK926" s="19"/>
      <c r="AL926" s="28">
        <f t="shared" ca="1" si="88"/>
        <v>5.333333333333333</v>
      </c>
      <c r="AM926" s="16" t="s">
        <v>173</v>
      </c>
      <c r="AN926" s="16" t="s">
        <v>94</v>
      </c>
      <c r="AO926" s="36" t="s">
        <v>436</v>
      </c>
      <c r="AP926" s="30">
        <v>6.9690000000000002E-2</v>
      </c>
      <c r="AQ926" s="31" t="s">
        <v>4929</v>
      </c>
      <c r="AR926" s="16" t="s">
        <v>4930</v>
      </c>
      <c r="AS926" s="16" t="s">
        <v>263</v>
      </c>
      <c r="AT926" s="16"/>
      <c r="AU926" s="33"/>
      <c r="AV926" s="16"/>
      <c r="AW926" s="16" t="s">
        <v>4931</v>
      </c>
      <c r="AX926" s="16">
        <v>3152707508</v>
      </c>
      <c r="AY926" s="16" t="s">
        <v>78</v>
      </c>
      <c r="AZ926" s="16" t="str">
        <f t="shared" ca="1" si="87"/>
        <v xml:space="preserve"> </v>
      </c>
      <c r="BA926" s="16" t="s">
        <v>87</v>
      </c>
      <c r="BB926" s="16" t="s">
        <v>87</v>
      </c>
      <c r="BC926" s="16"/>
      <c r="BD926" s="18" t="s">
        <v>87</v>
      </c>
      <c r="BE926" s="16"/>
      <c r="BF926" s="16" t="s">
        <v>87</v>
      </c>
      <c r="BG926" s="31"/>
      <c r="BH926" s="16"/>
      <c r="BI926" s="19"/>
      <c r="BJ926" s="16"/>
      <c r="BK926" s="16"/>
      <c r="BL926" s="34"/>
    </row>
    <row r="927" spans="1:64">
      <c r="A927" s="15">
        <v>1062</v>
      </c>
      <c r="B927" s="16">
        <v>301</v>
      </c>
      <c r="C927" s="17" t="s">
        <v>64</v>
      </c>
      <c r="D927" s="18">
        <v>80253361</v>
      </c>
      <c r="E927" s="18">
        <v>80253361</v>
      </c>
      <c r="F927" s="18">
        <v>80253361</v>
      </c>
      <c r="G927" s="17" t="s">
        <v>4932</v>
      </c>
      <c r="H927" s="16" t="s">
        <v>229</v>
      </c>
      <c r="I927" s="19" t="s">
        <v>4933</v>
      </c>
      <c r="J927" s="16">
        <f t="shared" ca="1" si="89"/>
        <v>41</v>
      </c>
      <c r="K927" s="17" t="s">
        <v>67</v>
      </c>
      <c r="L927" s="16">
        <v>4070</v>
      </c>
      <c r="M927" s="16" t="s">
        <v>3596</v>
      </c>
      <c r="N927" s="16" t="s">
        <v>3597</v>
      </c>
      <c r="O927" s="35" t="s">
        <v>3598</v>
      </c>
      <c r="P927" s="16" t="s">
        <v>71</v>
      </c>
      <c r="Q927" s="16" t="s">
        <v>131</v>
      </c>
      <c r="R927" s="38" t="s">
        <v>73</v>
      </c>
      <c r="S927" s="22"/>
      <c r="T927" s="22">
        <v>1062</v>
      </c>
      <c r="U927" s="22" t="s">
        <v>3597</v>
      </c>
      <c r="V927" s="37" t="s">
        <v>3598</v>
      </c>
      <c r="W927" s="16">
        <v>1000</v>
      </c>
      <c r="X927" s="16" t="s">
        <v>74</v>
      </c>
      <c r="Y927" s="16" t="s">
        <v>3599</v>
      </c>
      <c r="Z927" s="16" t="s">
        <v>3600</v>
      </c>
      <c r="AA927" s="16" t="s">
        <v>76</v>
      </c>
      <c r="AB927" s="16" t="s">
        <v>76</v>
      </c>
      <c r="AC927" s="16" t="s">
        <v>76</v>
      </c>
      <c r="AD927" s="16" t="s">
        <v>4934</v>
      </c>
      <c r="AE927" s="16" t="s">
        <v>1324</v>
      </c>
      <c r="AF927" s="24">
        <v>2948278</v>
      </c>
      <c r="AG927" s="25" t="s">
        <v>78</v>
      </c>
      <c r="AH927" s="24">
        <v>2948278</v>
      </c>
      <c r="AI927" s="26" t="s">
        <v>78</v>
      </c>
      <c r="AJ927" s="27">
        <v>43014</v>
      </c>
      <c r="AK927" s="19"/>
      <c r="AL927" s="28">
        <f t="shared" ca="1" si="88"/>
        <v>7.416666666666667</v>
      </c>
      <c r="AM927" s="16" t="s">
        <v>120</v>
      </c>
      <c r="AN927" s="16" t="s">
        <v>94</v>
      </c>
      <c r="AO927" s="36" t="s">
        <v>82</v>
      </c>
      <c r="AP927" s="30">
        <v>6.9690000000000002E-2</v>
      </c>
      <c r="AQ927" s="31" t="s">
        <v>4935</v>
      </c>
      <c r="AR927" s="16" t="s">
        <v>4935</v>
      </c>
      <c r="AS927" s="16" t="s">
        <v>84</v>
      </c>
      <c r="AT927" s="16"/>
      <c r="AU927" s="33"/>
      <c r="AV927" s="16"/>
      <c r="AW927" s="16" t="s">
        <v>4936</v>
      </c>
      <c r="AX927" s="16">
        <v>3112748453</v>
      </c>
      <c r="AY927" s="16" t="s">
        <v>78</v>
      </c>
      <c r="AZ927" s="16" t="str">
        <f t="shared" ca="1" si="87"/>
        <v xml:space="preserve"> </v>
      </c>
      <c r="BA927" s="16" t="s">
        <v>87</v>
      </c>
      <c r="BB927" s="16" t="s">
        <v>87</v>
      </c>
      <c r="BC927" s="16"/>
      <c r="BD927" s="18" t="s">
        <v>87</v>
      </c>
      <c r="BE927" s="16"/>
      <c r="BF927" s="16" t="s">
        <v>87</v>
      </c>
      <c r="BG927" s="31"/>
      <c r="BH927" s="16"/>
      <c r="BI927" s="19"/>
      <c r="BJ927" s="16"/>
      <c r="BK927" s="16"/>
      <c r="BL927" s="34"/>
    </row>
    <row r="928" spans="1:64">
      <c r="A928" s="15">
        <v>1063</v>
      </c>
      <c r="B928" s="16">
        <v>301</v>
      </c>
      <c r="C928" s="17" t="s">
        <v>64</v>
      </c>
      <c r="D928" s="18">
        <v>80253446</v>
      </c>
      <c r="E928" s="18">
        <v>80253446</v>
      </c>
      <c r="F928" s="18">
        <v>80253446</v>
      </c>
      <c r="G928" s="17" t="s">
        <v>4937</v>
      </c>
      <c r="H928" s="16" t="s">
        <v>89</v>
      </c>
      <c r="I928" s="19" t="s">
        <v>4938</v>
      </c>
      <c r="J928" s="16">
        <f t="shared" ca="1" si="89"/>
        <v>41</v>
      </c>
      <c r="K928" s="17" t="s">
        <v>67</v>
      </c>
      <c r="L928" s="16">
        <v>4070</v>
      </c>
      <c r="M928" s="16" t="s">
        <v>3596</v>
      </c>
      <c r="N928" s="16" t="s">
        <v>3597</v>
      </c>
      <c r="O928" s="35" t="s">
        <v>3598</v>
      </c>
      <c r="P928" s="16" t="s">
        <v>71</v>
      </c>
      <c r="Q928" s="16" t="s">
        <v>131</v>
      </c>
      <c r="R928" s="38" t="s">
        <v>73</v>
      </c>
      <c r="S928" s="22"/>
      <c r="T928" s="22">
        <v>1063</v>
      </c>
      <c r="U928" s="22" t="s">
        <v>3597</v>
      </c>
      <c r="V928" s="37" t="s">
        <v>3598</v>
      </c>
      <c r="W928" s="16">
        <v>1000</v>
      </c>
      <c r="X928" s="16" t="s">
        <v>74</v>
      </c>
      <c r="Y928" s="16" t="s">
        <v>3599</v>
      </c>
      <c r="Z928" s="16" t="s">
        <v>3600</v>
      </c>
      <c r="AA928" s="16" t="s">
        <v>76</v>
      </c>
      <c r="AB928" s="16" t="s">
        <v>76</v>
      </c>
      <c r="AC928" s="16" t="s">
        <v>76</v>
      </c>
      <c r="AD928" s="16"/>
      <c r="AE928" s="16" t="s">
        <v>1324</v>
      </c>
      <c r="AF928" s="24">
        <v>2948278</v>
      </c>
      <c r="AG928" s="25" t="s">
        <v>78</v>
      </c>
      <c r="AH928" s="24">
        <v>2948278</v>
      </c>
      <c r="AI928" s="26" t="s">
        <v>78</v>
      </c>
      <c r="AJ928" s="27">
        <v>42866</v>
      </c>
      <c r="AK928" s="19"/>
      <c r="AL928" s="28">
        <f t="shared" ca="1" si="88"/>
        <v>7.833333333333333</v>
      </c>
      <c r="AM928" s="16" t="s">
        <v>183</v>
      </c>
      <c r="AN928" s="16" t="s">
        <v>121</v>
      </c>
      <c r="AO928" s="36" t="s">
        <v>82</v>
      </c>
      <c r="AP928" s="30">
        <v>6.9690000000000002E-2</v>
      </c>
      <c r="AQ928" s="31" t="s">
        <v>4939</v>
      </c>
      <c r="AR928" s="16" t="s">
        <v>4939</v>
      </c>
      <c r="AS928" s="16" t="s">
        <v>84</v>
      </c>
      <c r="AT928" s="16"/>
      <c r="AU928" s="33"/>
      <c r="AV928" s="16"/>
      <c r="AW928" s="16" t="s">
        <v>4940</v>
      </c>
      <c r="AX928" s="16">
        <v>3103358261</v>
      </c>
      <c r="AY928" s="16" t="s">
        <v>78</v>
      </c>
      <c r="AZ928" s="16" t="str">
        <f t="shared" ca="1" si="87"/>
        <v xml:space="preserve"> </v>
      </c>
      <c r="BA928" s="16" t="s">
        <v>87</v>
      </c>
      <c r="BB928" s="16" t="s">
        <v>87</v>
      </c>
      <c r="BC928" s="16"/>
      <c r="BD928" s="18" t="s">
        <v>87</v>
      </c>
      <c r="BE928" s="16"/>
      <c r="BF928" s="16" t="s">
        <v>87</v>
      </c>
      <c r="BG928" s="31"/>
      <c r="BH928" s="16"/>
      <c r="BI928" s="19"/>
      <c r="BJ928" s="16"/>
      <c r="BK928" s="16"/>
      <c r="BL928" s="34"/>
    </row>
    <row r="929" spans="1:64">
      <c r="A929" s="15">
        <v>1064</v>
      </c>
      <c r="B929" s="16">
        <v>301</v>
      </c>
      <c r="C929" s="17" t="s">
        <v>64</v>
      </c>
      <c r="D929" s="18">
        <v>80259298</v>
      </c>
      <c r="E929" s="18">
        <v>80259298</v>
      </c>
      <c r="F929" s="18">
        <v>80259298</v>
      </c>
      <c r="G929" s="17" t="s">
        <v>4941</v>
      </c>
      <c r="H929" s="16" t="s">
        <v>229</v>
      </c>
      <c r="I929" s="19">
        <v>30837</v>
      </c>
      <c r="J929" s="16">
        <f t="shared" ca="1" si="89"/>
        <v>40</v>
      </c>
      <c r="K929" s="17" t="s">
        <v>67</v>
      </c>
      <c r="L929" s="16">
        <v>4070</v>
      </c>
      <c r="M929" s="16" t="s">
        <v>3596</v>
      </c>
      <c r="N929" s="16" t="s">
        <v>3597</v>
      </c>
      <c r="O929" s="35" t="s">
        <v>3598</v>
      </c>
      <c r="P929" s="16" t="s">
        <v>71</v>
      </c>
      <c r="Q929" s="16" t="s">
        <v>131</v>
      </c>
      <c r="R929" s="38" t="s">
        <v>73</v>
      </c>
      <c r="S929" s="22"/>
      <c r="T929" s="22">
        <v>1064</v>
      </c>
      <c r="U929" s="22" t="s">
        <v>3597</v>
      </c>
      <c r="V929" s="37" t="s">
        <v>3598</v>
      </c>
      <c r="W929" s="16">
        <v>2000</v>
      </c>
      <c r="X929" s="16" t="s">
        <v>74</v>
      </c>
      <c r="Y929" s="16" t="s">
        <v>181</v>
      </c>
      <c r="Z929" s="16" t="s">
        <v>369</v>
      </c>
      <c r="AA929" s="16" t="s">
        <v>76</v>
      </c>
      <c r="AB929" s="16" t="s">
        <v>76</v>
      </c>
      <c r="AC929" s="16" t="s">
        <v>76</v>
      </c>
      <c r="AD929" s="72" t="s">
        <v>4942</v>
      </c>
      <c r="AE929" s="16" t="s">
        <v>1324</v>
      </c>
      <c r="AF929" s="24">
        <v>2948278</v>
      </c>
      <c r="AG929" s="25" t="s">
        <v>78</v>
      </c>
      <c r="AH929" s="24">
        <v>2948278</v>
      </c>
      <c r="AI929" s="26" t="s">
        <v>78</v>
      </c>
      <c r="AJ929" s="27">
        <v>43126</v>
      </c>
      <c r="AK929" s="19"/>
      <c r="AL929" s="28">
        <f t="shared" ca="1" si="88"/>
        <v>7.166666666666667</v>
      </c>
      <c r="AM929" s="16" t="s">
        <v>269</v>
      </c>
      <c r="AN929" s="16" t="s">
        <v>121</v>
      </c>
      <c r="AO929" s="36" t="s">
        <v>82</v>
      </c>
      <c r="AP929" s="30">
        <v>6.9690000000000002E-2</v>
      </c>
      <c r="AQ929" s="31" t="s">
        <v>4943</v>
      </c>
      <c r="AR929" s="16" t="s">
        <v>4944</v>
      </c>
      <c r="AS929" s="16" t="s">
        <v>84</v>
      </c>
      <c r="AT929" s="16" t="s">
        <v>1165</v>
      </c>
      <c r="AU929" s="33"/>
      <c r="AV929" s="16" t="s">
        <v>4945</v>
      </c>
      <c r="AW929" s="16" t="s">
        <v>4946</v>
      </c>
      <c r="AX929" s="16">
        <v>3213627525</v>
      </c>
      <c r="AY929" s="16" t="s">
        <v>78</v>
      </c>
      <c r="AZ929" s="16" t="str">
        <f t="shared" ca="1" si="87"/>
        <v xml:space="preserve"> </v>
      </c>
      <c r="BA929" s="16" t="s">
        <v>87</v>
      </c>
      <c r="BB929" s="16" t="s">
        <v>87</v>
      </c>
      <c r="BC929" s="16"/>
      <c r="BD929" s="18" t="s">
        <v>87</v>
      </c>
      <c r="BE929" s="16"/>
      <c r="BF929" s="16" t="s">
        <v>87</v>
      </c>
      <c r="BG929" s="31"/>
      <c r="BH929" s="16"/>
      <c r="BI929" s="19"/>
      <c r="BJ929" s="16"/>
      <c r="BK929" s="16"/>
      <c r="BL929" s="34"/>
    </row>
    <row r="930" spans="1:64">
      <c r="A930" s="15">
        <v>1065</v>
      </c>
      <c r="B930" s="16">
        <v>301</v>
      </c>
      <c r="C930" s="17" t="s">
        <v>64</v>
      </c>
      <c r="D930" s="18">
        <v>1237688001</v>
      </c>
      <c r="E930" s="18">
        <v>1237688001</v>
      </c>
      <c r="F930" s="18">
        <v>1237688001</v>
      </c>
      <c r="G930" s="17" t="s">
        <v>4947</v>
      </c>
      <c r="H930" s="16" t="s">
        <v>89</v>
      </c>
      <c r="I930" s="19">
        <v>30662</v>
      </c>
      <c r="J930" s="16">
        <f t="shared" ca="1" si="89"/>
        <v>41</v>
      </c>
      <c r="K930" s="17" t="s">
        <v>67</v>
      </c>
      <c r="L930" s="16">
        <v>4070</v>
      </c>
      <c r="M930" s="16" t="s">
        <v>3596</v>
      </c>
      <c r="N930" s="16" t="s">
        <v>3597</v>
      </c>
      <c r="O930" s="35" t="s">
        <v>3598</v>
      </c>
      <c r="P930" s="16" t="s">
        <v>71</v>
      </c>
      <c r="Q930" s="16" t="s">
        <v>131</v>
      </c>
      <c r="R930" s="38" t="s">
        <v>73</v>
      </c>
      <c r="S930" s="22"/>
      <c r="T930" s="22">
        <v>1065</v>
      </c>
      <c r="U930" s="22" t="s">
        <v>3597</v>
      </c>
      <c r="V930" s="37" t="s">
        <v>3598</v>
      </c>
      <c r="W930" s="16">
        <v>1000</v>
      </c>
      <c r="X930" s="16" t="s">
        <v>74</v>
      </c>
      <c r="Y930" s="16" t="s">
        <v>3599</v>
      </c>
      <c r="Z930" s="16" t="s">
        <v>3600</v>
      </c>
      <c r="AA930" s="16" t="s">
        <v>671</v>
      </c>
      <c r="AB930" s="16" t="s">
        <v>691</v>
      </c>
      <c r="AC930" s="16" t="s">
        <v>692</v>
      </c>
      <c r="AD930" s="16"/>
      <c r="AE930" s="16" t="s">
        <v>1324</v>
      </c>
      <c r="AF930" s="24">
        <v>2948278</v>
      </c>
      <c r="AG930" s="25" t="s">
        <v>78</v>
      </c>
      <c r="AH930" s="24">
        <v>2948278</v>
      </c>
      <c r="AI930" s="26" t="s">
        <v>78</v>
      </c>
      <c r="AJ930" s="27">
        <v>44749</v>
      </c>
      <c r="AK930" s="19" t="s">
        <v>4948</v>
      </c>
      <c r="AL930" s="28">
        <f t="shared" ca="1" si="88"/>
        <v>2.6666666666666665</v>
      </c>
      <c r="AM930" s="16" t="s">
        <v>183</v>
      </c>
      <c r="AN930" s="16" t="s">
        <v>94</v>
      </c>
      <c r="AO930" s="36" t="s">
        <v>693</v>
      </c>
      <c r="AP930" s="30">
        <v>6.9690000000000002E-2</v>
      </c>
      <c r="AQ930" s="31" t="s">
        <v>4949</v>
      </c>
      <c r="AR930" s="32" t="s">
        <v>4950</v>
      </c>
      <c r="AS930" s="16" t="s">
        <v>107</v>
      </c>
      <c r="AT930" s="16"/>
      <c r="AU930" s="33"/>
      <c r="AV930" s="16"/>
      <c r="AW930" s="16" t="s">
        <v>4951</v>
      </c>
      <c r="AX930" s="16">
        <v>3105861856</v>
      </c>
      <c r="AY930" s="16" t="s">
        <v>78</v>
      </c>
      <c r="AZ930" s="16" t="str">
        <f t="shared" ca="1" si="87"/>
        <v xml:space="preserve"> </v>
      </c>
      <c r="BA930" s="16" t="s">
        <v>87</v>
      </c>
      <c r="BB930" s="16" t="s">
        <v>87</v>
      </c>
      <c r="BC930" s="16"/>
      <c r="BD930" s="18" t="s">
        <v>87</v>
      </c>
      <c r="BE930" s="16"/>
      <c r="BF930" s="16" t="s">
        <v>87</v>
      </c>
      <c r="BG930" s="31"/>
      <c r="BH930" s="16"/>
      <c r="BI930" s="19"/>
      <c r="BJ930" s="16"/>
      <c r="BK930" s="16"/>
      <c r="BL930" s="34"/>
    </row>
    <row r="931" spans="1:64">
      <c r="A931" s="15">
        <v>1066</v>
      </c>
      <c r="B931" s="16">
        <v>301</v>
      </c>
      <c r="C931" s="17" t="s">
        <v>64</v>
      </c>
      <c r="D931" s="18">
        <v>80356552</v>
      </c>
      <c r="E931" s="18">
        <v>80356552</v>
      </c>
      <c r="F931" s="18">
        <v>80356552</v>
      </c>
      <c r="G931" s="17" t="s">
        <v>4952</v>
      </c>
      <c r="H931" s="16" t="s">
        <v>229</v>
      </c>
      <c r="I931" s="19">
        <v>27353</v>
      </c>
      <c r="J931" s="16">
        <f t="shared" ca="1" si="89"/>
        <v>50</v>
      </c>
      <c r="K931" s="17" t="s">
        <v>67</v>
      </c>
      <c r="L931" s="16">
        <v>4070</v>
      </c>
      <c r="M931" s="16" t="s">
        <v>3596</v>
      </c>
      <c r="N931" s="16" t="s">
        <v>3597</v>
      </c>
      <c r="O931" s="35" t="s">
        <v>3598</v>
      </c>
      <c r="P931" s="16" t="s">
        <v>71</v>
      </c>
      <c r="Q931" s="16" t="s">
        <v>131</v>
      </c>
      <c r="R931" s="38" t="s">
        <v>73</v>
      </c>
      <c r="S931" s="22"/>
      <c r="T931" s="22">
        <v>1066</v>
      </c>
      <c r="U931" s="22" t="s">
        <v>3597</v>
      </c>
      <c r="V931" s="37" t="s">
        <v>3598</v>
      </c>
      <c r="W931" s="16">
        <v>1000</v>
      </c>
      <c r="X931" s="16" t="s">
        <v>74</v>
      </c>
      <c r="Y931" s="16" t="s">
        <v>3599</v>
      </c>
      <c r="Z931" s="16" t="s">
        <v>3600</v>
      </c>
      <c r="AA931" s="16" t="s">
        <v>76</v>
      </c>
      <c r="AB931" s="16" t="s">
        <v>76</v>
      </c>
      <c r="AC931" s="16" t="s">
        <v>76</v>
      </c>
      <c r="AD931" s="16"/>
      <c r="AE931" s="16" t="s">
        <v>3601</v>
      </c>
      <c r="AF931" s="24">
        <v>2948278</v>
      </c>
      <c r="AG931" s="25" t="s">
        <v>78</v>
      </c>
      <c r="AH931" s="24">
        <v>2948278</v>
      </c>
      <c r="AI931" s="26" t="s">
        <v>78</v>
      </c>
      <c r="AJ931" s="27">
        <v>43059</v>
      </c>
      <c r="AK931" s="19"/>
      <c r="AL931" s="28">
        <f t="shared" ca="1" si="88"/>
        <v>7.333333333333333</v>
      </c>
      <c r="AM931" s="16" t="s">
        <v>120</v>
      </c>
      <c r="AN931" s="16" t="s">
        <v>94</v>
      </c>
      <c r="AO931" s="36" t="s">
        <v>82</v>
      </c>
      <c r="AP931" s="30">
        <v>6.9690000000000002E-2</v>
      </c>
      <c r="AQ931" s="31" t="s">
        <v>4953</v>
      </c>
      <c r="AR931" s="16" t="s">
        <v>4953</v>
      </c>
      <c r="AS931" s="16" t="s">
        <v>84</v>
      </c>
      <c r="AT931" s="16"/>
      <c r="AU931" s="33"/>
      <c r="AV931" s="16"/>
      <c r="AW931" s="16" t="s">
        <v>4954</v>
      </c>
      <c r="AX931" s="16">
        <v>3227438079</v>
      </c>
      <c r="AY931" s="16" t="s">
        <v>78</v>
      </c>
      <c r="AZ931" s="16" t="str">
        <f t="shared" ca="1" si="87"/>
        <v xml:space="preserve"> </v>
      </c>
      <c r="BA931" s="16" t="s">
        <v>87</v>
      </c>
      <c r="BB931" s="16" t="s">
        <v>87</v>
      </c>
      <c r="BC931" s="16"/>
      <c r="BD931" s="18" t="s">
        <v>87</v>
      </c>
      <c r="BE931" s="16"/>
      <c r="BF931" s="16" t="s">
        <v>87</v>
      </c>
      <c r="BG931" s="31"/>
      <c r="BH931" s="16"/>
      <c r="BI931" s="19"/>
      <c r="BJ931" s="16"/>
      <c r="BK931" s="16"/>
      <c r="BL931" s="34"/>
    </row>
    <row r="932" spans="1:64">
      <c r="A932" s="15">
        <v>1067</v>
      </c>
      <c r="B932" s="16">
        <v>301</v>
      </c>
      <c r="C932" s="17" t="s">
        <v>64</v>
      </c>
      <c r="D932" s="18">
        <v>80360391</v>
      </c>
      <c r="E932" s="18">
        <v>80360391</v>
      </c>
      <c r="F932" s="18">
        <v>80360391</v>
      </c>
      <c r="G932" s="17" t="s">
        <v>4955</v>
      </c>
      <c r="H932" s="16" t="s">
        <v>229</v>
      </c>
      <c r="I932" s="19" t="s">
        <v>4956</v>
      </c>
      <c r="J932" s="16">
        <f t="shared" ca="1" si="89"/>
        <v>62</v>
      </c>
      <c r="K932" s="17" t="s">
        <v>67</v>
      </c>
      <c r="L932" s="16">
        <v>4070</v>
      </c>
      <c r="M932" s="16" t="s">
        <v>3596</v>
      </c>
      <c r="N932" s="16" t="s">
        <v>3597</v>
      </c>
      <c r="O932" s="35" t="s">
        <v>3598</v>
      </c>
      <c r="P932" s="16" t="s">
        <v>71</v>
      </c>
      <c r="Q932" s="16" t="s">
        <v>131</v>
      </c>
      <c r="R932" s="38" t="s">
        <v>73</v>
      </c>
      <c r="S932" s="22"/>
      <c r="T932" s="22">
        <v>1067</v>
      </c>
      <c r="U932" s="22" t="s">
        <v>3597</v>
      </c>
      <c r="V932" s="37" t="s">
        <v>3598</v>
      </c>
      <c r="W932" s="16">
        <v>1000</v>
      </c>
      <c r="X932" s="16" t="s">
        <v>74</v>
      </c>
      <c r="Y932" s="16" t="s">
        <v>3599</v>
      </c>
      <c r="Z932" s="16" t="s">
        <v>3600</v>
      </c>
      <c r="AA932" s="16" t="s">
        <v>433</v>
      </c>
      <c r="AB932" s="16" t="s">
        <v>662</v>
      </c>
      <c r="AC932" s="16" t="s">
        <v>663</v>
      </c>
      <c r="AD932" s="16" t="s">
        <v>4957</v>
      </c>
      <c r="AE932" s="16" t="s">
        <v>1324</v>
      </c>
      <c r="AF932" s="24">
        <v>2948278</v>
      </c>
      <c r="AG932" s="25" t="s">
        <v>78</v>
      </c>
      <c r="AH932" s="24">
        <v>2948278</v>
      </c>
      <c r="AI932" s="26" t="s">
        <v>78</v>
      </c>
      <c r="AJ932" s="27">
        <v>43012</v>
      </c>
      <c r="AK932" s="19"/>
      <c r="AL932" s="28">
        <f t="shared" ca="1" si="88"/>
        <v>7.5</v>
      </c>
      <c r="AM932" s="16" t="s">
        <v>120</v>
      </c>
      <c r="AN932" s="16" t="s">
        <v>94</v>
      </c>
      <c r="AO932" s="36" t="s">
        <v>664</v>
      </c>
      <c r="AP932" s="30">
        <v>6.9690000000000002E-2</v>
      </c>
      <c r="AQ932" s="31" t="s">
        <v>4958</v>
      </c>
      <c r="AR932" s="16" t="s">
        <v>4958</v>
      </c>
      <c r="AS932" s="16" t="s">
        <v>84</v>
      </c>
      <c r="AT932" s="16"/>
      <c r="AU932" s="33"/>
      <c r="AV932" s="16"/>
      <c r="AW932" s="16" t="s">
        <v>4959</v>
      </c>
      <c r="AX932" s="16">
        <v>3124507954</v>
      </c>
      <c r="AY932" s="16" t="s">
        <v>78</v>
      </c>
      <c r="AZ932" s="16" t="str">
        <f t="shared" ca="1" si="87"/>
        <v>Prepensionado</v>
      </c>
      <c r="BA932" s="16" t="s">
        <v>87</v>
      </c>
      <c r="BB932" s="16" t="s">
        <v>87</v>
      </c>
      <c r="BC932" s="16"/>
      <c r="BD932" s="18" t="s">
        <v>87</v>
      </c>
      <c r="BE932" s="16"/>
      <c r="BF932" s="16" t="s">
        <v>87</v>
      </c>
      <c r="BG932" s="31"/>
      <c r="BH932" s="16"/>
      <c r="BI932" s="19"/>
      <c r="BJ932" s="16"/>
      <c r="BK932" s="16"/>
      <c r="BL932" s="34"/>
    </row>
    <row r="933" spans="1:64">
      <c r="A933" s="15">
        <v>1068</v>
      </c>
      <c r="B933" s="16">
        <v>301</v>
      </c>
      <c r="C933" s="17" t="s">
        <v>64</v>
      </c>
      <c r="D933" s="18">
        <v>80386812</v>
      </c>
      <c r="E933" s="18">
        <v>80386812</v>
      </c>
      <c r="F933" s="18">
        <v>80386812</v>
      </c>
      <c r="G933" s="17" t="s">
        <v>4960</v>
      </c>
      <c r="H933" s="16" t="s">
        <v>89</v>
      </c>
      <c r="I933" s="19">
        <v>27634</v>
      </c>
      <c r="J933" s="16">
        <f t="shared" ca="1" si="89"/>
        <v>49</v>
      </c>
      <c r="K933" s="17" t="s">
        <v>67</v>
      </c>
      <c r="L933" s="16">
        <v>4070</v>
      </c>
      <c r="M933" s="16" t="s">
        <v>3596</v>
      </c>
      <c r="N933" s="16" t="s">
        <v>3597</v>
      </c>
      <c r="O933" s="35" t="s">
        <v>3598</v>
      </c>
      <c r="P933" s="16" t="s">
        <v>71</v>
      </c>
      <c r="Q933" s="16" t="s">
        <v>131</v>
      </c>
      <c r="R933" s="38" t="s">
        <v>73</v>
      </c>
      <c r="S933" s="22"/>
      <c r="T933" s="22">
        <v>1068</v>
      </c>
      <c r="U933" s="22" t="s">
        <v>3597</v>
      </c>
      <c r="V933" s="37" t="s">
        <v>3598</v>
      </c>
      <c r="W933" s="16">
        <v>1000</v>
      </c>
      <c r="X933" s="16" t="s">
        <v>74</v>
      </c>
      <c r="Y933" s="16" t="s">
        <v>3599</v>
      </c>
      <c r="Z933" s="16" t="s">
        <v>3600</v>
      </c>
      <c r="AA933" s="16" t="s">
        <v>76</v>
      </c>
      <c r="AB933" s="16" t="s">
        <v>76</v>
      </c>
      <c r="AC933" s="16" t="s">
        <v>76</v>
      </c>
      <c r="AD933" s="16" t="s">
        <v>4338</v>
      </c>
      <c r="AE933" s="16" t="s">
        <v>3601</v>
      </c>
      <c r="AF933" s="24">
        <v>2948278</v>
      </c>
      <c r="AG933" s="25" t="s">
        <v>78</v>
      </c>
      <c r="AH933" s="24">
        <v>2948278</v>
      </c>
      <c r="AI933" s="26" t="s">
        <v>78</v>
      </c>
      <c r="AJ933" s="27">
        <v>43285</v>
      </c>
      <c r="AK933" s="19"/>
      <c r="AL933" s="28">
        <f t="shared" ca="1" si="88"/>
        <v>6.75</v>
      </c>
      <c r="AM933" s="16" t="s">
        <v>120</v>
      </c>
      <c r="AN933" s="16" t="s">
        <v>94</v>
      </c>
      <c r="AO933" s="36" t="s">
        <v>82</v>
      </c>
      <c r="AP933" s="30">
        <v>6.9690000000000002E-2</v>
      </c>
      <c r="AQ933" s="31" t="s">
        <v>4961</v>
      </c>
      <c r="AR933" s="16" t="s">
        <v>4961</v>
      </c>
      <c r="AS933" s="16" t="s">
        <v>84</v>
      </c>
      <c r="AT933" s="16"/>
      <c r="AU933" s="33"/>
      <c r="AV933" s="16"/>
      <c r="AW933" s="16" t="s">
        <v>4962</v>
      </c>
      <c r="AX933" s="16">
        <v>3502451596</v>
      </c>
      <c r="AY933" s="16" t="s">
        <v>78</v>
      </c>
      <c r="AZ933" s="16" t="str">
        <f t="shared" ca="1" si="87"/>
        <v xml:space="preserve"> </v>
      </c>
      <c r="BA933" s="16" t="s">
        <v>87</v>
      </c>
      <c r="BB933" s="16" t="s">
        <v>87</v>
      </c>
      <c r="BC933" s="16"/>
      <c r="BD933" s="18" t="s">
        <v>87</v>
      </c>
      <c r="BE933" s="16"/>
      <c r="BF933" s="16" t="s">
        <v>87</v>
      </c>
      <c r="BG933" s="31"/>
      <c r="BH933" s="16"/>
      <c r="BI933" s="19"/>
      <c r="BJ933" s="16"/>
      <c r="BK933" s="16"/>
      <c r="BL933" s="34"/>
    </row>
    <row r="934" spans="1:64">
      <c r="A934" s="15">
        <v>1069</v>
      </c>
      <c r="B934" s="16">
        <v>301</v>
      </c>
      <c r="C934" s="17" t="s">
        <v>64</v>
      </c>
      <c r="D934" s="18">
        <v>80397251</v>
      </c>
      <c r="E934" s="18" t="e">
        <v>#N/A</v>
      </c>
      <c r="F934" s="18" t="e">
        <v>#N/A</v>
      </c>
      <c r="G934" s="17" t="s">
        <v>4963</v>
      </c>
      <c r="H934" s="16" t="s">
        <v>229</v>
      </c>
      <c r="I934" s="19" t="s">
        <v>4964</v>
      </c>
      <c r="J934" s="16">
        <f t="shared" ca="1" si="89"/>
        <v>44</v>
      </c>
      <c r="K934" s="17" t="s">
        <v>67</v>
      </c>
      <c r="L934" s="16">
        <v>4070</v>
      </c>
      <c r="M934" s="16" t="s">
        <v>3596</v>
      </c>
      <c r="N934" s="16" t="s">
        <v>3597</v>
      </c>
      <c r="O934" s="35" t="s">
        <v>3598</v>
      </c>
      <c r="P934" s="16" t="s">
        <v>71</v>
      </c>
      <c r="Q934" s="16" t="s">
        <v>131</v>
      </c>
      <c r="R934" s="38" t="s">
        <v>1726</v>
      </c>
      <c r="S934" s="38" t="s">
        <v>1309</v>
      </c>
      <c r="T934" s="22">
        <v>1069</v>
      </c>
      <c r="U934" s="22" t="s">
        <v>3597</v>
      </c>
      <c r="V934" s="37" t="s">
        <v>3598</v>
      </c>
      <c r="W934" s="16">
        <v>1000</v>
      </c>
      <c r="X934" s="16" t="s">
        <v>74</v>
      </c>
      <c r="Y934" s="16" t="s">
        <v>3599</v>
      </c>
      <c r="Z934" s="16" t="s">
        <v>3600</v>
      </c>
      <c r="AA934" s="16" t="s">
        <v>76</v>
      </c>
      <c r="AB934" s="16" t="s">
        <v>76</v>
      </c>
      <c r="AC934" s="16" t="s">
        <v>76</v>
      </c>
      <c r="AD934" s="16"/>
      <c r="AE934" s="16" t="s">
        <v>1324</v>
      </c>
      <c r="AF934" s="24">
        <v>2948278</v>
      </c>
      <c r="AG934" s="25" t="s">
        <v>78</v>
      </c>
      <c r="AH934" s="24">
        <v>2948278</v>
      </c>
      <c r="AI934" s="26" t="s">
        <v>78</v>
      </c>
      <c r="AJ934" s="27">
        <v>42866</v>
      </c>
      <c r="AK934" s="19"/>
      <c r="AL934" s="28">
        <f t="shared" ca="1" si="88"/>
        <v>7.833333333333333</v>
      </c>
      <c r="AM934" s="16" t="s">
        <v>173</v>
      </c>
      <c r="AN934" s="16" t="s">
        <v>194</v>
      </c>
      <c r="AO934" s="36" t="s">
        <v>82</v>
      </c>
      <c r="AP934" s="30">
        <v>6.9690000000000002E-2</v>
      </c>
      <c r="AQ934" s="31" t="s">
        <v>4965</v>
      </c>
      <c r="AR934" s="16" t="s">
        <v>4965</v>
      </c>
      <c r="AS934" s="16" t="s">
        <v>84</v>
      </c>
      <c r="AT934" s="16"/>
      <c r="AU934" s="33"/>
      <c r="AV934" s="16"/>
      <c r="AW934" s="16" t="s">
        <v>4966</v>
      </c>
      <c r="AX934" s="16">
        <v>3233996956</v>
      </c>
      <c r="AY934" s="16" t="s">
        <v>78</v>
      </c>
      <c r="AZ934" s="16" t="str">
        <f t="shared" ca="1" si="87"/>
        <v xml:space="preserve"> </v>
      </c>
      <c r="BA934" s="16" t="s">
        <v>87</v>
      </c>
      <c r="BB934" s="16" t="s">
        <v>87</v>
      </c>
      <c r="BC934" s="16"/>
      <c r="BD934" s="18" t="s">
        <v>87</v>
      </c>
      <c r="BE934" s="16"/>
      <c r="BF934" s="16" t="s">
        <v>87</v>
      </c>
      <c r="BG934" s="31"/>
      <c r="BH934" s="16"/>
      <c r="BI934" s="19"/>
      <c r="BJ934" s="16"/>
      <c r="BK934" s="16"/>
      <c r="BL934" s="34"/>
    </row>
    <row r="935" spans="1:64">
      <c r="A935" s="15">
        <v>1070</v>
      </c>
      <c r="B935" s="16">
        <v>301</v>
      </c>
      <c r="C935" s="17" t="s">
        <v>64</v>
      </c>
      <c r="D935" s="18">
        <v>80449365</v>
      </c>
      <c r="E935" s="18">
        <v>80449365</v>
      </c>
      <c r="F935" s="18">
        <v>80449365</v>
      </c>
      <c r="G935" s="17" t="s">
        <v>4967</v>
      </c>
      <c r="H935" s="16" t="s">
        <v>89</v>
      </c>
      <c r="I935" s="19" t="s">
        <v>4968</v>
      </c>
      <c r="J935" s="16">
        <f t="shared" ca="1" si="89"/>
        <v>41</v>
      </c>
      <c r="K935" s="17" t="s">
        <v>67</v>
      </c>
      <c r="L935" s="16">
        <v>4070</v>
      </c>
      <c r="M935" s="16" t="s">
        <v>3596</v>
      </c>
      <c r="N935" s="16" t="s">
        <v>3597</v>
      </c>
      <c r="O935" s="35" t="s">
        <v>3598</v>
      </c>
      <c r="P935" s="16" t="s">
        <v>71</v>
      </c>
      <c r="Q935" s="16" t="s">
        <v>131</v>
      </c>
      <c r="R935" s="38" t="s">
        <v>73</v>
      </c>
      <c r="S935" s="22"/>
      <c r="T935" s="22">
        <v>1070</v>
      </c>
      <c r="U935" s="22" t="s">
        <v>3597</v>
      </c>
      <c r="V935" s="37" t="s">
        <v>3598</v>
      </c>
      <c r="W935" s="16">
        <v>1000</v>
      </c>
      <c r="X935" s="16" t="s">
        <v>74</v>
      </c>
      <c r="Y935" s="16" t="s">
        <v>3599</v>
      </c>
      <c r="Z935" s="16" t="s">
        <v>3600</v>
      </c>
      <c r="AA935" s="16" t="s">
        <v>76</v>
      </c>
      <c r="AB935" s="16" t="s">
        <v>76</v>
      </c>
      <c r="AC935" s="16" t="s">
        <v>76</v>
      </c>
      <c r="AD935" s="16"/>
      <c r="AE935" s="16" t="s">
        <v>1324</v>
      </c>
      <c r="AF935" s="24">
        <v>2948278</v>
      </c>
      <c r="AG935" s="25" t="s">
        <v>78</v>
      </c>
      <c r="AH935" s="24">
        <v>2948278</v>
      </c>
      <c r="AI935" s="26" t="s">
        <v>78</v>
      </c>
      <c r="AJ935" s="27">
        <v>43018</v>
      </c>
      <c r="AK935" s="19"/>
      <c r="AL935" s="28">
        <f t="shared" ca="1" si="88"/>
        <v>7.416666666666667</v>
      </c>
      <c r="AM935" s="16" t="s">
        <v>173</v>
      </c>
      <c r="AN935" s="16" t="s">
        <v>81</v>
      </c>
      <c r="AO935" s="36" t="s">
        <v>82</v>
      </c>
      <c r="AP935" s="30">
        <v>6.9690000000000002E-2</v>
      </c>
      <c r="AQ935" s="31" t="s">
        <v>4969</v>
      </c>
      <c r="AR935" s="16" t="s">
        <v>4970</v>
      </c>
      <c r="AS935" s="16" t="s">
        <v>84</v>
      </c>
      <c r="AT935" s="16"/>
      <c r="AU935" s="33"/>
      <c r="AV935" s="16"/>
      <c r="AW935" s="16" t="s">
        <v>4971</v>
      </c>
      <c r="AX935" s="16">
        <v>3143297824</v>
      </c>
      <c r="AY935" s="16" t="s">
        <v>78</v>
      </c>
      <c r="AZ935" s="16" t="str">
        <f t="shared" ca="1" si="87"/>
        <v xml:space="preserve"> </v>
      </c>
      <c r="BA935" s="16" t="s">
        <v>87</v>
      </c>
      <c r="BB935" s="16" t="s">
        <v>87</v>
      </c>
      <c r="BC935" s="16"/>
      <c r="BD935" s="18" t="s">
        <v>87</v>
      </c>
      <c r="BE935" s="16"/>
      <c r="BF935" s="16" t="s">
        <v>87</v>
      </c>
      <c r="BG935" s="31"/>
      <c r="BH935" s="16"/>
      <c r="BI935" s="19"/>
      <c r="BJ935" s="16"/>
      <c r="BK935" s="16"/>
      <c r="BL935" s="34"/>
    </row>
    <row r="936" spans="1:64">
      <c r="A936" s="15">
        <v>1071</v>
      </c>
      <c r="B936" s="16">
        <v>301</v>
      </c>
      <c r="C936" s="17" t="s">
        <v>64</v>
      </c>
      <c r="D936" s="18">
        <v>80472335</v>
      </c>
      <c r="E936" s="18">
        <v>80472335</v>
      </c>
      <c r="F936" s="18">
        <v>80472335</v>
      </c>
      <c r="G936" s="17" t="s">
        <v>4972</v>
      </c>
      <c r="H936" s="16" t="s">
        <v>229</v>
      </c>
      <c r="I936" s="19">
        <v>27020</v>
      </c>
      <c r="J936" s="16">
        <f t="shared" ca="1" si="89"/>
        <v>51</v>
      </c>
      <c r="K936" s="17" t="s">
        <v>67</v>
      </c>
      <c r="L936" s="16">
        <v>4070</v>
      </c>
      <c r="M936" s="16" t="s">
        <v>3596</v>
      </c>
      <c r="N936" s="16" t="s">
        <v>3597</v>
      </c>
      <c r="O936" s="35" t="s">
        <v>3598</v>
      </c>
      <c r="P936" s="16" t="s">
        <v>71</v>
      </c>
      <c r="Q936" s="16" t="s">
        <v>131</v>
      </c>
      <c r="R936" s="38" t="s">
        <v>73</v>
      </c>
      <c r="S936" s="22"/>
      <c r="T936" s="22">
        <v>1071</v>
      </c>
      <c r="U936" s="22" t="s">
        <v>3597</v>
      </c>
      <c r="V936" s="37" t="s">
        <v>3598</v>
      </c>
      <c r="W936" s="16">
        <v>1000</v>
      </c>
      <c r="X936" s="16" t="s">
        <v>74</v>
      </c>
      <c r="Y936" s="16" t="s">
        <v>3599</v>
      </c>
      <c r="Z936" s="16" t="s">
        <v>3600</v>
      </c>
      <c r="AA936" s="16" t="s">
        <v>339</v>
      </c>
      <c r="AB936" s="16" t="s">
        <v>340</v>
      </c>
      <c r="AC936" s="16" t="s">
        <v>341</v>
      </c>
      <c r="AD936" s="16"/>
      <c r="AE936" s="16" t="s">
        <v>1324</v>
      </c>
      <c r="AF936" s="24">
        <v>2948278</v>
      </c>
      <c r="AG936" s="25" t="s">
        <v>78</v>
      </c>
      <c r="AH936" s="24">
        <v>2948278</v>
      </c>
      <c r="AI936" s="26" t="s">
        <v>78</v>
      </c>
      <c r="AJ936" s="27">
        <v>43087</v>
      </c>
      <c r="AK936" s="19"/>
      <c r="AL936" s="28">
        <f t="shared" ca="1" si="88"/>
        <v>7.25</v>
      </c>
      <c r="AM936" s="16" t="s">
        <v>269</v>
      </c>
      <c r="AN936" s="16" t="s">
        <v>94</v>
      </c>
      <c r="AO936" s="36" t="s">
        <v>343</v>
      </c>
      <c r="AP936" s="30">
        <v>6.9690000000000002E-2</v>
      </c>
      <c r="AQ936" s="31" t="s">
        <v>4973</v>
      </c>
      <c r="AR936" s="16" t="s">
        <v>4974</v>
      </c>
      <c r="AS936" s="16" t="s">
        <v>84</v>
      </c>
      <c r="AT936" s="16"/>
      <c r="AU936" s="33"/>
      <c r="AV936" s="16"/>
      <c r="AW936" s="16" t="s">
        <v>4975</v>
      </c>
      <c r="AX936" s="16">
        <v>3112748278</v>
      </c>
      <c r="AY936" s="16">
        <v>3232252117</v>
      </c>
      <c r="AZ936" s="16" t="str">
        <f t="shared" ca="1" si="87"/>
        <v xml:space="preserve"> </v>
      </c>
      <c r="BA936" s="16" t="s">
        <v>87</v>
      </c>
      <c r="BB936" s="16" t="s">
        <v>87</v>
      </c>
      <c r="BC936" s="16"/>
      <c r="BD936" s="18" t="s">
        <v>87</v>
      </c>
      <c r="BE936" s="16"/>
      <c r="BF936" s="16" t="s">
        <v>87</v>
      </c>
      <c r="BG936" s="31"/>
      <c r="BH936" s="16"/>
      <c r="BI936" s="19"/>
      <c r="BJ936" s="16"/>
      <c r="BK936" s="16"/>
      <c r="BL936" s="34"/>
    </row>
    <row r="937" spans="1:64">
      <c r="A937" s="15">
        <v>1072</v>
      </c>
      <c r="B937" s="16">
        <v>301</v>
      </c>
      <c r="C937" s="17" t="s">
        <v>64</v>
      </c>
      <c r="D937" s="18">
        <v>79203058</v>
      </c>
      <c r="E937" s="18">
        <v>79203058</v>
      </c>
      <c r="F937" s="18">
        <v>79203058</v>
      </c>
      <c r="G937" s="17" t="s">
        <v>4976</v>
      </c>
      <c r="H937" s="16" t="s">
        <v>89</v>
      </c>
      <c r="I937" s="19">
        <v>23229</v>
      </c>
      <c r="J937" s="16">
        <f t="shared" ca="1" si="89"/>
        <v>61</v>
      </c>
      <c r="K937" s="17" t="s">
        <v>67</v>
      </c>
      <c r="L937" s="16">
        <v>4070</v>
      </c>
      <c r="M937" s="16" t="s">
        <v>3596</v>
      </c>
      <c r="N937" s="16" t="s">
        <v>3597</v>
      </c>
      <c r="O937" s="35" t="s">
        <v>3598</v>
      </c>
      <c r="P937" s="16" t="s">
        <v>71</v>
      </c>
      <c r="Q937" s="16" t="s">
        <v>131</v>
      </c>
      <c r="R937" s="38" t="s">
        <v>73</v>
      </c>
      <c r="S937" s="22"/>
      <c r="T937" s="22">
        <v>1072</v>
      </c>
      <c r="U937" s="22" t="s">
        <v>3597</v>
      </c>
      <c r="V937" s="37" t="s">
        <v>3598</v>
      </c>
      <c r="W937" s="16">
        <v>1000</v>
      </c>
      <c r="X937" s="16" t="s">
        <v>74</v>
      </c>
      <c r="Y937" s="16" t="s">
        <v>3599</v>
      </c>
      <c r="Z937" s="16" t="s">
        <v>3600</v>
      </c>
      <c r="AA937" s="16" t="s">
        <v>433</v>
      </c>
      <c r="AB937" s="16" t="s">
        <v>662</v>
      </c>
      <c r="AC937" s="16" t="s">
        <v>663</v>
      </c>
      <c r="AD937" s="16" t="s">
        <v>3960</v>
      </c>
      <c r="AE937" s="16" t="s">
        <v>1324</v>
      </c>
      <c r="AF937" s="24">
        <v>2948278</v>
      </c>
      <c r="AG937" s="25" t="s">
        <v>78</v>
      </c>
      <c r="AH937" s="24">
        <v>2948278</v>
      </c>
      <c r="AI937" s="26" t="s">
        <v>78</v>
      </c>
      <c r="AJ937" s="27">
        <v>43873</v>
      </c>
      <c r="AK937" s="19"/>
      <c r="AL937" s="28">
        <f t="shared" ca="1" si="88"/>
        <v>5.083333333333333</v>
      </c>
      <c r="AM937" s="16" t="s">
        <v>120</v>
      </c>
      <c r="AN937" s="16" t="s">
        <v>94</v>
      </c>
      <c r="AO937" s="36" t="s">
        <v>664</v>
      </c>
      <c r="AP937" s="30">
        <v>6.9690000000000002E-2</v>
      </c>
      <c r="AQ937" s="31" t="s">
        <v>4977</v>
      </c>
      <c r="AR937" s="16" t="s">
        <v>4978</v>
      </c>
      <c r="AS937" s="16" t="s">
        <v>3755</v>
      </c>
      <c r="AT937" s="16"/>
      <c r="AU937" s="33"/>
      <c r="AV937" s="16"/>
      <c r="AW937" s="16" t="s">
        <v>4979</v>
      </c>
      <c r="AX937" s="16">
        <v>3102297597</v>
      </c>
      <c r="AY937" s="16" t="s">
        <v>78</v>
      </c>
      <c r="AZ937" s="16" t="str">
        <f t="shared" ca="1" si="87"/>
        <v>Prepensionado</v>
      </c>
      <c r="BA937" s="16" t="s">
        <v>87</v>
      </c>
      <c r="BB937" s="16" t="s">
        <v>87</v>
      </c>
      <c r="BC937" s="16"/>
      <c r="BD937" s="18" t="s">
        <v>87</v>
      </c>
      <c r="BE937" s="16"/>
      <c r="BF937" s="16" t="s">
        <v>87</v>
      </c>
      <c r="BG937" s="31"/>
      <c r="BH937" s="16"/>
      <c r="BI937" s="19"/>
      <c r="BJ937" s="16"/>
      <c r="BK937" s="16"/>
      <c r="BL937" s="34"/>
    </row>
    <row r="938" spans="1:64">
      <c r="A938" s="15">
        <v>1073</v>
      </c>
      <c r="B938" s="16">
        <v>301</v>
      </c>
      <c r="C938" s="17" t="s">
        <v>112</v>
      </c>
      <c r="D938" s="18">
        <v>1148956731</v>
      </c>
      <c r="E938" s="18">
        <v>1148956731</v>
      </c>
      <c r="F938" s="18">
        <v>1148956731</v>
      </c>
      <c r="G938" s="17" t="s">
        <v>4980</v>
      </c>
      <c r="H938" s="16"/>
      <c r="I938" s="19">
        <v>33557</v>
      </c>
      <c r="J938" s="16">
        <f ca="1">IF(I938=0," ",DATEDIF(I938,TODAY(),"Y"))</f>
        <v>33</v>
      </c>
      <c r="K938" s="17" t="s">
        <v>67</v>
      </c>
      <c r="L938" s="16">
        <v>4070</v>
      </c>
      <c r="M938" s="16" t="s">
        <v>3596</v>
      </c>
      <c r="N938" s="16" t="s">
        <v>3597</v>
      </c>
      <c r="O938" s="35" t="s">
        <v>3598</v>
      </c>
      <c r="P938" s="16" t="s">
        <v>71</v>
      </c>
      <c r="Q938" s="16" t="s">
        <v>131</v>
      </c>
      <c r="R938" s="38" t="s">
        <v>73</v>
      </c>
      <c r="S938" s="22"/>
      <c r="T938" s="22">
        <v>1073</v>
      </c>
      <c r="U938" s="22" t="s">
        <v>3597</v>
      </c>
      <c r="V938" s="37" t="s">
        <v>3598</v>
      </c>
      <c r="W938" s="16">
        <v>1000</v>
      </c>
      <c r="X938" s="16" t="s">
        <v>74</v>
      </c>
      <c r="Y938" s="16" t="s">
        <v>3599</v>
      </c>
      <c r="Z938" s="16" t="s">
        <v>3600</v>
      </c>
      <c r="AA938" s="16" t="s">
        <v>433</v>
      </c>
      <c r="AB938" s="16" t="s">
        <v>662</v>
      </c>
      <c r="AC938" s="16" t="s">
        <v>663</v>
      </c>
      <c r="AD938" s="16"/>
      <c r="AE938" s="16" t="s">
        <v>3601</v>
      </c>
      <c r="AF938" s="24">
        <v>2948278</v>
      </c>
      <c r="AG938" s="25" t="s">
        <v>78</v>
      </c>
      <c r="AH938" s="24">
        <v>2948278</v>
      </c>
      <c r="AI938" s="26" t="s">
        <v>78</v>
      </c>
      <c r="AJ938" s="27">
        <v>45391</v>
      </c>
      <c r="AK938" s="19" t="s">
        <v>4981</v>
      </c>
      <c r="AL938" s="28">
        <f t="shared" ca="1" si="88"/>
        <v>0.91666666666666663</v>
      </c>
      <c r="AM938" s="16" t="s">
        <v>183</v>
      </c>
      <c r="AN938" s="16" t="s">
        <v>94</v>
      </c>
      <c r="AO938" s="36" t="s">
        <v>664</v>
      </c>
      <c r="AP938" s="30">
        <v>6.9690000000000002E-2</v>
      </c>
      <c r="AQ938" s="31" t="s">
        <v>4982</v>
      </c>
      <c r="AR938" s="32" t="s">
        <v>4983</v>
      </c>
      <c r="AS938" s="16" t="s">
        <v>4539</v>
      </c>
      <c r="AT938" s="16"/>
      <c r="AU938" s="33"/>
      <c r="AV938" s="16"/>
      <c r="AW938" s="16" t="s">
        <v>4984</v>
      </c>
      <c r="AX938" s="16">
        <v>3206271373</v>
      </c>
      <c r="AY938" s="16" t="s">
        <v>78</v>
      </c>
      <c r="AZ938" s="16" t="str">
        <f t="shared" ca="1" si="87"/>
        <v xml:space="preserve"> </v>
      </c>
      <c r="BA938" s="16" t="s">
        <v>87</v>
      </c>
      <c r="BB938" s="16" t="s">
        <v>87</v>
      </c>
      <c r="BC938" s="16"/>
      <c r="BD938" s="18" t="s">
        <v>87</v>
      </c>
      <c r="BE938" s="16"/>
      <c r="BF938" s="16" t="s">
        <v>87</v>
      </c>
      <c r="BG938" s="31"/>
      <c r="BH938" s="16"/>
      <c r="BI938" s="19"/>
      <c r="BJ938" s="16"/>
      <c r="BK938" s="16"/>
      <c r="BL938" s="34"/>
    </row>
    <row r="939" spans="1:64">
      <c r="A939" s="15">
        <v>1074</v>
      </c>
      <c r="B939" s="16">
        <v>301</v>
      </c>
      <c r="C939" s="17" t="s">
        <v>64</v>
      </c>
      <c r="D939" s="18">
        <v>1061222643</v>
      </c>
      <c r="E939" s="18">
        <v>1061222643</v>
      </c>
      <c r="F939" s="18">
        <v>1061222643</v>
      </c>
      <c r="G939" s="17" t="s">
        <v>4985</v>
      </c>
      <c r="H939" s="16" t="s">
        <v>89</v>
      </c>
      <c r="I939" s="19">
        <v>33319</v>
      </c>
      <c r="J939" s="16">
        <f t="shared" ref="J939:J1001" ca="1" si="90">IF(I939=0," ",DATEDIF(I939,TODAY(),"Y"))</f>
        <v>34</v>
      </c>
      <c r="K939" s="17" t="s">
        <v>67</v>
      </c>
      <c r="L939" s="16">
        <v>4070</v>
      </c>
      <c r="M939" s="16" t="s">
        <v>3596</v>
      </c>
      <c r="N939" s="16" t="s">
        <v>3597</v>
      </c>
      <c r="O939" s="35" t="s">
        <v>3598</v>
      </c>
      <c r="P939" s="16" t="s">
        <v>71</v>
      </c>
      <c r="Q939" s="16" t="s">
        <v>131</v>
      </c>
      <c r="R939" s="38" t="s">
        <v>73</v>
      </c>
      <c r="S939" s="22"/>
      <c r="T939" s="22">
        <v>1074</v>
      </c>
      <c r="U939" s="22" t="s">
        <v>3597</v>
      </c>
      <c r="V939" s="37" t="s">
        <v>3598</v>
      </c>
      <c r="W939" s="16">
        <v>1000</v>
      </c>
      <c r="X939" s="16" t="s">
        <v>74</v>
      </c>
      <c r="Y939" s="16" t="s">
        <v>3599</v>
      </c>
      <c r="Z939" s="16" t="s">
        <v>3600</v>
      </c>
      <c r="AA939" s="16" t="s">
        <v>463</v>
      </c>
      <c r="AB939" s="16" t="s">
        <v>464</v>
      </c>
      <c r="AC939" s="16" t="s">
        <v>465</v>
      </c>
      <c r="AD939" s="16"/>
      <c r="AE939" s="16" t="s">
        <v>3601</v>
      </c>
      <c r="AF939" s="24">
        <v>2948278</v>
      </c>
      <c r="AG939" s="25" t="s">
        <v>78</v>
      </c>
      <c r="AH939" s="24">
        <v>2948278</v>
      </c>
      <c r="AI939" s="26" t="s">
        <v>78</v>
      </c>
      <c r="AJ939" s="27">
        <v>43796</v>
      </c>
      <c r="AK939" s="19"/>
      <c r="AL939" s="28">
        <f t="shared" ca="1" si="88"/>
        <v>5.333333333333333</v>
      </c>
      <c r="AM939" s="16" t="s">
        <v>120</v>
      </c>
      <c r="AN939" s="16" t="s">
        <v>121</v>
      </c>
      <c r="AO939" s="36" t="s">
        <v>466</v>
      </c>
      <c r="AP939" s="30">
        <v>6.9690000000000002E-2</v>
      </c>
      <c r="AQ939" s="31" t="s">
        <v>4986</v>
      </c>
      <c r="AR939" s="16" t="s">
        <v>4986</v>
      </c>
      <c r="AS939" s="16" t="s">
        <v>3755</v>
      </c>
      <c r="AT939" s="16"/>
      <c r="AU939" s="33"/>
      <c r="AV939" s="16"/>
      <c r="AW939" s="16" t="s">
        <v>4987</v>
      </c>
      <c r="AX939" s="16">
        <v>3104190535</v>
      </c>
      <c r="AY939" s="16" t="s">
        <v>78</v>
      </c>
      <c r="AZ939" s="16" t="str">
        <f t="shared" ca="1" si="87"/>
        <v xml:space="preserve"> </v>
      </c>
      <c r="BA939" s="16" t="s">
        <v>87</v>
      </c>
      <c r="BB939" s="16" t="s">
        <v>211</v>
      </c>
      <c r="BC939" s="16"/>
      <c r="BD939" s="18" t="s">
        <v>87</v>
      </c>
      <c r="BE939" s="16"/>
      <c r="BF939" s="16" t="s">
        <v>87</v>
      </c>
      <c r="BG939" s="31"/>
      <c r="BH939" s="16"/>
      <c r="BI939" s="19"/>
      <c r="BJ939" s="16"/>
      <c r="BK939" s="16"/>
      <c r="BL939" s="34"/>
    </row>
    <row r="940" spans="1:64">
      <c r="A940" s="15">
        <v>1075</v>
      </c>
      <c r="B940" s="16">
        <v>301</v>
      </c>
      <c r="C940" s="17" t="s">
        <v>64</v>
      </c>
      <c r="D940" s="18">
        <v>80743081</v>
      </c>
      <c r="E940" s="18">
        <v>80743081</v>
      </c>
      <c r="F940" s="18">
        <v>80743081</v>
      </c>
      <c r="G940" s="17" t="s">
        <v>4988</v>
      </c>
      <c r="H940" s="16" t="s">
        <v>89</v>
      </c>
      <c r="I940" s="19">
        <v>30370</v>
      </c>
      <c r="J940" s="16">
        <f t="shared" ca="1" si="90"/>
        <v>42</v>
      </c>
      <c r="K940" s="17" t="s">
        <v>67</v>
      </c>
      <c r="L940" s="16">
        <v>4070</v>
      </c>
      <c r="M940" s="16" t="s">
        <v>3596</v>
      </c>
      <c r="N940" s="16" t="s">
        <v>3597</v>
      </c>
      <c r="O940" s="35" t="s">
        <v>3598</v>
      </c>
      <c r="P940" s="16" t="s">
        <v>71</v>
      </c>
      <c r="Q940" s="16" t="s">
        <v>131</v>
      </c>
      <c r="R940" s="38" t="s">
        <v>73</v>
      </c>
      <c r="S940" s="22"/>
      <c r="T940" s="22">
        <v>1075</v>
      </c>
      <c r="U940" s="22" t="s">
        <v>3597</v>
      </c>
      <c r="V940" s="37" t="s">
        <v>3598</v>
      </c>
      <c r="W940" s="16">
        <v>1000</v>
      </c>
      <c r="X940" s="16" t="s">
        <v>74</v>
      </c>
      <c r="Y940" s="16" t="s">
        <v>3599</v>
      </c>
      <c r="Z940" s="16" t="s">
        <v>3600</v>
      </c>
      <c r="AA940" s="16" t="s">
        <v>76</v>
      </c>
      <c r="AB940" s="16" t="s">
        <v>76</v>
      </c>
      <c r="AC940" s="16" t="s">
        <v>76</v>
      </c>
      <c r="AD940" s="16"/>
      <c r="AE940" s="16" t="s">
        <v>1324</v>
      </c>
      <c r="AF940" s="24">
        <v>2948278</v>
      </c>
      <c r="AG940" s="25" t="s">
        <v>78</v>
      </c>
      <c r="AH940" s="24">
        <v>2948278</v>
      </c>
      <c r="AI940" s="26" t="s">
        <v>78</v>
      </c>
      <c r="AJ940" s="27">
        <v>43447</v>
      </c>
      <c r="AK940" s="19"/>
      <c r="AL940" s="28">
        <f t="shared" ca="1" si="88"/>
        <v>6.25</v>
      </c>
      <c r="AM940" s="16" t="s">
        <v>93</v>
      </c>
      <c r="AN940" s="16" t="s">
        <v>94</v>
      </c>
      <c r="AO940" s="36" t="s">
        <v>82</v>
      </c>
      <c r="AP940" s="30">
        <v>6.9690000000000002E-2</v>
      </c>
      <c r="AQ940" s="31" t="s">
        <v>4989</v>
      </c>
      <c r="AR940" s="16" t="s">
        <v>4990</v>
      </c>
      <c r="AS940" s="16" t="s">
        <v>84</v>
      </c>
      <c r="AT940" s="16"/>
      <c r="AU940" s="33"/>
      <c r="AV940" s="16"/>
      <c r="AW940" s="16" t="s">
        <v>4991</v>
      </c>
      <c r="AX940" s="16">
        <v>3222102327</v>
      </c>
      <c r="AY940" s="16" t="s">
        <v>78</v>
      </c>
      <c r="AZ940" s="16" t="str">
        <f t="shared" ca="1" si="87"/>
        <v xml:space="preserve"> </v>
      </c>
      <c r="BA940" s="16" t="s">
        <v>87</v>
      </c>
      <c r="BB940" s="16" t="s">
        <v>87</v>
      </c>
      <c r="BC940" s="16"/>
      <c r="BD940" s="18" t="s">
        <v>87</v>
      </c>
      <c r="BE940" s="16"/>
      <c r="BF940" s="16" t="s">
        <v>87</v>
      </c>
      <c r="BG940" s="31"/>
      <c r="BH940" s="16"/>
      <c r="BI940" s="19"/>
      <c r="BJ940" s="16"/>
      <c r="BK940" s="16"/>
      <c r="BL940" s="34"/>
    </row>
    <row r="941" spans="1:64">
      <c r="A941" s="15">
        <v>1076</v>
      </c>
      <c r="B941" s="16">
        <v>301</v>
      </c>
      <c r="C941" s="17" t="s">
        <v>64</v>
      </c>
      <c r="D941" s="18">
        <v>80744858</v>
      </c>
      <c r="E941" s="18">
        <v>80744858</v>
      </c>
      <c r="F941" s="18">
        <v>80744858</v>
      </c>
      <c r="G941" s="17" t="s">
        <v>4992</v>
      </c>
      <c r="H941" s="16" t="s">
        <v>89</v>
      </c>
      <c r="I941" s="19" t="s">
        <v>4993</v>
      </c>
      <c r="J941" s="16">
        <f t="shared" ca="1" si="90"/>
        <v>41</v>
      </c>
      <c r="K941" s="17" t="s">
        <v>67</v>
      </c>
      <c r="L941" s="16">
        <v>4070</v>
      </c>
      <c r="M941" s="16" t="s">
        <v>3596</v>
      </c>
      <c r="N941" s="16" t="s">
        <v>3597</v>
      </c>
      <c r="O941" s="35" t="s">
        <v>3598</v>
      </c>
      <c r="P941" s="16" t="s">
        <v>71</v>
      </c>
      <c r="Q941" s="16" t="s">
        <v>131</v>
      </c>
      <c r="R941" s="38" t="s">
        <v>73</v>
      </c>
      <c r="S941" s="22"/>
      <c r="T941" s="22">
        <v>1076</v>
      </c>
      <c r="U941" s="22" t="s">
        <v>3597</v>
      </c>
      <c r="V941" s="37" t="s">
        <v>3598</v>
      </c>
      <c r="W941" s="16">
        <v>1000</v>
      </c>
      <c r="X941" s="16" t="s">
        <v>74</v>
      </c>
      <c r="Y941" s="16" t="s">
        <v>3599</v>
      </c>
      <c r="Z941" s="16" t="s">
        <v>3600</v>
      </c>
      <c r="AA941" s="16" t="s">
        <v>76</v>
      </c>
      <c r="AB941" s="16" t="s">
        <v>76</v>
      </c>
      <c r="AC941" s="16" t="s">
        <v>76</v>
      </c>
      <c r="AD941" s="16"/>
      <c r="AE941" s="16" t="s">
        <v>1324</v>
      </c>
      <c r="AF941" s="24">
        <v>2948278</v>
      </c>
      <c r="AG941" s="25" t="s">
        <v>78</v>
      </c>
      <c r="AH941" s="24">
        <v>2948278</v>
      </c>
      <c r="AI941" s="26" t="s">
        <v>78</v>
      </c>
      <c r="AJ941" s="27">
        <v>43013</v>
      </c>
      <c r="AK941" s="19"/>
      <c r="AL941" s="28">
        <f t="shared" ca="1" si="88"/>
        <v>7.416666666666667</v>
      </c>
      <c r="AM941" s="16" t="s">
        <v>80</v>
      </c>
      <c r="AN941" s="16" t="s">
        <v>94</v>
      </c>
      <c r="AO941" s="36" t="s">
        <v>82</v>
      </c>
      <c r="AP941" s="30">
        <v>6.9690000000000002E-2</v>
      </c>
      <c r="AQ941" s="31" t="s">
        <v>4994</v>
      </c>
      <c r="AR941" s="16" t="s">
        <v>4995</v>
      </c>
      <c r="AS941" s="16" t="s">
        <v>84</v>
      </c>
      <c r="AT941" s="16"/>
      <c r="AU941" s="33"/>
      <c r="AV941" s="16"/>
      <c r="AW941" s="16" t="s">
        <v>4996</v>
      </c>
      <c r="AX941" s="16">
        <v>3133321439</v>
      </c>
      <c r="AY941" s="16">
        <v>3232760819</v>
      </c>
      <c r="AZ941" s="16" t="str">
        <f t="shared" ca="1" si="87"/>
        <v xml:space="preserve"> </v>
      </c>
      <c r="BA941" s="16" t="s">
        <v>87</v>
      </c>
      <c r="BB941" s="16" t="s">
        <v>87</v>
      </c>
      <c r="BC941" s="16"/>
      <c r="BD941" s="18" t="s">
        <v>87</v>
      </c>
      <c r="BE941" s="16"/>
      <c r="BF941" s="16" t="s">
        <v>87</v>
      </c>
      <c r="BG941" s="31"/>
      <c r="BH941" s="16"/>
      <c r="BI941" s="19"/>
      <c r="BJ941" s="16"/>
      <c r="BK941" s="16"/>
      <c r="BL941" s="34"/>
    </row>
    <row r="942" spans="1:64">
      <c r="A942" s="15">
        <v>1077</v>
      </c>
      <c r="B942" s="16">
        <v>301</v>
      </c>
      <c r="C942" s="17" t="s">
        <v>64</v>
      </c>
      <c r="D942" s="18">
        <v>1214464636</v>
      </c>
      <c r="E942" s="18">
        <v>1214464636</v>
      </c>
      <c r="F942" s="18">
        <v>1214464636</v>
      </c>
      <c r="G942" s="17" t="s">
        <v>4997</v>
      </c>
      <c r="H942" s="16" t="s">
        <v>89</v>
      </c>
      <c r="I942" s="19">
        <v>30381</v>
      </c>
      <c r="J942" s="16">
        <f t="shared" ca="1" si="90"/>
        <v>42</v>
      </c>
      <c r="K942" s="17" t="s">
        <v>67</v>
      </c>
      <c r="L942" s="16">
        <v>4070</v>
      </c>
      <c r="M942" s="16" t="s">
        <v>3596</v>
      </c>
      <c r="N942" s="16" t="s">
        <v>3597</v>
      </c>
      <c r="O942" s="35" t="s">
        <v>3598</v>
      </c>
      <c r="P942" s="16" t="s">
        <v>71</v>
      </c>
      <c r="Q942" s="16" t="s">
        <v>131</v>
      </c>
      <c r="R942" s="38" t="s">
        <v>73</v>
      </c>
      <c r="S942" s="22"/>
      <c r="T942" s="22">
        <v>1077</v>
      </c>
      <c r="U942" s="22" t="s">
        <v>3597</v>
      </c>
      <c r="V942" s="37" t="s">
        <v>3598</v>
      </c>
      <c r="W942" s="16">
        <v>1000</v>
      </c>
      <c r="X942" s="16" t="s">
        <v>74</v>
      </c>
      <c r="Y942" s="16" t="s">
        <v>3599</v>
      </c>
      <c r="Z942" s="16" t="s">
        <v>3600</v>
      </c>
      <c r="AA942" s="16" t="s">
        <v>478</v>
      </c>
      <c r="AB942" s="16" t="s">
        <v>771</v>
      </c>
      <c r="AC942" s="16" t="s">
        <v>772</v>
      </c>
      <c r="AD942" s="16" t="s">
        <v>4998</v>
      </c>
      <c r="AE942" s="16" t="s">
        <v>1324</v>
      </c>
      <c r="AF942" s="24">
        <v>2948278</v>
      </c>
      <c r="AG942" s="25" t="s">
        <v>78</v>
      </c>
      <c r="AH942" s="24">
        <v>2948278</v>
      </c>
      <c r="AI942" s="26" t="s">
        <v>78</v>
      </c>
      <c r="AJ942" s="27">
        <v>43720</v>
      </c>
      <c r="AK942" s="19"/>
      <c r="AL942" s="28">
        <f t="shared" ca="1" si="88"/>
        <v>5.5</v>
      </c>
      <c r="AM942" s="16" t="s">
        <v>120</v>
      </c>
      <c r="AN942" s="16" t="s">
        <v>94</v>
      </c>
      <c r="AO942" s="36" t="s">
        <v>773</v>
      </c>
      <c r="AP942" s="30">
        <v>6.9690000000000002E-2</v>
      </c>
      <c r="AQ942" s="31" t="s">
        <v>4999</v>
      </c>
      <c r="AR942" s="16" t="s">
        <v>4999</v>
      </c>
      <c r="AS942" s="16" t="s">
        <v>84</v>
      </c>
      <c r="AT942" s="16"/>
      <c r="AU942" s="33"/>
      <c r="AV942" s="16"/>
      <c r="AW942" s="16" t="s">
        <v>5000</v>
      </c>
      <c r="AX942" s="16">
        <v>3136326467</v>
      </c>
      <c r="AY942" s="16" t="s">
        <v>78</v>
      </c>
      <c r="AZ942" s="16" t="str">
        <f t="shared" ca="1" si="87"/>
        <v xml:space="preserve"> </v>
      </c>
      <c r="BA942" s="16" t="s">
        <v>87</v>
      </c>
      <c r="BB942" s="16" t="s">
        <v>87</v>
      </c>
      <c r="BC942" s="16"/>
      <c r="BD942" s="18" t="s">
        <v>87</v>
      </c>
      <c r="BE942" s="16"/>
      <c r="BF942" s="16" t="s">
        <v>87</v>
      </c>
      <c r="BG942" s="31"/>
      <c r="BH942" s="16"/>
      <c r="BI942" s="19"/>
      <c r="BJ942" s="16"/>
      <c r="BK942" s="16"/>
      <c r="BL942" s="34"/>
    </row>
    <row r="943" spans="1:64">
      <c r="A943" s="15">
        <v>1078</v>
      </c>
      <c r="B943" s="16">
        <v>301</v>
      </c>
      <c r="C943" s="17" t="s">
        <v>64</v>
      </c>
      <c r="D943" s="18">
        <v>80745509</v>
      </c>
      <c r="E943" s="18">
        <v>80745509</v>
      </c>
      <c r="F943" s="18">
        <v>80745509</v>
      </c>
      <c r="G943" s="17" t="s">
        <v>5001</v>
      </c>
      <c r="H943" s="16" t="s">
        <v>5002</v>
      </c>
      <c r="I943" s="19">
        <v>30601</v>
      </c>
      <c r="J943" s="16">
        <f t="shared" ca="1" si="90"/>
        <v>41</v>
      </c>
      <c r="K943" s="17" t="s">
        <v>67</v>
      </c>
      <c r="L943" s="16">
        <v>4070</v>
      </c>
      <c r="M943" s="16" t="s">
        <v>3596</v>
      </c>
      <c r="N943" s="16" t="s">
        <v>3597</v>
      </c>
      <c r="O943" s="35" t="s">
        <v>3598</v>
      </c>
      <c r="P943" s="16" t="s">
        <v>71</v>
      </c>
      <c r="Q943" s="16" t="s">
        <v>131</v>
      </c>
      <c r="R943" s="38" t="s">
        <v>73</v>
      </c>
      <c r="S943" s="22"/>
      <c r="T943" s="22">
        <v>1078</v>
      </c>
      <c r="U943" s="22" t="s">
        <v>3597</v>
      </c>
      <c r="V943" s="37" t="s">
        <v>3598</v>
      </c>
      <c r="W943" s="16">
        <v>1000</v>
      </c>
      <c r="X943" s="16" t="s">
        <v>74</v>
      </c>
      <c r="Y943" s="16" t="s">
        <v>3599</v>
      </c>
      <c r="Z943" s="16" t="s">
        <v>3600</v>
      </c>
      <c r="AA943" s="16" t="s">
        <v>1359</v>
      </c>
      <c r="AB943" s="16" t="s">
        <v>1950</v>
      </c>
      <c r="AC943" s="16" t="s">
        <v>1951</v>
      </c>
      <c r="AD943" s="16"/>
      <c r="AE943" s="16" t="s">
        <v>1324</v>
      </c>
      <c r="AF943" s="24">
        <v>2948278</v>
      </c>
      <c r="AG943" s="25" t="s">
        <v>78</v>
      </c>
      <c r="AH943" s="24">
        <v>2948278</v>
      </c>
      <c r="AI943" s="26" t="s">
        <v>78</v>
      </c>
      <c r="AJ943" s="27">
        <v>43181</v>
      </c>
      <c r="AK943" s="19"/>
      <c r="AL943" s="28">
        <f t="shared" ca="1" si="88"/>
        <v>7</v>
      </c>
      <c r="AM943" s="16" t="s">
        <v>120</v>
      </c>
      <c r="AN943" s="16" t="s">
        <v>121</v>
      </c>
      <c r="AO943" s="36" t="s">
        <v>1953</v>
      </c>
      <c r="AP943" s="30">
        <v>6.9690000000000002E-2</v>
      </c>
      <c r="AQ943" s="31" t="s">
        <v>5003</v>
      </c>
      <c r="AR943" s="16" t="s">
        <v>5003</v>
      </c>
      <c r="AS943" s="16" t="s">
        <v>84</v>
      </c>
      <c r="AT943" s="16"/>
      <c r="AU943" s="33"/>
      <c r="AV943" s="16"/>
      <c r="AW943" s="16" t="s">
        <v>5004</v>
      </c>
      <c r="AX943" s="16">
        <v>3218799474</v>
      </c>
      <c r="AY943" s="16" t="s">
        <v>78</v>
      </c>
      <c r="AZ943" s="16" t="str">
        <f t="shared" ca="1" si="87"/>
        <v xml:space="preserve"> </v>
      </c>
      <c r="BA943" s="16" t="s">
        <v>87</v>
      </c>
      <c r="BB943" s="16" t="s">
        <v>87</v>
      </c>
      <c r="BC943" s="16"/>
      <c r="BD943" s="18" t="s">
        <v>87</v>
      </c>
      <c r="BE943" s="16"/>
      <c r="BF943" s="16" t="s">
        <v>87</v>
      </c>
      <c r="BG943" s="31"/>
      <c r="BH943" s="16"/>
      <c r="BI943" s="19"/>
      <c r="BJ943" s="16"/>
      <c r="BK943" s="16"/>
      <c r="BL943" s="34"/>
    </row>
    <row r="944" spans="1:64">
      <c r="A944" s="15">
        <v>1079</v>
      </c>
      <c r="B944" s="16">
        <v>301</v>
      </c>
      <c r="C944" s="17" t="s">
        <v>64</v>
      </c>
      <c r="D944" s="18">
        <v>80748107</v>
      </c>
      <c r="E944" s="18">
        <v>80748107</v>
      </c>
      <c r="F944" s="18">
        <v>80748107</v>
      </c>
      <c r="G944" s="17" t="s">
        <v>5005</v>
      </c>
      <c r="H944" s="16" t="s">
        <v>236</v>
      </c>
      <c r="I944" s="19">
        <v>30964</v>
      </c>
      <c r="J944" s="16">
        <f t="shared" ca="1" si="90"/>
        <v>40</v>
      </c>
      <c r="K944" s="17" t="s">
        <v>67</v>
      </c>
      <c r="L944" s="16">
        <v>4070</v>
      </c>
      <c r="M944" s="16" t="s">
        <v>3596</v>
      </c>
      <c r="N944" s="16" t="s">
        <v>3597</v>
      </c>
      <c r="O944" s="35" t="s">
        <v>3598</v>
      </c>
      <c r="P944" s="16" t="s">
        <v>71</v>
      </c>
      <c r="Q944" s="16" t="s">
        <v>131</v>
      </c>
      <c r="R944" s="38" t="s">
        <v>73</v>
      </c>
      <c r="S944" s="22"/>
      <c r="T944" s="22">
        <v>1079</v>
      </c>
      <c r="U944" s="22" t="s">
        <v>3597</v>
      </c>
      <c r="V944" s="37" t="s">
        <v>3598</v>
      </c>
      <c r="W944" s="16">
        <v>1000</v>
      </c>
      <c r="X944" s="16" t="s">
        <v>74</v>
      </c>
      <c r="Y944" s="16" t="s">
        <v>3599</v>
      </c>
      <c r="Z944" s="16" t="s">
        <v>3600</v>
      </c>
      <c r="AA944" s="16" t="s">
        <v>76</v>
      </c>
      <c r="AB944" s="16" t="s">
        <v>76</v>
      </c>
      <c r="AC944" s="16" t="s">
        <v>76</v>
      </c>
      <c r="AD944" s="16"/>
      <c r="AE944" s="16" t="s">
        <v>1324</v>
      </c>
      <c r="AF944" s="24">
        <v>2948278</v>
      </c>
      <c r="AG944" s="25" t="s">
        <v>78</v>
      </c>
      <c r="AH944" s="24">
        <v>2948278</v>
      </c>
      <c r="AI944" s="26" t="s">
        <v>78</v>
      </c>
      <c r="AJ944" s="27">
        <v>43126</v>
      </c>
      <c r="AK944" s="19"/>
      <c r="AL944" s="28">
        <f t="shared" ca="1" si="88"/>
        <v>7.166666666666667</v>
      </c>
      <c r="AM944" s="16" t="s">
        <v>120</v>
      </c>
      <c r="AN944" s="16" t="s">
        <v>94</v>
      </c>
      <c r="AO944" s="36" t="s">
        <v>82</v>
      </c>
      <c r="AP944" s="30">
        <v>6.9690000000000002E-2</v>
      </c>
      <c r="AQ944" s="31" t="s">
        <v>5006</v>
      </c>
      <c r="AR944" s="16" t="s">
        <v>5006</v>
      </c>
      <c r="AS944" s="16" t="s">
        <v>84</v>
      </c>
      <c r="AT944" s="16"/>
      <c r="AU944" s="33"/>
      <c r="AV944" s="16"/>
      <c r="AW944" s="16" t="s">
        <v>5007</v>
      </c>
      <c r="AX944" s="16">
        <v>3022928852</v>
      </c>
      <c r="AY944" s="16">
        <v>3232251044</v>
      </c>
      <c r="AZ944" s="16" t="str">
        <f t="shared" ca="1" si="87"/>
        <v xml:space="preserve"> </v>
      </c>
      <c r="BA944" s="16" t="s">
        <v>87</v>
      </c>
      <c r="BB944" s="16" t="s">
        <v>87</v>
      </c>
      <c r="BC944" s="16"/>
      <c r="BD944" s="18" t="s">
        <v>87</v>
      </c>
      <c r="BE944" s="16"/>
      <c r="BF944" s="16" t="s">
        <v>87</v>
      </c>
      <c r="BG944" s="31"/>
      <c r="BH944" s="16"/>
      <c r="BI944" s="19"/>
      <c r="BJ944" s="16"/>
      <c r="BK944" s="16"/>
      <c r="BL944" s="34"/>
    </row>
    <row r="945" spans="1:64">
      <c r="A945" s="15">
        <v>1080</v>
      </c>
      <c r="B945" s="16">
        <v>301</v>
      </c>
      <c r="C945" s="17" t="s">
        <v>64</v>
      </c>
      <c r="D945" s="18">
        <v>80764474</v>
      </c>
      <c r="E945" s="18">
        <v>80764474</v>
      </c>
      <c r="F945" s="18">
        <v>80764474</v>
      </c>
      <c r="G945" s="17" t="s">
        <v>5008</v>
      </c>
      <c r="H945" s="16" t="s">
        <v>229</v>
      </c>
      <c r="I945" s="19">
        <v>30666</v>
      </c>
      <c r="J945" s="16">
        <f t="shared" ca="1" si="90"/>
        <v>41</v>
      </c>
      <c r="K945" s="17" t="s">
        <v>67</v>
      </c>
      <c r="L945" s="16">
        <v>4070</v>
      </c>
      <c r="M945" s="16" t="s">
        <v>3596</v>
      </c>
      <c r="N945" s="16" t="s">
        <v>3597</v>
      </c>
      <c r="O945" s="35" t="s">
        <v>3598</v>
      </c>
      <c r="P945" s="16" t="s">
        <v>71</v>
      </c>
      <c r="Q945" s="16" t="s">
        <v>131</v>
      </c>
      <c r="R945" s="38" t="s">
        <v>73</v>
      </c>
      <c r="S945" s="22"/>
      <c r="T945" s="22">
        <v>1080</v>
      </c>
      <c r="U945" s="22" t="s">
        <v>3597</v>
      </c>
      <c r="V945" s="37" t="s">
        <v>3598</v>
      </c>
      <c r="W945" s="16">
        <v>1000</v>
      </c>
      <c r="X945" s="16" t="s">
        <v>74</v>
      </c>
      <c r="Y945" s="16" t="s">
        <v>3599</v>
      </c>
      <c r="Z945" s="16" t="s">
        <v>3600</v>
      </c>
      <c r="AA945" s="16" t="s">
        <v>421</v>
      </c>
      <c r="AB945" s="16" t="s">
        <v>581</v>
      </c>
      <c r="AC945" s="16" t="s">
        <v>582</v>
      </c>
      <c r="AD945" s="16" t="s">
        <v>5009</v>
      </c>
      <c r="AE945" s="16" t="s">
        <v>1324</v>
      </c>
      <c r="AF945" s="24">
        <v>2948278</v>
      </c>
      <c r="AG945" s="25" t="s">
        <v>78</v>
      </c>
      <c r="AH945" s="24">
        <v>2948278</v>
      </c>
      <c r="AI945" s="26" t="s">
        <v>78</v>
      </c>
      <c r="AJ945" s="27">
        <v>43105</v>
      </c>
      <c r="AK945" s="19"/>
      <c r="AL945" s="28">
        <f t="shared" ca="1" si="88"/>
        <v>7.166666666666667</v>
      </c>
      <c r="AM945" s="16" t="s">
        <v>173</v>
      </c>
      <c r="AN945" s="16" t="s">
        <v>121</v>
      </c>
      <c r="AO945" s="36" t="s">
        <v>583</v>
      </c>
      <c r="AP945" s="30">
        <v>6.9690000000000002E-2</v>
      </c>
      <c r="AQ945" s="31" t="s">
        <v>5010</v>
      </c>
      <c r="AR945" s="16" t="s">
        <v>5011</v>
      </c>
      <c r="AS945" s="16" t="s">
        <v>5012</v>
      </c>
      <c r="AT945" s="16"/>
      <c r="AU945" s="33"/>
      <c r="AV945" s="16"/>
      <c r="AW945" s="16" t="s">
        <v>5013</v>
      </c>
      <c r="AX945" s="16">
        <v>3203429624</v>
      </c>
      <c r="AY945" s="16" t="s">
        <v>78</v>
      </c>
      <c r="AZ945" s="16" t="str">
        <f t="shared" ca="1" si="87"/>
        <v xml:space="preserve"> </v>
      </c>
      <c r="BA945" s="16" t="s">
        <v>87</v>
      </c>
      <c r="BB945" s="16" t="s">
        <v>87</v>
      </c>
      <c r="BC945" s="16"/>
      <c r="BD945" s="18" t="s">
        <v>87</v>
      </c>
      <c r="BE945" s="16"/>
      <c r="BF945" s="16" t="s">
        <v>87</v>
      </c>
      <c r="BG945" s="31"/>
      <c r="BH945" s="16"/>
      <c r="BI945" s="19"/>
      <c r="BJ945" s="16"/>
      <c r="BK945" s="16"/>
      <c r="BL945" s="34"/>
    </row>
    <row r="946" spans="1:64">
      <c r="A946" s="15">
        <v>1081</v>
      </c>
      <c r="B946" s="16">
        <v>301</v>
      </c>
      <c r="C946" s="17" t="s">
        <v>64</v>
      </c>
      <c r="D946" s="18">
        <v>80773519</v>
      </c>
      <c r="E946" s="18">
        <v>80773519</v>
      </c>
      <c r="F946" s="18">
        <v>80773519</v>
      </c>
      <c r="G946" s="17" t="s">
        <v>5014</v>
      </c>
      <c r="H946" s="16" t="s">
        <v>89</v>
      </c>
      <c r="I946" s="19">
        <v>31167</v>
      </c>
      <c r="J946" s="16">
        <f t="shared" ca="1" si="90"/>
        <v>39</v>
      </c>
      <c r="K946" s="17" t="s">
        <v>67</v>
      </c>
      <c r="L946" s="16">
        <v>4070</v>
      </c>
      <c r="M946" s="16" t="s">
        <v>3596</v>
      </c>
      <c r="N946" s="16" t="s">
        <v>3597</v>
      </c>
      <c r="O946" s="35" t="s">
        <v>3598</v>
      </c>
      <c r="P946" s="16" t="s">
        <v>71</v>
      </c>
      <c r="Q946" s="16" t="s">
        <v>131</v>
      </c>
      <c r="R946" s="38" t="s">
        <v>73</v>
      </c>
      <c r="S946" s="22"/>
      <c r="T946" s="22">
        <v>1081</v>
      </c>
      <c r="U946" s="22" t="s">
        <v>3597</v>
      </c>
      <c r="V946" s="37" t="s">
        <v>3598</v>
      </c>
      <c r="W946" s="16">
        <v>1000</v>
      </c>
      <c r="X946" s="16" t="s">
        <v>74</v>
      </c>
      <c r="Y946" s="16" t="s">
        <v>3599</v>
      </c>
      <c r="Z946" s="16" t="s">
        <v>3600</v>
      </c>
      <c r="AA946" s="16" t="s">
        <v>76</v>
      </c>
      <c r="AB946" s="16" t="s">
        <v>76</v>
      </c>
      <c r="AC946" s="16" t="s">
        <v>76</v>
      </c>
      <c r="AD946" s="16"/>
      <c r="AE946" s="16" t="s">
        <v>1324</v>
      </c>
      <c r="AF946" s="24">
        <v>2948278</v>
      </c>
      <c r="AG946" s="25" t="s">
        <v>78</v>
      </c>
      <c r="AH946" s="24">
        <v>2948278</v>
      </c>
      <c r="AI946" s="26" t="s">
        <v>78</v>
      </c>
      <c r="AJ946" s="27">
        <v>43180</v>
      </c>
      <c r="AK946" s="19"/>
      <c r="AL946" s="28">
        <f t="shared" ca="1" si="88"/>
        <v>7</v>
      </c>
      <c r="AM946" s="16" t="s">
        <v>93</v>
      </c>
      <c r="AN946" s="16" t="s">
        <v>121</v>
      </c>
      <c r="AO946" s="36" t="s">
        <v>82</v>
      </c>
      <c r="AP946" s="30">
        <v>6.9690000000000002E-2</v>
      </c>
      <c r="AQ946" s="31" t="s">
        <v>5015</v>
      </c>
      <c r="AR946" s="16" t="s">
        <v>5016</v>
      </c>
      <c r="AS946" s="16" t="s">
        <v>84</v>
      </c>
      <c r="AT946" s="16"/>
      <c r="AU946" s="33"/>
      <c r="AV946" s="16"/>
      <c r="AW946" s="16" t="s">
        <v>5017</v>
      </c>
      <c r="AX946" s="16">
        <v>3144498949</v>
      </c>
      <c r="AY946" s="16" t="s">
        <v>78</v>
      </c>
      <c r="AZ946" s="16" t="str">
        <f t="shared" ref="AZ946:AZ977" ca="1" si="91">IF(AND(C946="MASCULINO",J946&gt;=59),"Prepensionado",IF(AND(C946="FEMENINO",J946&gt;=54),"Prepensionado"," "))</f>
        <v xml:space="preserve"> </v>
      </c>
      <c r="BA946" s="16" t="s">
        <v>87</v>
      </c>
      <c r="BB946" s="16" t="s">
        <v>87</v>
      </c>
      <c r="BC946" s="16"/>
      <c r="BD946" s="18" t="s">
        <v>87</v>
      </c>
      <c r="BE946" s="16"/>
      <c r="BF946" s="16" t="s">
        <v>87</v>
      </c>
      <c r="BG946" s="31"/>
      <c r="BH946" s="16"/>
      <c r="BI946" s="19"/>
      <c r="BJ946" s="16"/>
      <c r="BK946" s="16"/>
      <c r="BL946" s="34"/>
    </row>
    <row r="947" spans="1:64">
      <c r="A947" s="15">
        <v>1082</v>
      </c>
      <c r="B947" s="16">
        <v>301</v>
      </c>
      <c r="C947" s="17" t="s">
        <v>64</v>
      </c>
      <c r="D947" s="18">
        <v>80779610</v>
      </c>
      <c r="E947" s="18">
        <v>80779610</v>
      </c>
      <c r="F947" s="18">
        <v>80779610</v>
      </c>
      <c r="G947" s="17" t="s">
        <v>5018</v>
      </c>
      <c r="H947" s="16" t="s">
        <v>89</v>
      </c>
      <c r="I947" s="19" t="s">
        <v>5019</v>
      </c>
      <c r="J947" s="16">
        <f t="shared" ca="1" si="90"/>
        <v>41</v>
      </c>
      <c r="K947" s="17" t="s">
        <v>67</v>
      </c>
      <c r="L947" s="16">
        <v>4070</v>
      </c>
      <c r="M947" s="16" t="s">
        <v>3596</v>
      </c>
      <c r="N947" s="16" t="s">
        <v>3597</v>
      </c>
      <c r="O947" s="35" t="s">
        <v>3598</v>
      </c>
      <c r="P947" s="16" t="s">
        <v>71</v>
      </c>
      <c r="Q947" s="16" t="s">
        <v>131</v>
      </c>
      <c r="R947" s="38" t="s">
        <v>73</v>
      </c>
      <c r="S947" s="22"/>
      <c r="T947" s="22">
        <v>1082</v>
      </c>
      <c r="U947" s="22" t="s">
        <v>3597</v>
      </c>
      <c r="V947" s="37" t="s">
        <v>3598</v>
      </c>
      <c r="W947" s="16">
        <v>1000</v>
      </c>
      <c r="X947" s="16" t="s">
        <v>74</v>
      </c>
      <c r="Y947" s="16" t="s">
        <v>3599</v>
      </c>
      <c r="Z947" s="16" t="s">
        <v>3600</v>
      </c>
      <c r="AA947" s="16" t="s">
        <v>76</v>
      </c>
      <c r="AB947" s="16" t="s">
        <v>76</v>
      </c>
      <c r="AC947" s="16" t="s">
        <v>76</v>
      </c>
      <c r="AD947" s="16"/>
      <c r="AE947" s="16" t="s">
        <v>1324</v>
      </c>
      <c r="AF947" s="24">
        <v>2948278</v>
      </c>
      <c r="AG947" s="25" t="s">
        <v>78</v>
      </c>
      <c r="AH947" s="24">
        <v>2948278</v>
      </c>
      <c r="AI947" s="26" t="s">
        <v>78</v>
      </c>
      <c r="AJ947" s="27">
        <v>43019</v>
      </c>
      <c r="AK947" s="19"/>
      <c r="AL947" s="28">
        <f t="shared" ca="1" si="88"/>
        <v>7.416666666666667</v>
      </c>
      <c r="AM947" s="16" t="s">
        <v>80</v>
      </c>
      <c r="AN947" s="16" t="s">
        <v>240</v>
      </c>
      <c r="AO947" s="36" t="s">
        <v>82</v>
      </c>
      <c r="AP947" s="30">
        <v>6.9690000000000002E-2</v>
      </c>
      <c r="AQ947" s="31" t="s">
        <v>5020</v>
      </c>
      <c r="AR947" s="16" t="s">
        <v>5020</v>
      </c>
      <c r="AS947" s="16" t="s">
        <v>84</v>
      </c>
      <c r="AT947" s="16"/>
      <c r="AU947" s="33"/>
      <c r="AV947" s="16"/>
      <c r="AW947" s="16" t="s">
        <v>5021</v>
      </c>
      <c r="AX947" s="16">
        <v>3219074794</v>
      </c>
      <c r="AY947" s="16" t="s">
        <v>78</v>
      </c>
      <c r="AZ947" s="16" t="str">
        <f t="shared" ca="1" si="91"/>
        <v xml:space="preserve"> </v>
      </c>
      <c r="BA947" s="16" t="s">
        <v>87</v>
      </c>
      <c r="BB947" s="16" t="s">
        <v>87</v>
      </c>
      <c r="BC947" s="16"/>
      <c r="BD947" s="18" t="s">
        <v>87</v>
      </c>
      <c r="BE947" s="16"/>
      <c r="BF947" s="16" t="s">
        <v>87</v>
      </c>
      <c r="BG947" s="31"/>
      <c r="BH947" s="16"/>
      <c r="BI947" s="19"/>
      <c r="BJ947" s="16"/>
      <c r="BK947" s="16"/>
      <c r="BL947" s="34"/>
    </row>
    <row r="948" spans="1:64">
      <c r="A948" s="15">
        <v>1083</v>
      </c>
      <c r="B948" s="16">
        <v>301</v>
      </c>
      <c r="C948" s="17" t="s">
        <v>64</v>
      </c>
      <c r="D948" s="18">
        <v>80809358</v>
      </c>
      <c r="E948" s="18" t="e">
        <v>#N/A</v>
      </c>
      <c r="F948" s="18" t="e">
        <v>#N/A</v>
      </c>
      <c r="G948" s="17" t="s">
        <v>5022</v>
      </c>
      <c r="H948" s="16"/>
      <c r="I948" s="19">
        <v>30927</v>
      </c>
      <c r="J948" s="16">
        <f t="shared" ca="1" si="90"/>
        <v>40</v>
      </c>
      <c r="K948" s="17" t="s">
        <v>67</v>
      </c>
      <c r="L948" s="16">
        <v>4070</v>
      </c>
      <c r="M948" s="16" t="s">
        <v>3596</v>
      </c>
      <c r="N948" s="16" t="s">
        <v>3597</v>
      </c>
      <c r="O948" s="35" t="s">
        <v>3598</v>
      </c>
      <c r="P948" s="16" t="s">
        <v>71</v>
      </c>
      <c r="Q948" s="16" t="s">
        <v>131</v>
      </c>
      <c r="R948" s="38" t="s">
        <v>1309</v>
      </c>
      <c r="S948" s="22"/>
      <c r="T948" s="22">
        <v>1083</v>
      </c>
      <c r="U948" s="22" t="s">
        <v>3597</v>
      </c>
      <c r="V948" s="37" t="s">
        <v>3598</v>
      </c>
      <c r="W948" s="16">
        <v>1000</v>
      </c>
      <c r="X948" s="16" t="s">
        <v>74</v>
      </c>
      <c r="Y948" s="16" t="s">
        <v>3599</v>
      </c>
      <c r="Z948" s="16" t="s">
        <v>3600</v>
      </c>
      <c r="AA948" s="16" t="s">
        <v>76</v>
      </c>
      <c r="AB948" s="16" t="s">
        <v>76</v>
      </c>
      <c r="AC948" s="16" t="s">
        <v>76</v>
      </c>
      <c r="AD948" s="16"/>
      <c r="AE948" s="16" t="s">
        <v>1324</v>
      </c>
      <c r="AF948" s="24">
        <v>2948278</v>
      </c>
      <c r="AG948" s="25" t="s">
        <v>78</v>
      </c>
      <c r="AH948" s="24">
        <v>2948278</v>
      </c>
      <c r="AI948" s="26" t="s">
        <v>78</v>
      </c>
      <c r="AJ948" s="27">
        <v>43126</v>
      </c>
      <c r="AK948" s="19"/>
      <c r="AL948" s="28">
        <f t="shared" ca="1" si="88"/>
        <v>7.166666666666667</v>
      </c>
      <c r="AM948" s="16" t="s">
        <v>120</v>
      </c>
      <c r="AN948" s="16" t="s">
        <v>94</v>
      </c>
      <c r="AO948" s="36" t="s">
        <v>82</v>
      </c>
      <c r="AP948" s="30">
        <v>6.9690000000000002E-2</v>
      </c>
      <c r="AQ948" s="31" t="s">
        <v>5023</v>
      </c>
      <c r="AR948" s="16" t="s">
        <v>5023</v>
      </c>
      <c r="AS948" s="16" t="s">
        <v>84</v>
      </c>
      <c r="AT948" s="16"/>
      <c r="AU948" s="33"/>
      <c r="AV948" s="16"/>
      <c r="AW948" s="16" t="s">
        <v>5024</v>
      </c>
      <c r="AX948" s="16">
        <v>3227949412</v>
      </c>
      <c r="AY948" s="16" t="s">
        <v>78</v>
      </c>
      <c r="AZ948" s="16" t="str">
        <f t="shared" ca="1" si="91"/>
        <v xml:space="preserve"> </v>
      </c>
      <c r="BA948" s="16" t="s">
        <v>87</v>
      </c>
      <c r="BB948" s="16" t="s">
        <v>87</v>
      </c>
      <c r="BC948" s="16"/>
      <c r="BD948" s="18" t="s">
        <v>87</v>
      </c>
      <c r="BE948" s="16"/>
      <c r="BF948" s="16" t="s">
        <v>87</v>
      </c>
      <c r="BG948" s="31"/>
      <c r="BH948" s="16"/>
      <c r="BI948" s="19"/>
      <c r="BJ948" s="16"/>
      <c r="BK948" s="16"/>
      <c r="BL948" s="34"/>
    </row>
    <row r="949" spans="1:64">
      <c r="A949" s="15">
        <v>1084</v>
      </c>
      <c r="B949" s="16">
        <v>301</v>
      </c>
      <c r="C949" s="17" t="s">
        <v>64</v>
      </c>
      <c r="D949" s="18">
        <v>80809497</v>
      </c>
      <c r="E949" s="18">
        <v>80809497</v>
      </c>
      <c r="F949" s="18">
        <v>80809497</v>
      </c>
      <c r="G949" s="17" t="s">
        <v>5025</v>
      </c>
      <c r="H949" s="16" t="s">
        <v>89</v>
      </c>
      <c r="I949" s="19" t="s">
        <v>5026</v>
      </c>
      <c r="J949" s="16">
        <f t="shared" ca="1" si="90"/>
        <v>40</v>
      </c>
      <c r="K949" s="17" t="s">
        <v>67</v>
      </c>
      <c r="L949" s="16">
        <v>4070</v>
      </c>
      <c r="M949" s="16" t="s">
        <v>3596</v>
      </c>
      <c r="N949" s="16" t="s">
        <v>3597</v>
      </c>
      <c r="O949" s="35" t="s">
        <v>3598</v>
      </c>
      <c r="P949" s="16" t="s">
        <v>71</v>
      </c>
      <c r="Q949" s="16" t="s">
        <v>131</v>
      </c>
      <c r="R949" s="38" t="s">
        <v>73</v>
      </c>
      <c r="S949" s="22"/>
      <c r="T949" s="22">
        <v>1084</v>
      </c>
      <c r="U949" s="22" t="s">
        <v>3597</v>
      </c>
      <c r="V949" s="37" t="s">
        <v>3598</v>
      </c>
      <c r="W949" s="16">
        <v>1000</v>
      </c>
      <c r="X949" s="16" t="s">
        <v>74</v>
      </c>
      <c r="Y949" s="16" t="s">
        <v>3599</v>
      </c>
      <c r="Z949" s="16" t="s">
        <v>3600</v>
      </c>
      <c r="AA949" s="16" t="s">
        <v>76</v>
      </c>
      <c r="AB949" s="16" t="s">
        <v>76</v>
      </c>
      <c r="AC949" s="16" t="s">
        <v>76</v>
      </c>
      <c r="AD949" s="16"/>
      <c r="AE949" s="16" t="s">
        <v>1324</v>
      </c>
      <c r="AF949" s="24">
        <v>2948278</v>
      </c>
      <c r="AG949" s="25" t="s">
        <v>78</v>
      </c>
      <c r="AH949" s="24">
        <v>2948278</v>
      </c>
      <c r="AI949" s="26" t="s">
        <v>78</v>
      </c>
      <c r="AJ949" s="27">
        <v>43014</v>
      </c>
      <c r="AK949" s="19"/>
      <c r="AL949" s="28">
        <f t="shared" ca="1" si="88"/>
        <v>7.416666666666667</v>
      </c>
      <c r="AM949" s="16" t="s">
        <v>173</v>
      </c>
      <c r="AN949" s="16" t="s">
        <v>240</v>
      </c>
      <c r="AO949" s="36" t="s">
        <v>82</v>
      </c>
      <c r="AP949" s="30">
        <v>6.9690000000000002E-2</v>
      </c>
      <c r="AQ949" s="31" t="s">
        <v>5027</v>
      </c>
      <c r="AR949" s="16" t="s">
        <v>5027</v>
      </c>
      <c r="AS949" s="16" t="s">
        <v>84</v>
      </c>
      <c r="AT949" s="16"/>
      <c r="AU949" s="33"/>
      <c r="AV949" s="16"/>
      <c r="AW949" s="16" t="s">
        <v>5028</v>
      </c>
      <c r="AX949" s="16">
        <v>3102650087</v>
      </c>
      <c r="AY949" s="16" t="s">
        <v>78</v>
      </c>
      <c r="AZ949" s="16" t="str">
        <f t="shared" ca="1" si="91"/>
        <v xml:space="preserve"> </v>
      </c>
      <c r="BA949" s="16" t="s">
        <v>87</v>
      </c>
      <c r="BB949" s="16" t="s">
        <v>87</v>
      </c>
      <c r="BC949" s="16"/>
      <c r="BD949" s="18" t="s">
        <v>87</v>
      </c>
      <c r="BE949" s="16"/>
      <c r="BF949" s="16" t="s">
        <v>87</v>
      </c>
      <c r="BG949" s="31"/>
      <c r="BH949" s="16"/>
      <c r="BI949" s="19"/>
      <c r="BJ949" s="16"/>
      <c r="BK949" s="16"/>
      <c r="BL949" s="34"/>
    </row>
    <row r="950" spans="1:64">
      <c r="A950" s="15">
        <v>1085</v>
      </c>
      <c r="B950" s="16">
        <v>301</v>
      </c>
      <c r="C950" s="17" t="s">
        <v>64</v>
      </c>
      <c r="D950" s="18">
        <v>73193587</v>
      </c>
      <c r="E950" s="18">
        <v>73193587</v>
      </c>
      <c r="F950" s="18">
        <v>73193587</v>
      </c>
      <c r="G950" s="17" t="s">
        <v>5029</v>
      </c>
      <c r="H950" s="16" t="s">
        <v>89</v>
      </c>
      <c r="I950" s="19">
        <v>30283</v>
      </c>
      <c r="J950" s="16">
        <f t="shared" ca="1" si="90"/>
        <v>42</v>
      </c>
      <c r="K950" s="17" t="s">
        <v>67</v>
      </c>
      <c r="L950" s="16">
        <v>4070</v>
      </c>
      <c r="M950" s="16" t="s">
        <v>3596</v>
      </c>
      <c r="N950" s="16" t="s">
        <v>3597</v>
      </c>
      <c r="O950" s="35" t="s">
        <v>3598</v>
      </c>
      <c r="P950" s="16" t="s">
        <v>71</v>
      </c>
      <c r="Q950" s="16" t="s">
        <v>131</v>
      </c>
      <c r="R950" s="38" t="s">
        <v>73</v>
      </c>
      <c r="S950" s="22"/>
      <c r="T950" s="22">
        <v>1085</v>
      </c>
      <c r="U950" s="22" t="s">
        <v>3597</v>
      </c>
      <c r="V950" s="37" t="s">
        <v>3598</v>
      </c>
      <c r="W950" s="16">
        <v>1000</v>
      </c>
      <c r="X950" s="16" t="s">
        <v>74</v>
      </c>
      <c r="Y950" s="16" t="s">
        <v>3599</v>
      </c>
      <c r="Z950" s="16" t="s">
        <v>3600</v>
      </c>
      <c r="AA950" s="16" t="s">
        <v>76</v>
      </c>
      <c r="AB950" s="16" t="s">
        <v>76</v>
      </c>
      <c r="AC950" s="16" t="s">
        <v>76</v>
      </c>
      <c r="AD950" s="16"/>
      <c r="AE950" s="16" t="s">
        <v>1324</v>
      </c>
      <c r="AF950" s="24">
        <v>2948278</v>
      </c>
      <c r="AG950" s="25" t="s">
        <v>78</v>
      </c>
      <c r="AH950" s="24">
        <v>2948278</v>
      </c>
      <c r="AI950" s="26" t="s">
        <v>78</v>
      </c>
      <c r="AJ950" s="27">
        <v>44117</v>
      </c>
      <c r="AK950" s="19" t="s">
        <v>5030</v>
      </c>
      <c r="AL950" s="28">
        <f t="shared" ca="1" si="88"/>
        <v>4.416666666666667</v>
      </c>
      <c r="AM950" s="16" t="s">
        <v>173</v>
      </c>
      <c r="AN950" s="16" t="s">
        <v>121</v>
      </c>
      <c r="AO950" s="36" t="s">
        <v>82</v>
      </c>
      <c r="AP950" s="30">
        <v>6.9690000000000002E-2</v>
      </c>
      <c r="AQ950" s="31" t="s">
        <v>5031</v>
      </c>
      <c r="AR950" s="16" t="s">
        <v>5032</v>
      </c>
      <c r="AS950" s="16" t="s">
        <v>107</v>
      </c>
      <c r="AT950" s="16"/>
      <c r="AU950" s="33"/>
      <c r="AV950" s="16"/>
      <c r="AW950" s="16" t="s">
        <v>5033</v>
      </c>
      <c r="AX950" s="16">
        <v>3132809001</v>
      </c>
      <c r="AY950" s="16" t="s">
        <v>78</v>
      </c>
      <c r="AZ950" s="16" t="str">
        <f t="shared" ca="1" si="91"/>
        <v xml:space="preserve"> </v>
      </c>
      <c r="BA950" s="16" t="s">
        <v>87</v>
      </c>
      <c r="BB950" s="16" t="s">
        <v>87</v>
      </c>
      <c r="BC950" s="16"/>
      <c r="BD950" s="18" t="s">
        <v>87</v>
      </c>
      <c r="BE950" s="16"/>
      <c r="BF950" s="16" t="s">
        <v>87</v>
      </c>
      <c r="BG950" s="31"/>
      <c r="BH950" s="16"/>
      <c r="BI950" s="19"/>
      <c r="BJ950" s="16"/>
      <c r="BK950" s="16"/>
      <c r="BL950" s="34"/>
    </row>
    <row r="951" spans="1:64">
      <c r="A951" s="15">
        <v>1086</v>
      </c>
      <c r="B951" s="16">
        <v>301</v>
      </c>
      <c r="C951" s="17" t="s">
        <v>64</v>
      </c>
      <c r="D951" s="18">
        <v>80826820</v>
      </c>
      <c r="E951" s="18">
        <v>80826820</v>
      </c>
      <c r="F951" s="18">
        <v>80826820</v>
      </c>
      <c r="G951" s="17" t="s">
        <v>5034</v>
      </c>
      <c r="H951" s="16" t="s">
        <v>89</v>
      </c>
      <c r="I951" s="19" t="s">
        <v>5035</v>
      </c>
      <c r="J951" s="16">
        <f t="shared" ca="1" si="90"/>
        <v>40</v>
      </c>
      <c r="K951" s="17" t="s">
        <v>67</v>
      </c>
      <c r="L951" s="16">
        <v>4070</v>
      </c>
      <c r="M951" s="16" t="s">
        <v>3596</v>
      </c>
      <c r="N951" s="16" t="s">
        <v>3597</v>
      </c>
      <c r="O951" s="35" t="s">
        <v>3598</v>
      </c>
      <c r="P951" s="16" t="s">
        <v>71</v>
      </c>
      <c r="Q951" s="16" t="s">
        <v>131</v>
      </c>
      <c r="R951" s="38" t="s">
        <v>73</v>
      </c>
      <c r="S951" s="22"/>
      <c r="T951" s="22">
        <v>1086</v>
      </c>
      <c r="U951" s="22" t="s">
        <v>3597</v>
      </c>
      <c r="V951" s="37" t="s">
        <v>3598</v>
      </c>
      <c r="W951" s="16">
        <v>1000</v>
      </c>
      <c r="X951" s="16" t="s">
        <v>74</v>
      </c>
      <c r="Y951" s="16" t="s">
        <v>3599</v>
      </c>
      <c r="Z951" s="16" t="s">
        <v>3600</v>
      </c>
      <c r="AA951" s="16" t="s">
        <v>76</v>
      </c>
      <c r="AB951" s="16" t="s">
        <v>76</v>
      </c>
      <c r="AC951" s="16" t="s">
        <v>76</v>
      </c>
      <c r="AD951" s="16"/>
      <c r="AE951" s="16" t="s">
        <v>1324</v>
      </c>
      <c r="AF951" s="24">
        <v>2948278</v>
      </c>
      <c r="AG951" s="25" t="s">
        <v>78</v>
      </c>
      <c r="AH951" s="24">
        <v>2948278</v>
      </c>
      <c r="AI951" s="26" t="s">
        <v>78</v>
      </c>
      <c r="AJ951" s="27">
        <v>43005</v>
      </c>
      <c r="AK951" s="19"/>
      <c r="AL951" s="28">
        <f t="shared" ca="1" si="88"/>
        <v>7.5</v>
      </c>
      <c r="AM951" s="16" t="s">
        <v>120</v>
      </c>
      <c r="AN951" s="16" t="s">
        <v>121</v>
      </c>
      <c r="AO951" s="36" t="s">
        <v>82</v>
      </c>
      <c r="AP951" s="30">
        <v>6.9690000000000002E-2</v>
      </c>
      <c r="AQ951" s="31" t="s">
        <v>5036</v>
      </c>
      <c r="AR951" s="16" t="s">
        <v>5036</v>
      </c>
      <c r="AS951" s="16" t="s">
        <v>84</v>
      </c>
      <c r="AT951" s="16"/>
      <c r="AU951" s="33"/>
      <c r="AV951" s="16"/>
      <c r="AW951" s="16" t="s">
        <v>5037</v>
      </c>
      <c r="AX951" s="16">
        <v>3185255448</v>
      </c>
      <c r="AY951" s="16" t="s">
        <v>78</v>
      </c>
      <c r="AZ951" s="16" t="str">
        <f t="shared" ca="1" si="91"/>
        <v xml:space="preserve"> </v>
      </c>
      <c r="BA951" s="16" t="s">
        <v>87</v>
      </c>
      <c r="BB951" s="16" t="s">
        <v>87</v>
      </c>
      <c r="BC951" s="16"/>
      <c r="BD951" s="18" t="s">
        <v>87</v>
      </c>
      <c r="BE951" s="16"/>
      <c r="BF951" s="16" t="s">
        <v>87</v>
      </c>
      <c r="BG951" s="31"/>
      <c r="BH951" s="16"/>
      <c r="BI951" s="19"/>
      <c r="BJ951" s="16"/>
      <c r="BK951" s="16"/>
      <c r="BL951" s="34"/>
    </row>
    <row r="952" spans="1:64">
      <c r="A952" s="15">
        <v>1087</v>
      </c>
      <c r="B952" s="16">
        <v>301</v>
      </c>
      <c r="C952" s="17" t="s">
        <v>64</v>
      </c>
      <c r="D952" s="18">
        <v>80894265</v>
      </c>
      <c r="E952" s="18">
        <v>80894265</v>
      </c>
      <c r="F952" s="18">
        <v>80894265</v>
      </c>
      <c r="G952" s="17" t="s">
        <v>5038</v>
      </c>
      <c r="H952" s="16" t="s">
        <v>229</v>
      </c>
      <c r="I952" s="19">
        <v>30186</v>
      </c>
      <c r="J952" s="16">
        <f t="shared" ca="1" si="90"/>
        <v>42</v>
      </c>
      <c r="K952" s="17" t="s">
        <v>67</v>
      </c>
      <c r="L952" s="16">
        <v>4070</v>
      </c>
      <c r="M952" s="16" t="s">
        <v>3596</v>
      </c>
      <c r="N952" s="16" t="s">
        <v>3597</v>
      </c>
      <c r="O952" s="35" t="s">
        <v>3598</v>
      </c>
      <c r="P952" s="16" t="s">
        <v>71</v>
      </c>
      <c r="Q952" s="16" t="s">
        <v>131</v>
      </c>
      <c r="R952" s="38" t="s">
        <v>73</v>
      </c>
      <c r="S952" s="22"/>
      <c r="T952" s="22">
        <v>1087</v>
      </c>
      <c r="U952" s="22" t="s">
        <v>3597</v>
      </c>
      <c r="V952" s="37" t="s">
        <v>3598</v>
      </c>
      <c r="W952" s="16">
        <v>1000</v>
      </c>
      <c r="X952" s="16" t="s">
        <v>74</v>
      </c>
      <c r="Y952" s="16" t="s">
        <v>3599</v>
      </c>
      <c r="Z952" s="16" t="s">
        <v>3600</v>
      </c>
      <c r="AA952" s="16" t="s">
        <v>478</v>
      </c>
      <c r="AB952" s="16" t="s">
        <v>4076</v>
      </c>
      <c r="AC952" s="16" t="s">
        <v>480</v>
      </c>
      <c r="AD952" s="16" t="s">
        <v>5039</v>
      </c>
      <c r="AE952" s="16" t="s">
        <v>3601</v>
      </c>
      <c r="AF952" s="24">
        <v>2948278</v>
      </c>
      <c r="AG952" s="25" t="s">
        <v>78</v>
      </c>
      <c r="AH952" s="24">
        <v>2948278</v>
      </c>
      <c r="AI952" s="26" t="s">
        <v>78</v>
      </c>
      <c r="AJ952" s="27">
        <v>43083</v>
      </c>
      <c r="AK952" s="19"/>
      <c r="AL952" s="28">
        <f t="shared" ca="1" si="88"/>
        <v>7.25</v>
      </c>
      <c r="AM952" s="16" t="s">
        <v>183</v>
      </c>
      <c r="AN952" s="16" t="s">
        <v>94</v>
      </c>
      <c r="AO952" s="36" t="s">
        <v>481</v>
      </c>
      <c r="AP952" s="30">
        <v>6.9690000000000002E-2</v>
      </c>
      <c r="AQ952" s="31" t="s">
        <v>5040</v>
      </c>
      <c r="AR952" s="16" t="s">
        <v>5040</v>
      </c>
      <c r="AS952" s="16" t="s">
        <v>84</v>
      </c>
      <c r="AT952" s="16"/>
      <c r="AU952" s="33"/>
      <c r="AV952" s="16"/>
      <c r="AW952" s="16" t="s">
        <v>5041</v>
      </c>
      <c r="AX952" s="16">
        <v>3116846704</v>
      </c>
      <c r="AY952" s="16">
        <v>3232236763</v>
      </c>
      <c r="AZ952" s="16" t="str">
        <f t="shared" ca="1" si="91"/>
        <v xml:space="preserve"> </v>
      </c>
      <c r="BA952" s="16" t="s">
        <v>87</v>
      </c>
      <c r="BB952" s="16" t="s">
        <v>87</v>
      </c>
      <c r="BC952" s="16"/>
      <c r="BD952" s="18" t="s">
        <v>87</v>
      </c>
      <c r="BE952" s="16"/>
      <c r="BF952" s="16" t="s">
        <v>87</v>
      </c>
      <c r="BG952" s="31"/>
      <c r="BH952" s="16"/>
      <c r="BI952" s="19"/>
      <c r="BJ952" s="16"/>
      <c r="BK952" s="16"/>
      <c r="BL952" s="34"/>
    </row>
    <row r="953" spans="1:64">
      <c r="A953" s="15">
        <v>1088</v>
      </c>
      <c r="B953" s="16">
        <v>301</v>
      </c>
      <c r="C953" s="17" t="s">
        <v>64</v>
      </c>
      <c r="D953" s="18">
        <v>80894324</v>
      </c>
      <c r="E953" s="18">
        <v>80894324</v>
      </c>
      <c r="F953" s="18">
        <v>80894324</v>
      </c>
      <c r="G953" s="17" t="s">
        <v>5042</v>
      </c>
      <c r="H953" s="16" t="s">
        <v>291</v>
      </c>
      <c r="I953" s="19">
        <v>31124</v>
      </c>
      <c r="J953" s="16">
        <f t="shared" ca="1" si="90"/>
        <v>40</v>
      </c>
      <c r="K953" s="17" t="s">
        <v>67</v>
      </c>
      <c r="L953" s="16">
        <v>4070</v>
      </c>
      <c r="M953" s="16" t="s">
        <v>3596</v>
      </c>
      <c r="N953" s="16" t="s">
        <v>3597</v>
      </c>
      <c r="O953" s="35" t="s">
        <v>3598</v>
      </c>
      <c r="P953" s="16" t="s">
        <v>71</v>
      </c>
      <c r="Q953" s="16" t="s">
        <v>131</v>
      </c>
      <c r="R953" s="38" t="s">
        <v>73</v>
      </c>
      <c r="S953" s="22"/>
      <c r="T953" s="22">
        <v>1088</v>
      </c>
      <c r="U953" s="22" t="s">
        <v>3597</v>
      </c>
      <c r="V953" s="37" t="s">
        <v>3598</v>
      </c>
      <c r="W953" s="16">
        <v>1000</v>
      </c>
      <c r="X953" s="16" t="s">
        <v>74</v>
      </c>
      <c r="Y953" s="16" t="s">
        <v>3599</v>
      </c>
      <c r="Z953" s="16" t="s">
        <v>3600</v>
      </c>
      <c r="AA953" s="16" t="s">
        <v>478</v>
      </c>
      <c r="AB953" s="16" t="s">
        <v>479</v>
      </c>
      <c r="AC953" s="16" t="s">
        <v>480</v>
      </c>
      <c r="AD953" s="16"/>
      <c r="AE953" s="16" t="s">
        <v>3601</v>
      </c>
      <c r="AF953" s="24">
        <v>2948278</v>
      </c>
      <c r="AG953" s="25" t="s">
        <v>78</v>
      </c>
      <c r="AH953" s="24">
        <v>2948278</v>
      </c>
      <c r="AI953" s="26" t="s">
        <v>78</v>
      </c>
      <c r="AJ953" s="27">
        <v>43083</v>
      </c>
      <c r="AK953" s="19"/>
      <c r="AL953" s="28">
        <f t="shared" ca="1" si="88"/>
        <v>7.25</v>
      </c>
      <c r="AM953" s="16" t="s">
        <v>173</v>
      </c>
      <c r="AN953" s="16" t="s">
        <v>121</v>
      </c>
      <c r="AO953" s="36" t="s">
        <v>481</v>
      </c>
      <c r="AP953" s="30">
        <v>6.9690000000000002E-2</v>
      </c>
      <c r="AQ953" s="31" t="s">
        <v>5043</v>
      </c>
      <c r="AR953" s="16" t="s">
        <v>5043</v>
      </c>
      <c r="AS953" s="16" t="s">
        <v>5012</v>
      </c>
      <c r="AT953" s="16"/>
      <c r="AU953" s="33"/>
      <c r="AV953" s="16"/>
      <c r="AW953" s="16" t="s">
        <v>5044</v>
      </c>
      <c r="AX953" s="16">
        <v>3227152960</v>
      </c>
      <c r="AY953" s="16">
        <v>3232250037</v>
      </c>
      <c r="AZ953" s="16" t="str">
        <f t="shared" ca="1" si="91"/>
        <v xml:space="preserve"> </v>
      </c>
      <c r="BA953" s="16" t="s">
        <v>87</v>
      </c>
      <c r="BB953" s="16" t="s">
        <v>87</v>
      </c>
      <c r="BC953" s="16"/>
      <c r="BD953" s="18" t="s">
        <v>87</v>
      </c>
      <c r="BE953" s="16"/>
      <c r="BF953" s="16" t="s">
        <v>87</v>
      </c>
      <c r="BG953" s="31"/>
      <c r="BH953" s="16"/>
      <c r="BI953" s="19"/>
      <c r="BJ953" s="16"/>
      <c r="BK953" s="16"/>
      <c r="BL953" s="34"/>
    </row>
    <row r="954" spans="1:64">
      <c r="A954" s="15">
        <v>1089</v>
      </c>
      <c r="B954" s="16">
        <v>301</v>
      </c>
      <c r="C954" s="17" t="s">
        <v>64</v>
      </c>
      <c r="D954" s="18">
        <v>83043639</v>
      </c>
      <c r="E954" s="18">
        <v>83043639</v>
      </c>
      <c r="F954" s="18">
        <v>83043639</v>
      </c>
      <c r="G954" s="17" t="s">
        <v>5045</v>
      </c>
      <c r="H954" s="16" t="s">
        <v>89</v>
      </c>
      <c r="I954" s="19" t="s">
        <v>5046</v>
      </c>
      <c r="J954" s="16">
        <f t="shared" ca="1" si="90"/>
        <v>41</v>
      </c>
      <c r="K954" s="17" t="s">
        <v>67</v>
      </c>
      <c r="L954" s="16">
        <v>4070</v>
      </c>
      <c r="M954" s="16" t="s">
        <v>3596</v>
      </c>
      <c r="N954" s="16" t="s">
        <v>3597</v>
      </c>
      <c r="O954" s="35" t="s">
        <v>3598</v>
      </c>
      <c r="P954" s="16" t="s">
        <v>71</v>
      </c>
      <c r="Q954" s="16" t="s">
        <v>131</v>
      </c>
      <c r="R954" s="38" t="s">
        <v>73</v>
      </c>
      <c r="S954" s="22"/>
      <c r="T954" s="22">
        <v>1089</v>
      </c>
      <c r="U954" s="22" t="s">
        <v>3597</v>
      </c>
      <c r="V954" s="37" t="s">
        <v>3598</v>
      </c>
      <c r="W954" s="16">
        <v>1000</v>
      </c>
      <c r="X954" s="16" t="s">
        <v>74</v>
      </c>
      <c r="Y954" s="16" t="s">
        <v>3599</v>
      </c>
      <c r="Z954" s="16" t="s">
        <v>3600</v>
      </c>
      <c r="AA954" s="16" t="s">
        <v>1359</v>
      </c>
      <c r="AB954" s="16" t="s">
        <v>4146</v>
      </c>
      <c r="AC954" s="16" t="s">
        <v>1951</v>
      </c>
      <c r="AD954" s="16" t="s">
        <v>4147</v>
      </c>
      <c r="AE954" s="16" t="s">
        <v>1324</v>
      </c>
      <c r="AF954" s="24">
        <v>2948278</v>
      </c>
      <c r="AG954" s="25" t="s">
        <v>78</v>
      </c>
      <c r="AH954" s="24">
        <v>2948278</v>
      </c>
      <c r="AI954" s="26" t="s">
        <v>78</v>
      </c>
      <c r="AJ954" s="27">
        <v>43005</v>
      </c>
      <c r="AK954" s="19"/>
      <c r="AL954" s="28">
        <f t="shared" ca="1" si="88"/>
        <v>7.5</v>
      </c>
      <c r="AM954" s="16" t="s">
        <v>183</v>
      </c>
      <c r="AN954" s="16" t="s">
        <v>194</v>
      </c>
      <c r="AO954" s="36" t="s">
        <v>1953</v>
      </c>
      <c r="AP954" s="30">
        <v>6.9690000000000002E-2</v>
      </c>
      <c r="AQ954" s="31" t="s">
        <v>5047</v>
      </c>
      <c r="AR954" s="16" t="s">
        <v>5047</v>
      </c>
      <c r="AS954" s="16" t="s">
        <v>84</v>
      </c>
      <c r="AT954" s="16"/>
      <c r="AU954" s="33"/>
      <c r="AV954" s="16"/>
      <c r="AW954" s="16" t="s">
        <v>5048</v>
      </c>
      <c r="AX954" s="16">
        <v>3227511175</v>
      </c>
      <c r="AY954" s="16" t="s">
        <v>78</v>
      </c>
      <c r="AZ954" s="16" t="str">
        <f t="shared" ca="1" si="91"/>
        <v xml:space="preserve"> </v>
      </c>
      <c r="BA954" s="16" t="s">
        <v>87</v>
      </c>
      <c r="BB954" s="16" t="s">
        <v>211</v>
      </c>
      <c r="BC954" s="16"/>
      <c r="BD954" s="18" t="s">
        <v>87</v>
      </c>
      <c r="BE954" s="16"/>
      <c r="BF954" s="16" t="s">
        <v>87</v>
      </c>
      <c r="BG954" s="31"/>
      <c r="BH954" s="16"/>
      <c r="BI954" s="19"/>
      <c r="BJ954" s="16"/>
      <c r="BK954" s="16"/>
      <c r="BL954" s="34"/>
    </row>
    <row r="955" spans="1:64">
      <c r="A955" s="15">
        <v>1090</v>
      </c>
      <c r="B955" s="16">
        <v>301</v>
      </c>
      <c r="C955" s="17" t="s">
        <v>64</v>
      </c>
      <c r="D955" s="18">
        <v>83093199</v>
      </c>
      <c r="E955" s="18">
        <v>83093199</v>
      </c>
      <c r="F955" s="18">
        <v>83093199</v>
      </c>
      <c r="G955" s="17" t="s">
        <v>5049</v>
      </c>
      <c r="H955" s="16" t="s">
        <v>89</v>
      </c>
      <c r="I955" s="19">
        <v>33119</v>
      </c>
      <c r="J955" s="16">
        <f t="shared" ca="1" si="90"/>
        <v>34</v>
      </c>
      <c r="K955" s="17" t="s">
        <v>67</v>
      </c>
      <c r="L955" s="16">
        <v>4070</v>
      </c>
      <c r="M955" s="16" t="s">
        <v>3596</v>
      </c>
      <c r="N955" s="16" t="s">
        <v>3597</v>
      </c>
      <c r="O955" s="35" t="s">
        <v>3598</v>
      </c>
      <c r="P955" s="16" t="s">
        <v>71</v>
      </c>
      <c r="Q955" s="16" t="s">
        <v>131</v>
      </c>
      <c r="R955" s="38" t="s">
        <v>73</v>
      </c>
      <c r="S955" s="22"/>
      <c r="T955" s="22">
        <v>1090</v>
      </c>
      <c r="U955" s="22" t="s">
        <v>3597</v>
      </c>
      <c r="V955" s="37" t="s">
        <v>3598</v>
      </c>
      <c r="W955" s="16">
        <v>1000</v>
      </c>
      <c r="X955" s="16" t="s">
        <v>74</v>
      </c>
      <c r="Y955" s="16" t="s">
        <v>3599</v>
      </c>
      <c r="Z955" s="16" t="s">
        <v>3600</v>
      </c>
      <c r="AA955" s="16" t="s">
        <v>478</v>
      </c>
      <c r="AB955" s="16" t="s">
        <v>771</v>
      </c>
      <c r="AC955" s="16" t="s">
        <v>772</v>
      </c>
      <c r="AD955" s="16" t="s">
        <v>3760</v>
      </c>
      <c r="AE955" s="16" t="s">
        <v>1324</v>
      </c>
      <c r="AF955" s="24">
        <v>2948278</v>
      </c>
      <c r="AG955" s="25" t="s">
        <v>78</v>
      </c>
      <c r="AH955" s="24">
        <v>2948278</v>
      </c>
      <c r="AI955" s="26" t="s">
        <v>78</v>
      </c>
      <c r="AJ955" s="27">
        <v>43117</v>
      </c>
      <c r="AK955" s="19"/>
      <c r="AL955" s="28">
        <f t="shared" ca="1" si="88"/>
        <v>7.166666666666667</v>
      </c>
      <c r="AM955" s="16" t="s">
        <v>183</v>
      </c>
      <c r="AN955" s="16" t="s">
        <v>240</v>
      </c>
      <c r="AO955" s="36" t="s">
        <v>773</v>
      </c>
      <c r="AP955" s="30">
        <v>6.9690000000000002E-2</v>
      </c>
      <c r="AQ955" s="31" t="s">
        <v>5050</v>
      </c>
      <c r="AR955" s="16" t="s">
        <v>5050</v>
      </c>
      <c r="AS955" s="16" t="s">
        <v>84</v>
      </c>
      <c r="AT955" s="16"/>
      <c r="AU955" s="33"/>
      <c r="AV955" s="16"/>
      <c r="AW955" s="16" t="s">
        <v>5051</v>
      </c>
      <c r="AX955" s="16">
        <v>3194204976</v>
      </c>
      <c r="AY955" s="16" t="s">
        <v>78</v>
      </c>
      <c r="AZ955" s="16" t="str">
        <f t="shared" ca="1" si="91"/>
        <v xml:space="preserve"> </v>
      </c>
      <c r="BA955" s="16" t="s">
        <v>87</v>
      </c>
      <c r="BB955" s="16" t="s">
        <v>87</v>
      </c>
      <c r="BC955" s="16"/>
      <c r="BD955" s="18" t="s">
        <v>87</v>
      </c>
      <c r="BE955" s="16"/>
      <c r="BF955" s="16" t="s">
        <v>87</v>
      </c>
      <c r="BG955" s="31"/>
      <c r="BH955" s="16"/>
      <c r="BI955" s="19"/>
      <c r="BJ955" s="16"/>
      <c r="BK955" s="16"/>
      <c r="BL955" s="34"/>
    </row>
    <row r="956" spans="1:64">
      <c r="A956" s="15">
        <v>1092</v>
      </c>
      <c r="B956" s="16">
        <v>301</v>
      </c>
      <c r="C956" s="17" t="s">
        <v>64</v>
      </c>
      <c r="D956" s="18">
        <v>88177739</v>
      </c>
      <c r="E956" s="18">
        <v>88177739</v>
      </c>
      <c r="F956" s="18">
        <v>88177739</v>
      </c>
      <c r="G956" s="17" t="s">
        <v>5052</v>
      </c>
      <c r="H956" s="16" t="s">
        <v>229</v>
      </c>
      <c r="I956" s="19">
        <v>28476</v>
      </c>
      <c r="J956" s="16">
        <f t="shared" ca="1" si="90"/>
        <v>47</v>
      </c>
      <c r="K956" s="17" t="s">
        <v>67</v>
      </c>
      <c r="L956" s="16">
        <v>4070</v>
      </c>
      <c r="M956" s="16" t="s">
        <v>3596</v>
      </c>
      <c r="N956" s="16" t="s">
        <v>3597</v>
      </c>
      <c r="O956" s="35" t="s">
        <v>3598</v>
      </c>
      <c r="P956" s="16" t="s">
        <v>71</v>
      </c>
      <c r="Q956" s="16" t="s">
        <v>131</v>
      </c>
      <c r="R956" s="38" t="s">
        <v>73</v>
      </c>
      <c r="S956" s="22"/>
      <c r="T956" s="22">
        <v>1092</v>
      </c>
      <c r="U956" s="22" t="s">
        <v>3597</v>
      </c>
      <c r="V956" s="37" t="s">
        <v>3598</v>
      </c>
      <c r="W956" s="16">
        <v>1000</v>
      </c>
      <c r="X956" s="16" t="s">
        <v>74</v>
      </c>
      <c r="Y956" s="16" t="s">
        <v>3599</v>
      </c>
      <c r="Z956" s="16" t="s">
        <v>3600</v>
      </c>
      <c r="AA956" s="16" t="s">
        <v>433</v>
      </c>
      <c r="AB956" s="16" t="s">
        <v>662</v>
      </c>
      <c r="AC956" s="16" t="s">
        <v>663</v>
      </c>
      <c r="AD956" s="16"/>
      <c r="AE956" s="16" t="s">
        <v>3601</v>
      </c>
      <c r="AF956" s="24">
        <v>2948278</v>
      </c>
      <c r="AG956" s="25" t="s">
        <v>78</v>
      </c>
      <c r="AH956" s="24">
        <v>2948278</v>
      </c>
      <c r="AI956" s="26" t="s">
        <v>78</v>
      </c>
      <c r="AJ956" s="27">
        <v>44749</v>
      </c>
      <c r="AK956" s="19" t="s">
        <v>5053</v>
      </c>
      <c r="AL956" s="28">
        <f t="shared" ca="1" si="88"/>
        <v>2.6666666666666665</v>
      </c>
      <c r="AM956" s="16" t="s">
        <v>120</v>
      </c>
      <c r="AN956" s="16" t="s">
        <v>121</v>
      </c>
      <c r="AO956" s="36" t="s">
        <v>664</v>
      </c>
      <c r="AP956" s="30">
        <v>6.9690000000000002E-2</v>
      </c>
      <c r="AQ956" s="31" t="s">
        <v>5054</v>
      </c>
      <c r="AR956" s="16" t="s">
        <v>5055</v>
      </c>
      <c r="AS956" s="16" t="s">
        <v>107</v>
      </c>
      <c r="AT956" s="16"/>
      <c r="AU956" s="33"/>
      <c r="AV956" s="16"/>
      <c r="AW956" s="16" t="s">
        <v>5056</v>
      </c>
      <c r="AX956" s="16" t="s">
        <v>5057</v>
      </c>
      <c r="AY956" s="16" t="s">
        <v>78</v>
      </c>
      <c r="AZ956" s="16" t="str">
        <f t="shared" ca="1" si="91"/>
        <v xml:space="preserve"> </v>
      </c>
      <c r="BA956" s="16" t="s">
        <v>87</v>
      </c>
      <c r="BB956" s="16" t="s">
        <v>87</v>
      </c>
      <c r="BC956" s="16"/>
      <c r="BD956" s="18" t="s">
        <v>87</v>
      </c>
      <c r="BE956" s="16"/>
      <c r="BF956" s="16" t="s">
        <v>87</v>
      </c>
      <c r="BG956" s="31"/>
      <c r="BH956" s="16"/>
      <c r="BI956" s="19"/>
      <c r="BJ956" s="16"/>
      <c r="BK956" s="16"/>
      <c r="BL956" s="34"/>
    </row>
    <row r="957" spans="1:64">
      <c r="A957" s="15">
        <v>1093</v>
      </c>
      <c r="B957" s="16">
        <v>301</v>
      </c>
      <c r="C957" s="17" t="s">
        <v>64</v>
      </c>
      <c r="D957" s="18">
        <v>83241086</v>
      </c>
      <c r="E957" s="18">
        <v>83241086</v>
      </c>
      <c r="F957" s="18">
        <v>83241086</v>
      </c>
      <c r="G957" s="17" t="s">
        <v>5058</v>
      </c>
      <c r="H957" s="16" t="s">
        <v>89</v>
      </c>
      <c r="I957" s="19" t="s">
        <v>3791</v>
      </c>
      <c r="J957" s="16">
        <f t="shared" ca="1" si="90"/>
        <v>51</v>
      </c>
      <c r="K957" s="17" t="s">
        <v>67</v>
      </c>
      <c r="L957" s="16">
        <v>4070</v>
      </c>
      <c r="M957" s="16" t="s">
        <v>3596</v>
      </c>
      <c r="N957" s="16" t="s">
        <v>3597</v>
      </c>
      <c r="O957" s="35" t="s">
        <v>3598</v>
      </c>
      <c r="P957" s="16" t="s">
        <v>71</v>
      </c>
      <c r="Q957" s="16" t="s">
        <v>131</v>
      </c>
      <c r="R957" s="38" t="s">
        <v>1726</v>
      </c>
      <c r="S957" s="22"/>
      <c r="T957" s="22">
        <v>1093</v>
      </c>
      <c r="U957" s="22" t="s">
        <v>3597</v>
      </c>
      <c r="V957" s="37" t="s">
        <v>3598</v>
      </c>
      <c r="W957" s="16">
        <v>1000</v>
      </c>
      <c r="X957" s="16" t="s">
        <v>74</v>
      </c>
      <c r="Y957" s="16" t="s">
        <v>3599</v>
      </c>
      <c r="Z957" s="16" t="s">
        <v>3600</v>
      </c>
      <c r="AA957" s="16" t="s">
        <v>671</v>
      </c>
      <c r="AB957" s="16" t="s">
        <v>691</v>
      </c>
      <c r="AC957" s="16" t="s">
        <v>692</v>
      </c>
      <c r="AD957" s="16"/>
      <c r="AE957" s="16" t="s">
        <v>1324</v>
      </c>
      <c r="AF957" s="24">
        <v>2948278</v>
      </c>
      <c r="AG957" s="25" t="s">
        <v>78</v>
      </c>
      <c r="AH957" s="24">
        <v>2948278</v>
      </c>
      <c r="AI957" s="26" t="s">
        <v>78</v>
      </c>
      <c r="AJ957" s="27">
        <v>43000</v>
      </c>
      <c r="AK957" s="19"/>
      <c r="AL957" s="28">
        <f t="shared" ca="1" si="88"/>
        <v>7.5</v>
      </c>
      <c r="AM957" s="16" t="s">
        <v>183</v>
      </c>
      <c r="AN957" s="16" t="s">
        <v>121</v>
      </c>
      <c r="AO957" s="36" t="s">
        <v>693</v>
      </c>
      <c r="AP957" s="30">
        <v>6.9690000000000002E-2</v>
      </c>
      <c r="AQ957" s="31" t="s">
        <v>5059</v>
      </c>
      <c r="AR957" s="16" t="s">
        <v>5059</v>
      </c>
      <c r="AS957" s="16" t="s">
        <v>263</v>
      </c>
      <c r="AT957" s="16"/>
      <c r="AU957" s="33"/>
      <c r="AV957" s="16"/>
      <c r="AW957" s="16" t="s">
        <v>5060</v>
      </c>
      <c r="AX957" s="16">
        <v>3222570275</v>
      </c>
      <c r="AY957" s="16" t="s">
        <v>78</v>
      </c>
      <c r="AZ957" s="16" t="str">
        <f t="shared" ca="1" si="91"/>
        <v xml:space="preserve"> </v>
      </c>
      <c r="BA957" s="16" t="s">
        <v>87</v>
      </c>
      <c r="BB957" s="16" t="s">
        <v>706</v>
      </c>
      <c r="BC957" s="16"/>
      <c r="BD957" s="18" t="s">
        <v>87</v>
      </c>
      <c r="BE957" s="16"/>
      <c r="BF957" s="16" t="s">
        <v>87</v>
      </c>
      <c r="BG957" s="31"/>
      <c r="BH957" s="16"/>
      <c r="BI957" s="19"/>
      <c r="BJ957" s="16"/>
      <c r="BK957" s="16"/>
      <c r="BL957" s="34"/>
    </row>
    <row r="958" spans="1:64">
      <c r="A958" s="15">
        <v>1094</v>
      </c>
      <c r="B958" s="16">
        <v>301</v>
      </c>
      <c r="C958" s="17" t="s">
        <v>64</v>
      </c>
      <c r="D958" s="18">
        <v>84062148</v>
      </c>
      <c r="E958" s="18">
        <v>84062148</v>
      </c>
      <c r="F958" s="18">
        <v>84062148</v>
      </c>
      <c r="G958" s="17" t="s">
        <v>5061</v>
      </c>
      <c r="H958" s="16" t="s">
        <v>229</v>
      </c>
      <c r="I958" s="19" t="s">
        <v>5062</v>
      </c>
      <c r="J958" s="16">
        <f t="shared" ca="1" si="90"/>
        <v>42</v>
      </c>
      <c r="K958" s="17" t="s">
        <v>67</v>
      </c>
      <c r="L958" s="16">
        <v>4070</v>
      </c>
      <c r="M958" s="16" t="s">
        <v>3596</v>
      </c>
      <c r="N958" s="16" t="s">
        <v>3597</v>
      </c>
      <c r="O958" s="35" t="s">
        <v>3598</v>
      </c>
      <c r="P958" s="16" t="s">
        <v>71</v>
      </c>
      <c r="Q958" s="16" t="s">
        <v>131</v>
      </c>
      <c r="R958" s="38" t="s">
        <v>73</v>
      </c>
      <c r="S958" s="22"/>
      <c r="T958" s="22">
        <v>1094</v>
      </c>
      <c r="U958" s="22" t="s">
        <v>3597</v>
      </c>
      <c r="V958" s="37" t="s">
        <v>3598</v>
      </c>
      <c r="W958" s="16">
        <v>1000</v>
      </c>
      <c r="X958" s="16" t="s">
        <v>74</v>
      </c>
      <c r="Y958" s="16" t="s">
        <v>3599</v>
      </c>
      <c r="Z958" s="16" t="s">
        <v>3600</v>
      </c>
      <c r="AA958" s="16" t="s">
        <v>339</v>
      </c>
      <c r="AB958" s="16" t="s">
        <v>340</v>
      </c>
      <c r="AC958" s="16" t="s">
        <v>341</v>
      </c>
      <c r="AD958" s="52" t="s">
        <v>3663</v>
      </c>
      <c r="AE958" s="16" t="s">
        <v>1324</v>
      </c>
      <c r="AF958" s="24">
        <v>2948278</v>
      </c>
      <c r="AG958" s="25" t="s">
        <v>78</v>
      </c>
      <c r="AH958" s="24">
        <v>2948278</v>
      </c>
      <c r="AI958" s="26" t="s">
        <v>78</v>
      </c>
      <c r="AJ958" s="27">
        <v>43007</v>
      </c>
      <c r="AK958" s="19"/>
      <c r="AL958" s="28">
        <f t="shared" ca="1" si="88"/>
        <v>7.5</v>
      </c>
      <c r="AM958" s="16" t="s">
        <v>269</v>
      </c>
      <c r="AN958" s="16" t="s">
        <v>121</v>
      </c>
      <c r="AO958" s="36" t="s">
        <v>343</v>
      </c>
      <c r="AP958" s="30">
        <v>6.9690000000000002E-2</v>
      </c>
      <c r="AQ958" s="31" t="s">
        <v>5063</v>
      </c>
      <c r="AR958" s="16" t="s">
        <v>5063</v>
      </c>
      <c r="AS958" s="16" t="s">
        <v>84</v>
      </c>
      <c r="AT958" s="16"/>
      <c r="AU958" s="33"/>
      <c r="AV958" s="16"/>
      <c r="AW958" s="16" t="s">
        <v>5064</v>
      </c>
      <c r="AX958" s="16">
        <v>3103101262</v>
      </c>
      <c r="AY958" s="16" t="s">
        <v>78</v>
      </c>
      <c r="AZ958" s="16" t="str">
        <f t="shared" ca="1" si="91"/>
        <v xml:space="preserve"> </v>
      </c>
      <c r="BA958" s="16" t="s">
        <v>87</v>
      </c>
      <c r="BB958" s="16" t="s">
        <v>211</v>
      </c>
      <c r="BC958" s="16"/>
      <c r="BD958" s="18" t="s">
        <v>87</v>
      </c>
      <c r="BE958" s="16"/>
      <c r="BF958" s="16" t="s">
        <v>87</v>
      </c>
      <c r="BG958" s="31"/>
      <c r="BH958" s="16"/>
      <c r="BI958" s="19"/>
      <c r="BJ958" s="16"/>
      <c r="BK958" s="16"/>
      <c r="BL958" s="34"/>
    </row>
    <row r="959" spans="1:64">
      <c r="A959" s="15">
        <v>1095</v>
      </c>
      <c r="B959" s="16">
        <v>301</v>
      </c>
      <c r="C959" s="17" t="s">
        <v>64</v>
      </c>
      <c r="D959" s="18">
        <v>84085728</v>
      </c>
      <c r="E959" s="18">
        <v>84085728</v>
      </c>
      <c r="F959" s="18">
        <v>84085728</v>
      </c>
      <c r="G959" s="17" t="s">
        <v>5065</v>
      </c>
      <c r="H959" s="16" t="s">
        <v>89</v>
      </c>
      <c r="I959" s="19">
        <v>28097</v>
      </c>
      <c r="J959" s="16">
        <f t="shared" ca="1" si="90"/>
        <v>48</v>
      </c>
      <c r="K959" s="17" t="s">
        <v>67</v>
      </c>
      <c r="L959" s="16">
        <v>4070</v>
      </c>
      <c r="M959" s="16" t="s">
        <v>3596</v>
      </c>
      <c r="N959" s="16" t="s">
        <v>3597</v>
      </c>
      <c r="O959" s="35" t="s">
        <v>3598</v>
      </c>
      <c r="P959" s="16" t="s">
        <v>71</v>
      </c>
      <c r="Q959" s="16" t="s">
        <v>131</v>
      </c>
      <c r="R959" s="38" t="s">
        <v>73</v>
      </c>
      <c r="S959" s="22"/>
      <c r="T959" s="22">
        <v>1095</v>
      </c>
      <c r="U959" s="22" t="s">
        <v>3597</v>
      </c>
      <c r="V959" s="37" t="s">
        <v>3598</v>
      </c>
      <c r="W959" s="16">
        <v>1000</v>
      </c>
      <c r="X959" s="16" t="s">
        <v>74</v>
      </c>
      <c r="Y959" s="16" t="s">
        <v>3599</v>
      </c>
      <c r="Z959" s="16" t="s">
        <v>3600</v>
      </c>
      <c r="AA959" s="16" t="s">
        <v>421</v>
      </c>
      <c r="AB959" s="16" t="s">
        <v>4387</v>
      </c>
      <c r="AC959" s="16" t="s">
        <v>545</v>
      </c>
      <c r="AD959" s="16" t="s">
        <v>4388</v>
      </c>
      <c r="AE959" s="16" t="s">
        <v>1324</v>
      </c>
      <c r="AF959" s="24">
        <v>2948278</v>
      </c>
      <c r="AG959" s="25" t="s">
        <v>78</v>
      </c>
      <c r="AH959" s="24">
        <v>2948278</v>
      </c>
      <c r="AI959" s="26" t="s">
        <v>78</v>
      </c>
      <c r="AJ959" s="27">
        <v>43179</v>
      </c>
      <c r="AK959" s="19"/>
      <c r="AL959" s="28">
        <f t="shared" ca="1" si="88"/>
        <v>7</v>
      </c>
      <c r="AM959" s="16" t="s">
        <v>183</v>
      </c>
      <c r="AN959" s="16" t="s">
        <v>194</v>
      </c>
      <c r="AO959" s="36" t="s">
        <v>546</v>
      </c>
      <c r="AP959" s="30">
        <v>6.9690000000000002E-2</v>
      </c>
      <c r="AQ959" s="31" t="s">
        <v>5066</v>
      </c>
      <c r="AR959" s="16" t="s">
        <v>5066</v>
      </c>
      <c r="AS959" s="16" t="s">
        <v>84</v>
      </c>
      <c r="AT959" s="16"/>
      <c r="AU959" s="33"/>
      <c r="AV959" s="16"/>
      <c r="AW959" s="16" t="s">
        <v>5067</v>
      </c>
      <c r="AX959" s="16">
        <v>3113605217</v>
      </c>
      <c r="AY959" s="16" t="s">
        <v>78</v>
      </c>
      <c r="AZ959" s="16" t="str">
        <f t="shared" ca="1" si="91"/>
        <v xml:space="preserve"> </v>
      </c>
      <c r="BA959" s="16" t="s">
        <v>87</v>
      </c>
      <c r="BB959" s="16" t="s">
        <v>87</v>
      </c>
      <c r="BC959" s="16"/>
      <c r="BD959" s="18" t="s">
        <v>87</v>
      </c>
      <c r="BE959" s="16"/>
      <c r="BF959" s="16" t="s">
        <v>87</v>
      </c>
      <c r="BG959" s="31"/>
      <c r="BH959" s="16"/>
      <c r="BI959" s="19"/>
      <c r="BJ959" s="16"/>
      <c r="BK959" s="16"/>
      <c r="BL959" s="34"/>
    </row>
    <row r="960" spans="1:64">
      <c r="A960" s="15">
        <v>1096</v>
      </c>
      <c r="B960" s="16">
        <v>301</v>
      </c>
      <c r="C960" s="17" t="s">
        <v>64</v>
      </c>
      <c r="D960" s="18">
        <v>84086604</v>
      </c>
      <c r="E960" s="18">
        <v>84086604</v>
      </c>
      <c r="F960" s="18">
        <v>84086604</v>
      </c>
      <c r="G960" s="17" t="s">
        <v>5068</v>
      </c>
      <c r="H960" s="16" t="s">
        <v>229</v>
      </c>
      <c r="I960" s="19">
        <v>28821</v>
      </c>
      <c r="J960" s="16">
        <f t="shared" ca="1" si="90"/>
        <v>46</v>
      </c>
      <c r="K960" s="17" t="s">
        <v>67</v>
      </c>
      <c r="L960" s="16">
        <v>4070</v>
      </c>
      <c r="M960" s="16" t="s">
        <v>3596</v>
      </c>
      <c r="N960" s="16" t="s">
        <v>3597</v>
      </c>
      <c r="O960" s="35" t="s">
        <v>3598</v>
      </c>
      <c r="P960" s="16" t="s">
        <v>71</v>
      </c>
      <c r="Q960" s="16" t="s">
        <v>131</v>
      </c>
      <c r="R960" s="38" t="s">
        <v>73</v>
      </c>
      <c r="S960" s="22"/>
      <c r="T960" s="22">
        <v>1096</v>
      </c>
      <c r="U960" s="22" t="s">
        <v>3597</v>
      </c>
      <c r="V960" s="37" t="s">
        <v>3598</v>
      </c>
      <c r="W960" s="16">
        <v>1000</v>
      </c>
      <c r="X960" s="16" t="s">
        <v>74</v>
      </c>
      <c r="Y960" s="16" t="s">
        <v>3599</v>
      </c>
      <c r="Z960" s="16" t="s">
        <v>3600</v>
      </c>
      <c r="AA960" s="16" t="s">
        <v>421</v>
      </c>
      <c r="AB960" s="16" t="s">
        <v>3649</v>
      </c>
      <c r="AC960" s="16" t="s">
        <v>545</v>
      </c>
      <c r="AD960" s="16"/>
      <c r="AE960" s="16" t="s">
        <v>1324</v>
      </c>
      <c r="AF960" s="24">
        <v>2948278</v>
      </c>
      <c r="AG960" s="25" t="s">
        <v>78</v>
      </c>
      <c r="AH960" s="24">
        <v>2948278</v>
      </c>
      <c r="AI960" s="26" t="s">
        <v>78</v>
      </c>
      <c r="AJ960" s="27">
        <v>43048</v>
      </c>
      <c r="AK960" s="19"/>
      <c r="AL960" s="28">
        <f t="shared" ca="1" si="88"/>
        <v>7.333333333333333</v>
      </c>
      <c r="AM960" s="16" t="s">
        <v>120</v>
      </c>
      <c r="AN960" s="16" t="s">
        <v>194</v>
      </c>
      <c r="AO960" s="36" t="s">
        <v>546</v>
      </c>
      <c r="AP960" s="30">
        <v>6.9690000000000002E-2</v>
      </c>
      <c r="AQ960" s="31" t="s">
        <v>5069</v>
      </c>
      <c r="AR960" s="16" t="s">
        <v>5069</v>
      </c>
      <c r="AS960" s="16" t="s">
        <v>84</v>
      </c>
      <c r="AT960" s="16"/>
      <c r="AU960" s="33"/>
      <c r="AV960" s="16"/>
      <c r="AW960" s="16" t="s">
        <v>5070</v>
      </c>
      <c r="AX960" s="16">
        <v>3212038926</v>
      </c>
      <c r="AY960" s="16">
        <v>3232254549</v>
      </c>
      <c r="AZ960" s="16" t="str">
        <f t="shared" ca="1" si="91"/>
        <v xml:space="preserve"> </v>
      </c>
      <c r="BA960" s="16" t="s">
        <v>87</v>
      </c>
      <c r="BB960" s="16" t="s">
        <v>87</v>
      </c>
      <c r="BC960" s="16"/>
      <c r="BD960" s="18" t="s">
        <v>87</v>
      </c>
      <c r="BE960" s="16"/>
      <c r="BF960" s="16" t="s">
        <v>87</v>
      </c>
      <c r="BG960" s="31"/>
      <c r="BH960" s="16"/>
      <c r="BI960" s="19"/>
      <c r="BJ960" s="16"/>
      <c r="BK960" s="16"/>
      <c r="BL960" s="34"/>
    </row>
    <row r="961" spans="1:64">
      <c r="A961" s="15">
        <v>1097</v>
      </c>
      <c r="B961" s="16">
        <v>301</v>
      </c>
      <c r="C961" s="17" t="s">
        <v>64</v>
      </c>
      <c r="D961" s="18">
        <v>84104770</v>
      </c>
      <c r="E961" s="18">
        <v>84104770</v>
      </c>
      <c r="F961" s="18">
        <v>84104770</v>
      </c>
      <c r="G961" s="17" t="s">
        <v>5071</v>
      </c>
      <c r="H961" s="16" t="s">
        <v>229</v>
      </c>
      <c r="I961" s="19">
        <v>28373</v>
      </c>
      <c r="J961" s="16">
        <f t="shared" ca="1" si="90"/>
        <v>47</v>
      </c>
      <c r="K961" s="17" t="s">
        <v>67</v>
      </c>
      <c r="L961" s="16">
        <v>4070</v>
      </c>
      <c r="M961" s="16" t="s">
        <v>3596</v>
      </c>
      <c r="N961" s="16" t="s">
        <v>3597</v>
      </c>
      <c r="O961" s="35" t="s">
        <v>3598</v>
      </c>
      <c r="P961" s="16" t="s">
        <v>71</v>
      </c>
      <c r="Q961" s="16" t="s">
        <v>131</v>
      </c>
      <c r="R961" s="38" t="s">
        <v>73</v>
      </c>
      <c r="S961" s="22"/>
      <c r="T961" s="22">
        <v>1097</v>
      </c>
      <c r="U961" s="22" t="s">
        <v>3597</v>
      </c>
      <c r="V961" s="37" t="s">
        <v>3598</v>
      </c>
      <c r="W961" s="16">
        <v>1000</v>
      </c>
      <c r="X961" s="16" t="s">
        <v>74</v>
      </c>
      <c r="Y961" s="16" t="s">
        <v>3599</v>
      </c>
      <c r="Z961" s="16" t="s">
        <v>3600</v>
      </c>
      <c r="AA961" s="16" t="s">
        <v>421</v>
      </c>
      <c r="AB961" s="16" t="s">
        <v>581</v>
      </c>
      <c r="AC961" s="16" t="s">
        <v>582</v>
      </c>
      <c r="AD961" s="16" t="s">
        <v>4158</v>
      </c>
      <c r="AE961" s="16" t="s">
        <v>1324</v>
      </c>
      <c r="AF961" s="24">
        <v>2948278</v>
      </c>
      <c r="AG961" s="25" t="s">
        <v>78</v>
      </c>
      <c r="AH961" s="24">
        <v>2948278</v>
      </c>
      <c r="AI961" s="26" t="s">
        <v>78</v>
      </c>
      <c r="AJ961" s="27">
        <v>43004</v>
      </c>
      <c r="AK961" s="19"/>
      <c r="AL961" s="28">
        <f t="shared" ca="1" si="88"/>
        <v>7.5</v>
      </c>
      <c r="AM961" s="16" t="s">
        <v>120</v>
      </c>
      <c r="AN961" s="16" t="s">
        <v>94</v>
      </c>
      <c r="AO961" s="36" t="s">
        <v>583</v>
      </c>
      <c r="AP961" s="30">
        <v>6.9690000000000002E-2</v>
      </c>
      <c r="AQ961" s="31" t="s">
        <v>5072</v>
      </c>
      <c r="AR961" s="16" t="s">
        <v>5072</v>
      </c>
      <c r="AS961" s="16" t="s">
        <v>84</v>
      </c>
      <c r="AT961" s="16"/>
      <c r="AU961" s="33"/>
      <c r="AV961" s="16"/>
      <c r="AW961" s="16" t="s">
        <v>5073</v>
      </c>
      <c r="AX961" s="16">
        <v>3168295493</v>
      </c>
      <c r="AY961" s="16" t="s">
        <v>78</v>
      </c>
      <c r="AZ961" s="16" t="str">
        <f t="shared" ca="1" si="91"/>
        <v xml:space="preserve"> </v>
      </c>
      <c r="BA961" s="16" t="s">
        <v>87</v>
      </c>
      <c r="BB961" s="16" t="s">
        <v>1602</v>
      </c>
      <c r="BC961" s="16"/>
      <c r="BD961" s="18" t="s">
        <v>87</v>
      </c>
      <c r="BE961" s="16"/>
      <c r="BF961" s="16" t="s">
        <v>87</v>
      </c>
      <c r="BG961" s="31"/>
      <c r="BH961" s="16"/>
      <c r="BI961" s="19"/>
      <c r="BJ961" s="16"/>
      <c r="BK961" s="16"/>
      <c r="BL961" s="34"/>
    </row>
    <row r="962" spans="1:64">
      <c r="A962" s="15">
        <v>1098</v>
      </c>
      <c r="B962" s="16">
        <v>301</v>
      </c>
      <c r="C962" s="17" t="s">
        <v>64</v>
      </c>
      <c r="D962" s="18">
        <v>85202884</v>
      </c>
      <c r="E962" s="18">
        <v>85202884</v>
      </c>
      <c r="F962" s="18">
        <v>85202884</v>
      </c>
      <c r="G962" s="17" t="s">
        <v>5074</v>
      </c>
      <c r="H962" s="16" t="s">
        <v>229</v>
      </c>
      <c r="I962" s="19" t="s">
        <v>2053</v>
      </c>
      <c r="J962" s="16">
        <f t="shared" ca="1" si="90"/>
        <v>54</v>
      </c>
      <c r="K962" s="17" t="s">
        <v>67</v>
      </c>
      <c r="L962" s="16">
        <v>4070</v>
      </c>
      <c r="M962" s="16" t="s">
        <v>3596</v>
      </c>
      <c r="N962" s="16" t="s">
        <v>3597</v>
      </c>
      <c r="O962" s="35" t="s">
        <v>3598</v>
      </c>
      <c r="P962" s="16" t="s">
        <v>71</v>
      </c>
      <c r="Q962" s="16" t="s">
        <v>131</v>
      </c>
      <c r="R962" s="38" t="s">
        <v>73</v>
      </c>
      <c r="S962" s="22"/>
      <c r="T962" s="22">
        <v>1098</v>
      </c>
      <c r="U962" s="22" t="s">
        <v>3597</v>
      </c>
      <c r="V962" s="37" t="s">
        <v>3598</v>
      </c>
      <c r="W962" s="16">
        <v>1000</v>
      </c>
      <c r="X962" s="16" t="s">
        <v>74</v>
      </c>
      <c r="Y962" s="16" t="s">
        <v>3599</v>
      </c>
      <c r="Z962" s="16" t="s">
        <v>3600</v>
      </c>
      <c r="AA962" s="16" t="s">
        <v>190</v>
      </c>
      <c r="AB962" s="16" t="s">
        <v>3786</v>
      </c>
      <c r="AC962" s="16" t="s">
        <v>192</v>
      </c>
      <c r="AD962" s="16"/>
      <c r="AE962" s="16" t="s">
        <v>1324</v>
      </c>
      <c r="AF962" s="24">
        <v>2948278</v>
      </c>
      <c r="AG962" s="25" t="s">
        <v>78</v>
      </c>
      <c r="AH962" s="24">
        <v>2948278</v>
      </c>
      <c r="AI962" s="26" t="s">
        <v>78</v>
      </c>
      <c r="AJ962" s="27">
        <v>43031</v>
      </c>
      <c r="AK962" s="19"/>
      <c r="AL962" s="28">
        <f t="shared" ca="1" si="88"/>
        <v>7.416666666666667</v>
      </c>
      <c r="AM962" s="16" t="s">
        <v>120</v>
      </c>
      <c r="AN962" s="16" t="s">
        <v>121</v>
      </c>
      <c r="AO962" s="36" t="s">
        <v>195</v>
      </c>
      <c r="AP962" s="30">
        <v>6.9690000000000002E-2</v>
      </c>
      <c r="AQ962" s="31" t="s">
        <v>5075</v>
      </c>
      <c r="AR962" s="16" t="s">
        <v>5075</v>
      </c>
      <c r="AS962" s="16" t="s">
        <v>84</v>
      </c>
      <c r="AT962" s="16"/>
      <c r="AU962" s="33"/>
      <c r="AV962" s="16"/>
      <c r="AW962" s="16" t="s">
        <v>5076</v>
      </c>
      <c r="AX962" s="16">
        <v>3113538946</v>
      </c>
      <c r="AY962" s="16" t="s">
        <v>78</v>
      </c>
      <c r="AZ962" s="16" t="str">
        <f t="shared" ca="1" si="91"/>
        <v xml:space="preserve"> </v>
      </c>
      <c r="BA962" s="16" t="s">
        <v>87</v>
      </c>
      <c r="BB962" s="16" t="s">
        <v>87</v>
      </c>
      <c r="BC962" s="16"/>
      <c r="BD962" s="18" t="s">
        <v>87</v>
      </c>
      <c r="BE962" s="16"/>
      <c r="BF962" s="16" t="s">
        <v>87</v>
      </c>
      <c r="BG962" s="31"/>
      <c r="BH962" s="16"/>
      <c r="BI962" s="19"/>
      <c r="BJ962" s="16"/>
      <c r="BK962" s="16"/>
      <c r="BL962" s="34"/>
    </row>
    <row r="963" spans="1:64">
      <c r="A963" s="15">
        <v>1099</v>
      </c>
      <c r="B963" s="16">
        <v>301</v>
      </c>
      <c r="C963" s="17" t="s">
        <v>64</v>
      </c>
      <c r="D963" s="18">
        <v>86006700</v>
      </c>
      <c r="E963" s="18">
        <v>86006700</v>
      </c>
      <c r="F963" s="18">
        <v>86006700</v>
      </c>
      <c r="G963" s="17" t="s">
        <v>5077</v>
      </c>
      <c r="H963" s="16" t="s">
        <v>229</v>
      </c>
      <c r="I963" s="19">
        <v>26516</v>
      </c>
      <c r="J963" s="16">
        <f t="shared" ca="1" si="90"/>
        <v>52</v>
      </c>
      <c r="K963" s="17" t="s">
        <v>67</v>
      </c>
      <c r="L963" s="16">
        <v>4070</v>
      </c>
      <c r="M963" s="16" t="s">
        <v>3596</v>
      </c>
      <c r="N963" s="16" t="s">
        <v>3597</v>
      </c>
      <c r="O963" s="35" t="s">
        <v>3598</v>
      </c>
      <c r="P963" s="16" t="s">
        <v>71</v>
      </c>
      <c r="Q963" s="16" t="s">
        <v>131</v>
      </c>
      <c r="R963" s="38" t="s">
        <v>73</v>
      </c>
      <c r="S963" s="22"/>
      <c r="T963" s="22">
        <v>1099</v>
      </c>
      <c r="U963" s="22" t="s">
        <v>3597</v>
      </c>
      <c r="V963" s="37" t="s">
        <v>3598</v>
      </c>
      <c r="W963" s="16">
        <v>1000</v>
      </c>
      <c r="X963" s="16" t="s">
        <v>74</v>
      </c>
      <c r="Y963" s="16" t="s">
        <v>3599</v>
      </c>
      <c r="Z963" s="16" t="s">
        <v>3600</v>
      </c>
      <c r="AA963" s="16" t="s">
        <v>671</v>
      </c>
      <c r="AB963" s="16" t="s">
        <v>4243</v>
      </c>
      <c r="AC963" s="16" t="s">
        <v>692</v>
      </c>
      <c r="AD963" s="52" t="s">
        <v>5078</v>
      </c>
      <c r="AE963" s="16" t="s">
        <v>3601</v>
      </c>
      <c r="AF963" s="24">
        <v>2948278</v>
      </c>
      <c r="AG963" s="25" t="s">
        <v>78</v>
      </c>
      <c r="AH963" s="24">
        <v>2948278</v>
      </c>
      <c r="AI963" s="26" t="s">
        <v>78</v>
      </c>
      <c r="AJ963" s="27">
        <v>43068</v>
      </c>
      <c r="AK963" s="19"/>
      <c r="AL963" s="28">
        <f t="shared" ca="1" si="88"/>
        <v>7.333333333333333</v>
      </c>
      <c r="AM963" s="16" t="s">
        <v>183</v>
      </c>
      <c r="AN963" s="16" t="s">
        <v>94</v>
      </c>
      <c r="AO963" s="36" t="s">
        <v>693</v>
      </c>
      <c r="AP963" s="30">
        <v>6.9690000000000002E-2</v>
      </c>
      <c r="AQ963" s="31" t="s">
        <v>5079</v>
      </c>
      <c r="AR963" s="16" t="s">
        <v>5080</v>
      </c>
      <c r="AS963" s="16" t="s">
        <v>84</v>
      </c>
      <c r="AT963" s="16"/>
      <c r="AU963" s="33"/>
      <c r="AV963" s="16"/>
      <c r="AW963" s="16" t="s">
        <v>5081</v>
      </c>
      <c r="AX963" s="16">
        <v>3222836816</v>
      </c>
      <c r="AY963" s="16" t="s">
        <v>78</v>
      </c>
      <c r="AZ963" s="16" t="str">
        <f t="shared" ca="1" si="91"/>
        <v xml:space="preserve"> </v>
      </c>
      <c r="BA963" s="16" t="s">
        <v>87</v>
      </c>
      <c r="BB963" s="16" t="s">
        <v>87</v>
      </c>
      <c r="BC963" s="16"/>
      <c r="BD963" s="18" t="s">
        <v>87</v>
      </c>
      <c r="BE963" s="16"/>
      <c r="BF963" s="16" t="s">
        <v>87</v>
      </c>
      <c r="BG963" s="31"/>
      <c r="BH963" s="16"/>
      <c r="BI963" s="19"/>
      <c r="BJ963" s="16"/>
      <c r="BK963" s="16"/>
      <c r="BL963" s="34"/>
    </row>
    <row r="964" spans="1:64">
      <c r="A964" s="15">
        <v>1100</v>
      </c>
      <c r="B964" s="16">
        <v>301</v>
      </c>
      <c r="C964" s="17" t="s">
        <v>64</v>
      </c>
      <c r="D964" s="18">
        <v>86010692</v>
      </c>
      <c r="E964" s="18">
        <v>86010692</v>
      </c>
      <c r="F964" s="18">
        <v>86010692</v>
      </c>
      <c r="G964" s="17" t="s">
        <v>5082</v>
      </c>
      <c r="H964" s="16" t="s">
        <v>66</v>
      </c>
      <c r="I964" s="19" t="s">
        <v>5083</v>
      </c>
      <c r="J964" s="16">
        <f t="shared" ca="1" si="90"/>
        <v>46</v>
      </c>
      <c r="K964" s="17" t="s">
        <v>67</v>
      </c>
      <c r="L964" s="16">
        <v>4070</v>
      </c>
      <c r="M964" s="16" t="s">
        <v>3596</v>
      </c>
      <c r="N964" s="16" t="s">
        <v>3597</v>
      </c>
      <c r="O964" s="35" t="s">
        <v>3598</v>
      </c>
      <c r="P964" s="16" t="s">
        <v>71</v>
      </c>
      <c r="Q964" s="16" t="s">
        <v>131</v>
      </c>
      <c r="R964" s="38" t="s">
        <v>73</v>
      </c>
      <c r="S964" s="22"/>
      <c r="T964" s="22">
        <v>1100</v>
      </c>
      <c r="U964" s="22" t="s">
        <v>3597</v>
      </c>
      <c r="V964" s="37" t="s">
        <v>3598</v>
      </c>
      <c r="W964" s="16">
        <v>1000</v>
      </c>
      <c r="X964" s="16" t="s">
        <v>74</v>
      </c>
      <c r="Y964" s="16" t="s">
        <v>3599</v>
      </c>
      <c r="Z964" s="16" t="s">
        <v>3600</v>
      </c>
      <c r="AA964" s="16" t="s">
        <v>145</v>
      </c>
      <c r="AB964" s="16" t="s">
        <v>4743</v>
      </c>
      <c r="AC964" s="16" t="s">
        <v>559</v>
      </c>
      <c r="AD964" s="16"/>
      <c r="AE964" s="16" t="s">
        <v>3601</v>
      </c>
      <c r="AF964" s="24">
        <v>2948278</v>
      </c>
      <c r="AG964" s="25" t="s">
        <v>78</v>
      </c>
      <c r="AH964" s="24">
        <v>2948278</v>
      </c>
      <c r="AI964" s="26" t="s">
        <v>78</v>
      </c>
      <c r="AJ964" s="27">
        <v>42989</v>
      </c>
      <c r="AK964" s="19"/>
      <c r="AL964" s="28">
        <f t="shared" ca="1" si="88"/>
        <v>7.5</v>
      </c>
      <c r="AM964" s="16" t="s">
        <v>183</v>
      </c>
      <c r="AN964" s="16" t="s">
        <v>94</v>
      </c>
      <c r="AO964" s="36" t="s">
        <v>562</v>
      </c>
      <c r="AP964" s="30">
        <v>6.9690000000000002E-2</v>
      </c>
      <c r="AQ964" s="31" t="s">
        <v>5084</v>
      </c>
      <c r="AR964" s="16" t="s">
        <v>5084</v>
      </c>
      <c r="AS964" s="16" t="s">
        <v>84</v>
      </c>
      <c r="AT964" s="16"/>
      <c r="AU964" s="33"/>
      <c r="AV964" s="16"/>
      <c r="AW964" s="16" t="s">
        <v>5085</v>
      </c>
      <c r="AX964" s="16">
        <v>3223573536</v>
      </c>
      <c r="AY964" s="16">
        <v>3024692057</v>
      </c>
      <c r="AZ964" s="16" t="str">
        <f t="shared" ca="1" si="91"/>
        <v xml:space="preserve"> </v>
      </c>
      <c r="BA964" s="16" t="s">
        <v>87</v>
      </c>
      <c r="BB964" s="16" t="s">
        <v>1602</v>
      </c>
      <c r="BC964" s="16"/>
      <c r="BD964" s="18" t="s">
        <v>87</v>
      </c>
      <c r="BE964" s="16"/>
      <c r="BF964" s="16" t="s">
        <v>87</v>
      </c>
      <c r="BG964" s="31"/>
      <c r="BH964" s="16"/>
      <c r="BI964" s="19"/>
      <c r="BJ964" s="16"/>
      <c r="BK964" s="16"/>
      <c r="BL964" s="34"/>
    </row>
    <row r="965" spans="1:64">
      <c r="A965" s="15">
        <v>1101</v>
      </c>
      <c r="B965" s="16">
        <v>301</v>
      </c>
      <c r="C965" s="17" t="s">
        <v>64</v>
      </c>
      <c r="D965" s="18">
        <v>86036479</v>
      </c>
      <c r="E965" s="18">
        <v>86036479</v>
      </c>
      <c r="F965" s="18">
        <v>86036479</v>
      </c>
      <c r="G965" s="17" t="s">
        <v>5086</v>
      </c>
      <c r="H965" s="16" t="s">
        <v>89</v>
      </c>
      <c r="I965" s="19">
        <v>28375</v>
      </c>
      <c r="J965" s="16">
        <f t="shared" ca="1" si="90"/>
        <v>47</v>
      </c>
      <c r="K965" s="17" t="s">
        <v>67</v>
      </c>
      <c r="L965" s="16">
        <v>4070</v>
      </c>
      <c r="M965" s="16" t="s">
        <v>3596</v>
      </c>
      <c r="N965" s="16" t="s">
        <v>3597</v>
      </c>
      <c r="O965" s="35" t="s">
        <v>3598</v>
      </c>
      <c r="P965" s="16" t="s">
        <v>71</v>
      </c>
      <c r="Q965" s="16" t="s">
        <v>131</v>
      </c>
      <c r="R965" s="38" t="s">
        <v>73</v>
      </c>
      <c r="S965" s="22"/>
      <c r="T965" s="22">
        <v>1101</v>
      </c>
      <c r="U965" s="22" t="s">
        <v>3597</v>
      </c>
      <c r="V965" s="37" t="s">
        <v>3598</v>
      </c>
      <c r="W965" s="16">
        <v>1000</v>
      </c>
      <c r="X965" s="16" t="s">
        <v>74</v>
      </c>
      <c r="Y965" s="16" t="s">
        <v>3599</v>
      </c>
      <c r="Z965" s="16" t="s">
        <v>3600</v>
      </c>
      <c r="AA965" s="16" t="s">
        <v>478</v>
      </c>
      <c r="AB965" s="16" t="s">
        <v>3976</v>
      </c>
      <c r="AC965" s="16" t="s">
        <v>480</v>
      </c>
      <c r="AD965" s="16"/>
      <c r="AE965" s="16" t="s">
        <v>3601</v>
      </c>
      <c r="AF965" s="24">
        <v>2948278</v>
      </c>
      <c r="AG965" s="25" t="s">
        <v>78</v>
      </c>
      <c r="AH965" s="24">
        <v>2948278</v>
      </c>
      <c r="AI965" s="26" t="s">
        <v>78</v>
      </c>
      <c r="AJ965" s="27">
        <v>43088</v>
      </c>
      <c r="AK965" s="19"/>
      <c r="AL965" s="28">
        <f t="shared" ca="1" si="88"/>
        <v>7.25</v>
      </c>
      <c r="AM965" s="16" t="s">
        <v>183</v>
      </c>
      <c r="AN965" s="16" t="s">
        <v>94</v>
      </c>
      <c r="AO965" s="36" t="s">
        <v>481</v>
      </c>
      <c r="AP965" s="30">
        <v>6.9690000000000002E-2</v>
      </c>
      <c r="AQ965" s="31" t="s">
        <v>5087</v>
      </c>
      <c r="AR965" s="16" t="s">
        <v>5087</v>
      </c>
      <c r="AS965" s="16" t="s">
        <v>84</v>
      </c>
      <c r="AT965" s="16"/>
      <c r="AU965" s="33"/>
      <c r="AV965" s="16"/>
      <c r="AW965" s="16" t="s">
        <v>5088</v>
      </c>
      <c r="AX965" s="16">
        <v>3208274304</v>
      </c>
      <c r="AY965" s="16" t="s">
        <v>78</v>
      </c>
      <c r="AZ965" s="16" t="str">
        <f t="shared" ca="1" si="91"/>
        <v xml:space="preserve"> </v>
      </c>
      <c r="BA965" s="16" t="s">
        <v>87</v>
      </c>
      <c r="BB965" s="16" t="s">
        <v>87</v>
      </c>
      <c r="BC965" s="16"/>
      <c r="BD965" s="18" t="s">
        <v>87</v>
      </c>
      <c r="BE965" s="16"/>
      <c r="BF965" s="16" t="s">
        <v>87</v>
      </c>
      <c r="BG965" s="31"/>
      <c r="BH965" s="16"/>
      <c r="BI965" s="19"/>
      <c r="BJ965" s="16"/>
      <c r="BK965" s="16"/>
      <c r="BL965" s="34"/>
    </row>
    <row r="966" spans="1:64">
      <c r="A966" s="15">
        <v>1102</v>
      </c>
      <c r="B966" s="16">
        <v>301</v>
      </c>
      <c r="C966" s="17" t="s">
        <v>64</v>
      </c>
      <c r="D966" s="18">
        <v>86039632</v>
      </c>
      <c r="E966" s="18">
        <v>86039632</v>
      </c>
      <c r="F966" s="18">
        <v>86039632</v>
      </c>
      <c r="G966" s="17" t="s">
        <v>5089</v>
      </c>
      <c r="H966" s="16" t="s">
        <v>89</v>
      </c>
      <c r="I966" s="19" t="s">
        <v>5090</v>
      </c>
      <c r="J966" s="16">
        <f t="shared" ca="1" si="90"/>
        <v>52</v>
      </c>
      <c r="K966" s="17" t="s">
        <v>67</v>
      </c>
      <c r="L966" s="16">
        <v>4070</v>
      </c>
      <c r="M966" s="16" t="s">
        <v>3596</v>
      </c>
      <c r="N966" s="16" t="s">
        <v>3597</v>
      </c>
      <c r="O966" s="35" t="s">
        <v>3598</v>
      </c>
      <c r="P966" s="16" t="s">
        <v>71</v>
      </c>
      <c r="Q966" s="16" t="s">
        <v>131</v>
      </c>
      <c r="R966" s="38" t="s">
        <v>73</v>
      </c>
      <c r="S966" s="22"/>
      <c r="T966" s="22">
        <v>1102</v>
      </c>
      <c r="U966" s="22" t="s">
        <v>3597</v>
      </c>
      <c r="V966" s="37" t="s">
        <v>3598</v>
      </c>
      <c r="W966" s="16">
        <v>1000</v>
      </c>
      <c r="X966" s="16" t="s">
        <v>74</v>
      </c>
      <c r="Y966" s="16" t="s">
        <v>3599</v>
      </c>
      <c r="Z966" s="16" t="s">
        <v>3600</v>
      </c>
      <c r="AA966" s="16" t="s">
        <v>671</v>
      </c>
      <c r="AB966" s="16" t="s">
        <v>691</v>
      </c>
      <c r="AC966" s="16" t="s">
        <v>692</v>
      </c>
      <c r="AD966" s="16" t="s">
        <v>3760</v>
      </c>
      <c r="AE966" s="16" t="s">
        <v>1324</v>
      </c>
      <c r="AF966" s="24">
        <v>2948278</v>
      </c>
      <c r="AG966" s="25" t="s">
        <v>78</v>
      </c>
      <c r="AH966" s="24">
        <v>2948278</v>
      </c>
      <c r="AI966" s="26" t="s">
        <v>78</v>
      </c>
      <c r="AJ966" s="27">
        <v>42832</v>
      </c>
      <c r="AK966" s="19"/>
      <c r="AL966" s="28">
        <f t="shared" ca="1" si="88"/>
        <v>7.916666666666667</v>
      </c>
      <c r="AM966" s="16" t="s">
        <v>120</v>
      </c>
      <c r="AN966" s="16" t="s">
        <v>94</v>
      </c>
      <c r="AO966" s="36" t="s">
        <v>693</v>
      </c>
      <c r="AP966" s="30">
        <v>6.9690000000000002E-2</v>
      </c>
      <c r="AQ966" s="31" t="s">
        <v>5091</v>
      </c>
      <c r="AR966" s="16" t="s">
        <v>5091</v>
      </c>
      <c r="AS966" s="16" t="s">
        <v>84</v>
      </c>
      <c r="AT966" s="16"/>
      <c r="AU966" s="33"/>
      <c r="AV966" s="16"/>
      <c r="AW966" s="16" t="s">
        <v>5092</v>
      </c>
      <c r="AX966" s="16" t="s">
        <v>5093</v>
      </c>
      <c r="AY966" s="16" t="s">
        <v>78</v>
      </c>
      <c r="AZ966" s="16" t="str">
        <f t="shared" ca="1" si="91"/>
        <v xml:space="preserve"> </v>
      </c>
      <c r="BA966" s="16" t="s">
        <v>87</v>
      </c>
      <c r="BB966" s="16" t="s">
        <v>87</v>
      </c>
      <c r="BC966" s="16"/>
      <c r="BD966" s="18" t="s">
        <v>87</v>
      </c>
      <c r="BE966" s="16"/>
      <c r="BF966" s="16" t="s">
        <v>87</v>
      </c>
      <c r="BG966" s="31"/>
      <c r="BH966" s="16"/>
      <c r="BI966" s="19"/>
      <c r="BJ966" s="16"/>
      <c r="BK966" s="16"/>
      <c r="BL966" s="34"/>
    </row>
    <row r="967" spans="1:64">
      <c r="A967" s="15">
        <v>1103</v>
      </c>
      <c r="B967" s="16">
        <v>301</v>
      </c>
      <c r="C967" s="17" t="s">
        <v>64</v>
      </c>
      <c r="D967" s="18">
        <v>86042657</v>
      </c>
      <c r="E967" s="18" t="e">
        <v>#N/A</v>
      </c>
      <c r="F967" s="18" t="e">
        <v>#N/A</v>
      </c>
      <c r="G967" s="17" t="s">
        <v>5094</v>
      </c>
      <c r="H967" s="16" t="s">
        <v>89</v>
      </c>
      <c r="I967" s="19">
        <v>27050</v>
      </c>
      <c r="J967" s="16">
        <f t="shared" ca="1" si="90"/>
        <v>51</v>
      </c>
      <c r="K967" s="17" t="s">
        <v>67</v>
      </c>
      <c r="L967" s="16">
        <v>4070</v>
      </c>
      <c r="M967" s="16" t="s">
        <v>3596</v>
      </c>
      <c r="N967" s="16" t="s">
        <v>3597</v>
      </c>
      <c r="O967" s="35" t="s">
        <v>3598</v>
      </c>
      <c r="P967" s="16" t="s">
        <v>71</v>
      </c>
      <c r="Q967" s="16" t="s">
        <v>131</v>
      </c>
      <c r="R967" s="38" t="s">
        <v>73</v>
      </c>
      <c r="S967" s="22"/>
      <c r="T967" s="22">
        <v>1103</v>
      </c>
      <c r="U967" s="22" t="s">
        <v>3597</v>
      </c>
      <c r="V967" s="37" t="s">
        <v>3598</v>
      </c>
      <c r="W967" s="16">
        <v>1000</v>
      </c>
      <c r="X967" s="16" t="s">
        <v>74</v>
      </c>
      <c r="Y967" s="16" t="s">
        <v>3599</v>
      </c>
      <c r="Z967" s="16" t="s">
        <v>3600</v>
      </c>
      <c r="AA967" s="16" t="s">
        <v>76</v>
      </c>
      <c r="AB967" s="16" t="s">
        <v>76</v>
      </c>
      <c r="AC967" s="16" t="s">
        <v>76</v>
      </c>
      <c r="AD967" s="16" t="s">
        <v>5095</v>
      </c>
      <c r="AE967" s="16" t="s">
        <v>1324</v>
      </c>
      <c r="AF967" s="24">
        <v>2948278</v>
      </c>
      <c r="AG967" s="25" t="s">
        <v>78</v>
      </c>
      <c r="AH967" s="24">
        <v>2948278</v>
      </c>
      <c r="AI967" s="26" t="s">
        <v>78</v>
      </c>
      <c r="AJ967" s="27">
        <v>43048</v>
      </c>
      <c r="AK967" s="19"/>
      <c r="AL967" s="28">
        <f t="shared" ca="1" si="88"/>
        <v>7.333333333333333</v>
      </c>
      <c r="AM967" s="16" t="s">
        <v>173</v>
      </c>
      <c r="AN967" s="16" t="s">
        <v>121</v>
      </c>
      <c r="AO967" s="36" t="s">
        <v>82</v>
      </c>
      <c r="AP967" s="30">
        <v>6.9690000000000002E-2</v>
      </c>
      <c r="AQ967" s="31" t="s">
        <v>5096</v>
      </c>
      <c r="AR967" s="16" t="s">
        <v>5096</v>
      </c>
      <c r="AS967" s="16" t="s">
        <v>84</v>
      </c>
      <c r="AT967" s="16"/>
      <c r="AU967" s="33"/>
      <c r="AV967" s="16"/>
      <c r="AW967" s="16" t="s">
        <v>5097</v>
      </c>
      <c r="AX967" s="16" t="s">
        <v>5098</v>
      </c>
      <c r="AY967" s="16" t="s">
        <v>78</v>
      </c>
      <c r="AZ967" s="16" t="str">
        <f t="shared" ca="1" si="91"/>
        <v xml:space="preserve"> </v>
      </c>
      <c r="BA967" s="16" t="s">
        <v>87</v>
      </c>
      <c r="BB967" s="16" t="s">
        <v>87</v>
      </c>
      <c r="BC967" s="16"/>
      <c r="BD967" s="18" t="s">
        <v>87</v>
      </c>
      <c r="BE967" s="16"/>
      <c r="BF967" s="16" t="s">
        <v>87</v>
      </c>
      <c r="BG967" s="31"/>
      <c r="BH967" s="16"/>
      <c r="BI967" s="19"/>
      <c r="BJ967" s="16"/>
      <c r="BK967" s="16"/>
      <c r="BL967" s="34"/>
    </row>
    <row r="968" spans="1:64">
      <c r="A968" s="15">
        <v>1104</v>
      </c>
      <c r="B968" s="16">
        <v>301</v>
      </c>
      <c r="C968" s="17" t="s">
        <v>64</v>
      </c>
      <c r="D968" s="18">
        <v>86055376</v>
      </c>
      <c r="E968" s="18">
        <v>86055376</v>
      </c>
      <c r="F968" s="18">
        <v>86055376</v>
      </c>
      <c r="G968" s="17" t="s">
        <v>5099</v>
      </c>
      <c r="H968" s="16" t="s">
        <v>89</v>
      </c>
      <c r="I968" s="19" t="s">
        <v>5100</v>
      </c>
      <c r="J968" s="16">
        <f t="shared" ca="1" si="90"/>
        <v>47</v>
      </c>
      <c r="K968" s="17" t="s">
        <v>67</v>
      </c>
      <c r="L968" s="16">
        <v>4070</v>
      </c>
      <c r="M968" s="16" t="s">
        <v>3596</v>
      </c>
      <c r="N968" s="16" t="s">
        <v>3597</v>
      </c>
      <c r="O968" s="35" t="s">
        <v>3598</v>
      </c>
      <c r="P968" s="16" t="s">
        <v>71</v>
      </c>
      <c r="Q968" s="16" t="s">
        <v>131</v>
      </c>
      <c r="R968" s="38" t="s">
        <v>73</v>
      </c>
      <c r="S968" s="22"/>
      <c r="T968" s="22">
        <v>1104</v>
      </c>
      <c r="U968" s="22" t="s">
        <v>3597</v>
      </c>
      <c r="V968" s="37" t="s">
        <v>3598</v>
      </c>
      <c r="W968" s="16">
        <v>1000</v>
      </c>
      <c r="X968" s="16" t="s">
        <v>74</v>
      </c>
      <c r="Y968" s="16" t="s">
        <v>3599</v>
      </c>
      <c r="Z968" s="16" t="s">
        <v>3600</v>
      </c>
      <c r="AA968" s="16" t="s">
        <v>76</v>
      </c>
      <c r="AB968" s="16" t="s">
        <v>76</v>
      </c>
      <c r="AC968" s="16" t="s">
        <v>76</v>
      </c>
      <c r="AD968" s="16"/>
      <c r="AE968" s="16" t="s">
        <v>1324</v>
      </c>
      <c r="AF968" s="24">
        <v>2948278</v>
      </c>
      <c r="AG968" s="25" t="s">
        <v>78</v>
      </c>
      <c r="AH968" s="24">
        <v>2948278</v>
      </c>
      <c r="AI968" s="26" t="s">
        <v>78</v>
      </c>
      <c r="AJ968" s="27">
        <v>43005</v>
      </c>
      <c r="AK968" s="19"/>
      <c r="AL968" s="28">
        <f t="shared" ca="1" si="88"/>
        <v>7.5</v>
      </c>
      <c r="AM968" s="16" t="s">
        <v>269</v>
      </c>
      <c r="AN968" s="16" t="s">
        <v>94</v>
      </c>
      <c r="AO968" s="36" t="s">
        <v>82</v>
      </c>
      <c r="AP968" s="30">
        <v>6.9690000000000002E-2</v>
      </c>
      <c r="AQ968" s="31" t="s">
        <v>5101</v>
      </c>
      <c r="AR968" s="16" t="s">
        <v>5101</v>
      </c>
      <c r="AS968" s="16" t="s">
        <v>5102</v>
      </c>
      <c r="AT968" s="16"/>
      <c r="AU968" s="33"/>
      <c r="AV968" s="16"/>
      <c r="AW968" s="16" t="s">
        <v>5103</v>
      </c>
      <c r="AX968" s="16">
        <v>3105450108</v>
      </c>
      <c r="AY968" s="16" t="s">
        <v>78</v>
      </c>
      <c r="AZ968" s="16" t="str">
        <f t="shared" ca="1" si="91"/>
        <v xml:space="preserve"> </v>
      </c>
      <c r="BA968" s="16" t="s">
        <v>87</v>
      </c>
      <c r="BB968" s="16" t="s">
        <v>87</v>
      </c>
      <c r="BC968" s="16"/>
      <c r="BD968" s="18" t="s">
        <v>87</v>
      </c>
      <c r="BE968" s="16"/>
      <c r="BF968" s="16" t="s">
        <v>87</v>
      </c>
      <c r="BG968" s="31"/>
      <c r="BH968" s="16"/>
      <c r="BI968" s="19"/>
      <c r="BJ968" s="16"/>
      <c r="BK968" s="16"/>
      <c r="BL968" s="34"/>
    </row>
    <row r="969" spans="1:64">
      <c r="A969" s="15">
        <v>1105</v>
      </c>
      <c r="B969" s="16">
        <v>301</v>
      </c>
      <c r="C969" s="17" t="s">
        <v>64</v>
      </c>
      <c r="D969" s="18">
        <v>86059793</v>
      </c>
      <c r="E969" s="18" t="e">
        <v>#N/A</v>
      </c>
      <c r="F969" s="18" t="e">
        <v>#N/A</v>
      </c>
      <c r="G969" s="17" t="s">
        <v>5104</v>
      </c>
      <c r="H969" s="16" t="s">
        <v>89</v>
      </c>
      <c r="I969" s="19">
        <v>28934</v>
      </c>
      <c r="J969" s="16">
        <f t="shared" ca="1" si="90"/>
        <v>46</v>
      </c>
      <c r="K969" s="17" t="s">
        <v>67</v>
      </c>
      <c r="L969" s="16">
        <v>4070</v>
      </c>
      <c r="M969" s="16" t="s">
        <v>3596</v>
      </c>
      <c r="N969" s="16" t="s">
        <v>3597</v>
      </c>
      <c r="O969" s="35" t="s">
        <v>3598</v>
      </c>
      <c r="P969" s="16" t="s">
        <v>71</v>
      </c>
      <c r="Q969" s="16" t="s">
        <v>131</v>
      </c>
      <c r="R969" s="38" t="s">
        <v>73</v>
      </c>
      <c r="S969" s="22"/>
      <c r="T969" s="22">
        <v>1105</v>
      </c>
      <c r="U969" s="22" t="s">
        <v>3597</v>
      </c>
      <c r="V969" s="37" t="s">
        <v>3598</v>
      </c>
      <c r="W969" s="16">
        <v>1000</v>
      </c>
      <c r="X969" s="16" t="s">
        <v>74</v>
      </c>
      <c r="Y969" s="16" t="s">
        <v>3599</v>
      </c>
      <c r="Z969" s="16" t="s">
        <v>3600</v>
      </c>
      <c r="AA969" s="16" t="s">
        <v>76</v>
      </c>
      <c r="AB969" s="16" t="s">
        <v>76</v>
      </c>
      <c r="AC969" s="16" t="s">
        <v>76</v>
      </c>
      <c r="AD969" s="16"/>
      <c r="AE969" s="16" t="s">
        <v>1324</v>
      </c>
      <c r="AF969" s="24">
        <v>2948278</v>
      </c>
      <c r="AG969" s="25" t="s">
        <v>78</v>
      </c>
      <c r="AH969" s="24">
        <v>2948278</v>
      </c>
      <c r="AI969" s="26" t="s">
        <v>78</v>
      </c>
      <c r="AJ969" s="27">
        <v>43192</v>
      </c>
      <c r="AK969" s="19"/>
      <c r="AL969" s="28">
        <f t="shared" ca="1" si="88"/>
        <v>7</v>
      </c>
      <c r="AM969" s="16" t="s">
        <v>120</v>
      </c>
      <c r="AN969" s="16" t="s">
        <v>121</v>
      </c>
      <c r="AO969" s="36" t="s">
        <v>82</v>
      </c>
      <c r="AP969" s="30">
        <v>6.9690000000000002E-2</v>
      </c>
      <c r="AQ969" s="31" t="s">
        <v>5105</v>
      </c>
      <c r="AR969" s="16" t="s">
        <v>5106</v>
      </c>
      <c r="AS969" s="16" t="s">
        <v>84</v>
      </c>
      <c r="AT969" s="16"/>
      <c r="AU969" s="33"/>
      <c r="AV969" s="16"/>
      <c r="AW969" s="16" t="s">
        <v>5107</v>
      </c>
      <c r="AX969" s="16">
        <v>3128716262</v>
      </c>
      <c r="AY969" s="16" t="s">
        <v>78</v>
      </c>
      <c r="AZ969" s="16" t="str">
        <f t="shared" ca="1" si="91"/>
        <v xml:space="preserve"> </v>
      </c>
      <c r="BA969" s="16" t="s">
        <v>87</v>
      </c>
      <c r="BB969" s="16" t="s">
        <v>87</v>
      </c>
      <c r="BC969" s="16"/>
      <c r="BD969" s="18" t="s">
        <v>87</v>
      </c>
      <c r="BE969" s="16"/>
      <c r="BF969" s="16" t="s">
        <v>87</v>
      </c>
      <c r="BG969" s="31"/>
      <c r="BH969" s="16"/>
      <c r="BI969" s="19"/>
      <c r="BJ969" s="16"/>
      <c r="BK969" s="16"/>
      <c r="BL969" s="34"/>
    </row>
    <row r="970" spans="1:64">
      <c r="A970" s="15">
        <v>1106</v>
      </c>
      <c r="B970" s="16">
        <v>301</v>
      </c>
      <c r="C970" s="17" t="s">
        <v>64</v>
      </c>
      <c r="D970" s="18">
        <v>86060569</v>
      </c>
      <c r="E970" s="18" t="e">
        <v>#N/A</v>
      </c>
      <c r="F970" s="18" t="e">
        <v>#N/A</v>
      </c>
      <c r="G970" s="17" t="s">
        <v>5108</v>
      </c>
      <c r="H970" s="16"/>
      <c r="I970" s="19">
        <v>29030</v>
      </c>
      <c r="J970" s="16">
        <f t="shared" ca="1" si="90"/>
        <v>45</v>
      </c>
      <c r="K970" s="17" t="s">
        <v>67</v>
      </c>
      <c r="L970" s="16">
        <v>4070</v>
      </c>
      <c r="M970" s="16" t="s">
        <v>3596</v>
      </c>
      <c r="N970" s="16" t="s">
        <v>3597</v>
      </c>
      <c r="O970" s="35" t="s">
        <v>3598</v>
      </c>
      <c r="P970" s="16" t="s">
        <v>71</v>
      </c>
      <c r="Q970" s="16" t="s">
        <v>131</v>
      </c>
      <c r="R970" s="38" t="s">
        <v>1726</v>
      </c>
      <c r="S970" s="22"/>
      <c r="T970" s="22">
        <v>1106</v>
      </c>
      <c r="U970" s="22" t="s">
        <v>3597</v>
      </c>
      <c r="V970" s="37" t="s">
        <v>3598</v>
      </c>
      <c r="W970" s="16">
        <v>1000</v>
      </c>
      <c r="X970" s="16" t="s">
        <v>74</v>
      </c>
      <c r="Y970" s="16" t="s">
        <v>3599</v>
      </c>
      <c r="Z970" s="16" t="s">
        <v>3600</v>
      </c>
      <c r="AA970" s="16" t="s">
        <v>671</v>
      </c>
      <c r="AB970" s="16" t="s">
        <v>691</v>
      </c>
      <c r="AC970" s="16" t="s">
        <v>692</v>
      </c>
      <c r="AD970" s="16" t="s">
        <v>4084</v>
      </c>
      <c r="AE970" s="16" t="s">
        <v>3601</v>
      </c>
      <c r="AF970" s="24">
        <v>2948278</v>
      </c>
      <c r="AG970" s="25" t="s">
        <v>78</v>
      </c>
      <c r="AH970" s="24">
        <v>2948278</v>
      </c>
      <c r="AI970" s="26" t="s">
        <v>78</v>
      </c>
      <c r="AJ970" s="27">
        <v>43083</v>
      </c>
      <c r="AK970" s="19"/>
      <c r="AL970" s="28">
        <f t="shared" ca="1" si="88"/>
        <v>7.25</v>
      </c>
      <c r="AM970" s="16" t="s">
        <v>183</v>
      </c>
      <c r="AN970" s="16" t="s">
        <v>121</v>
      </c>
      <c r="AO970" s="36" t="s">
        <v>693</v>
      </c>
      <c r="AP970" s="30">
        <v>6.9690000000000002E-2</v>
      </c>
      <c r="AQ970" s="31" t="s">
        <v>5109</v>
      </c>
      <c r="AR970" s="60"/>
      <c r="AS970" s="49" t="s">
        <v>107</v>
      </c>
      <c r="AT970" s="16"/>
      <c r="AU970" s="33"/>
      <c r="AV970" s="16"/>
      <c r="AW970" s="16" t="s">
        <v>5110</v>
      </c>
      <c r="AX970" s="16">
        <v>3228830337</v>
      </c>
      <c r="AY970" s="16" t="s">
        <v>78</v>
      </c>
      <c r="AZ970" s="16" t="str">
        <f t="shared" ca="1" si="91"/>
        <v xml:space="preserve"> </v>
      </c>
      <c r="BA970" s="16" t="s">
        <v>87</v>
      </c>
      <c r="BB970" s="16" t="s">
        <v>87</v>
      </c>
      <c r="BC970" s="16"/>
      <c r="BD970" s="18" t="s">
        <v>87</v>
      </c>
      <c r="BE970" s="16"/>
      <c r="BF970" s="16" t="s">
        <v>87</v>
      </c>
      <c r="BG970" s="31"/>
      <c r="BH970" s="16"/>
      <c r="BI970" s="19"/>
      <c r="BJ970" s="16"/>
      <c r="BK970" s="16"/>
      <c r="BL970" s="34"/>
    </row>
    <row r="971" spans="1:64">
      <c r="A971" s="15">
        <v>1107</v>
      </c>
      <c r="B971" s="16">
        <v>301</v>
      </c>
      <c r="C971" s="17" t="s">
        <v>64</v>
      </c>
      <c r="D971" s="18">
        <v>86061697</v>
      </c>
      <c r="E971" s="18">
        <v>86061697</v>
      </c>
      <c r="F971" s="18">
        <v>86061697</v>
      </c>
      <c r="G971" s="17" t="s">
        <v>5111</v>
      </c>
      <c r="H971" s="16" t="s">
        <v>229</v>
      </c>
      <c r="I971" s="19" t="s">
        <v>5112</v>
      </c>
      <c r="J971" s="16">
        <f t="shared" ca="1" si="90"/>
        <v>47</v>
      </c>
      <c r="K971" s="17" t="s">
        <v>67</v>
      </c>
      <c r="L971" s="16">
        <v>4070</v>
      </c>
      <c r="M971" s="16" t="s">
        <v>3596</v>
      </c>
      <c r="N971" s="16" t="s">
        <v>3597</v>
      </c>
      <c r="O971" s="35" t="s">
        <v>3598</v>
      </c>
      <c r="P971" s="16" t="s">
        <v>71</v>
      </c>
      <c r="Q971" s="16" t="s">
        <v>131</v>
      </c>
      <c r="R971" s="38" t="s">
        <v>73</v>
      </c>
      <c r="S971" s="22"/>
      <c r="T971" s="22">
        <v>1107</v>
      </c>
      <c r="U971" s="22" t="s">
        <v>3597</v>
      </c>
      <c r="V971" s="37" t="s">
        <v>3598</v>
      </c>
      <c r="W971" s="16">
        <v>1000</v>
      </c>
      <c r="X971" s="16" t="s">
        <v>74</v>
      </c>
      <c r="Y971" s="16" t="s">
        <v>3599</v>
      </c>
      <c r="Z971" s="16" t="s">
        <v>3600</v>
      </c>
      <c r="AA971" s="16" t="s">
        <v>671</v>
      </c>
      <c r="AB971" s="16" t="s">
        <v>691</v>
      </c>
      <c r="AC971" s="16" t="s">
        <v>692</v>
      </c>
      <c r="AD971" s="16" t="s">
        <v>3621</v>
      </c>
      <c r="AE971" s="16" t="s">
        <v>3601</v>
      </c>
      <c r="AF971" s="24">
        <v>2948278</v>
      </c>
      <c r="AG971" s="25" t="s">
        <v>78</v>
      </c>
      <c r="AH971" s="24">
        <v>2948278</v>
      </c>
      <c r="AI971" s="26" t="s">
        <v>78</v>
      </c>
      <c r="AJ971" s="27">
        <v>42989</v>
      </c>
      <c r="AK971" s="19"/>
      <c r="AL971" s="28">
        <f t="shared" ca="1" si="88"/>
        <v>7.5</v>
      </c>
      <c r="AM971" s="16" t="s">
        <v>183</v>
      </c>
      <c r="AN971" s="16" t="s">
        <v>94</v>
      </c>
      <c r="AO971" s="36" t="s">
        <v>693</v>
      </c>
      <c r="AP971" s="30">
        <v>6.9690000000000002E-2</v>
      </c>
      <c r="AQ971" s="31" t="s">
        <v>5113</v>
      </c>
      <c r="AR971" s="16" t="s">
        <v>5113</v>
      </c>
      <c r="AS971" s="16" t="s">
        <v>1811</v>
      </c>
      <c r="AT971" s="16"/>
      <c r="AU971" s="33"/>
      <c r="AV971" s="16"/>
      <c r="AW971" s="16" t="s">
        <v>5114</v>
      </c>
      <c r="AX971" s="16">
        <v>3504489464</v>
      </c>
      <c r="AY971" s="16" t="s">
        <v>78</v>
      </c>
      <c r="AZ971" s="16" t="str">
        <f t="shared" ca="1" si="91"/>
        <v xml:space="preserve"> </v>
      </c>
      <c r="BA971" s="16" t="s">
        <v>87</v>
      </c>
      <c r="BB971" s="16" t="s">
        <v>87</v>
      </c>
      <c r="BC971" s="16"/>
      <c r="BD971" s="18" t="s">
        <v>87</v>
      </c>
      <c r="BE971" s="16"/>
      <c r="BF971" s="16" t="s">
        <v>87</v>
      </c>
      <c r="BG971" s="31"/>
      <c r="BH971" s="16"/>
      <c r="BI971" s="19"/>
      <c r="BJ971" s="16"/>
      <c r="BK971" s="16"/>
      <c r="BL971" s="34"/>
    </row>
    <row r="972" spans="1:64">
      <c r="A972" s="15">
        <v>1108</v>
      </c>
      <c r="B972" s="16">
        <v>301</v>
      </c>
      <c r="C972" s="17" t="s">
        <v>64</v>
      </c>
      <c r="D972" s="18">
        <v>86067277</v>
      </c>
      <c r="E972" s="18">
        <v>86067277</v>
      </c>
      <c r="F972" s="18">
        <v>86067277</v>
      </c>
      <c r="G972" s="17" t="s">
        <v>5115</v>
      </c>
      <c r="H972" s="16" t="s">
        <v>89</v>
      </c>
      <c r="I972" s="19">
        <v>28813</v>
      </c>
      <c r="J972" s="16">
        <f t="shared" ca="1" si="90"/>
        <v>46</v>
      </c>
      <c r="K972" s="17" t="s">
        <v>67</v>
      </c>
      <c r="L972" s="16">
        <v>4070</v>
      </c>
      <c r="M972" s="16" t="s">
        <v>3596</v>
      </c>
      <c r="N972" s="16" t="s">
        <v>3597</v>
      </c>
      <c r="O972" s="35" t="s">
        <v>3598</v>
      </c>
      <c r="P972" s="16" t="s">
        <v>71</v>
      </c>
      <c r="Q972" s="16" t="s">
        <v>131</v>
      </c>
      <c r="R972" s="38" t="s">
        <v>73</v>
      </c>
      <c r="S972" s="22"/>
      <c r="T972" s="22">
        <v>1108</v>
      </c>
      <c r="U972" s="22" t="s">
        <v>3597</v>
      </c>
      <c r="V972" s="37" t="s">
        <v>3598</v>
      </c>
      <c r="W972" s="16">
        <v>1000</v>
      </c>
      <c r="X972" s="16" t="s">
        <v>74</v>
      </c>
      <c r="Y972" s="16" t="s">
        <v>3599</v>
      </c>
      <c r="Z972" s="16" t="s">
        <v>3600</v>
      </c>
      <c r="AA972" s="16" t="s">
        <v>671</v>
      </c>
      <c r="AB972" s="16" t="s">
        <v>3919</v>
      </c>
      <c r="AC972" s="16" t="s">
        <v>692</v>
      </c>
      <c r="AD972" s="16" t="s">
        <v>3621</v>
      </c>
      <c r="AE972" s="16" t="s">
        <v>3601</v>
      </c>
      <c r="AF972" s="24">
        <v>2948278</v>
      </c>
      <c r="AG972" s="25" t="s">
        <v>78</v>
      </c>
      <c r="AH972" s="24">
        <v>2948278</v>
      </c>
      <c r="AI972" s="26" t="s">
        <v>78</v>
      </c>
      <c r="AJ972" s="27">
        <v>43285</v>
      </c>
      <c r="AK972" s="19"/>
      <c r="AL972" s="28">
        <f t="shared" ca="1" si="88"/>
        <v>6.75</v>
      </c>
      <c r="AM972" s="16" t="s">
        <v>173</v>
      </c>
      <c r="AN972" s="16" t="s">
        <v>94</v>
      </c>
      <c r="AO972" s="36" t="s">
        <v>693</v>
      </c>
      <c r="AP972" s="30">
        <v>6.9690000000000002E-2</v>
      </c>
      <c r="AQ972" s="31" t="s">
        <v>5116</v>
      </c>
      <c r="AR972" s="16" t="s">
        <v>5117</v>
      </c>
      <c r="AS972" s="16" t="s">
        <v>84</v>
      </c>
      <c r="AT972" s="16"/>
      <c r="AU972" s="33"/>
      <c r="AV972" s="16"/>
      <c r="AW972" s="16" t="s">
        <v>5118</v>
      </c>
      <c r="AX972" s="16" t="s">
        <v>5119</v>
      </c>
      <c r="AY972" s="16" t="s">
        <v>78</v>
      </c>
      <c r="AZ972" s="16" t="str">
        <f t="shared" ca="1" si="91"/>
        <v xml:space="preserve"> </v>
      </c>
      <c r="BA972" s="16" t="s">
        <v>87</v>
      </c>
      <c r="BB972" s="16" t="s">
        <v>87</v>
      </c>
      <c r="BC972" s="16"/>
      <c r="BD972" s="18" t="s">
        <v>87</v>
      </c>
      <c r="BE972" s="16"/>
      <c r="BF972" s="16" t="s">
        <v>87</v>
      </c>
      <c r="BG972" s="31"/>
      <c r="BH972" s="16"/>
      <c r="BI972" s="19"/>
      <c r="BJ972" s="16"/>
      <c r="BK972" s="16"/>
      <c r="BL972" s="34"/>
    </row>
    <row r="973" spans="1:64">
      <c r="A973" s="15">
        <v>1109</v>
      </c>
      <c r="B973" s="16">
        <v>301</v>
      </c>
      <c r="C973" s="17" t="s">
        <v>64</v>
      </c>
      <c r="D973" s="18">
        <v>1121819921</v>
      </c>
      <c r="E973" s="18">
        <v>1121819921</v>
      </c>
      <c r="F973" s="18">
        <v>1121819921</v>
      </c>
      <c r="G973" s="17" t="s">
        <v>5120</v>
      </c>
      <c r="H973" s="16" t="s">
        <v>89</v>
      </c>
      <c r="I973" s="26">
        <v>31337</v>
      </c>
      <c r="J973" s="16">
        <f t="shared" ca="1" si="90"/>
        <v>39</v>
      </c>
      <c r="K973" s="17" t="s">
        <v>67</v>
      </c>
      <c r="L973" s="16">
        <v>4070</v>
      </c>
      <c r="M973" s="16" t="s">
        <v>3596</v>
      </c>
      <c r="N973" s="16" t="s">
        <v>3597</v>
      </c>
      <c r="O973" s="35" t="s">
        <v>3598</v>
      </c>
      <c r="P973" s="16" t="s">
        <v>71</v>
      </c>
      <c r="Q973" s="16" t="s">
        <v>131</v>
      </c>
      <c r="R973" s="38" t="s">
        <v>73</v>
      </c>
      <c r="S973" s="22"/>
      <c r="T973" s="22">
        <v>1109</v>
      </c>
      <c r="U973" s="22" t="s">
        <v>3597</v>
      </c>
      <c r="V973" s="37" t="s">
        <v>3598</v>
      </c>
      <c r="W973" s="16">
        <v>1000</v>
      </c>
      <c r="X973" s="16" t="s">
        <v>74</v>
      </c>
      <c r="Y973" s="16" t="s">
        <v>3599</v>
      </c>
      <c r="Z973" s="16" t="s">
        <v>3600</v>
      </c>
      <c r="AA973" s="16" t="s">
        <v>76</v>
      </c>
      <c r="AB973" s="16" t="s">
        <v>76</v>
      </c>
      <c r="AC973" s="16" t="s">
        <v>76</v>
      </c>
      <c r="AD973" s="16"/>
      <c r="AE973" s="16" t="s">
        <v>1324</v>
      </c>
      <c r="AF973" s="24">
        <v>2948278</v>
      </c>
      <c r="AG973" s="25" t="s">
        <v>78</v>
      </c>
      <c r="AH973" s="24">
        <v>2948278</v>
      </c>
      <c r="AI973" s="26" t="s">
        <v>78</v>
      </c>
      <c r="AJ973" s="27">
        <v>44568</v>
      </c>
      <c r="AK973" s="19" t="s">
        <v>5121</v>
      </c>
      <c r="AL973" s="28">
        <f t="shared" ca="1" si="88"/>
        <v>3.1666666666666665</v>
      </c>
      <c r="AM973" s="16" t="s">
        <v>183</v>
      </c>
      <c r="AN973" s="33" t="s">
        <v>94</v>
      </c>
      <c r="AO973" s="36" t="s">
        <v>82</v>
      </c>
      <c r="AP973" s="30">
        <v>6.9690000000000002E-2</v>
      </c>
      <c r="AQ973" s="31" t="s">
        <v>5122</v>
      </c>
      <c r="AR973" s="32" t="s">
        <v>5123</v>
      </c>
      <c r="AS973" s="33" t="s">
        <v>84</v>
      </c>
      <c r="AT973" s="16"/>
      <c r="AU973" s="33"/>
      <c r="AV973" s="16"/>
      <c r="AW973" s="16" t="s">
        <v>5124</v>
      </c>
      <c r="AX973" s="16">
        <v>3202944049</v>
      </c>
      <c r="AY973" s="16" t="s">
        <v>78</v>
      </c>
      <c r="AZ973" s="16" t="str">
        <f t="shared" ca="1" si="91"/>
        <v xml:space="preserve"> </v>
      </c>
      <c r="BA973" s="16" t="s">
        <v>87</v>
      </c>
      <c r="BB973" s="16" t="s">
        <v>265</v>
      </c>
      <c r="BC973" s="16"/>
      <c r="BD973" s="18" t="s">
        <v>87</v>
      </c>
      <c r="BE973" s="16"/>
      <c r="BF973" s="16" t="s">
        <v>87</v>
      </c>
      <c r="BG973" s="31"/>
      <c r="BH973" s="16"/>
      <c r="BI973" s="19"/>
      <c r="BJ973" s="16"/>
      <c r="BK973" s="16"/>
      <c r="BL973" s="34"/>
    </row>
    <row r="974" spans="1:64">
      <c r="A974" s="15">
        <v>1110</v>
      </c>
      <c r="B974" s="16">
        <v>301</v>
      </c>
      <c r="C974" s="17" t="s">
        <v>64</v>
      </c>
      <c r="D974" s="18">
        <v>86071748</v>
      </c>
      <c r="E974" s="18">
        <v>86071748</v>
      </c>
      <c r="F974" s="18">
        <v>86071748</v>
      </c>
      <c r="G974" s="17" t="s">
        <v>5125</v>
      </c>
      <c r="H974" s="16" t="s">
        <v>89</v>
      </c>
      <c r="I974" s="19">
        <v>29884</v>
      </c>
      <c r="J974" s="16">
        <f t="shared" ca="1" si="90"/>
        <v>43</v>
      </c>
      <c r="K974" s="17" t="s">
        <v>67</v>
      </c>
      <c r="L974" s="16">
        <v>4070</v>
      </c>
      <c r="M974" s="16" t="s">
        <v>3596</v>
      </c>
      <c r="N974" s="16" t="s">
        <v>3597</v>
      </c>
      <c r="O974" s="35" t="s">
        <v>3598</v>
      </c>
      <c r="P974" s="16" t="s">
        <v>71</v>
      </c>
      <c r="Q974" s="16" t="s">
        <v>131</v>
      </c>
      <c r="R974" s="38" t="s">
        <v>73</v>
      </c>
      <c r="S974" s="22"/>
      <c r="T974" s="22">
        <v>1110</v>
      </c>
      <c r="U974" s="22" t="s">
        <v>3597</v>
      </c>
      <c r="V974" s="37" t="s">
        <v>3598</v>
      </c>
      <c r="W974" s="16">
        <v>1000</v>
      </c>
      <c r="X974" s="16" t="s">
        <v>74</v>
      </c>
      <c r="Y974" s="16" t="s">
        <v>3599</v>
      </c>
      <c r="Z974" s="16" t="s">
        <v>3600</v>
      </c>
      <c r="AA974" s="16" t="s">
        <v>671</v>
      </c>
      <c r="AB974" s="16" t="s">
        <v>691</v>
      </c>
      <c r="AC974" s="16" t="s">
        <v>692</v>
      </c>
      <c r="AD974" s="16" t="s">
        <v>4900</v>
      </c>
      <c r="AE974" s="16" t="s">
        <v>3601</v>
      </c>
      <c r="AF974" s="24">
        <v>2948278</v>
      </c>
      <c r="AG974" s="25" t="s">
        <v>78</v>
      </c>
      <c r="AH974" s="24">
        <v>2948278</v>
      </c>
      <c r="AI974" s="26" t="s">
        <v>78</v>
      </c>
      <c r="AJ974" s="27">
        <v>43059</v>
      </c>
      <c r="AK974" s="19"/>
      <c r="AL974" s="28">
        <f t="shared" ca="1" si="88"/>
        <v>7.333333333333333</v>
      </c>
      <c r="AM974" s="16" t="s">
        <v>173</v>
      </c>
      <c r="AN974" s="16" t="s">
        <v>94</v>
      </c>
      <c r="AO974" s="36" t="s">
        <v>693</v>
      </c>
      <c r="AP974" s="30">
        <v>6.9690000000000002E-2</v>
      </c>
      <c r="AQ974" s="31" t="s">
        <v>5126</v>
      </c>
      <c r="AR974" s="16" t="s">
        <v>5126</v>
      </c>
      <c r="AS974" s="16" t="s">
        <v>308</v>
      </c>
      <c r="AT974" s="16"/>
      <c r="AU974" s="33"/>
      <c r="AV974" s="16"/>
      <c r="AW974" s="16" t="s">
        <v>5127</v>
      </c>
      <c r="AX974" s="16">
        <v>3125355170</v>
      </c>
      <c r="AY974" s="16" t="s">
        <v>78</v>
      </c>
      <c r="AZ974" s="16" t="str">
        <f t="shared" ca="1" si="91"/>
        <v xml:space="preserve"> </v>
      </c>
      <c r="BA974" s="16" t="s">
        <v>87</v>
      </c>
      <c r="BB974" s="16" t="s">
        <v>211</v>
      </c>
      <c r="BC974" s="16"/>
      <c r="BD974" s="18" t="s">
        <v>87</v>
      </c>
      <c r="BE974" s="16"/>
      <c r="BF974" s="16" t="s">
        <v>87</v>
      </c>
      <c r="BG974" s="31"/>
      <c r="BH974" s="16"/>
      <c r="BI974" s="19"/>
      <c r="BJ974" s="16"/>
      <c r="BK974" s="16"/>
      <c r="BL974" s="34"/>
    </row>
    <row r="975" spans="1:64">
      <c r="A975" s="15">
        <v>1111</v>
      </c>
      <c r="B975" s="16">
        <v>301</v>
      </c>
      <c r="C975" s="17" t="s">
        <v>64</v>
      </c>
      <c r="D975" s="18">
        <v>86074663</v>
      </c>
      <c r="E975" s="18">
        <v>86074663</v>
      </c>
      <c r="F975" s="18">
        <v>86074663</v>
      </c>
      <c r="G975" s="17" t="s">
        <v>5128</v>
      </c>
      <c r="H975" s="16" t="s">
        <v>89</v>
      </c>
      <c r="I975" s="19">
        <v>30292</v>
      </c>
      <c r="J975" s="16">
        <f t="shared" ca="1" si="90"/>
        <v>42</v>
      </c>
      <c r="K975" s="17" t="s">
        <v>67</v>
      </c>
      <c r="L975" s="16">
        <v>4070</v>
      </c>
      <c r="M975" s="16" t="s">
        <v>3596</v>
      </c>
      <c r="N975" s="16" t="s">
        <v>3597</v>
      </c>
      <c r="O975" s="35" t="s">
        <v>3598</v>
      </c>
      <c r="P975" s="16" t="s">
        <v>71</v>
      </c>
      <c r="Q975" s="16" t="s">
        <v>131</v>
      </c>
      <c r="R975" s="38" t="s">
        <v>73</v>
      </c>
      <c r="S975" s="22"/>
      <c r="T975" s="22">
        <v>1111</v>
      </c>
      <c r="U975" s="22" t="s">
        <v>3597</v>
      </c>
      <c r="V975" s="37" t="s">
        <v>3598</v>
      </c>
      <c r="W975" s="16">
        <v>1000</v>
      </c>
      <c r="X975" s="16" t="s">
        <v>74</v>
      </c>
      <c r="Y975" s="16" t="s">
        <v>3599</v>
      </c>
      <c r="Z975" s="16" t="s">
        <v>3600</v>
      </c>
      <c r="AA975" s="16" t="s">
        <v>671</v>
      </c>
      <c r="AB975" s="16" t="s">
        <v>691</v>
      </c>
      <c r="AC975" s="16" t="s">
        <v>692</v>
      </c>
      <c r="AD975" s="16"/>
      <c r="AE975" s="16" t="s">
        <v>1324</v>
      </c>
      <c r="AF975" s="24">
        <v>2948278</v>
      </c>
      <c r="AG975" s="25" t="s">
        <v>78</v>
      </c>
      <c r="AH975" s="24">
        <v>2948278</v>
      </c>
      <c r="AI975" s="26" t="s">
        <v>78</v>
      </c>
      <c r="AJ975" s="27">
        <v>43119</v>
      </c>
      <c r="AK975" s="19"/>
      <c r="AL975" s="28">
        <f t="shared" ca="1" si="88"/>
        <v>7.166666666666667</v>
      </c>
      <c r="AM975" s="16" t="s">
        <v>173</v>
      </c>
      <c r="AN975" s="16" t="s">
        <v>94</v>
      </c>
      <c r="AO975" s="36" t="s">
        <v>693</v>
      </c>
      <c r="AP975" s="30">
        <v>6.9690000000000002E-2</v>
      </c>
      <c r="AQ975" s="31" t="s">
        <v>5129</v>
      </c>
      <c r="AR975" s="16" t="s">
        <v>5130</v>
      </c>
      <c r="AS975" s="16" t="s">
        <v>84</v>
      </c>
      <c r="AT975" s="16"/>
      <c r="AU975" s="33"/>
      <c r="AV975" s="16"/>
      <c r="AW975" s="16" t="s">
        <v>5131</v>
      </c>
      <c r="AX975" s="16">
        <v>3233212449</v>
      </c>
      <c r="AY975" s="16" t="s">
        <v>78</v>
      </c>
      <c r="AZ975" s="16" t="str">
        <f t="shared" ca="1" si="91"/>
        <v xml:space="preserve"> </v>
      </c>
      <c r="BA975" s="16" t="s">
        <v>87</v>
      </c>
      <c r="BB975" s="16" t="s">
        <v>87</v>
      </c>
      <c r="BC975" s="16"/>
      <c r="BD975" s="18" t="s">
        <v>87</v>
      </c>
      <c r="BE975" s="16"/>
      <c r="BF975" s="16" t="s">
        <v>87</v>
      </c>
      <c r="BG975" s="31"/>
      <c r="BH975" s="16"/>
      <c r="BI975" s="19"/>
      <c r="BJ975" s="16"/>
      <c r="BK975" s="16"/>
      <c r="BL975" s="34"/>
    </row>
    <row r="976" spans="1:64">
      <c r="A976" s="15">
        <v>1112</v>
      </c>
      <c r="B976" s="16">
        <v>301</v>
      </c>
      <c r="C976" s="17" t="s">
        <v>64</v>
      </c>
      <c r="D976" s="18">
        <v>80443358</v>
      </c>
      <c r="E976" s="18">
        <v>80443358</v>
      </c>
      <c r="F976" s="18">
        <v>80443358</v>
      </c>
      <c r="G976" s="17" t="s">
        <v>5132</v>
      </c>
      <c r="H976" s="16" t="s">
        <v>291</v>
      </c>
      <c r="I976" s="26">
        <v>26960</v>
      </c>
      <c r="J976" s="16">
        <f t="shared" ca="1" si="90"/>
        <v>51</v>
      </c>
      <c r="K976" s="17" t="s">
        <v>67</v>
      </c>
      <c r="L976" s="16">
        <v>4070</v>
      </c>
      <c r="M976" s="16" t="s">
        <v>3596</v>
      </c>
      <c r="N976" s="16" t="s">
        <v>3597</v>
      </c>
      <c r="O976" s="35" t="s">
        <v>3598</v>
      </c>
      <c r="P976" s="16" t="s">
        <v>71</v>
      </c>
      <c r="Q976" s="16" t="s">
        <v>131</v>
      </c>
      <c r="R976" s="38" t="s">
        <v>73</v>
      </c>
      <c r="S976" s="22"/>
      <c r="T976" s="22">
        <v>1112</v>
      </c>
      <c r="U976" s="22" t="s">
        <v>3597</v>
      </c>
      <c r="V976" s="37" t="s">
        <v>3598</v>
      </c>
      <c r="W976" s="16">
        <v>1000</v>
      </c>
      <c r="X976" s="16" t="s">
        <v>74</v>
      </c>
      <c r="Y976" s="16" t="s">
        <v>3599</v>
      </c>
      <c r="Z976" s="16" t="s">
        <v>3600</v>
      </c>
      <c r="AA976" s="16" t="s">
        <v>76</v>
      </c>
      <c r="AB976" s="16" t="s">
        <v>76</v>
      </c>
      <c r="AC976" s="16" t="s">
        <v>76</v>
      </c>
      <c r="AD976" s="16"/>
      <c r="AE976" s="16" t="s">
        <v>1324</v>
      </c>
      <c r="AF976" s="24">
        <v>2948278</v>
      </c>
      <c r="AG976" s="25" t="s">
        <v>78</v>
      </c>
      <c r="AH976" s="24">
        <v>2948278</v>
      </c>
      <c r="AI976" s="26" t="s">
        <v>78</v>
      </c>
      <c r="AJ976" s="26">
        <v>44768</v>
      </c>
      <c r="AK976" s="19" t="s">
        <v>5133</v>
      </c>
      <c r="AL976" s="28">
        <f t="shared" ca="1" si="88"/>
        <v>2.6666666666666665</v>
      </c>
      <c r="AM976" s="33" t="s">
        <v>183</v>
      </c>
      <c r="AN976" s="33" t="s">
        <v>94</v>
      </c>
      <c r="AO976" s="36" t="s">
        <v>82</v>
      </c>
      <c r="AP976" s="30">
        <v>6.9690000000000002E-2</v>
      </c>
      <c r="AQ976" s="31" t="s">
        <v>5134</v>
      </c>
      <c r="AR976" s="32" t="s">
        <v>5135</v>
      </c>
      <c r="AS976" s="16" t="s">
        <v>107</v>
      </c>
      <c r="AT976" s="16"/>
      <c r="AU976" s="33"/>
      <c r="AV976" s="16"/>
      <c r="AW976" s="16" t="s">
        <v>5136</v>
      </c>
      <c r="AX976" s="16">
        <v>3215196187</v>
      </c>
      <c r="AY976" s="16" t="s">
        <v>78</v>
      </c>
      <c r="AZ976" s="16" t="str">
        <f t="shared" ca="1" si="91"/>
        <v xml:space="preserve"> </v>
      </c>
      <c r="BA976" s="16" t="s">
        <v>87</v>
      </c>
      <c r="BB976" s="16" t="s">
        <v>87</v>
      </c>
      <c r="BC976" s="16"/>
      <c r="BD976" s="18" t="s">
        <v>87</v>
      </c>
      <c r="BE976" s="16"/>
      <c r="BF976" s="16" t="s">
        <v>87</v>
      </c>
      <c r="BG976" s="31"/>
      <c r="BH976" s="16"/>
      <c r="BI976" s="19"/>
      <c r="BJ976" s="16"/>
      <c r="BK976" s="16"/>
      <c r="BL976" s="34"/>
    </row>
    <row r="977" spans="1:64">
      <c r="A977" s="15">
        <v>1113</v>
      </c>
      <c r="B977" s="16">
        <v>301</v>
      </c>
      <c r="C977" s="17" t="s">
        <v>64</v>
      </c>
      <c r="D977" s="18">
        <v>86078353</v>
      </c>
      <c r="E977" s="18">
        <v>86078353</v>
      </c>
      <c r="F977" s="18">
        <v>86078353</v>
      </c>
      <c r="G977" s="17" t="s">
        <v>5137</v>
      </c>
      <c r="H977" s="16" t="s">
        <v>229</v>
      </c>
      <c r="I977" s="19">
        <v>29112</v>
      </c>
      <c r="J977" s="16">
        <f t="shared" ca="1" si="90"/>
        <v>45</v>
      </c>
      <c r="K977" s="17" t="s">
        <v>67</v>
      </c>
      <c r="L977" s="16">
        <v>4070</v>
      </c>
      <c r="M977" s="16" t="s">
        <v>3596</v>
      </c>
      <c r="N977" s="16" t="s">
        <v>3597</v>
      </c>
      <c r="O977" s="35" t="s">
        <v>3598</v>
      </c>
      <c r="P977" s="16" t="s">
        <v>71</v>
      </c>
      <c r="Q977" s="16" t="s">
        <v>131</v>
      </c>
      <c r="R977" s="38" t="s">
        <v>73</v>
      </c>
      <c r="S977" s="22"/>
      <c r="T977" s="22">
        <v>1113</v>
      </c>
      <c r="U977" s="22" t="s">
        <v>3597</v>
      </c>
      <c r="V977" s="37" t="s">
        <v>3598</v>
      </c>
      <c r="W977" s="16">
        <v>1000</v>
      </c>
      <c r="X977" s="16" t="s">
        <v>74</v>
      </c>
      <c r="Y977" s="16" t="s">
        <v>3599</v>
      </c>
      <c r="Z977" s="16" t="s">
        <v>3600</v>
      </c>
      <c r="AA977" s="16" t="s">
        <v>671</v>
      </c>
      <c r="AB977" s="16" t="s">
        <v>4647</v>
      </c>
      <c r="AC977" s="16" t="s">
        <v>692</v>
      </c>
      <c r="AD977" s="16" t="s">
        <v>5138</v>
      </c>
      <c r="AE977" s="16" t="s">
        <v>3601</v>
      </c>
      <c r="AF977" s="24">
        <v>2948278</v>
      </c>
      <c r="AG977" s="25" t="s">
        <v>78</v>
      </c>
      <c r="AH977" s="24">
        <v>2948278</v>
      </c>
      <c r="AI977" s="26" t="s">
        <v>78</v>
      </c>
      <c r="AJ977" s="27">
        <v>43059</v>
      </c>
      <c r="AK977" s="19"/>
      <c r="AL977" s="28">
        <f t="shared" ca="1" si="88"/>
        <v>7.333333333333333</v>
      </c>
      <c r="AM977" s="16" t="s">
        <v>173</v>
      </c>
      <c r="AN977" s="16" t="s">
        <v>240</v>
      </c>
      <c r="AO977" s="36" t="s">
        <v>693</v>
      </c>
      <c r="AP977" s="30">
        <v>6.9690000000000002E-2</v>
      </c>
      <c r="AQ977" s="31" t="s">
        <v>5139</v>
      </c>
      <c r="AR977" s="16" t="s">
        <v>5139</v>
      </c>
      <c r="AS977" s="16" t="s">
        <v>1811</v>
      </c>
      <c r="AT977" s="16"/>
      <c r="AU977" s="33"/>
      <c r="AV977" s="16"/>
      <c r="AW977" s="16" t="s">
        <v>5140</v>
      </c>
      <c r="AX977" s="16">
        <v>3228793810</v>
      </c>
      <c r="AY977" s="16" t="s">
        <v>78</v>
      </c>
      <c r="AZ977" s="16" t="str">
        <f t="shared" ca="1" si="91"/>
        <v xml:space="preserve"> </v>
      </c>
      <c r="BA977" s="16" t="s">
        <v>87</v>
      </c>
      <c r="BB977" s="16" t="s">
        <v>87</v>
      </c>
      <c r="BC977" s="16"/>
      <c r="BD977" s="18" t="s">
        <v>87</v>
      </c>
      <c r="BE977" s="16"/>
      <c r="BF977" s="16" t="s">
        <v>87</v>
      </c>
      <c r="BG977" s="31"/>
      <c r="BH977" s="16"/>
      <c r="BI977" s="19"/>
      <c r="BJ977" s="16"/>
      <c r="BK977" s="16"/>
      <c r="BL977" s="34"/>
    </row>
    <row r="978" spans="1:64">
      <c r="A978" s="15">
        <v>1114</v>
      </c>
      <c r="B978" s="16">
        <v>301</v>
      </c>
      <c r="C978" s="17" t="s">
        <v>64</v>
      </c>
      <c r="D978" s="18">
        <v>86083042</v>
      </c>
      <c r="E978" s="18">
        <v>86083042</v>
      </c>
      <c r="F978" s="18">
        <v>86083042</v>
      </c>
      <c r="G978" s="17" t="s">
        <v>5141</v>
      </c>
      <c r="H978" s="16" t="s">
        <v>229</v>
      </c>
      <c r="I978" s="19">
        <v>30944</v>
      </c>
      <c r="J978" s="16">
        <f t="shared" ca="1" si="90"/>
        <v>40</v>
      </c>
      <c r="K978" s="17" t="s">
        <v>67</v>
      </c>
      <c r="L978" s="16">
        <v>4070</v>
      </c>
      <c r="M978" s="16" t="s">
        <v>3596</v>
      </c>
      <c r="N978" s="16" t="s">
        <v>3597</v>
      </c>
      <c r="O978" s="35" t="s">
        <v>3598</v>
      </c>
      <c r="P978" s="16" t="s">
        <v>71</v>
      </c>
      <c r="Q978" s="16" t="s">
        <v>131</v>
      </c>
      <c r="R978" s="38" t="s">
        <v>73</v>
      </c>
      <c r="S978" s="22"/>
      <c r="T978" s="22">
        <v>1114</v>
      </c>
      <c r="U978" s="22" t="s">
        <v>3597</v>
      </c>
      <c r="V978" s="37" t="s">
        <v>3598</v>
      </c>
      <c r="W978" s="16">
        <v>1000</v>
      </c>
      <c r="X978" s="16" t="s">
        <v>74</v>
      </c>
      <c r="Y978" s="16" t="s">
        <v>3599</v>
      </c>
      <c r="Z978" s="16" t="s">
        <v>3600</v>
      </c>
      <c r="AA978" s="16" t="s">
        <v>671</v>
      </c>
      <c r="AB978" s="16" t="s">
        <v>3816</v>
      </c>
      <c r="AC978" s="16" t="s">
        <v>3817</v>
      </c>
      <c r="AD978" s="16"/>
      <c r="AE978" s="16" t="s">
        <v>1324</v>
      </c>
      <c r="AF978" s="24">
        <v>2948278</v>
      </c>
      <c r="AG978" s="25" t="s">
        <v>78</v>
      </c>
      <c r="AH978" s="24">
        <v>2948278</v>
      </c>
      <c r="AI978" s="26" t="s">
        <v>78</v>
      </c>
      <c r="AJ978" s="27">
        <v>43122</v>
      </c>
      <c r="AK978" s="19"/>
      <c r="AL978" s="28">
        <f t="shared" ca="1" si="88"/>
        <v>7.166666666666667</v>
      </c>
      <c r="AM978" s="16" t="s">
        <v>183</v>
      </c>
      <c r="AN978" s="16" t="s">
        <v>240</v>
      </c>
      <c r="AO978" s="36" t="s">
        <v>3818</v>
      </c>
      <c r="AP978" s="30">
        <v>6.9690000000000002E-2</v>
      </c>
      <c r="AQ978" s="31" t="s">
        <v>5142</v>
      </c>
      <c r="AR978" s="16" t="s">
        <v>5142</v>
      </c>
      <c r="AS978" s="16" t="s">
        <v>84</v>
      </c>
      <c r="AT978" s="16"/>
      <c r="AU978" s="33"/>
      <c r="AV978" s="16"/>
      <c r="AW978" s="16" t="s">
        <v>5143</v>
      </c>
      <c r="AX978" s="16">
        <v>3208027485</v>
      </c>
      <c r="AY978" s="16" t="s">
        <v>78</v>
      </c>
      <c r="AZ978" s="16" t="str">
        <f t="shared" ref="AZ978:AZ1009" ca="1" si="92">IF(AND(C978="MASCULINO",J978&gt;=59),"Prepensionado",IF(AND(C978="FEMENINO",J978&gt;=54),"Prepensionado"," "))</f>
        <v xml:space="preserve"> </v>
      </c>
      <c r="BA978" s="16" t="s">
        <v>87</v>
      </c>
      <c r="BB978" s="16" t="s">
        <v>87</v>
      </c>
      <c r="BC978" s="16"/>
      <c r="BD978" s="18" t="s">
        <v>87</v>
      </c>
      <c r="BE978" s="16"/>
      <c r="BF978" s="16" t="s">
        <v>87</v>
      </c>
      <c r="BG978" s="31"/>
      <c r="BH978" s="16"/>
      <c r="BI978" s="19"/>
      <c r="BJ978" s="16"/>
      <c r="BK978" s="16"/>
      <c r="BL978" s="34"/>
    </row>
    <row r="979" spans="1:64">
      <c r="A979" s="15">
        <v>1115</v>
      </c>
      <c r="B979" s="16">
        <v>301</v>
      </c>
      <c r="C979" s="17" t="s">
        <v>64</v>
      </c>
      <c r="D979" s="18">
        <v>86088914</v>
      </c>
      <c r="E979" s="18">
        <v>86088914</v>
      </c>
      <c r="F979" s="18">
        <v>86088914</v>
      </c>
      <c r="G979" s="17" t="s">
        <v>5144</v>
      </c>
      <c r="H979" s="16" t="s">
        <v>66</v>
      </c>
      <c r="I979" s="19">
        <v>31003</v>
      </c>
      <c r="J979" s="16">
        <f t="shared" ca="1" si="90"/>
        <v>40</v>
      </c>
      <c r="K979" s="17" t="s">
        <v>67</v>
      </c>
      <c r="L979" s="16">
        <v>4070</v>
      </c>
      <c r="M979" s="16" t="s">
        <v>3596</v>
      </c>
      <c r="N979" s="16" t="s">
        <v>3597</v>
      </c>
      <c r="O979" s="35" t="s">
        <v>3598</v>
      </c>
      <c r="P979" s="16" t="s">
        <v>71</v>
      </c>
      <c r="Q979" s="16" t="s">
        <v>131</v>
      </c>
      <c r="R979" s="38" t="s">
        <v>73</v>
      </c>
      <c r="S979" s="22"/>
      <c r="T979" s="22">
        <v>1115</v>
      </c>
      <c r="U979" s="22" t="s">
        <v>3597</v>
      </c>
      <c r="V979" s="37" t="s">
        <v>3598</v>
      </c>
      <c r="W979" s="16">
        <v>1000</v>
      </c>
      <c r="X979" s="16" t="s">
        <v>74</v>
      </c>
      <c r="Y979" s="16" t="s">
        <v>3599</v>
      </c>
      <c r="Z979" s="16" t="s">
        <v>3600</v>
      </c>
      <c r="AA979" s="16" t="s">
        <v>1359</v>
      </c>
      <c r="AB979" s="16" t="s">
        <v>3752</v>
      </c>
      <c r="AC979" s="16" t="s">
        <v>1361</v>
      </c>
      <c r="AD979" s="16"/>
      <c r="AE979" s="16" t="s">
        <v>1324</v>
      </c>
      <c r="AF979" s="24">
        <v>2948278</v>
      </c>
      <c r="AG979" s="25" t="s">
        <v>78</v>
      </c>
      <c r="AH979" s="24">
        <v>2948278</v>
      </c>
      <c r="AI979" s="26" t="s">
        <v>78</v>
      </c>
      <c r="AJ979" s="27">
        <v>43118</v>
      </c>
      <c r="AK979" s="19"/>
      <c r="AL979" s="28">
        <f t="shared" ca="1" si="88"/>
        <v>7.166666666666667</v>
      </c>
      <c r="AM979" s="16" t="s">
        <v>183</v>
      </c>
      <c r="AN979" s="39" t="s">
        <v>94</v>
      </c>
      <c r="AO979" s="36" t="s">
        <v>1363</v>
      </c>
      <c r="AP979" s="30">
        <v>6.9690000000000002E-2</v>
      </c>
      <c r="AQ979" s="31" t="s">
        <v>5145</v>
      </c>
      <c r="AR979" s="16" t="s">
        <v>5145</v>
      </c>
      <c r="AS979" s="16" t="s">
        <v>308</v>
      </c>
      <c r="AT979" s="16"/>
      <c r="AU979" s="33"/>
      <c r="AV979" s="16"/>
      <c r="AW979" s="16" t="s">
        <v>5146</v>
      </c>
      <c r="AX979" s="16">
        <v>3115730322</v>
      </c>
      <c r="AY979" s="16" t="s">
        <v>78</v>
      </c>
      <c r="AZ979" s="16" t="str">
        <f t="shared" ca="1" si="92"/>
        <v xml:space="preserve"> </v>
      </c>
      <c r="BA979" s="16" t="s">
        <v>87</v>
      </c>
      <c r="BB979" s="16" t="s">
        <v>1602</v>
      </c>
      <c r="BC979" s="16"/>
      <c r="BD979" s="18" t="s">
        <v>87</v>
      </c>
      <c r="BE979" s="16"/>
      <c r="BF979" s="16" t="s">
        <v>87</v>
      </c>
      <c r="BG979" s="31"/>
      <c r="BH979" s="16"/>
      <c r="BI979" s="19"/>
      <c r="BJ979" s="16"/>
      <c r="BK979" s="16"/>
      <c r="BL979" s="34"/>
    </row>
    <row r="980" spans="1:64">
      <c r="A980" s="15">
        <v>1116</v>
      </c>
      <c r="B980" s="16">
        <v>301</v>
      </c>
      <c r="C980" s="17" t="s">
        <v>64</v>
      </c>
      <c r="D980" s="18">
        <v>88174520</v>
      </c>
      <c r="E980" s="18">
        <v>88174520</v>
      </c>
      <c r="F980" s="18">
        <v>88174520</v>
      </c>
      <c r="G980" s="17" t="s">
        <v>5147</v>
      </c>
      <c r="H980" s="16" t="s">
        <v>89</v>
      </c>
      <c r="I980" s="19" t="s">
        <v>5148</v>
      </c>
      <c r="J980" s="16">
        <f t="shared" ca="1" si="90"/>
        <v>54</v>
      </c>
      <c r="K980" s="17" t="s">
        <v>67</v>
      </c>
      <c r="L980" s="16">
        <v>4070</v>
      </c>
      <c r="M980" s="16" t="s">
        <v>3596</v>
      </c>
      <c r="N980" s="16" t="s">
        <v>3597</v>
      </c>
      <c r="O980" s="35" t="s">
        <v>3598</v>
      </c>
      <c r="P980" s="16" t="s">
        <v>71</v>
      </c>
      <c r="Q980" s="16" t="s">
        <v>131</v>
      </c>
      <c r="R980" s="38" t="s">
        <v>73</v>
      </c>
      <c r="S980" s="22"/>
      <c r="T980" s="22">
        <v>1116</v>
      </c>
      <c r="U980" s="22" t="s">
        <v>3597</v>
      </c>
      <c r="V980" s="37" t="s">
        <v>3598</v>
      </c>
      <c r="W980" s="16">
        <v>1000</v>
      </c>
      <c r="X980" s="16" t="s">
        <v>74</v>
      </c>
      <c r="Y980" s="16" t="s">
        <v>3599</v>
      </c>
      <c r="Z980" s="16" t="s">
        <v>3600</v>
      </c>
      <c r="AA980" s="16" t="s">
        <v>145</v>
      </c>
      <c r="AB980" s="16" t="s">
        <v>5149</v>
      </c>
      <c r="AC980" s="16" t="s">
        <v>147</v>
      </c>
      <c r="AD980" s="16" t="s">
        <v>5150</v>
      </c>
      <c r="AE980" s="16" t="s">
        <v>3601</v>
      </c>
      <c r="AF980" s="24">
        <v>2948278</v>
      </c>
      <c r="AG980" s="25" t="s">
        <v>78</v>
      </c>
      <c r="AH980" s="24">
        <v>2948278</v>
      </c>
      <c r="AI980" s="26" t="s">
        <v>78</v>
      </c>
      <c r="AJ980" s="27">
        <v>42989</v>
      </c>
      <c r="AK980" s="19"/>
      <c r="AL980" s="28">
        <f t="shared" ca="1" si="88"/>
        <v>7.5</v>
      </c>
      <c r="AM980" s="16" t="s">
        <v>120</v>
      </c>
      <c r="AN980" s="16" t="s">
        <v>94</v>
      </c>
      <c r="AO980" s="36" t="s">
        <v>148</v>
      </c>
      <c r="AP980" s="30">
        <v>6.9690000000000002E-2</v>
      </c>
      <c r="AQ980" s="31" t="s">
        <v>5151</v>
      </c>
      <c r="AR980" s="16" t="s">
        <v>5151</v>
      </c>
      <c r="AS980" s="16" t="s">
        <v>84</v>
      </c>
      <c r="AT980" s="16"/>
      <c r="AU980" s="33"/>
      <c r="AV980" s="16"/>
      <c r="AW980" s="16" t="s">
        <v>5152</v>
      </c>
      <c r="AX980" s="16">
        <v>3209997615</v>
      </c>
      <c r="AY980" s="16">
        <v>3209997615</v>
      </c>
      <c r="AZ980" s="16" t="str">
        <f t="shared" ca="1" si="92"/>
        <v xml:space="preserve"> </v>
      </c>
      <c r="BA980" s="16" t="s">
        <v>87</v>
      </c>
      <c r="BB980" s="16" t="s">
        <v>87</v>
      </c>
      <c r="BC980" s="16"/>
      <c r="BD980" s="18" t="s">
        <v>87</v>
      </c>
      <c r="BE980" s="16"/>
      <c r="BF980" s="16" t="s">
        <v>87</v>
      </c>
      <c r="BG980" s="31"/>
      <c r="BH980" s="16"/>
      <c r="BI980" s="19"/>
      <c r="BJ980" s="16"/>
      <c r="BK980" s="16"/>
      <c r="BL980" s="34"/>
    </row>
    <row r="981" spans="1:64">
      <c r="A981" s="15">
        <v>1117</v>
      </c>
      <c r="B981" s="16">
        <v>301</v>
      </c>
      <c r="C981" s="17" t="s">
        <v>64</v>
      </c>
      <c r="D981" s="81">
        <v>1069718248</v>
      </c>
      <c r="E981" s="81">
        <v>1069718248</v>
      </c>
      <c r="F981" s="81">
        <v>1069718248</v>
      </c>
      <c r="G981" s="17" t="s">
        <v>5153</v>
      </c>
      <c r="H981" s="16" t="s">
        <v>229</v>
      </c>
      <c r="I981" s="26">
        <v>30967</v>
      </c>
      <c r="J981" s="16">
        <f t="shared" ca="1" si="90"/>
        <v>40</v>
      </c>
      <c r="K981" s="17" t="s">
        <v>67</v>
      </c>
      <c r="L981" s="16">
        <v>4070</v>
      </c>
      <c r="M981" s="16" t="s">
        <v>3596</v>
      </c>
      <c r="N981" s="16" t="s">
        <v>3597</v>
      </c>
      <c r="O981" s="35" t="s">
        <v>3598</v>
      </c>
      <c r="P981" s="16" t="s">
        <v>71</v>
      </c>
      <c r="Q981" s="16" t="s">
        <v>131</v>
      </c>
      <c r="R981" s="38" t="s">
        <v>73</v>
      </c>
      <c r="S981" s="22"/>
      <c r="T981" s="22">
        <v>1117</v>
      </c>
      <c r="U981" s="22" t="s">
        <v>3597</v>
      </c>
      <c r="V981" s="37" t="s">
        <v>3598</v>
      </c>
      <c r="W981" s="16">
        <v>1000</v>
      </c>
      <c r="X981" s="16" t="s">
        <v>74</v>
      </c>
      <c r="Y981" s="16" t="s">
        <v>3599</v>
      </c>
      <c r="Z981" s="16" t="s">
        <v>3600</v>
      </c>
      <c r="AA981" s="16" t="s">
        <v>76</v>
      </c>
      <c r="AB981" s="16" t="s">
        <v>76</v>
      </c>
      <c r="AC981" s="16" t="s">
        <v>76</v>
      </c>
      <c r="AD981" s="16"/>
      <c r="AE981" s="16" t="s">
        <v>1324</v>
      </c>
      <c r="AF981" s="24">
        <v>2948278</v>
      </c>
      <c r="AG981" s="25" t="s">
        <v>78</v>
      </c>
      <c r="AH981" s="24">
        <v>2948278</v>
      </c>
      <c r="AI981" s="26" t="s">
        <v>78</v>
      </c>
      <c r="AJ981" s="27">
        <v>44756</v>
      </c>
      <c r="AK981" s="19" t="s">
        <v>5154</v>
      </c>
      <c r="AL981" s="28">
        <f t="shared" ref="AL981:AL1020" ca="1" si="93">IFERROR(IF(AJ981=0," ",DATEDIF(AJ981,TODAY(),"M"))/12," ")</f>
        <v>2.6666666666666665</v>
      </c>
      <c r="AM981" s="16" t="s">
        <v>183</v>
      </c>
      <c r="AN981" s="16" t="s">
        <v>121</v>
      </c>
      <c r="AO981" s="36" t="s">
        <v>82</v>
      </c>
      <c r="AP981" s="30">
        <v>6.9690000000000002E-2</v>
      </c>
      <c r="AQ981" s="31" t="s">
        <v>5155</v>
      </c>
      <c r="AR981" s="16" t="s">
        <v>5156</v>
      </c>
      <c r="AS981" s="16" t="s">
        <v>107</v>
      </c>
      <c r="AT981" s="16"/>
      <c r="AU981" s="33"/>
      <c r="AV981" s="16"/>
      <c r="AW981" s="16" t="s">
        <v>1558</v>
      </c>
      <c r="AX981" s="16">
        <v>3224189970</v>
      </c>
      <c r="AY981" s="16" t="s">
        <v>78</v>
      </c>
      <c r="AZ981" s="16" t="str">
        <f t="shared" ca="1" si="92"/>
        <v xml:space="preserve"> </v>
      </c>
      <c r="BA981" s="16" t="s">
        <v>87</v>
      </c>
      <c r="BB981" s="16" t="s">
        <v>87</v>
      </c>
      <c r="BC981" s="16"/>
      <c r="BD981" s="18" t="s">
        <v>87</v>
      </c>
      <c r="BE981" s="16"/>
      <c r="BF981" s="16" t="s">
        <v>87</v>
      </c>
      <c r="BG981" s="31"/>
      <c r="BH981" s="16"/>
      <c r="BI981" s="19"/>
      <c r="BJ981" s="16"/>
      <c r="BK981" s="16"/>
      <c r="BL981" s="34"/>
    </row>
    <row r="982" spans="1:64">
      <c r="A982" s="15">
        <v>1118</v>
      </c>
      <c r="B982" s="16">
        <v>301</v>
      </c>
      <c r="C982" s="17" t="s">
        <v>64</v>
      </c>
      <c r="D982" s="18">
        <v>88215358</v>
      </c>
      <c r="E982" s="18">
        <v>88215358</v>
      </c>
      <c r="F982" s="18">
        <v>88215358</v>
      </c>
      <c r="G982" s="17" t="s">
        <v>5157</v>
      </c>
      <c r="H982" s="16" t="s">
        <v>66</v>
      </c>
      <c r="I982" s="19" t="s">
        <v>5158</v>
      </c>
      <c r="J982" s="16">
        <f t="shared" ca="1" si="90"/>
        <v>49</v>
      </c>
      <c r="K982" s="17" t="s">
        <v>67</v>
      </c>
      <c r="L982" s="16">
        <v>4070</v>
      </c>
      <c r="M982" s="16" t="s">
        <v>3596</v>
      </c>
      <c r="N982" s="16" t="s">
        <v>3597</v>
      </c>
      <c r="O982" s="35" t="s">
        <v>3598</v>
      </c>
      <c r="P982" s="16" t="s">
        <v>71</v>
      </c>
      <c r="Q982" s="16" t="s">
        <v>131</v>
      </c>
      <c r="R982" s="38" t="s">
        <v>73</v>
      </c>
      <c r="S982" s="22"/>
      <c r="T982" s="22">
        <v>1118</v>
      </c>
      <c r="U982" s="22" t="s">
        <v>3597</v>
      </c>
      <c r="V982" s="37" t="s">
        <v>3598</v>
      </c>
      <c r="W982" s="16">
        <v>1000</v>
      </c>
      <c r="X982" s="16" t="s">
        <v>74</v>
      </c>
      <c r="Y982" s="16" t="s">
        <v>3599</v>
      </c>
      <c r="Z982" s="16" t="s">
        <v>3600</v>
      </c>
      <c r="AA982" s="16" t="s">
        <v>421</v>
      </c>
      <c r="AB982" s="16" t="s">
        <v>2300</v>
      </c>
      <c r="AC982" s="16" t="s">
        <v>423</v>
      </c>
      <c r="AD982" s="16"/>
      <c r="AE982" s="16" t="s">
        <v>1324</v>
      </c>
      <c r="AF982" s="24">
        <v>2948278</v>
      </c>
      <c r="AG982" s="25" t="s">
        <v>78</v>
      </c>
      <c r="AH982" s="24">
        <v>2948278</v>
      </c>
      <c r="AI982" s="26" t="s">
        <v>78</v>
      </c>
      <c r="AJ982" s="27">
        <v>42832</v>
      </c>
      <c r="AK982" s="19"/>
      <c r="AL982" s="28">
        <f t="shared" ca="1" si="93"/>
        <v>7.916666666666667</v>
      </c>
      <c r="AM982" s="16" t="s">
        <v>120</v>
      </c>
      <c r="AN982" s="16" t="s">
        <v>121</v>
      </c>
      <c r="AO982" s="36" t="s">
        <v>425</v>
      </c>
      <c r="AP982" s="30">
        <v>6.9690000000000002E-2</v>
      </c>
      <c r="AQ982" s="31" t="s">
        <v>5159</v>
      </c>
      <c r="AR982" s="16" t="s">
        <v>5159</v>
      </c>
      <c r="AS982" s="16" t="s">
        <v>84</v>
      </c>
      <c r="AT982" s="16"/>
      <c r="AU982" s="33"/>
      <c r="AV982" s="16"/>
      <c r="AW982" s="16" t="s">
        <v>5160</v>
      </c>
      <c r="AX982" s="16">
        <v>3115196414</v>
      </c>
      <c r="AY982" s="16" t="s">
        <v>78</v>
      </c>
      <c r="AZ982" s="16" t="str">
        <f t="shared" ca="1" si="92"/>
        <v xml:space="preserve"> </v>
      </c>
      <c r="BA982" s="16" t="s">
        <v>87</v>
      </c>
      <c r="BB982" s="16" t="s">
        <v>87</v>
      </c>
      <c r="BC982" s="16"/>
      <c r="BD982" s="18" t="s">
        <v>87</v>
      </c>
      <c r="BE982" s="16"/>
      <c r="BF982" s="16" t="s">
        <v>87</v>
      </c>
      <c r="BG982" s="31"/>
      <c r="BH982" s="16"/>
      <c r="BI982" s="19"/>
      <c r="BJ982" s="16"/>
      <c r="BK982" s="16"/>
      <c r="BL982" s="34"/>
    </row>
    <row r="983" spans="1:64">
      <c r="A983" s="15">
        <v>1119</v>
      </c>
      <c r="B983" s="16">
        <v>301</v>
      </c>
      <c r="C983" s="17" t="s">
        <v>64</v>
      </c>
      <c r="D983" s="18">
        <v>88231558</v>
      </c>
      <c r="E983" s="18" t="e">
        <v>#N/A</v>
      </c>
      <c r="F983" s="18" t="e">
        <v>#N/A</v>
      </c>
      <c r="G983" s="17" t="s">
        <v>5161</v>
      </c>
      <c r="H983" s="16" t="s">
        <v>89</v>
      </c>
      <c r="I983" s="19" t="s">
        <v>5162</v>
      </c>
      <c r="J983" s="16">
        <f t="shared" ca="1" si="90"/>
        <v>47</v>
      </c>
      <c r="K983" s="17" t="s">
        <v>67</v>
      </c>
      <c r="L983" s="16">
        <v>4070</v>
      </c>
      <c r="M983" s="16" t="s">
        <v>3596</v>
      </c>
      <c r="N983" s="16" t="s">
        <v>3597</v>
      </c>
      <c r="O983" s="35" t="s">
        <v>3598</v>
      </c>
      <c r="P983" s="16" t="s">
        <v>71</v>
      </c>
      <c r="Q983" s="16" t="s">
        <v>131</v>
      </c>
      <c r="R983" s="38" t="s">
        <v>73</v>
      </c>
      <c r="S983" s="22"/>
      <c r="T983" s="22">
        <v>1119</v>
      </c>
      <c r="U983" s="22" t="s">
        <v>3597</v>
      </c>
      <c r="V983" s="37" t="s">
        <v>3598</v>
      </c>
      <c r="W983" s="16">
        <v>1000</v>
      </c>
      <c r="X983" s="16" t="s">
        <v>74</v>
      </c>
      <c r="Y983" s="16" t="s">
        <v>3599</v>
      </c>
      <c r="Z983" s="16" t="s">
        <v>3600</v>
      </c>
      <c r="AA983" s="16" t="s">
        <v>145</v>
      </c>
      <c r="AB983" s="16" t="s">
        <v>3668</v>
      </c>
      <c r="AC983" s="16" t="s">
        <v>147</v>
      </c>
      <c r="AD983" s="16"/>
      <c r="AE983" s="16" t="s">
        <v>1324</v>
      </c>
      <c r="AF983" s="24">
        <v>2948278</v>
      </c>
      <c r="AG983" s="25" t="s">
        <v>78</v>
      </c>
      <c r="AH983" s="24">
        <v>2948278</v>
      </c>
      <c r="AI983" s="26" t="s">
        <v>78</v>
      </c>
      <c r="AJ983" s="27">
        <v>43014</v>
      </c>
      <c r="AK983" s="19"/>
      <c r="AL983" s="28">
        <f t="shared" ca="1" si="93"/>
        <v>7.416666666666667</v>
      </c>
      <c r="AM983" s="16" t="s">
        <v>120</v>
      </c>
      <c r="AN983" s="16" t="s">
        <v>121</v>
      </c>
      <c r="AO983" s="36" t="s">
        <v>148</v>
      </c>
      <c r="AP983" s="30">
        <v>6.9690000000000002E-2</v>
      </c>
      <c r="AQ983" s="31" t="s">
        <v>5163</v>
      </c>
      <c r="AR983" s="16" t="s">
        <v>5164</v>
      </c>
      <c r="AS983" s="16" t="s">
        <v>5165</v>
      </c>
      <c r="AT983" s="16"/>
      <c r="AU983" s="33"/>
      <c r="AV983" s="16"/>
      <c r="AW983" s="16" t="s">
        <v>5166</v>
      </c>
      <c r="AX983" s="16">
        <v>3212347165</v>
      </c>
      <c r="AY983" s="16" t="s">
        <v>78</v>
      </c>
      <c r="AZ983" s="16" t="str">
        <f t="shared" ca="1" si="92"/>
        <v xml:space="preserve"> </v>
      </c>
      <c r="BA983" s="16" t="s">
        <v>87</v>
      </c>
      <c r="BB983" s="16" t="s">
        <v>87</v>
      </c>
      <c r="BC983" s="16"/>
      <c r="BD983" s="18" t="s">
        <v>87</v>
      </c>
      <c r="BE983" s="16"/>
      <c r="BF983" s="16" t="s">
        <v>87</v>
      </c>
      <c r="BG983" s="31"/>
      <c r="BH983" s="16"/>
      <c r="BI983" s="19"/>
      <c r="BJ983" s="16"/>
      <c r="BK983" s="16"/>
      <c r="BL983" s="34"/>
    </row>
    <row r="984" spans="1:64">
      <c r="A984" s="15">
        <v>1120</v>
      </c>
      <c r="B984" s="16">
        <v>301</v>
      </c>
      <c r="C984" s="17" t="s">
        <v>64</v>
      </c>
      <c r="D984" s="18">
        <v>88242119</v>
      </c>
      <c r="E984" s="18">
        <v>88242119</v>
      </c>
      <c r="F984" s="18">
        <v>88242119</v>
      </c>
      <c r="G984" s="17" t="s">
        <v>5167</v>
      </c>
      <c r="H984" s="16" t="s">
        <v>89</v>
      </c>
      <c r="I984" s="19" t="s">
        <v>5168</v>
      </c>
      <c r="J984" s="16">
        <f t="shared" ca="1" si="90"/>
        <v>46</v>
      </c>
      <c r="K984" s="17" t="s">
        <v>67</v>
      </c>
      <c r="L984" s="16">
        <v>4070</v>
      </c>
      <c r="M984" s="16" t="s">
        <v>3596</v>
      </c>
      <c r="N984" s="16" t="s">
        <v>3597</v>
      </c>
      <c r="O984" s="35" t="s">
        <v>3598</v>
      </c>
      <c r="P984" s="16" t="s">
        <v>71</v>
      </c>
      <c r="Q984" s="16" t="s">
        <v>131</v>
      </c>
      <c r="R984" s="38" t="s">
        <v>73</v>
      </c>
      <c r="S984" s="22"/>
      <c r="T984" s="22">
        <v>1120</v>
      </c>
      <c r="U984" s="22" t="s">
        <v>3597</v>
      </c>
      <c r="V984" s="37" t="s">
        <v>3598</v>
      </c>
      <c r="W984" s="16">
        <v>1000</v>
      </c>
      <c r="X984" s="16" t="s">
        <v>74</v>
      </c>
      <c r="Y984" s="16" t="s">
        <v>3599</v>
      </c>
      <c r="Z984" s="16" t="s">
        <v>3600</v>
      </c>
      <c r="AA984" s="16" t="s">
        <v>433</v>
      </c>
      <c r="AB984" s="16" t="s">
        <v>434</v>
      </c>
      <c r="AC984" s="16" t="s">
        <v>435</v>
      </c>
      <c r="AD984" s="16" t="s">
        <v>3621</v>
      </c>
      <c r="AE984" s="16" t="s">
        <v>3601</v>
      </c>
      <c r="AF984" s="24">
        <v>2948278</v>
      </c>
      <c r="AG984" s="25" t="s">
        <v>78</v>
      </c>
      <c r="AH984" s="24">
        <v>2948278</v>
      </c>
      <c r="AI984" s="26" t="s">
        <v>78</v>
      </c>
      <c r="AJ984" s="27">
        <v>42986</v>
      </c>
      <c r="AK984" s="19"/>
      <c r="AL984" s="28">
        <f t="shared" ca="1" si="93"/>
        <v>7.5</v>
      </c>
      <c r="AM984" s="16" t="s">
        <v>183</v>
      </c>
      <c r="AN984" s="16" t="s">
        <v>94</v>
      </c>
      <c r="AO984" s="36" t="s">
        <v>436</v>
      </c>
      <c r="AP984" s="30">
        <v>6.9690000000000002E-2</v>
      </c>
      <c r="AQ984" s="31" t="s">
        <v>5169</v>
      </c>
      <c r="AR984" s="16" t="s">
        <v>5170</v>
      </c>
      <c r="AS984" s="16" t="s">
        <v>84</v>
      </c>
      <c r="AT984" s="16"/>
      <c r="AU984" s="33"/>
      <c r="AV984" s="16"/>
      <c r="AW984" s="16" t="s">
        <v>5171</v>
      </c>
      <c r="AX984" s="16" t="s">
        <v>5172</v>
      </c>
      <c r="AY984" s="16" t="s">
        <v>78</v>
      </c>
      <c r="AZ984" s="16" t="str">
        <f t="shared" ca="1" si="92"/>
        <v xml:space="preserve"> </v>
      </c>
      <c r="BA984" s="16" t="s">
        <v>87</v>
      </c>
      <c r="BB984" s="16" t="s">
        <v>87</v>
      </c>
      <c r="BC984" s="16"/>
      <c r="BD984" s="18" t="s">
        <v>87</v>
      </c>
      <c r="BE984" s="16"/>
      <c r="BF984" s="16" t="s">
        <v>87</v>
      </c>
      <c r="BG984" s="31"/>
      <c r="BH984" s="16"/>
      <c r="BI984" s="19"/>
      <c r="BJ984" s="16"/>
      <c r="BK984" s="16"/>
      <c r="BL984" s="34"/>
    </row>
    <row r="985" spans="1:64">
      <c r="A985" s="15">
        <v>1121</v>
      </c>
      <c r="B985" s="16">
        <v>301</v>
      </c>
      <c r="C985" s="17" t="s">
        <v>64</v>
      </c>
      <c r="D985" s="18">
        <v>88244365</v>
      </c>
      <c r="E985" s="18">
        <v>88244365</v>
      </c>
      <c r="F985" s="18">
        <v>88244365</v>
      </c>
      <c r="G985" s="17" t="s">
        <v>5173</v>
      </c>
      <c r="H985" s="16" t="s">
        <v>89</v>
      </c>
      <c r="I985" s="19">
        <v>29381</v>
      </c>
      <c r="J985" s="16">
        <f t="shared" ca="1" si="90"/>
        <v>44</v>
      </c>
      <c r="K985" s="17" t="s">
        <v>67</v>
      </c>
      <c r="L985" s="16">
        <v>4070</v>
      </c>
      <c r="M985" s="16" t="s">
        <v>3596</v>
      </c>
      <c r="N985" s="16" t="s">
        <v>3597</v>
      </c>
      <c r="O985" s="35" t="s">
        <v>3598</v>
      </c>
      <c r="P985" s="16" t="s">
        <v>71</v>
      </c>
      <c r="Q985" s="16" t="s">
        <v>131</v>
      </c>
      <c r="R985" s="38" t="s">
        <v>73</v>
      </c>
      <c r="S985" s="22"/>
      <c r="T985" s="22">
        <v>1121</v>
      </c>
      <c r="U985" s="22" t="s">
        <v>3597</v>
      </c>
      <c r="V985" s="37" t="s">
        <v>3598</v>
      </c>
      <c r="W985" s="16">
        <v>1000</v>
      </c>
      <c r="X985" s="16" t="s">
        <v>74</v>
      </c>
      <c r="Y985" s="16" t="s">
        <v>3599</v>
      </c>
      <c r="Z985" s="16" t="s">
        <v>3600</v>
      </c>
      <c r="AA985" s="16" t="s">
        <v>145</v>
      </c>
      <c r="AB985" s="16" t="s">
        <v>3668</v>
      </c>
      <c r="AC985" s="16" t="s">
        <v>147</v>
      </c>
      <c r="AD985" s="16"/>
      <c r="AE985" s="16" t="s">
        <v>1324</v>
      </c>
      <c r="AF985" s="24">
        <v>2948278</v>
      </c>
      <c r="AG985" s="25" t="s">
        <v>78</v>
      </c>
      <c r="AH985" s="24">
        <v>2948278</v>
      </c>
      <c r="AI985" s="26" t="s">
        <v>78</v>
      </c>
      <c r="AJ985" s="27">
        <v>43040</v>
      </c>
      <c r="AK985" s="19"/>
      <c r="AL985" s="28">
        <f t="shared" ca="1" si="93"/>
        <v>7.416666666666667</v>
      </c>
      <c r="AM985" s="16" t="s">
        <v>120</v>
      </c>
      <c r="AN985" s="16" t="s">
        <v>121</v>
      </c>
      <c r="AO985" s="36" t="s">
        <v>148</v>
      </c>
      <c r="AP985" s="30">
        <v>6.9690000000000002E-2</v>
      </c>
      <c r="AQ985" s="31" t="s">
        <v>5174</v>
      </c>
      <c r="AR985" s="16" t="s">
        <v>5174</v>
      </c>
      <c r="AS985" s="16" t="s">
        <v>5175</v>
      </c>
      <c r="AT985" s="16"/>
      <c r="AU985" s="33"/>
      <c r="AV985" s="16"/>
      <c r="AW985" s="16" t="s">
        <v>5176</v>
      </c>
      <c r="AX985" s="16">
        <v>3145917916</v>
      </c>
      <c r="AY985" s="16" t="s">
        <v>78</v>
      </c>
      <c r="AZ985" s="16" t="str">
        <f t="shared" ca="1" si="92"/>
        <v xml:space="preserve"> </v>
      </c>
      <c r="BA985" s="16" t="s">
        <v>87</v>
      </c>
      <c r="BB985" s="16" t="s">
        <v>265</v>
      </c>
      <c r="BC985" s="16"/>
      <c r="BD985" s="18" t="s">
        <v>87</v>
      </c>
      <c r="BE985" s="16"/>
      <c r="BF985" s="16" t="s">
        <v>87</v>
      </c>
      <c r="BG985" s="31"/>
      <c r="BH985" s="16"/>
      <c r="BI985" s="19"/>
      <c r="BJ985" s="16"/>
      <c r="BK985" s="16"/>
      <c r="BL985" s="34"/>
    </row>
    <row r="986" spans="1:64">
      <c r="A986" s="15">
        <v>1122</v>
      </c>
      <c r="B986" s="16">
        <v>301</v>
      </c>
      <c r="C986" s="17" t="s">
        <v>112</v>
      </c>
      <c r="D986" s="18">
        <v>30082490</v>
      </c>
      <c r="E986" s="18">
        <v>30082490</v>
      </c>
      <c r="F986" s="18">
        <v>30082490</v>
      </c>
      <c r="G986" s="17" t="s">
        <v>5177</v>
      </c>
      <c r="H986" s="16" t="s">
        <v>89</v>
      </c>
      <c r="I986" s="19">
        <v>28889</v>
      </c>
      <c r="J986" s="16">
        <f t="shared" ca="1" si="90"/>
        <v>46</v>
      </c>
      <c r="K986" s="17" t="s">
        <v>67</v>
      </c>
      <c r="L986" s="16">
        <v>4070</v>
      </c>
      <c r="M986" s="16" t="s">
        <v>3596</v>
      </c>
      <c r="N986" s="16" t="s">
        <v>3597</v>
      </c>
      <c r="O986" s="35" t="s">
        <v>3598</v>
      </c>
      <c r="P986" s="16" t="s">
        <v>71</v>
      </c>
      <c r="Q986" s="16" t="s">
        <v>131</v>
      </c>
      <c r="R986" s="38" t="s">
        <v>73</v>
      </c>
      <c r="S986" s="22"/>
      <c r="T986" s="22">
        <v>1122</v>
      </c>
      <c r="U986" s="22" t="s">
        <v>3597</v>
      </c>
      <c r="V986" s="37" t="s">
        <v>3598</v>
      </c>
      <c r="W986" s="16">
        <v>1000</v>
      </c>
      <c r="X986" s="16" t="s">
        <v>74</v>
      </c>
      <c r="Y986" s="16" t="s">
        <v>3599</v>
      </c>
      <c r="Z986" s="16" t="s">
        <v>3600</v>
      </c>
      <c r="AA986" s="16" t="s">
        <v>76</v>
      </c>
      <c r="AB986" s="16" t="s">
        <v>76</v>
      </c>
      <c r="AC986" s="16" t="s">
        <v>76</v>
      </c>
      <c r="AD986" s="16"/>
      <c r="AE986" s="16" t="s">
        <v>1324</v>
      </c>
      <c r="AF986" s="24">
        <v>2948278</v>
      </c>
      <c r="AG986" s="25" t="s">
        <v>78</v>
      </c>
      <c r="AH986" s="24">
        <v>2948278</v>
      </c>
      <c r="AI986" s="26" t="s">
        <v>78</v>
      </c>
      <c r="AJ986" s="27">
        <v>44161</v>
      </c>
      <c r="AK986" s="19" t="s">
        <v>5178</v>
      </c>
      <c r="AL986" s="28">
        <f t="shared" ca="1" si="93"/>
        <v>4.333333333333333</v>
      </c>
      <c r="AM986" s="16" t="s">
        <v>120</v>
      </c>
      <c r="AN986" s="16" t="s">
        <v>94</v>
      </c>
      <c r="AO986" s="36" t="s">
        <v>82</v>
      </c>
      <c r="AP986" s="30">
        <v>6.9690000000000002E-2</v>
      </c>
      <c r="AQ986" s="31" t="s">
        <v>5179</v>
      </c>
      <c r="AR986" s="16" t="s">
        <v>5179</v>
      </c>
      <c r="AS986" s="16" t="s">
        <v>107</v>
      </c>
      <c r="AT986" s="16"/>
      <c r="AU986" s="33"/>
      <c r="AV986" s="16"/>
      <c r="AW986" s="16" t="s">
        <v>5180</v>
      </c>
      <c r="AX986" s="16">
        <v>3124217347</v>
      </c>
      <c r="AY986" s="16" t="s">
        <v>78</v>
      </c>
      <c r="AZ986" s="16" t="str">
        <f t="shared" ca="1" si="92"/>
        <v xml:space="preserve"> </v>
      </c>
      <c r="BA986" s="16" t="s">
        <v>87</v>
      </c>
      <c r="BB986" s="16" t="s">
        <v>87</v>
      </c>
      <c r="BC986" s="16"/>
      <c r="BD986" s="18" t="s">
        <v>87</v>
      </c>
      <c r="BE986" s="16"/>
      <c r="BF986" s="16" t="s">
        <v>87</v>
      </c>
      <c r="BG986" s="31"/>
      <c r="BH986" s="16"/>
      <c r="BI986" s="19"/>
      <c r="BJ986" s="16"/>
      <c r="BK986" s="16"/>
      <c r="BL986" s="34"/>
    </row>
    <row r="987" spans="1:64">
      <c r="A987" s="15">
        <v>1123</v>
      </c>
      <c r="B987" s="16">
        <v>301</v>
      </c>
      <c r="C987" s="17" t="s">
        <v>64</v>
      </c>
      <c r="D987" s="18">
        <v>88258496</v>
      </c>
      <c r="E987" s="18">
        <v>88258496</v>
      </c>
      <c r="F987" s="18">
        <v>88258496</v>
      </c>
      <c r="G987" s="17" t="s">
        <v>5181</v>
      </c>
      <c r="H987" s="16" t="s">
        <v>89</v>
      </c>
      <c r="I987" s="19">
        <v>30091</v>
      </c>
      <c r="J987" s="16">
        <f t="shared" ca="1" si="90"/>
        <v>42</v>
      </c>
      <c r="K987" s="17" t="s">
        <v>67</v>
      </c>
      <c r="L987" s="16">
        <v>4070</v>
      </c>
      <c r="M987" s="16" t="s">
        <v>3596</v>
      </c>
      <c r="N987" s="16" t="s">
        <v>3597</v>
      </c>
      <c r="O987" s="35" t="s">
        <v>3598</v>
      </c>
      <c r="P987" s="16" t="s">
        <v>71</v>
      </c>
      <c r="Q987" s="16" t="s">
        <v>131</v>
      </c>
      <c r="R987" s="38" t="s">
        <v>73</v>
      </c>
      <c r="S987" s="22"/>
      <c r="T987" s="22">
        <v>1123</v>
      </c>
      <c r="U987" s="22" t="s">
        <v>3597</v>
      </c>
      <c r="V987" s="37" t="s">
        <v>3598</v>
      </c>
      <c r="W987" s="16">
        <v>1000</v>
      </c>
      <c r="X987" s="16" t="s">
        <v>74</v>
      </c>
      <c r="Y987" s="16" t="s">
        <v>3599</v>
      </c>
      <c r="Z987" s="16" t="s">
        <v>3600</v>
      </c>
      <c r="AA987" s="16" t="s">
        <v>76</v>
      </c>
      <c r="AB987" s="16" t="s">
        <v>76</v>
      </c>
      <c r="AC987" s="16" t="s">
        <v>76</v>
      </c>
      <c r="AD987" s="16" t="s">
        <v>4557</v>
      </c>
      <c r="AE987" s="16" t="s">
        <v>3601</v>
      </c>
      <c r="AF987" s="24">
        <v>2948278</v>
      </c>
      <c r="AG987" s="25" t="s">
        <v>78</v>
      </c>
      <c r="AH987" s="24">
        <v>2948278</v>
      </c>
      <c r="AI987" s="26" t="s">
        <v>78</v>
      </c>
      <c r="AJ987" s="27">
        <v>43059</v>
      </c>
      <c r="AK987" s="19"/>
      <c r="AL987" s="28">
        <f t="shared" ca="1" si="93"/>
        <v>7.333333333333333</v>
      </c>
      <c r="AM987" s="16" t="s">
        <v>183</v>
      </c>
      <c r="AN987" s="16" t="s">
        <v>94</v>
      </c>
      <c r="AO987" s="36" t="s">
        <v>82</v>
      </c>
      <c r="AP987" s="30">
        <v>6.9690000000000002E-2</v>
      </c>
      <c r="AQ987" s="31" t="s">
        <v>5182</v>
      </c>
      <c r="AR987" s="16" t="s">
        <v>5182</v>
      </c>
      <c r="AS987" s="16" t="s">
        <v>84</v>
      </c>
      <c r="AT987" s="16"/>
      <c r="AU987" s="33"/>
      <c r="AV987" s="16"/>
      <c r="AW987" s="16" t="s">
        <v>5183</v>
      </c>
      <c r="AX987" s="16">
        <v>3104981627</v>
      </c>
      <c r="AY987" s="16" t="s">
        <v>78</v>
      </c>
      <c r="AZ987" s="16" t="str">
        <f t="shared" ca="1" si="92"/>
        <v xml:space="preserve"> </v>
      </c>
      <c r="BA987" s="16" t="s">
        <v>87</v>
      </c>
      <c r="BB987" s="16" t="s">
        <v>87</v>
      </c>
      <c r="BC987" s="16"/>
      <c r="BD987" s="18" t="s">
        <v>87</v>
      </c>
      <c r="BE987" s="16"/>
      <c r="BF987" s="16" t="s">
        <v>87</v>
      </c>
      <c r="BG987" s="31"/>
      <c r="BH987" s="16"/>
      <c r="BI987" s="19"/>
      <c r="BJ987" s="16"/>
      <c r="BK987" s="16"/>
      <c r="BL987" s="34"/>
    </row>
    <row r="988" spans="1:64">
      <c r="A988" s="15">
        <v>1124</v>
      </c>
      <c r="B988" s="16">
        <v>301</v>
      </c>
      <c r="C988" s="17" t="s">
        <v>64</v>
      </c>
      <c r="D988" s="18">
        <v>88260338</v>
      </c>
      <c r="E988" s="18">
        <v>88260338</v>
      </c>
      <c r="F988" s="18">
        <v>88260338</v>
      </c>
      <c r="G988" s="17" t="s">
        <v>5184</v>
      </c>
      <c r="H988" s="16" t="s">
        <v>229</v>
      </c>
      <c r="I988" s="19">
        <v>30247</v>
      </c>
      <c r="J988" s="16">
        <f t="shared" ca="1" si="90"/>
        <v>42</v>
      </c>
      <c r="K988" s="17" t="s">
        <v>67</v>
      </c>
      <c r="L988" s="16">
        <v>4070</v>
      </c>
      <c r="M988" s="16" t="s">
        <v>3596</v>
      </c>
      <c r="N988" s="16" t="s">
        <v>3597</v>
      </c>
      <c r="O988" s="35" t="s">
        <v>3598</v>
      </c>
      <c r="P988" s="16" t="s">
        <v>71</v>
      </c>
      <c r="Q988" s="16" t="s">
        <v>131</v>
      </c>
      <c r="R988" s="38" t="s">
        <v>73</v>
      </c>
      <c r="S988" s="22"/>
      <c r="T988" s="22">
        <v>1124</v>
      </c>
      <c r="U988" s="22" t="s">
        <v>3597</v>
      </c>
      <c r="V988" s="37" t="s">
        <v>3598</v>
      </c>
      <c r="W988" s="16">
        <v>1000</v>
      </c>
      <c r="X988" s="16" t="s">
        <v>74</v>
      </c>
      <c r="Y988" s="16" t="s">
        <v>3599</v>
      </c>
      <c r="Z988" s="16" t="s">
        <v>3600</v>
      </c>
      <c r="AA988" s="16" t="s">
        <v>433</v>
      </c>
      <c r="AB988" s="16" t="s">
        <v>434</v>
      </c>
      <c r="AC988" s="16" t="s">
        <v>435</v>
      </c>
      <c r="AD988" s="16"/>
      <c r="AE988" s="16" t="s">
        <v>1324</v>
      </c>
      <c r="AF988" s="24">
        <v>2948278</v>
      </c>
      <c r="AG988" s="25" t="s">
        <v>78</v>
      </c>
      <c r="AH988" s="24">
        <v>2948278</v>
      </c>
      <c r="AI988" s="26" t="s">
        <v>78</v>
      </c>
      <c r="AJ988" s="27">
        <v>43097</v>
      </c>
      <c r="AK988" s="19"/>
      <c r="AL988" s="28">
        <f t="shared" ca="1" si="93"/>
        <v>7.25</v>
      </c>
      <c r="AM988" s="16" t="s">
        <v>120</v>
      </c>
      <c r="AN988" s="16" t="s">
        <v>240</v>
      </c>
      <c r="AO988" s="36" t="s">
        <v>436</v>
      </c>
      <c r="AP988" s="30">
        <v>6.9690000000000002E-2</v>
      </c>
      <c r="AQ988" s="31" t="s">
        <v>5185</v>
      </c>
      <c r="AR988" s="16" t="s">
        <v>5185</v>
      </c>
      <c r="AS988" s="16" t="s">
        <v>84</v>
      </c>
      <c r="AT988" s="16"/>
      <c r="AU988" s="33"/>
      <c r="AV988" s="16"/>
      <c r="AW988" s="16" t="s">
        <v>5186</v>
      </c>
      <c r="AX988" s="16">
        <v>3202558165</v>
      </c>
      <c r="AY988" s="16" t="s">
        <v>78</v>
      </c>
      <c r="AZ988" s="16" t="str">
        <f t="shared" ca="1" si="92"/>
        <v xml:space="preserve"> </v>
      </c>
      <c r="BA988" s="16" t="s">
        <v>87</v>
      </c>
      <c r="BB988" s="16" t="s">
        <v>87</v>
      </c>
      <c r="BC988" s="16"/>
      <c r="BD988" s="18" t="s">
        <v>87</v>
      </c>
      <c r="BE988" s="16"/>
      <c r="BF988" s="16" t="s">
        <v>87</v>
      </c>
      <c r="BG988" s="31"/>
      <c r="BH988" s="16"/>
      <c r="BI988" s="19"/>
      <c r="BJ988" s="16"/>
      <c r="BK988" s="16"/>
      <c r="BL988" s="34"/>
    </row>
    <row r="989" spans="1:64">
      <c r="A989" s="15">
        <v>1125</v>
      </c>
      <c r="B989" s="16">
        <v>301</v>
      </c>
      <c r="C989" s="17" t="s">
        <v>64</v>
      </c>
      <c r="D989" s="18">
        <v>88267144</v>
      </c>
      <c r="E989" s="18">
        <v>88267144</v>
      </c>
      <c r="F989" s="18">
        <v>88267144</v>
      </c>
      <c r="G989" s="17" t="s">
        <v>5187</v>
      </c>
      <c r="H989" s="16" t="s">
        <v>89</v>
      </c>
      <c r="I989" s="19" t="s">
        <v>5188</v>
      </c>
      <c r="J989" s="16">
        <f t="shared" ca="1" si="90"/>
        <v>41</v>
      </c>
      <c r="K989" s="17" t="s">
        <v>67</v>
      </c>
      <c r="L989" s="16">
        <v>4070</v>
      </c>
      <c r="M989" s="16" t="s">
        <v>3596</v>
      </c>
      <c r="N989" s="16" t="s">
        <v>3597</v>
      </c>
      <c r="O989" s="35" t="s">
        <v>3598</v>
      </c>
      <c r="P989" s="16" t="s">
        <v>71</v>
      </c>
      <c r="Q989" s="16" t="s">
        <v>131</v>
      </c>
      <c r="R989" s="38" t="s">
        <v>73</v>
      </c>
      <c r="S989" s="22"/>
      <c r="T989" s="22">
        <v>1125</v>
      </c>
      <c r="U989" s="22" t="s">
        <v>3597</v>
      </c>
      <c r="V989" s="37" t="s">
        <v>3598</v>
      </c>
      <c r="W989" s="16">
        <v>1000</v>
      </c>
      <c r="X989" s="16" t="s">
        <v>74</v>
      </c>
      <c r="Y989" s="16" t="s">
        <v>3599</v>
      </c>
      <c r="Z989" s="16" t="s">
        <v>3600</v>
      </c>
      <c r="AA989" s="16" t="s">
        <v>145</v>
      </c>
      <c r="AB989" s="16" t="s">
        <v>146</v>
      </c>
      <c r="AC989" s="16" t="s">
        <v>147</v>
      </c>
      <c r="AD989" s="16" t="s">
        <v>3760</v>
      </c>
      <c r="AE989" s="16" t="s">
        <v>1324</v>
      </c>
      <c r="AF989" s="24">
        <v>2948278</v>
      </c>
      <c r="AG989" s="25" t="s">
        <v>78</v>
      </c>
      <c r="AH989" s="24">
        <v>2948278</v>
      </c>
      <c r="AI989" s="26" t="s">
        <v>78</v>
      </c>
      <c r="AJ989" s="27">
        <v>43012</v>
      </c>
      <c r="AK989" s="19"/>
      <c r="AL989" s="28">
        <f t="shared" ca="1" si="93"/>
        <v>7.5</v>
      </c>
      <c r="AM989" s="16" t="s">
        <v>120</v>
      </c>
      <c r="AN989" s="16" t="s">
        <v>240</v>
      </c>
      <c r="AO989" s="36" t="s">
        <v>148</v>
      </c>
      <c r="AP989" s="30">
        <v>6.9690000000000002E-2</v>
      </c>
      <c r="AQ989" s="31" t="s">
        <v>5189</v>
      </c>
      <c r="AR989" s="16" t="s">
        <v>5189</v>
      </c>
      <c r="AS989" s="16" t="s">
        <v>84</v>
      </c>
      <c r="AT989" s="16"/>
      <c r="AU989" s="33"/>
      <c r="AV989" s="16"/>
      <c r="AW989" s="16" t="s">
        <v>5190</v>
      </c>
      <c r="AX989" s="16">
        <v>3208980652</v>
      </c>
      <c r="AY989" s="16" t="s">
        <v>78</v>
      </c>
      <c r="AZ989" s="16" t="str">
        <f t="shared" ca="1" si="92"/>
        <v xml:space="preserve"> </v>
      </c>
      <c r="BA989" s="16" t="s">
        <v>87</v>
      </c>
      <c r="BB989" s="16" t="s">
        <v>265</v>
      </c>
      <c r="BC989" s="16"/>
      <c r="BD989" s="18" t="s">
        <v>87</v>
      </c>
      <c r="BE989" s="16"/>
      <c r="BF989" s="16" t="s">
        <v>87</v>
      </c>
      <c r="BG989" s="31"/>
      <c r="BH989" s="16"/>
      <c r="BI989" s="19"/>
      <c r="BJ989" s="16"/>
      <c r="BK989" s="16"/>
      <c r="BL989" s="34"/>
    </row>
    <row r="990" spans="1:64">
      <c r="A990" s="15">
        <v>1126</v>
      </c>
      <c r="B990" s="16">
        <v>301</v>
      </c>
      <c r="C990" s="17" t="s">
        <v>64</v>
      </c>
      <c r="D990" s="18">
        <v>88309779</v>
      </c>
      <c r="E990" s="18">
        <v>88309779</v>
      </c>
      <c r="F990" s="18">
        <v>88309779</v>
      </c>
      <c r="G990" s="17" t="s">
        <v>5191</v>
      </c>
      <c r="H990" s="16" t="s">
        <v>89</v>
      </c>
      <c r="I990" s="19" t="s">
        <v>5192</v>
      </c>
      <c r="J990" s="16">
        <f t="shared" ca="1" si="90"/>
        <v>49</v>
      </c>
      <c r="K990" s="17" t="s">
        <v>67</v>
      </c>
      <c r="L990" s="16">
        <v>4070</v>
      </c>
      <c r="M990" s="16" t="s">
        <v>3596</v>
      </c>
      <c r="N990" s="16" t="s">
        <v>3597</v>
      </c>
      <c r="O990" s="35" t="s">
        <v>3598</v>
      </c>
      <c r="P990" s="16" t="s">
        <v>71</v>
      </c>
      <c r="Q990" s="16" t="s">
        <v>131</v>
      </c>
      <c r="R990" s="38" t="s">
        <v>73</v>
      </c>
      <c r="S990" s="22"/>
      <c r="T990" s="22">
        <v>1126</v>
      </c>
      <c r="U990" s="22" t="s">
        <v>3597</v>
      </c>
      <c r="V990" s="37" t="s">
        <v>3598</v>
      </c>
      <c r="W990" s="16">
        <v>1000</v>
      </c>
      <c r="X990" s="16" t="s">
        <v>74</v>
      </c>
      <c r="Y990" s="16" t="s">
        <v>3599</v>
      </c>
      <c r="Z990" s="16" t="s">
        <v>3600</v>
      </c>
      <c r="AA990" s="16" t="s">
        <v>76</v>
      </c>
      <c r="AB990" s="16" t="s">
        <v>76</v>
      </c>
      <c r="AC990" s="16" t="s">
        <v>76</v>
      </c>
      <c r="AD990" s="16"/>
      <c r="AE990" s="16" t="s">
        <v>3601</v>
      </c>
      <c r="AF990" s="24">
        <v>2948278</v>
      </c>
      <c r="AG990" s="25" t="s">
        <v>78</v>
      </c>
      <c r="AH990" s="24">
        <v>2948278</v>
      </c>
      <c r="AI990" s="26" t="s">
        <v>78</v>
      </c>
      <c r="AJ990" s="27">
        <v>42996</v>
      </c>
      <c r="AK990" s="19"/>
      <c r="AL990" s="28">
        <f t="shared" ca="1" si="93"/>
        <v>7.5</v>
      </c>
      <c r="AM990" s="16" t="s">
        <v>120</v>
      </c>
      <c r="AN990" s="16" t="s">
        <v>94</v>
      </c>
      <c r="AO990" s="36" t="s">
        <v>82</v>
      </c>
      <c r="AP990" s="30">
        <v>6.9690000000000002E-2</v>
      </c>
      <c r="AQ990" s="31" t="s">
        <v>5193</v>
      </c>
      <c r="AR990" s="16" t="s">
        <v>5193</v>
      </c>
      <c r="AS990" s="16" t="s">
        <v>84</v>
      </c>
      <c r="AT990" s="16"/>
      <c r="AU990" s="33"/>
      <c r="AV990" s="16"/>
      <c r="AW990" s="16" t="s">
        <v>5194</v>
      </c>
      <c r="AX990" s="16">
        <v>3128957519</v>
      </c>
      <c r="AY990" s="16" t="s">
        <v>78</v>
      </c>
      <c r="AZ990" s="16" t="str">
        <f t="shared" ca="1" si="92"/>
        <v xml:space="preserve"> </v>
      </c>
      <c r="BA990" s="16" t="s">
        <v>87</v>
      </c>
      <c r="BB990" s="16" t="s">
        <v>87</v>
      </c>
      <c r="BC990" s="16"/>
      <c r="BD990" s="18" t="s">
        <v>87</v>
      </c>
      <c r="BE990" s="16"/>
      <c r="BF990" s="16" t="s">
        <v>87</v>
      </c>
      <c r="BG990" s="31"/>
      <c r="BH990" s="16"/>
      <c r="BI990" s="19"/>
      <c r="BJ990" s="16"/>
      <c r="BK990" s="16"/>
      <c r="BL990" s="34"/>
    </row>
    <row r="991" spans="1:64">
      <c r="A991" s="15">
        <v>1127</v>
      </c>
      <c r="B991" s="16">
        <v>301</v>
      </c>
      <c r="C991" s="17" t="s">
        <v>64</v>
      </c>
      <c r="D991" s="18">
        <v>88312845</v>
      </c>
      <c r="E991" s="18">
        <v>88312845</v>
      </c>
      <c r="F991" s="18">
        <v>88312845</v>
      </c>
      <c r="G991" s="17" t="s">
        <v>5195</v>
      </c>
      <c r="H991" s="16"/>
      <c r="I991" s="19" t="s">
        <v>5196</v>
      </c>
      <c r="J991" s="16">
        <f t="shared" ca="1" si="90"/>
        <v>39</v>
      </c>
      <c r="K991" s="17" t="s">
        <v>67</v>
      </c>
      <c r="L991" s="16">
        <v>4070</v>
      </c>
      <c r="M991" s="16" t="s">
        <v>3596</v>
      </c>
      <c r="N991" s="16" t="s">
        <v>3597</v>
      </c>
      <c r="O991" s="35" t="s">
        <v>3598</v>
      </c>
      <c r="P991" s="16" t="s">
        <v>71</v>
      </c>
      <c r="Q991" s="16" t="s">
        <v>131</v>
      </c>
      <c r="R991" s="38" t="s">
        <v>73</v>
      </c>
      <c r="S991" s="22"/>
      <c r="T991" s="22">
        <v>1127</v>
      </c>
      <c r="U991" s="22" t="s">
        <v>3597</v>
      </c>
      <c r="V991" s="37" t="s">
        <v>3598</v>
      </c>
      <c r="W991" s="16">
        <v>1000</v>
      </c>
      <c r="X991" s="16" t="s">
        <v>74</v>
      </c>
      <c r="Y991" s="16" t="s">
        <v>3599</v>
      </c>
      <c r="Z991" s="16" t="s">
        <v>3600</v>
      </c>
      <c r="AA991" s="16" t="s">
        <v>145</v>
      </c>
      <c r="AB991" s="16" t="s">
        <v>3668</v>
      </c>
      <c r="AC991" s="16" t="s">
        <v>147</v>
      </c>
      <c r="AD991" s="16"/>
      <c r="AE991" s="16" t="s">
        <v>1324</v>
      </c>
      <c r="AF991" s="24">
        <v>2948278</v>
      </c>
      <c r="AG991" s="25" t="s">
        <v>78</v>
      </c>
      <c r="AH991" s="24">
        <v>2948278</v>
      </c>
      <c r="AI991" s="26" t="s">
        <v>78</v>
      </c>
      <c r="AJ991" s="27">
        <v>43011</v>
      </c>
      <c r="AK991" s="19"/>
      <c r="AL991" s="28">
        <f t="shared" ca="1" si="93"/>
        <v>7.5</v>
      </c>
      <c r="AM991" s="16" t="s">
        <v>120</v>
      </c>
      <c r="AN991" s="16" t="s">
        <v>94</v>
      </c>
      <c r="AO991" s="36" t="s">
        <v>148</v>
      </c>
      <c r="AP991" s="30">
        <v>6.9690000000000002E-2</v>
      </c>
      <c r="AQ991" s="31" t="s">
        <v>5197</v>
      </c>
      <c r="AR991" s="16" t="s">
        <v>5197</v>
      </c>
      <c r="AS991" s="16" t="s">
        <v>84</v>
      </c>
      <c r="AT991" s="16"/>
      <c r="AU991" s="33"/>
      <c r="AV991" s="16"/>
      <c r="AW991" s="16" t="s">
        <v>5198</v>
      </c>
      <c r="AX991" s="16">
        <v>3142464402</v>
      </c>
      <c r="AY991" s="16" t="s">
        <v>78</v>
      </c>
      <c r="AZ991" s="16" t="str">
        <f t="shared" ca="1" si="92"/>
        <v xml:space="preserve"> </v>
      </c>
      <c r="BA991" s="16" t="s">
        <v>87</v>
      </c>
      <c r="BB991" s="16" t="s">
        <v>87</v>
      </c>
      <c r="BC991" s="16"/>
      <c r="BD991" s="18" t="s">
        <v>87</v>
      </c>
      <c r="BE991" s="16"/>
      <c r="BF991" s="16" t="s">
        <v>87</v>
      </c>
      <c r="BG991" s="31"/>
      <c r="BH991" s="16"/>
      <c r="BI991" s="19"/>
      <c r="BJ991" s="16"/>
      <c r="BK991" s="16"/>
      <c r="BL991" s="34"/>
    </row>
    <row r="992" spans="1:64">
      <c r="A992" s="15">
        <v>1128</v>
      </c>
      <c r="B992" s="16">
        <v>301</v>
      </c>
      <c r="C992" s="17" t="s">
        <v>64</v>
      </c>
      <c r="D992" s="18">
        <v>91178788</v>
      </c>
      <c r="E992" s="18">
        <v>91178788</v>
      </c>
      <c r="F992" s="18">
        <v>91178788</v>
      </c>
      <c r="G992" s="17" t="s">
        <v>5199</v>
      </c>
      <c r="H992" s="16" t="s">
        <v>89</v>
      </c>
      <c r="I992" s="19" t="s">
        <v>5200</v>
      </c>
      <c r="J992" s="16">
        <f t="shared" ca="1" si="90"/>
        <v>53</v>
      </c>
      <c r="K992" s="17" t="s">
        <v>67</v>
      </c>
      <c r="L992" s="16">
        <v>4070</v>
      </c>
      <c r="M992" s="16" t="s">
        <v>3596</v>
      </c>
      <c r="N992" s="16" t="s">
        <v>3597</v>
      </c>
      <c r="O992" s="35" t="s">
        <v>3598</v>
      </c>
      <c r="P992" s="16" t="s">
        <v>71</v>
      </c>
      <c r="Q992" s="16" t="s">
        <v>131</v>
      </c>
      <c r="R992" s="38" t="s">
        <v>73</v>
      </c>
      <c r="S992" s="22"/>
      <c r="T992" s="22">
        <v>1128</v>
      </c>
      <c r="U992" s="22" t="s">
        <v>3597</v>
      </c>
      <c r="V992" s="37" t="s">
        <v>3598</v>
      </c>
      <c r="W992" s="16">
        <v>1000</v>
      </c>
      <c r="X992" s="16" t="s">
        <v>74</v>
      </c>
      <c r="Y992" s="16" t="s">
        <v>3599</v>
      </c>
      <c r="Z992" s="16" t="s">
        <v>3600</v>
      </c>
      <c r="AA992" s="16" t="s">
        <v>145</v>
      </c>
      <c r="AB992" s="16" t="s">
        <v>558</v>
      </c>
      <c r="AC992" s="16" t="s">
        <v>559</v>
      </c>
      <c r="AD992" s="16" t="s">
        <v>3760</v>
      </c>
      <c r="AE992" s="16" t="s">
        <v>1324</v>
      </c>
      <c r="AF992" s="24">
        <v>2948278</v>
      </c>
      <c r="AG992" s="25" t="s">
        <v>78</v>
      </c>
      <c r="AH992" s="24">
        <v>2948278</v>
      </c>
      <c r="AI992" s="26" t="s">
        <v>78</v>
      </c>
      <c r="AJ992" s="27">
        <v>43021</v>
      </c>
      <c r="AK992" s="19"/>
      <c r="AL992" s="28">
        <f t="shared" ca="1" si="93"/>
        <v>7.416666666666667</v>
      </c>
      <c r="AM992" s="16" t="s">
        <v>173</v>
      </c>
      <c r="AN992" s="16" t="s">
        <v>94</v>
      </c>
      <c r="AO992" s="36" t="s">
        <v>562</v>
      </c>
      <c r="AP992" s="30">
        <v>6.9690000000000002E-2</v>
      </c>
      <c r="AQ992" s="31" t="s">
        <v>5201</v>
      </c>
      <c r="AR992" s="16" t="s">
        <v>5201</v>
      </c>
      <c r="AS992" s="16" t="s">
        <v>84</v>
      </c>
      <c r="AT992" s="16"/>
      <c r="AU992" s="33"/>
      <c r="AV992" s="16"/>
      <c r="AW992" s="16" t="s">
        <v>5202</v>
      </c>
      <c r="AX992" s="16">
        <v>3188032306</v>
      </c>
      <c r="AY992" s="16" t="s">
        <v>78</v>
      </c>
      <c r="AZ992" s="16" t="str">
        <f t="shared" ca="1" si="92"/>
        <v xml:space="preserve"> </v>
      </c>
      <c r="BA992" s="16" t="s">
        <v>87</v>
      </c>
      <c r="BB992" s="16" t="s">
        <v>87</v>
      </c>
      <c r="BC992" s="16"/>
      <c r="BD992" s="18" t="s">
        <v>87</v>
      </c>
      <c r="BE992" s="16"/>
      <c r="BF992" s="16" t="s">
        <v>87</v>
      </c>
      <c r="BG992" s="31"/>
      <c r="BH992" s="16"/>
      <c r="BI992" s="19"/>
      <c r="BJ992" s="16"/>
      <c r="BK992" s="16"/>
      <c r="BL992" s="34"/>
    </row>
    <row r="993" spans="1:64">
      <c r="A993" s="15">
        <v>1129</v>
      </c>
      <c r="B993" s="16">
        <v>301</v>
      </c>
      <c r="C993" s="17" t="s">
        <v>64</v>
      </c>
      <c r="D993" s="18">
        <v>91185330</v>
      </c>
      <c r="E993" s="18">
        <v>91185330</v>
      </c>
      <c r="F993" s="18">
        <v>91185330</v>
      </c>
      <c r="G993" s="17" t="s">
        <v>5203</v>
      </c>
      <c r="H993" s="16" t="s">
        <v>229</v>
      </c>
      <c r="I993" s="19">
        <v>30625</v>
      </c>
      <c r="J993" s="16">
        <f t="shared" ca="1" si="90"/>
        <v>41</v>
      </c>
      <c r="K993" s="17" t="s">
        <v>67</v>
      </c>
      <c r="L993" s="16">
        <v>4070</v>
      </c>
      <c r="M993" s="16" t="s">
        <v>3596</v>
      </c>
      <c r="N993" s="16" t="s">
        <v>3597</v>
      </c>
      <c r="O993" s="35" t="s">
        <v>3598</v>
      </c>
      <c r="P993" s="16" t="s">
        <v>71</v>
      </c>
      <c r="Q993" s="16" t="s">
        <v>131</v>
      </c>
      <c r="R993" s="38" t="s">
        <v>73</v>
      </c>
      <c r="S993" s="22"/>
      <c r="T993" s="22">
        <v>1129</v>
      </c>
      <c r="U993" s="22" t="s">
        <v>3597</v>
      </c>
      <c r="V993" s="37" t="s">
        <v>3598</v>
      </c>
      <c r="W993" s="16">
        <v>1000</v>
      </c>
      <c r="X993" s="16" t="s">
        <v>74</v>
      </c>
      <c r="Y993" s="16" t="s">
        <v>3599</v>
      </c>
      <c r="Z993" s="16" t="s">
        <v>3600</v>
      </c>
      <c r="AA993" s="16" t="s">
        <v>433</v>
      </c>
      <c r="AB993" s="16" t="s">
        <v>662</v>
      </c>
      <c r="AC993" s="16" t="s">
        <v>663</v>
      </c>
      <c r="AD993" s="16" t="s">
        <v>5204</v>
      </c>
      <c r="AE993" s="16" t="s">
        <v>1324</v>
      </c>
      <c r="AF993" s="24">
        <v>2948278</v>
      </c>
      <c r="AG993" s="25" t="s">
        <v>78</v>
      </c>
      <c r="AH993" s="24">
        <v>2948278</v>
      </c>
      <c r="AI993" s="26" t="s">
        <v>78</v>
      </c>
      <c r="AJ993" s="27">
        <v>43087</v>
      </c>
      <c r="AK993" s="19"/>
      <c r="AL993" s="28">
        <f t="shared" ca="1" si="93"/>
        <v>7.25</v>
      </c>
      <c r="AM993" s="16" t="s">
        <v>120</v>
      </c>
      <c r="AN993" s="16" t="s">
        <v>194</v>
      </c>
      <c r="AO993" s="36" t="s">
        <v>664</v>
      </c>
      <c r="AP993" s="30">
        <v>6.9690000000000002E-2</v>
      </c>
      <c r="AQ993" s="31" t="s">
        <v>5205</v>
      </c>
      <c r="AR993" s="16" t="s">
        <v>5206</v>
      </c>
      <c r="AS993" s="16" t="s">
        <v>84</v>
      </c>
      <c r="AT993" s="16"/>
      <c r="AU993" s="33"/>
      <c r="AV993" s="16"/>
      <c r="AW993" s="16" t="s">
        <v>5207</v>
      </c>
      <c r="AX993" s="16">
        <v>3015887191</v>
      </c>
      <c r="AY993" s="16" t="s">
        <v>78</v>
      </c>
      <c r="AZ993" s="16" t="str">
        <f t="shared" ca="1" si="92"/>
        <v xml:space="preserve"> </v>
      </c>
      <c r="BA993" s="16" t="s">
        <v>87</v>
      </c>
      <c r="BB993" s="16" t="s">
        <v>87</v>
      </c>
      <c r="BC993" s="16"/>
      <c r="BD993" s="18" t="s">
        <v>87</v>
      </c>
      <c r="BE993" s="16"/>
      <c r="BF993" s="16" t="s">
        <v>87</v>
      </c>
      <c r="BG993" s="31"/>
      <c r="BH993" s="16"/>
      <c r="BI993" s="19"/>
      <c r="BJ993" s="16"/>
      <c r="BK993" s="16"/>
      <c r="BL993" s="34"/>
    </row>
    <row r="994" spans="1:64">
      <c r="A994" s="15">
        <v>1130</v>
      </c>
      <c r="B994" s="16">
        <v>301</v>
      </c>
      <c r="C994" s="17" t="s">
        <v>64</v>
      </c>
      <c r="D994" s="18">
        <v>91326229</v>
      </c>
      <c r="E994" s="18">
        <v>91326229</v>
      </c>
      <c r="F994" s="18">
        <v>91326229</v>
      </c>
      <c r="G994" s="17" t="s">
        <v>5208</v>
      </c>
      <c r="H994" s="16" t="s">
        <v>89</v>
      </c>
      <c r="I994" s="19">
        <v>30289</v>
      </c>
      <c r="J994" s="16">
        <f t="shared" ca="1" si="90"/>
        <v>42</v>
      </c>
      <c r="K994" s="17" t="s">
        <v>67</v>
      </c>
      <c r="L994" s="16">
        <v>4070</v>
      </c>
      <c r="M994" s="16" t="s">
        <v>3596</v>
      </c>
      <c r="N994" s="16" t="s">
        <v>3597</v>
      </c>
      <c r="O994" s="35" t="s">
        <v>3598</v>
      </c>
      <c r="P994" s="16" t="s">
        <v>71</v>
      </c>
      <c r="Q994" s="16" t="s">
        <v>131</v>
      </c>
      <c r="R994" s="38" t="s">
        <v>73</v>
      </c>
      <c r="S994" s="22"/>
      <c r="T994" s="22">
        <v>1130</v>
      </c>
      <c r="U994" s="22" t="s">
        <v>3597</v>
      </c>
      <c r="V994" s="37" t="s">
        <v>3598</v>
      </c>
      <c r="W994" s="16">
        <v>1000</v>
      </c>
      <c r="X994" s="16" t="s">
        <v>74</v>
      </c>
      <c r="Y994" s="16" t="s">
        <v>3599</v>
      </c>
      <c r="Z994" s="16" t="s">
        <v>3600</v>
      </c>
      <c r="AA994" s="16" t="s">
        <v>145</v>
      </c>
      <c r="AB994" s="16" t="s">
        <v>1314</v>
      </c>
      <c r="AC994" s="16" t="s">
        <v>559</v>
      </c>
      <c r="AD994" s="16"/>
      <c r="AE994" s="16" t="s">
        <v>3601</v>
      </c>
      <c r="AF994" s="24">
        <v>2948278</v>
      </c>
      <c r="AG994" s="25" t="s">
        <v>78</v>
      </c>
      <c r="AH994" s="24">
        <v>2948278</v>
      </c>
      <c r="AI994" s="26" t="s">
        <v>78</v>
      </c>
      <c r="AJ994" s="27">
        <v>43059</v>
      </c>
      <c r="AK994" s="19"/>
      <c r="AL994" s="28">
        <f t="shared" ca="1" si="93"/>
        <v>7.333333333333333</v>
      </c>
      <c r="AM994" s="16" t="s">
        <v>183</v>
      </c>
      <c r="AN994" s="16" t="s">
        <v>94</v>
      </c>
      <c r="AO994" s="36" t="s">
        <v>562</v>
      </c>
      <c r="AP994" s="30">
        <v>6.9690000000000002E-2</v>
      </c>
      <c r="AQ994" s="31" t="s">
        <v>5209</v>
      </c>
      <c r="AR994" s="16" t="s">
        <v>5209</v>
      </c>
      <c r="AS994" s="16" t="s">
        <v>3755</v>
      </c>
      <c r="AT994" s="16"/>
      <c r="AU994" s="33"/>
      <c r="AV994" s="16"/>
      <c r="AW994" s="16" t="s">
        <v>5210</v>
      </c>
      <c r="AX994" s="16">
        <v>3234137189</v>
      </c>
      <c r="AY994" s="16" t="s">
        <v>78</v>
      </c>
      <c r="AZ994" s="16" t="str">
        <f t="shared" ca="1" si="92"/>
        <v xml:space="preserve"> </v>
      </c>
      <c r="BA994" s="16" t="s">
        <v>87</v>
      </c>
      <c r="BB994" s="16" t="s">
        <v>87</v>
      </c>
      <c r="BC994" s="16"/>
      <c r="BD994" s="18" t="s">
        <v>87</v>
      </c>
      <c r="BE994" s="16"/>
      <c r="BF994" s="16" t="s">
        <v>87</v>
      </c>
      <c r="BG994" s="31"/>
      <c r="BH994" s="16"/>
      <c r="BI994" s="19"/>
      <c r="BJ994" s="16"/>
      <c r="BK994" s="16"/>
      <c r="BL994" s="34"/>
    </row>
    <row r="995" spans="1:64">
      <c r="A995" s="15">
        <v>1131</v>
      </c>
      <c r="B995" s="16">
        <v>301</v>
      </c>
      <c r="C995" s="17" t="s">
        <v>64</v>
      </c>
      <c r="D995" s="18">
        <v>1151941673</v>
      </c>
      <c r="E995" s="18">
        <v>1151941673</v>
      </c>
      <c r="F995" s="18">
        <v>1151941673</v>
      </c>
      <c r="G995" s="17" t="s">
        <v>5211</v>
      </c>
      <c r="H995" s="16" t="s">
        <v>236</v>
      </c>
      <c r="I995" s="19">
        <v>33437</v>
      </c>
      <c r="J995" s="16">
        <f t="shared" ca="1" si="90"/>
        <v>33</v>
      </c>
      <c r="K995" s="17" t="s">
        <v>67</v>
      </c>
      <c r="L995" s="16">
        <v>4070</v>
      </c>
      <c r="M995" s="16" t="s">
        <v>3596</v>
      </c>
      <c r="N995" s="16" t="s">
        <v>3597</v>
      </c>
      <c r="O995" s="35" t="s">
        <v>3598</v>
      </c>
      <c r="P995" s="16" t="s">
        <v>71</v>
      </c>
      <c r="Q995" s="16" t="s">
        <v>131</v>
      </c>
      <c r="R995" s="38" t="s">
        <v>73</v>
      </c>
      <c r="S995" s="22"/>
      <c r="T995" s="22">
        <v>1131</v>
      </c>
      <c r="U995" s="22" t="s">
        <v>3597</v>
      </c>
      <c r="V995" s="37" t="s">
        <v>3598</v>
      </c>
      <c r="W995" s="16">
        <v>1000</v>
      </c>
      <c r="X995" s="16" t="s">
        <v>74</v>
      </c>
      <c r="Y995" s="16" t="s">
        <v>3599</v>
      </c>
      <c r="Z995" s="16" t="s">
        <v>3600</v>
      </c>
      <c r="AA995" s="16" t="s">
        <v>433</v>
      </c>
      <c r="AB995" s="16" t="s">
        <v>434</v>
      </c>
      <c r="AC995" s="16" t="s">
        <v>435</v>
      </c>
      <c r="AD995" s="16"/>
      <c r="AE995" s="16" t="s">
        <v>1324</v>
      </c>
      <c r="AF995" s="24">
        <v>2948278</v>
      </c>
      <c r="AG995" s="25" t="s">
        <v>78</v>
      </c>
      <c r="AH995" s="24">
        <v>2948278</v>
      </c>
      <c r="AI995" s="26" t="s">
        <v>78</v>
      </c>
      <c r="AJ995" s="27">
        <v>43720</v>
      </c>
      <c r="AK995" s="19"/>
      <c r="AL995" s="28">
        <f t="shared" ca="1" si="93"/>
        <v>5.5</v>
      </c>
      <c r="AM995" s="16" t="s">
        <v>269</v>
      </c>
      <c r="AN995" s="16" t="s">
        <v>94</v>
      </c>
      <c r="AO995" s="36" t="s">
        <v>436</v>
      </c>
      <c r="AP995" s="30">
        <v>6.9690000000000002E-2</v>
      </c>
      <c r="AQ995" s="31" t="s">
        <v>5212</v>
      </c>
      <c r="AR995" s="16" t="s">
        <v>5212</v>
      </c>
      <c r="AS995" s="16" t="s">
        <v>469</v>
      </c>
      <c r="AT995" s="16"/>
      <c r="AU995" s="33"/>
      <c r="AV995" s="16"/>
      <c r="AW995" s="16" t="s">
        <v>5213</v>
      </c>
      <c r="AX995" s="16">
        <v>3164961800</v>
      </c>
      <c r="AY995" s="16" t="s">
        <v>78</v>
      </c>
      <c r="AZ995" s="16" t="str">
        <f t="shared" ca="1" si="92"/>
        <v xml:space="preserve"> </v>
      </c>
      <c r="BA995" s="16" t="s">
        <v>87</v>
      </c>
      <c r="BB995" s="16" t="s">
        <v>87</v>
      </c>
      <c r="BC995" s="16"/>
      <c r="BD995" s="18" t="s">
        <v>87</v>
      </c>
      <c r="BE995" s="16"/>
      <c r="BF995" s="16" t="s">
        <v>87</v>
      </c>
      <c r="BG995" s="31"/>
      <c r="BH995" s="16"/>
      <c r="BI995" s="19"/>
      <c r="BJ995" s="16"/>
      <c r="BK995" s="16"/>
      <c r="BL995" s="34"/>
    </row>
    <row r="996" spans="1:64">
      <c r="A996" s="15">
        <v>1132</v>
      </c>
      <c r="B996" s="16">
        <v>301</v>
      </c>
      <c r="C996" s="17" t="s">
        <v>64</v>
      </c>
      <c r="D996" s="18">
        <v>91349204</v>
      </c>
      <c r="E996" s="18">
        <v>91349204</v>
      </c>
      <c r="F996" s="18">
        <v>91349204</v>
      </c>
      <c r="G996" s="17" t="s">
        <v>5214</v>
      </c>
      <c r="H996" s="16" t="s">
        <v>89</v>
      </c>
      <c r="I996" s="19" t="s">
        <v>5215</v>
      </c>
      <c r="J996" s="16">
        <f t="shared" ca="1" si="90"/>
        <v>48</v>
      </c>
      <c r="K996" s="17" t="s">
        <v>67</v>
      </c>
      <c r="L996" s="16">
        <v>4070</v>
      </c>
      <c r="M996" s="16" t="s">
        <v>3596</v>
      </c>
      <c r="N996" s="16" t="s">
        <v>3597</v>
      </c>
      <c r="O996" s="35" t="s">
        <v>3598</v>
      </c>
      <c r="P996" s="16" t="s">
        <v>71</v>
      </c>
      <c r="Q996" s="16" t="s">
        <v>131</v>
      </c>
      <c r="R996" s="38" t="s">
        <v>73</v>
      </c>
      <c r="S996" s="22"/>
      <c r="T996" s="22">
        <v>1132</v>
      </c>
      <c r="U996" s="22" t="s">
        <v>3597</v>
      </c>
      <c r="V996" s="37" t="s">
        <v>3598</v>
      </c>
      <c r="W996" s="16">
        <v>1000</v>
      </c>
      <c r="X996" s="16" t="s">
        <v>74</v>
      </c>
      <c r="Y996" s="16" t="s">
        <v>3599</v>
      </c>
      <c r="Z996" s="16" t="s">
        <v>3600</v>
      </c>
      <c r="AA996" s="16" t="s">
        <v>145</v>
      </c>
      <c r="AB996" s="16" t="s">
        <v>4743</v>
      </c>
      <c r="AC996" s="16" t="s">
        <v>559</v>
      </c>
      <c r="AD996" s="16"/>
      <c r="AE996" s="16" t="s">
        <v>1324</v>
      </c>
      <c r="AF996" s="24">
        <v>2948278</v>
      </c>
      <c r="AG996" s="25" t="s">
        <v>78</v>
      </c>
      <c r="AH996" s="24">
        <v>2948278</v>
      </c>
      <c r="AI996" s="26" t="s">
        <v>78</v>
      </c>
      <c r="AJ996" s="27">
        <v>43007</v>
      </c>
      <c r="AK996" s="19"/>
      <c r="AL996" s="28">
        <f t="shared" ca="1" si="93"/>
        <v>7.5</v>
      </c>
      <c r="AM996" s="16" t="s">
        <v>183</v>
      </c>
      <c r="AN996" s="16" t="s">
        <v>240</v>
      </c>
      <c r="AO996" s="36" t="s">
        <v>562</v>
      </c>
      <c r="AP996" s="30">
        <v>6.9690000000000002E-2</v>
      </c>
      <c r="AQ996" s="31" t="s">
        <v>5216</v>
      </c>
      <c r="AR996" s="16" t="s">
        <v>5216</v>
      </c>
      <c r="AS996" s="16" t="s">
        <v>84</v>
      </c>
      <c r="AT996" s="16"/>
      <c r="AU996" s="33"/>
      <c r="AV996" s="16"/>
      <c r="AW996" s="16" t="s">
        <v>5217</v>
      </c>
      <c r="AX996" s="16">
        <v>3224836696</v>
      </c>
      <c r="AY996" s="16" t="s">
        <v>78</v>
      </c>
      <c r="AZ996" s="16" t="str">
        <f t="shared" ca="1" si="92"/>
        <v xml:space="preserve"> </v>
      </c>
      <c r="BA996" s="16" t="s">
        <v>87</v>
      </c>
      <c r="BB996" s="16" t="s">
        <v>87</v>
      </c>
      <c r="BC996" s="16"/>
      <c r="BD996" s="18" t="s">
        <v>87</v>
      </c>
      <c r="BE996" s="16"/>
      <c r="BF996" s="16" t="s">
        <v>87</v>
      </c>
      <c r="BG996" s="31"/>
      <c r="BH996" s="16"/>
      <c r="BI996" s="19"/>
      <c r="BJ996" s="16"/>
      <c r="BK996" s="16"/>
      <c r="BL996" s="34"/>
    </row>
    <row r="997" spans="1:64">
      <c r="A997" s="15">
        <v>1133</v>
      </c>
      <c r="B997" s="16">
        <v>301</v>
      </c>
      <c r="C997" s="17" t="s">
        <v>64</v>
      </c>
      <c r="D997" s="18">
        <v>91436100</v>
      </c>
      <c r="E997" s="18">
        <v>91436100</v>
      </c>
      <c r="F997" s="18">
        <v>91436100</v>
      </c>
      <c r="G997" s="17" t="s">
        <v>5218</v>
      </c>
      <c r="H997" s="16" t="s">
        <v>66</v>
      </c>
      <c r="I997" s="19">
        <v>26645</v>
      </c>
      <c r="J997" s="16">
        <f t="shared" ca="1" si="90"/>
        <v>52</v>
      </c>
      <c r="K997" s="17" t="s">
        <v>67</v>
      </c>
      <c r="L997" s="16">
        <v>4070</v>
      </c>
      <c r="M997" s="16" t="s">
        <v>3596</v>
      </c>
      <c r="N997" s="16" t="s">
        <v>3597</v>
      </c>
      <c r="O997" s="35" t="s">
        <v>3598</v>
      </c>
      <c r="P997" s="16" t="s">
        <v>71</v>
      </c>
      <c r="Q997" s="16" t="s">
        <v>131</v>
      </c>
      <c r="R997" s="38" t="s">
        <v>73</v>
      </c>
      <c r="S997" s="22"/>
      <c r="T997" s="22">
        <v>1133</v>
      </c>
      <c r="U997" s="22" t="s">
        <v>3597</v>
      </c>
      <c r="V997" s="37" t="s">
        <v>3598</v>
      </c>
      <c r="W997" s="16">
        <v>1000</v>
      </c>
      <c r="X997" s="16" t="s">
        <v>74</v>
      </c>
      <c r="Y997" s="16" t="s">
        <v>3599</v>
      </c>
      <c r="Z997" s="16" t="s">
        <v>3600</v>
      </c>
      <c r="AA997" s="16" t="s">
        <v>421</v>
      </c>
      <c r="AB997" s="16" t="s">
        <v>581</v>
      </c>
      <c r="AC997" s="16" t="s">
        <v>582</v>
      </c>
      <c r="AD997" s="16" t="s">
        <v>5219</v>
      </c>
      <c r="AE997" s="16" t="s">
        <v>1324</v>
      </c>
      <c r="AF997" s="24">
        <v>2948278</v>
      </c>
      <c r="AG997" s="25" t="s">
        <v>78</v>
      </c>
      <c r="AH997" s="24">
        <v>2948278</v>
      </c>
      <c r="AI997" s="26" t="s">
        <v>78</v>
      </c>
      <c r="AJ997" s="27">
        <v>43048</v>
      </c>
      <c r="AK997" s="19"/>
      <c r="AL997" s="28">
        <f t="shared" ca="1" si="93"/>
        <v>7.333333333333333</v>
      </c>
      <c r="AM997" s="16" t="s">
        <v>120</v>
      </c>
      <c r="AN997" s="16" t="s">
        <v>121</v>
      </c>
      <c r="AO997" s="36" t="s">
        <v>583</v>
      </c>
      <c r="AP997" s="30">
        <v>6.9690000000000002E-2</v>
      </c>
      <c r="AQ997" s="31" t="s">
        <v>5220</v>
      </c>
      <c r="AR997" s="16" t="s">
        <v>5220</v>
      </c>
      <c r="AS997" s="16" t="s">
        <v>84</v>
      </c>
      <c r="AT997" s="16"/>
      <c r="AU997" s="33"/>
      <c r="AV997" s="16"/>
      <c r="AW997" s="16" t="s">
        <v>5221</v>
      </c>
      <c r="AX997" s="16">
        <v>3164565042</v>
      </c>
      <c r="AY997" s="16" t="s">
        <v>78</v>
      </c>
      <c r="AZ997" s="16" t="str">
        <f t="shared" ca="1" si="92"/>
        <v xml:space="preserve"> </v>
      </c>
      <c r="BA997" s="16" t="s">
        <v>87</v>
      </c>
      <c r="BB997" s="16" t="s">
        <v>87</v>
      </c>
      <c r="BC997" s="16"/>
      <c r="BD997" s="18" t="s">
        <v>87</v>
      </c>
      <c r="BE997" s="16"/>
      <c r="BF997" s="16" t="s">
        <v>87</v>
      </c>
      <c r="BG997" s="31"/>
      <c r="BH997" s="16"/>
      <c r="BI997" s="19"/>
      <c r="BJ997" s="16"/>
      <c r="BK997" s="16"/>
      <c r="BL997" s="34"/>
    </row>
    <row r="998" spans="1:64">
      <c r="A998" s="15">
        <v>1134</v>
      </c>
      <c r="B998" s="16">
        <v>301</v>
      </c>
      <c r="C998" s="17" t="s">
        <v>112</v>
      </c>
      <c r="D998" s="18">
        <v>1006404013</v>
      </c>
      <c r="E998" s="18">
        <v>1006404013</v>
      </c>
      <c r="F998" s="18">
        <v>1006404013</v>
      </c>
      <c r="G998" s="17" t="s">
        <v>5222</v>
      </c>
      <c r="H998" s="16" t="s">
        <v>89</v>
      </c>
      <c r="I998" s="19">
        <v>36118</v>
      </c>
      <c r="J998" s="16">
        <f t="shared" ca="1" si="90"/>
        <v>26</v>
      </c>
      <c r="K998" s="17" t="s">
        <v>67</v>
      </c>
      <c r="L998" s="16">
        <v>4070</v>
      </c>
      <c r="M998" s="16" t="s">
        <v>3596</v>
      </c>
      <c r="N998" s="16" t="s">
        <v>3597</v>
      </c>
      <c r="O998" s="35" t="s">
        <v>3598</v>
      </c>
      <c r="P998" s="16" t="s">
        <v>71</v>
      </c>
      <c r="Q998" s="16" t="s">
        <v>131</v>
      </c>
      <c r="R998" s="38" t="s">
        <v>73</v>
      </c>
      <c r="S998" s="22"/>
      <c r="T998" s="22">
        <v>1134</v>
      </c>
      <c r="U998" s="22" t="s">
        <v>3597</v>
      </c>
      <c r="V998" s="37" t="s">
        <v>3598</v>
      </c>
      <c r="W998" s="16">
        <v>1000</v>
      </c>
      <c r="X998" s="16" t="s">
        <v>74</v>
      </c>
      <c r="Y998" s="16" t="s">
        <v>3599</v>
      </c>
      <c r="Z998" s="16" t="s">
        <v>3600</v>
      </c>
      <c r="AA998" s="16" t="s">
        <v>1359</v>
      </c>
      <c r="AB998" s="16" t="s">
        <v>4352</v>
      </c>
      <c r="AC998" s="16" t="s">
        <v>1951</v>
      </c>
      <c r="AD998" s="16"/>
      <c r="AE998" s="16" t="s">
        <v>1324</v>
      </c>
      <c r="AF998" s="24">
        <v>2948278</v>
      </c>
      <c r="AG998" s="25" t="s">
        <v>78</v>
      </c>
      <c r="AH998" s="24">
        <v>2948278</v>
      </c>
      <c r="AI998" s="26" t="s">
        <v>78</v>
      </c>
      <c r="AJ998" s="27">
        <v>44837</v>
      </c>
      <c r="AK998" s="19" t="s">
        <v>5223</v>
      </c>
      <c r="AL998" s="28">
        <f t="shared" ca="1" si="93"/>
        <v>2.5</v>
      </c>
      <c r="AM998" s="16" t="s">
        <v>183</v>
      </c>
      <c r="AN998" s="16" t="s">
        <v>94</v>
      </c>
      <c r="AO998" s="36" t="s">
        <v>5224</v>
      </c>
      <c r="AP998" s="30">
        <v>6.9690000000000002E-2</v>
      </c>
      <c r="AQ998" s="31" t="s">
        <v>5225</v>
      </c>
      <c r="AR998" s="32" t="s">
        <v>5226</v>
      </c>
      <c r="AS998" s="16" t="s">
        <v>107</v>
      </c>
      <c r="AT998" s="16"/>
      <c r="AU998" s="33"/>
      <c r="AV998" s="16"/>
      <c r="AW998" s="16" t="s">
        <v>5227</v>
      </c>
      <c r="AX998" s="16">
        <v>3155611998</v>
      </c>
      <c r="AY998" s="16" t="s">
        <v>78</v>
      </c>
      <c r="AZ998" s="16" t="str">
        <f t="shared" ca="1" si="92"/>
        <v xml:space="preserve"> </v>
      </c>
      <c r="BA998" s="16" t="s">
        <v>87</v>
      </c>
      <c r="BB998" s="16" t="s">
        <v>87</v>
      </c>
      <c r="BC998" s="16"/>
      <c r="BD998" s="18" t="s">
        <v>87</v>
      </c>
      <c r="BE998" s="16"/>
      <c r="BF998" s="16" t="s">
        <v>87</v>
      </c>
      <c r="BG998" s="31"/>
      <c r="BH998" s="16"/>
      <c r="BI998" s="19"/>
      <c r="BJ998" s="16"/>
      <c r="BK998" s="16"/>
      <c r="BL998" s="34"/>
    </row>
    <row r="999" spans="1:64">
      <c r="A999" s="15">
        <v>1135</v>
      </c>
      <c r="B999" s="16">
        <v>301</v>
      </c>
      <c r="C999" s="17" t="s">
        <v>64</v>
      </c>
      <c r="D999" s="18">
        <v>91444241</v>
      </c>
      <c r="E999" s="18">
        <v>91444241</v>
      </c>
      <c r="F999" s="18">
        <v>91444241</v>
      </c>
      <c r="G999" s="17" t="s">
        <v>5228</v>
      </c>
      <c r="H999" s="16" t="s">
        <v>229</v>
      </c>
      <c r="I999" s="19">
        <v>27593</v>
      </c>
      <c r="J999" s="16">
        <f t="shared" ca="1" si="90"/>
        <v>49</v>
      </c>
      <c r="K999" s="17" t="s">
        <v>67</v>
      </c>
      <c r="L999" s="16">
        <v>4070</v>
      </c>
      <c r="M999" s="16" t="s">
        <v>3596</v>
      </c>
      <c r="N999" s="16" t="s">
        <v>3597</v>
      </c>
      <c r="O999" s="35" t="s">
        <v>3598</v>
      </c>
      <c r="P999" s="16" t="s">
        <v>71</v>
      </c>
      <c r="Q999" s="16" t="s">
        <v>131</v>
      </c>
      <c r="R999" s="38" t="s">
        <v>73</v>
      </c>
      <c r="S999" s="22"/>
      <c r="T999" s="22">
        <v>1135</v>
      </c>
      <c r="U999" s="22" t="s">
        <v>3597</v>
      </c>
      <c r="V999" s="37" t="s">
        <v>3598</v>
      </c>
      <c r="W999" s="16">
        <v>1000</v>
      </c>
      <c r="X999" s="16" t="s">
        <v>74</v>
      </c>
      <c r="Y999" s="16" t="s">
        <v>3599</v>
      </c>
      <c r="Z999" s="16" t="s">
        <v>3600</v>
      </c>
      <c r="AA999" s="16" t="s">
        <v>433</v>
      </c>
      <c r="AB999" s="16" t="s">
        <v>434</v>
      </c>
      <c r="AC999" s="16" t="s">
        <v>435</v>
      </c>
      <c r="AD999" s="16"/>
      <c r="AE999" s="16" t="s">
        <v>3601</v>
      </c>
      <c r="AF999" s="24">
        <v>2948278</v>
      </c>
      <c r="AG999" s="25" t="s">
        <v>78</v>
      </c>
      <c r="AH999" s="24">
        <v>2948278</v>
      </c>
      <c r="AI999" s="26" t="s">
        <v>78</v>
      </c>
      <c r="AJ999" s="27">
        <v>43059</v>
      </c>
      <c r="AK999" s="19"/>
      <c r="AL999" s="28">
        <f t="shared" ca="1" si="93"/>
        <v>7.333333333333333</v>
      </c>
      <c r="AM999" s="16" t="s">
        <v>183</v>
      </c>
      <c r="AN999" s="16" t="s">
        <v>94</v>
      </c>
      <c r="AO999" s="36" t="s">
        <v>436</v>
      </c>
      <c r="AP999" s="30">
        <v>6.9690000000000002E-2</v>
      </c>
      <c r="AQ999" s="31" t="s">
        <v>5229</v>
      </c>
      <c r="AR999" s="16" t="s">
        <v>5229</v>
      </c>
      <c r="AS999" s="16" t="s">
        <v>84</v>
      </c>
      <c r="AT999" s="16"/>
      <c r="AU999" s="33"/>
      <c r="AV999" s="16"/>
      <c r="AW999" s="16" t="s">
        <v>5230</v>
      </c>
      <c r="AX999" s="16">
        <v>3122261433</v>
      </c>
      <c r="AY999" s="16" t="s">
        <v>78</v>
      </c>
      <c r="AZ999" s="16" t="str">
        <f t="shared" ca="1" si="92"/>
        <v xml:space="preserve"> </v>
      </c>
      <c r="BA999" s="16" t="s">
        <v>87</v>
      </c>
      <c r="BB999" s="16" t="s">
        <v>87</v>
      </c>
      <c r="BC999" s="16"/>
      <c r="BD999" s="18" t="s">
        <v>87</v>
      </c>
      <c r="BE999" s="16"/>
      <c r="BF999" s="16" t="s">
        <v>87</v>
      </c>
      <c r="BG999" s="31"/>
      <c r="BH999" s="16"/>
      <c r="BI999" s="19"/>
      <c r="BJ999" s="16"/>
      <c r="BK999" s="16"/>
      <c r="BL999" s="34"/>
    </row>
    <row r="1000" spans="1:64">
      <c r="A1000" s="15">
        <v>1136</v>
      </c>
      <c r="B1000" s="16">
        <v>301</v>
      </c>
      <c r="C1000" s="17" t="s">
        <v>64</v>
      </c>
      <c r="D1000" s="18">
        <v>91444364</v>
      </c>
      <c r="E1000" s="18">
        <v>91444364</v>
      </c>
      <c r="F1000" s="18">
        <v>91444364</v>
      </c>
      <c r="G1000" s="17" t="s">
        <v>5231</v>
      </c>
      <c r="H1000" s="16" t="s">
        <v>229</v>
      </c>
      <c r="I1000" s="19" t="s">
        <v>5232</v>
      </c>
      <c r="J1000" s="16">
        <f t="shared" ca="1" si="90"/>
        <v>49</v>
      </c>
      <c r="K1000" s="17" t="s">
        <v>67</v>
      </c>
      <c r="L1000" s="16">
        <v>4070</v>
      </c>
      <c r="M1000" s="16" t="s">
        <v>3596</v>
      </c>
      <c r="N1000" s="16" t="s">
        <v>3597</v>
      </c>
      <c r="O1000" s="35" t="s">
        <v>3598</v>
      </c>
      <c r="P1000" s="16" t="s">
        <v>71</v>
      </c>
      <c r="Q1000" s="16" t="s">
        <v>131</v>
      </c>
      <c r="R1000" s="38" t="s">
        <v>73</v>
      </c>
      <c r="S1000" s="22"/>
      <c r="T1000" s="22">
        <v>1136</v>
      </c>
      <c r="U1000" s="22" t="s">
        <v>3597</v>
      </c>
      <c r="V1000" s="37" t="s">
        <v>3598</v>
      </c>
      <c r="W1000" s="16">
        <v>1000</v>
      </c>
      <c r="X1000" s="16" t="s">
        <v>74</v>
      </c>
      <c r="Y1000" s="16" t="s">
        <v>3599</v>
      </c>
      <c r="Z1000" s="16" t="s">
        <v>3600</v>
      </c>
      <c r="AA1000" s="16" t="s">
        <v>145</v>
      </c>
      <c r="AB1000" s="16" t="s">
        <v>1314</v>
      </c>
      <c r="AC1000" s="16" t="s">
        <v>559</v>
      </c>
      <c r="AD1000" s="16"/>
      <c r="AE1000" s="16" t="s">
        <v>1324</v>
      </c>
      <c r="AF1000" s="24">
        <v>2948278</v>
      </c>
      <c r="AG1000" s="25" t="s">
        <v>78</v>
      </c>
      <c r="AH1000" s="24">
        <v>2948278</v>
      </c>
      <c r="AI1000" s="26" t="s">
        <v>78</v>
      </c>
      <c r="AJ1000" s="27">
        <v>43021</v>
      </c>
      <c r="AK1000" s="19"/>
      <c r="AL1000" s="28">
        <f t="shared" ca="1" si="93"/>
        <v>7.416666666666667</v>
      </c>
      <c r="AM1000" s="16" t="s">
        <v>183</v>
      </c>
      <c r="AN1000" s="16" t="s">
        <v>121</v>
      </c>
      <c r="AO1000" s="36" t="s">
        <v>562</v>
      </c>
      <c r="AP1000" s="30">
        <v>6.9690000000000002E-2</v>
      </c>
      <c r="AQ1000" s="31" t="s">
        <v>5233</v>
      </c>
      <c r="AR1000" s="16" t="s">
        <v>5233</v>
      </c>
      <c r="AS1000" s="16" t="s">
        <v>84</v>
      </c>
      <c r="AT1000" s="16"/>
      <c r="AU1000" s="33"/>
      <c r="AV1000" s="16"/>
      <c r="AW1000" s="16" t="s">
        <v>5234</v>
      </c>
      <c r="AX1000" s="16">
        <v>3158682998</v>
      </c>
      <c r="AY1000" s="16" t="s">
        <v>78</v>
      </c>
      <c r="AZ1000" s="16" t="str">
        <f t="shared" ca="1" si="92"/>
        <v xml:space="preserve"> </v>
      </c>
      <c r="BA1000" s="16" t="s">
        <v>87</v>
      </c>
      <c r="BB1000" s="16" t="s">
        <v>87</v>
      </c>
      <c r="BC1000" s="16"/>
      <c r="BD1000" s="18" t="s">
        <v>87</v>
      </c>
      <c r="BE1000" s="16"/>
      <c r="BF1000" s="16" t="s">
        <v>87</v>
      </c>
      <c r="BG1000" s="31"/>
      <c r="BH1000" s="16"/>
      <c r="BI1000" s="19"/>
      <c r="BJ1000" s="16"/>
      <c r="BK1000" s="16"/>
      <c r="BL1000" s="34"/>
    </row>
    <row r="1001" spans="1:64">
      <c r="A1001" s="15">
        <v>1137</v>
      </c>
      <c r="B1001" s="16">
        <v>301</v>
      </c>
      <c r="C1001" s="17" t="s">
        <v>64</v>
      </c>
      <c r="D1001" s="18">
        <v>91444420</v>
      </c>
      <c r="E1001" s="18">
        <v>91444420</v>
      </c>
      <c r="F1001" s="18">
        <v>91444420</v>
      </c>
      <c r="G1001" s="17" t="s">
        <v>5235</v>
      </c>
      <c r="H1001" s="16" t="s">
        <v>89</v>
      </c>
      <c r="I1001" s="19" t="s">
        <v>5236</v>
      </c>
      <c r="J1001" s="16">
        <f t="shared" ca="1" si="90"/>
        <v>49</v>
      </c>
      <c r="K1001" s="17" t="s">
        <v>67</v>
      </c>
      <c r="L1001" s="16">
        <v>4070</v>
      </c>
      <c r="M1001" s="16" t="s">
        <v>3596</v>
      </c>
      <c r="N1001" s="16" t="s">
        <v>3597</v>
      </c>
      <c r="O1001" s="35" t="s">
        <v>3598</v>
      </c>
      <c r="P1001" s="16" t="s">
        <v>71</v>
      </c>
      <c r="Q1001" s="16" t="s">
        <v>131</v>
      </c>
      <c r="R1001" s="38" t="s">
        <v>73</v>
      </c>
      <c r="S1001" s="22"/>
      <c r="T1001" s="22">
        <v>1137</v>
      </c>
      <c r="U1001" s="22" t="s">
        <v>3597</v>
      </c>
      <c r="V1001" s="37" t="s">
        <v>3598</v>
      </c>
      <c r="W1001" s="16">
        <v>1000</v>
      </c>
      <c r="X1001" s="16" t="s">
        <v>74</v>
      </c>
      <c r="Y1001" s="16" t="s">
        <v>3599</v>
      </c>
      <c r="Z1001" s="16" t="s">
        <v>3600</v>
      </c>
      <c r="AA1001" s="16" t="s">
        <v>1359</v>
      </c>
      <c r="AB1001" s="16" t="s">
        <v>4352</v>
      </c>
      <c r="AC1001" s="16" t="s">
        <v>1951</v>
      </c>
      <c r="AD1001" s="16" t="s">
        <v>5237</v>
      </c>
      <c r="AE1001" s="16" t="s">
        <v>1324</v>
      </c>
      <c r="AF1001" s="24">
        <v>2948278</v>
      </c>
      <c r="AG1001" s="25" t="s">
        <v>78</v>
      </c>
      <c r="AH1001" s="24">
        <v>2948278</v>
      </c>
      <c r="AI1001" s="26" t="s">
        <v>78</v>
      </c>
      <c r="AJ1001" s="27">
        <v>42843</v>
      </c>
      <c r="AK1001" s="19"/>
      <c r="AL1001" s="28">
        <f t="shared" ca="1" si="93"/>
        <v>7.916666666666667</v>
      </c>
      <c r="AM1001" s="16" t="s">
        <v>183</v>
      </c>
      <c r="AN1001" s="16" t="s">
        <v>121</v>
      </c>
      <c r="AO1001" s="36" t="s">
        <v>1953</v>
      </c>
      <c r="AP1001" s="30">
        <v>6.9690000000000002E-2</v>
      </c>
      <c r="AQ1001" s="31" t="s">
        <v>5238</v>
      </c>
      <c r="AR1001" s="16" t="s">
        <v>5238</v>
      </c>
      <c r="AS1001" s="16" t="s">
        <v>84</v>
      </c>
      <c r="AT1001" s="16"/>
      <c r="AU1001" s="33"/>
      <c r="AV1001" s="16"/>
      <c r="AW1001" s="16" t="s">
        <v>5239</v>
      </c>
      <c r="AX1001" s="16">
        <v>3133164262</v>
      </c>
      <c r="AY1001" s="16" t="s">
        <v>78</v>
      </c>
      <c r="AZ1001" s="16" t="str">
        <f t="shared" ca="1" si="92"/>
        <v xml:space="preserve"> </v>
      </c>
      <c r="BA1001" s="16" t="s">
        <v>87</v>
      </c>
      <c r="BB1001" s="16" t="s">
        <v>87</v>
      </c>
      <c r="BC1001" s="16"/>
      <c r="BD1001" s="18" t="s">
        <v>87</v>
      </c>
      <c r="BE1001" s="16"/>
      <c r="BF1001" s="16" t="s">
        <v>87</v>
      </c>
      <c r="BG1001" s="31"/>
      <c r="BH1001" s="16"/>
      <c r="BI1001" s="19"/>
      <c r="BJ1001" s="16"/>
      <c r="BK1001" s="16"/>
      <c r="BL1001" s="34"/>
    </row>
    <row r="1002" spans="1:64">
      <c r="A1002" s="15">
        <v>1138</v>
      </c>
      <c r="B1002" s="16">
        <v>301</v>
      </c>
      <c r="C1002" s="17" t="s">
        <v>64</v>
      </c>
      <c r="D1002" s="18">
        <v>91447244</v>
      </c>
      <c r="E1002" s="18">
        <v>91447244</v>
      </c>
      <c r="F1002" s="18">
        <v>91447244</v>
      </c>
      <c r="G1002" s="17" t="s">
        <v>5240</v>
      </c>
      <c r="H1002" s="16" t="s">
        <v>89</v>
      </c>
      <c r="I1002" s="19">
        <v>28281</v>
      </c>
      <c r="J1002" s="16">
        <f t="shared" ref="J1002:J1020" ca="1" si="94">IF(I1002=0," ",DATEDIF(I1002,TODAY(),"Y"))</f>
        <v>47</v>
      </c>
      <c r="K1002" s="17" t="s">
        <v>67</v>
      </c>
      <c r="L1002" s="16">
        <v>4070</v>
      </c>
      <c r="M1002" s="16" t="s">
        <v>3596</v>
      </c>
      <c r="N1002" s="16" t="s">
        <v>3597</v>
      </c>
      <c r="O1002" s="35" t="s">
        <v>3598</v>
      </c>
      <c r="P1002" s="16" t="s">
        <v>71</v>
      </c>
      <c r="Q1002" s="16" t="s">
        <v>131</v>
      </c>
      <c r="R1002" s="38" t="s">
        <v>73</v>
      </c>
      <c r="S1002" s="22"/>
      <c r="T1002" s="22">
        <v>1138</v>
      </c>
      <c r="U1002" s="22" t="s">
        <v>3597</v>
      </c>
      <c r="V1002" s="37" t="s">
        <v>3598</v>
      </c>
      <c r="W1002" s="16">
        <v>1000</v>
      </c>
      <c r="X1002" s="16" t="s">
        <v>74</v>
      </c>
      <c r="Y1002" s="16" t="s">
        <v>3599</v>
      </c>
      <c r="Z1002" s="16" t="s">
        <v>3600</v>
      </c>
      <c r="AA1002" s="16" t="s">
        <v>76</v>
      </c>
      <c r="AB1002" s="16" t="s">
        <v>3701</v>
      </c>
      <c r="AC1002" s="16" t="s">
        <v>3702</v>
      </c>
      <c r="AD1002" s="16" t="s">
        <v>5241</v>
      </c>
      <c r="AE1002" s="16" t="s">
        <v>3601</v>
      </c>
      <c r="AF1002" s="24">
        <v>2948278</v>
      </c>
      <c r="AG1002" s="25" t="s">
        <v>78</v>
      </c>
      <c r="AH1002" s="24">
        <v>2948278</v>
      </c>
      <c r="AI1002" s="26" t="s">
        <v>78</v>
      </c>
      <c r="AJ1002" s="27">
        <v>43308</v>
      </c>
      <c r="AK1002" s="19"/>
      <c r="AL1002" s="28">
        <f t="shared" ca="1" si="93"/>
        <v>6.666666666666667</v>
      </c>
      <c r="AM1002" s="16" t="s">
        <v>120</v>
      </c>
      <c r="AN1002" s="16" t="s">
        <v>94</v>
      </c>
      <c r="AO1002" s="36" t="s">
        <v>82</v>
      </c>
      <c r="AP1002" s="30">
        <v>6.9690000000000002E-2</v>
      </c>
      <c r="AQ1002" s="31" t="s">
        <v>5242</v>
      </c>
      <c r="AR1002" s="16" t="s">
        <v>5243</v>
      </c>
      <c r="AS1002" s="16" t="s">
        <v>84</v>
      </c>
      <c r="AT1002" s="16"/>
      <c r="AU1002" s="33"/>
      <c r="AV1002" s="16"/>
      <c r="AW1002" s="16" t="s">
        <v>5244</v>
      </c>
      <c r="AX1002" s="16">
        <v>3104115687</v>
      </c>
      <c r="AY1002" s="16" t="s">
        <v>78</v>
      </c>
      <c r="AZ1002" s="16" t="str">
        <f t="shared" ca="1" si="92"/>
        <v xml:space="preserve"> </v>
      </c>
      <c r="BA1002" s="16" t="s">
        <v>87</v>
      </c>
      <c r="BB1002" s="16" t="s">
        <v>87</v>
      </c>
      <c r="BC1002" s="16"/>
      <c r="BD1002" s="18" t="s">
        <v>87</v>
      </c>
      <c r="BE1002" s="16"/>
      <c r="BF1002" s="16" t="s">
        <v>87</v>
      </c>
      <c r="BG1002" s="31"/>
      <c r="BH1002" s="16"/>
      <c r="BI1002" s="19"/>
      <c r="BJ1002" s="16"/>
      <c r="BK1002" s="16"/>
      <c r="BL1002" s="34"/>
    </row>
    <row r="1003" spans="1:64">
      <c r="A1003" s="15">
        <v>1139</v>
      </c>
      <c r="B1003" s="16">
        <v>301</v>
      </c>
      <c r="C1003" s="17" t="s">
        <v>64</v>
      </c>
      <c r="D1003" s="18">
        <v>91491167</v>
      </c>
      <c r="E1003" s="18">
        <v>91491167</v>
      </c>
      <c r="F1003" s="18">
        <v>91491167</v>
      </c>
      <c r="G1003" s="17" t="s">
        <v>5245</v>
      </c>
      <c r="H1003" s="16" t="s">
        <v>89</v>
      </c>
      <c r="I1003" s="19" t="s">
        <v>5246</v>
      </c>
      <c r="J1003" s="16">
        <f t="shared" ca="1" si="94"/>
        <v>49</v>
      </c>
      <c r="K1003" s="17" t="s">
        <v>67</v>
      </c>
      <c r="L1003" s="16">
        <v>4070</v>
      </c>
      <c r="M1003" s="16" t="s">
        <v>3596</v>
      </c>
      <c r="N1003" s="16" t="s">
        <v>3597</v>
      </c>
      <c r="O1003" s="35" t="s">
        <v>3598</v>
      </c>
      <c r="P1003" s="16" t="s">
        <v>71</v>
      </c>
      <c r="Q1003" s="16" t="s">
        <v>131</v>
      </c>
      <c r="R1003" s="38" t="s">
        <v>73</v>
      </c>
      <c r="S1003" s="22"/>
      <c r="T1003" s="22">
        <v>1139</v>
      </c>
      <c r="U1003" s="22" t="s">
        <v>3597</v>
      </c>
      <c r="V1003" s="37" t="s">
        <v>3598</v>
      </c>
      <c r="W1003" s="16">
        <v>1000</v>
      </c>
      <c r="X1003" s="16" t="s">
        <v>74</v>
      </c>
      <c r="Y1003" s="16" t="s">
        <v>3599</v>
      </c>
      <c r="Z1003" s="16" t="s">
        <v>3600</v>
      </c>
      <c r="AA1003" s="16" t="s">
        <v>190</v>
      </c>
      <c r="AB1003" s="16" t="s">
        <v>2573</v>
      </c>
      <c r="AC1003" s="16" t="s">
        <v>192</v>
      </c>
      <c r="AD1003" s="16" t="s">
        <v>3903</v>
      </c>
      <c r="AE1003" s="16" t="s">
        <v>1324</v>
      </c>
      <c r="AF1003" s="24">
        <v>2948278</v>
      </c>
      <c r="AG1003" s="25" t="s">
        <v>78</v>
      </c>
      <c r="AH1003" s="24">
        <v>2948278</v>
      </c>
      <c r="AI1003" s="26" t="s">
        <v>78</v>
      </c>
      <c r="AJ1003" s="27">
        <v>43042</v>
      </c>
      <c r="AK1003" s="19"/>
      <c r="AL1003" s="28">
        <f t="shared" ca="1" si="93"/>
        <v>7.416666666666667</v>
      </c>
      <c r="AM1003" s="16" t="s">
        <v>120</v>
      </c>
      <c r="AN1003" s="16" t="s">
        <v>94</v>
      </c>
      <c r="AO1003" s="36" t="s">
        <v>195</v>
      </c>
      <c r="AP1003" s="30">
        <v>6.9690000000000002E-2</v>
      </c>
      <c r="AQ1003" s="31" t="s">
        <v>5247</v>
      </c>
      <c r="AR1003" s="16" t="s">
        <v>5247</v>
      </c>
      <c r="AS1003" s="16" t="s">
        <v>308</v>
      </c>
      <c r="AT1003" s="16"/>
      <c r="AU1003" s="33" t="s">
        <v>125</v>
      </c>
      <c r="AV1003" s="16"/>
      <c r="AW1003" s="16" t="s">
        <v>5248</v>
      </c>
      <c r="AX1003" s="16">
        <v>3157422679</v>
      </c>
      <c r="AY1003" s="16" t="s">
        <v>78</v>
      </c>
      <c r="AZ1003" s="16" t="str">
        <f t="shared" ca="1" si="92"/>
        <v xml:space="preserve"> </v>
      </c>
      <c r="BA1003" s="16" t="s">
        <v>87</v>
      </c>
      <c r="BB1003" s="16" t="s">
        <v>87</v>
      </c>
      <c r="BC1003" s="16"/>
      <c r="BD1003" s="18" t="s">
        <v>87</v>
      </c>
      <c r="BE1003" s="16"/>
      <c r="BF1003" s="16" t="s">
        <v>87</v>
      </c>
      <c r="BG1003" s="31"/>
      <c r="BH1003" s="16"/>
      <c r="BI1003" s="19"/>
      <c r="BJ1003" s="16"/>
      <c r="BK1003" s="16"/>
      <c r="BL1003" s="34"/>
    </row>
    <row r="1004" spans="1:64">
      <c r="A1004" s="15">
        <v>1140</v>
      </c>
      <c r="B1004" s="16">
        <v>301</v>
      </c>
      <c r="C1004" s="17" t="s">
        <v>64</v>
      </c>
      <c r="D1004" s="18">
        <v>91513047</v>
      </c>
      <c r="E1004" s="18">
        <v>91513047</v>
      </c>
      <c r="F1004" s="18">
        <v>91513047</v>
      </c>
      <c r="G1004" s="17" t="s">
        <v>5249</v>
      </c>
      <c r="H1004" s="16" t="s">
        <v>229</v>
      </c>
      <c r="I1004" s="19">
        <v>30244</v>
      </c>
      <c r="J1004" s="16">
        <f t="shared" ca="1" si="94"/>
        <v>42</v>
      </c>
      <c r="K1004" s="17" t="s">
        <v>67</v>
      </c>
      <c r="L1004" s="16">
        <v>4070</v>
      </c>
      <c r="M1004" s="16" t="s">
        <v>3596</v>
      </c>
      <c r="N1004" s="16" t="s">
        <v>3597</v>
      </c>
      <c r="O1004" s="35" t="s">
        <v>3598</v>
      </c>
      <c r="P1004" s="16" t="s">
        <v>71</v>
      </c>
      <c r="Q1004" s="16" t="s">
        <v>131</v>
      </c>
      <c r="R1004" s="38" t="s">
        <v>73</v>
      </c>
      <c r="S1004" s="22"/>
      <c r="T1004" s="22">
        <v>1140</v>
      </c>
      <c r="U1004" s="22" t="s">
        <v>3597</v>
      </c>
      <c r="V1004" s="37" t="s">
        <v>3598</v>
      </c>
      <c r="W1004" s="16">
        <v>1000</v>
      </c>
      <c r="X1004" s="16" t="s">
        <v>74</v>
      </c>
      <c r="Y1004" s="16" t="s">
        <v>3599</v>
      </c>
      <c r="Z1004" s="16" t="s">
        <v>3600</v>
      </c>
      <c r="AA1004" s="16" t="s">
        <v>433</v>
      </c>
      <c r="AB1004" s="16" t="s">
        <v>662</v>
      </c>
      <c r="AC1004" s="16" t="s">
        <v>663</v>
      </c>
      <c r="AD1004" s="16" t="s">
        <v>3837</v>
      </c>
      <c r="AE1004" s="16" t="s">
        <v>1324</v>
      </c>
      <c r="AF1004" s="24">
        <v>2948278</v>
      </c>
      <c r="AG1004" s="25" t="s">
        <v>78</v>
      </c>
      <c r="AH1004" s="24">
        <v>2948278</v>
      </c>
      <c r="AI1004" s="26" t="s">
        <v>78</v>
      </c>
      <c r="AJ1004" s="27">
        <v>43087</v>
      </c>
      <c r="AK1004" s="19"/>
      <c r="AL1004" s="28">
        <f t="shared" ca="1" si="93"/>
        <v>7.25</v>
      </c>
      <c r="AM1004" s="16" t="s">
        <v>120</v>
      </c>
      <c r="AN1004" s="16" t="s">
        <v>121</v>
      </c>
      <c r="AO1004" s="36" t="s">
        <v>664</v>
      </c>
      <c r="AP1004" s="30">
        <v>6.9690000000000002E-2</v>
      </c>
      <c r="AQ1004" s="31" t="s">
        <v>5250</v>
      </c>
      <c r="AR1004" s="16" t="s">
        <v>5250</v>
      </c>
      <c r="AS1004" s="16" t="s">
        <v>308</v>
      </c>
      <c r="AT1004" s="16" t="s">
        <v>5251</v>
      </c>
      <c r="AU1004" s="33"/>
      <c r="AV1004" s="16"/>
      <c r="AW1004" s="16" t="s">
        <v>5252</v>
      </c>
      <c r="AX1004" s="16">
        <v>3216587470</v>
      </c>
      <c r="AY1004" s="16" t="s">
        <v>78</v>
      </c>
      <c r="AZ1004" s="16" t="str">
        <f t="shared" ca="1" si="92"/>
        <v xml:space="preserve"> </v>
      </c>
      <c r="BA1004" s="16" t="s">
        <v>87</v>
      </c>
      <c r="BB1004" s="16" t="s">
        <v>87</v>
      </c>
      <c r="BC1004" s="16"/>
      <c r="BD1004" s="18" t="s">
        <v>87</v>
      </c>
      <c r="BE1004" s="16"/>
      <c r="BF1004" s="16" t="s">
        <v>87</v>
      </c>
      <c r="BG1004" s="31"/>
      <c r="BH1004" s="16"/>
      <c r="BI1004" s="19"/>
      <c r="BJ1004" s="16"/>
      <c r="BK1004" s="16"/>
      <c r="BL1004" s="34"/>
    </row>
    <row r="1005" spans="1:64">
      <c r="A1005" s="15">
        <v>1141</v>
      </c>
      <c r="B1005" s="16">
        <v>301</v>
      </c>
      <c r="C1005" s="17" t="s">
        <v>64</v>
      </c>
      <c r="D1005" s="18">
        <v>91513820</v>
      </c>
      <c r="E1005" s="18">
        <v>91513820</v>
      </c>
      <c r="F1005" s="18">
        <v>91513820</v>
      </c>
      <c r="G1005" s="17" t="s">
        <v>5253</v>
      </c>
      <c r="H1005" s="16" t="s">
        <v>66</v>
      </c>
      <c r="I1005" s="19" t="s">
        <v>5254</v>
      </c>
      <c r="J1005" s="16">
        <f t="shared" ca="1" si="94"/>
        <v>42</v>
      </c>
      <c r="K1005" s="17" t="s">
        <v>67</v>
      </c>
      <c r="L1005" s="16">
        <v>4070</v>
      </c>
      <c r="M1005" s="16" t="s">
        <v>3596</v>
      </c>
      <c r="N1005" s="16" t="s">
        <v>3597</v>
      </c>
      <c r="O1005" s="35" t="s">
        <v>3598</v>
      </c>
      <c r="P1005" s="16" t="s">
        <v>71</v>
      </c>
      <c r="Q1005" s="16" t="s">
        <v>131</v>
      </c>
      <c r="R1005" s="38" t="s">
        <v>73</v>
      </c>
      <c r="S1005" s="22"/>
      <c r="T1005" s="22">
        <v>1141</v>
      </c>
      <c r="U1005" s="22" t="s">
        <v>3597</v>
      </c>
      <c r="V1005" s="37" t="s">
        <v>3598</v>
      </c>
      <c r="W1005" s="16">
        <v>1000</v>
      </c>
      <c r="X1005" s="16" t="s">
        <v>74</v>
      </c>
      <c r="Y1005" s="16" t="s">
        <v>3599</v>
      </c>
      <c r="Z1005" s="16" t="s">
        <v>3600</v>
      </c>
      <c r="AA1005" s="16" t="s">
        <v>76</v>
      </c>
      <c r="AB1005" s="16" t="s">
        <v>76</v>
      </c>
      <c r="AC1005" s="16" t="s">
        <v>76</v>
      </c>
      <c r="AD1005" s="16"/>
      <c r="AE1005" s="16" t="s">
        <v>1324</v>
      </c>
      <c r="AF1005" s="24">
        <v>2948278</v>
      </c>
      <c r="AG1005" s="25" t="s">
        <v>78</v>
      </c>
      <c r="AH1005" s="24">
        <v>2948278</v>
      </c>
      <c r="AI1005" s="26" t="s">
        <v>78</v>
      </c>
      <c r="AJ1005" s="27">
        <v>42843</v>
      </c>
      <c r="AK1005" s="19"/>
      <c r="AL1005" s="28">
        <f t="shared" ca="1" si="93"/>
        <v>7.916666666666667</v>
      </c>
      <c r="AM1005" s="16" t="s">
        <v>120</v>
      </c>
      <c r="AN1005" s="16" t="s">
        <v>94</v>
      </c>
      <c r="AO1005" s="36" t="s">
        <v>82</v>
      </c>
      <c r="AP1005" s="30">
        <v>6.9690000000000002E-2</v>
      </c>
      <c r="AQ1005" s="31" t="s">
        <v>5255</v>
      </c>
      <c r="AR1005" s="16" t="s">
        <v>5255</v>
      </c>
      <c r="AS1005" s="16" t="s">
        <v>5175</v>
      </c>
      <c r="AT1005" s="16"/>
      <c r="AU1005" s="33"/>
      <c r="AV1005" s="16"/>
      <c r="AW1005" s="16" t="s">
        <v>5256</v>
      </c>
      <c r="AX1005" s="16">
        <v>3133800165</v>
      </c>
      <c r="AY1005" s="16" t="s">
        <v>78</v>
      </c>
      <c r="AZ1005" s="16" t="str">
        <f t="shared" ca="1" si="92"/>
        <v xml:space="preserve"> </v>
      </c>
      <c r="BA1005" s="16" t="s">
        <v>87</v>
      </c>
      <c r="BB1005" s="16" t="s">
        <v>87</v>
      </c>
      <c r="BC1005" s="16"/>
      <c r="BD1005" s="18" t="s">
        <v>87</v>
      </c>
      <c r="BE1005" s="16"/>
      <c r="BF1005" s="16" t="s">
        <v>87</v>
      </c>
      <c r="BG1005" s="31"/>
      <c r="BH1005" s="16"/>
      <c r="BI1005" s="19"/>
      <c r="BJ1005" s="16"/>
      <c r="BK1005" s="16"/>
      <c r="BL1005" s="34"/>
    </row>
    <row r="1006" spans="1:64">
      <c r="A1006" s="15">
        <v>1142</v>
      </c>
      <c r="B1006" s="16">
        <v>301</v>
      </c>
      <c r="C1006" s="17" t="s">
        <v>64</v>
      </c>
      <c r="D1006" s="18">
        <v>91525531</v>
      </c>
      <c r="E1006" s="18">
        <v>91525531</v>
      </c>
      <c r="F1006" s="18">
        <v>91525531</v>
      </c>
      <c r="G1006" s="17" t="s">
        <v>5257</v>
      </c>
      <c r="H1006" s="16" t="s">
        <v>229</v>
      </c>
      <c r="I1006" s="19" t="s">
        <v>5258</v>
      </c>
      <c r="J1006" s="16">
        <f t="shared" ca="1" si="94"/>
        <v>41</v>
      </c>
      <c r="K1006" s="17" t="s">
        <v>67</v>
      </c>
      <c r="L1006" s="16">
        <v>4070</v>
      </c>
      <c r="M1006" s="16" t="s">
        <v>3596</v>
      </c>
      <c r="N1006" s="16" t="s">
        <v>3597</v>
      </c>
      <c r="O1006" s="35" t="s">
        <v>3598</v>
      </c>
      <c r="P1006" s="16" t="s">
        <v>71</v>
      </c>
      <c r="Q1006" s="16" t="s">
        <v>131</v>
      </c>
      <c r="R1006" s="38" t="s">
        <v>73</v>
      </c>
      <c r="S1006" s="22"/>
      <c r="T1006" s="22">
        <v>1142</v>
      </c>
      <c r="U1006" s="22" t="s">
        <v>3597</v>
      </c>
      <c r="V1006" s="37" t="s">
        <v>3598</v>
      </c>
      <c r="W1006" s="16">
        <v>1000</v>
      </c>
      <c r="X1006" s="16" t="s">
        <v>74</v>
      </c>
      <c r="Y1006" s="16" t="s">
        <v>3599</v>
      </c>
      <c r="Z1006" s="16" t="s">
        <v>3600</v>
      </c>
      <c r="AA1006" s="16" t="s">
        <v>145</v>
      </c>
      <c r="AB1006" s="16" t="s">
        <v>558</v>
      </c>
      <c r="AC1006" s="16" t="s">
        <v>559</v>
      </c>
      <c r="AD1006" s="16" t="s">
        <v>5259</v>
      </c>
      <c r="AE1006" s="16" t="s">
        <v>1324</v>
      </c>
      <c r="AF1006" s="24">
        <v>2948278</v>
      </c>
      <c r="AG1006" s="25" t="s">
        <v>78</v>
      </c>
      <c r="AH1006" s="24">
        <v>2948278</v>
      </c>
      <c r="AI1006" s="26" t="s">
        <v>78</v>
      </c>
      <c r="AJ1006" s="27">
        <v>43011</v>
      </c>
      <c r="AK1006" s="19"/>
      <c r="AL1006" s="28">
        <f t="shared" ca="1" si="93"/>
        <v>7.5</v>
      </c>
      <c r="AM1006" s="16" t="s">
        <v>183</v>
      </c>
      <c r="AN1006" s="16" t="s">
        <v>194</v>
      </c>
      <c r="AO1006" s="36" t="s">
        <v>562</v>
      </c>
      <c r="AP1006" s="30">
        <v>6.9690000000000002E-2</v>
      </c>
      <c r="AQ1006" s="31" t="s">
        <v>5260</v>
      </c>
      <c r="AR1006" s="16" t="s">
        <v>5260</v>
      </c>
      <c r="AS1006" s="16" t="s">
        <v>308</v>
      </c>
      <c r="AT1006" s="16"/>
      <c r="AU1006" s="33"/>
      <c r="AV1006" s="16"/>
      <c r="AW1006" s="16" t="s">
        <v>5261</v>
      </c>
      <c r="AX1006" s="16">
        <v>3106795515</v>
      </c>
      <c r="AY1006" s="16">
        <v>3232257022</v>
      </c>
      <c r="AZ1006" s="16" t="str">
        <f t="shared" ca="1" si="92"/>
        <v xml:space="preserve"> </v>
      </c>
      <c r="BA1006" s="16" t="s">
        <v>87</v>
      </c>
      <c r="BB1006" s="16" t="s">
        <v>87</v>
      </c>
      <c r="BC1006" s="16"/>
      <c r="BD1006" s="18" t="s">
        <v>87</v>
      </c>
      <c r="BE1006" s="16"/>
      <c r="BF1006" s="16" t="s">
        <v>87</v>
      </c>
      <c r="BG1006" s="31"/>
      <c r="BH1006" s="16"/>
      <c r="BI1006" s="19"/>
      <c r="BJ1006" s="16"/>
      <c r="BK1006" s="16"/>
      <c r="BL1006" s="34"/>
    </row>
    <row r="1007" spans="1:64">
      <c r="A1007" s="15">
        <v>1143</v>
      </c>
      <c r="B1007" s="16">
        <v>301</v>
      </c>
      <c r="C1007" s="17" t="s">
        <v>64</v>
      </c>
      <c r="D1007" s="18">
        <v>91530307</v>
      </c>
      <c r="E1007" s="18">
        <v>91530307</v>
      </c>
      <c r="F1007" s="18">
        <v>91530307</v>
      </c>
      <c r="G1007" s="17" t="s">
        <v>5262</v>
      </c>
      <c r="H1007" s="16" t="s">
        <v>89</v>
      </c>
      <c r="I1007" s="19">
        <v>30845</v>
      </c>
      <c r="J1007" s="16">
        <f t="shared" ca="1" si="94"/>
        <v>40</v>
      </c>
      <c r="K1007" s="17" t="s">
        <v>67</v>
      </c>
      <c r="L1007" s="16">
        <v>4070</v>
      </c>
      <c r="M1007" s="16" t="s">
        <v>3596</v>
      </c>
      <c r="N1007" s="16" t="s">
        <v>3597</v>
      </c>
      <c r="O1007" s="35" t="s">
        <v>3598</v>
      </c>
      <c r="P1007" s="16" t="s">
        <v>71</v>
      </c>
      <c r="Q1007" s="16" t="s">
        <v>131</v>
      </c>
      <c r="R1007" s="38" t="s">
        <v>73</v>
      </c>
      <c r="S1007" s="22"/>
      <c r="T1007" s="22">
        <v>1143</v>
      </c>
      <c r="U1007" s="22" t="s">
        <v>3597</v>
      </c>
      <c r="V1007" s="37" t="s">
        <v>3598</v>
      </c>
      <c r="W1007" s="16">
        <v>1000</v>
      </c>
      <c r="X1007" s="16" t="s">
        <v>74</v>
      </c>
      <c r="Y1007" s="16" t="s">
        <v>3599</v>
      </c>
      <c r="Z1007" s="16" t="s">
        <v>3600</v>
      </c>
      <c r="AA1007" s="16" t="s">
        <v>145</v>
      </c>
      <c r="AB1007" s="16" t="s">
        <v>1314</v>
      </c>
      <c r="AC1007" s="16" t="s">
        <v>559</v>
      </c>
      <c r="AD1007" s="16" t="s">
        <v>5263</v>
      </c>
      <c r="AE1007" s="16" t="s">
        <v>1324</v>
      </c>
      <c r="AF1007" s="24">
        <v>2948278</v>
      </c>
      <c r="AG1007" s="25" t="s">
        <v>78</v>
      </c>
      <c r="AH1007" s="24">
        <v>2948278</v>
      </c>
      <c r="AI1007" s="26" t="s">
        <v>78</v>
      </c>
      <c r="AJ1007" s="27">
        <v>43059</v>
      </c>
      <c r="AK1007" s="19"/>
      <c r="AL1007" s="28">
        <f t="shared" ca="1" si="93"/>
        <v>7.333333333333333</v>
      </c>
      <c r="AM1007" s="16" t="s">
        <v>120</v>
      </c>
      <c r="AN1007" s="16" t="s">
        <v>194</v>
      </c>
      <c r="AO1007" s="36" t="s">
        <v>562</v>
      </c>
      <c r="AP1007" s="30">
        <v>6.9690000000000002E-2</v>
      </c>
      <c r="AQ1007" s="31" t="s">
        <v>5264</v>
      </c>
      <c r="AR1007" s="16" t="s">
        <v>5264</v>
      </c>
      <c r="AS1007" s="16" t="s">
        <v>84</v>
      </c>
      <c r="AT1007" s="16"/>
      <c r="AU1007" s="33"/>
      <c r="AV1007" s="16"/>
      <c r="AW1007" s="16" t="s">
        <v>5265</v>
      </c>
      <c r="AX1007" s="16">
        <v>3102550289</v>
      </c>
      <c r="AY1007" s="16" t="s">
        <v>78</v>
      </c>
      <c r="AZ1007" s="16" t="str">
        <f t="shared" ca="1" si="92"/>
        <v xml:space="preserve"> </v>
      </c>
      <c r="BA1007" s="16" t="s">
        <v>87</v>
      </c>
      <c r="BB1007" s="16" t="s">
        <v>87</v>
      </c>
      <c r="BC1007" s="16"/>
      <c r="BD1007" s="18" t="s">
        <v>87</v>
      </c>
      <c r="BE1007" s="16"/>
      <c r="BF1007" s="16" t="s">
        <v>87</v>
      </c>
      <c r="BG1007" s="31"/>
      <c r="BH1007" s="16"/>
      <c r="BI1007" s="19"/>
      <c r="BJ1007" s="16"/>
      <c r="BK1007" s="16"/>
      <c r="BL1007" s="34"/>
    </row>
    <row r="1008" spans="1:64">
      <c r="A1008" s="15">
        <v>1144</v>
      </c>
      <c r="B1008" s="16">
        <v>301</v>
      </c>
      <c r="C1008" s="17" t="s">
        <v>64</v>
      </c>
      <c r="D1008" s="18">
        <v>91535352</v>
      </c>
      <c r="E1008" s="18">
        <v>91535352</v>
      </c>
      <c r="F1008" s="18">
        <v>91535352</v>
      </c>
      <c r="G1008" s="17" t="s">
        <v>5266</v>
      </c>
      <c r="H1008" s="16" t="s">
        <v>229</v>
      </c>
      <c r="I1008" s="19" t="s">
        <v>5267</v>
      </c>
      <c r="J1008" s="16">
        <f t="shared" ca="1" si="94"/>
        <v>40</v>
      </c>
      <c r="K1008" s="17" t="s">
        <v>67</v>
      </c>
      <c r="L1008" s="16">
        <v>4070</v>
      </c>
      <c r="M1008" s="16" t="s">
        <v>3596</v>
      </c>
      <c r="N1008" s="16" t="s">
        <v>3597</v>
      </c>
      <c r="O1008" s="35" t="s">
        <v>3598</v>
      </c>
      <c r="P1008" s="16" t="s">
        <v>71</v>
      </c>
      <c r="Q1008" s="16" t="s">
        <v>131</v>
      </c>
      <c r="R1008" s="38" t="s">
        <v>73</v>
      </c>
      <c r="S1008" s="22"/>
      <c r="T1008" s="22">
        <v>1144</v>
      </c>
      <c r="U1008" s="22" t="s">
        <v>3597</v>
      </c>
      <c r="V1008" s="37" t="s">
        <v>3598</v>
      </c>
      <c r="W1008" s="16">
        <v>1000</v>
      </c>
      <c r="X1008" s="16" t="s">
        <v>74</v>
      </c>
      <c r="Y1008" s="16" t="s">
        <v>3599</v>
      </c>
      <c r="Z1008" s="16" t="s">
        <v>3600</v>
      </c>
      <c r="AA1008" s="16" t="s">
        <v>145</v>
      </c>
      <c r="AB1008" s="16" t="s">
        <v>4889</v>
      </c>
      <c r="AC1008" s="16" t="s">
        <v>559</v>
      </c>
      <c r="AD1008" s="16"/>
      <c r="AE1008" s="16" t="s">
        <v>1324</v>
      </c>
      <c r="AF1008" s="24">
        <v>2948278</v>
      </c>
      <c r="AG1008" s="25" t="s">
        <v>78</v>
      </c>
      <c r="AH1008" s="24">
        <v>2948278</v>
      </c>
      <c r="AI1008" s="26" t="s">
        <v>78</v>
      </c>
      <c r="AJ1008" s="27">
        <v>43007</v>
      </c>
      <c r="AK1008" s="19"/>
      <c r="AL1008" s="28">
        <f t="shared" ca="1" si="93"/>
        <v>7.5</v>
      </c>
      <c r="AM1008" s="16" t="s">
        <v>183</v>
      </c>
      <c r="AN1008" s="16" t="s">
        <v>94</v>
      </c>
      <c r="AO1008" s="36" t="s">
        <v>562</v>
      </c>
      <c r="AP1008" s="30">
        <v>6.9690000000000002E-2</v>
      </c>
      <c r="AQ1008" s="31" t="s">
        <v>5268</v>
      </c>
      <c r="AR1008" s="16" t="s">
        <v>5268</v>
      </c>
      <c r="AS1008" s="16" t="s">
        <v>84</v>
      </c>
      <c r="AT1008" s="16"/>
      <c r="AU1008" s="33"/>
      <c r="AV1008" s="16"/>
      <c r="AW1008" s="16" t="s">
        <v>5269</v>
      </c>
      <c r="AX1008" s="16">
        <v>3135567402</v>
      </c>
      <c r="AY1008" s="16" t="s">
        <v>78</v>
      </c>
      <c r="AZ1008" s="16" t="str">
        <f t="shared" ca="1" si="92"/>
        <v xml:space="preserve"> </v>
      </c>
      <c r="BA1008" s="16" t="s">
        <v>87</v>
      </c>
      <c r="BB1008" s="16" t="s">
        <v>87</v>
      </c>
      <c r="BC1008" s="16"/>
      <c r="BD1008" s="18" t="s">
        <v>87</v>
      </c>
      <c r="BE1008" s="16"/>
      <c r="BF1008" s="16" t="s">
        <v>87</v>
      </c>
      <c r="BG1008" s="31"/>
      <c r="BH1008" s="16"/>
      <c r="BI1008" s="19"/>
      <c r="BJ1008" s="16"/>
      <c r="BK1008" s="16"/>
      <c r="BL1008" s="34"/>
    </row>
    <row r="1009" spans="1:64">
      <c r="A1009" s="15">
        <v>1145</v>
      </c>
      <c r="B1009" s="16">
        <v>301</v>
      </c>
      <c r="C1009" s="17" t="s">
        <v>64</v>
      </c>
      <c r="D1009" s="18">
        <v>91539445</v>
      </c>
      <c r="E1009" s="18">
        <v>91539445</v>
      </c>
      <c r="F1009" s="18">
        <v>91539445</v>
      </c>
      <c r="G1009" s="17" t="s">
        <v>5270</v>
      </c>
      <c r="H1009" s="16" t="s">
        <v>89</v>
      </c>
      <c r="I1009" s="19" t="s">
        <v>5271</v>
      </c>
      <c r="J1009" s="16">
        <f t="shared" ca="1" si="94"/>
        <v>39</v>
      </c>
      <c r="K1009" s="17" t="s">
        <v>67</v>
      </c>
      <c r="L1009" s="16">
        <v>4070</v>
      </c>
      <c r="M1009" s="16" t="s">
        <v>3596</v>
      </c>
      <c r="N1009" s="16" t="s">
        <v>3597</v>
      </c>
      <c r="O1009" s="35" t="s">
        <v>3598</v>
      </c>
      <c r="P1009" s="16" t="s">
        <v>71</v>
      </c>
      <c r="Q1009" s="16" t="s">
        <v>131</v>
      </c>
      <c r="R1009" s="38" t="s">
        <v>73</v>
      </c>
      <c r="S1009" s="22"/>
      <c r="T1009" s="22">
        <v>1145</v>
      </c>
      <c r="U1009" s="22" t="s">
        <v>3597</v>
      </c>
      <c r="V1009" s="37" t="s">
        <v>3598</v>
      </c>
      <c r="W1009" s="16">
        <v>1000</v>
      </c>
      <c r="X1009" s="16" t="s">
        <v>74</v>
      </c>
      <c r="Y1009" s="16" t="s">
        <v>3599</v>
      </c>
      <c r="Z1009" s="16" t="s">
        <v>3600</v>
      </c>
      <c r="AA1009" s="16" t="s">
        <v>76</v>
      </c>
      <c r="AB1009" s="16" t="s">
        <v>76</v>
      </c>
      <c r="AC1009" s="16" t="s">
        <v>76</v>
      </c>
      <c r="AD1009" s="16"/>
      <c r="AE1009" s="16" t="s">
        <v>1324</v>
      </c>
      <c r="AF1009" s="24">
        <v>2948278</v>
      </c>
      <c r="AG1009" s="25" t="s">
        <v>78</v>
      </c>
      <c r="AH1009" s="24">
        <v>2948278</v>
      </c>
      <c r="AI1009" s="26" t="s">
        <v>78</v>
      </c>
      <c r="AJ1009" s="27">
        <v>42866</v>
      </c>
      <c r="AK1009" s="19"/>
      <c r="AL1009" s="28">
        <f t="shared" ca="1" si="93"/>
        <v>7.833333333333333</v>
      </c>
      <c r="AM1009" s="16" t="s">
        <v>120</v>
      </c>
      <c r="AN1009" s="16" t="s">
        <v>94</v>
      </c>
      <c r="AO1009" s="36" t="s">
        <v>82</v>
      </c>
      <c r="AP1009" s="30">
        <v>6.9690000000000002E-2</v>
      </c>
      <c r="AQ1009" s="31" t="s">
        <v>5272</v>
      </c>
      <c r="AR1009" s="16" t="s">
        <v>5272</v>
      </c>
      <c r="AS1009" s="16" t="s">
        <v>84</v>
      </c>
      <c r="AT1009" s="16"/>
      <c r="AU1009" s="33"/>
      <c r="AV1009" s="16"/>
      <c r="AW1009" s="16" t="s">
        <v>5273</v>
      </c>
      <c r="AX1009" s="16">
        <v>3209895936</v>
      </c>
      <c r="AY1009" s="16" t="s">
        <v>78</v>
      </c>
      <c r="AZ1009" s="16" t="str">
        <f t="shared" ca="1" si="92"/>
        <v xml:space="preserve"> </v>
      </c>
      <c r="BA1009" s="16" t="s">
        <v>87</v>
      </c>
      <c r="BB1009" s="16" t="s">
        <v>87</v>
      </c>
      <c r="BC1009" s="16"/>
      <c r="BD1009" s="18" t="s">
        <v>87</v>
      </c>
      <c r="BE1009" s="16"/>
      <c r="BF1009" s="16" t="s">
        <v>87</v>
      </c>
      <c r="BG1009" s="31"/>
      <c r="BH1009" s="16"/>
      <c r="BI1009" s="19"/>
      <c r="BJ1009" s="16"/>
      <c r="BK1009" s="16"/>
      <c r="BL1009" s="34"/>
    </row>
    <row r="1010" spans="1:64">
      <c r="A1010" s="15">
        <v>1146</v>
      </c>
      <c r="B1010" s="16">
        <v>301</v>
      </c>
      <c r="C1010" s="17" t="s">
        <v>64</v>
      </c>
      <c r="D1010" s="18">
        <v>92154064</v>
      </c>
      <c r="E1010" s="18">
        <v>92154064</v>
      </c>
      <c r="F1010" s="18">
        <v>92154064</v>
      </c>
      <c r="G1010" s="17" t="s">
        <v>5274</v>
      </c>
      <c r="H1010" s="16" t="s">
        <v>229</v>
      </c>
      <c r="I1010" s="19" t="s">
        <v>5275</v>
      </c>
      <c r="J1010" s="16">
        <f t="shared" ca="1" si="94"/>
        <v>41</v>
      </c>
      <c r="K1010" s="17" t="s">
        <v>67</v>
      </c>
      <c r="L1010" s="16">
        <v>4070</v>
      </c>
      <c r="M1010" s="16" t="s">
        <v>3596</v>
      </c>
      <c r="N1010" s="16" t="s">
        <v>3597</v>
      </c>
      <c r="O1010" s="35" t="s">
        <v>3598</v>
      </c>
      <c r="P1010" s="16" t="s">
        <v>71</v>
      </c>
      <c r="Q1010" s="16" t="s">
        <v>131</v>
      </c>
      <c r="R1010" s="38" t="s">
        <v>73</v>
      </c>
      <c r="S1010" s="22"/>
      <c r="T1010" s="22">
        <v>1146</v>
      </c>
      <c r="U1010" s="22" t="s">
        <v>3597</v>
      </c>
      <c r="V1010" s="37" t="s">
        <v>3598</v>
      </c>
      <c r="W1010" s="16">
        <v>1000</v>
      </c>
      <c r="X1010" s="16" t="s">
        <v>74</v>
      </c>
      <c r="Y1010" s="16" t="s">
        <v>3599</v>
      </c>
      <c r="Z1010" s="16" t="s">
        <v>3600</v>
      </c>
      <c r="AA1010" s="16" t="s">
        <v>190</v>
      </c>
      <c r="AB1010" s="16" t="s">
        <v>2573</v>
      </c>
      <c r="AC1010" s="16" t="s">
        <v>192</v>
      </c>
      <c r="AD1010" s="16" t="s">
        <v>3903</v>
      </c>
      <c r="AE1010" s="16" t="s">
        <v>1324</v>
      </c>
      <c r="AF1010" s="24">
        <v>2948278</v>
      </c>
      <c r="AG1010" s="25" t="s">
        <v>78</v>
      </c>
      <c r="AH1010" s="24">
        <v>2948278</v>
      </c>
      <c r="AI1010" s="26" t="s">
        <v>78</v>
      </c>
      <c r="AJ1010" s="27">
        <v>43000</v>
      </c>
      <c r="AK1010" s="19"/>
      <c r="AL1010" s="28">
        <f t="shared" ca="1" si="93"/>
        <v>7.5</v>
      </c>
      <c r="AM1010" s="16" t="s">
        <v>173</v>
      </c>
      <c r="AN1010" s="16" t="s">
        <v>121</v>
      </c>
      <c r="AO1010" s="36" t="s">
        <v>195</v>
      </c>
      <c r="AP1010" s="30">
        <v>6.9690000000000002E-2</v>
      </c>
      <c r="AQ1010" s="31" t="s">
        <v>5276</v>
      </c>
      <c r="AR1010" s="16" t="s">
        <v>5276</v>
      </c>
      <c r="AS1010" s="16" t="s">
        <v>84</v>
      </c>
      <c r="AT1010" s="16"/>
      <c r="AU1010" s="33"/>
      <c r="AV1010" s="16"/>
      <c r="AW1010" s="16" t="s">
        <v>5277</v>
      </c>
      <c r="AX1010" s="16">
        <v>3046065313</v>
      </c>
      <c r="AY1010" s="16" t="s">
        <v>78</v>
      </c>
      <c r="AZ1010" s="16" t="str">
        <f t="shared" ref="AZ1010:AZ1040" ca="1" si="95">IF(AND(C1010="MASCULINO",J1010&gt;=59),"Prepensionado",IF(AND(C1010="FEMENINO",J1010&gt;=54),"Prepensionado"," "))</f>
        <v xml:space="preserve"> </v>
      </c>
      <c r="BA1010" s="16" t="s">
        <v>87</v>
      </c>
      <c r="BB1010" s="16" t="s">
        <v>87</v>
      </c>
      <c r="BC1010" s="16"/>
      <c r="BD1010" s="18" t="s">
        <v>87</v>
      </c>
      <c r="BE1010" s="16"/>
      <c r="BF1010" s="16" t="s">
        <v>87</v>
      </c>
      <c r="BG1010" s="31"/>
      <c r="BH1010" s="16"/>
      <c r="BI1010" s="19"/>
      <c r="BJ1010" s="16"/>
      <c r="BK1010" s="16"/>
      <c r="BL1010" s="34"/>
    </row>
    <row r="1011" spans="1:64">
      <c r="A1011" s="15">
        <v>1147</v>
      </c>
      <c r="B1011" s="16">
        <v>301</v>
      </c>
      <c r="C1011" s="17" t="s">
        <v>64</v>
      </c>
      <c r="D1011" s="18">
        <v>92449600</v>
      </c>
      <c r="E1011" s="18">
        <v>92449600</v>
      </c>
      <c r="F1011" s="18">
        <v>92449600</v>
      </c>
      <c r="G1011" s="17" t="s">
        <v>5278</v>
      </c>
      <c r="H1011" s="16"/>
      <c r="I1011" s="19">
        <v>29562</v>
      </c>
      <c r="J1011" s="16">
        <f t="shared" ca="1" si="94"/>
        <v>44</v>
      </c>
      <c r="K1011" s="17" t="s">
        <v>67</v>
      </c>
      <c r="L1011" s="16">
        <v>4070</v>
      </c>
      <c r="M1011" s="16" t="s">
        <v>3596</v>
      </c>
      <c r="N1011" s="16" t="s">
        <v>3597</v>
      </c>
      <c r="O1011" s="35" t="s">
        <v>3598</v>
      </c>
      <c r="P1011" s="16" t="s">
        <v>71</v>
      </c>
      <c r="Q1011" s="16" t="s">
        <v>131</v>
      </c>
      <c r="R1011" s="38" t="s">
        <v>73</v>
      </c>
      <c r="S1011" s="22"/>
      <c r="T1011" s="22">
        <v>1147</v>
      </c>
      <c r="U1011" s="22" t="s">
        <v>3597</v>
      </c>
      <c r="V1011" s="37" t="s">
        <v>3598</v>
      </c>
      <c r="W1011" s="16">
        <v>1000</v>
      </c>
      <c r="X1011" s="16" t="s">
        <v>74</v>
      </c>
      <c r="Y1011" s="16" t="s">
        <v>3599</v>
      </c>
      <c r="Z1011" s="16" t="s">
        <v>3600</v>
      </c>
      <c r="AA1011" s="16" t="s">
        <v>339</v>
      </c>
      <c r="AB1011" s="16" t="s">
        <v>340</v>
      </c>
      <c r="AC1011" s="16" t="s">
        <v>341</v>
      </c>
      <c r="AD1011" s="16"/>
      <c r="AE1011" s="16" t="s">
        <v>3601</v>
      </c>
      <c r="AF1011" s="24">
        <v>2948278</v>
      </c>
      <c r="AG1011" s="25" t="s">
        <v>78</v>
      </c>
      <c r="AH1011" s="24">
        <v>2948278</v>
      </c>
      <c r="AI1011" s="26" t="s">
        <v>78</v>
      </c>
      <c r="AJ1011" s="27">
        <v>43285</v>
      </c>
      <c r="AK1011" s="19"/>
      <c r="AL1011" s="28">
        <f t="shared" ca="1" si="93"/>
        <v>6.75</v>
      </c>
      <c r="AM1011" s="16" t="s">
        <v>183</v>
      </c>
      <c r="AN1011" s="16" t="s">
        <v>94</v>
      </c>
      <c r="AO1011" s="36" t="s">
        <v>343</v>
      </c>
      <c r="AP1011" s="30">
        <v>6.9690000000000002E-2</v>
      </c>
      <c r="AQ1011" s="31" t="s">
        <v>5279</v>
      </c>
      <c r="AR1011" s="16" t="s">
        <v>5279</v>
      </c>
      <c r="AS1011" s="16" t="s">
        <v>308</v>
      </c>
      <c r="AT1011" s="16"/>
      <c r="AU1011" s="33"/>
      <c r="AV1011" s="16"/>
      <c r="AW1011" s="16" t="s">
        <v>5280</v>
      </c>
      <c r="AX1011" s="16">
        <v>3003967855</v>
      </c>
      <c r="AY1011" s="16" t="s">
        <v>78</v>
      </c>
      <c r="AZ1011" s="16" t="str">
        <f t="shared" ca="1" si="95"/>
        <v xml:space="preserve"> </v>
      </c>
      <c r="BA1011" s="16" t="s">
        <v>87</v>
      </c>
      <c r="BB1011" s="16" t="s">
        <v>87</v>
      </c>
      <c r="BC1011" s="16"/>
      <c r="BD1011" s="18" t="s">
        <v>87</v>
      </c>
      <c r="BE1011" s="16"/>
      <c r="BF1011" s="16" t="s">
        <v>87</v>
      </c>
      <c r="BG1011" s="31"/>
      <c r="BH1011" s="16"/>
      <c r="BI1011" s="19"/>
      <c r="BJ1011" s="16"/>
      <c r="BK1011" s="16"/>
      <c r="BL1011" s="34"/>
    </row>
    <row r="1012" spans="1:64">
      <c r="A1012" s="15">
        <v>1148</v>
      </c>
      <c r="B1012" s="16">
        <v>301</v>
      </c>
      <c r="C1012" s="17" t="s">
        <v>64</v>
      </c>
      <c r="D1012" s="18">
        <v>93134822</v>
      </c>
      <c r="E1012" s="18">
        <v>93134822</v>
      </c>
      <c r="F1012" s="18">
        <v>93134822</v>
      </c>
      <c r="G1012" s="17" t="s">
        <v>5281</v>
      </c>
      <c r="H1012" s="16" t="s">
        <v>89</v>
      </c>
      <c r="I1012" s="19" t="s">
        <v>5282</v>
      </c>
      <c r="J1012" s="16">
        <f t="shared" ca="1" si="94"/>
        <v>44</v>
      </c>
      <c r="K1012" s="17" t="s">
        <v>67</v>
      </c>
      <c r="L1012" s="16">
        <v>4070</v>
      </c>
      <c r="M1012" s="16" t="s">
        <v>3596</v>
      </c>
      <c r="N1012" s="16" t="s">
        <v>3597</v>
      </c>
      <c r="O1012" s="35" t="s">
        <v>3598</v>
      </c>
      <c r="P1012" s="16" t="s">
        <v>71</v>
      </c>
      <c r="Q1012" s="16" t="s">
        <v>131</v>
      </c>
      <c r="R1012" s="38" t="s">
        <v>73</v>
      </c>
      <c r="S1012" s="22"/>
      <c r="T1012" s="22">
        <v>1148</v>
      </c>
      <c r="U1012" s="22" t="s">
        <v>3597</v>
      </c>
      <c r="V1012" s="37" t="s">
        <v>3598</v>
      </c>
      <c r="W1012" s="16">
        <v>1000</v>
      </c>
      <c r="X1012" s="16" t="s">
        <v>74</v>
      </c>
      <c r="Y1012" s="16" t="s">
        <v>3599</v>
      </c>
      <c r="Z1012" s="16" t="s">
        <v>3600</v>
      </c>
      <c r="AA1012" s="16" t="s">
        <v>478</v>
      </c>
      <c r="AB1012" s="16" t="s">
        <v>479</v>
      </c>
      <c r="AC1012" s="16" t="s">
        <v>480</v>
      </c>
      <c r="AD1012" s="16"/>
      <c r="AE1012" s="16" t="s">
        <v>1324</v>
      </c>
      <c r="AF1012" s="24">
        <v>2948278</v>
      </c>
      <c r="AG1012" s="25" t="s">
        <v>78</v>
      </c>
      <c r="AH1012" s="24">
        <v>2948278</v>
      </c>
      <c r="AI1012" s="26" t="s">
        <v>78</v>
      </c>
      <c r="AJ1012" s="27">
        <v>42866</v>
      </c>
      <c r="AK1012" s="19"/>
      <c r="AL1012" s="28">
        <f t="shared" ca="1" si="93"/>
        <v>7.833333333333333</v>
      </c>
      <c r="AM1012" s="16" t="s">
        <v>173</v>
      </c>
      <c r="AN1012" s="16" t="s">
        <v>94</v>
      </c>
      <c r="AO1012" s="36" t="s">
        <v>481</v>
      </c>
      <c r="AP1012" s="30">
        <v>6.9690000000000002E-2</v>
      </c>
      <c r="AQ1012" s="31" t="s">
        <v>5283</v>
      </c>
      <c r="AR1012" s="16" t="s">
        <v>5283</v>
      </c>
      <c r="AS1012" s="16" t="s">
        <v>84</v>
      </c>
      <c r="AT1012" s="16"/>
      <c r="AU1012" s="33"/>
      <c r="AV1012" s="16"/>
      <c r="AW1012" s="16" t="s">
        <v>5284</v>
      </c>
      <c r="AX1012" s="16">
        <v>3103446309</v>
      </c>
      <c r="AY1012" s="16" t="s">
        <v>78</v>
      </c>
      <c r="AZ1012" s="16" t="str">
        <f t="shared" ca="1" si="95"/>
        <v xml:space="preserve"> </v>
      </c>
      <c r="BA1012" s="16" t="s">
        <v>87</v>
      </c>
      <c r="BB1012" s="16" t="s">
        <v>87</v>
      </c>
      <c r="BC1012" s="16"/>
      <c r="BD1012" s="18" t="s">
        <v>87</v>
      </c>
      <c r="BE1012" s="16"/>
      <c r="BF1012" s="16" t="s">
        <v>87</v>
      </c>
      <c r="BG1012" s="31"/>
      <c r="BH1012" s="16"/>
      <c r="BI1012" s="19"/>
      <c r="BJ1012" s="16"/>
      <c r="BK1012" s="16"/>
      <c r="BL1012" s="34"/>
    </row>
    <row r="1013" spans="1:64">
      <c r="A1013" s="15">
        <v>1149</v>
      </c>
      <c r="B1013" s="16">
        <v>301</v>
      </c>
      <c r="C1013" s="17" t="s">
        <v>64</v>
      </c>
      <c r="D1013" s="18">
        <v>93236342</v>
      </c>
      <c r="E1013" s="18">
        <v>93236342</v>
      </c>
      <c r="F1013" s="18">
        <v>93236342</v>
      </c>
      <c r="G1013" s="17" t="s">
        <v>5285</v>
      </c>
      <c r="H1013" s="16" t="s">
        <v>89</v>
      </c>
      <c r="I1013" s="19">
        <v>30990</v>
      </c>
      <c r="J1013" s="16">
        <f t="shared" ca="1" si="94"/>
        <v>40</v>
      </c>
      <c r="K1013" s="17" t="s">
        <v>67</v>
      </c>
      <c r="L1013" s="16">
        <v>4070</v>
      </c>
      <c r="M1013" s="16" t="s">
        <v>3596</v>
      </c>
      <c r="N1013" s="16" t="s">
        <v>3597</v>
      </c>
      <c r="O1013" s="35" t="s">
        <v>3598</v>
      </c>
      <c r="P1013" s="16" t="s">
        <v>71</v>
      </c>
      <c r="Q1013" s="16" t="s">
        <v>131</v>
      </c>
      <c r="R1013" s="38" t="s">
        <v>73</v>
      </c>
      <c r="S1013" s="22"/>
      <c r="T1013" s="22">
        <v>1149</v>
      </c>
      <c r="U1013" s="22" t="s">
        <v>3597</v>
      </c>
      <c r="V1013" s="37" t="s">
        <v>3598</v>
      </c>
      <c r="W1013" s="16">
        <v>1000</v>
      </c>
      <c r="X1013" s="16" t="s">
        <v>74</v>
      </c>
      <c r="Y1013" s="16" t="s">
        <v>3599</v>
      </c>
      <c r="Z1013" s="16" t="s">
        <v>3600</v>
      </c>
      <c r="AA1013" s="16" t="s">
        <v>478</v>
      </c>
      <c r="AB1013" s="16" t="s">
        <v>479</v>
      </c>
      <c r="AC1013" s="16" t="s">
        <v>480</v>
      </c>
      <c r="AD1013" s="16"/>
      <c r="AE1013" s="16" t="s">
        <v>1324</v>
      </c>
      <c r="AF1013" s="24">
        <v>2948278</v>
      </c>
      <c r="AG1013" s="25" t="s">
        <v>78</v>
      </c>
      <c r="AH1013" s="24">
        <v>2948278</v>
      </c>
      <c r="AI1013" s="26" t="s">
        <v>78</v>
      </c>
      <c r="AJ1013" s="27">
        <v>43118</v>
      </c>
      <c r="AK1013" s="19"/>
      <c r="AL1013" s="28">
        <f t="shared" ca="1" si="93"/>
        <v>7.166666666666667</v>
      </c>
      <c r="AM1013" s="16" t="s">
        <v>173</v>
      </c>
      <c r="AN1013" s="16" t="s">
        <v>240</v>
      </c>
      <c r="AO1013" s="36" t="s">
        <v>481</v>
      </c>
      <c r="AP1013" s="30">
        <v>6.9690000000000002E-2</v>
      </c>
      <c r="AQ1013" s="31" t="s">
        <v>5286</v>
      </c>
      <c r="AR1013" s="16" t="s">
        <v>5287</v>
      </c>
      <c r="AS1013" s="16" t="s">
        <v>84</v>
      </c>
      <c r="AT1013" s="16"/>
      <c r="AU1013" s="33"/>
      <c r="AV1013" s="16"/>
      <c r="AW1013" s="16" t="s">
        <v>5288</v>
      </c>
      <c r="AX1013" s="16">
        <v>3212561161</v>
      </c>
      <c r="AY1013" s="16" t="s">
        <v>78</v>
      </c>
      <c r="AZ1013" s="16" t="str">
        <f t="shared" ca="1" si="95"/>
        <v xml:space="preserve"> </v>
      </c>
      <c r="BA1013" s="16" t="s">
        <v>87</v>
      </c>
      <c r="BB1013" s="16" t="s">
        <v>87</v>
      </c>
      <c r="BC1013" s="16"/>
      <c r="BD1013" s="18" t="s">
        <v>87</v>
      </c>
      <c r="BE1013" s="16"/>
      <c r="BF1013" s="16" t="s">
        <v>87</v>
      </c>
      <c r="BG1013" s="31"/>
      <c r="BH1013" s="16"/>
      <c r="BI1013" s="19"/>
      <c r="BJ1013" s="16"/>
      <c r="BK1013" s="16"/>
      <c r="BL1013" s="34"/>
    </row>
    <row r="1014" spans="1:64">
      <c r="A1014" s="15">
        <v>1150</v>
      </c>
      <c r="B1014" s="16">
        <v>301</v>
      </c>
      <c r="C1014" s="17" t="s">
        <v>64</v>
      </c>
      <c r="D1014" s="18">
        <v>93385118</v>
      </c>
      <c r="E1014" s="18">
        <v>93385118</v>
      </c>
      <c r="F1014" s="18">
        <v>93385118</v>
      </c>
      <c r="G1014" s="17" t="s">
        <v>5289</v>
      </c>
      <c r="H1014" s="16"/>
      <c r="I1014" s="19">
        <v>26363</v>
      </c>
      <c r="J1014" s="16">
        <f t="shared" ca="1" si="94"/>
        <v>53</v>
      </c>
      <c r="K1014" s="17" t="s">
        <v>67</v>
      </c>
      <c r="L1014" s="16">
        <v>4070</v>
      </c>
      <c r="M1014" s="16" t="s">
        <v>3596</v>
      </c>
      <c r="N1014" s="16" t="s">
        <v>3597</v>
      </c>
      <c r="O1014" s="35" t="s">
        <v>3598</v>
      </c>
      <c r="P1014" s="16" t="s">
        <v>71</v>
      </c>
      <c r="Q1014" s="16" t="s">
        <v>131</v>
      </c>
      <c r="R1014" s="38" t="s">
        <v>73</v>
      </c>
      <c r="S1014" s="22"/>
      <c r="T1014" s="22">
        <v>1150</v>
      </c>
      <c r="U1014" s="22" t="s">
        <v>3597</v>
      </c>
      <c r="V1014" s="37" t="s">
        <v>3598</v>
      </c>
      <c r="W1014" s="16">
        <v>1000</v>
      </c>
      <c r="X1014" s="16" t="s">
        <v>74</v>
      </c>
      <c r="Y1014" s="16" t="s">
        <v>3599</v>
      </c>
      <c r="Z1014" s="16" t="s">
        <v>3600</v>
      </c>
      <c r="AA1014" s="16" t="s">
        <v>478</v>
      </c>
      <c r="AB1014" s="16" t="s">
        <v>3976</v>
      </c>
      <c r="AC1014" s="16" t="s">
        <v>480</v>
      </c>
      <c r="AD1014" s="16"/>
      <c r="AE1014" s="16" t="s">
        <v>3601</v>
      </c>
      <c r="AF1014" s="24">
        <v>2948278</v>
      </c>
      <c r="AG1014" s="25" t="s">
        <v>78</v>
      </c>
      <c r="AH1014" s="24">
        <v>2948278</v>
      </c>
      <c r="AI1014" s="26" t="s">
        <v>78</v>
      </c>
      <c r="AJ1014" s="27">
        <v>43059</v>
      </c>
      <c r="AK1014" s="19"/>
      <c r="AL1014" s="28">
        <f t="shared" ca="1" si="93"/>
        <v>7.333333333333333</v>
      </c>
      <c r="AM1014" s="16" t="s">
        <v>173</v>
      </c>
      <c r="AN1014" s="16" t="s">
        <v>94</v>
      </c>
      <c r="AO1014" s="36" t="s">
        <v>481</v>
      </c>
      <c r="AP1014" s="30">
        <v>6.9690000000000002E-2</v>
      </c>
      <c r="AQ1014" s="31" t="s">
        <v>5290</v>
      </c>
      <c r="AR1014" s="16" t="s">
        <v>5290</v>
      </c>
      <c r="AS1014" s="16" t="s">
        <v>263</v>
      </c>
      <c r="AT1014" s="16"/>
      <c r="AU1014" s="33"/>
      <c r="AV1014" s="16"/>
      <c r="AW1014" s="16" t="s">
        <v>5291</v>
      </c>
      <c r="AX1014" s="16" t="s">
        <v>5292</v>
      </c>
      <c r="AY1014" s="16" t="s">
        <v>78</v>
      </c>
      <c r="AZ1014" s="16" t="str">
        <f t="shared" ca="1" si="95"/>
        <v xml:space="preserve"> </v>
      </c>
      <c r="BA1014" s="16" t="s">
        <v>87</v>
      </c>
      <c r="BB1014" s="16" t="s">
        <v>87</v>
      </c>
      <c r="BC1014" s="16"/>
      <c r="BD1014" s="18" t="s">
        <v>87</v>
      </c>
      <c r="BE1014" s="16"/>
      <c r="BF1014" s="16" t="s">
        <v>87</v>
      </c>
      <c r="BG1014" s="31"/>
      <c r="BH1014" s="16"/>
      <c r="BI1014" s="19"/>
      <c r="BJ1014" s="16"/>
      <c r="BK1014" s="16"/>
      <c r="BL1014" s="34"/>
    </row>
    <row r="1015" spans="1:64">
      <c r="A1015" s="15">
        <v>1151</v>
      </c>
      <c r="B1015" s="16">
        <v>301</v>
      </c>
      <c r="C1015" s="17" t="s">
        <v>64</v>
      </c>
      <c r="D1015" s="18">
        <v>93390641</v>
      </c>
      <c r="E1015" s="18">
        <v>93390641</v>
      </c>
      <c r="F1015" s="18">
        <v>93390641</v>
      </c>
      <c r="G1015" s="17" t="s">
        <v>5293</v>
      </c>
      <c r="H1015" s="16" t="s">
        <v>89</v>
      </c>
      <c r="I1015" s="19" t="s">
        <v>5294</v>
      </c>
      <c r="J1015" s="16">
        <f t="shared" ca="1" si="94"/>
        <v>51</v>
      </c>
      <c r="K1015" s="17" t="s">
        <v>67</v>
      </c>
      <c r="L1015" s="16">
        <v>4070</v>
      </c>
      <c r="M1015" s="16" t="s">
        <v>3596</v>
      </c>
      <c r="N1015" s="16" t="s">
        <v>3597</v>
      </c>
      <c r="O1015" s="35" t="s">
        <v>3598</v>
      </c>
      <c r="P1015" s="16" t="s">
        <v>71</v>
      </c>
      <c r="Q1015" s="16" t="s">
        <v>131</v>
      </c>
      <c r="R1015" s="38" t="s">
        <v>73</v>
      </c>
      <c r="S1015" s="22"/>
      <c r="T1015" s="22">
        <v>1151</v>
      </c>
      <c r="U1015" s="22" t="s">
        <v>3597</v>
      </c>
      <c r="V1015" s="37" t="s">
        <v>3598</v>
      </c>
      <c r="W1015" s="16">
        <v>1000</v>
      </c>
      <c r="X1015" s="16" t="s">
        <v>74</v>
      </c>
      <c r="Y1015" s="16" t="s">
        <v>3599</v>
      </c>
      <c r="Z1015" s="16" t="s">
        <v>3600</v>
      </c>
      <c r="AA1015" s="16" t="s">
        <v>76</v>
      </c>
      <c r="AB1015" s="16" t="s">
        <v>76</v>
      </c>
      <c r="AC1015" s="16" t="s">
        <v>76</v>
      </c>
      <c r="AD1015" s="16" t="s">
        <v>5295</v>
      </c>
      <c r="AE1015" s="16" t="s">
        <v>1324</v>
      </c>
      <c r="AF1015" s="24">
        <v>2948278</v>
      </c>
      <c r="AG1015" s="25" t="s">
        <v>78</v>
      </c>
      <c r="AH1015" s="24">
        <v>2948278</v>
      </c>
      <c r="AI1015" s="26" t="s">
        <v>78</v>
      </c>
      <c r="AJ1015" s="27">
        <v>43042</v>
      </c>
      <c r="AK1015" s="19"/>
      <c r="AL1015" s="28">
        <f t="shared" ca="1" si="93"/>
        <v>7.416666666666667</v>
      </c>
      <c r="AM1015" s="16" t="s">
        <v>173</v>
      </c>
      <c r="AN1015" s="16" t="s">
        <v>94</v>
      </c>
      <c r="AO1015" s="36" t="s">
        <v>82</v>
      </c>
      <c r="AP1015" s="30">
        <v>6.9690000000000002E-2</v>
      </c>
      <c r="AQ1015" s="31" t="s">
        <v>5296</v>
      </c>
      <c r="AR1015" s="16" t="s">
        <v>5296</v>
      </c>
      <c r="AS1015" s="16" t="s">
        <v>84</v>
      </c>
      <c r="AT1015" s="16"/>
      <c r="AU1015" s="33"/>
      <c r="AV1015" s="16"/>
      <c r="AW1015" s="16" t="s">
        <v>5297</v>
      </c>
      <c r="AX1015" s="16">
        <v>3194070381</v>
      </c>
      <c r="AY1015" s="16" t="s">
        <v>78</v>
      </c>
      <c r="AZ1015" s="16" t="str">
        <f t="shared" ca="1" si="95"/>
        <v xml:space="preserve"> </v>
      </c>
      <c r="BA1015" s="16" t="s">
        <v>87</v>
      </c>
      <c r="BB1015" s="16" t="s">
        <v>87</v>
      </c>
      <c r="BC1015" s="16"/>
      <c r="BD1015" s="18" t="s">
        <v>87</v>
      </c>
      <c r="BE1015" s="16"/>
      <c r="BF1015" s="16" t="s">
        <v>87</v>
      </c>
      <c r="BG1015" s="31"/>
      <c r="BH1015" s="16"/>
      <c r="BI1015" s="19"/>
      <c r="BJ1015" s="16"/>
      <c r="BK1015" s="16"/>
      <c r="BL1015" s="34"/>
    </row>
    <row r="1016" spans="1:64">
      <c r="A1016" s="15">
        <v>1152</v>
      </c>
      <c r="B1016" s="16">
        <v>301</v>
      </c>
      <c r="C1016" s="17" t="s">
        <v>64</v>
      </c>
      <c r="D1016" s="18">
        <v>93399931</v>
      </c>
      <c r="E1016" s="18">
        <v>93399931</v>
      </c>
      <c r="F1016" s="18">
        <v>93399931</v>
      </c>
      <c r="G1016" s="17" t="s">
        <v>5298</v>
      </c>
      <c r="H1016" s="16" t="s">
        <v>89</v>
      </c>
      <c r="I1016" s="19">
        <v>27929</v>
      </c>
      <c r="J1016" s="16">
        <f t="shared" ca="1" si="94"/>
        <v>48</v>
      </c>
      <c r="K1016" s="17" t="s">
        <v>67</v>
      </c>
      <c r="L1016" s="16">
        <v>4070</v>
      </c>
      <c r="M1016" s="16" t="s">
        <v>3596</v>
      </c>
      <c r="N1016" s="16" t="s">
        <v>3597</v>
      </c>
      <c r="O1016" s="35" t="s">
        <v>3598</v>
      </c>
      <c r="P1016" s="16" t="s">
        <v>71</v>
      </c>
      <c r="Q1016" s="16" t="s">
        <v>131</v>
      </c>
      <c r="R1016" s="38" t="s">
        <v>73</v>
      </c>
      <c r="S1016" s="22"/>
      <c r="T1016" s="22">
        <v>1152</v>
      </c>
      <c r="U1016" s="22" t="s">
        <v>3597</v>
      </c>
      <c r="V1016" s="37" t="s">
        <v>3598</v>
      </c>
      <c r="W1016" s="16">
        <v>1000</v>
      </c>
      <c r="X1016" s="16" t="s">
        <v>74</v>
      </c>
      <c r="Y1016" s="16" t="s">
        <v>3599</v>
      </c>
      <c r="Z1016" s="16" t="s">
        <v>3600</v>
      </c>
      <c r="AA1016" s="16" t="s">
        <v>478</v>
      </c>
      <c r="AB1016" s="16" t="s">
        <v>4076</v>
      </c>
      <c r="AC1016" s="16" t="s">
        <v>480</v>
      </c>
      <c r="AD1016" s="16" t="s">
        <v>4179</v>
      </c>
      <c r="AE1016" s="16" t="s">
        <v>3601</v>
      </c>
      <c r="AF1016" s="24">
        <v>2948278</v>
      </c>
      <c r="AG1016" s="25" t="s">
        <v>78</v>
      </c>
      <c r="AH1016" s="24">
        <v>2948278</v>
      </c>
      <c r="AI1016" s="26" t="s">
        <v>78</v>
      </c>
      <c r="AJ1016" s="27">
        <v>43083</v>
      </c>
      <c r="AK1016" s="19"/>
      <c r="AL1016" s="28">
        <f t="shared" ca="1" si="93"/>
        <v>7.25</v>
      </c>
      <c r="AM1016" s="16" t="s">
        <v>183</v>
      </c>
      <c r="AN1016" s="16" t="s">
        <v>94</v>
      </c>
      <c r="AO1016" s="36" t="s">
        <v>481</v>
      </c>
      <c r="AP1016" s="30">
        <v>6.9690000000000002E-2</v>
      </c>
      <c r="AQ1016" s="31" t="s">
        <v>5299</v>
      </c>
      <c r="AR1016" s="16" t="s">
        <v>5300</v>
      </c>
      <c r="AS1016" s="16" t="s">
        <v>308</v>
      </c>
      <c r="AT1016" s="16"/>
      <c r="AU1016" s="33"/>
      <c r="AV1016" s="16"/>
      <c r="AW1016" s="16" t="s">
        <v>5301</v>
      </c>
      <c r="AX1016" s="16" t="s">
        <v>5302</v>
      </c>
      <c r="AY1016" s="16" t="s">
        <v>5303</v>
      </c>
      <c r="AZ1016" s="16" t="str">
        <f t="shared" ca="1" si="95"/>
        <v xml:space="preserve"> </v>
      </c>
      <c r="BA1016" s="16" t="s">
        <v>87</v>
      </c>
      <c r="BB1016" s="16" t="s">
        <v>87</v>
      </c>
      <c r="BC1016" s="16"/>
      <c r="BD1016" s="18" t="s">
        <v>87</v>
      </c>
      <c r="BE1016" s="16"/>
      <c r="BF1016" s="16" t="s">
        <v>87</v>
      </c>
      <c r="BG1016" s="31"/>
      <c r="BH1016" s="16"/>
      <c r="BI1016" s="19"/>
      <c r="BJ1016" s="16"/>
      <c r="BK1016" s="16"/>
      <c r="BL1016" s="34"/>
    </row>
    <row r="1017" spans="1:64">
      <c r="A1017" s="15">
        <v>1153</v>
      </c>
      <c r="B1017" s="16">
        <v>301</v>
      </c>
      <c r="C1017" s="17" t="s">
        <v>112</v>
      </c>
      <c r="D1017" s="18">
        <v>1147694204</v>
      </c>
      <c r="E1017" s="18">
        <v>1147694204</v>
      </c>
      <c r="F1017" s="18">
        <v>1147694204</v>
      </c>
      <c r="G1017" s="17" t="s">
        <v>5304</v>
      </c>
      <c r="H1017" s="16" t="s">
        <v>229</v>
      </c>
      <c r="I1017" s="19">
        <v>30682</v>
      </c>
      <c r="J1017" s="16">
        <f t="shared" ca="1" si="94"/>
        <v>41</v>
      </c>
      <c r="K1017" s="17" t="s">
        <v>67</v>
      </c>
      <c r="L1017" s="16">
        <v>4070</v>
      </c>
      <c r="M1017" s="16" t="s">
        <v>3596</v>
      </c>
      <c r="N1017" s="16" t="s">
        <v>3597</v>
      </c>
      <c r="O1017" s="35" t="s">
        <v>3598</v>
      </c>
      <c r="P1017" s="16" t="s">
        <v>71</v>
      </c>
      <c r="Q1017" s="16" t="s">
        <v>131</v>
      </c>
      <c r="R1017" s="38" t="s">
        <v>73</v>
      </c>
      <c r="S1017" s="22"/>
      <c r="T1017" s="22">
        <v>1153</v>
      </c>
      <c r="U1017" s="22" t="s">
        <v>3597</v>
      </c>
      <c r="V1017" s="37" t="s">
        <v>3598</v>
      </c>
      <c r="W1017" s="16">
        <v>1000</v>
      </c>
      <c r="X1017" s="16" t="s">
        <v>74</v>
      </c>
      <c r="Y1017" s="16" t="s">
        <v>3599</v>
      </c>
      <c r="Z1017" s="16" t="s">
        <v>3600</v>
      </c>
      <c r="AA1017" s="16" t="s">
        <v>339</v>
      </c>
      <c r="AB1017" s="16" t="s">
        <v>3825</v>
      </c>
      <c r="AC1017" s="16" t="s">
        <v>341</v>
      </c>
      <c r="AD1017" s="16" t="s">
        <v>3832</v>
      </c>
      <c r="AE1017" s="16" t="s">
        <v>1324</v>
      </c>
      <c r="AF1017" s="24">
        <v>2948278</v>
      </c>
      <c r="AG1017" s="25" t="s">
        <v>78</v>
      </c>
      <c r="AH1017" s="24">
        <v>2948278</v>
      </c>
      <c r="AI1017" s="26" t="s">
        <v>78</v>
      </c>
      <c r="AJ1017" s="27">
        <v>43720</v>
      </c>
      <c r="AK1017" s="19"/>
      <c r="AL1017" s="28">
        <f t="shared" ca="1" si="93"/>
        <v>5.5</v>
      </c>
      <c r="AM1017" s="16" t="s">
        <v>183</v>
      </c>
      <c r="AN1017" s="16" t="s">
        <v>94</v>
      </c>
      <c r="AO1017" s="36" t="s">
        <v>343</v>
      </c>
      <c r="AP1017" s="30">
        <v>6.9690000000000002E-2</v>
      </c>
      <c r="AQ1017" s="31" t="s">
        <v>5305</v>
      </c>
      <c r="AR1017" s="16" t="s">
        <v>5305</v>
      </c>
      <c r="AS1017" s="16" t="s">
        <v>84</v>
      </c>
      <c r="AT1017" s="16"/>
      <c r="AU1017" s="33"/>
      <c r="AV1017" s="16"/>
      <c r="AW1017" s="16" t="s">
        <v>5306</v>
      </c>
      <c r="AX1017" s="16">
        <v>3172379182</v>
      </c>
      <c r="AY1017" s="16" t="s">
        <v>78</v>
      </c>
      <c r="AZ1017" s="16" t="str">
        <f t="shared" ca="1" si="95"/>
        <v xml:space="preserve"> </v>
      </c>
      <c r="BA1017" s="16" t="s">
        <v>87</v>
      </c>
      <c r="BB1017" s="16" t="s">
        <v>87</v>
      </c>
      <c r="BC1017" s="16"/>
      <c r="BD1017" s="18" t="s">
        <v>87</v>
      </c>
      <c r="BE1017" s="16"/>
      <c r="BF1017" s="16" t="s">
        <v>87</v>
      </c>
      <c r="BG1017" s="31"/>
      <c r="BH1017" s="16"/>
      <c r="BI1017" s="19"/>
      <c r="BJ1017" s="16"/>
      <c r="BK1017" s="16"/>
      <c r="BL1017" s="34"/>
    </row>
    <row r="1018" spans="1:64">
      <c r="A1018" s="15">
        <v>1154</v>
      </c>
      <c r="B1018" s="16">
        <v>301</v>
      </c>
      <c r="C1018" s="17" t="s">
        <v>64</v>
      </c>
      <c r="D1018" s="18">
        <v>93411494</v>
      </c>
      <c r="E1018" s="18">
        <v>93411494</v>
      </c>
      <c r="F1018" s="18">
        <v>93411494</v>
      </c>
      <c r="G1018" s="17" t="s">
        <v>5307</v>
      </c>
      <c r="H1018" s="16" t="s">
        <v>89</v>
      </c>
      <c r="I1018" s="19">
        <v>28740</v>
      </c>
      <c r="J1018" s="16">
        <f t="shared" ca="1" si="94"/>
        <v>46</v>
      </c>
      <c r="K1018" s="17" t="s">
        <v>67</v>
      </c>
      <c r="L1018" s="16">
        <v>4070</v>
      </c>
      <c r="M1018" s="16" t="s">
        <v>3596</v>
      </c>
      <c r="N1018" s="16" t="s">
        <v>3597</v>
      </c>
      <c r="O1018" s="35" t="s">
        <v>3598</v>
      </c>
      <c r="P1018" s="16" t="s">
        <v>71</v>
      </c>
      <c r="Q1018" s="16" t="s">
        <v>131</v>
      </c>
      <c r="R1018" s="38" t="s">
        <v>73</v>
      </c>
      <c r="S1018" s="22"/>
      <c r="T1018" s="22">
        <v>1154</v>
      </c>
      <c r="U1018" s="22" t="s">
        <v>3597</v>
      </c>
      <c r="V1018" s="37" t="s">
        <v>3598</v>
      </c>
      <c r="W1018" s="16">
        <v>1000</v>
      </c>
      <c r="X1018" s="16" t="s">
        <v>74</v>
      </c>
      <c r="Y1018" s="16" t="s">
        <v>3599</v>
      </c>
      <c r="Z1018" s="16" t="s">
        <v>3600</v>
      </c>
      <c r="AA1018" s="16" t="s">
        <v>478</v>
      </c>
      <c r="AB1018" s="16" t="s">
        <v>479</v>
      </c>
      <c r="AC1018" s="16" t="s">
        <v>480</v>
      </c>
      <c r="AD1018" s="16"/>
      <c r="AE1018" s="16" t="s">
        <v>3601</v>
      </c>
      <c r="AF1018" s="24">
        <v>2948278</v>
      </c>
      <c r="AG1018" s="25" t="s">
        <v>78</v>
      </c>
      <c r="AH1018" s="24">
        <v>2948278</v>
      </c>
      <c r="AI1018" s="26" t="s">
        <v>78</v>
      </c>
      <c r="AJ1018" s="27">
        <v>43059</v>
      </c>
      <c r="AK1018" s="19"/>
      <c r="AL1018" s="28">
        <f t="shared" ca="1" si="93"/>
        <v>7.333333333333333</v>
      </c>
      <c r="AM1018" s="16" t="s">
        <v>183</v>
      </c>
      <c r="AN1018" s="16" t="s">
        <v>194</v>
      </c>
      <c r="AO1018" s="36" t="s">
        <v>481</v>
      </c>
      <c r="AP1018" s="30">
        <v>6.9690000000000002E-2</v>
      </c>
      <c r="AQ1018" s="31" t="s">
        <v>5308</v>
      </c>
      <c r="AR1018" s="16" t="s">
        <v>5308</v>
      </c>
      <c r="AS1018" s="16" t="s">
        <v>1811</v>
      </c>
      <c r="AT1018" s="16"/>
      <c r="AU1018" s="33"/>
      <c r="AV1018" s="16"/>
      <c r="AW1018" s="16" t="s">
        <v>5309</v>
      </c>
      <c r="AX1018" s="16">
        <v>3104912968</v>
      </c>
      <c r="AY1018" s="16" t="s">
        <v>78</v>
      </c>
      <c r="AZ1018" s="16" t="str">
        <f t="shared" ca="1" si="95"/>
        <v xml:space="preserve"> </v>
      </c>
      <c r="BA1018" s="16" t="s">
        <v>87</v>
      </c>
      <c r="BB1018" s="16" t="s">
        <v>87</v>
      </c>
      <c r="BC1018" s="16"/>
      <c r="BD1018" s="18" t="s">
        <v>87</v>
      </c>
      <c r="BE1018" s="16"/>
      <c r="BF1018" s="16" t="s">
        <v>87</v>
      </c>
      <c r="BG1018" s="31"/>
      <c r="BH1018" s="16"/>
      <c r="BI1018" s="19"/>
      <c r="BJ1018" s="16"/>
      <c r="BK1018" s="16"/>
      <c r="BL1018" s="34"/>
    </row>
    <row r="1019" spans="1:64">
      <c r="A1019" s="15">
        <v>1155</v>
      </c>
      <c r="B1019" s="16">
        <v>301</v>
      </c>
      <c r="C1019" s="17" t="s">
        <v>64</v>
      </c>
      <c r="D1019" s="18">
        <v>93443340</v>
      </c>
      <c r="E1019" s="18">
        <v>93443340</v>
      </c>
      <c r="F1019" s="18">
        <v>93443340</v>
      </c>
      <c r="G1019" s="17" t="s">
        <v>5310</v>
      </c>
      <c r="H1019" s="16" t="s">
        <v>89</v>
      </c>
      <c r="I1019" s="19" t="s">
        <v>5311</v>
      </c>
      <c r="J1019" s="16">
        <f t="shared" ca="1" si="94"/>
        <v>56</v>
      </c>
      <c r="K1019" s="17" t="s">
        <v>67</v>
      </c>
      <c r="L1019" s="16">
        <v>4070</v>
      </c>
      <c r="M1019" s="16" t="s">
        <v>3596</v>
      </c>
      <c r="N1019" s="16" t="s">
        <v>3597</v>
      </c>
      <c r="O1019" s="35" t="s">
        <v>3598</v>
      </c>
      <c r="P1019" s="16" t="s">
        <v>71</v>
      </c>
      <c r="Q1019" s="16" t="s">
        <v>131</v>
      </c>
      <c r="R1019" s="38" t="s">
        <v>73</v>
      </c>
      <c r="S1019" s="22"/>
      <c r="T1019" s="22">
        <v>1155</v>
      </c>
      <c r="U1019" s="22" t="s">
        <v>3597</v>
      </c>
      <c r="V1019" s="37" t="s">
        <v>3598</v>
      </c>
      <c r="W1019" s="16">
        <v>1000</v>
      </c>
      <c r="X1019" s="16" t="s">
        <v>74</v>
      </c>
      <c r="Y1019" s="16" t="s">
        <v>3599</v>
      </c>
      <c r="Z1019" s="16" t="s">
        <v>3600</v>
      </c>
      <c r="AA1019" s="16" t="s">
        <v>76</v>
      </c>
      <c r="AB1019" s="16" t="s">
        <v>76</v>
      </c>
      <c r="AC1019" s="16" t="s">
        <v>76</v>
      </c>
      <c r="AD1019" s="16"/>
      <c r="AE1019" s="16" t="s">
        <v>1324</v>
      </c>
      <c r="AF1019" s="24">
        <v>2948278</v>
      </c>
      <c r="AG1019" s="25" t="s">
        <v>78</v>
      </c>
      <c r="AH1019" s="24">
        <v>2948278</v>
      </c>
      <c r="AI1019" s="26" t="s">
        <v>78</v>
      </c>
      <c r="AJ1019" s="27">
        <v>42832</v>
      </c>
      <c r="AK1019" s="19"/>
      <c r="AL1019" s="28">
        <f t="shared" ca="1" si="93"/>
        <v>7.916666666666667</v>
      </c>
      <c r="AM1019" s="16" t="s">
        <v>173</v>
      </c>
      <c r="AN1019" s="16" t="s">
        <v>94</v>
      </c>
      <c r="AO1019" s="36" t="s">
        <v>82</v>
      </c>
      <c r="AP1019" s="30">
        <v>6.9690000000000002E-2</v>
      </c>
      <c r="AQ1019" s="31" t="s">
        <v>5312</v>
      </c>
      <c r="AR1019" s="16" t="s">
        <v>5313</v>
      </c>
      <c r="AS1019" s="16" t="s">
        <v>84</v>
      </c>
      <c r="AT1019" s="16"/>
      <c r="AU1019" s="33"/>
      <c r="AV1019" s="16"/>
      <c r="AW1019" s="16" t="s">
        <v>5314</v>
      </c>
      <c r="AX1019" s="16">
        <v>3052546639</v>
      </c>
      <c r="AY1019" s="16" t="s">
        <v>78</v>
      </c>
      <c r="AZ1019" s="16" t="str">
        <f t="shared" ca="1" si="95"/>
        <v xml:space="preserve"> </v>
      </c>
      <c r="BA1019" s="16" t="s">
        <v>87</v>
      </c>
      <c r="BB1019" s="16" t="s">
        <v>211</v>
      </c>
      <c r="BC1019" s="16"/>
      <c r="BD1019" s="18" t="s">
        <v>87</v>
      </c>
      <c r="BE1019" s="16"/>
      <c r="BF1019" s="16" t="s">
        <v>87</v>
      </c>
      <c r="BG1019" s="31"/>
      <c r="BH1019" s="16"/>
      <c r="BI1019" s="19"/>
      <c r="BJ1019" s="16"/>
      <c r="BK1019" s="16"/>
      <c r="BL1019" s="34"/>
    </row>
    <row r="1020" spans="1:64">
      <c r="A1020" s="15">
        <v>1156</v>
      </c>
      <c r="B1020" s="16">
        <v>301</v>
      </c>
      <c r="C1020" s="17" t="s">
        <v>64</v>
      </c>
      <c r="D1020" s="18">
        <v>93445050</v>
      </c>
      <c r="E1020" s="18">
        <v>93445050</v>
      </c>
      <c r="F1020" s="18">
        <v>93445050</v>
      </c>
      <c r="G1020" s="17" t="s">
        <v>5315</v>
      </c>
      <c r="H1020" s="16" t="s">
        <v>89</v>
      </c>
      <c r="I1020" s="19" t="s">
        <v>5316</v>
      </c>
      <c r="J1020" s="16">
        <f t="shared" ca="1" si="94"/>
        <v>45</v>
      </c>
      <c r="K1020" s="17" t="s">
        <v>67</v>
      </c>
      <c r="L1020" s="16">
        <v>4070</v>
      </c>
      <c r="M1020" s="16" t="s">
        <v>3596</v>
      </c>
      <c r="N1020" s="16" t="s">
        <v>3597</v>
      </c>
      <c r="O1020" s="35" t="s">
        <v>3598</v>
      </c>
      <c r="P1020" s="16" t="s">
        <v>71</v>
      </c>
      <c r="Q1020" s="16" t="s">
        <v>131</v>
      </c>
      <c r="R1020" s="38" t="s">
        <v>73</v>
      </c>
      <c r="S1020" s="22"/>
      <c r="T1020" s="22">
        <v>1156</v>
      </c>
      <c r="U1020" s="22" t="s">
        <v>3597</v>
      </c>
      <c r="V1020" s="37" t="s">
        <v>3598</v>
      </c>
      <c r="W1020" s="16">
        <v>1000</v>
      </c>
      <c r="X1020" s="16" t="s">
        <v>74</v>
      </c>
      <c r="Y1020" s="16" t="s">
        <v>3599</v>
      </c>
      <c r="Z1020" s="16" t="s">
        <v>3600</v>
      </c>
      <c r="AA1020" s="16" t="s">
        <v>433</v>
      </c>
      <c r="AB1020" s="16" t="s">
        <v>662</v>
      </c>
      <c r="AC1020" s="16" t="s">
        <v>663</v>
      </c>
      <c r="AD1020" s="16" t="s">
        <v>5317</v>
      </c>
      <c r="AE1020" s="16" t="s">
        <v>1324</v>
      </c>
      <c r="AF1020" s="24">
        <v>2948278</v>
      </c>
      <c r="AG1020" s="25" t="s">
        <v>78</v>
      </c>
      <c r="AH1020" s="24">
        <v>2948278</v>
      </c>
      <c r="AI1020" s="26" t="s">
        <v>78</v>
      </c>
      <c r="AJ1020" s="27">
        <v>42846</v>
      </c>
      <c r="AK1020" s="19"/>
      <c r="AL1020" s="28">
        <f t="shared" ca="1" si="93"/>
        <v>7.916666666666667</v>
      </c>
      <c r="AM1020" s="16" t="s">
        <v>120</v>
      </c>
      <c r="AN1020" s="16" t="s">
        <v>94</v>
      </c>
      <c r="AO1020" s="36" t="s">
        <v>664</v>
      </c>
      <c r="AP1020" s="30">
        <v>6.9690000000000002E-2</v>
      </c>
      <c r="AQ1020" s="31" t="s">
        <v>5318</v>
      </c>
      <c r="AR1020" s="16" t="s">
        <v>5318</v>
      </c>
      <c r="AS1020" s="16" t="s">
        <v>84</v>
      </c>
      <c r="AT1020" s="16"/>
      <c r="AU1020" s="33"/>
      <c r="AV1020" s="16"/>
      <c r="AW1020" s="16" t="s">
        <v>5319</v>
      </c>
      <c r="AX1020" s="16">
        <v>3107983095</v>
      </c>
      <c r="AY1020" s="16">
        <v>3232245714</v>
      </c>
      <c r="AZ1020" s="16" t="str">
        <f t="shared" ca="1" si="95"/>
        <v xml:space="preserve"> </v>
      </c>
      <c r="BA1020" s="16" t="s">
        <v>87</v>
      </c>
      <c r="BB1020" s="16" t="s">
        <v>211</v>
      </c>
      <c r="BC1020" s="16"/>
      <c r="BD1020" s="18" t="s">
        <v>87</v>
      </c>
      <c r="BE1020" s="16"/>
      <c r="BF1020" s="16" t="s">
        <v>87</v>
      </c>
      <c r="BG1020" s="31"/>
      <c r="BH1020" s="16"/>
      <c r="BI1020" s="19"/>
      <c r="BJ1020" s="16"/>
      <c r="BK1020" s="16"/>
      <c r="BL1020" s="34"/>
    </row>
    <row r="1021" spans="1:64">
      <c r="A1021" s="15">
        <v>1158</v>
      </c>
      <c r="B1021" s="16">
        <v>301</v>
      </c>
      <c r="C1021" s="17" t="s">
        <v>64</v>
      </c>
      <c r="D1021" s="18">
        <v>93445744</v>
      </c>
      <c r="E1021" s="18">
        <v>93445744</v>
      </c>
      <c r="F1021" s="18">
        <v>93445744</v>
      </c>
      <c r="G1021" s="17" t="s">
        <v>5320</v>
      </c>
      <c r="H1021" s="16" t="s">
        <v>89</v>
      </c>
      <c r="I1021" s="19" t="s">
        <v>5321</v>
      </c>
      <c r="J1021" s="16">
        <f ca="1">IF(I1021=0," ",DATEDIF(I1021,TODAY(),"Y"))</f>
        <v>41</v>
      </c>
      <c r="K1021" s="17" t="s">
        <v>67</v>
      </c>
      <c r="L1021" s="16">
        <v>4070</v>
      </c>
      <c r="M1021" s="16" t="s">
        <v>3596</v>
      </c>
      <c r="N1021" s="16" t="s">
        <v>3597</v>
      </c>
      <c r="O1021" s="35" t="s">
        <v>3598</v>
      </c>
      <c r="P1021" s="16" t="s">
        <v>71</v>
      </c>
      <c r="Q1021" s="16" t="s">
        <v>131</v>
      </c>
      <c r="R1021" s="38" t="s">
        <v>73</v>
      </c>
      <c r="S1021" s="22"/>
      <c r="T1021" s="22">
        <v>1158</v>
      </c>
      <c r="U1021" s="22" t="s">
        <v>3597</v>
      </c>
      <c r="V1021" s="37" t="s">
        <v>3598</v>
      </c>
      <c r="W1021" s="16">
        <v>1000</v>
      </c>
      <c r="X1021" s="16" t="s">
        <v>74</v>
      </c>
      <c r="Y1021" s="16" t="s">
        <v>3599</v>
      </c>
      <c r="Z1021" s="16" t="s">
        <v>3600</v>
      </c>
      <c r="AA1021" s="16" t="s">
        <v>76</v>
      </c>
      <c r="AB1021" s="16" t="s">
        <v>76</v>
      </c>
      <c r="AC1021" s="16" t="s">
        <v>76</v>
      </c>
      <c r="AD1021" s="16"/>
      <c r="AE1021" s="16" t="s">
        <v>1324</v>
      </c>
      <c r="AF1021" s="24">
        <v>2948278</v>
      </c>
      <c r="AG1021" s="25" t="s">
        <v>78</v>
      </c>
      <c r="AH1021" s="24">
        <v>2948278</v>
      </c>
      <c r="AI1021" s="26" t="s">
        <v>78</v>
      </c>
      <c r="AJ1021" s="27">
        <v>43004</v>
      </c>
      <c r="AK1021" s="19"/>
      <c r="AL1021" s="28">
        <f ca="1">IFERROR(IF(AJ1021=0," ",DATEDIF(AJ1021,TODAY(),"M"))/12," ")</f>
        <v>7.5</v>
      </c>
      <c r="AM1021" s="16" t="s">
        <v>120</v>
      </c>
      <c r="AN1021" s="16" t="s">
        <v>121</v>
      </c>
      <c r="AO1021" s="36" t="s">
        <v>82</v>
      </c>
      <c r="AP1021" s="30">
        <v>6.9690000000000002E-2</v>
      </c>
      <c r="AQ1021" s="31" t="s">
        <v>5322</v>
      </c>
      <c r="AR1021" s="16" t="s">
        <v>5323</v>
      </c>
      <c r="AS1021" s="16" t="s">
        <v>84</v>
      </c>
      <c r="AT1021" s="16"/>
      <c r="AU1021" s="33"/>
      <c r="AV1021" s="16"/>
      <c r="AW1021" s="16" t="s">
        <v>5324</v>
      </c>
      <c r="AX1021" s="16">
        <v>3229493868</v>
      </c>
      <c r="AY1021" s="16" t="s">
        <v>78</v>
      </c>
      <c r="AZ1021" s="16" t="str">
        <f t="shared" ca="1" si="95"/>
        <v xml:space="preserve"> </v>
      </c>
      <c r="BA1021" s="16" t="s">
        <v>87</v>
      </c>
      <c r="BB1021" s="16" t="s">
        <v>211</v>
      </c>
      <c r="BC1021" s="16"/>
      <c r="BD1021" s="18" t="s">
        <v>87</v>
      </c>
      <c r="BE1021" s="16"/>
      <c r="BF1021" s="16" t="s">
        <v>87</v>
      </c>
      <c r="BG1021" s="31"/>
      <c r="BH1021" s="16"/>
      <c r="BI1021" s="19"/>
      <c r="BJ1021" s="16"/>
      <c r="BK1021" s="16"/>
      <c r="BL1021" s="34"/>
    </row>
    <row r="1022" spans="1:64">
      <c r="A1022" s="15">
        <v>1159</v>
      </c>
      <c r="B1022" s="16">
        <v>301</v>
      </c>
      <c r="C1022" s="17" t="s">
        <v>64</v>
      </c>
      <c r="D1022" s="18">
        <v>93478537</v>
      </c>
      <c r="E1022" s="18">
        <v>93478537</v>
      </c>
      <c r="F1022" s="18">
        <v>93478537</v>
      </c>
      <c r="G1022" s="17" t="s">
        <v>5325</v>
      </c>
      <c r="H1022" s="16" t="s">
        <v>89</v>
      </c>
      <c r="I1022" s="19">
        <v>30588</v>
      </c>
      <c r="J1022" s="16">
        <f ca="1">IF(I1022=0," ",DATEDIF(I1022,TODAY(),"Y"))</f>
        <v>41</v>
      </c>
      <c r="K1022" s="17" t="s">
        <v>67</v>
      </c>
      <c r="L1022" s="16">
        <v>4070</v>
      </c>
      <c r="M1022" s="16" t="s">
        <v>3596</v>
      </c>
      <c r="N1022" s="16" t="s">
        <v>3597</v>
      </c>
      <c r="O1022" s="35" t="s">
        <v>3598</v>
      </c>
      <c r="P1022" s="16" t="s">
        <v>71</v>
      </c>
      <c r="Q1022" s="16" t="s">
        <v>131</v>
      </c>
      <c r="R1022" s="38" t="s">
        <v>73</v>
      </c>
      <c r="S1022" s="22"/>
      <c r="T1022" s="22">
        <v>1159</v>
      </c>
      <c r="U1022" s="22" t="s">
        <v>3597</v>
      </c>
      <c r="V1022" s="37" t="s">
        <v>3598</v>
      </c>
      <c r="W1022" s="16">
        <v>1000</v>
      </c>
      <c r="X1022" s="16" t="s">
        <v>74</v>
      </c>
      <c r="Y1022" s="16" t="s">
        <v>3599</v>
      </c>
      <c r="Z1022" s="16" t="s">
        <v>3600</v>
      </c>
      <c r="AA1022" s="16" t="s">
        <v>478</v>
      </c>
      <c r="AB1022" s="16" t="s">
        <v>4496</v>
      </c>
      <c r="AC1022" s="16" t="s">
        <v>772</v>
      </c>
      <c r="AD1022" s="16"/>
      <c r="AE1022" s="16" t="s">
        <v>1324</v>
      </c>
      <c r="AF1022" s="24">
        <v>2948278</v>
      </c>
      <c r="AG1022" s="25" t="s">
        <v>78</v>
      </c>
      <c r="AH1022" s="24">
        <v>2948278</v>
      </c>
      <c r="AI1022" s="26" t="s">
        <v>78</v>
      </c>
      <c r="AJ1022" s="27">
        <v>43118</v>
      </c>
      <c r="AK1022" s="19"/>
      <c r="AL1022" s="28">
        <f ca="1">IFERROR(IF(AJ1022=0," ",DATEDIF(AJ1022,TODAY(),"M"))/12," ")</f>
        <v>7.166666666666667</v>
      </c>
      <c r="AM1022" s="16" t="s">
        <v>183</v>
      </c>
      <c r="AN1022" s="16" t="s">
        <v>94</v>
      </c>
      <c r="AO1022" s="36" t="s">
        <v>773</v>
      </c>
      <c r="AP1022" s="30">
        <v>6.9690000000000002E-2</v>
      </c>
      <c r="AQ1022" s="31" t="s">
        <v>5326</v>
      </c>
      <c r="AR1022" s="16" t="s">
        <v>5327</v>
      </c>
      <c r="AS1022" s="16" t="s">
        <v>84</v>
      </c>
      <c r="AT1022" s="16"/>
      <c r="AU1022" s="33"/>
      <c r="AV1022" s="16"/>
      <c r="AW1022" s="16" t="s">
        <v>5328</v>
      </c>
      <c r="AX1022" s="16">
        <v>3104662797</v>
      </c>
      <c r="AY1022" s="16" t="s">
        <v>78</v>
      </c>
      <c r="AZ1022" s="16" t="str">
        <f t="shared" ca="1" si="95"/>
        <v xml:space="preserve"> </v>
      </c>
      <c r="BA1022" s="16" t="s">
        <v>87</v>
      </c>
      <c r="BB1022" s="16" t="s">
        <v>211</v>
      </c>
      <c r="BC1022" s="16"/>
      <c r="BD1022" s="18" t="s">
        <v>87</v>
      </c>
      <c r="BE1022" s="16"/>
      <c r="BF1022" s="16" t="s">
        <v>87</v>
      </c>
      <c r="BG1022" s="31"/>
      <c r="BH1022" s="16"/>
      <c r="BI1022" s="19"/>
      <c r="BJ1022" s="16"/>
      <c r="BK1022" s="16"/>
      <c r="BL1022" s="34"/>
    </row>
    <row r="1023" spans="1:64">
      <c r="A1023" s="15">
        <v>1161</v>
      </c>
      <c r="B1023" s="16">
        <v>301</v>
      </c>
      <c r="C1023" s="17" t="s">
        <v>64</v>
      </c>
      <c r="D1023" s="18">
        <v>94043338</v>
      </c>
      <c r="E1023" s="18">
        <v>94043338</v>
      </c>
      <c r="F1023" s="18">
        <v>94043338</v>
      </c>
      <c r="G1023" s="17" t="s">
        <v>5329</v>
      </c>
      <c r="H1023" s="16" t="s">
        <v>89</v>
      </c>
      <c r="I1023" s="19">
        <v>31135</v>
      </c>
      <c r="J1023" s="16">
        <f t="shared" ref="J1023:J1038" ca="1" si="96">IF(I1023=0," ",DATEDIF(I1023,TODAY(),"Y"))</f>
        <v>40</v>
      </c>
      <c r="K1023" s="17" t="s">
        <v>67</v>
      </c>
      <c r="L1023" s="16">
        <v>4070</v>
      </c>
      <c r="M1023" s="16" t="s">
        <v>3596</v>
      </c>
      <c r="N1023" s="16" t="s">
        <v>3597</v>
      </c>
      <c r="O1023" s="35" t="s">
        <v>3598</v>
      </c>
      <c r="P1023" s="16" t="s">
        <v>71</v>
      </c>
      <c r="Q1023" s="16" t="s">
        <v>131</v>
      </c>
      <c r="R1023" s="38" t="s">
        <v>73</v>
      </c>
      <c r="S1023" s="22"/>
      <c r="T1023" s="22">
        <v>1161</v>
      </c>
      <c r="U1023" s="22" t="s">
        <v>3597</v>
      </c>
      <c r="V1023" s="37" t="s">
        <v>3598</v>
      </c>
      <c r="W1023" s="16">
        <v>1000</v>
      </c>
      <c r="X1023" s="16" t="s">
        <v>74</v>
      </c>
      <c r="Y1023" s="16" t="s">
        <v>3599</v>
      </c>
      <c r="Z1023" s="16" t="s">
        <v>3600</v>
      </c>
      <c r="AA1023" s="16" t="s">
        <v>433</v>
      </c>
      <c r="AB1023" s="16" t="s">
        <v>434</v>
      </c>
      <c r="AC1023" s="16" t="s">
        <v>435</v>
      </c>
      <c r="AD1023" s="16"/>
      <c r="AE1023" s="16" t="s">
        <v>3601</v>
      </c>
      <c r="AF1023" s="24">
        <v>2948278</v>
      </c>
      <c r="AG1023" s="25" t="s">
        <v>78</v>
      </c>
      <c r="AH1023" s="24">
        <v>2948278</v>
      </c>
      <c r="AI1023" s="26" t="s">
        <v>78</v>
      </c>
      <c r="AJ1023" s="27">
        <v>43285</v>
      </c>
      <c r="AK1023" s="19"/>
      <c r="AL1023" s="28">
        <f t="shared" ref="AL1023:AL1064" ca="1" si="97">IFERROR(IF(AJ1023=0," ",DATEDIF(AJ1023,TODAY(),"M"))/12," ")</f>
        <v>6.75</v>
      </c>
      <c r="AM1023" s="16" t="s">
        <v>120</v>
      </c>
      <c r="AN1023" s="16" t="s">
        <v>94</v>
      </c>
      <c r="AO1023" s="36" t="s">
        <v>436</v>
      </c>
      <c r="AP1023" s="30">
        <v>6.9690000000000002E-2</v>
      </c>
      <c r="AQ1023" s="31" t="s">
        <v>5330</v>
      </c>
      <c r="AR1023" s="16" t="s">
        <v>5330</v>
      </c>
      <c r="AS1023" s="16" t="s">
        <v>84</v>
      </c>
      <c r="AT1023" s="16"/>
      <c r="AU1023" s="33"/>
      <c r="AV1023" s="16"/>
      <c r="AW1023" s="16" t="s">
        <v>5331</v>
      </c>
      <c r="AX1023" s="16">
        <v>3134153106</v>
      </c>
      <c r="AY1023" s="16" t="s">
        <v>78</v>
      </c>
      <c r="AZ1023" s="16" t="str">
        <f t="shared" ca="1" si="95"/>
        <v xml:space="preserve"> </v>
      </c>
      <c r="BA1023" s="16" t="s">
        <v>87</v>
      </c>
      <c r="BB1023" s="16" t="s">
        <v>87</v>
      </c>
      <c r="BC1023" s="16"/>
      <c r="BD1023" s="18" t="s">
        <v>87</v>
      </c>
      <c r="BE1023" s="16"/>
      <c r="BF1023" s="16" t="s">
        <v>87</v>
      </c>
      <c r="BG1023" s="31"/>
      <c r="BH1023" s="16"/>
      <c r="BI1023" s="19"/>
      <c r="BJ1023" s="16"/>
      <c r="BK1023" s="16"/>
      <c r="BL1023" s="34"/>
    </row>
    <row r="1024" spans="1:64">
      <c r="A1024" s="15">
        <v>1162</v>
      </c>
      <c r="B1024" s="16">
        <v>301</v>
      </c>
      <c r="C1024" s="17" t="s">
        <v>64</v>
      </c>
      <c r="D1024" s="18">
        <v>94150458</v>
      </c>
      <c r="E1024" s="18">
        <v>94150458</v>
      </c>
      <c r="F1024" s="18">
        <v>94150458</v>
      </c>
      <c r="G1024" s="17" t="s">
        <v>5332</v>
      </c>
      <c r="H1024" s="16" t="s">
        <v>236</v>
      </c>
      <c r="I1024" s="19" t="s">
        <v>4878</v>
      </c>
      <c r="J1024" s="16">
        <f t="shared" ca="1" si="96"/>
        <v>45</v>
      </c>
      <c r="K1024" s="17" t="s">
        <v>67</v>
      </c>
      <c r="L1024" s="16">
        <v>4070</v>
      </c>
      <c r="M1024" s="16" t="s">
        <v>3596</v>
      </c>
      <c r="N1024" s="16" t="s">
        <v>3597</v>
      </c>
      <c r="O1024" s="35" t="s">
        <v>3598</v>
      </c>
      <c r="P1024" s="16" t="s">
        <v>71</v>
      </c>
      <c r="Q1024" s="16" t="s">
        <v>131</v>
      </c>
      <c r="R1024" s="38" t="s">
        <v>73</v>
      </c>
      <c r="S1024" s="22"/>
      <c r="T1024" s="22">
        <v>1162</v>
      </c>
      <c r="U1024" s="22" t="s">
        <v>3597</v>
      </c>
      <c r="V1024" s="37" t="s">
        <v>3598</v>
      </c>
      <c r="W1024" s="16">
        <v>1000</v>
      </c>
      <c r="X1024" s="16" t="s">
        <v>74</v>
      </c>
      <c r="Y1024" s="16" t="s">
        <v>3599</v>
      </c>
      <c r="Z1024" s="16" t="s">
        <v>3600</v>
      </c>
      <c r="AA1024" s="16" t="s">
        <v>433</v>
      </c>
      <c r="AB1024" s="16" t="s">
        <v>3715</v>
      </c>
      <c r="AC1024" s="16" t="s">
        <v>435</v>
      </c>
      <c r="AD1024" s="16"/>
      <c r="AE1024" s="16" t="s">
        <v>1324</v>
      </c>
      <c r="AF1024" s="24">
        <v>2948278</v>
      </c>
      <c r="AG1024" s="25" t="s">
        <v>78</v>
      </c>
      <c r="AH1024" s="24">
        <v>2948278</v>
      </c>
      <c r="AI1024" s="26" t="s">
        <v>78</v>
      </c>
      <c r="AJ1024" s="27">
        <v>43014</v>
      </c>
      <c r="AK1024" s="19"/>
      <c r="AL1024" s="28">
        <f t="shared" ca="1" si="97"/>
        <v>7.416666666666667</v>
      </c>
      <c r="AM1024" s="16" t="s">
        <v>93</v>
      </c>
      <c r="AN1024" s="16" t="s">
        <v>94</v>
      </c>
      <c r="AO1024" s="36" t="s">
        <v>436</v>
      </c>
      <c r="AP1024" s="30">
        <v>6.9690000000000002E-2</v>
      </c>
      <c r="AQ1024" s="31" t="s">
        <v>5333</v>
      </c>
      <c r="AR1024" s="16" t="s">
        <v>5333</v>
      </c>
      <c r="AS1024" s="16" t="s">
        <v>84</v>
      </c>
      <c r="AT1024" s="16"/>
      <c r="AU1024" s="33"/>
      <c r="AV1024" s="16"/>
      <c r="AW1024" s="16" t="s">
        <v>5334</v>
      </c>
      <c r="AX1024" s="16">
        <v>3214651782</v>
      </c>
      <c r="AY1024" s="16" t="s">
        <v>78</v>
      </c>
      <c r="AZ1024" s="16" t="str">
        <f t="shared" ca="1" si="95"/>
        <v xml:space="preserve"> </v>
      </c>
      <c r="BA1024" s="16" t="s">
        <v>87</v>
      </c>
      <c r="BB1024" s="16" t="s">
        <v>87</v>
      </c>
      <c r="BC1024" s="16"/>
      <c r="BD1024" s="18" t="s">
        <v>87</v>
      </c>
      <c r="BE1024" s="16"/>
      <c r="BF1024" s="16" t="s">
        <v>87</v>
      </c>
      <c r="BG1024" s="31"/>
      <c r="BH1024" s="16"/>
      <c r="BI1024" s="19"/>
      <c r="BJ1024" s="16"/>
      <c r="BK1024" s="16"/>
      <c r="BL1024" s="34"/>
    </row>
    <row r="1025" spans="1:64">
      <c r="A1025" s="15">
        <v>1163</v>
      </c>
      <c r="B1025" s="16">
        <v>301</v>
      </c>
      <c r="C1025" s="17" t="s">
        <v>64</v>
      </c>
      <c r="D1025" s="18">
        <v>94283666</v>
      </c>
      <c r="E1025" s="18">
        <v>94283666</v>
      </c>
      <c r="F1025" s="18">
        <v>94283666</v>
      </c>
      <c r="G1025" s="17" t="s">
        <v>5335</v>
      </c>
      <c r="H1025" s="16" t="s">
        <v>89</v>
      </c>
      <c r="I1025" s="19">
        <v>26898</v>
      </c>
      <c r="J1025" s="16">
        <f t="shared" ca="1" si="96"/>
        <v>51</v>
      </c>
      <c r="K1025" s="17" t="s">
        <v>67</v>
      </c>
      <c r="L1025" s="16">
        <v>4070</v>
      </c>
      <c r="M1025" s="16" t="s">
        <v>3596</v>
      </c>
      <c r="N1025" s="16" t="s">
        <v>3597</v>
      </c>
      <c r="O1025" s="35" t="s">
        <v>3598</v>
      </c>
      <c r="P1025" s="16" t="s">
        <v>71</v>
      </c>
      <c r="Q1025" s="16" t="s">
        <v>131</v>
      </c>
      <c r="R1025" s="38" t="s">
        <v>1726</v>
      </c>
      <c r="S1025" s="22"/>
      <c r="T1025" s="22">
        <v>1163</v>
      </c>
      <c r="U1025" s="22" t="s">
        <v>3597</v>
      </c>
      <c r="V1025" s="37" t="s">
        <v>3598</v>
      </c>
      <c r="W1025" s="16">
        <v>1000</v>
      </c>
      <c r="X1025" s="16" t="s">
        <v>74</v>
      </c>
      <c r="Y1025" s="16" t="s">
        <v>3599</v>
      </c>
      <c r="Z1025" s="16" t="s">
        <v>3600</v>
      </c>
      <c r="AA1025" s="16" t="s">
        <v>76</v>
      </c>
      <c r="AB1025" s="16" t="s">
        <v>76</v>
      </c>
      <c r="AC1025" s="16" t="s">
        <v>76</v>
      </c>
      <c r="AD1025" s="16"/>
      <c r="AE1025" s="16" t="s">
        <v>3601</v>
      </c>
      <c r="AF1025" s="24">
        <v>2948278</v>
      </c>
      <c r="AG1025" s="25" t="s">
        <v>78</v>
      </c>
      <c r="AH1025" s="24">
        <v>2948278</v>
      </c>
      <c r="AI1025" s="26" t="s">
        <v>78</v>
      </c>
      <c r="AJ1025" s="27">
        <v>43083</v>
      </c>
      <c r="AK1025" s="19"/>
      <c r="AL1025" s="28">
        <f t="shared" ca="1" si="97"/>
        <v>7.25</v>
      </c>
      <c r="AM1025" s="16" t="s">
        <v>183</v>
      </c>
      <c r="AN1025" s="16" t="s">
        <v>94</v>
      </c>
      <c r="AO1025" s="36" t="s">
        <v>82</v>
      </c>
      <c r="AP1025" s="30">
        <v>6.9690000000000002E-2</v>
      </c>
      <c r="AQ1025" s="31" t="s">
        <v>5336</v>
      </c>
      <c r="AR1025" s="16" t="s">
        <v>5336</v>
      </c>
      <c r="AS1025" s="16" t="s">
        <v>84</v>
      </c>
      <c r="AT1025" s="16"/>
      <c r="AU1025" s="33"/>
      <c r="AV1025" s="16"/>
      <c r="AW1025" s="16" t="s">
        <v>5337</v>
      </c>
      <c r="AX1025" s="16">
        <v>3228324748</v>
      </c>
      <c r="AY1025" s="16" t="s">
        <v>78</v>
      </c>
      <c r="AZ1025" s="16" t="str">
        <f t="shared" ca="1" si="95"/>
        <v xml:space="preserve"> </v>
      </c>
      <c r="BA1025" s="16" t="s">
        <v>87</v>
      </c>
      <c r="BB1025" s="16" t="s">
        <v>87</v>
      </c>
      <c r="BC1025" s="16"/>
      <c r="BD1025" s="18" t="s">
        <v>87</v>
      </c>
      <c r="BE1025" s="16"/>
      <c r="BF1025" s="16" t="s">
        <v>87</v>
      </c>
      <c r="BG1025" s="31"/>
      <c r="BH1025" s="16"/>
      <c r="BI1025" s="19"/>
      <c r="BJ1025" s="16"/>
      <c r="BK1025" s="16"/>
      <c r="BL1025" s="34"/>
    </row>
    <row r="1026" spans="1:64">
      <c r="A1026" s="15">
        <v>1164</v>
      </c>
      <c r="B1026" s="16">
        <v>301</v>
      </c>
      <c r="C1026" s="17" t="s">
        <v>64</v>
      </c>
      <c r="D1026" s="18">
        <v>94318180</v>
      </c>
      <c r="E1026" s="18">
        <v>94318180</v>
      </c>
      <c r="F1026" s="18">
        <v>94318180</v>
      </c>
      <c r="G1026" s="17" t="s">
        <v>5338</v>
      </c>
      <c r="H1026" s="16" t="s">
        <v>89</v>
      </c>
      <c r="I1026" s="19" t="s">
        <v>5339</v>
      </c>
      <c r="J1026" s="16">
        <f t="shared" ca="1" si="96"/>
        <v>51</v>
      </c>
      <c r="K1026" s="17" t="s">
        <v>67</v>
      </c>
      <c r="L1026" s="16">
        <v>4070</v>
      </c>
      <c r="M1026" s="16" t="s">
        <v>3596</v>
      </c>
      <c r="N1026" s="16" t="s">
        <v>3597</v>
      </c>
      <c r="O1026" s="35" t="s">
        <v>3598</v>
      </c>
      <c r="P1026" s="16" t="s">
        <v>71</v>
      </c>
      <c r="Q1026" s="16" t="s">
        <v>131</v>
      </c>
      <c r="R1026" s="38" t="s">
        <v>73</v>
      </c>
      <c r="S1026" s="22"/>
      <c r="T1026" s="22">
        <v>1164</v>
      </c>
      <c r="U1026" s="22" t="s">
        <v>3597</v>
      </c>
      <c r="V1026" s="37" t="s">
        <v>3598</v>
      </c>
      <c r="W1026" s="16">
        <v>1000</v>
      </c>
      <c r="X1026" s="16" t="s">
        <v>74</v>
      </c>
      <c r="Y1026" s="16" t="s">
        <v>3599</v>
      </c>
      <c r="Z1026" s="16" t="s">
        <v>3600</v>
      </c>
      <c r="AA1026" s="16" t="s">
        <v>76</v>
      </c>
      <c r="AB1026" s="16" t="s">
        <v>76</v>
      </c>
      <c r="AC1026" s="16" t="s">
        <v>76</v>
      </c>
      <c r="AD1026" s="16" t="s">
        <v>5340</v>
      </c>
      <c r="AE1026" s="16" t="s">
        <v>1324</v>
      </c>
      <c r="AF1026" s="24">
        <v>2948278</v>
      </c>
      <c r="AG1026" s="25" t="s">
        <v>78</v>
      </c>
      <c r="AH1026" s="24">
        <v>2948278</v>
      </c>
      <c r="AI1026" s="26" t="s">
        <v>78</v>
      </c>
      <c r="AJ1026" s="27">
        <v>43019</v>
      </c>
      <c r="AK1026" s="19"/>
      <c r="AL1026" s="28">
        <f t="shared" ca="1" si="97"/>
        <v>7.416666666666667</v>
      </c>
      <c r="AM1026" s="16" t="s">
        <v>80</v>
      </c>
      <c r="AN1026" s="16" t="s">
        <v>194</v>
      </c>
      <c r="AO1026" s="36" t="s">
        <v>82</v>
      </c>
      <c r="AP1026" s="30">
        <v>6.9690000000000002E-2</v>
      </c>
      <c r="AQ1026" s="31" t="s">
        <v>5341</v>
      </c>
      <c r="AR1026" s="16" t="s">
        <v>5342</v>
      </c>
      <c r="AS1026" s="16" t="s">
        <v>308</v>
      </c>
      <c r="AT1026" s="16"/>
      <c r="AU1026" s="33"/>
      <c r="AV1026" s="16"/>
      <c r="AW1026" s="16" t="s">
        <v>5343</v>
      </c>
      <c r="AX1026" s="16">
        <v>3123570109</v>
      </c>
      <c r="AY1026" s="16" t="s">
        <v>78</v>
      </c>
      <c r="AZ1026" s="16" t="str">
        <f t="shared" ca="1" si="95"/>
        <v xml:space="preserve"> </v>
      </c>
      <c r="BA1026" s="16" t="s">
        <v>87</v>
      </c>
      <c r="BB1026" s="16" t="s">
        <v>87</v>
      </c>
      <c r="BC1026" s="16"/>
      <c r="BD1026" s="18" t="s">
        <v>87</v>
      </c>
      <c r="BE1026" s="16"/>
      <c r="BF1026" s="16" t="s">
        <v>87</v>
      </c>
      <c r="BG1026" s="31"/>
      <c r="BH1026" s="16"/>
      <c r="BI1026" s="19"/>
      <c r="BJ1026" s="16"/>
      <c r="BK1026" s="16"/>
      <c r="BL1026" s="34"/>
    </row>
    <row r="1027" spans="1:64">
      <c r="A1027" s="15">
        <v>1165</v>
      </c>
      <c r="B1027" s="16">
        <v>301</v>
      </c>
      <c r="C1027" s="17" t="s">
        <v>64</v>
      </c>
      <c r="D1027" s="18">
        <v>94368350</v>
      </c>
      <c r="E1027" s="18">
        <v>94368350</v>
      </c>
      <c r="F1027" s="18">
        <v>94368350</v>
      </c>
      <c r="G1027" s="17" t="s">
        <v>5344</v>
      </c>
      <c r="H1027" s="16" t="s">
        <v>220</v>
      </c>
      <c r="I1027" s="19" t="s">
        <v>5345</v>
      </c>
      <c r="J1027" s="16">
        <f t="shared" ca="1" si="96"/>
        <v>51</v>
      </c>
      <c r="K1027" s="17" t="s">
        <v>67</v>
      </c>
      <c r="L1027" s="16">
        <v>4070</v>
      </c>
      <c r="M1027" s="16" t="s">
        <v>3596</v>
      </c>
      <c r="N1027" s="16" t="s">
        <v>3597</v>
      </c>
      <c r="O1027" s="35" t="s">
        <v>3598</v>
      </c>
      <c r="P1027" s="16" t="s">
        <v>71</v>
      </c>
      <c r="Q1027" s="16" t="s">
        <v>131</v>
      </c>
      <c r="R1027" s="38" t="s">
        <v>73</v>
      </c>
      <c r="S1027" s="22"/>
      <c r="T1027" s="22">
        <v>1165</v>
      </c>
      <c r="U1027" s="22" t="s">
        <v>3597</v>
      </c>
      <c r="V1027" s="37" t="s">
        <v>3598</v>
      </c>
      <c r="W1027" s="16">
        <v>1000</v>
      </c>
      <c r="X1027" s="16" t="s">
        <v>74</v>
      </c>
      <c r="Y1027" s="16" t="s">
        <v>3599</v>
      </c>
      <c r="Z1027" s="16" t="s">
        <v>3600</v>
      </c>
      <c r="AA1027" s="16" t="s">
        <v>433</v>
      </c>
      <c r="AB1027" s="16" t="s">
        <v>434</v>
      </c>
      <c r="AC1027" s="16" t="s">
        <v>435</v>
      </c>
      <c r="AD1027" s="16"/>
      <c r="AE1027" s="16" t="s">
        <v>1324</v>
      </c>
      <c r="AF1027" s="24">
        <v>2948278</v>
      </c>
      <c r="AG1027" s="25" t="s">
        <v>78</v>
      </c>
      <c r="AH1027" s="24">
        <v>2948278</v>
      </c>
      <c r="AI1027" s="26" t="s">
        <v>78</v>
      </c>
      <c r="AJ1027" s="27">
        <v>43013</v>
      </c>
      <c r="AK1027" s="19"/>
      <c r="AL1027" s="28">
        <f t="shared" ca="1" si="97"/>
        <v>7.416666666666667</v>
      </c>
      <c r="AM1027" s="16" t="s">
        <v>1390</v>
      </c>
      <c r="AN1027" s="16" t="s">
        <v>94</v>
      </c>
      <c r="AO1027" s="36" t="s">
        <v>436</v>
      </c>
      <c r="AP1027" s="30">
        <v>6.9690000000000002E-2</v>
      </c>
      <c r="AQ1027" s="31" t="s">
        <v>5346</v>
      </c>
      <c r="AR1027" s="16" t="s">
        <v>5346</v>
      </c>
      <c r="AS1027" s="16" t="s">
        <v>84</v>
      </c>
      <c r="AT1027" s="16"/>
      <c r="AU1027" s="33"/>
      <c r="AV1027" s="16"/>
      <c r="AW1027" s="16" t="s">
        <v>5347</v>
      </c>
      <c r="AX1027" s="16">
        <v>3206428066</v>
      </c>
      <c r="AY1027" s="16">
        <v>3232255705</v>
      </c>
      <c r="AZ1027" s="16" t="str">
        <f t="shared" ca="1" si="95"/>
        <v xml:space="preserve"> </v>
      </c>
      <c r="BA1027" s="16" t="s">
        <v>87</v>
      </c>
      <c r="BB1027" s="16" t="s">
        <v>87</v>
      </c>
      <c r="BC1027" s="16"/>
      <c r="BD1027" s="18" t="s">
        <v>87</v>
      </c>
      <c r="BE1027" s="16"/>
      <c r="BF1027" s="16" t="s">
        <v>87</v>
      </c>
      <c r="BG1027" s="31"/>
      <c r="BH1027" s="16"/>
      <c r="BI1027" s="19"/>
      <c r="BJ1027" s="16"/>
      <c r="BK1027" s="16"/>
      <c r="BL1027" s="34"/>
    </row>
    <row r="1028" spans="1:64">
      <c r="A1028" s="15">
        <v>1166</v>
      </c>
      <c r="B1028" s="16">
        <v>301</v>
      </c>
      <c r="C1028" s="17" t="s">
        <v>64</v>
      </c>
      <c r="D1028" s="18">
        <v>94370146</v>
      </c>
      <c r="E1028" s="18">
        <v>94370146</v>
      </c>
      <c r="F1028" s="18">
        <v>94370146</v>
      </c>
      <c r="G1028" s="17" t="s">
        <v>5348</v>
      </c>
      <c r="H1028" s="16" t="s">
        <v>89</v>
      </c>
      <c r="I1028" s="19">
        <v>26368</v>
      </c>
      <c r="J1028" s="16">
        <f t="shared" ca="1" si="96"/>
        <v>53</v>
      </c>
      <c r="K1028" s="17" t="s">
        <v>67</v>
      </c>
      <c r="L1028" s="16">
        <v>4070</v>
      </c>
      <c r="M1028" s="16" t="s">
        <v>3596</v>
      </c>
      <c r="N1028" s="16" t="s">
        <v>3597</v>
      </c>
      <c r="O1028" s="35" t="s">
        <v>3598</v>
      </c>
      <c r="P1028" s="16" t="s">
        <v>71</v>
      </c>
      <c r="Q1028" s="16" t="s">
        <v>131</v>
      </c>
      <c r="R1028" s="38" t="s">
        <v>73</v>
      </c>
      <c r="S1028" s="22"/>
      <c r="T1028" s="22">
        <v>1166</v>
      </c>
      <c r="U1028" s="22" t="s">
        <v>3597</v>
      </c>
      <c r="V1028" s="37" t="s">
        <v>3598</v>
      </c>
      <c r="W1028" s="16">
        <v>1000</v>
      </c>
      <c r="X1028" s="16" t="s">
        <v>74</v>
      </c>
      <c r="Y1028" s="16" t="s">
        <v>3599</v>
      </c>
      <c r="Z1028" s="16" t="s">
        <v>3600</v>
      </c>
      <c r="AA1028" s="16" t="s">
        <v>463</v>
      </c>
      <c r="AB1028" s="16" t="s">
        <v>3657</v>
      </c>
      <c r="AC1028" s="16" t="s">
        <v>465</v>
      </c>
      <c r="AD1028" s="16" t="s">
        <v>4183</v>
      </c>
      <c r="AE1028" s="16" t="s">
        <v>1324</v>
      </c>
      <c r="AF1028" s="24">
        <v>2948278</v>
      </c>
      <c r="AG1028" s="25" t="s">
        <v>78</v>
      </c>
      <c r="AH1028" s="24">
        <v>2948278</v>
      </c>
      <c r="AI1028" s="26" t="s">
        <v>78</v>
      </c>
      <c r="AJ1028" s="27">
        <v>43000</v>
      </c>
      <c r="AK1028" s="19"/>
      <c r="AL1028" s="28">
        <f t="shared" ca="1" si="97"/>
        <v>7.5</v>
      </c>
      <c r="AM1028" s="16" t="s">
        <v>269</v>
      </c>
      <c r="AN1028" s="16" t="s">
        <v>94</v>
      </c>
      <c r="AO1028" s="36" t="s">
        <v>466</v>
      </c>
      <c r="AP1028" s="30">
        <v>6.9690000000000002E-2</v>
      </c>
      <c r="AQ1028" s="31" t="s">
        <v>5349</v>
      </c>
      <c r="AR1028" s="16" t="s">
        <v>5349</v>
      </c>
      <c r="AS1028" s="16" t="s">
        <v>84</v>
      </c>
      <c r="AT1028" s="16"/>
      <c r="AU1028" s="33"/>
      <c r="AV1028" s="16"/>
      <c r="AW1028" s="16" t="s">
        <v>5350</v>
      </c>
      <c r="AX1028" s="16">
        <v>3004687452</v>
      </c>
      <c r="AY1028" s="16">
        <v>3232760793</v>
      </c>
      <c r="AZ1028" s="16" t="str">
        <f t="shared" ca="1" si="95"/>
        <v xml:space="preserve"> </v>
      </c>
      <c r="BA1028" s="16" t="s">
        <v>87</v>
      </c>
      <c r="BB1028" s="16" t="s">
        <v>87</v>
      </c>
      <c r="BC1028" s="16"/>
      <c r="BD1028" s="18" t="s">
        <v>87</v>
      </c>
      <c r="BE1028" s="16"/>
      <c r="BF1028" s="16" t="s">
        <v>87</v>
      </c>
      <c r="BG1028" s="31"/>
      <c r="BH1028" s="16"/>
      <c r="BI1028" s="19"/>
      <c r="BJ1028" s="16"/>
      <c r="BK1028" s="16"/>
      <c r="BL1028" s="34"/>
    </row>
    <row r="1029" spans="1:64">
      <c r="A1029" s="15">
        <v>1167</v>
      </c>
      <c r="B1029" s="16">
        <v>301</v>
      </c>
      <c r="C1029" s="17" t="s">
        <v>64</v>
      </c>
      <c r="D1029" s="18">
        <v>94374688</v>
      </c>
      <c r="E1029" s="18">
        <v>94374688</v>
      </c>
      <c r="F1029" s="18">
        <v>94374688</v>
      </c>
      <c r="G1029" s="17" t="s">
        <v>5351</v>
      </c>
      <c r="H1029" s="16" t="s">
        <v>89</v>
      </c>
      <c r="I1029" s="19">
        <v>26197</v>
      </c>
      <c r="J1029" s="16">
        <f t="shared" ca="1" si="96"/>
        <v>53</v>
      </c>
      <c r="K1029" s="17" t="s">
        <v>67</v>
      </c>
      <c r="L1029" s="16">
        <v>4070</v>
      </c>
      <c r="M1029" s="16" t="s">
        <v>3596</v>
      </c>
      <c r="N1029" s="16" t="s">
        <v>3597</v>
      </c>
      <c r="O1029" s="35" t="s">
        <v>3598</v>
      </c>
      <c r="P1029" s="16" t="s">
        <v>71</v>
      </c>
      <c r="Q1029" s="16" t="s">
        <v>131</v>
      </c>
      <c r="R1029" s="38" t="s">
        <v>73</v>
      </c>
      <c r="S1029" s="22"/>
      <c r="T1029" s="22">
        <v>1167</v>
      </c>
      <c r="U1029" s="22" t="s">
        <v>3597</v>
      </c>
      <c r="V1029" s="37" t="s">
        <v>3598</v>
      </c>
      <c r="W1029" s="16">
        <v>1000</v>
      </c>
      <c r="X1029" s="16" t="s">
        <v>74</v>
      </c>
      <c r="Y1029" s="16" t="s">
        <v>3599</v>
      </c>
      <c r="Z1029" s="16" t="s">
        <v>3600</v>
      </c>
      <c r="AA1029" s="16" t="s">
        <v>433</v>
      </c>
      <c r="AB1029" s="16" t="s">
        <v>434</v>
      </c>
      <c r="AC1029" s="16" t="s">
        <v>435</v>
      </c>
      <c r="AD1029" s="16"/>
      <c r="AE1029" s="16" t="s">
        <v>1324</v>
      </c>
      <c r="AF1029" s="24">
        <v>2948278</v>
      </c>
      <c r="AG1029" s="25" t="s">
        <v>78</v>
      </c>
      <c r="AH1029" s="24">
        <v>2948278</v>
      </c>
      <c r="AI1029" s="26" t="s">
        <v>78</v>
      </c>
      <c r="AJ1029" s="27">
        <v>43124</v>
      </c>
      <c r="AK1029" s="19"/>
      <c r="AL1029" s="28">
        <f t="shared" ca="1" si="97"/>
        <v>7.166666666666667</v>
      </c>
      <c r="AM1029" s="16" t="s">
        <v>173</v>
      </c>
      <c r="AN1029" s="16" t="s">
        <v>94</v>
      </c>
      <c r="AO1029" s="36" t="s">
        <v>436</v>
      </c>
      <c r="AP1029" s="30">
        <v>6.9690000000000002E-2</v>
      </c>
      <c r="AQ1029" s="31" t="s">
        <v>5352</v>
      </c>
      <c r="AR1029" s="16" t="s">
        <v>5352</v>
      </c>
      <c r="AS1029" s="16" t="s">
        <v>84</v>
      </c>
      <c r="AT1029" s="16"/>
      <c r="AU1029" s="33"/>
      <c r="AV1029" s="16"/>
      <c r="AW1029" s="16" t="s">
        <v>5353</v>
      </c>
      <c r="AX1029" s="16">
        <v>3105089950</v>
      </c>
      <c r="AY1029" s="16" t="s">
        <v>78</v>
      </c>
      <c r="AZ1029" s="16" t="str">
        <f t="shared" ca="1" si="95"/>
        <v xml:space="preserve"> </v>
      </c>
      <c r="BA1029" s="16" t="s">
        <v>87</v>
      </c>
      <c r="BB1029" s="16" t="s">
        <v>87</v>
      </c>
      <c r="BC1029" s="16"/>
      <c r="BD1029" s="18" t="s">
        <v>87</v>
      </c>
      <c r="BE1029" s="16"/>
      <c r="BF1029" s="16" t="s">
        <v>87</v>
      </c>
      <c r="BG1029" s="31"/>
      <c r="BH1029" s="16"/>
      <c r="BI1029" s="19"/>
      <c r="BJ1029" s="16"/>
      <c r="BK1029" s="16"/>
      <c r="BL1029" s="34"/>
    </row>
    <row r="1030" spans="1:64">
      <c r="A1030" s="15">
        <v>1168</v>
      </c>
      <c r="B1030" s="16">
        <v>301</v>
      </c>
      <c r="C1030" s="17" t="s">
        <v>64</v>
      </c>
      <c r="D1030" s="18">
        <v>94382997</v>
      </c>
      <c r="E1030" s="18">
        <v>94382997</v>
      </c>
      <c r="F1030" s="18">
        <v>94382997</v>
      </c>
      <c r="G1030" s="17" t="s">
        <v>5354</v>
      </c>
      <c r="H1030" s="16" t="s">
        <v>89</v>
      </c>
      <c r="I1030" s="19">
        <v>26782</v>
      </c>
      <c r="J1030" s="16">
        <f t="shared" ca="1" si="96"/>
        <v>51</v>
      </c>
      <c r="K1030" s="17" t="s">
        <v>67</v>
      </c>
      <c r="L1030" s="16">
        <v>4070</v>
      </c>
      <c r="M1030" s="16" t="s">
        <v>3596</v>
      </c>
      <c r="N1030" s="16" t="s">
        <v>3597</v>
      </c>
      <c r="O1030" s="35" t="s">
        <v>3598</v>
      </c>
      <c r="P1030" s="16" t="s">
        <v>71</v>
      </c>
      <c r="Q1030" s="16" t="s">
        <v>131</v>
      </c>
      <c r="R1030" s="38" t="s">
        <v>73</v>
      </c>
      <c r="S1030" s="22"/>
      <c r="T1030" s="22">
        <v>1168</v>
      </c>
      <c r="U1030" s="22" t="s">
        <v>3597</v>
      </c>
      <c r="V1030" s="37" t="s">
        <v>3598</v>
      </c>
      <c r="W1030" s="16">
        <v>1000</v>
      </c>
      <c r="X1030" s="16" t="s">
        <v>74</v>
      </c>
      <c r="Y1030" s="16" t="s">
        <v>3599</v>
      </c>
      <c r="Z1030" s="16" t="s">
        <v>3600</v>
      </c>
      <c r="AA1030" s="16" t="s">
        <v>433</v>
      </c>
      <c r="AB1030" s="16" t="s">
        <v>434</v>
      </c>
      <c r="AC1030" s="16" t="s">
        <v>435</v>
      </c>
      <c r="AD1030" s="16"/>
      <c r="AE1030" s="16" t="s">
        <v>1324</v>
      </c>
      <c r="AF1030" s="24">
        <v>2948278</v>
      </c>
      <c r="AG1030" s="25" t="s">
        <v>78</v>
      </c>
      <c r="AH1030" s="24">
        <v>2948278</v>
      </c>
      <c r="AI1030" s="26" t="s">
        <v>78</v>
      </c>
      <c r="AJ1030" s="27">
        <v>43109</v>
      </c>
      <c r="AK1030" s="19"/>
      <c r="AL1030" s="28">
        <f t="shared" ca="1" si="97"/>
        <v>7.166666666666667</v>
      </c>
      <c r="AM1030" s="16" t="s">
        <v>120</v>
      </c>
      <c r="AN1030" s="16" t="s">
        <v>94</v>
      </c>
      <c r="AO1030" s="36" t="s">
        <v>436</v>
      </c>
      <c r="AP1030" s="30">
        <v>6.9690000000000002E-2</v>
      </c>
      <c r="AQ1030" s="31" t="s">
        <v>5355</v>
      </c>
      <c r="AR1030" s="16" t="s">
        <v>5356</v>
      </c>
      <c r="AS1030" s="16" t="s">
        <v>5012</v>
      </c>
      <c r="AT1030" s="16"/>
      <c r="AU1030" s="33"/>
      <c r="AV1030" s="16"/>
      <c r="AW1030" s="16" t="s">
        <v>5357</v>
      </c>
      <c r="AX1030" s="16">
        <v>3232252033</v>
      </c>
      <c r="AY1030" s="16">
        <v>3232252033</v>
      </c>
      <c r="AZ1030" s="16" t="str">
        <f t="shared" ca="1" si="95"/>
        <v xml:space="preserve"> </v>
      </c>
      <c r="BA1030" s="16" t="s">
        <v>87</v>
      </c>
      <c r="BB1030" s="16" t="s">
        <v>87</v>
      </c>
      <c r="BC1030" s="16"/>
      <c r="BD1030" s="18" t="s">
        <v>87</v>
      </c>
      <c r="BE1030" s="16"/>
      <c r="BF1030" s="16" t="s">
        <v>87</v>
      </c>
      <c r="BG1030" s="31"/>
      <c r="BH1030" s="16"/>
      <c r="BI1030" s="19"/>
      <c r="BJ1030" s="16"/>
      <c r="BK1030" s="16"/>
      <c r="BL1030" s="34"/>
    </row>
    <row r="1031" spans="1:64">
      <c r="A1031" s="15">
        <v>1169</v>
      </c>
      <c r="B1031" s="16">
        <v>301</v>
      </c>
      <c r="C1031" s="17" t="s">
        <v>64</v>
      </c>
      <c r="D1031" s="18">
        <v>94394644</v>
      </c>
      <c r="E1031" s="18">
        <v>94394644</v>
      </c>
      <c r="F1031" s="18">
        <v>94394644</v>
      </c>
      <c r="G1031" s="17" t="s">
        <v>5358</v>
      </c>
      <c r="H1031" s="16" t="s">
        <v>229</v>
      </c>
      <c r="I1031" s="19" t="s">
        <v>5359</v>
      </c>
      <c r="J1031" s="16">
        <f t="shared" ca="1" si="96"/>
        <v>47</v>
      </c>
      <c r="K1031" s="17" t="s">
        <v>67</v>
      </c>
      <c r="L1031" s="16">
        <v>4070</v>
      </c>
      <c r="M1031" s="16" t="s">
        <v>3596</v>
      </c>
      <c r="N1031" s="16" t="s">
        <v>3597</v>
      </c>
      <c r="O1031" s="35" t="s">
        <v>3598</v>
      </c>
      <c r="P1031" s="16" t="s">
        <v>71</v>
      </c>
      <c r="Q1031" s="16" t="s">
        <v>131</v>
      </c>
      <c r="R1031" s="38" t="s">
        <v>73</v>
      </c>
      <c r="S1031" s="22"/>
      <c r="T1031" s="22">
        <v>1169</v>
      </c>
      <c r="U1031" s="22" t="s">
        <v>3597</v>
      </c>
      <c r="V1031" s="37" t="s">
        <v>3598</v>
      </c>
      <c r="W1031" s="16">
        <v>1000</v>
      </c>
      <c r="X1031" s="16" t="s">
        <v>74</v>
      </c>
      <c r="Y1031" s="16" t="s">
        <v>3599</v>
      </c>
      <c r="Z1031" s="16" t="s">
        <v>3600</v>
      </c>
      <c r="AA1031" s="16" t="s">
        <v>433</v>
      </c>
      <c r="AB1031" s="16" t="s">
        <v>434</v>
      </c>
      <c r="AC1031" s="16" t="s">
        <v>435</v>
      </c>
      <c r="AD1031" s="16"/>
      <c r="AE1031" s="16" t="s">
        <v>1324</v>
      </c>
      <c r="AF1031" s="24">
        <v>2948278</v>
      </c>
      <c r="AG1031" s="25" t="s">
        <v>78</v>
      </c>
      <c r="AH1031" s="24">
        <v>2948278</v>
      </c>
      <c r="AI1031" s="26" t="s">
        <v>78</v>
      </c>
      <c r="AJ1031" s="27">
        <v>43003</v>
      </c>
      <c r="AK1031" s="19"/>
      <c r="AL1031" s="28">
        <f t="shared" ca="1" si="97"/>
        <v>7.5</v>
      </c>
      <c r="AM1031" s="16" t="s">
        <v>183</v>
      </c>
      <c r="AN1031" s="16" t="s">
        <v>94</v>
      </c>
      <c r="AO1031" s="36" t="s">
        <v>436</v>
      </c>
      <c r="AP1031" s="30">
        <v>6.9690000000000002E-2</v>
      </c>
      <c r="AQ1031" s="31" t="s">
        <v>5360</v>
      </c>
      <c r="AR1031" s="16" t="s">
        <v>5361</v>
      </c>
      <c r="AS1031" s="16" t="s">
        <v>107</v>
      </c>
      <c r="AT1031" s="16"/>
      <c r="AU1031" s="33"/>
      <c r="AV1031" s="16"/>
      <c r="AW1031" s="16" t="s">
        <v>5362</v>
      </c>
      <c r="AX1031" s="16">
        <v>3207087715</v>
      </c>
      <c r="AY1031" s="16" t="s">
        <v>78</v>
      </c>
      <c r="AZ1031" s="16" t="str">
        <f t="shared" ca="1" si="95"/>
        <v xml:space="preserve"> </v>
      </c>
      <c r="BA1031" s="16" t="s">
        <v>87</v>
      </c>
      <c r="BB1031" s="16" t="s">
        <v>87</v>
      </c>
      <c r="BC1031" s="16"/>
      <c r="BD1031" s="18" t="s">
        <v>87</v>
      </c>
      <c r="BE1031" s="16"/>
      <c r="BF1031" s="16" t="s">
        <v>87</v>
      </c>
      <c r="BG1031" s="31"/>
      <c r="BH1031" s="16"/>
      <c r="BI1031" s="19"/>
      <c r="BJ1031" s="16"/>
      <c r="BK1031" s="16"/>
      <c r="BL1031" s="34"/>
    </row>
    <row r="1032" spans="1:64">
      <c r="A1032" s="15">
        <v>1170</v>
      </c>
      <c r="B1032" s="16">
        <v>301</v>
      </c>
      <c r="C1032" s="17" t="s">
        <v>64</v>
      </c>
      <c r="D1032" s="18">
        <v>94404334</v>
      </c>
      <c r="E1032" s="18">
        <v>94404334</v>
      </c>
      <c r="F1032" s="18">
        <v>94404334</v>
      </c>
      <c r="G1032" s="17" t="s">
        <v>5363</v>
      </c>
      <c r="H1032" s="16" t="s">
        <v>89</v>
      </c>
      <c r="I1032" s="19">
        <v>26755</v>
      </c>
      <c r="J1032" s="16">
        <f t="shared" ca="1" si="96"/>
        <v>52</v>
      </c>
      <c r="K1032" s="17" t="s">
        <v>67</v>
      </c>
      <c r="L1032" s="16">
        <v>4070</v>
      </c>
      <c r="M1032" s="16" t="s">
        <v>3596</v>
      </c>
      <c r="N1032" s="16" t="s">
        <v>3597</v>
      </c>
      <c r="O1032" s="35" t="s">
        <v>3598</v>
      </c>
      <c r="P1032" s="16" t="s">
        <v>71</v>
      </c>
      <c r="Q1032" s="16" t="s">
        <v>131</v>
      </c>
      <c r="R1032" s="38" t="s">
        <v>73</v>
      </c>
      <c r="S1032" s="22"/>
      <c r="T1032" s="22">
        <v>1170</v>
      </c>
      <c r="U1032" s="22" t="s">
        <v>3597</v>
      </c>
      <c r="V1032" s="37" t="s">
        <v>3598</v>
      </c>
      <c r="W1032" s="16">
        <v>1000</v>
      </c>
      <c r="X1032" s="16" t="s">
        <v>74</v>
      </c>
      <c r="Y1032" s="16" t="s">
        <v>3599</v>
      </c>
      <c r="Z1032" s="16" t="s">
        <v>3600</v>
      </c>
      <c r="AA1032" s="16" t="s">
        <v>433</v>
      </c>
      <c r="AB1032" s="16" t="s">
        <v>434</v>
      </c>
      <c r="AC1032" s="16" t="s">
        <v>435</v>
      </c>
      <c r="AD1032" s="16"/>
      <c r="AE1032" s="16" t="s">
        <v>1324</v>
      </c>
      <c r="AF1032" s="24">
        <v>2948278</v>
      </c>
      <c r="AG1032" s="25" t="s">
        <v>78</v>
      </c>
      <c r="AH1032" s="24">
        <v>2948278</v>
      </c>
      <c r="AI1032" s="26" t="s">
        <v>78</v>
      </c>
      <c r="AJ1032" s="27">
        <v>43097</v>
      </c>
      <c r="AK1032" s="19"/>
      <c r="AL1032" s="28">
        <f t="shared" ca="1" si="97"/>
        <v>7.25</v>
      </c>
      <c r="AM1032" s="16" t="s">
        <v>183</v>
      </c>
      <c r="AN1032" s="16" t="s">
        <v>94</v>
      </c>
      <c r="AO1032" s="36" t="s">
        <v>436</v>
      </c>
      <c r="AP1032" s="30">
        <v>6.9690000000000002E-2</v>
      </c>
      <c r="AQ1032" s="31" t="s">
        <v>5364</v>
      </c>
      <c r="AR1032" s="16" t="s">
        <v>5364</v>
      </c>
      <c r="AS1032" s="16" t="s">
        <v>84</v>
      </c>
      <c r="AT1032" s="16"/>
      <c r="AU1032" s="33"/>
      <c r="AV1032" s="16"/>
      <c r="AW1032" s="16" t="s">
        <v>5365</v>
      </c>
      <c r="AX1032" s="16">
        <v>3177856565</v>
      </c>
      <c r="AY1032" s="16" t="s">
        <v>78</v>
      </c>
      <c r="AZ1032" s="16" t="str">
        <f t="shared" ca="1" si="95"/>
        <v xml:space="preserve"> </v>
      </c>
      <c r="BA1032" s="16" t="s">
        <v>87</v>
      </c>
      <c r="BB1032" s="16" t="s">
        <v>87</v>
      </c>
      <c r="BC1032" s="16"/>
      <c r="BD1032" s="18" t="s">
        <v>87</v>
      </c>
      <c r="BE1032" s="16"/>
      <c r="BF1032" s="16" t="s">
        <v>87</v>
      </c>
      <c r="BG1032" s="31"/>
      <c r="BH1032" s="16"/>
      <c r="BI1032" s="19"/>
      <c r="BJ1032" s="16"/>
      <c r="BK1032" s="16"/>
      <c r="BL1032" s="34"/>
    </row>
    <row r="1033" spans="1:64">
      <c r="A1033" s="15">
        <v>1171</v>
      </c>
      <c r="B1033" s="16">
        <v>301</v>
      </c>
      <c r="C1033" s="17" t="s">
        <v>64</v>
      </c>
      <c r="D1033" s="18">
        <v>94409443</v>
      </c>
      <c r="E1033" s="18">
        <v>94409443</v>
      </c>
      <c r="F1033" s="18">
        <v>94409443</v>
      </c>
      <c r="G1033" s="17" t="s">
        <v>5366</v>
      </c>
      <c r="H1033" s="16" t="s">
        <v>229</v>
      </c>
      <c r="I1033" s="19" t="s">
        <v>5367</v>
      </c>
      <c r="J1033" s="16">
        <f t="shared" ca="1" si="96"/>
        <v>50</v>
      </c>
      <c r="K1033" s="17" t="s">
        <v>67</v>
      </c>
      <c r="L1033" s="16">
        <v>4070</v>
      </c>
      <c r="M1033" s="16" t="s">
        <v>3596</v>
      </c>
      <c r="N1033" s="16" t="s">
        <v>3597</v>
      </c>
      <c r="O1033" s="35" t="s">
        <v>3598</v>
      </c>
      <c r="P1033" s="16" t="s">
        <v>71</v>
      </c>
      <c r="Q1033" s="16" t="s">
        <v>131</v>
      </c>
      <c r="R1033" s="38" t="s">
        <v>73</v>
      </c>
      <c r="S1033" s="22"/>
      <c r="T1033" s="22">
        <v>1171</v>
      </c>
      <c r="U1033" s="22" t="s">
        <v>3597</v>
      </c>
      <c r="V1033" s="37" t="s">
        <v>3598</v>
      </c>
      <c r="W1033" s="16">
        <v>1000</v>
      </c>
      <c r="X1033" s="16" t="s">
        <v>74</v>
      </c>
      <c r="Y1033" s="16" t="s">
        <v>3599</v>
      </c>
      <c r="Z1033" s="16" t="s">
        <v>3600</v>
      </c>
      <c r="AA1033" s="16" t="s">
        <v>339</v>
      </c>
      <c r="AB1033" s="16" t="s">
        <v>340</v>
      </c>
      <c r="AC1033" s="16" t="s">
        <v>341</v>
      </c>
      <c r="AD1033" s="16"/>
      <c r="AE1033" s="16" t="s">
        <v>1324</v>
      </c>
      <c r="AF1033" s="24">
        <v>2948278</v>
      </c>
      <c r="AG1033" s="25" t="s">
        <v>78</v>
      </c>
      <c r="AH1033" s="24">
        <v>2948278</v>
      </c>
      <c r="AI1033" s="26" t="s">
        <v>78</v>
      </c>
      <c r="AJ1033" s="27">
        <v>43042</v>
      </c>
      <c r="AK1033" s="19"/>
      <c r="AL1033" s="28">
        <f t="shared" ca="1" si="97"/>
        <v>7.416666666666667</v>
      </c>
      <c r="AM1033" s="16" t="s">
        <v>183</v>
      </c>
      <c r="AN1033" s="16" t="s">
        <v>94</v>
      </c>
      <c r="AO1033" s="36" t="s">
        <v>343</v>
      </c>
      <c r="AP1033" s="30">
        <v>6.9690000000000002E-2</v>
      </c>
      <c r="AQ1033" s="31" t="s">
        <v>5368</v>
      </c>
      <c r="AR1033" s="16" t="s">
        <v>5368</v>
      </c>
      <c r="AS1033" s="16" t="s">
        <v>84</v>
      </c>
      <c r="AT1033" s="16"/>
      <c r="AU1033" s="33"/>
      <c r="AV1033" s="16"/>
      <c r="AW1033" s="16" t="s">
        <v>5369</v>
      </c>
      <c r="AX1033" s="16">
        <v>3262994626</v>
      </c>
      <c r="AY1033" s="16" t="s">
        <v>78</v>
      </c>
      <c r="AZ1033" s="16" t="str">
        <f t="shared" ca="1" si="95"/>
        <v xml:space="preserve"> </v>
      </c>
      <c r="BA1033" s="16" t="s">
        <v>87</v>
      </c>
      <c r="BB1033" s="16" t="s">
        <v>87</v>
      </c>
      <c r="BC1033" s="16"/>
      <c r="BD1033" s="18" t="s">
        <v>87</v>
      </c>
      <c r="BE1033" s="16"/>
      <c r="BF1033" s="16" t="s">
        <v>87</v>
      </c>
      <c r="BG1033" s="31"/>
      <c r="BH1033" s="16"/>
      <c r="BI1033" s="19"/>
      <c r="BJ1033" s="16"/>
      <c r="BK1033" s="16"/>
      <c r="BL1033" s="34"/>
    </row>
    <row r="1034" spans="1:64">
      <c r="A1034" s="15">
        <v>1172</v>
      </c>
      <c r="B1034" s="16">
        <v>301</v>
      </c>
      <c r="C1034" s="17" t="s">
        <v>64</v>
      </c>
      <c r="D1034" s="18">
        <v>94417438</v>
      </c>
      <c r="E1034" s="18">
        <v>94417438</v>
      </c>
      <c r="F1034" s="18">
        <v>94417438</v>
      </c>
      <c r="G1034" s="17" t="s">
        <v>5370</v>
      </c>
      <c r="H1034" s="16" t="s">
        <v>89</v>
      </c>
      <c r="I1034" s="19">
        <v>26915</v>
      </c>
      <c r="J1034" s="16">
        <f t="shared" ca="1" si="96"/>
        <v>51</v>
      </c>
      <c r="K1034" s="17" t="s">
        <v>67</v>
      </c>
      <c r="L1034" s="16">
        <v>4070</v>
      </c>
      <c r="M1034" s="16" t="s">
        <v>3596</v>
      </c>
      <c r="N1034" s="16" t="s">
        <v>3597</v>
      </c>
      <c r="O1034" s="35" t="s">
        <v>3598</v>
      </c>
      <c r="P1034" s="16" t="s">
        <v>71</v>
      </c>
      <c r="Q1034" s="16" t="s">
        <v>131</v>
      </c>
      <c r="R1034" s="38" t="s">
        <v>73</v>
      </c>
      <c r="S1034" s="22"/>
      <c r="T1034" s="22">
        <v>1172</v>
      </c>
      <c r="U1034" s="22" t="s">
        <v>3597</v>
      </c>
      <c r="V1034" s="37" t="s">
        <v>3598</v>
      </c>
      <c r="W1034" s="16">
        <v>1000</v>
      </c>
      <c r="X1034" s="16" t="s">
        <v>74</v>
      </c>
      <c r="Y1034" s="16" t="s">
        <v>3599</v>
      </c>
      <c r="Z1034" s="16" t="s">
        <v>3600</v>
      </c>
      <c r="AA1034" s="16" t="s">
        <v>433</v>
      </c>
      <c r="AB1034" s="16" t="s">
        <v>434</v>
      </c>
      <c r="AC1034" s="16" t="s">
        <v>435</v>
      </c>
      <c r="AD1034" s="16"/>
      <c r="AE1034" s="16" t="s">
        <v>1324</v>
      </c>
      <c r="AF1034" s="24">
        <v>2948278</v>
      </c>
      <c r="AG1034" s="25" t="s">
        <v>78</v>
      </c>
      <c r="AH1034" s="24">
        <v>2948278</v>
      </c>
      <c r="AI1034" s="26" t="s">
        <v>78</v>
      </c>
      <c r="AJ1034" s="27">
        <v>43097</v>
      </c>
      <c r="AK1034" s="19"/>
      <c r="AL1034" s="28">
        <f t="shared" ca="1" si="97"/>
        <v>7.25</v>
      </c>
      <c r="AM1034" s="16" t="s">
        <v>269</v>
      </c>
      <c r="AN1034" s="16" t="s">
        <v>94</v>
      </c>
      <c r="AO1034" s="36" t="s">
        <v>436</v>
      </c>
      <c r="AP1034" s="30">
        <v>6.9690000000000002E-2</v>
      </c>
      <c r="AQ1034" s="31" t="s">
        <v>5371</v>
      </c>
      <c r="AR1034" s="16" t="s">
        <v>5372</v>
      </c>
      <c r="AS1034" s="16" t="s">
        <v>84</v>
      </c>
      <c r="AT1034" s="16"/>
      <c r="AU1034" s="33"/>
      <c r="AV1034" s="16"/>
      <c r="AW1034" s="16" t="s">
        <v>5373</v>
      </c>
      <c r="AX1034" s="16">
        <v>3177169485</v>
      </c>
      <c r="AY1034" s="16" t="s">
        <v>78</v>
      </c>
      <c r="AZ1034" s="16" t="str">
        <f t="shared" ca="1" si="95"/>
        <v xml:space="preserve"> </v>
      </c>
      <c r="BA1034" s="16" t="s">
        <v>87</v>
      </c>
      <c r="BB1034" s="16" t="s">
        <v>87</v>
      </c>
      <c r="BC1034" s="16"/>
      <c r="BD1034" s="18" t="s">
        <v>87</v>
      </c>
      <c r="BE1034" s="16"/>
      <c r="BF1034" s="16" t="s">
        <v>87</v>
      </c>
      <c r="BG1034" s="31"/>
      <c r="BH1034" s="16"/>
      <c r="BI1034" s="19"/>
      <c r="BJ1034" s="16"/>
      <c r="BK1034" s="16"/>
      <c r="BL1034" s="34"/>
    </row>
    <row r="1035" spans="1:64">
      <c r="A1035" s="15">
        <v>1173</v>
      </c>
      <c r="B1035" s="16">
        <v>301</v>
      </c>
      <c r="C1035" s="17" t="s">
        <v>64</v>
      </c>
      <c r="D1035" s="18">
        <v>94450882</v>
      </c>
      <c r="E1035" s="18">
        <v>94450882</v>
      </c>
      <c r="F1035" s="18">
        <v>94450882</v>
      </c>
      <c r="G1035" s="17" t="s">
        <v>5374</v>
      </c>
      <c r="H1035" s="16" t="s">
        <v>89</v>
      </c>
      <c r="I1035" s="19" t="s">
        <v>5375</v>
      </c>
      <c r="J1035" s="16">
        <f t="shared" ca="1" si="96"/>
        <v>49</v>
      </c>
      <c r="K1035" s="17" t="s">
        <v>67</v>
      </c>
      <c r="L1035" s="16">
        <v>4070</v>
      </c>
      <c r="M1035" s="16" t="s">
        <v>3596</v>
      </c>
      <c r="N1035" s="16" t="s">
        <v>3597</v>
      </c>
      <c r="O1035" s="35" t="s">
        <v>3598</v>
      </c>
      <c r="P1035" s="16" t="s">
        <v>71</v>
      </c>
      <c r="Q1035" s="16" t="s">
        <v>131</v>
      </c>
      <c r="R1035" s="38" t="s">
        <v>73</v>
      </c>
      <c r="S1035" s="22"/>
      <c r="T1035" s="22">
        <v>1173</v>
      </c>
      <c r="U1035" s="22" t="s">
        <v>3597</v>
      </c>
      <c r="V1035" s="37" t="s">
        <v>3598</v>
      </c>
      <c r="W1035" s="16">
        <v>1000</v>
      </c>
      <c r="X1035" s="16" t="s">
        <v>74</v>
      </c>
      <c r="Y1035" s="16" t="s">
        <v>3599</v>
      </c>
      <c r="Z1035" s="16" t="s">
        <v>3600</v>
      </c>
      <c r="AA1035" s="16" t="s">
        <v>433</v>
      </c>
      <c r="AB1035" s="16" t="s">
        <v>434</v>
      </c>
      <c r="AC1035" s="16" t="s">
        <v>435</v>
      </c>
      <c r="AD1035" s="16" t="s">
        <v>5376</v>
      </c>
      <c r="AE1035" s="16" t="s">
        <v>3601</v>
      </c>
      <c r="AF1035" s="24">
        <v>2948278</v>
      </c>
      <c r="AG1035" s="25" t="s">
        <v>78</v>
      </c>
      <c r="AH1035" s="24">
        <v>2948278</v>
      </c>
      <c r="AI1035" s="26" t="s">
        <v>78</v>
      </c>
      <c r="AJ1035" s="27">
        <v>42989</v>
      </c>
      <c r="AK1035" s="19"/>
      <c r="AL1035" s="28">
        <f t="shared" ca="1" si="97"/>
        <v>7.5</v>
      </c>
      <c r="AM1035" s="16" t="s">
        <v>269</v>
      </c>
      <c r="AN1035" s="16" t="s">
        <v>94</v>
      </c>
      <c r="AO1035" s="36" t="s">
        <v>436</v>
      </c>
      <c r="AP1035" s="30">
        <v>6.9690000000000002E-2</v>
      </c>
      <c r="AQ1035" s="31" t="s">
        <v>5377</v>
      </c>
      <c r="AR1035" s="16" t="s">
        <v>5378</v>
      </c>
      <c r="AS1035" s="16" t="s">
        <v>84</v>
      </c>
      <c r="AT1035" s="16"/>
      <c r="AU1035" s="33"/>
      <c r="AV1035" s="16"/>
      <c r="AW1035" s="16" t="s">
        <v>5379</v>
      </c>
      <c r="AX1035" s="16">
        <v>3168504615</v>
      </c>
      <c r="AY1035" s="16" t="s">
        <v>78</v>
      </c>
      <c r="AZ1035" s="16" t="str">
        <f t="shared" ca="1" si="95"/>
        <v xml:space="preserve"> </v>
      </c>
      <c r="BA1035" s="16" t="s">
        <v>87</v>
      </c>
      <c r="BB1035" s="16" t="s">
        <v>87</v>
      </c>
      <c r="BC1035" s="16"/>
      <c r="BD1035" s="18" t="s">
        <v>87</v>
      </c>
      <c r="BE1035" s="16"/>
      <c r="BF1035" s="16" t="s">
        <v>87</v>
      </c>
      <c r="BG1035" s="31"/>
      <c r="BH1035" s="16"/>
      <c r="BI1035" s="19"/>
      <c r="BJ1035" s="16"/>
      <c r="BK1035" s="16"/>
      <c r="BL1035" s="34"/>
    </row>
    <row r="1036" spans="1:64">
      <c r="A1036" s="15">
        <v>1174</v>
      </c>
      <c r="B1036" s="16">
        <v>301</v>
      </c>
      <c r="C1036" s="17" t="s">
        <v>64</v>
      </c>
      <c r="D1036" s="18">
        <v>94466892</v>
      </c>
      <c r="E1036" s="18">
        <v>94466892</v>
      </c>
      <c r="F1036" s="18">
        <v>94466892</v>
      </c>
      <c r="G1036" s="17" t="s">
        <v>5380</v>
      </c>
      <c r="H1036" s="16" t="s">
        <v>89</v>
      </c>
      <c r="I1036" s="19">
        <v>27845</v>
      </c>
      <c r="J1036" s="16">
        <f t="shared" ca="1" si="96"/>
        <v>49</v>
      </c>
      <c r="K1036" s="17" t="s">
        <v>67</v>
      </c>
      <c r="L1036" s="16">
        <v>4070</v>
      </c>
      <c r="M1036" s="16" t="s">
        <v>3596</v>
      </c>
      <c r="N1036" s="16" t="s">
        <v>3597</v>
      </c>
      <c r="O1036" s="35" t="s">
        <v>3598</v>
      </c>
      <c r="P1036" s="16" t="s">
        <v>71</v>
      </c>
      <c r="Q1036" s="16" t="s">
        <v>131</v>
      </c>
      <c r="R1036" s="38" t="s">
        <v>73</v>
      </c>
      <c r="S1036" s="22"/>
      <c r="T1036" s="22">
        <v>1174</v>
      </c>
      <c r="U1036" s="22" t="s">
        <v>3597</v>
      </c>
      <c r="V1036" s="37" t="s">
        <v>3598</v>
      </c>
      <c r="W1036" s="16">
        <v>1000</v>
      </c>
      <c r="X1036" s="16" t="s">
        <v>74</v>
      </c>
      <c r="Y1036" s="16" t="s">
        <v>3599</v>
      </c>
      <c r="Z1036" s="16" t="s">
        <v>3600</v>
      </c>
      <c r="AA1036" s="16" t="s">
        <v>463</v>
      </c>
      <c r="AB1036" s="16" t="s">
        <v>464</v>
      </c>
      <c r="AC1036" s="16" t="s">
        <v>465</v>
      </c>
      <c r="AD1036" s="16"/>
      <c r="AE1036" s="16" t="s">
        <v>1324</v>
      </c>
      <c r="AF1036" s="24">
        <v>2948278</v>
      </c>
      <c r="AG1036" s="25" t="s">
        <v>78</v>
      </c>
      <c r="AH1036" s="24">
        <v>2948278</v>
      </c>
      <c r="AI1036" s="26" t="s">
        <v>78</v>
      </c>
      <c r="AJ1036" s="27">
        <v>43000</v>
      </c>
      <c r="AK1036" s="19"/>
      <c r="AL1036" s="28">
        <f t="shared" ca="1" si="97"/>
        <v>7.5</v>
      </c>
      <c r="AM1036" s="16" t="s">
        <v>183</v>
      </c>
      <c r="AN1036" s="16" t="s">
        <v>94</v>
      </c>
      <c r="AO1036" s="36" t="s">
        <v>466</v>
      </c>
      <c r="AP1036" s="30">
        <v>6.9690000000000002E-2</v>
      </c>
      <c r="AQ1036" s="31" t="s">
        <v>5381</v>
      </c>
      <c r="AR1036" s="16" t="s">
        <v>5381</v>
      </c>
      <c r="AS1036" s="16" t="s">
        <v>84</v>
      </c>
      <c r="AT1036" s="16"/>
      <c r="AU1036" s="33"/>
      <c r="AV1036" s="16"/>
      <c r="AW1036" s="16" t="s">
        <v>5382</v>
      </c>
      <c r="AX1036" s="16">
        <v>3146158930</v>
      </c>
      <c r="AY1036" s="16" t="s">
        <v>78</v>
      </c>
      <c r="AZ1036" s="16" t="str">
        <f t="shared" ca="1" si="95"/>
        <v xml:space="preserve"> </v>
      </c>
      <c r="BA1036" s="16" t="s">
        <v>87</v>
      </c>
      <c r="BB1036" s="16" t="s">
        <v>87</v>
      </c>
      <c r="BC1036" s="16"/>
      <c r="BD1036" s="18" t="s">
        <v>87</v>
      </c>
      <c r="BE1036" s="16"/>
      <c r="BF1036" s="16" t="s">
        <v>87</v>
      </c>
      <c r="BG1036" s="31"/>
      <c r="BH1036" s="16"/>
      <c r="BI1036" s="19"/>
      <c r="BJ1036" s="16"/>
      <c r="BK1036" s="16"/>
      <c r="BL1036" s="34"/>
    </row>
    <row r="1037" spans="1:64">
      <c r="A1037" s="15">
        <v>1175</v>
      </c>
      <c r="B1037" s="16">
        <v>301</v>
      </c>
      <c r="C1037" s="17" t="s">
        <v>64</v>
      </c>
      <c r="D1037" s="18">
        <v>94468321</v>
      </c>
      <c r="E1037" s="18">
        <v>94468321</v>
      </c>
      <c r="F1037" s="18">
        <v>94468321</v>
      </c>
      <c r="G1037" s="17" t="s">
        <v>5383</v>
      </c>
      <c r="H1037" s="16" t="s">
        <v>89</v>
      </c>
      <c r="I1037" s="19">
        <v>28808</v>
      </c>
      <c r="J1037" s="16">
        <f t="shared" ca="1" si="96"/>
        <v>46</v>
      </c>
      <c r="K1037" s="17" t="s">
        <v>67</v>
      </c>
      <c r="L1037" s="16">
        <v>4070</v>
      </c>
      <c r="M1037" s="16" t="s">
        <v>3596</v>
      </c>
      <c r="N1037" s="16" t="s">
        <v>3597</v>
      </c>
      <c r="O1037" s="35" t="s">
        <v>3598</v>
      </c>
      <c r="P1037" s="16" t="s">
        <v>71</v>
      </c>
      <c r="Q1037" s="16" t="s">
        <v>131</v>
      </c>
      <c r="R1037" s="38" t="s">
        <v>73</v>
      </c>
      <c r="S1037" s="22"/>
      <c r="T1037" s="22">
        <v>1175</v>
      </c>
      <c r="U1037" s="22" t="s">
        <v>3597</v>
      </c>
      <c r="V1037" s="37" t="s">
        <v>3598</v>
      </c>
      <c r="W1037" s="16">
        <v>1000</v>
      </c>
      <c r="X1037" s="16" t="s">
        <v>74</v>
      </c>
      <c r="Y1037" s="16" t="s">
        <v>3599</v>
      </c>
      <c r="Z1037" s="16" t="s">
        <v>3600</v>
      </c>
      <c r="AA1037" s="16" t="s">
        <v>433</v>
      </c>
      <c r="AB1037" s="16" t="s">
        <v>434</v>
      </c>
      <c r="AC1037" s="16" t="s">
        <v>435</v>
      </c>
      <c r="AD1037" s="16"/>
      <c r="AE1037" s="16" t="s">
        <v>1324</v>
      </c>
      <c r="AF1037" s="24">
        <v>2948278</v>
      </c>
      <c r="AG1037" s="25" t="s">
        <v>78</v>
      </c>
      <c r="AH1037" s="24">
        <v>2948278</v>
      </c>
      <c r="AI1037" s="26" t="s">
        <v>78</v>
      </c>
      <c r="AJ1037" s="27">
        <v>43109</v>
      </c>
      <c r="AK1037" s="19"/>
      <c r="AL1037" s="28">
        <f t="shared" ca="1" si="97"/>
        <v>7.166666666666667</v>
      </c>
      <c r="AM1037" s="16" t="s">
        <v>1390</v>
      </c>
      <c r="AN1037" s="39" t="s">
        <v>94</v>
      </c>
      <c r="AO1037" s="36" t="s">
        <v>436</v>
      </c>
      <c r="AP1037" s="30">
        <v>6.9690000000000002E-2</v>
      </c>
      <c r="AQ1037" s="31" t="s">
        <v>5384</v>
      </c>
      <c r="AR1037" s="16" t="s">
        <v>5385</v>
      </c>
      <c r="AS1037" s="16" t="s">
        <v>84</v>
      </c>
      <c r="AT1037" s="16"/>
      <c r="AU1037" s="33"/>
      <c r="AV1037" s="16"/>
      <c r="AW1037" s="16" t="s">
        <v>5386</v>
      </c>
      <c r="AX1037" s="16">
        <v>3116420930</v>
      </c>
      <c r="AY1037" s="16" t="s">
        <v>78</v>
      </c>
      <c r="AZ1037" s="16" t="str">
        <f t="shared" ca="1" si="95"/>
        <v xml:space="preserve"> </v>
      </c>
      <c r="BA1037" s="16" t="s">
        <v>87</v>
      </c>
      <c r="BB1037" s="16" t="s">
        <v>87</v>
      </c>
      <c r="BC1037" s="16"/>
      <c r="BD1037" s="18" t="s">
        <v>87</v>
      </c>
      <c r="BE1037" s="16"/>
      <c r="BF1037" s="16" t="s">
        <v>87</v>
      </c>
      <c r="BG1037" s="31"/>
      <c r="BH1037" s="16"/>
      <c r="BI1037" s="19"/>
      <c r="BJ1037" s="16"/>
      <c r="BK1037" s="16"/>
      <c r="BL1037" s="34"/>
    </row>
    <row r="1038" spans="1:64">
      <c r="A1038" s="15">
        <v>1176</v>
      </c>
      <c r="B1038" s="16">
        <v>301</v>
      </c>
      <c r="C1038" s="17" t="s">
        <v>64</v>
      </c>
      <c r="D1038" s="18">
        <v>94500029</v>
      </c>
      <c r="E1038" s="18">
        <v>94500029</v>
      </c>
      <c r="F1038" s="18">
        <v>94500029</v>
      </c>
      <c r="G1038" s="17" t="s">
        <v>5387</v>
      </c>
      <c r="H1038" s="16" t="s">
        <v>89</v>
      </c>
      <c r="I1038" s="19" t="s">
        <v>3479</v>
      </c>
      <c r="J1038" s="16">
        <f t="shared" ca="1" si="96"/>
        <v>48</v>
      </c>
      <c r="K1038" s="17" t="s">
        <v>67</v>
      </c>
      <c r="L1038" s="16">
        <v>4070</v>
      </c>
      <c r="M1038" s="16" t="s">
        <v>3596</v>
      </c>
      <c r="N1038" s="16" t="s">
        <v>3597</v>
      </c>
      <c r="O1038" s="35" t="s">
        <v>3598</v>
      </c>
      <c r="P1038" s="16" t="s">
        <v>71</v>
      </c>
      <c r="Q1038" s="16" t="s">
        <v>131</v>
      </c>
      <c r="R1038" s="38" t="s">
        <v>73</v>
      </c>
      <c r="S1038" s="22"/>
      <c r="T1038" s="22">
        <v>1176</v>
      </c>
      <c r="U1038" s="22" t="s">
        <v>3597</v>
      </c>
      <c r="V1038" s="37" t="s">
        <v>3598</v>
      </c>
      <c r="W1038" s="16">
        <v>1000</v>
      </c>
      <c r="X1038" s="16" t="s">
        <v>74</v>
      </c>
      <c r="Y1038" s="16" t="s">
        <v>3599</v>
      </c>
      <c r="Z1038" s="16" t="s">
        <v>3600</v>
      </c>
      <c r="AA1038" s="16" t="s">
        <v>463</v>
      </c>
      <c r="AB1038" s="16" t="s">
        <v>3902</v>
      </c>
      <c r="AC1038" s="16" t="s">
        <v>465</v>
      </c>
      <c r="AD1038" s="16"/>
      <c r="AE1038" s="16" t="s">
        <v>1324</v>
      </c>
      <c r="AF1038" s="24">
        <v>2948278</v>
      </c>
      <c r="AG1038" s="25" t="s">
        <v>78</v>
      </c>
      <c r="AH1038" s="24">
        <v>2948278</v>
      </c>
      <c r="AI1038" s="26" t="s">
        <v>78</v>
      </c>
      <c r="AJ1038" s="27">
        <v>43021</v>
      </c>
      <c r="AK1038" s="19"/>
      <c r="AL1038" s="28">
        <f t="shared" ca="1" si="97"/>
        <v>7.416666666666667</v>
      </c>
      <c r="AM1038" s="16" t="s">
        <v>173</v>
      </c>
      <c r="AN1038" s="16" t="s">
        <v>94</v>
      </c>
      <c r="AO1038" s="36" t="s">
        <v>466</v>
      </c>
      <c r="AP1038" s="30">
        <v>6.9690000000000002E-2</v>
      </c>
      <c r="AQ1038" s="31" t="s">
        <v>5388</v>
      </c>
      <c r="AR1038" s="16" t="s">
        <v>5389</v>
      </c>
      <c r="AS1038" s="16" t="s">
        <v>5102</v>
      </c>
      <c r="AT1038" s="16"/>
      <c r="AU1038" s="33"/>
      <c r="AV1038" s="16"/>
      <c r="AW1038" s="16" t="s">
        <v>5390</v>
      </c>
      <c r="AX1038" s="16">
        <v>3105164747</v>
      </c>
      <c r="AY1038" s="16" t="s">
        <v>78</v>
      </c>
      <c r="AZ1038" s="16" t="str">
        <f t="shared" ca="1" si="95"/>
        <v xml:space="preserve"> </v>
      </c>
      <c r="BA1038" s="16" t="s">
        <v>87</v>
      </c>
      <c r="BB1038" s="16" t="s">
        <v>706</v>
      </c>
      <c r="BC1038" s="16"/>
      <c r="BD1038" s="18" t="s">
        <v>87</v>
      </c>
      <c r="BE1038" s="16"/>
      <c r="BF1038" s="16" t="s">
        <v>87</v>
      </c>
      <c r="BG1038" s="31"/>
      <c r="BH1038" s="16"/>
      <c r="BI1038" s="19"/>
      <c r="BJ1038" s="16"/>
      <c r="BK1038" s="16"/>
      <c r="BL1038" s="34"/>
    </row>
    <row r="1039" spans="1:64">
      <c r="A1039" s="15">
        <v>1178</v>
      </c>
      <c r="B1039" s="16">
        <v>301</v>
      </c>
      <c r="C1039" s="17" t="s">
        <v>64</v>
      </c>
      <c r="D1039" s="18">
        <v>94535317</v>
      </c>
      <c r="E1039" s="18">
        <v>94535317</v>
      </c>
      <c r="F1039" s="18">
        <v>94535317</v>
      </c>
      <c r="G1039" s="17" t="s">
        <v>5391</v>
      </c>
      <c r="H1039" s="16"/>
      <c r="I1039" s="19">
        <v>29080</v>
      </c>
      <c r="J1039" s="16">
        <f t="shared" ref="J1039:J1048" ca="1" si="98">IF(I1039=0," ",DATEDIF(I1039,TODAY(),"Y"))</f>
        <v>45</v>
      </c>
      <c r="K1039" s="17" t="s">
        <v>67</v>
      </c>
      <c r="L1039" s="16">
        <v>4070</v>
      </c>
      <c r="M1039" s="16" t="s">
        <v>3596</v>
      </c>
      <c r="N1039" s="16" t="s">
        <v>3597</v>
      </c>
      <c r="O1039" s="35" t="s">
        <v>3598</v>
      </c>
      <c r="P1039" s="16" t="s">
        <v>71</v>
      </c>
      <c r="Q1039" s="16" t="s">
        <v>131</v>
      </c>
      <c r="R1039" s="38" t="s">
        <v>73</v>
      </c>
      <c r="S1039" s="22"/>
      <c r="T1039" s="22">
        <v>1178</v>
      </c>
      <c r="U1039" s="22" t="s">
        <v>3597</v>
      </c>
      <c r="V1039" s="37" t="s">
        <v>3598</v>
      </c>
      <c r="W1039" s="16">
        <v>1000</v>
      </c>
      <c r="X1039" s="16" t="s">
        <v>74</v>
      </c>
      <c r="Y1039" s="16" t="s">
        <v>3599</v>
      </c>
      <c r="Z1039" s="16" t="s">
        <v>3600</v>
      </c>
      <c r="AA1039" s="16" t="s">
        <v>463</v>
      </c>
      <c r="AB1039" s="16" t="s">
        <v>3902</v>
      </c>
      <c r="AC1039" s="16" t="s">
        <v>465</v>
      </c>
      <c r="AD1039" s="16"/>
      <c r="AE1039" s="16" t="s">
        <v>1324</v>
      </c>
      <c r="AF1039" s="24">
        <v>2948278</v>
      </c>
      <c r="AG1039" s="25" t="s">
        <v>78</v>
      </c>
      <c r="AH1039" s="24">
        <v>2948278</v>
      </c>
      <c r="AI1039" s="26" t="s">
        <v>78</v>
      </c>
      <c r="AJ1039" s="27">
        <v>43097</v>
      </c>
      <c r="AK1039" s="19"/>
      <c r="AL1039" s="28">
        <f t="shared" ca="1" si="97"/>
        <v>7.25</v>
      </c>
      <c r="AM1039" s="16" t="s">
        <v>120</v>
      </c>
      <c r="AN1039" s="16" t="s">
        <v>121</v>
      </c>
      <c r="AO1039" s="36" t="s">
        <v>466</v>
      </c>
      <c r="AP1039" s="30">
        <v>6.9690000000000002E-2</v>
      </c>
      <c r="AQ1039" s="31" t="s">
        <v>5392</v>
      </c>
      <c r="AR1039" s="16" t="s">
        <v>5393</v>
      </c>
      <c r="AS1039" s="16" t="s">
        <v>84</v>
      </c>
      <c r="AT1039" s="16"/>
      <c r="AU1039" s="33"/>
      <c r="AV1039" s="16"/>
      <c r="AW1039" s="16" t="s">
        <v>5394</v>
      </c>
      <c r="AX1039" s="16">
        <v>31686444651</v>
      </c>
      <c r="AY1039" s="16" t="s">
        <v>78</v>
      </c>
      <c r="AZ1039" s="16" t="str">
        <f t="shared" ca="1" si="95"/>
        <v xml:space="preserve"> </v>
      </c>
      <c r="BA1039" s="16" t="s">
        <v>87</v>
      </c>
      <c r="BB1039" s="16" t="s">
        <v>87</v>
      </c>
      <c r="BC1039" s="16"/>
      <c r="BD1039" s="18" t="s">
        <v>87</v>
      </c>
      <c r="BE1039" s="16"/>
      <c r="BF1039" s="16" t="s">
        <v>87</v>
      </c>
      <c r="BG1039" s="31"/>
      <c r="BH1039" s="16"/>
      <c r="BI1039" s="19"/>
      <c r="BJ1039" s="16"/>
      <c r="BK1039" s="16"/>
      <c r="BL1039" s="34"/>
    </row>
    <row r="1040" spans="1:64">
      <c r="A1040" s="15">
        <v>1179</v>
      </c>
      <c r="B1040" s="16">
        <v>301</v>
      </c>
      <c r="C1040" s="17" t="s">
        <v>64</v>
      </c>
      <c r="D1040" s="18">
        <v>94550729</v>
      </c>
      <c r="E1040" s="18">
        <v>94550729</v>
      </c>
      <c r="F1040" s="18">
        <v>94550729</v>
      </c>
      <c r="G1040" s="17" t="s">
        <v>5395</v>
      </c>
      <c r="H1040" s="16" t="s">
        <v>89</v>
      </c>
      <c r="I1040" s="19">
        <v>31242</v>
      </c>
      <c r="J1040" s="16">
        <f t="shared" ca="1" si="98"/>
        <v>39</v>
      </c>
      <c r="K1040" s="17" t="s">
        <v>67</v>
      </c>
      <c r="L1040" s="16">
        <v>4070</v>
      </c>
      <c r="M1040" s="16" t="s">
        <v>3596</v>
      </c>
      <c r="N1040" s="16" t="s">
        <v>3597</v>
      </c>
      <c r="O1040" s="35" t="s">
        <v>3598</v>
      </c>
      <c r="P1040" s="16" t="s">
        <v>71</v>
      </c>
      <c r="Q1040" s="16" t="s">
        <v>131</v>
      </c>
      <c r="R1040" s="38" t="s">
        <v>73</v>
      </c>
      <c r="S1040" s="22"/>
      <c r="T1040" s="22">
        <v>1179</v>
      </c>
      <c r="U1040" s="22" t="s">
        <v>3597</v>
      </c>
      <c r="V1040" s="37" t="s">
        <v>3598</v>
      </c>
      <c r="W1040" s="16">
        <v>1000</v>
      </c>
      <c r="X1040" s="16" t="s">
        <v>74</v>
      </c>
      <c r="Y1040" s="16" t="s">
        <v>3599</v>
      </c>
      <c r="Z1040" s="16" t="s">
        <v>3600</v>
      </c>
      <c r="AA1040" s="16" t="s">
        <v>433</v>
      </c>
      <c r="AB1040" s="16" t="s">
        <v>434</v>
      </c>
      <c r="AC1040" s="16" t="s">
        <v>435</v>
      </c>
      <c r="AD1040" s="16"/>
      <c r="AE1040" s="16" t="s">
        <v>1324</v>
      </c>
      <c r="AF1040" s="24">
        <v>2948278</v>
      </c>
      <c r="AG1040" s="25" t="s">
        <v>78</v>
      </c>
      <c r="AH1040" s="24">
        <v>2948278</v>
      </c>
      <c r="AI1040" s="26" t="s">
        <v>78</v>
      </c>
      <c r="AJ1040" s="27">
        <v>43118</v>
      </c>
      <c r="AK1040" s="19"/>
      <c r="AL1040" s="28">
        <f t="shared" ca="1" si="97"/>
        <v>7.166666666666667</v>
      </c>
      <c r="AM1040" s="16" t="s">
        <v>1104</v>
      </c>
      <c r="AN1040" s="16" t="s">
        <v>94</v>
      </c>
      <c r="AO1040" s="36" t="s">
        <v>436</v>
      </c>
      <c r="AP1040" s="30">
        <v>6.9690000000000002E-2</v>
      </c>
      <c r="AQ1040" s="31" t="s">
        <v>5396</v>
      </c>
      <c r="AR1040" s="16" t="s">
        <v>5396</v>
      </c>
      <c r="AS1040" s="16" t="s">
        <v>84</v>
      </c>
      <c r="AT1040" s="16"/>
      <c r="AU1040" s="33"/>
      <c r="AV1040" s="16"/>
      <c r="AW1040" s="16" t="s">
        <v>5397</v>
      </c>
      <c r="AX1040" s="16">
        <v>3206486442</v>
      </c>
      <c r="AY1040" s="16" t="s">
        <v>78</v>
      </c>
      <c r="AZ1040" s="16" t="str">
        <f t="shared" ca="1" si="95"/>
        <v xml:space="preserve"> </v>
      </c>
      <c r="BA1040" s="16" t="s">
        <v>87</v>
      </c>
      <c r="BB1040" s="16" t="s">
        <v>87</v>
      </c>
      <c r="BC1040" s="16"/>
      <c r="BD1040" s="18" t="s">
        <v>87</v>
      </c>
      <c r="BE1040" s="16"/>
      <c r="BF1040" s="16" t="s">
        <v>87</v>
      </c>
      <c r="BG1040" s="31"/>
      <c r="BH1040" s="16"/>
      <c r="BI1040" s="19"/>
      <c r="BJ1040" s="16"/>
      <c r="BK1040" s="16"/>
      <c r="BL1040" s="34"/>
    </row>
    <row r="1041" spans="1:64">
      <c r="A1041" s="15">
        <v>1180</v>
      </c>
      <c r="B1041" s="16">
        <v>301</v>
      </c>
      <c r="C1041" s="17" t="s">
        <v>112</v>
      </c>
      <c r="D1041" s="18">
        <v>1072364383</v>
      </c>
      <c r="E1041" s="18">
        <v>1072364383</v>
      </c>
      <c r="F1041" s="18">
        <v>1072364383</v>
      </c>
      <c r="G1041" s="17" t="s">
        <v>5398</v>
      </c>
      <c r="H1041" s="16"/>
      <c r="I1041" s="26">
        <v>31793</v>
      </c>
      <c r="J1041" s="16">
        <f t="shared" ca="1" si="98"/>
        <v>38</v>
      </c>
      <c r="K1041" s="17" t="s">
        <v>67</v>
      </c>
      <c r="L1041" s="16">
        <v>4070</v>
      </c>
      <c r="M1041" s="16" t="s">
        <v>3596</v>
      </c>
      <c r="N1041" s="16" t="s">
        <v>3597</v>
      </c>
      <c r="O1041" s="35" t="s">
        <v>3598</v>
      </c>
      <c r="P1041" s="16" t="s">
        <v>71</v>
      </c>
      <c r="Q1041" s="16" t="s">
        <v>131</v>
      </c>
      <c r="R1041" s="38" t="s">
        <v>73</v>
      </c>
      <c r="S1041" s="22"/>
      <c r="T1041" s="22">
        <v>1180</v>
      </c>
      <c r="U1041" s="22" t="s">
        <v>3597</v>
      </c>
      <c r="V1041" s="37" t="s">
        <v>3598</v>
      </c>
      <c r="W1041" s="16">
        <v>1000</v>
      </c>
      <c r="X1041" s="16" t="s">
        <v>74</v>
      </c>
      <c r="Y1041" s="16" t="s">
        <v>3599</v>
      </c>
      <c r="Z1041" s="16" t="s">
        <v>3600</v>
      </c>
      <c r="AA1041" s="16" t="s">
        <v>76</v>
      </c>
      <c r="AB1041" s="16" t="s">
        <v>76</v>
      </c>
      <c r="AC1041" s="16" t="s">
        <v>76</v>
      </c>
      <c r="AD1041" s="16"/>
      <c r="AE1041" s="16" t="s">
        <v>1324</v>
      </c>
      <c r="AF1041" s="24">
        <v>2948278</v>
      </c>
      <c r="AG1041" s="25" t="s">
        <v>78</v>
      </c>
      <c r="AH1041" s="24">
        <v>2948278</v>
      </c>
      <c r="AI1041" s="26" t="s">
        <v>78</v>
      </c>
      <c r="AJ1041" s="26">
        <v>44768</v>
      </c>
      <c r="AK1041" s="19" t="s">
        <v>5399</v>
      </c>
      <c r="AL1041" s="28">
        <f t="shared" ca="1" si="97"/>
        <v>2.6666666666666665</v>
      </c>
      <c r="AM1041" s="16" t="s">
        <v>93</v>
      </c>
      <c r="AN1041" s="16" t="s">
        <v>194</v>
      </c>
      <c r="AO1041" s="36" t="s">
        <v>82</v>
      </c>
      <c r="AP1041" s="30">
        <v>6.9690000000000002E-2</v>
      </c>
      <c r="AQ1041" s="31" t="s">
        <v>5400</v>
      </c>
      <c r="AR1041" s="32" t="s">
        <v>5401</v>
      </c>
      <c r="AS1041" s="16" t="s">
        <v>107</v>
      </c>
      <c r="AT1041" s="16"/>
      <c r="AU1041" s="33"/>
      <c r="AV1041" s="16"/>
      <c r="AW1041" s="33" t="s">
        <v>5402</v>
      </c>
      <c r="AX1041" s="16">
        <v>3138058220</v>
      </c>
      <c r="AY1041" s="16" t="s">
        <v>78</v>
      </c>
      <c r="AZ1041" s="16"/>
      <c r="BA1041" s="16" t="s">
        <v>87</v>
      </c>
      <c r="BB1041" s="16" t="s">
        <v>87</v>
      </c>
      <c r="BC1041" s="16"/>
      <c r="BD1041" s="18" t="s">
        <v>87</v>
      </c>
      <c r="BE1041" s="16"/>
      <c r="BF1041" s="16" t="s">
        <v>87</v>
      </c>
      <c r="BG1041" s="31"/>
      <c r="BH1041" s="16"/>
      <c r="BI1041" s="19"/>
      <c r="BJ1041" s="16"/>
      <c r="BK1041" s="16"/>
      <c r="BL1041" s="34"/>
    </row>
    <row r="1042" spans="1:64">
      <c r="A1042" s="15">
        <v>1181</v>
      </c>
      <c r="B1042" s="16">
        <v>301</v>
      </c>
      <c r="C1042" s="17" t="s">
        <v>64</v>
      </c>
      <c r="D1042" s="18">
        <v>96194287</v>
      </c>
      <c r="E1042" s="18">
        <v>96194287</v>
      </c>
      <c r="F1042" s="18">
        <v>96194287</v>
      </c>
      <c r="G1042" s="17" t="s">
        <v>5403</v>
      </c>
      <c r="H1042" s="16" t="s">
        <v>89</v>
      </c>
      <c r="I1042" s="19">
        <v>29233</v>
      </c>
      <c r="J1042" s="16">
        <f t="shared" ca="1" si="98"/>
        <v>45</v>
      </c>
      <c r="K1042" s="17" t="s">
        <v>67</v>
      </c>
      <c r="L1042" s="16">
        <v>4070</v>
      </c>
      <c r="M1042" s="16" t="s">
        <v>3596</v>
      </c>
      <c r="N1042" s="16" t="s">
        <v>3597</v>
      </c>
      <c r="O1042" s="35" t="s">
        <v>3598</v>
      </c>
      <c r="P1042" s="16" t="s">
        <v>71</v>
      </c>
      <c r="Q1042" s="16" t="s">
        <v>131</v>
      </c>
      <c r="R1042" s="38" t="s">
        <v>73</v>
      </c>
      <c r="S1042" s="22"/>
      <c r="T1042" s="22">
        <v>1181</v>
      </c>
      <c r="U1042" s="22" t="s">
        <v>3597</v>
      </c>
      <c r="V1042" s="37" t="s">
        <v>3598</v>
      </c>
      <c r="W1042" s="16">
        <v>1000</v>
      </c>
      <c r="X1042" s="16" t="s">
        <v>74</v>
      </c>
      <c r="Y1042" s="16" t="s">
        <v>3599</v>
      </c>
      <c r="Z1042" s="16" t="s">
        <v>3600</v>
      </c>
      <c r="AA1042" s="16" t="s">
        <v>671</v>
      </c>
      <c r="AB1042" s="16" t="s">
        <v>691</v>
      </c>
      <c r="AC1042" s="16" t="s">
        <v>692</v>
      </c>
      <c r="AD1042" s="16"/>
      <c r="AE1042" s="16" t="s">
        <v>3601</v>
      </c>
      <c r="AF1042" s="24">
        <v>2948278</v>
      </c>
      <c r="AG1042" s="25" t="s">
        <v>78</v>
      </c>
      <c r="AH1042" s="24">
        <v>2948278</v>
      </c>
      <c r="AI1042" s="26" t="s">
        <v>78</v>
      </c>
      <c r="AJ1042" s="27">
        <v>43059</v>
      </c>
      <c r="AK1042" s="19"/>
      <c r="AL1042" s="28">
        <f t="shared" ca="1" si="97"/>
        <v>7.333333333333333</v>
      </c>
      <c r="AM1042" s="16" t="s">
        <v>183</v>
      </c>
      <c r="AN1042" s="16" t="s">
        <v>94</v>
      </c>
      <c r="AO1042" s="36" t="s">
        <v>693</v>
      </c>
      <c r="AP1042" s="30">
        <v>6.9690000000000002E-2</v>
      </c>
      <c r="AQ1042" s="31" t="s">
        <v>5404</v>
      </c>
      <c r="AR1042" s="16" t="s">
        <v>5404</v>
      </c>
      <c r="AS1042" s="16" t="s">
        <v>308</v>
      </c>
      <c r="AT1042" s="16"/>
      <c r="AU1042" s="33"/>
      <c r="AV1042" s="16"/>
      <c r="AW1042" s="16" t="s">
        <v>5405</v>
      </c>
      <c r="AX1042" s="16">
        <v>3118519374</v>
      </c>
      <c r="AY1042" s="16">
        <v>3103013263</v>
      </c>
      <c r="AZ1042" s="16" t="str">
        <f t="shared" ref="AZ1042:AZ1073" ca="1" si="99">IF(AND(C1042="MASCULINO",J1042&gt;=59),"Prepensionado",IF(AND(C1042="FEMENINO",J1042&gt;=54),"Prepensionado"," "))</f>
        <v xml:space="preserve"> </v>
      </c>
      <c r="BA1042" s="16" t="s">
        <v>87</v>
      </c>
      <c r="BB1042" s="16" t="s">
        <v>87</v>
      </c>
      <c r="BC1042" s="16"/>
      <c r="BD1042" s="18" t="s">
        <v>87</v>
      </c>
      <c r="BE1042" s="16"/>
      <c r="BF1042" s="16" t="s">
        <v>87</v>
      </c>
      <c r="BG1042" s="31"/>
      <c r="BH1042" s="16"/>
      <c r="BI1042" s="19"/>
      <c r="BJ1042" s="16"/>
      <c r="BK1042" s="16"/>
      <c r="BL1042" s="34"/>
    </row>
    <row r="1043" spans="1:64">
      <c r="A1043" s="15">
        <v>1182</v>
      </c>
      <c r="B1043" s="16">
        <v>301</v>
      </c>
      <c r="C1043" s="17" t="s">
        <v>64</v>
      </c>
      <c r="D1043" s="18">
        <v>96323049</v>
      </c>
      <c r="E1043" s="18">
        <v>96323049</v>
      </c>
      <c r="F1043" s="18">
        <v>96323049</v>
      </c>
      <c r="G1043" s="17" t="s">
        <v>5406</v>
      </c>
      <c r="H1043" s="16" t="s">
        <v>89</v>
      </c>
      <c r="I1043" s="19">
        <v>26565</v>
      </c>
      <c r="J1043" s="16">
        <f t="shared" ca="1" si="98"/>
        <v>52</v>
      </c>
      <c r="K1043" s="17" t="s">
        <v>67</v>
      </c>
      <c r="L1043" s="16">
        <v>4070</v>
      </c>
      <c r="M1043" s="16" t="s">
        <v>3596</v>
      </c>
      <c r="N1043" s="16" t="s">
        <v>3597</v>
      </c>
      <c r="O1043" s="35" t="s">
        <v>3598</v>
      </c>
      <c r="P1043" s="16" t="s">
        <v>71</v>
      </c>
      <c r="Q1043" s="16" t="s">
        <v>131</v>
      </c>
      <c r="R1043" s="38" t="s">
        <v>73</v>
      </c>
      <c r="S1043" s="22"/>
      <c r="T1043" s="22">
        <v>1182</v>
      </c>
      <c r="U1043" s="22" t="s">
        <v>3597</v>
      </c>
      <c r="V1043" s="37" t="s">
        <v>3598</v>
      </c>
      <c r="W1043" s="16">
        <v>1000</v>
      </c>
      <c r="X1043" s="16" t="s">
        <v>74</v>
      </c>
      <c r="Y1043" s="16" t="s">
        <v>3599</v>
      </c>
      <c r="Z1043" s="16" t="s">
        <v>3600</v>
      </c>
      <c r="AA1043" s="16" t="s">
        <v>76</v>
      </c>
      <c r="AB1043" s="16" t="s">
        <v>76</v>
      </c>
      <c r="AC1043" s="16" t="s">
        <v>76</v>
      </c>
      <c r="AD1043" s="16"/>
      <c r="AE1043" s="16" t="s">
        <v>3601</v>
      </c>
      <c r="AF1043" s="24">
        <v>2948278</v>
      </c>
      <c r="AG1043" s="25" t="s">
        <v>78</v>
      </c>
      <c r="AH1043" s="24">
        <v>2948278</v>
      </c>
      <c r="AI1043" s="26" t="s">
        <v>78</v>
      </c>
      <c r="AJ1043" s="27">
        <v>43285</v>
      </c>
      <c r="AK1043" s="19"/>
      <c r="AL1043" s="28">
        <f t="shared" ca="1" si="97"/>
        <v>6.75</v>
      </c>
      <c r="AM1043" s="16" t="s">
        <v>173</v>
      </c>
      <c r="AN1043" s="16" t="s">
        <v>94</v>
      </c>
      <c r="AO1043" s="36" t="s">
        <v>82</v>
      </c>
      <c r="AP1043" s="30">
        <v>6.9690000000000002E-2</v>
      </c>
      <c r="AQ1043" s="31" t="s">
        <v>5407</v>
      </c>
      <c r="AR1043" s="16" t="s">
        <v>5407</v>
      </c>
      <c r="AS1043" s="16" t="s">
        <v>84</v>
      </c>
      <c r="AT1043" s="16"/>
      <c r="AU1043" s="33"/>
      <c r="AV1043" s="16"/>
      <c r="AW1043" s="16" t="s">
        <v>5408</v>
      </c>
      <c r="AX1043" s="16">
        <v>3183067473</v>
      </c>
      <c r="AY1043" s="16" t="s">
        <v>78</v>
      </c>
      <c r="AZ1043" s="16" t="str">
        <f t="shared" ca="1" si="99"/>
        <v xml:space="preserve"> </v>
      </c>
      <c r="BA1043" s="16" t="s">
        <v>87</v>
      </c>
      <c r="BB1043" s="16" t="s">
        <v>87</v>
      </c>
      <c r="BC1043" s="16"/>
      <c r="BD1043" s="18" t="s">
        <v>87</v>
      </c>
      <c r="BE1043" s="16"/>
      <c r="BF1043" s="16" t="s">
        <v>87</v>
      </c>
      <c r="BG1043" s="31"/>
      <c r="BH1043" s="16"/>
      <c r="BI1043" s="19"/>
      <c r="BJ1043" s="16"/>
      <c r="BK1043" s="16"/>
      <c r="BL1043" s="34"/>
    </row>
    <row r="1044" spans="1:64">
      <c r="A1044" s="15">
        <v>1183</v>
      </c>
      <c r="B1044" s="16">
        <v>301</v>
      </c>
      <c r="C1044" s="17" t="s">
        <v>64</v>
      </c>
      <c r="D1044" s="18">
        <v>96355113</v>
      </c>
      <c r="E1044" s="18">
        <v>96355113</v>
      </c>
      <c r="F1044" s="18">
        <v>96355113</v>
      </c>
      <c r="G1044" s="17" t="s">
        <v>5409</v>
      </c>
      <c r="H1044" s="16" t="s">
        <v>229</v>
      </c>
      <c r="I1044" s="19">
        <v>27602</v>
      </c>
      <c r="J1044" s="16">
        <f t="shared" ca="1" si="98"/>
        <v>49</v>
      </c>
      <c r="K1044" s="17" t="s">
        <v>67</v>
      </c>
      <c r="L1044" s="16">
        <v>4070</v>
      </c>
      <c r="M1044" s="16" t="s">
        <v>3596</v>
      </c>
      <c r="N1044" s="16" t="s">
        <v>3597</v>
      </c>
      <c r="O1044" s="35" t="s">
        <v>3598</v>
      </c>
      <c r="P1044" s="16" t="s">
        <v>71</v>
      </c>
      <c r="Q1044" s="16" t="s">
        <v>131</v>
      </c>
      <c r="R1044" s="38" t="s">
        <v>73</v>
      </c>
      <c r="S1044" s="22"/>
      <c r="T1044" s="22">
        <v>1183</v>
      </c>
      <c r="U1044" s="22" t="s">
        <v>3597</v>
      </c>
      <c r="V1044" s="37" t="s">
        <v>3598</v>
      </c>
      <c r="W1044" s="16">
        <v>1000</v>
      </c>
      <c r="X1044" s="16" t="s">
        <v>74</v>
      </c>
      <c r="Y1044" s="16" t="s">
        <v>3599</v>
      </c>
      <c r="Z1044" s="16" t="s">
        <v>3600</v>
      </c>
      <c r="AA1044" s="16" t="s">
        <v>1359</v>
      </c>
      <c r="AB1044" s="16" t="s">
        <v>4352</v>
      </c>
      <c r="AC1044" s="16" t="s">
        <v>1951</v>
      </c>
      <c r="AD1044" s="16"/>
      <c r="AE1044" s="16" t="s">
        <v>3601</v>
      </c>
      <c r="AF1044" s="24">
        <v>2948278</v>
      </c>
      <c r="AG1044" s="25" t="s">
        <v>78</v>
      </c>
      <c r="AH1044" s="24">
        <v>2948278</v>
      </c>
      <c r="AI1044" s="26" t="s">
        <v>78</v>
      </c>
      <c r="AJ1044" s="27">
        <v>43083</v>
      </c>
      <c r="AK1044" s="19"/>
      <c r="AL1044" s="28">
        <f t="shared" ca="1" si="97"/>
        <v>7.25</v>
      </c>
      <c r="AM1044" s="16" t="s">
        <v>173</v>
      </c>
      <c r="AN1044" s="16" t="s">
        <v>94</v>
      </c>
      <c r="AO1044" s="36" t="s">
        <v>1953</v>
      </c>
      <c r="AP1044" s="30">
        <v>6.9690000000000002E-2</v>
      </c>
      <c r="AQ1044" s="31" t="s">
        <v>5410</v>
      </c>
      <c r="AR1044" s="16" t="s">
        <v>5410</v>
      </c>
      <c r="AS1044" s="16" t="s">
        <v>1673</v>
      </c>
      <c r="AT1044" s="16"/>
      <c r="AU1044" s="33"/>
      <c r="AV1044" s="16"/>
      <c r="AW1044" s="16" t="s">
        <v>5411</v>
      </c>
      <c r="AX1044" s="16">
        <v>3219712523</v>
      </c>
      <c r="AY1044" s="16" t="s">
        <v>78</v>
      </c>
      <c r="AZ1044" s="16" t="str">
        <f t="shared" ca="1" si="99"/>
        <v xml:space="preserve"> </v>
      </c>
      <c r="BA1044" s="16" t="s">
        <v>87</v>
      </c>
      <c r="BB1044" s="16" t="s">
        <v>87</v>
      </c>
      <c r="BC1044" s="16"/>
      <c r="BD1044" s="18" t="s">
        <v>87</v>
      </c>
      <c r="BE1044" s="16"/>
      <c r="BF1044" s="16" t="s">
        <v>87</v>
      </c>
      <c r="BG1044" s="31"/>
      <c r="BH1044" s="16"/>
      <c r="BI1044" s="19"/>
      <c r="BJ1044" s="16"/>
      <c r="BK1044" s="16"/>
      <c r="BL1044" s="34"/>
    </row>
    <row r="1045" spans="1:64">
      <c r="A1045" s="15">
        <v>1184</v>
      </c>
      <c r="B1045" s="16">
        <v>301</v>
      </c>
      <c r="C1045" s="17" t="s">
        <v>64</v>
      </c>
      <c r="D1045" s="18">
        <v>96356239</v>
      </c>
      <c r="E1045" s="18">
        <v>96356239</v>
      </c>
      <c r="F1045" s="18">
        <v>96356239</v>
      </c>
      <c r="G1045" s="17" t="s">
        <v>5412</v>
      </c>
      <c r="H1045" s="16" t="s">
        <v>89</v>
      </c>
      <c r="I1045" s="19">
        <v>30159</v>
      </c>
      <c r="J1045" s="16">
        <f t="shared" ca="1" si="98"/>
        <v>42</v>
      </c>
      <c r="K1045" s="17" t="s">
        <v>67</v>
      </c>
      <c r="L1045" s="16">
        <v>4070</v>
      </c>
      <c r="M1045" s="16" t="s">
        <v>3596</v>
      </c>
      <c r="N1045" s="16" t="s">
        <v>3597</v>
      </c>
      <c r="O1045" s="35" t="s">
        <v>3598</v>
      </c>
      <c r="P1045" s="16" t="s">
        <v>71</v>
      </c>
      <c r="Q1045" s="16" t="s">
        <v>131</v>
      </c>
      <c r="R1045" s="38" t="s">
        <v>73</v>
      </c>
      <c r="S1045" s="22"/>
      <c r="T1045" s="22">
        <v>1184</v>
      </c>
      <c r="U1045" s="22" t="s">
        <v>3597</v>
      </c>
      <c r="V1045" s="37" t="s">
        <v>3598</v>
      </c>
      <c r="W1045" s="16">
        <v>1000</v>
      </c>
      <c r="X1045" s="16" t="s">
        <v>74</v>
      </c>
      <c r="Y1045" s="16" t="s">
        <v>3599</v>
      </c>
      <c r="Z1045" s="16" t="s">
        <v>3600</v>
      </c>
      <c r="AA1045" s="16" t="s">
        <v>1359</v>
      </c>
      <c r="AB1045" s="16" t="s">
        <v>4352</v>
      </c>
      <c r="AC1045" s="16" t="s">
        <v>1951</v>
      </c>
      <c r="AD1045" s="16"/>
      <c r="AE1045" s="16" t="s">
        <v>3601</v>
      </c>
      <c r="AF1045" s="24">
        <v>2948278</v>
      </c>
      <c r="AG1045" s="25" t="s">
        <v>78</v>
      </c>
      <c r="AH1045" s="24">
        <v>2948278</v>
      </c>
      <c r="AI1045" s="26" t="s">
        <v>78</v>
      </c>
      <c r="AJ1045" s="27">
        <v>43059</v>
      </c>
      <c r="AK1045" s="19"/>
      <c r="AL1045" s="28">
        <f t="shared" ca="1" si="97"/>
        <v>7.333333333333333</v>
      </c>
      <c r="AM1045" s="16" t="s">
        <v>183</v>
      </c>
      <c r="AN1045" s="16" t="s">
        <v>94</v>
      </c>
      <c r="AO1045" s="36" t="s">
        <v>1953</v>
      </c>
      <c r="AP1045" s="30">
        <v>6.9690000000000002E-2</v>
      </c>
      <c r="AQ1045" s="31" t="s">
        <v>5413</v>
      </c>
      <c r="AR1045" s="16" t="s">
        <v>5413</v>
      </c>
      <c r="AS1045" s="16" t="s">
        <v>263</v>
      </c>
      <c r="AT1045" s="16"/>
      <c r="AU1045" s="33"/>
      <c r="AV1045" s="16"/>
      <c r="AW1045" s="16" t="s">
        <v>5414</v>
      </c>
      <c r="AX1045" s="16">
        <v>3202973596</v>
      </c>
      <c r="AY1045" s="16">
        <v>3202973596</v>
      </c>
      <c r="AZ1045" s="16" t="str">
        <f t="shared" ca="1" si="99"/>
        <v xml:space="preserve"> </v>
      </c>
      <c r="BA1045" s="16" t="s">
        <v>87</v>
      </c>
      <c r="BB1045" s="16" t="s">
        <v>211</v>
      </c>
      <c r="BC1045" s="16"/>
      <c r="BD1045" s="18" t="s">
        <v>87</v>
      </c>
      <c r="BE1045" s="16"/>
      <c r="BF1045" s="16" t="s">
        <v>87</v>
      </c>
      <c r="BG1045" s="31"/>
      <c r="BH1045" s="16"/>
      <c r="BI1045" s="19"/>
      <c r="BJ1045" s="16"/>
      <c r="BK1045" s="16"/>
      <c r="BL1045" s="34"/>
    </row>
    <row r="1046" spans="1:64">
      <c r="A1046" s="15">
        <v>1185</v>
      </c>
      <c r="B1046" s="16">
        <v>301</v>
      </c>
      <c r="C1046" s="17" t="s">
        <v>64</v>
      </c>
      <c r="D1046" s="18">
        <v>96360445</v>
      </c>
      <c r="E1046" s="18">
        <v>96360445</v>
      </c>
      <c r="F1046" s="18">
        <v>96360445</v>
      </c>
      <c r="G1046" s="17" t="s">
        <v>5415</v>
      </c>
      <c r="H1046" s="16" t="s">
        <v>89</v>
      </c>
      <c r="I1046" s="19" t="s">
        <v>5416</v>
      </c>
      <c r="J1046" s="16">
        <f t="shared" ca="1" si="98"/>
        <v>51</v>
      </c>
      <c r="K1046" s="17" t="s">
        <v>67</v>
      </c>
      <c r="L1046" s="16">
        <v>4070</v>
      </c>
      <c r="M1046" s="16" t="s">
        <v>3596</v>
      </c>
      <c r="N1046" s="16" t="s">
        <v>3597</v>
      </c>
      <c r="O1046" s="35" t="s">
        <v>3598</v>
      </c>
      <c r="P1046" s="16" t="s">
        <v>71</v>
      </c>
      <c r="Q1046" s="16" t="s">
        <v>131</v>
      </c>
      <c r="R1046" s="38" t="s">
        <v>73</v>
      </c>
      <c r="S1046" s="22"/>
      <c r="T1046" s="22">
        <v>1185</v>
      </c>
      <c r="U1046" s="22" t="s">
        <v>3597</v>
      </c>
      <c r="V1046" s="37" t="s">
        <v>3598</v>
      </c>
      <c r="W1046" s="16">
        <v>1000</v>
      </c>
      <c r="X1046" s="16" t="s">
        <v>74</v>
      </c>
      <c r="Y1046" s="16" t="s">
        <v>3599</v>
      </c>
      <c r="Z1046" s="16" t="s">
        <v>3600</v>
      </c>
      <c r="AA1046" s="16" t="s">
        <v>421</v>
      </c>
      <c r="AB1046" s="16" t="s">
        <v>3649</v>
      </c>
      <c r="AC1046" s="16" t="s">
        <v>545</v>
      </c>
      <c r="AD1046" s="16"/>
      <c r="AE1046" s="16" t="s">
        <v>3601</v>
      </c>
      <c r="AF1046" s="24">
        <v>2948278</v>
      </c>
      <c r="AG1046" s="25" t="s">
        <v>78</v>
      </c>
      <c r="AH1046" s="24">
        <v>2948278</v>
      </c>
      <c r="AI1046" s="26" t="s">
        <v>78</v>
      </c>
      <c r="AJ1046" s="27">
        <v>42996</v>
      </c>
      <c r="AK1046" s="19"/>
      <c r="AL1046" s="28">
        <f t="shared" ca="1" si="97"/>
        <v>7.5</v>
      </c>
      <c r="AM1046" s="16" t="s">
        <v>183</v>
      </c>
      <c r="AN1046" s="16" t="s">
        <v>94</v>
      </c>
      <c r="AO1046" s="36" t="s">
        <v>546</v>
      </c>
      <c r="AP1046" s="30">
        <v>6.9690000000000002E-2</v>
      </c>
      <c r="AQ1046" s="31" t="s">
        <v>5417</v>
      </c>
      <c r="AR1046" s="16" t="s">
        <v>5417</v>
      </c>
      <c r="AS1046" s="16" t="s">
        <v>84</v>
      </c>
      <c r="AT1046" s="16"/>
      <c r="AU1046" s="33"/>
      <c r="AV1046" s="16"/>
      <c r="AW1046" s="16" t="s">
        <v>5418</v>
      </c>
      <c r="AX1046" s="16">
        <v>3134293648</v>
      </c>
      <c r="AY1046" s="16" t="s">
        <v>78</v>
      </c>
      <c r="AZ1046" s="16" t="str">
        <f t="shared" ca="1" si="99"/>
        <v xml:space="preserve"> </v>
      </c>
      <c r="BA1046" s="16" t="s">
        <v>87</v>
      </c>
      <c r="BB1046" s="16" t="s">
        <v>87</v>
      </c>
      <c r="BC1046" s="16"/>
      <c r="BD1046" s="18" t="s">
        <v>87</v>
      </c>
      <c r="BE1046" s="16"/>
      <c r="BF1046" s="16" t="s">
        <v>87</v>
      </c>
      <c r="BG1046" s="31"/>
      <c r="BH1046" s="16"/>
      <c r="BI1046" s="19"/>
      <c r="BJ1046" s="16"/>
      <c r="BK1046" s="16"/>
      <c r="BL1046" s="34"/>
    </row>
    <row r="1047" spans="1:64">
      <c r="A1047" s="15">
        <v>1186</v>
      </c>
      <c r="B1047" s="16">
        <v>301</v>
      </c>
      <c r="C1047" s="17" t="s">
        <v>64</v>
      </c>
      <c r="D1047" s="18">
        <v>96361752</v>
      </c>
      <c r="E1047" s="18">
        <v>96361752</v>
      </c>
      <c r="F1047" s="18">
        <v>96361752</v>
      </c>
      <c r="G1047" s="17" t="s">
        <v>5419</v>
      </c>
      <c r="H1047" s="16" t="s">
        <v>229</v>
      </c>
      <c r="I1047" s="19">
        <v>29069</v>
      </c>
      <c r="J1047" s="16">
        <f t="shared" ca="1" si="98"/>
        <v>45</v>
      </c>
      <c r="K1047" s="17" t="s">
        <v>67</v>
      </c>
      <c r="L1047" s="16">
        <v>4070</v>
      </c>
      <c r="M1047" s="16" t="s">
        <v>3596</v>
      </c>
      <c r="N1047" s="16" t="s">
        <v>3597</v>
      </c>
      <c r="O1047" s="35" t="s">
        <v>3598</v>
      </c>
      <c r="P1047" s="16" t="s">
        <v>71</v>
      </c>
      <c r="Q1047" s="16" t="s">
        <v>131</v>
      </c>
      <c r="R1047" s="38" t="s">
        <v>73</v>
      </c>
      <c r="S1047" s="22"/>
      <c r="T1047" s="22">
        <v>1186</v>
      </c>
      <c r="U1047" s="22" t="s">
        <v>3597</v>
      </c>
      <c r="V1047" s="37" t="s">
        <v>3598</v>
      </c>
      <c r="W1047" s="16">
        <v>1000</v>
      </c>
      <c r="X1047" s="16" t="s">
        <v>74</v>
      </c>
      <c r="Y1047" s="16" t="s">
        <v>3599</v>
      </c>
      <c r="Z1047" s="16" t="s">
        <v>3600</v>
      </c>
      <c r="AA1047" s="16" t="s">
        <v>1359</v>
      </c>
      <c r="AB1047" s="16" t="s">
        <v>1950</v>
      </c>
      <c r="AC1047" s="16" t="s">
        <v>1951</v>
      </c>
      <c r="AD1047" s="16"/>
      <c r="AE1047" s="16" t="s">
        <v>3601</v>
      </c>
      <c r="AF1047" s="24">
        <v>2948278</v>
      </c>
      <c r="AG1047" s="25" t="s">
        <v>78</v>
      </c>
      <c r="AH1047" s="24">
        <v>2948278</v>
      </c>
      <c r="AI1047" s="26" t="s">
        <v>78</v>
      </c>
      <c r="AJ1047" s="27">
        <v>43059</v>
      </c>
      <c r="AK1047" s="19"/>
      <c r="AL1047" s="28">
        <f t="shared" ca="1" si="97"/>
        <v>7.333333333333333</v>
      </c>
      <c r="AM1047" s="16" t="s">
        <v>183</v>
      </c>
      <c r="AN1047" s="16" t="s">
        <v>94</v>
      </c>
      <c r="AO1047" s="36" t="s">
        <v>1953</v>
      </c>
      <c r="AP1047" s="30">
        <v>6.9690000000000002E-2</v>
      </c>
      <c r="AQ1047" s="31" t="s">
        <v>5420</v>
      </c>
      <c r="AR1047" s="16" t="s">
        <v>5420</v>
      </c>
      <c r="AS1047" s="16" t="s">
        <v>308</v>
      </c>
      <c r="AT1047" s="16"/>
      <c r="AU1047" s="33"/>
      <c r="AV1047" s="16"/>
      <c r="AW1047" s="16" t="s">
        <v>5421</v>
      </c>
      <c r="AX1047" s="16">
        <v>3233985425</v>
      </c>
      <c r="AY1047" s="16" t="s">
        <v>78</v>
      </c>
      <c r="AZ1047" s="16" t="str">
        <f t="shared" ca="1" si="99"/>
        <v xml:space="preserve"> </v>
      </c>
      <c r="BA1047" s="16" t="s">
        <v>87</v>
      </c>
      <c r="BB1047" s="16" t="s">
        <v>211</v>
      </c>
      <c r="BC1047" s="16"/>
      <c r="BD1047" s="18" t="s">
        <v>87</v>
      </c>
      <c r="BE1047" s="16"/>
      <c r="BF1047" s="16" t="s">
        <v>87</v>
      </c>
      <c r="BG1047" s="31"/>
      <c r="BH1047" s="16"/>
      <c r="BI1047" s="19"/>
      <c r="BJ1047" s="16"/>
      <c r="BK1047" s="16"/>
      <c r="BL1047" s="34"/>
    </row>
    <row r="1048" spans="1:64">
      <c r="A1048" s="15">
        <v>1187</v>
      </c>
      <c r="B1048" s="16">
        <v>301</v>
      </c>
      <c r="C1048" s="17" t="s">
        <v>64</v>
      </c>
      <c r="D1048" s="18">
        <v>97426182</v>
      </c>
      <c r="E1048" s="18">
        <v>97426182</v>
      </c>
      <c r="F1048" s="18">
        <v>97426182</v>
      </c>
      <c r="G1048" s="17" t="s">
        <v>5422</v>
      </c>
      <c r="H1048" s="16" t="s">
        <v>89</v>
      </c>
      <c r="I1048" s="19">
        <v>29182</v>
      </c>
      <c r="J1048" s="16">
        <f t="shared" ca="1" si="98"/>
        <v>45</v>
      </c>
      <c r="K1048" s="17" t="s">
        <v>67</v>
      </c>
      <c r="L1048" s="16">
        <v>4070</v>
      </c>
      <c r="M1048" s="16" t="s">
        <v>3596</v>
      </c>
      <c r="N1048" s="16" t="s">
        <v>3597</v>
      </c>
      <c r="O1048" s="35" t="s">
        <v>3598</v>
      </c>
      <c r="P1048" s="16" t="s">
        <v>71</v>
      </c>
      <c r="Q1048" s="16" t="s">
        <v>131</v>
      </c>
      <c r="R1048" s="38" t="s">
        <v>73</v>
      </c>
      <c r="S1048" s="22"/>
      <c r="T1048" s="22">
        <v>1187</v>
      </c>
      <c r="U1048" s="22" t="s">
        <v>3597</v>
      </c>
      <c r="V1048" s="37" t="s">
        <v>3598</v>
      </c>
      <c r="W1048" s="16">
        <v>1000</v>
      </c>
      <c r="X1048" s="16" t="s">
        <v>74</v>
      </c>
      <c r="Y1048" s="16" t="s">
        <v>3599</v>
      </c>
      <c r="Z1048" s="16" t="s">
        <v>3600</v>
      </c>
      <c r="AA1048" s="16" t="s">
        <v>463</v>
      </c>
      <c r="AB1048" s="16" t="s">
        <v>4266</v>
      </c>
      <c r="AC1048" s="16" t="s">
        <v>511</v>
      </c>
      <c r="AD1048" s="16"/>
      <c r="AE1048" s="16" t="s">
        <v>3601</v>
      </c>
      <c r="AF1048" s="24">
        <v>2948278</v>
      </c>
      <c r="AG1048" s="25" t="s">
        <v>78</v>
      </c>
      <c r="AH1048" s="24">
        <v>2948278</v>
      </c>
      <c r="AI1048" s="26" t="s">
        <v>78</v>
      </c>
      <c r="AJ1048" s="27">
        <v>43285</v>
      </c>
      <c r="AK1048" s="19"/>
      <c r="AL1048" s="28">
        <f t="shared" ca="1" si="97"/>
        <v>6.75</v>
      </c>
      <c r="AM1048" s="16" t="s">
        <v>173</v>
      </c>
      <c r="AN1048" s="16" t="s">
        <v>94</v>
      </c>
      <c r="AO1048" s="36" t="s">
        <v>513</v>
      </c>
      <c r="AP1048" s="30">
        <v>6.9690000000000002E-2</v>
      </c>
      <c r="AQ1048" s="31" t="s">
        <v>5423</v>
      </c>
      <c r="AR1048" s="16" t="s">
        <v>5423</v>
      </c>
      <c r="AS1048" s="16" t="s">
        <v>308</v>
      </c>
      <c r="AT1048" s="16"/>
      <c r="AU1048" s="33"/>
      <c r="AV1048" s="16"/>
      <c r="AW1048" s="16" t="s">
        <v>5424</v>
      </c>
      <c r="AX1048" s="16" t="s">
        <v>5425</v>
      </c>
      <c r="AY1048" s="16" t="s">
        <v>78</v>
      </c>
      <c r="AZ1048" s="16" t="str">
        <f t="shared" ca="1" si="99"/>
        <v xml:space="preserve"> </v>
      </c>
      <c r="BA1048" s="16" t="s">
        <v>87</v>
      </c>
      <c r="BB1048" s="16" t="s">
        <v>265</v>
      </c>
      <c r="BC1048" s="16"/>
      <c r="BD1048" s="18" t="s">
        <v>87</v>
      </c>
      <c r="BE1048" s="16"/>
      <c r="BF1048" s="16" t="s">
        <v>87</v>
      </c>
      <c r="BG1048" s="31"/>
      <c r="BH1048" s="16"/>
      <c r="BI1048" s="19"/>
      <c r="BJ1048" s="16"/>
      <c r="BK1048" s="16"/>
      <c r="BL1048" s="34"/>
    </row>
    <row r="1049" spans="1:64">
      <c r="A1049" s="15">
        <v>1189</v>
      </c>
      <c r="B1049" s="16">
        <v>301</v>
      </c>
      <c r="C1049" s="17" t="s">
        <v>64</v>
      </c>
      <c r="D1049" s="18">
        <v>97610050</v>
      </c>
      <c r="E1049" s="18">
        <v>97610050</v>
      </c>
      <c r="F1049" s="18">
        <v>97610050</v>
      </c>
      <c r="G1049" s="17" t="s">
        <v>5426</v>
      </c>
      <c r="H1049" s="16"/>
      <c r="I1049" s="19">
        <v>25892</v>
      </c>
      <c r="J1049" s="16">
        <f t="shared" ref="J1049:J1081" ca="1" si="100">IF(I1049=0," ",DATEDIF(I1049,TODAY(),"Y"))</f>
        <v>54</v>
      </c>
      <c r="K1049" s="17" t="s">
        <v>67</v>
      </c>
      <c r="L1049" s="16">
        <v>4070</v>
      </c>
      <c r="M1049" s="16" t="s">
        <v>3596</v>
      </c>
      <c r="N1049" s="16" t="s">
        <v>3597</v>
      </c>
      <c r="O1049" s="35" t="s">
        <v>3598</v>
      </c>
      <c r="P1049" s="16" t="s">
        <v>71</v>
      </c>
      <c r="Q1049" s="16" t="s">
        <v>131</v>
      </c>
      <c r="R1049" s="38" t="s">
        <v>73</v>
      </c>
      <c r="S1049" s="22"/>
      <c r="T1049" s="22">
        <v>1189</v>
      </c>
      <c r="U1049" s="22" t="s">
        <v>3597</v>
      </c>
      <c r="V1049" s="37" t="s">
        <v>3598</v>
      </c>
      <c r="W1049" s="16">
        <v>1000</v>
      </c>
      <c r="X1049" s="16" t="s">
        <v>74</v>
      </c>
      <c r="Y1049" s="16" t="s">
        <v>3599</v>
      </c>
      <c r="Z1049" s="16" t="s">
        <v>3600</v>
      </c>
      <c r="AA1049" s="16" t="s">
        <v>478</v>
      </c>
      <c r="AB1049" s="16" t="s">
        <v>3976</v>
      </c>
      <c r="AC1049" s="16" t="s">
        <v>480</v>
      </c>
      <c r="AD1049" s="16"/>
      <c r="AE1049" s="16" t="s">
        <v>3601</v>
      </c>
      <c r="AF1049" s="24">
        <v>2948278</v>
      </c>
      <c r="AG1049" s="25" t="s">
        <v>78</v>
      </c>
      <c r="AH1049" s="24">
        <v>2948278</v>
      </c>
      <c r="AI1049" s="26" t="s">
        <v>78</v>
      </c>
      <c r="AJ1049" s="27">
        <v>43089</v>
      </c>
      <c r="AK1049" s="19"/>
      <c r="AL1049" s="28">
        <f t="shared" ca="1" si="97"/>
        <v>7.25</v>
      </c>
      <c r="AM1049" s="16" t="s">
        <v>183</v>
      </c>
      <c r="AN1049" s="16" t="s">
        <v>94</v>
      </c>
      <c r="AO1049" s="36" t="s">
        <v>481</v>
      </c>
      <c r="AP1049" s="30">
        <v>6.9690000000000002E-2</v>
      </c>
      <c r="AQ1049" s="31" t="s">
        <v>5427</v>
      </c>
      <c r="AR1049" s="16" t="s">
        <v>5427</v>
      </c>
      <c r="AS1049" s="16" t="s">
        <v>84</v>
      </c>
      <c r="AT1049" s="16"/>
      <c r="AU1049" s="33"/>
      <c r="AV1049" s="16"/>
      <c r="AW1049" s="16" t="s">
        <v>5428</v>
      </c>
      <c r="AX1049" s="16">
        <v>3208886269</v>
      </c>
      <c r="AY1049" s="16" t="s">
        <v>78</v>
      </c>
      <c r="AZ1049" s="16" t="str">
        <f t="shared" ca="1" si="99"/>
        <v xml:space="preserve"> </v>
      </c>
      <c r="BA1049" s="16" t="s">
        <v>87</v>
      </c>
      <c r="BB1049" s="16" t="s">
        <v>87</v>
      </c>
      <c r="BC1049" s="16"/>
      <c r="BD1049" s="18" t="s">
        <v>87</v>
      </c>
      <c r="BE1049" s="16"/>
      <c r="BF1049" s="16" t="s">
        <v>87</v>
      </c>
      <c r="BG1049" s="31"/>
      <c r="BH1049" s="16"/>
      <c r="BI1049" s="19"/>
      <c r="BJ1049" s="16"/>
      <c r="BK1049" s="16"/>
      <c r="BL1049" s="34"/>
    </row>
    <row r="1050" spans="1:64">
      <c r="A1050" s="15">
        <v>1190</v>
      </c>
      <c r="B1050" s="16">
        <v>301</v>
      </c>
      <c r="C1050" s="17" t="s">
        <v>64</v>
      </c>
      <c r="D1050" s="18">
        <v>97610358</v>
      </c>
      <c r="E1050" s="18" t="e">
        <v>#N/A</v>
      </c>
      <c r="F1050" s="18" t="e">
        <v>#N/A</v>
      </c>
      <c r="G1050" s="17" t="s">
        <v>5429</v>
      </c>
      <c r="H1050" s="16" t="s">
        <v>89</v>
      </c>
      <c r="I1050" s="19">
        <v>29549</v>
      </c>
      <c r="J1050" s="16">
        <f t="shared" ca="1" si="100"/>
        <v>44</v>
      </c>
      <c r="K1050" s="17" t="s">
        <v>67</v>
      </c>
      <c r="L1050" s="16">
        <v>4070</v>
      </c>
      <c r="M1050" s="16" t="s">
        <v>3596</v>
      </c>
      <c r="N1050" s="16" t="s">
        <v>3597</v>
      </c>
      <c r="O1050" s="35" t="s">
        <v>3598</v>
      </c>
      <c r="P1050" s="16" t="s">
        <v>71</v>
      </c>
      <c r="Q1050" s="16" t="s">
        <v>131</v>
      </c>
      <c r="R1050" s="38" t="s">
        <v>1309</v>
      </c>
      <c r="S1050" s="22"/>
      <c r="T1050" s="22">
        <v>1190</v>
      </c>
      <c r="U1050" s="22" t="s">
        <v>3597</v>
      </c>
      <c r="V1050" s="37" t="s">
        <v>3598</v>
      </c>
      <c r="W1050" s="16">
        <v>1000</v>
      </c>
      <c r="X1050" s="16" t="s">
        <v>74</v>
      </c>
      <c r="Y1050" s="16" t="s">
        <v>3599</v>
      </c>
      <c r="Z1050" s="16" t="s">
        <v>3600</v>
      </c>
      <c r="AA1050" s="16" t="s">
        <v>76</v>
      </c>
      <c r="AB1050" s="16" t="s">
        <v>76</v>
      </c>
      <c r="AC1050" s="16" t="s">
        <v>76</v>
      </c>
      <c r="AD1050" s="16"/>
      <c r="AE1050" s="16" t="s">
        <v>3601</v>
      </c>
      <c r="AF1050" s="24">
        <v>2948278</v>
      </c>
      <c r="AG1050" s="25" t="s">
        <v>78</v>
      </c>
      <c r="AH1050" s="24">
        <v>2948278</v>
      </c>
      <c r="AI1050" s="26" t="s">
        <v>78</v>
      </c>
      <c r="AJ1050" s="27">
        <v>43088</v>
      </c>
      <c r="AK1050" s="19"/>
      <c r="AL1050" s="28">
        <f t="shared" ca="1" si="97"/>
        <v>7.25</v>
      </c>
      <c r="AM1050" s="16" t="s">
        <v>80</v>
      </c>
      <c r="AN1050" s="16" t="s">
        <v>121</v>
      </c>
      <c r="AO1050" s="36" t="s">
        <v>82</v>
      </c>
      <c r="AP1050" s="30">
        <v>6.9690000000000002E-2</v>
      </c>
      <c r="AQ1050" s="31" t="s">
        <v>5430</v>
      </c>
      <c r="AR1050" s="16" t="s">
        <v>5430</v>
      </c>
      <c r="AS1050" s="16" t="s">
        <v>84</v>
      </c>
      <c r="AT1050" s="16"/>
      <c r="AU1050" s="33"/>
      <c r="AV1050" s="16"/>
      <c r="AW1050" s="16" t="s">
        <v>5431</v>
      </c>
      <c r="AX1050" s="16">
        <v>3203469215</v>
      </c>
      <c r="AY1050" s="16" t="s">
        <v>78</v>
      </c>
      <c r="AZ1050" s="16" t="str">
        <f t="shared" ca="1" si="99"/>
        <v xml:space="preserve"> </v>
      </c>
      <c r="BA1050" s="16" t="s">
        <v>87</v>
      </c>
      <c r="BB1050" s="16" t="s">
        <v>211</v>
      </c>
      <c r="BC1050" s="16"/>
      <c r="BD1050" s="18" t="s">
        <v>87</v>
      </c>
      <c r="BE1050" s="16"/>
      <c r="BF1050" s="16" t="s">
        <v>87</v>
      </c>
      <c r="BG1050" s="31"/>
      <c r="BH1050" s="16"/>
      <c r="BI1050" s="19"/>
      <c r="BJ1050" s="16"/>
      <c r="BK1050" s="16"/>
      <c r="BL1050" s="34"/>
    </row>
    <row r="1051" spans="1:64">
      <c r="A1051" s="15">
        <v>1191</v>
      </c>
      <c r="B1051" s="16">
        <v>301</v>
      </c>
      <c r="C1051" s="17" t="s">
        <v>64</v>
      </c>
      <c r="D1051" s="18">
        <v>1116502794</v>
      </c>
      <c r="E1051" s="18">
        <v>1116502794</v>
      </c>
      <c r="F1051" s="18">
        <v>1116502794</v>
      </c>
      <c r="G1051" s="17" t="s">
        <v>5432</v>
      </c>
      <c r="H1051" s="16" t="s">
        <v>229</v>
      </c>
      <c r="I1051" s="26">
        <v>35518</v>
      </c>
      <c r="J1051" s="16">
        <f t="shared" ca="1" si="100"/>
        <v>28</v>
      </c>
      <c r="K1051" s="17" t="s">
        <v>67</v>
      </c>
      <c r="L1051" s="16">
        <v>4070</v>
      </c>
      <c r="M1051" s="16" t="s">
        <v>3596</v>
      </c>
      <c r="N1051" s="16" t="s">
        <v>3597</v>
      </c>
      <c r="O1051" s="35" t="s">
        <v>3598</v>
      </c>
      <c r="P1051" s="16" t="s">
        <v>71</v>
      </c>
      <c r="Q1051" s="16" t="s">
        <v>131</v>
      </c>
      <c r="R1051" s="38" t="s">
        <v>73</v>
      </c>
      <c r="S1051" s="22"/>
      <c r="T1051" s="22">
        <v>1191</v>
      </c>
      <c r="U1051" s="22" t="s">
        <v>3597</v>
      </c>
      <c r="V1051" s="37" t="s">
        <v>3598</v>
      </c>
      <c r="W1051" s="16">
        <v>1000</v>
      </c>
      <c r="X1051" s="16" t="s">
        <v>74</v>
      </c>
      <c r="Y1051" s="16" t="s">
        <v>3599</v>
      </c>
      <c r="Z1051" s="16" t="s">
        <v>3600</v>
      </c>
      <c r="AA1051" s="16" t="s">
        <v>76</v>
      </c>
      <c r="AB1051" s="16" t="s">
        <v>76</v>
      </c>
      <c r="AC1051" s="16" t="s">
        <v>76</v>
      </c>
      <c r="AD1051" s="16"/>
      <c r="AE1051" s="16" t="s">
        <v>3601</v>
      </c>
      <c r="AF1051" s="24">
        <v>2948278</v>
      </c>
      <c r="AG1051" s="25" t="s">
        <v>78</v>
      </c>
      <c r="AH1051" s="24">
        <v>2948278</v>
      </c>
      <c r="AI1051" s="26" t="s">
        <v>78</v>
      </c>
      <c r="AJ1051" s="26">
        <v>44768</v>
      </c>
      <c r="AK1051" s="19" t="s">
        <v>5433</v>
      </c>
      <c r="AL1051" s="28">
        <f t="shared" ca="1" si="97"/>
        <v>2.6666666666666665</v>
      </c>
      <c r="AM1051" s="16" t="s">
        <v>120</v>
      </c>
      <c r="AN1051" s="16" t="s">
        <v>121</v>
      </c>
      <c r="AO1051" s="36" t="s">
        <v>82</v>
      </c>
      <c r="AP1051" s="30">
        <v>6.9690000000000002E-2</v>
      </c>
      <c r="AQ1051" s="31" t="s">
        <v>5434</v>
      </c>
      <c r="AR1051" s="32" t="s">
        <v>5435</v>
      </c>
      <c r="AS1051" s="16" t="s">
        <v>107</v>
      </c>
      <c r="AT1051" s="16"/>
      <c r="AU1051" s="33"/>
      <c r="AV1051" s="16"/>
      <c r="AW1051" s="16" t="s">
        <v>5436</v>
      </c>
      <c r="AX1051" s="16">
        <v>3204228056</v>
      </c>
      <c r="AY1051" s="16" t="s">
        <v>78</v>
      </c>
      <c r="AZ1051" s="16" t="str">
        <f t="shared" ca="1" si="99"/>
        <v xml:space="preserve"> </v>
      </c>
      <c r="BA1051" s="16" t="s">
        <v>87</v>
      </c>
      <c r="BB1051" s="16" t="s">
        <v>87</v>
      </c>
      <c r="BC1051" s="16"/>
      <c r="BD1051" s="18" t="s">
        <v>87</v>
      </c>
      <c r="BE1051" s="16"/>
      <c r="BF1051" s="16" t="s">
        <v>87</v>
      </c>
      <c r="BG1051" s="31"/>
      <c r="BH1051" s="16"/>
      <c r="BI1051" s="19"/>
      <c r="BJ1051" s="16"/>
      <c r="BK1051" s="16"/>
      <c r="BL1051" s="34"/>
    </row>
    <row r="1052" spans="1:64">
      <c r="A1052" s="15">
        <v>1192</v>
      </c>
      <c r="B1052" s="16">
        <v>301</v>
      </c>
      <c r="C1052" s="17" t="s">
        <v>64</v>
      </c>
      <c r="D1052" s="18">
        <v>97613245</v>
      </c>
      <c r="E1052" s="18">
        <v>97613245</v>
      </c>
      <c r="F1052" s="18">
        <v>97613245</v>
      </c>
      <c r="G1052" s="17" t="s">
        <v>5437</v>
      </c>
      <c r="H1052" s="16" t="s">
        <v>89</v>
      </c>
      <c r="I1052" s="19" t="s">
        <v>5438</v>
      </c>
      <c r="J1052" s="16">
        <f t="shared" ca="1" si="100"/>
        <v>41</v>
      </c>
      <c r="K1052" s="17" t="s">
        <v>67</v>
      </c>
      <c r="L1052" s="16">
        <v>4070</v>
      </c>
      <c r="M1052" s="16" t="s">
        <v>3596</v>
      </c>
      <c r="N1052" s="16" t="s">
        <v>3597</v>
      </c>
      <c r="O1052" s="35" t="s">
        <v>3598</v>
      </c>
      <c r="P1052" s="16" t="s">
        <v>71</v>
      </c>
      <c r="Q1052" s="16" t="s">
        <v>131</v>
      </c>
      <c r="R1052" s="38" t="s">
        <v>73</v>
      </c>
      <c r="S1052" s="22"/>
      <c r="T1052" s="22">
        <v>1192</v>
      </c>
      <c r="U1052" s="22" t="s">
        <v>3597</v>
      </c>
      <c r="V1052" s="37" t="s">
        <v>3598</v>
      </c>
      <c r="W1052" s="16">
        <v>1000</v>
      </c>
      <c r="X1052" s="16" t="s">
        <v>74</v>
      </c>
      <c r="Y1052" s="16" t="s">
        <v>3599</v>
      </c>
      <c r="Z1052" s="16" t="s">
        <v>3600</v>
      </c>
      <c r="AA1052" s="16" t="s">
        <v>478</v>
      </c>
      <c r="AB1052" s="16" t="s">
        <v>771</v>
      </c>
      <c r="AC1052" s="16" t="s">
        <v>772</v>
      </c>
      <c r="AD1052" s="16"/>
      <c r="AE1052" s="16" t="s">
        <v>3601</v>
      </c>
      <c r="AF1052" s="24">
        <v>2948278</v>
      </c>
      <c r="AG1052" s="25" t="s">
        <v>78</v>
      </c>
      <c r="AH1052" s="24">
        <v>2948278</v>
      </c>
      <c r="AI1052" s="26" t="s">
        <v>78</v>
      </c>
      <c r="AJ1052" s="27">
        <v>42996</v>
      </c>
      <c r="AK1052" s="19"/>
      <c r="AL1052" s="28">
        <f t="shared" ca="1" si="97"/>
        <v>7.5</v>
      </c>
      <c r="AM1052" s="16" t="s">
        <v>183</v>
      </c>
      <c r="AN1052" s="16" t="s">
        <v>94</v>
      </c>
      <c r="AO1052" s="36" t="s">
        <v>773</v>
      </c>
      <c r="AP1052" s="30">
        <v>6.9690000000000002E-2</v>
      </c>
      <c r="AQ1052" s="31" t="s">
        <v>5439</v>
      </c>
      <c r="AR1052" s="16" t="s">
        <v>5439</v>
      </c>
      <c r="AS1052" s="16" t="s">
        <v>84</v>
      </c>
      <c r="AT1052" s="16"/>
      <c r="AU1052" s="33"/>
      <c r="AV1052" s="16"/>
      <c r="AW1052" s="16" t="s">
        <v>5440</v>
      </c>
      <c r="AX1052" s="16">
        <v>3107930460</v>
      </c>
      <c r="AY1052" s="16" t="s">
        <v>78</v>
      </c>
      <c r="AZ1052" s="16" t="str">
        <f t="shared" ca="1" si="99"/>
        <v xml:space="preserve"> </v>
      </c>
      <c r="BA1052" s="16" t="s">
        <v>87</v>
      </c>
      <c r="BB1052" s="16" t="s">
        <v>211</v>
      </c>
      <c r="BC1052" s="16"/>
      <c r="BD1052" s="18" t="s">
        <v>87</v>
      </c>
      <c r="BE1052" s="16"/>
      <c r="BF1052" s="16" t="s">
        <v>87</v>
      </c>
      <c r="BG1052" s="31"/>
      <c r="BH1052" s="16"/>
      <c r="BI1052" s="19"/>
      <c r="BJ1052" s="16"/>
      <c r="BK1052" s="16"/>
      <c r="BL1052" s="34"/>
    </row>
    <row r="1053" spans="1:64">
      <c r="A1053" s="15">
        <v>1193</v>
      </c>
      <c r="B1053" s="16">
        <v>301</v>
      </c>
      <c r="C1053" s="17" t="s">
        <v>64</v>
      </c>
      <c r="D1053" s="18">
        <v>98389760</v>
      </c>
      <c r="E1053" s="18">
        <v>98389760</v>
      </c>
      <c r="F1053" s="18">
        <v>98389760</v>
      </c>
      <c r="G1053" s="17" t="s">
        <v>5441</v>
      </c>
      <c r="H1053" s="16" t="s">
        <v>89</v>
      </c>
      <c r="I1053" s="19" t="s">
        <v>5442</v>
      </c>
      <c r="J1053" s="16">
        <f t="shared" ca="1" si="100"/>
        <v>50</v>
      </c>
      <c r="K1053" s="17" t="s">
        <v>67</v>
      </c>
      <c r="L1053" s="16">
        <v>4070</v>
      </c>
      <c r="M1053" s="16" t="s">
        <v>3596</v>
      </c>
      <c r="N1053" s="16" t="s">
        <v>3597</v>
      </c>
      <c r="O1053" s="35" t="s">
        <v>3598</v>
      </c>
      <c r="P1053" s="16" t="s">
        <v>71</v>
      </c>
      <c r="Q1053" s="16" t="s">
        <v>131</v>
      </c>
      <c r="R1053" s="38" t="s">
        <v>73</v>
      </c>
      <c r="S1053" s="22"/>
      <c r="T1053" s="22">
        <v>1193</v>
      </c>
      <c r="U1053" s="22" t="s">
        <v>3597</v>
      </c>
      <c r="V1053" s="37" t="s">
        <v>3598</v>
      </c>
      <c r="W1053" s="16">
        <v>1000</v>
      </c>
      <c r="X1053" s="16" t="s">
        <v>74</v>
      </c>
      <c r="Y1053" s="16" t="s">
        <v>3599</v>
      </c>
      <c r="Z1053" s="16" t="s">
        <v>3600</v>
      </c>
      <c r="AA1053" s="16" t="s">
        <v>463</v>
      </c>
      <c r="AB1053" s="16" t="s">
        <v>510</v>
      </c>
      <c r="AC1053" s="16" t="s">
        <v>511</v>
      </c>
      <c r="AD1053" s="16"/>
      <c r="AE1053" s="16" t="s">
        <v>1324</v>
      </c>
      <c r="AF1053" s="24">
        <v>2948278</v>
      </c>
      <c r="AG1053" s="25" t="s">
        <v>78</v>
      </c>
      <c r="AH1053" s="24">
        <v>2948278</v>
      </c>
      <c r="AI1053" s="26" t="s">
        <v>78</v>
      </c>
      <c r="AJ1053" s="27">
        <v>43019</v>
      </c>
      <c r="AK1053" s="19"/>
      <c r="AL1053" s="28">
        <f t="shared" ca="1" si="97"/>
        <v>7.416666666666667</v>
      </c>
      <c r="AM1053" s="16" t="s">
        <v>183</v>
      </c>
      <c r="AN1053" s="16" t="s">
        <v>121</v>
      </c>
      <c r="AO1053" s="36" t="s">
        <v>513</v>
      </c>
      <c r="AP1053" s="30">
        <v>6.9690000000000002E-2</v>
      </c>
      <c r="AQ1053" s="31" t="s">
        <v>5443</v>
      </c>
      <c r="AR1053" s="16" t="s">
        <v>5443</v>
      </c>
      <c r="AS1053" s="16" t="s">
        <v>84</v>
      </c>
      <c r="AT1053" s="16"/>
      <c r="AU1053" s="33"/>
      <c r="AV1053" s="16"/>
      <c r="AW1053" s="16" t="s">
        <v>5444</v>
      </c>
      <c r="AX1053" s="16">
        <v>3234668070</v>
      </c>
      <c r="AY1053" s="16">
        <v>3232254544</v>
      </c>
      <c r="AZ1053" s="16" t="str">
        <f t="shared" ca="1" si="99"/>
        <v xml:space="preserve"> </v>
      </c>
      <c r="BA1053" s="16" t="s">
        <v>87</v>
      </c>
      <c r="BB1053" s="16" t="s">
        <v>265</v>
      </c>
      <c r="BC1053" s="16"/>
      <c r="BD1053" s="18" t="s">
        <v>87</v>
      </c>
      <c r="BE1053" s="16"/>
      <c r="BF1053" s="16" t="s">
        <v>87</v>
      </c>
      <c r="BG1053" s="31"/>
      <c r="BH1053" s="16"/>
      <c r="BI1053" s="19"/>
      <c r="BJ1053" s="16"/>
      <c r="BK1053" s="16"/>
      <c r="BL1053" s="34"/>
    </row>
    <row r="1054" spans="1:64">
      <c r="A1054" s="15">
        <v>1194</v>
      </c>
      <c r="B1054" s="16">
        <v>301</v>
      </c>
      <c r="C1054" s="17" t="s">
        <v>64</v>
      </c>
      <c r="D1054" s="18">
        <v>98396072</v>
      </c>
      <c r="E1054" s="18">
        <v>98396072</v>
      </c>
      <c r="F1054" s="18">
        <v>98396072</v>
      </c>
      <c r="G1054" s="17" t="s">
        <v>5445</v>
      </c>
      <c r="H1054" s="16"/>
      <c r="I1054" s="19">
        <v>28190</v>
      </c>
      <c r="J1054" s="16">
        <f t="shared" ca="1" si="100"/>
        <v>48</v>
      </c>
      <c r="K1054" s="17" t="s">
        <v>67</v>
      </c>
      <c r="L1054" s="16">
        <v>4070</v>
      </c>
      <c r="M1054" s="16" t="s">
        <v>3596</v>
      </c>
      <c r="N1054" s="16" t="s">
        <v>3597</v>
      </c>
      <c r="O1054" s="35" t="s">
        <v>3598</v>
      </c>
      <c r="P1054" s="16" t="s">
        <v>71</v>
      </c>
      <c r="Q1054" s="16" t="s">
        <v>131</v>
      </c>
      <c r="R1054" s="38" t="s">
        <v>73</v>
      </c>
      <c r="S1054" s="22"/>
      <c r="T1054" s="22">
        <v>1194</v>
      </c>
      <c r="U1054" s="22" t="s">
        <v>3597</v>
      </c>
      <c r="V1054" s="37" t="s">
        <v>3598</v>
      </c>
      <c r="W1054" s="16">
        <v>1000</v>
      </c>
      <c r="X1054" s="16" t="s">
        <v>74</v>
      </c>
      <c r="Y1054" s="16" t="s">
        <v>3599</v>
      </c>
      <c r="Z1054" s="16" t="s">
        <v>3600</v>
      </c>
      <c r="AA1054" s="16" t="s">
        <v>671</v>
      </c>
      <c r="AB1054" s="16" t="s">
        <v>3919</v>
      </c>
      <c r="AC1054" s="16" t="s">
        <v>692</v>
      </c>
      <c r="AD1054" s="16"/>
      <c r="AE1054" s="16" t="s">
        <v>3601</v>
      </c>
      <c r="AF1054" s="24">
        <v>2948278</v>
      </c>
      <c r="AG1054" s="25" t="s">
        <v>78</v>
      </c>
      <c r="AH1054" s="24">
        <v>2948278</v>
      </c>
      <c r="AI1054" s="26" t="s">
        <v>78</v>
      </c>
      <c r="AJ1054" s="27">
        <v>43088</v>
      </c>
      <c r="AK1054" s="19"/>
      <c r="AL1054" s="28">
        <f t="shared" ca="1" si="97"/>
        <v>7.25</v>
      </c>
      <c r="AM1054" s="16" t="s">
        <v>173</v>
      </c>
      <c r="AN1054" s="16" t="s">
        <v>94</v>
      </c>
      <c r="AO1054" s="36" t="s">
        <v>693</v>
      </c>
      <c r="AP1054" s="30">
        <v>6.9690000000000002E-2</v>
      </c>
      <c r="AQ1054" s="31" t="s">
        <v>5446</v>
      </c>
      <c r="AR1054" s="16" t="s">
        <v>5446</v>
      </c>
      <c r="AS1054" s="16" t="s">
        <v>1811</v>
      </c>
      <c r="AT1054" s="16"/>
      <c r="AU1054" s="33"/>
      <c r="AV1054" s="16"/>
      <c r="AW1054" s="16" t="s">
        <v>5447</v>
      </c>
      <c r="AX1054" s="16">
        <v>3206265873</v>
      </c>
      <c r="AY1054" s="16" t="s">
        <v>78</v>
      </c>
      <c r="AZ1054" s="16" t="str">
        <f t="shared" ca="1" si="99"/>
        <v xml:space="preserve"> </v>
      </c>
      <c r="BA1054" s="16" t="s">
        <v>87</v>
      </c>
      <c r="BB1054" s="16" t="s">
        <v>87</v>
      </c>
      <c r="BC1054" s="16"/>
      <c r="BD1054" s="18" t="s">
        <v>87</v>
      </c>
      <c r="BE1054" s="16"/>
      <c r="BF1054" s="16" t="s">
        <v>87</v>
      </c>
      <c r="BG1054" s="31"/>
      <c r="BH1054" s="16"/>
      <c r="BI1054" s="19"/>
      <c r="BJ1054" s="16"/>
      <c r="BK1054" s="16"/>
      <c r="BL1054" s="34"/>
    </row>
    <row r="1055" spans="1:64">
      <c r="A1055" s="15">
        <v>1195</v>
      </c>
      <c r="B1055" s="16">
        <v>301</v>
      </c>
      <c r="C1055" s="17" t="s">
        <v>64</v>
      </c>
      <c r="D1055" s="18">
        <v>98399897</v>
      </c>
      <c r="E1055" s="18">
        <v>98399897</v>
      </c>
      <c r="F1055" s="18">
        <v>98399897</v>
      </c>
      <c r="G1055" s="17" t="s">
        <v>5448</v>
      </c>
      <c r="H1055" s="16" t="s">
        <v>89</v>
      </c>
      <c r="I1055" s="19" t="s">
        <v>5449</v>
      </c>
      <c r="J1055" s="16">
        <f t="shared" ca="1" si="100"/>
        <v>47</v>
      </c>
      <c r="K1055" s="17" t="s">
        <v>67</v>
      </c>
      <c r="L1055" s="16">
        <v>4070</v>
      </c>
      <c r="M1055" s="16" t="s">
        <v>3596</v>
      </c>
      <c r="N1055" s="16" t="s">
        <v>3597</v>
      </c>
      <c r="O1055" s="35" t="s">
        <v>3598</v>
      </c>
      <c r="P1055" s="16" t="s">
        <v>71</v>
      </c>
      <c r="Q1055" s="16" t="s">
        <v>131</v>
      </c>
      <c r="R1055" s="38" t="s">
        <v>73</v>
      </c>
      <c r="S1055" s="22"/>
      <c r="T1055" s="22">
        <v>1195</v>
      </c>
      <c r="U1055" s="22" t="s">
        <v>3597</v>
      </c>
      <c r="V1055" s="37" t="s">
        <v>3598</v>
      </c>
      <c r="W1055" s="16">
        <v>1000</v>
      </c>
      <c r="X1055" s="16" t="s">
        <v>74</v>
      </c>
      <c r="Y1055" s="16" t="s">
        <v>3599</v>
      </c>
      <c r="Z1055" s="16" t="s">
        <v>3600</v>
      </c>
      <c r="AA1055" s="16" t="s">
        <v>463</v>
      </c>
      <c r="AB1055" s="16" t="s">
        <v>5450</v>
      </c>
      <c r="AC1055" s="16" t="s">
        <v>511</v>
      </c>
      <c r="AD1055" s="16"/>
      <c r="AE1055" s="16" t="s">
        <v>1324</v>
      </c>
      <c r="AF1055" s="24">
        <v>2948278</v>
      </c>
      <c r="AG1055" s="25" t="s">
        <v>78</v>
      </c>
      <c r="AH1055" s="24">
        <v>2948278</v>
      </c>
      <c r="AI1055" s="26" t="s">
        <v>78</v>
      </c>
      <c r="AJ1055" s="27">
        <v>42999</v>
      </c>
      <c r="AK1055" s="19"/>
      <c r="AL1055" s="28">
        <f t="shared" ca="1" si="97"/>
        <v>7.5</v>
      </c>
      <c r="AM1055" s="16" t="s">
        <v>183</v>
      </c>
      <c r="AN1055" s="16" t="s">
        <v>94</v>
      </c>
      <c r="AO1055" s="36" t="s">
        <v>513</v>
      </c>
      <c r="AP1055" s="30">
        <v>6.9690000000000002E-2</v>
      </c>
      <c r="AQ1055" s="31" t="s">
        <v>5451</v>
      </c>
      <c r="AR1055" s="16" t="s">
        <v>5451</v>
      </c>
      <c r="AS1055" s="16" t="s">
        <v>5165</v>
      </c>
      <c r="AT1055" s="16"/>
      <c r="AU1055" s="33"/>
      <c r="AV1055" s="16"/>
      <c r="AW1055" s="16" t="s">
        <v>5452</v>
      </c>
      <c r="AX1055" s="16">
        <v>3113284106</v>
      </c>
      <c r="AY1055" s="16" t="s">
        <v>78</v>
      </c>
      <c r="AZ1055" s="16" t="str">
        <f t="shared" ca="1" si="99"/>
        <v xml:space="preserve"> </v>
      </c>
      <c r="BA1055" s="16" t="s">
        <v>87</v>
      </c>
      <c r="BB1055" s="16" t="s">
        <v>87</v>
      </c>
      <c r="BC1055" s="16"/>
      <c r="BD1055" s="18" t="s">
        <v>87</v>
      </c>
      <c r="BE1055" s="16"/>
      <c r="BF1055" s="16" t="s">
        <v>87</v>
      </c>
      <c r="BG1055" s="31"/>
      <c r="BH1055" s="16"/>
      <c r="BI1055" s="19"/>
      <c r="BJ1055" s="16"/>
      <c r="BK1055" s="16"/>
      <c r="BL1055" s="34"/>
    </row>
    <row r="1056" spans="1:64">
      <c r="A1056" s="15">
        <v>1196</v>
      </c>
      <c r="B1056" s="16">
        <v>301</v>
      </c>
      <c r="C1056" s="17" t="s">
        <v>64</v>
      </c>
      <c r="D1056" s="18">
        <v>98400611</v>
      </c>
      <c r="E1056" s="18">
        <v>98400611</v>
      </c>
      <c r="F1056" s="18">
        <v>98400611</v>
      </c>
      <c r="G1056" s="17" t="s">
        <v>5453</v>
      </c>
      <c r="H1056" s="16" t="s">
        <v>89</v>
      </c>
      <c r="I1056" s="19" t="s">
        <v>5454</v>
      </c>
      <c r="J1056" s="16">
        <f t="shared" ca="1" si="100"/>
        <v>46</v>
      </c>
      <c r="K1056" s="17" t="s">
        <v>67</v>
      </c>
      <c r="L1056" s="16">
        <v>4070</v>
      </c>
      <c r="M1056" s="16" t="s">
        <v>3596</v>
      </c>
      <c r="N1056" s="16" t="s">
        <v>3597</v>
      </c>
      <c r="O1056" s="35" t="s">
        <v>3598</v>
      </c>
      <c r="P1056" s="16" t="s">
        <v>71</v>
      </c>
      <c r="Q1056" s="16" t="s">
        <v>131</v>
      </c>
      <c r="R1056" s="38" t="s">
        <v>73</v>
      </c>
      <c r="S1056" s="22"/>
      <c r="T1056" s="22">
        <v>1196</v>
      </c>
      <c r="U1056" s="22" t="s">
        <v>3597</v>
      </c>
      <c r="V1056" s="37" t="s">
        <v>3598</v>
      </c>
      <c r="W1056" s="16">
        <v>1000</v>
      </c>
      <c r="X1056" s="16" t="s">
        <v>74</v>
      </c>
      <c r="Y1056" s="16" t="s">
        <v>3599</v>
      </c>
      <c r="Z1056" s="16" t="s">
        <v>3600</v>
      </c>
      <c r="AA1056" s="16" t="s">
        <v>463</v>
      </c>
      <c r="AB1056" s="16" t="s">
        <v>510</v>
      </c>
      <c r="AC1056" s="16" t="s">
        <v>511</v>
      </c>
      <c r="AD1056" s="16" t="s">
        <v>4896</v>
      </c>
      <c r="AE1056" s="16" t="s">
        <v>1324</v>
      </c>
      <c r="AF1056" s="24">
        <v>2948278</v>
      </c>
      <c r="AG1056" s="25" t="s">
        <v>78</v>
      </c>
      <c r="AH1056" s="24">
        <v>2948278</v>
      </c>
      <c r="AI1056" s="26" t="s">
        <v>78</v>
      </c>
      <c r="AJ1056" s="27">
        <v>43012</v>
      </c>
      <c r="AK1056" s="19"/>
      <c r="AL1056" s="28">
        <f t="shared" ca="1" si="97"/>
        <v>7.5</v>
      </c>
      <c r="AM1056" s="16" t="s">
        <v>120</v>
      </c>
      <c r="AN1056" s="16" t="s">
        <v>94</v>
      </c>
      <c r="AO1056" s="36" t="s">
        <v>513</v>
      </c>
      <c r="AP1056" s="30">
        <v>6.9690000000000002E-2</v>
      </c>
      <c r="AQ1056" s="31" t="s">
        <v>5455</v>
      </c>
      <c r="AR1056" s="16" t="s">
        <v>5455</v>
      </c>
      <c r="AS1056" s="16" t="s">
        <v>5165</v>
      </c>
      <c r="AT1056" s="16"/>
      <c r="AU1056" s="33"/>
      <c r="AV1056" s="16"/>
      <c r="AW1056" s="16" t="s">
        <v>5456</v>
      </c>
      <c r="AX1056" s="16">
        <v>3017356314</v>
      </c>
      <c r="AY1056" s="16">
        <v>3238720814</v>
      </c>
      <c r="AZ1056" s="16" t="str">
        <f t="shared" ca="1" si="99"/>
        <v xml:space="preserve"> </v>
      </c>
      <c r="BA1056" s="16" t="s">
        <v>87</v>
      </c>
      <c r="BB1056" s="16" t="s">
        <v>87</v>
      </c>
      <c r="BC1056" s="16"/>
      <c r="BD1056" s="18" t="s">
        <v>87</v>
      </c>
      <c r="BE1056" s="16"/>
      <c r="BF1056" s="16" t="s">
        <v>87</v>
      </c>
      <c r="BG1056" s="31"/>
      <c r="BH1056" s="16"/>
      <c r="BI1056" s="19"/>
      <c r="BJ1056" s="16"/>
      <c r="BK1056" s="16"/>
      <c r="BL1056" s="34"/>
    </row>
    <row r="1057" spans="1:64">
      <c r="A1057" s="15">
        <v>1197</v>
      </c>
      <c r="B1057" s="16">
        <v>301</v>
      </c>
      <c r="C1057" s="17" t="s">
        <v>64</v>
      </c>
      <c r="D1057" s="18">
        <v>98430218</v>
      </c>
      <c r="E1057" s="18">
        <v>98430218</v>
      </c>
      <c r="F1057" s="18">
        <v>98430218</v>
      </c>
      <c r="G1057" s="17" t="s">
        <v>5457</v>
      </c>
      <c r="H1057" s="16"/>
      <c r="I1057" s="19">
        <v>28219</v>
      </c>
      <c r="J1057" s="16">
        <f t="shared" ca="1" si="100"/>
        <v>48</v>
      </c>
      <c r="K1057" s="17" t="s">
        <v>67</v>
      </c>
      <c r="L1057" s="16">
        <v>4070</v>
      </c>
      <c r="M1057" s="16" t="s">
        <v>3596</v>
      </c>
      <c r="N1057" s="16" t="s">
        <v>3597</v>
      </c>
      <c r="O1057" s="35" t="s">
        <v>3598</v>
      </c>
      <c r="P1057" s="16" t="s">
        <v>71</v>
      </c>
      <c r="Q1057" s="16" t="s">
        <v>131</v>
      </c>
      <c r="R1057" s="38" t="s">
        <v>73</v>
      </c>
      <c r="S1057" s="22"/>
      <c r="T1057" s="22">
        <v>1197</v>
      </c>
      <c r="U1057" s="22" t="s">
        <v>3597</v>
      </c>
      <c r="V1057" s="37" t="s">
        <v>3598</v>
      </c>
      <c r="W1057" s="16">
        <v>1000</v>
      </c>
      <c r="X1057" s="16" t="s">
        <v>74</v>
      </c>
      <c r="Y1057" s="16" t="s">
        <v>3599</v>
      </c>
      <c r="Z1057" s="16" t="s">
        <v>3600</v>
      </c>
      <c r="AA1057" s="16" t="s">
        <v>463</v>
      </c>
      <c r="AB1057" s="16" t="s">
        <v>4266</v>
      </c>
      <c r="AC1057" s="16" t="s">
        <v>511</v>
      </c>
      <c r="AD1057" s="16"/>
      <c r="AE1057" s="16" t="s">
        <v>3601</v>
      </c>
      <c r="AF1057" s="24">
        <v>2948278</v>
      </c>
      <c r="AG1057" s="25" t="s">
        <v>78</v>
      </c>
      <c r="AH1057" s="24">
        <v>2948278</v>
      </c>
      <c r="AI1057" s="26" t="s">
        <v>78</v>
      </c>
      <c r="AJ1057" s="27">
        <v>43059</v>
      </c>
      <c r="AK1057" s="19"/>
      <c r="AL1057" s="28">
        <f t="shared" ca="1" si="97"/>
        <v>7.333333333333333</v>
      </c>
      <c r="AM1057" s="16" t="s">
        <v>183</v>
      </c>
      <c r="AN1057" s="16" t="s">
        <v>94</v>
      </c>
      <c r="AO1057" s="36" t="s">
        <v>513</v>
      </c>
      <c r="AP1057" s="30">
        <v>6.9690000000000002E-2</v>
      </c>
      <c r="AQ1057" s="31" t="s">
        <v>5458</v>
      </c>
      <c r="AR1057" s="16" t="s">
        <v>5458</v>
      </c>
      <c r="AS1057" s="16" t="s">
        <v>1811</v>
      </c>
      <c r="AT1057" s="16"/>
      <c r="AU1057" s="33"/>
      <c r="AV1057" s="16"/>
      <c r="AW1057" s="16" t="s">
        <v>5459</v>
      </c>
      <c r="AX1057" s="16">
        <v>3143250324</v>
      </c>
      <c r="AY1057" s="16" t="s">
        <v>78</v>
      </c>
      <c r="AZ1057" s="16" t="str">
        <f t="shared" ca="1" si="99"/>
        <v xml:space="preserve"> </v>
      </c>
      <c r="BA1057" s="16" t="s">
        <v>87</v>
      </c>
      <c r="BB1057" s="16" t="s">
        <v>87</v>
      </c>
      <c r="BC1057" s="16"/>
      <c r="BD1057" s="18" t="s">
        <v>87</v>
      </c>
      <c r="BE1057" s="16"/>
      <c r="BF1057" s="16" t="s">
        <v>87</v>
      </c>
      <c r="BG1057" s="31"/>
      <c r="BH1057" s="16"/>
      <c r="BI1057" s="19"/>
      <c r="BJ1057" s="16"/>
      <c r="BK1057" s="16"/>
      <c r="BL1057" s="34"/>
    </row>
    <row r="1058" spans="1:64">
      <c r="A1058" s="15">
        <v>1198</v>
      </c>
      <c r="B1058" s="16">
        <v>301</v>
      </c>
      <c r="C1058" s="17" t="s">
        <v>64</v>
      </c>
      <c r="D1058" s="18">
        <v>98460335</v>
      </c>
      <c r="E1058" s="18">
        <v>98460335</v>
      </c>
      <c r="F1058" s="18">
        <v>98460335</v>
      </c>
      <c r="G1058" s="17" t="s">
        <v>5460</v>
      </c>
      <c r="H1058" s="16" t="s">
        <v>66</v>
      </c>
      <c r="I1058" s="19" t="s">
        <v>5461</v>
      </c>
      <c r="J1058" s="16">
        <f t="shared" ca="1" si="100"/>
        <v>52</v>
      </c>
      <c r="K1058" s="17" t="s">
        <v>67</v>
      </c>
      <c r="L1058" s="16">
        <v>4070</v>
      </c>
      <c r="M1058" s="16" t="s">
        <v>3596</v>
      </c>
      <c r="N1058" s="16" t="s">
        <v>3597</v>
      </c>
      <c r="O1058" s="35" t="s">
        <v>3598</v>
      </c>
      <c r="P1058" s="16" t="s">
        <v>71</v>
      </c>
      <c r="Q1058" s="16" t="s">
        <v>131</v>
      </c>
      <c r="R1058" s="38" t="s">
        <v>73</v>
      </c>
      <c r="S1058" s="22"/>
      <c r="T1058" s="22">
        <v>1198</v>
      </c>
      <c r="U1058" s="22" t="s">
        <v>3597</v>
      </c>
      <c r="V1058" s="37" t="s">
        <v>3598</v>
      </c>
      <c r="W1058" s="16">
        <v>1000</v>
      </c>
      <c r="X1058" s="16" t="s">
        <v>74</v>
      </c>
      <c r="Y1058" s="16" t="s">
        <v>3599</v>
      </c>
      <c r="Z1058" s="16" t="s">
        <v>3600</v>
      </c>
      <c r="AA1058" s="16" t="s">
        <v>339</v>
      </c>
      <c r="AB1058" s="16" t="s">
        <v>340</v>
      </c>
      <c r="AC1058" s="16" t="s">
        <v>341</v>
      </c>
      <c r="AD1058" s="52" t="s">
        <v>4407</v>
      </c>
      <c r="AE1058" s="16" t="s">
        <v>1324</v>
      </c>
      <c r="AF1058" s="24">
        <v>2948278</v>
      </c>
      <c r="AG1058" s="25" t="s">
        <v>78</v>
      </c>
      <c r="AH1058" s="24">
        <v>2948278</v>
      </c>
      <c r="AI1058" s="26" t="s">
        <v>78</v>
      </c>
      <c r="AJ1058" s="27">
        <v>43005</v>
      </c>
      <c r="AK1058" s="19"/>
      <c r="AL1058" s="28">
        <f t="shared" ca="1" si="97"/>
        <v>7.5</v>
      </c>
      <c r="AM1058" s="16" t="s">
        <v>269</v>
      </c>
      <c r="AN1058" s="16" t="s">
        <v>94</v>
      </c>
      <c r="AO1058" s="36" t="s">
        <v>343</v>
      </c>
      <c r="AP1058" s="30">
        <v>6.9690000000000002E-2</v>
      </c>
      <c r="AQ1058" s="31" t="s">
        <v>5462</v>
      </c>
      <c r="AR1058" s="16" t="s">
        <v>5463</v>
      </c>
      <c r="AS1058" s="16" t="s">
        <v>84</v>
      </c>
      <c r="AT1058" s="16"/>
      <c r="AU1058" s="33"/>
      <c r="AV1058" s="16"/>
      <c r="AW1058" s="16" t="s">
        <v>5464</v>
      </c>
      <c r="AX1058" s="16">
        <v>3136185118</v>
      </c>
      <c r="AY1058" s="16" t="s">
        <v>78</v>
      </c>
      <c r="AZ1058" s="16" t="str">
        <f t="shared" ca="1" si="99"/>
        <v xml:space="preserve"> </v>
      </c>
      <c r="BA1058" s="16" t="s">
        <v>87</v>
      </c>
      <c r="BB1058" s="16" t="s">
        <v>87</v>
      </c>
      <c r="BC1058" s="16"/>
      <c r="BD1058" s="18" t="s">
        <v>87</v>
      </c>
      <c r="BE1058" s="16"/>
      <c r="BF1058" s="16" t="s">
        <v>87</v>
      </c>
      <c r="BG1058" s="31"/>
      <c r="BH1058" s="16"/>
      <c r="BI1058" s="19"/>
      <c r="BJ1058" s="16"/>
      <c r="BK1058" s="16"/>
      <c r="BL1058" s="34"/>
    </row>
    <row r="1059" spans="1:64">
      <c r="A1059" s="15">
        <v>1199</v>
      </c>
      <c r="B1059" s="16">
        <v>301</v>
      </c>
      <c r="C1059" s="17" t="s">
        <v>64</v>
      </c>
      <c r="D1059" s="18">
        <v>98636269</v>
      </c>
      <c r="E1059" s="18">
        <v>98636269</v>
      </c>
      <c r="F1059" s="18">
        <v>98636269</v>
      </c>
      <c r="G1059" s="17" t="s">
        <v>5465</v>
      </c>
      <c r="H1059" s="16" t="s">
        <v>229</v>
      </c>
      <c r="I1059" s="19">
        <v>29061</v>
      </c>
      <c r="J1059" s="16">
        <f t="shared" ca="1" si="100"/>
        <v>45</v>
      </c>
      <c r="K1059" s="17" t="s">
        <v>67</v>
      </c>
      <c r="L1059" s="16">
        <v>4070</v>
      </c>
      <c r="M1059" s="16" t="s">
        <v>3596</v>
      </c>
      <c r="N1059" s="16" t="s">
        <v>3597</v>
      </c>
      <c r="O1059" s="35" t="s">
        <v>3598</v>
      </c>
      <c r="P1059" s="16" t="s">
        <v>71</v>
      </c>
      <c r="Q1059" s="16" t="s">
        <v>131</v>
      </c>
      <c r="R1059" s="38" t="s">
        <v>73</v>
      </c>
      <c r="S1059" s="22"/>
      <c r="T1059" s="22">
        <v>1199</v>
      </c>
      <c r="U1059" s="22" t="s">
        <v>3597</v>
      </c>
      <c r="V1059" s="37" t="s">
        <v>3598</v>
      </c>
      <c r="W1059" s="16">
        <v>1000</v>
      </c>
      <c r="X1059" s="16" t="s">
        <v>74</v>
      </c>
      <c r="Y1059" s="16" t="s">
        <v>3599</v>
      </c>
      <c r="Z1059" s="16" t="s">
        <v>3600</v>
      </c>
      <c r="AA1059" s="16" t="s">
        <v>339</v>
      </c>
      <c r="AB1059" s="16" t="s">
        <v>340</v>
      </c>
      <c r="AC1059" s="16" t="s">
        <v>341</v>
      </c>
      <c r="AD1059" s="16"/>
      <c r="AE1059" s="16" t="s">
        <v>1324</v>
      </c>
      <c r="AF1059" s="24">
        <v>2948278</v>
      </c>
      <c r="AG1059" s="25" t="s">
        <v>78</v>
      </c>
      <c r="AH1059" s="24">
        <v>2948278</v>
      </c>
      <c r="AI1059" s="26" t="s">
        <v>78</v>
      </c>
      <c r="AJ1059" s="27">
        <v>43105</v>
      </c>
      <c r="AK1059" s="19"/>
      <c r="AL1059" s="28">
        <f t="shared" ca="1" si="97"/>
        <v>7.166666666666667</v>
      </c>
      <c r="AM1059" s="16" t="s">
        <v>269</v>
      </c>
      <c r="AN1059" s="16" t="s">
        <v>94</v>
      </c>
      <c r="AO1059" s="36" t="s">
        <v>343</v>
      </c>
      <c r="AP1059" s="30">
        <v>6.9690000000000002E-2</v>
      </c>
      <c r="AQ1059" s="31" t="s">
        <v>5466</v>
      </c>
      <c r="AR1059" s="16" t="s">
        <v>5467</v>
      </c>
      <c r="AS1059" s="16" t="s">
        <v>84</v>
      </c>
      <c r="AT1059" s="16"/>
      <c r="AU1059" s="33"/>
      <c r="AV1059" s="16"/>
      <c r="AW1059" s="16" t="s">
        <v>5468</v>
      </c>
      <c r="AX1059" s="16">
        <v>3233244411</v>
      </c>
      <c r="AY1059" s="16" t="s">
        <v>78</v>
      </c>
      <c r="AZ1059" s="16" t="str">
        <f t="shared" ca="1" si="99"/>
        <v xml:space="preserve"> </v>
      </c>
      <c r="BA1059" s="16" t="s">
        <v>87</v>
      </c>
      <c r="BB1059" s="16" t="s">
        <v>87</v>
      </c>
      <c r="BC1059" s="16"/>
      <c r="BD1059" s="18" t="s">
        <v>87</v>
      </c>
      <c r="BE1059" s="16"/>
      <c r="BF1059" s="16" t="s">
        <v>87</v>
      </c>
      <c r="BG1059" s="31"/>
      <c r="BH1059" s="16"/>
      <c r="BI1059" s="19"/>
      <c r="BJ1059" s="16"/>
      <c r="BK1059" s="16"/>
      <c r="BL1059" s="34"/>
    </row>
    <row r="1060" spans="1:64">
      <c r="A1060" s="15">
        <v>1200</v>
      </c>
      <c r="B1060" s="16">
        <v>301</v>
      </c>
      <c r="C1060" s="17" t="s">
        <v>64</v>
      </c>
      <c r="D1060" s="18">
        <v>98651255</v>
      </c>
      <c r="E1060" s="18">
        <v>98651255</v>
      </c>
      <c r="F1060" s="18">
        <v>98651255</v>
      </c>
      <c r="G1060" s="17" t="s">
        <v>5469</v>
      </c>
      <c r="H1060" s="16" t="s">
        <v>220</v>
      </c>
      <c r="I1060" s="19">
        <v>28042</v>
      </c>
      <c r="J1060" s="16">
        <f t="shared" ca="1" si="100"/>
        <v>48</v>
      </c>
      <c r="K1060" s="17" t="s">
        <v>67</v>
      </c>
      <c r="L1060" s="16">
        <v>4070</v>
      </c>
      <c r="M1060" s="16" t="s">
        <v>3596</v>
      </c>
      <c r="N1060" s="16" t="s">
        <v>3597</v>
      </c>
      <c r="O1060" s="35" t="s">
        <v>3598</v>
      </c>
      <c r="P1060" s="16" t="s">
        <v>71</v>
      </c>
      <c r="Q1060" s="16" t="s">
        <v>131</v>
      </c>
      <c r="R1060" s="38" t="s">
        <v>73</v>
      </c>
      <c r="S1060" s="22"/>
      <c r="T1060" s="22">
        <v>1200</v>
      </c>
      <c r="U1060" s="22" t="s">
        <v>3597</v>
      </c>
      <c r="V1060" s="37" t="s">
        <v>3598</v>
      </c>
      <c r="W1060" s="16">
        <v>1000</v>
      </c>
      <c r="X1060" s="16" t="s">
        <v>74</v>
      </c>
      <c r="Y1060" s="16" t="s">
        <v>3599</v>
      </c>
      <c r="Z1060" s="16" t="s">
        <v>3600</v>
      </c>
      <c r="AA1060" s="16" t="s">
        <v>339</v>
      </c>
      <c r="AB1060" s="16" t="s">
        <v>3825</v>
      </c>
      <c r="AC1060" s="16" t="s">
        <v>341</v>
      </c>
      <c r="AD1060" s="16" t="s">
        <v>3760</v>
      </c>
      <c r="AE1060" s="16" t="s">
        <v>1324</v>
      </c>
      <c r="AF1060" s="24">
        <v>2948278</v>
      </c>
      <c r="AG1060" s="25" t="s">
        <v>78</v>
      </c>
      <c r="AH1060" s="24">
        <v>2948278</v>
      </c>
      <c r="AI1060" s="26" t="s">
        <v>78</v>
      </c>
      <c r="AJ1060" s="27">
        <v>43087</v>
      </c>
      <c r="AK1060" s="19"/>
      <c r="AL1060" s="28">
        <f t="shared" ca="1" si="97"/>
        <v>7.25</v>
      </c>
      <c r="AM1060" s="16" t="s">
        <v>269</v>
      </c>
      <c r="AN1060" s="16" t="s">
        <v>121</v>
      </c>
      <c r="AO1060" s="36" t="s">
        <v>343</v>
      </c>
      <c r="AP1060" s="30">
        <v>6.9690000000000002E-2</v>
      </c>
      <c r="AQ1060" s="31" t="s">
        <v>5470</v>
      </c>
      <c r="AR1060" s="16" t="s">
        <v>5470</v>
      </c>
      <c r="AS1060" s="16" t="s">
        <v>84</v>
      </c>
      <c r="AT1060" s="16"/>
      <c r="AU1060" s="33"/>
      <c r="AV1060" s="16"/>
      <c r="AW1060" s="16" t="s">
        <v>5471</v>
      </c>
      <c r="AX1060" s="16">
        <v>3506612590</v>
      </c>
      <c r="AY1060" s="16" t="s">
        <v>78</v>
      </c>
      <c r="AZ1060" s="16" t="str">
        <f t="shared" ca="1" si="99"/>
        <v xml:space="preserve"> </v>
      </c>
      <c r="BA1060" s="16" t="s">
        <v>87</v>
      </c>
      <c r="BB1060" s="16" t="s">
        <v>265</v>
      </c>
      <c r="BC1060" s="16"/>
      <c r="BD1060" s="18" t="s">
        <v>87</v>
      </c>
      <c r="BE1060" s="16"/>
      <c r="BF1060" s="16" t="s">
        <v>87</v>
      </c>
      <c r="BG1060" s="31"/>
      <c r="BH1060" s="16"/>
      <c r="BI1060" s="19"/>
      <c r="BJ1060" s="16"/>
      <c r="BK1060" s="16"/>
      <c r="BL1060" s="34"/>
    </row>
    <row r="1061" spans="1:64">
      <c r="A1061" s="15">
        <v>1201</v>
      </c>
      <c r="B1061" s="16">
        <v>301</v>
      </c>
      <c r="C1061" s="17" t="s">
        <v>64</v>
      </c>
      <c r="D1061" s="18">
        <v>98662428</v>
      </c>
      <c r="E1061" s="18">
        <v>98662428</v>
      </c>
      <c r="F1061" s="18">
        <v>98662428</v>
      </c>
      <c r="G1061" s="17" t="s">
        <v>5472</v>
      </c>
      <c r="H1061" s="16" t="s">
        <v>89</v>
      </c>
      <c r="I1061" s="19" t="s">
        <v>5473</v>
      </c>
      <c r="J1061" s="16">
        <f t="shared" ca="1" si="100"/>
        <v>48</v>
      </c>
      <c r="K1061" s="17" t="s">
        <v>67</v>
      </c>
      <c r="L1061" s="16">
        <v>4070</v>
      </c>
      <c r="M1061" s="16" t="s">
        <v>3596</v>
      </c>
      <c r="N1061" s="16" t="s">
        <v>3597</v>
      </c>
      <c r="O1061" s="35" t="s">
        <v>3598</v>
      </c>
      <c r="P1061" s="16" t="s">
        <v>71</v>
      </c>
      <c r="Q1061" s="16" t="s">
        <v>131</v>
      </c>
      <c r="R1061" s="38" t="s">
        <v>73</v>
      </c>
      <c r="S1061" s="22"/>
      <c r="T1061" s="22">
        <v>1201</v>
      </c>
      <c r="U1061" s="22" t="s">
        <v>3597</v>
      </c>
      <c r="V1061" s="37" t="s">
        <v>3598</v>
      </c>
      <c r="W1061" s="16">
        <v>1000</v>
      </c>
      <c r="X1061" s="16" t="s">
        <v>74</v>
      </c>
      <c r="Y1061" s="16" t="s">
        <v>3599</v>
      </c>
      <c r="Z1061" s="16" t="s">
        <v>3600</v>
      </c>
      <c r="AA1061" s="16" t="s">
        <v>339</v>
      </c>
      <c r="AB1061" s="16" t="s">
        <v>3825</v>
      </c>
      <c r="AC1061" s="16" t="s">
        <v>341</v>
      </c>
      <c r="AD1061" s="16" t="s">
        <v>3832</v>
      </c>
      <c r="AE1061" s="16" t="s">
        <v>3601</v>
      </c>
      <c r="AF1061" s="24">
        <v>2948278</v>
      </c>
      <c r="AG1061" s="25" t="s">
        <v>78</v>
      </c>
      <c r="AH1061" s="24">
        <v>2948278</v>
      </c>
      <c r="AI1061" s="26" t="s">
        <v>78</v>
      </c>
      <c r="AJ1061" s="27">
        <v>42989</v>
      </c>
      <c r="AK1061" s="19"/>
      <c r="AL1061" s="28">
        <f t="shared" ca="1" si="97"/>
        <v>7.5</v>
      </c>
      <c r="AM1061" s="16" t="s">
        <v>183</v>
      </c>
      <c r="AN1061" s="16" t="s">
        <v>94</v>
      </c>
      <c r="AO1061" s="36" t="s">
        <v>343</v>
      </c>
      <c r="AP1061" s="30">
        <v>6.9690000000000002E-2</v>
      </c>
      <c r="AQ1061" s="31" t="s">
        <v>5474</v>
      </c>
      <c r="AR1061" s="16" t="s">
        <v>5474</v>
      </c>
      <c r="AS1061" s="16" t="s">
        <v>1811</v>
      </c>
      <c r="AT1061" s="16"/>
      <c r="AU1061" s="33"/>
      <c r="AV1061" s="16"/>
      <c r="AW1061" s="16" t="s">
        <v>5475</v>
      </c>
      <c r="AX1061" s="16">
        <v>3503485434</v>
      </c>
      <c r="AY1061" s="16" t="s">
        <v>78</v>
      </c>
      <c r="AZ1061" s="16" t="str">
        <f t="shared" ca="1" si="99"/>
        <v xml:space="preserve"> </v>
      </c>
      <c r="BA1061" s="16" t="s">
        <v>87</v>
      </c>
      <c r="BB1061" s="16" t="s">
        <v>87</v>
      </c>
      <c r="BC1061" s="16"/>
      <c r="BD1061" s="18" t="s">
        <v>87</v>
      </c>
      <c r="BE1061" s="16"/>
      <c r="BF1061" s="16" t="s">
        <v>87</v>
      </c>
      <c r="BG1061" s="31"/>
      <c r="BH1061" s="16"/>
      <c r="BI1061" s="19"/>
      <c r="BJ1061" s="16"/>
      <c r="BK1061" s="16"/>
      <c r="BL1061" s="34"/>
    </row>
    <row r="1062" spans="1:64">
      <c r="A1062" s="15">
        <v>1202</v>
      </c>
      <c r="B1062" s="16">
        <v>301</v>
      </c>
      <c r="C1062" s="17" t="s">
        <v>112</v>
      </c>
      <c r="D1062" s="18">
        <v>1001023567</v>
      </c>
      <c r="E1062" s="18">
        <v>1001023567</v>
      </c>
      <c r="F1062" s="18">
        <v>1001023567</v>
      </c>
      <c r="G1062" s="17" t="s">
        <v>5476</v>
      </c>
      <c r="H1062" s="16" t="s">
        <v>89</v>
      </c>
      <c r="I1062" s="19">
        <v>34710</v>
      </c>
      <c r="J1062" s="16">
        <f t="shared" ca="1" si="100"/>
        <v>30</v>
      </c>
      <c r="K1062" s="17" t="s">
        <v>67</v>
      </c>
      <c r="L1062" s="16">
        <v>4070</v>
      </c>
      <c r="M1062" s="16" t="s">
        <v>3596</v>
      </c>
      <c r="N1062" s="16" t="s">
        <v>3597</v>
      </c>
      <c r="O1062" s="35" t="s">
        <v>3598</v>
      </c>
      <c r="P1062" s="16" t="s">
        <v>71</v>
      </c>
      <c r="Q1062" s="16" t="s">
        <v>131</v>
      </c>
      <c r="R1062" s="38" t="s">
        <v>73</v>
      </c>
      <c r="S1062" s="22"/>
      <c r="T1062" s="22">
        <v>1202</v>
      </c>
      <c r="U1062" s="22" t="s">
        <v>3597</v>
      </c>
      <c r="V1062" s="37" t="s">
        <v>3598</v>
      </c>
      <c r="W1062" s="16">
        <v>1000</v>
      </c>
      <c r="X1062" s="16" t="s">
        <v>74</v>
      </c>
      <c r="Y1062" s="16" t="s">
        <v>3599</v>
      </c>
      <c r="Z1062" s="16" t="s">
        <v>3600</v>
      </c>
      <c r="AA1062" s="16" t="s">
        <v>339</v>
      </c>
      <c r="AB1062" s="16" t="s">
        <v>3825</v>
      </c>
      <c r="AC1062" s="16" t="s">
        <v>341</v>
      </c>
      <c r="AD1062" s="16"/>
      <c r="AE1062" s="16" t="s">
        <v>3601</v>
      </c>
      <c r="AF1062" s="24">
        <v>2948278</v>
      </c>
      <c r="AG1062" s="25" t="s">
        <v>78</v>
      </c>
      <c r="AH1062" s="24">
        <v>2948278</v>
      </c>
      <c r="AI1062" s="26" t="s">
        <v>78</v>
      </c>
      <c r="AJ1062" s="27">
        <v>43059</v>
      </c>
      <c r="AK1062" s="19"/>
      <c r="AL1062" s="28">
        <f t="shared" ca="1" si="97"/>
        <v>7.333333333333333</v>
      </c>
      <c r="AM1062" s="16" t="s">
        <v>183</v>
      </c>
      <c r="AN1062" s="16" t="s">
        <v>94</v>
      </c>
      <c r="AO1062" s="36" t="s">
        <v>343</v>
      </c>
      <c r="AP1062" s="30">
        <v>6.9690000000000002E-2</v>
      </c>
      <c r="AQ1062" s="31" t="s">
        <v>5477</v>
      </c>
      <c r="AR1062" s="16" t="s">
        <v>5477</v>
      </c>
      <c r="AS1062" s="16" t="s">
        <v>84</v>
      </c>
      <c r="AT1062" s="16"/>
      <c r="AU1062" s="33"/>
      <c r="AV1062" s="16"/>
      <c r="AW1062" s="16" t="s">
        <v>5478</v>
      </c>
      <c r="AX1062" s="16">
        <v>3122649891</v>
      </c>
      <c r="AY1062" s="16" t="s">
        <v>78</v>
      </c>
      <c r="AZ1062" s="16" t="str">
        <f t="shared" ca="1" si="99"/>
        <v xml:space="preserve"> </v>
      </c>
      <c r="BA1062" s="16" t="s">
        <v>87</v>
      </c>
      <c r="BB1062" s="16" t="s">
        <v>87</v>
      </c>
      <c r="BC1062" s="16"/>
      <c r="BD1062" s="18" t="s">
        <v>87</v>
      </c>
      <c r="BE1062" s="16"/>
      <c r="BF1062" s="16" t="s">
        <v>87</v>
      </c>
      <c r="BG1062" s="31"/>
      <c r="BH1062" s="16"/>
      <c r="BI1062" s="19"/>
      <c r="BJ1062" s="16"/>
      <c r="BK1062" s="16"/>
      <c r="BL1062" s="34"/>
    </row>
    <row r="1063" spans="1:64">
      <c r="A1063" s="15">
        <v>1203</v>
      </c>
      <c r="B1063" s="16">
        <v>301</v>
      </c>
      <c r="C1063" s="17" t="s">
        <v>64</v>
      </c>
      <c r="D1063" s="18">
        <v>1001165698</v>
      </c>
      <c r="E1063" s="18" t="e">
        <v>#N/A</v>
      </c>
      <c r="F1063" s="18" t="e">
        <v>#N/A</v>
      </c>
      <c r="G1063" s="17" t="s">
        <v>5479</v>
      </c>
      <c r="H1063" s="16"/>
      <c r="I1063" s="19">
        <v>34336</v>
      </c>
      <c r="J1063" s="16">
        <f t="shared" ca="1" si="100"/>
        <v>31</v>
      </c>
      <c r="K1063" s="17" t="s">
        <v>67</v>
      </c>
      <c r="L1063" s="16">
        <v>4070</v>
      </c>
      <c r="M1063" s="16" t="s">
        <v>3596</v>
      </c>
      <c r="N1063" s="16" t="s">
        <v>3597</v>
      </c>
      <c r="O1063" s="35" t="s">
        <v>3598</v>
      </c>
      <c r="P1063" s="16" t="s">
        <v>71</v>
      </c>
      <c r="Q1063" s="16" t="s">
        <v>131</v>
      </c>
      <c r="R1063" s="38" t="s">
        <v>1309</v>
      </c>
      <c r="S1063" s="22"/>
      <c r="T1063" s="22">
        <v>1203</v>
      </c>
      <c r="U1063" s="22" t="s">
        <v>3597</v>
      </c>
      <c r="V1063" s="37" t="s">
        <v>3598</v>
      </c>
      <c r="W1063" s="16">
        <v>1000</v>
      </c>
      <c r="X1063" s="16" t="s">
        <v>74</v>
      </c>
      <c r="Y1063" s="16" t="s">
        <v>3599</v>
      </c>
      <c r="Z1063" s="16" t="s">
        <v>3600</v>
      </c>
      <c r="AA1063" s="16" t="s">
        <v>339</v>
      </c>
      <c r="AB1063" s="16" t="s">
        <v>3877</v>
      </c>
      <c r="AC1063" s="16" t="s">
        <v>341</v>
      </c>
      <c r="AD1063" s="16"/>
      <c r="AE1063" s="16" t="s">
        <v>3601</v>
      </c>
      <c r="AF1063" s="24">
        <v>2948278</v>
      </c>
      <c r="AG1063" s="25" t="s">
        <v>78</v>
      </c>
      <c r="AH1063" s="24">
        <v>2948278</v>
      </c>
      <c r="AI1063" s="26" t="s">
        <v>78</v>
      </c>
      <c r="AJ1063" s="27">
        <v>43059</v>
      </c>
      <c r="AK1063" s="19"/>
      <c r="AL1063" s="28">
        <f t="shared" ca="1" si="97"/>
        <v>7.333333333333333</v>
      </c>
      <c r="AM1063" s="16" t="s">
        <v>183</v>
      </c>
      <c r="AN1063" s="16" t="s">
        <v>94</v>
      </c>
      <c r="AO1063" s="36" t="s">
        <v>343</v>
      </c>
      <c r="AP1063" s="30">
        <v>6.9690000000000002E-2</v>
      </c>
      <c r="AQ1063" s="31" t="s">
        <v>5480</v>
      </c>
      <c r="AR1063" s="16" t="s">
        <v>5480</v>
      </c>
      <c r="AS1063" s="16" t="s">
        <v>84</v>
      </c>
      <c r="AT1063" s="16"/>
      <c r="AU1063" s="33"/>
      <c r="AV1063" s="16"/>
      <c r="AW1063" s="16" t="s">
        <v>5481</v>
      </c>
      <c r="AX1063" s="16">
        <v>3223088343</v>
      </c>
      <c r="AY1063" s="16" t="s">
        <v>78</v>
      </c>
      <c r="AZ1063" s="16" t="str">
        <f t="shared" ca="1" si="99"/>
        <v xml:space="preserve"> </v>
      </c>
      <c r="BA1063" s="16" t="s">
        <v>87</v>
      </c>
      <c r="BB1063" s="16" t="s">
        <v>87</v>
      </c>
      <c r="BC1063" s="16"/>
      <c r="BD1063" s="18" t="s">
        <v>87</v>
      </c>
      <c r="BE1063" s="16"/>
      <c r="BF1063" s="16" t="s">
        <v>87</v>
      </c>
      <c r="BG1063" s="31"/>
      <c r="BH1063" s="16"/>
      <c r="BI1063" s="19"/>
      <c r="BJ1063" s="16"/>
      <c r="BK1063" s="16"/>
      <c r="BL1063" s="34"/>
    </row>
    <row r="1064" spans="1:64">
      <c r="A1064" s="15">
        <v>1204</v>
      </c>
      <c r="B1064" s="16">
        <v>301</v>
      </c>
      <c r="C1064" s="17" t="s">
        <v>64</v>
      </c>
      <c r="D1064" s="18">
        <v>1001389648</v>
      </c>
      <c r="E1064" s="18">
        <v>1001389648</v>
      </c>
      <c r="F1064" s="18">
        <v>1001389648</v>
      </c>
      <c r="G1064" s="17" t="s">
        <v>5482</v>
      </c>
      <c r="H1064" s="16"/>
      <c r="I1064" s="19">
        <v>32649</v>
      </c>
      <c r="J1064" s="16">
        <f t="shared" ca="1" si="100"/>
        <v>35</v>
      </c>
      <c r="K1064" s="17" t="s">
        <v>67</v>
      </c>
      <c r="L1064" s="16">
        <v>4070</v>
      </c>
      <c r="M1064" s="16" t="s">
        <v>3596</v>
      </c>
      <c r="N1064" s="16" t="s">
        <v>3597</v>
      </c>
      <c r="O1064" s="35" t="s">
        <v>3598</v>
      </c>
      <c r="P1064" s="16" t="s">
        <v>71</v>
      </c>
      <c r="Q1064" s="16" t="s">
        <v>131</v>
      </c>
      <c r="R1064" s="38" t="s">
        <v>1726</v>
      </c>
      <c r="S1064" s="22"/>
      <c r="T1064" s="22">
        <v>1204</v>
      </c>
      <c r="U1064" s="22" t="s">
        <v>3597</v>
      </c>
      <c r="V1064" s="37" t="s">
        <v>3598</v>
      </c>
      <c r="W1064" s="16">
        <v>1000</v>
      </c>
      <c r="X1064" s="16" t="s">
        <v>74</v>
      </c>
      <c r="Y1064" s="16" t="s">
        <v>3599</v>
      </c>
      <c r="Z1064" s="16" t="s">
        <v>3600</v>
      </c>
      <c r="AA1064" s="16" t="s">
        <v>339</v>
      </c>
      <c r="AB1064" s="16" t="s">
        <v>340</v>
      </c>
      <c r="AC1064" s="16" t="s">
        <v>341</v>
      </c>
      <c r="AD1064" s="16"/>
      <c r="AE1064" s="16" t="s">
        <v>1324</v>
      </c>
      <c r="AF1064" s="24">
        <v>2948278</v>
      </c>
      <c r="AG1064" s="25" t="s">
        <v>78</v>
      </c>
      <c r="AH1064" s="24">
        <v>2948278</v>
      </c>
      <c r="AI1064" s="26" t="s">
        <v>78</v>
      </c>
      <c r="AJ1064" s="27">
        <v>43082</v>
      </c>
      <c r="AK1064" s="19"/>
      <c r="AL1064" s="28">
        <f t="shared" ca="1" si="97"/>
        <v>7.25</v>
      </c>
      <c r="AM1064" s="16" t="s">
        <v>269</v>
      </c>
      <c r="AN1064" s="16" t="s">
        <v>121</v>
      </c>
      <c r="AO1064" s="36" t="s">
        <v>343</v>
      </c>
      <c r="AP1064" s="30">
        <v>6.9690000000000002E-2</v>
      </c>
      <c r="AQ1064" s="31" t="s">
        <v>5483</v>
      </c>
      <c r="AR1064" s="16" t="s">
        <v>5483</v>
      </c>
      <c r="AS1064" s="16" t="s">
        <v>84</v>
      </c>
      <c r="AT1064" s="16"/>
      <c r="AU1064" s="33"/>
      <c r="AV1064" s="16"/>
      <c r="AW1064" s="16" t="s">
        <v>5484</v>
      </c>
      <c r="AX1064" s="16">
        <v>3222018275</v>
      </c>
      <c r="AY1064" s="16" t="s">
        <v>78</v>
      </c>
      <c r="AZ1064" s="16" t="str">
        <f t="shared" ca="1" si="99"/>
        <v xml:space="preserve"> </v>
      </c>
      <c r="BA1064" s="16" t="s">
        <v>87</v>
      </c>
      <c r="BB1064" s="16" t="s">
        <v>87</v>
      </c>
      <c r="BC1064" s="16"/>
      <c r="BD1064" s="18" t="s">
        <v>87</v>
      </c>
      <c r="BE1064" s="16"/>
      <c r="BF1064" s="16" t="s">
        <v>87</v>
      </c>
      <c r="BG1064" s="31"/>
      <c r="BH1064" s="16"/>
      <c r="BI1064" s="19"/>
      <c r="BJ1064" s="16"/>
      <c r="BK1064" s="16"/>
      <c r="BL1064" s="34"/>
    </row>
    <row r="1065" spans="1:64">
      <c r="A1065" s="15">
        <v>1206</v>
      </c>
      <c r="B1065" s="16">
        <v>301</v>
      </c>
      <c r="C1065" s="17" t="s">
        <v>64</v>
      </c>
      <c r="D1065" s="18">
        <v>1001394723</v>
      </c>
      <c r="E1065" s="18">
        <v>1001394723</v>
      </c>
      <c r="F1065" s="18">
        <v>1001394723</v>
      </c>
      <c r="G1065" s="17" t="s">
        <v>5485</v>
      </c>
      <c r="H1065" s="16" t="s">
        <v>291</v>
      </c>
      <c r="I1065" s="19" t="s">
        <v>5486</v>
      </c>
      <c r="J1065" s="16">
        <f t="shared" ca="1" si="100"/>
        <v>36</v>
      </c>
      <c r="K1065" s="17" t="s">
        <v>67</v>
      </c>
      <c r="L1065" s="16">
        <v>4070</v>
      </c>
      <c r="M1065" s="16" t="s">
        <v>3596</v>
      </c>
      <c r="N1065" s="16" t="s">
        <v>3597</v>
      </c>
      <c r="O1065" s="35" t="s">
        <v>3598</v>
      </c>
      <c r="P1065" s="16" t="s">
        <v>71</v>
      </c>
      <c r="Q1065" s="16" t="s">
        <v>131</v>
      </c>
      <c r="R1065" s="38" t="s">
        <v>73</v>
      </c>
      <c r="S1065" s="22"/>
      <c r="T1065" s="22">
        <v>1206</v>
      </c>
      <c r="U1065" s="22" t="s">
        <v>3597</v>
      </c>
      <c r="V1065" s="37" t="s">
        <v>3598</v>
      </c>
      <c r="W1065" s="16">
        <v>1000</v>
      </c>
      <c r="X1065" s="16" t="s">
        <v>74</v>
      </c>
      <c r="Y1065" s="16" t="s">
        <v>3599</v>
      </c>
      <c r="Z1065" s="16" t="s">
        <v>3600</v>
      </c>
      <c r="AA1065" s="16" t="s">
        <v>190</v>
      </c>
      <c r="AB1065" s="16" t="s">
        <v>2317</v>
      </c>
      <c r="AC1065" s="16" t="s">
        <v>1086</v>
      </c>
      <c r="AD1065" s="16" t="s">
        <v>4557</v>
      </c>
      <c r="AE1065" s="16" t="s">
        <v>3601</v>
      </c>
      <c r="AF1065" s="24">
        <v>2948278</v>
      </c>
      <c r="AG1065" s="25" t="s">
        <v>78</v>
      </c>
      <c r="AH1065" s="24">
        <v>2948278</v>
      </c>
      <c r="AI1065" s="26" t="s">
        <v>78</v>
      </c>
      <c r="AJ1065" s="27">
        <v>42989</v>
      </c>
      <c r="AK1065" s="19"/>
      <c r="AL1065" s="28">
        <f t="shared" ref="AL1065:AL1094" ca="1" si="101">IFERROR(IF(AJ1065=0," ",DATEDIF(AJ1065,TODAY(),"M"))/12," ")</f>
        <v>7.5</v>
      </c>
      <c r="AM1065" s="16" t="s">
        <v>183</v>
      </c>
      <c r="AN1065" s="16" t="s">
        <v>94</v>
      </c>
      <c r="AO1065" s="36" t="s">
        <v>1087</v>
      </c>
      <c r="AP1065" s="30">
        <v>6.9690000000000002E-2</v>
      </c>
      <c r="AQ1065" s="31" t="s">
        <v>5487</v>
      </c>
      <c r="AR1065" s="16" t="s">
        <v>5487</v>
      </c>
      <c r="AS1065" s="16" t="s">
        <v>84</v>
      </c>
      <c r="AT1065" s="16"/>
      <c r="AU1065" s="33"/>
      <c r="AV1065" s="16"/>
      <c r="AW1065" s="16" t="s">
        <v>5488</v>
      </c>
      <c r="AX1065" s="16">
        <v>3024270431</v>
      </c>
      <c r="AY1065" s="16" t="s">
        <v>78</v>
      </c>
      <c r="AZ1065" s="16" t="str">
        <f t="shared" ca="1" si="99"/>
        <v xml:space="preserve"> </v>
      </c>
      <c r="BA1065" s="16" t="s">
        <v>87</v>
      </c>
      <c r="BB1065" s="16" t="s">
        <v>87</v>
      </c>
      <c r="BC1065" s="16"/>
      <c r="BD1065" s="18" t="s">
        <v>87</v>
      </c>
      <c r="BE1065" s="16"/>
      <c r="BF1065" s="16" t="s">
        <v>87</v>
      </c>
      <c r="BG1065" s="31"/>
      <c r="BH1065" s="16"/>
      <c r="BI1065" s="19"/>
      <c r="BJ1065" s="16"/>
      <c r="BK1065" s="16"/>
      <c r="BL1065" s="34"/>
    </row>
    <row r="1066" spans="1:64">
      <c r="A1066" s="15">
        <v>1207</v>
      </c>
      <c r="B1066" s="16">
        <v>301</v>
      </c>
      <c r="C1066" s="17" t="s">
        <v>64</v>
      </c>
      <c r="D1066" s="18">
        <v>1061781374</v>
      </c>
      <c r="E1066" s="18">
        <v>1061781374</v>
      </c>
      <c r="F1066" s="18">
        <v>1061781374</v>
      </c>
      <c r="G1066" s="17" t="s">
        <v>5489</v>
      </c>
      <c r="H1066" s="16"/>
      <c r="I1066" s="19">
        <v>23345</v>
      </c>
      <c r="J1066" s="16">
        <f t="shared" ca="1" si="100"/>
        <v>61</v>
      </c>
      <c r="K1066" s="17" t="s">
        <v>67</v>
      </c>
      <c r="L1066" s="16">
        <v>4070</v>
      </c>
      <c r="M1066" s="16" t="s">
        <v>3596</v>
      </c>
      <c r="N1066" s="16" t="s">
        <v>3597</v>
      </c>
      <c r="O1066" s="35" t="s">
        <v>3598</v>
      </c>
      <c r="P1066" s="16" t="s">
        <v>71</v>
      </c>
      <c r="Q1066" s="16" t="s">
        <v>131</v>
      </c>
      <c r="R1066" s="38" t="s">
        <v>73</v>
      </c>
      <c r="S1066" s="22"/>
      <c r="T1066" s="22">
        <v>1207</v>
      </c>
      <c r="U1066" s="22" t="s">
        <v>3597</v>
      </c>
      <c r="V1066" s="37" t="s">
        <v>3598</v>
      </c>
      <c r="W1066" s="16">
        <v>1000</v>
      </c>
      <c r="X1066" s="16" t="s">
        <v>74</v>
      </c>
      <c r="Y1066" s="16" t="s">
        <v>3599</v>
      </c>
      <c r="Z1066" s="16" t="s">
        <v>3600</v>
      </c>
      <c r="AA1066" s="16" t="s">
        <v>463</v>
      </c>
      <c r="AB1066" s="16" t="s">
        <v>3907</v>
      </c>
      <c r="AC1066" s="16" t="s">
        <v>465</v>
      </c>
      <c r="AD1066" s="16"/>
      <c r="AE1066" s="16" t="s">
        <v>3601</v>
      </c>
      <c r="AF1066" s="24">
        <v>2948278</v>
      </c>
      <c r="AG1066" s="25" t="s">
        <v>78</v>
      </c>
      <c r="AH1066" s="24">
        <v>2948278</v>
      </c>
      <c r="AI1066" s="26" t="s">
        <v>78</v>
      </c>
      <c r="AJ1066" s="27">
        <v>43796</v>
      </c>
      <c r="AK1066" s="19"/>
      <c r="AL1066" s="28">
        <f t="shared" ca="1" si="101"/>
        <v>5.333333333333333</v>
      </c>
      <c r="AM1066" s="16" t="s">
        <v>183</v>
      </c>
      <c r="AN1066" s="16" t="s">
        <v>121</v>
      </c>
      <c r="AO1066" s="36" t="s">
        <v>466</v>
      </c>
      <c r="AP1066" s="30">
        <v>6.9690000000000002E-2</v>
      </c>
      <c r="AQ1066" s="31" t="s">
        <v>5490</v>
      </c>
      <c r="AR1066" s="16" t="s">
        <v>5491</v>
      </c>
      <c r="AS1066" s="16" t="s">
        <v>107</v>
      </c>
      <c r="AT1066" s="16"/>
      <c r="AU1066" s="33"/>
      <c r="AV1066" s="16"/>
      <c r="AW1066" s="16" t="s">
        <v>5492</v>
      </c>
      <c r="AX1066" s="16">
        <v>3128455346</v>
      </c>
      <c r="AY1066" s="16" t="s">
        <v>78</v>
      </c>
      <c r="AZ1066" s="16" t="str">
        <f t="shared" ca="1" si="99"/>
        <v>Prepensionado</v>
      </c>
      <c r="BA1066" s="16" t="s">
        <v>87</v>
      </c>
      <c r="BB1066" s="16" t="s">
        <v>87</v>
      </c>
      <c r="BC1066" s="16"/>
      <c r="BD1066" s="18" t="s">
        <v>87</v>
      </c>
      <c r="BE1066" s="16"/>
      <c r="BF1066" s="16" t="s">
        <v>87</v>
      </c>
      <c r="BG1066" s="31"/>
      <c r="BH1066" s="16"/>
      <c r="BI1066" s="19"/>
      <c r="BJ1066" s="16"/>
      <c r="BK1066" s="16"/>
      <c r="BL1066" s="34"/>
    </row>
    <row r="1067" spans="1:64">
      <c r="A1067" s="15">
        <v>1208</v>
      </c>
      <c r="B1067" s="16">
        <v>301</v>
      </c>
      <c r="C1067" s="17" t="s">
        <v>64</v>
      </c>
      <c r="D1067" s="18">
        <v>1001398822</v>
      </c>
      <c r="E1067" s="18">
        <v>1001398822</v>
      </c>
      <c r="F1067" s="18">
        <v>1001398822</v>
      </c>
      <c r="G1067" s="17" t="s">
        <v>5493</v>
      </c>
      <c r="H1067" s="16" t="s">
        <v>89</v>
      </c>
      <c r="I1067" s="19">
        <v>35140</v>
      </c>
      <c r="J1067" s="16">
        <f t="shared" ca="1" si="100"/>
        <v>29</v>
      </c>
      <c r="K1067" s="17" t="s">
        <v>67</v>
      </c>
      <c r="L1067" s="16">
        <v>4070</v>
      </c>
      <c r="M1067" s="16" t="s">
        <v>3596</v>
      </c>
      <c r="N1067" s="16" t="s">
        <v>3597</v>
      </c>
      <c r="O1067" s="35" t="s">
        <v>3598</v>
      </c>
      <c r="P1067" s="16" t="s">
        <v>71</v>
      </c>
      <c r="Q1067" s="16" t="s">
        <v>131</v>
      </c>
      <c r="R1067" s="38" t="s">
        <v>73</v>
      </c>
      <c r="S1067" s="22"/>
      <c r="T1067" s="22">
        <v>1208</v>
      </c>
      <c r="U1067" s="22" t="s">
        <v>3597</v>
      </c>
      <c r="V1067" s="37" t="s">
        <v>3598</v>
      </c>
      <c r="W1067" s="16">
        <v>1000</v>
      </c>
      <c r="X1067" s="16" t="s">
        <v>74</v>
      </c>
      <c r="Y1067" s="16" t="s">
        <v>3599</v>
      </c>
      <c r="Z1067" s="16" t="s">
        <v>3600</v>
      </c>
      <c r="AA1067" s="16" t="s">
        <v>339</v>
      </c>
      <c r="AB1067" s="16" t="s">
        <v>3825</v>
      </c>
      <c r="AC1067" s="16" t="s">
        <v>341</v>
      </c>
      <c r="AD1067" s="16"/>
      <c r="AE1067" s="16" t="s">
        <v>1324</v>
      </c>
      <c r="AF1067" s="24">
        <v>2948278</v>
      </c>
      <c r="AG1067" s="25" t="s">
        <v>78</v>
      </c>
      <c r="AH1067" s="24">
        <v>2948278</v>
      </c>
      <c r="AI1067" s="26" t="s">
        <v>78</v>
      </c>
      <c r="AJ1067" s="27">
        <v>43080</v>
      </c>
      <c r="AK1067" s="19"/>
      <c r="AL1067" s="28">
        <f t="shared" ca="1" si="101"/>
        <v>7.25</v>
      </c>
      <c r="AM1067" s="16" t="s">
        <v>183</v>
      </c>
      <c r="AN1067" s="16" t="s">
        <v>121</v>
      </c>
      <c r="AO1067" s="36" t="s">
        <v>343</v>
      </c>
      <c r="AP1067" s="30">
        <v>6.9690000000000002E-2</v>
      </c>
      <c r="AQ1067" s="31" t="s">
        <v>5494</v>
      </c>
      <c r="AR1067" s="16" t="s">
        <v>5494</v>
      </c>
      <c r="AS1067" s="16" t="s">
        <v>107</v>
      </c>
      <c r="AT1067" s="16"/>
      <c r="AU1067" s="33"/>
      <c r="AV1067" s="16"/>
      <c r="AW1067" s="16" t="s">
        <v>5495</v>
      </c>
      <c r="AX1067" s="16">
        <v>3208420212</v>
      </c>
      <c r="AY1067" s="16" t="s">
        <v>78</v>
      </c>
      <c r="AZ1067" s="16" t="str">
        <f t="shared" ca="1" si="99"/>
        <v xml:space="preserve"> </v>
      </c>
      <c r="BA1067" s="16" t="s">
        <v>87</v>
      </c>
      <c r="BB1067" s="16" t="s">
        <v>87</v>
      </c>
      <c r="BC1067" s="16"/>
      <c r="BD1067" s="18" t="s">
        <v>87</v>
      </c>
      <c r="BE1067" s="16"/>
      <c r="BF1067" s="16" t="s">
        <v>87</v>
      </c>
      <c r="BG1067" s="31"/>
      <c r="BH1067" s="16"/>
      <c r="BI1067" s="19"/>
      <c r="BJ1067" s="16"/>
      <c r="BK1067" s="16"/>
      <c r="BL1067" s="34"/>
    </row>
    <row r="1068" spans="1:64">
      <c r="A1068" s="15">
        <v>1209</v>
      </c>
      <c r="B1068" s="16">
        <v>301</v>
      </c>
      <c r="C1068" s="17" t="s">
        <v>64</v>
      </c>
      <c r="D1068" s="18">
        <v>1001498558</v>
      </c>
      <c r="E1068" s="18">
        <v>1001498558</v>
      </c>
      <c r="F1068" s="18">
        <v>1001498558</v>
      </c>
      <c r="G1068" s="17" t="s">
        <v>5496</v>
      </c>
      <c r="H1068" s="16" t="s">
        <v>89</v>
      </c>
      <c r="I1068" s="19">
        <v>33523</v>
      </c>
      <c r="J1068" s="16">
        <f t="shared" ca="1" si="100"/>
        <v>33</v>
      </c>
      <c r="K1068" s="17" t="s">
        <v>67</v>
      </c>
      <c r="L1068" s="16">
        <v>4070</v>
      </c>
      <c r="M1068" s="16" t="s">
        <v>3596</v>
      </c>
      <c r="N1068" s="16" t="s">
        <v>3597</v>
      </c>
      <c r="O1068" s="35" t="s">
        <v>3598</v>
      </c>
      <c r="P1068" s="16" t="s">
        <v>71</v>
      </c>
      <c r="Q1068" s="16" t="s">
        <v>131</v>
      </c>
      <c r="R1068" s="38" t="s">
        <v>73</v>
      </c>
      <c r="S1068" s="22"/>
      <c r="T1068" s="22">
        <v>1209</v>
      </c>
      <c r="U1068" s="22" t="s">
        <v>3597</v>
      </c>
      <c r="V1068" s="37" t="s">
        <v>3598</v>
      </c>
      <c r="W1068" s="16">
        <v>1000</v>
      </c>
      <c r="X1068" s="16" t="s">
        <v>74</v>
      </c>
      <c r="Y1068" s="16" t="s">
        <v>3599</v>
      </c>
      <c r="Z1068" s="16" t="s">
        <v>3600</v>
      </c>
      <c r="AA1068" s="16" t="s">
        <v>339</v>
      </c>
      <c r="AB1068" s="16" t="s">
        <v>3825</v>
      </c>
      <c r="AC1068" s="16" t="s">
        <v>341</v>
      </c>
      <c r="AD1068" s="16"/>
      <c r="AE1068" s="16" t="s">
        <v>3601</v>
      </c>
      <c r="AF1068" s="24">
        <v>2948278</v>
      </c>
      <c r="AG1068" s="25" t="s">
        <v>78</v>
      </c>
      <c r="AH1068" s="24">
        <v>2948278</v>
      </c>
      <c r="AI1068" s="26" t="s">
        <v>78</v>
      </c>
      <c r="AJ1068" s="27">
        <v>43285</v>
      </c>
      <c r="AK1068" s="19"/>
      <c r="AL1068" s="28">
        <f t="shared" ca="1" si="101"/>
        <v>6.75</v>
      </c>
      <c r="AM1068" s="16" t="s">
        <v>183</v>
      </c>
      <c r="AN1068" s="16" t="s">
        <v>94</v>
      </c>
      <c r="AO1068" s="36" t="s">
        <v>343</v>
      </c>
      <c r="AP1068" s="30">
        <v>6.9690000000000002E-2</v>
      </c>
      <c r="AQ1068" s="31" t="s">
        <v>5497</v>
      </c>
      <c r="AR1068" s="16" t="s">
        <v>5497</v>
      </c>
      <c r="AS1068" s="16" t="s">
        <v>84</v>
      </c>
      <c r="AT1068" s="16"/>
      <c r="AU1068" s="33"/>
      <c r="AV1068" s="16"/>
      <c r="AW1068" s="16" t="s">
        <v>5498</v>
      </c>
      <c r="AX1068" s="16">
        <v>3148567389</v>
      </c>
      <c r="AY1068" s="16" t="s">
        <v>78</v>
      </c>
      <c r="AZ1068" s="16" t="str">
        <f t="shared" ca="1" si="99"/>
        <v xml:space="preserve"> </v>
      </c>
      <c r="BA1068" s="16" t="s">
        <v>87</v>
      </c>
      <c r="BB1068" s="16" t="s">
        <v>2744</v>
      </c>
      <c r="BC1068" s="16"/>
      <c r="BD1068" s="18" t="s">
        <v>87</v>
      </c>
      <c r="BE1068" s="16"/>
      <c r="BF1068" s="16" t="s">
        <v>87</v>
      </c>
      <c r="BG1068" s="31"/>
      <c r="BH1068" s="16"/>
      <c r="BI1068" s="19"/>
      <c r="BJ1068" s="16"/>
      <c r="BK1068" s="16"/>
      <c r="BL1068" s="34"/>
    </row>
    <row r="1069" spans="1:64">
      <c r="A1069" s="15">
        <v>1210</v>
      </c>
      <c r="B1069" s="16">
        <v>301</v>
      </c>
      <c r="C1069" s="17" t="s">
        <v>64</v>
      </c>
      <c r="D1069" s="18">
        <v>1001507470</v>
      </c>
      <c r="E1069" s="18">
        <v>1001507470</v>
      </c>
      <c r="F1069" s="18">
        <v>1001507470</v>
      </c>
      <c r="G1069" s="17" t="s">
        <v>5499</v>
      </c>
      <c r="H1069" s="16" t="s">
        <v>89</v>
      </c>
      <c r="I1069" s="19" t="s">
        <v>5500</v>
      </c>
      <c r="J1069" s="16">
        <f t="shared" ca="1" si="100"/>
        <v>29</v>
      </c>
      <c r="K1069" s="17" t="s">
        <v>67</v>
      </c>
      <c r="L1069" s="16">
        <v>4070</v>
      </c>
      <c r="M1069" s="16" t="s">
        <v>3596</v>
      </c>
      <c r="N1069" s="16" t="s">
        <v>3597</v>
      </c>
      <c r="O1069" s="35" t="s">
        <v>3598</v>
      </c>
      <c r="P1069" s="16" t="s">
        <v>71</v>
      </c>
      <c r="Q1069" s="16" t="s">
        <v>131</v>
      </c>
      <c r="R1069" s="38" t="s">
        <v>73</v>
      </c>
      <c r="S1069" s="22"/>
      <c r="T1069" s="22">
        <v>1210</v>
      </c>
      <c r="U1069" s="22" t="s">
        <v>3597</v>
      </c>
      <c r="V1069" s="37" t="s">
        <v>3598</v>
      </c>
      <c r="W1069" s="16">
        <v>1000</v>
      </c>
      <c r="X1069" s="16" t="s">
        <v>74</v>
      </c>
      <c r="Y1069" s="16" t="s">
        <v>3599</v>
      </c>
      <c r="Z1069" s="16" t="s">
        <v>3600</v>
      </c>
      <c r="AA1069" s="16" t="s">
        <v>339</v>
      </c>
      <c r="AB1069" s="16" t="s">
        <v>3825</v>
      </c>
      <c r="AC1069" s="16" t="s">
        <v>341</v>
      </c>
      <c r="AD1069" s="16" t="s">
        <v>4179</v>
      </c>
      <c r="AE1069" s="16" t="s">
        <v>3601</v>
      </c>
      <c r="AF1069" s="24">
        <v>2948278</v>
      </c>
      <c r="AG1069" s="25" t="s">
        <v>78</v>
      </c>
      <c r="AH1069" s="24">
        <v>2948278</v>
      </c>
      <c r="AI1069" s="26" t="s">
        <v>78</v>
      </c>
      <c r="AJ1069" s="27">
        <v>42989</v>
      </c>
      <c r="AK1069" s="19"/>
      <c r="AL1069" s="28">
        <f t="shared" ca="1" si="101"/>
        <v>7.5</v>
      </c>
      <c r="AM1069" s="16" t="s">
        <v>183</v>
      </c>
      <c r="AN1069" s="16" t="s">
        <v>94</v>
      </c>
      <c r="AO1069" s="36" t="s">
        <v>343</v>
      </c>
      <c r="AP1069" s="30">
        <v>6.9690000000000002E-2</v>
      </c>
      <c r="AQ1069" s="31" t="s">
        <v>5501</v>
      </c>
      <c r="AR1069" s="16" t="s">
        <v>5502</v>
      </c>
      <c r="AS1069" s="16" t="s">
        <v>84</v>
      </c>
      <c r="AT1069" s="16"/>
      <c r="AU1069" s="33"/>
      <c r="AV1069" s="16"/>
      <c r="AW1069" s="16" t="s">
        <v>5503</v>
      </c>
      <c r="AX1069" s="16">
        <v>3122755472</v>
      </c>
      <c r="AY1069" s="16" t="s">
        <v>78</v>
      </c>
      <c r="AZ1069" s="16" t="str">
        <f t="shared" ca="1" si="99"/>
        <v xml:space="preserve"> </v>
      </c>
      <c r="BA1069" s="16" t="s">
        <v>87</v>
      </c>
      <c r="BB1069" s="16" t="s">
        <v>1602</v>
      </c>
      <c r="BC1069" s="16"/>
      <c r="BD1069" s="18" t="s">
        <v>87</v>
      </c>
      <c r="BE1069" s="16"/>
      <c r="BF1069" s="16" t="s">
        <v>87</v>
      </c>
      <c r="BG1069" s="31"/>
      <c r="BH1069" s="16"/>
      <c r="BI1069" s="19"/>
      <c r="BJ1069" s="16"/>
      <c r="BK1069" s="16"/>
      <c r="BL1069" s="34"/>
    </row>
    <row r="1070" spans="1:64">
      <c r="A1070" s="15">
        <v>1211</v>
      </c>
      <c r="B1070" s="16">
        <v>301</v>
      </c>
      <c r="C1070" s="17" t="s">
        <v>64</v>
      </c>
      <c r="D1070" s="18">
        <v>1001507752</v>
      </c>
      <c r="E1070" s="18">
        <v>1001507752</v>
      </c>
      <c r="F1070" s="18">
        <v>1001507752</v>
      </c>
      <c r="G1070" s="17" t="s">
        <v>5504</v>
      </c>
      <c r="H1070" s="16" t="s">
        <v>229</v>
      </c>
      <c r="I1070" s="19">
        <v>34540</v>
      </c>
      <c r="J1070" s="16">
        <f t="shared" ca="1" si="100"/>
        <v>30</v>
      </c>
      <c r="K1070" s="17" t="s">
        <v>67</v>
      </c>
      <c r="L1070" s="16">
        <v>4070</v>
      </c>
      <c r="M1070" s="16" t="s">
        <v>3596</v>
      </c>
      <c r="N1070" s="16" t="s">
        <v>3597</v>
      </c>
      <c r="O1070" s="35" t="s">
        <v>3598</v>
      </c>
      <c r="P1070" s="16" t="s">
        <v>71</v>
      </c>
      <c r="Q1070" s="16" t="s">
        <v>131</v>
      </c>
      <c r="R1070" s="38" t="s">
        <v>73</v>
      </c>
      <c r="S1070" s="22"/>
      <c r="T1070" s="22">
        <v>1211</v>
      </c>
      <c r="U1070" s="22" t="s">
        <v>3597</v>
      </c>
      <c r="V1070" s="37" t="s">
        <v>3598</v>
      </c>
      <c r="W1070" s="16">
        <v>1000</v>
      </c>
      <c r="X1070" s="16" t="s">
        <v>74</v>
      </c>
      <c r="Y1070" s="16" t="s">
        <v>3599</v>
      </c>
      <c r="Z1070" s="16" t="s">
        <v>3600</v>
      </c>
      <c r="AA1070" s="16" t="s">
        <v>339</v>
      </c>
      <c r="AB1070" s="16" t="s">
        <v>5505</v>
      </c>
      <c r="AC1070" s="16" t="s">
        <v>341</v>
      </c>
      <c r="AD1070" s="16" t="s">
        <v>3621</v>
      </c>
      <c r="AE1070" s="16" t="s">
        <v>3601</v>
      </c>
      <c r="AF1070" s="24">
        <v>2948278</v>
      </c>
      <c r="AG1070" s="25" t="s">
        <v>78</v>
      </c>
      <c r="AH1070" s="24">
        <v>2948278</v>
      </c>
      <c r="AI1070" s="26" t="s">
        <v>78</v>
      </c>
      <c r="AJ1070" s="27">
        <v>43059</v>
      </c>
      <c r="AK1070" s="19"/>
      <c r="AL1070" s="28">
        <f t="shared" ca="1" si="101"/>
        <v>7.333333333333333</v>
      </c>
      <c r="AM1070" s="16" t="s">
        <v>183</v>
      </c>
      <c r="AN1070" s="16" t="s">
        <v>94</v>
      </c>
      <c r="AO1070" s="36" t="s">
        <v>343</v>
      </c>
      <c r="AP1070" s="30">
        <v>6.9690000000000002E-2</v>
      </c>
      <c r="AQ1070" s="31" t="s">
        <v>5506</v>
      </c>
      <c r="AR1070" s="16" t="s">
        <v>5506</v>
      </c>
      <c r="AS1070" s="16" t="s">
        <v>84</v>
      </c>
      <c r="AT1070" s="16"/>
      <c r="AU1070" s="33"/>
      <c r="AV1070" s="16"/>
      <c r="AW1070" s="16" t="s">
        <v>5507</v>
      </c>
      <c r="AX1070" s="16">
        <v>3113289246</v>
      </c>
      <c r="AY1070" s="16" t="s">
        <v>78</v>
      </c>
      <c r="AZ1070" s="16" t="str">
        <f t="shared" ca="1" si="99"/>
        <v xml:space="preserve"> </v>
      </c>
      <c r="BA1070" s="16" t="s">
        <v>87</v>
      </c>
      <c r="BB1070" s="16" t="s">
        <v>1602</v>
      </c>
      <c r="BC1070" s="16"/>
      <c r="BD1070" s="18" t="s">
        <v>87</v>
      </c>
      <c r="BE1070" s="16"/>
      <c r="BF1070" s="16" t="s">
        <v>87</v>
      </c>
      <c r="BG1070" s="31"/>
      <c r="BH1070" s="16"/>
      <c r="BI1070" s="19"/>
      <c r="BJ1070" s="16"/>
      <c r="BK1070" s="16"/>
      <c r="BL1070" s="34"/>
    </row>
    <row r="1071" spans="1:64">
      <c r="A1071" s="15">
        <v>1212</v>
      </c>
      <c r="B1071" s="16">
        <v>301</v>
      </c>
      <c r="C1071" s="17" t="s">
        <v>64</v>
      </c>
      <c r="D1071" s="18">
        <v>1001508292</v>
      </c>
      <c r="E1071" s="18">
        <v>1001508292</v>
      </c>
      <c r="F1071" s="18">
        <v>1001508292</v>
      </c>
      <c r="G1071" s="17" t="s">
        <v>5508</v>
      </c>
      <c r="H1071" s="16" t="s">
        <v>229</v>
      </c>
      <c r="I1071" s="19">
        <v>32263</v>
      </c>
      <c r="J1071" s="16">
        <f t="shared" ca="1" si="100"/>
        <v>36</v>
      </c>
      <c r="K1071" s="17" t="s">
        <v>67</v>
      </c>
      <c r="L1071" s="16">
        <v>4070</v>
      </c>
      <c r="M1071" s="16" t="s">
        <v>3596</v>
      </c>
      <c r="N1071" s="16" t="s">
        <v>3597</v>
      </c>
      <c r="O1071" s="35" t="s">
        <v>3598</v>
      </c>
      <c r="P1071" s="16" t="s">
        <v>71</v>
      </c>
      <c r="Q1071" s="16" t="s">
        <v>131</v>
      </c>
      <c r="R1071" s="38" t="s">
        <v>73</v>
      </c>
      <c r="S1071" s="22"/>
      <c r="T1071" s="22">
        <v>1212</v>
      </c>
      <c r="U1071" s="22" t="s">
        <v>3597</v>
      </c>
      <c r="V1071" s="37" t="s">
        <v>3598</v>
      </c>
      <c r="W1071" s="16">
        <v>1000</v>
      </c>
      <c r="X1071" s="16" t="s">
        <v>74</v>
      </c>
      <c r="Y1071" s="16" t="s">
        <v>3599</v>
      </c>
      <c r="Z1071" s="16" t="s">
        <v>3600</v>
      </c>
      <c r="AA1071" s="16" t="s">
        <v>339</v>
      </c>
      <c r="AB1071" s="16" t="s">
        <v>4188</v>
      </c>
      <c r="AC1071" s="16" t="s">
        <v>341</v>
      </c>
      <c r="AD1071" s="16"/>
      <c r="AE1071" s="16" t="s">
        <v>3601</v>
      </c>
      <c r="AF1071" s="24">
        <v>2948278</v>
      </c>
      <c r="AG1071" s="25" t="s">
        <v>78</v>
      </c>
      <c r="AH1071" s="24">
        <v>2948278</v>
      </c>
      <c r="AI1071" s="26" t="s">
        <v>78</v>
      </c>
      <c r="AJ1071" s="27">
        <v>43059</v>
      </c>
      <c r="AK1071" s="19"/>
      <c r="AL1071" s="28">
        <f t="shared" ca="1" si="101"/>
        <v>7.333333333333333</v>
      </c>
      <c r="AM1071" s="16" t="s">
        <v>183</v>
      </c>
      <c r="AN1071" s="16" t="s">
        <v>94</v>
      </c>
      <c r="AO1071" s="36" t="s">
        <v>343</v>
      </c>
      <c r="AP1071" s="30">
        <v>6.9690000000000002E-2</v>
      </c>
      <c r="AQ1071" s="31" t="s">
        <v>5509</v>
      </c>
      <c r="AR1071" s="16" t="s">
        <v>5509</v>
      </c>
      <c r="AS1071" s="16" t="s">
        <v>84</v>
      </c>
      <c r="AT1071" s="16"/>
      <c r="AU1071" s="33"/>
      <c r="AV1071" s="16"/>
      <c r="AW1071" s="16" t="s">
        <v>5510</v>
      </c>
      <c r="AX1071" s="16">
        <v>3205733618</v>
      </c>
      <c r="AY1071" s="16">
        <v>3205733618</v>
      </c>
      <c r="AZ1071" s="16" t="str">
        <f t="shared" ca="1" si="99"/>
        <v xml:space="preserve"> </v>
      </c>
      <c r="BA1071" s="16" t="s">
        <v>87</v>
      </c>
      <c r="BB1071" s="16" t="s">
        <v>87</v>
      </c>
      <c r="BC1071" s="16"/>
      <c r="BD1071" s="18" t="s">
        <v>87</v>
      </c>
      <c r="BE1071" s="16"/>
      <c r="BF1071" s="16" t="s">
        <v>87</v>
      </c>
      <c r="BG1071" s="31"/>
      <c r="BH1071" s="16"/>
      <c r="BI1071" s="19"/>
      <c r="BJ1071" s="16"/>
      <c r="BK1071" s="16"/>
      <c r="BL1071" s="34"/>
    </row>
    <row r="1072" spans="1:64">
      <c r="A1072" s="15">
        <v>1213</v>
      </c>
      <c r="B1072" s="16">
        <v>301</v>
      </c>
      <c r="C1072" s="17" t="s">
        <v>64</v>
      </c>
      <c r="D1072" s="18">
        <v>1001510361</v>
      </c>
      <c r="E1072" s="18">
        <v>1001510361</v>
      </c>
      <c r="F1072" s="18">
        <v>1001510361</v>
      </c>
      <c r="G1072" s="17" t="s">
        <v>5511</v>
      </c>
      <c r="H1072" s="16" t="s">
        <v>89</v>
      </c>
      <c r="I1072" s="19">
        <v>33290</v>
      </c>
      <c r="J1072" s="16">
        <f t="shared" ca="1" si="100"/>
        <v>34</v>
      </c>
      <c r="K1072" s="17" t="s">
        <v>67</v>
      </c>
      <c r="L1072" s="16">
        <v>4070</v>
      </c>
      <c r="M1072" s="16" t="s">
        <v>3596</v>
      </c>
      <c r="N1072" s="16" t="s">
        <v>3597</v>
      </c>
      <c r="O1072" s="35" t="s">
        <v>3598</v>
      </c>
      <c r="P1072" s="16" t="s">
        <v>71</v>
      </c>
      <c r="Q1072" s="16" t="s">
        <v>131</v>
      </c>
      <c r="R1072" s="38" t="s">
        <v>73</v>
      </c>
      <c r="S1072" s="22"/>
      <c r="T1072" s="22">
        <v>1213</v>
      </c>
      <c r="U1072" s="22" t="s">
        <v>3597</v>
      </c>
      <c r="V1072" s="37" t="s">
        <v>3598</v>
      </c>
      <c r="W1072" s="16">
        <v>1000</v>
      </c>
      <c r="X1072" s="16" t="s">
        <v>74</v>
      </c>
      <c r="Y1072" s="16" t="s">
        <v>3599</v>
      </c>
      <c r="Z1072" s="16" t="s">
        <v>3600</v>
      </c>
      <c r="AA1072" s="16" t="s">
        <v>339</v>
      </c>
      <c r="AB1072" s="16" t="s">
        <v>340</v>
      </c>
      <c r="AC1072" s="16" t="s">
        <v>341</v>
      </c>
      <c r="AD1072" s="16" t="s">
        <v>5512</v>
      </c>
      <c r="AE1072" s="16" t="s">
        <v>3601</v>
      </c>
      <c r="AF1072" s="24">
        <v>2948278</v>
      </c>
      <c r="AG1072" s="25" t="s">
        <v>78</v>
      </c>
      <c r="AH1072" s="24">
        <v>2948278</v>
      </c>
      <c r="AI1072" s="26" t="s">
        <v>78</v>
      </c>
      <c r="AJ1072" s="27">
        <v>43287</v>
      </c>
      <c r="AK1072" s="19"/>
      <c r="AL1072" s="28">
        <f t="shared" ca="1" si="101"/>
        <v>6.666666666666667</v>
      </c>
      <c r="AM1072" s="16" t="s">
        <v>183</v>
      </c>
      <c r="AN1072" s="16" t="s">
        <v>121</v>
      </c>
      <c r="AO1072" s="36" t="s">
        <v>343</v>
      </c>
      <c r="AP1072" s="30">
        <v>6.9690000000000002E-2</v>
      </c>
      <c r="AQ1072" s="31" t="s">
        <v>5513</v>
      </c>
      <c r="AR1072" s="16" t="s">
        <v>5513</v>
      </c>
      <c r="AS1072" s="16" t="s">
        <v>84</v>
      </c>
      <c r="AT1072" s="16"/>
      <c r="AU1072" s="33"/>
      <c r="AV1072" s="16"/>
      <c r="AW1072" s="16" t="s">
        <v>5514</v>
      </c>
      <c r="AX1072" s="16">
        <v>3205318762</v>
      </c>
      <c r="AY1072" s="16" t="s">
        <v>78</v>
      </c>
      <c r="AZ1072" s="16" t="str">
        <f t="shared" ca="1" si="99"/>
        <v xml:space="preserve"> </v>
      </c>
      <c r="BA1072" s="16" t="s">
        <v>87</v>
      </c>
      <c r="BB1072" s="16" t="s">
        <v>87</v>
      </c>
      <c r="BC1072" s="16"/>
      <c r="BD1072" s="18" t="s">
        <v>87</v>
      </c>
      <c r="BE1072" s="16"/>
      <c r="BF1072" s="16" t="s">
        <v>87</v>
      </c>
      <c r="BG1072" s="31"/>
      <c r="BH1072" s="16"/>
      <c r="BI1072" s="19"/>
      <c r="BJ1072" s="16"/>
      <c r="BK1072" s="16"/>
      <c r="BL1072" s="34"/>
    </row>
    <row r="1073" spans="1:64">
      <c r="A1073" s="15">
        <v>1214</v>
      </c>
      <c r="B1073" s="16">
        <v>301</v>
      </c>
      <c r="C1073" s="17" t="s">
        <v>64</v>
      </c>
      <c r="D1073" s="18">
        <v>1001579964</v>
      </c>
      <c r="E1073" s="18">
        <v>1001579964</v>
      </c>
      <c r="F1073" s="18">
        <v>1001579964</v>
      </c>
      <c r="G1073" s="17" t="s">
        <v>5515</v>
      </c>
      <c r="H1073" s="16" t="s">
        <v>229</v>
      </c>
      <c r="I1073" s="19">
        <v>34035</v>
      </c>
      <c r="J1073" s="16">
        <f t="shared" ca="1" si="100"/>
        <v>32</v>
      </c>
      <c r="K1073" s="17" t="s">
        <v>67</v>
      </c>
      <c r="L1073" s="16">
        <v>4070</v>
      </c>
      <c r="M1073" s="16" t="s">
        <v>3596</v>
      </c>
      <c r="N1073" s="16" t="s">
        <v>3597</v>
      </c>
      <c r="O1073" s="35" t="s">
        <v>3598</v>
      </c>
      <c r="P1073" s="16" t="s">
        <v>71</v>
      </c>
      <c r="Q1073" s="16" t="s">
        <v>131</v>
      </c>
      <c r="R1073" s="38" t="s">
        <v>73</v>
      </c>
      <c r="S1073" s="22"/>
      <c r="T1073" s="22">
        <v>1214</v>
      </c>
      <c r="U1073" s="22" t="s">
        <v>3597</v>
      </c>
      <c r="V1073" s="37" t="s">
        <v>3598</v>
      </c>
      <c r="W1073" s="16">
        <v>1000</v>
      </c>
      <c r="X1073" s="16" t="s">
        <v>74</v>
      </c>
      <c r="Y1073" s="16" t="s">
        <v>3599</v>
      </c>
      <c r="Z1073" s="16" t="s">
        <v>3600</v>
      </c>
      <c r="AA1073" s="16" t="s">
        <v>339</v>
      </c>
      <c r="AB1073" s="16" t="s">
        <v>3825</v>
      </c>
      <c r="AC1073" s="16" t="s">
        <v>341</v>
      </c>
      <c r="AD1073" s="16"/>
      <c r="AE1073" s="16" t="s">
        <v>3601</v>
      </c>
      <c r="AF1073" s="24">
        <v>2948278</v>
      </c>
      <c r="AG1073" s="25" t="s">
        <v>78</v>
      </c>
      <c r="AH1073" s="24">
        <v>2948278</v>
      </c>
      <c r="AI1073" s="26" t="s">
        <v>78</v>
      </c>
      <c r="AJ1073" s="27">
        <v>43059</v>
      </c>
      <c r="AK1073" s="19"/>
      <c r="AL1073" s="28">
        <f t="shared" ca="1" si="101"/>
        <v>7.333333333333333</v>
      </c>
      <c r="AM1073" s="16" t="s">
        <v>183</v>
      </c>
      <c r="AN1073" s="16" t="s">
        <v>94</v>
      </c>
      <c r="AO1073" s="36" t="s">
        <v>343</v>
      </c>
      <c r="AP1073" s="30">
        <v>6.9690000000000002E-2</v>
      </c>
      <c r="AQ1073" s="31" t="s">
        <v>5516</v>
      </c>
      <c r="AR1073" s="16" t="s">
        <v>5516</v>
      </c>
      <c r="AS1073" s="16" t="s">
        <v>84</v>
      </c>
      <c r="AT1073" s="16"/>
      <c r="AU1073" s="33"/>
      <c r="AV1073" s="16"/>
      <c r="AW1073" s="16" t="s">
        <v>5517</v>
      </c>
      <c r="AX1073" s="16">
        <v>3108145798</v>
      </c>
      <c r="AY1073" s="16" t="s">
        <v>78</v>
      </c>
      <c r="AZ1073" s="16" t="str">
        <f t="shared" ca="1" si="99"/>
        <v xml:space="preserve"> </v>
      </c>
      <c r="BA1073" s="16" t="s">
        <v>87</v>
      </c>
      <c r="BB1073" s="16" t="s">
        <v>87</v>
      </c>
      <c r="BC1073" s="16"/>
      <c r="BD1073" s="18" t="s">
        <v>87</v>
      </c>
      <c r="BE1073" s="16"/>
      <c r="BF1073" s="16" t="s">
        <v>87</v>
      </c>
      <c r="BG1073" s="31"/>
      <c r="BH1073" s="16"/>
      <c r="BI1073" s="19"/>
      <c r="BJ1073" s="16"/>
      <c r="BK1073" s="16"/>
      <c r="BL1073" s="34"/>
    </row>
    <row r="1074" spans="1:64">
      <c r="A1074" s="15">
        <v>1215</v>
      </c>
      <c r="B1074" s="16">
        <v>301</v>
      </c>
      <c r="C1074" s="17" t="s">
        <v>64</v>
      </c>
      <c r="D1074" s="18">
        <v>1001595087</v>
      </c>
      <c r="E1074" s="18">
        <v>1001595087</v>
      </c>
      <c r="F1074" s="18">
        <v>1001595087</v>
      </c>
      <c r="G1074" s="17" t="s">
        <v>5518</v>
      </c>
      <c r="H1074" s="16" t="s">
        <v>291</v>
      </c>
      <c r="I1074" s="19">
        <v>34290</v>
      </c>
      <c r="J1074" s="16">
        <f t="shared" ca="1" si="100"/>
        <v>31</v>
      </c>
      <c r="K1074" s="17" t="s">
        <v>67</v>
      </c>
      <c r="L1074" s="16">
        <v>4070</v>
      </c>
      <c r="M1074" s="16" t="s">
        <v>3596</v>
      </c>
      <c r="N1074" s="16" t="s">
        <v>3597</v>
      </c>
      <c r="O1074" s="35" t="s">
        <v>3598</v>
      </c>
      <c r="P1074" s="16" t="s">
        <v>71</v>
      </c>
      <c r="Q1074" s="16" t="s">
        <v>131</v>
      </c>
      <c r="R1074" s="38" t="s">
        <v>73</v>
      </c>
      <c r="S1074" s="22"/>
      <c r="T1074" s="22">
        <v>1215</v>
      </c>
      <c r="U1074" s="22" t="s">
        <v>3597</v>
      </c>
      <c r="V1074" s="37" t="s">
        <v>3598</v>
      </c>
      <c r="W1074" s="16">
        <v>1000</v>
      </c>
      <c r="X1074" s="16" t="s">
        <v>74</v>
      </c>
      <c r="Y1074" s="16" t="s">
        <v>3599</v>
      </c>
      <c r="Z1074" s="16" t="s">
        <v>3600</v>
      </c>
      <c r="AA1074" s="16" t="s">
        <v>76</v>
      </c>
      <c r="AB1074" s="16" t="s">
        <v>76</v>
      </c>
      <c r="AC1074" s="16" t="s">
        <v>76</v>
      </c>
      <c r="AD1074" s="16" t="s">
        <v>3939</v>
      </c>
      <c r="AE1074" s="16" t="s">
        <v>3601</v>
      </c>
      <c r="AF1074" s="24">
        <v>2948278</v>
      </c>
      <c r="AG1074" s="25" t="s">
        <v>78</v>
      </c>
      <c r="AH1074" s="24">
        <v>2948278</v>
      </c>
      <c r="AI1074" s="26" t="s">
        <v>78</v>
      </c>
      <c r="AJ1074" s="27">
        <v>43059</v>
      </c>
      <c r="AK1074" s="19"/>
      <c r="AL1074" s="28">
        <f t="shared" ca="1" si="101"/>
        <v>7.333333333333333</v>
      </c>
      <c r="AM1074" s="16" t="s">
        <v>183</v>
      </c>
      <c r="AN1074" s="16" t="s">
        <v>94</v>
      </c>
      <c r="AO1074" s="36" t="s">
        <v>82</v>
      </c>
      <c r="AP1074" s="30">
        <v>6.9690000000000002E-2</v>
      </c>
      <c r="AQ1074" s="31" t="s">
        <v>5519</v>
      </c>
      <c r="AR1074" s="16" t="s">
        <v>5519</v>
      </c>
      <c r="AS1074" s="16" t="s">
        <v>308</v>
      </c>
      <c r="AT1074" s="16"/>
      <c r="AU1074" s="33"/>
      <c r="AV1074" s="16"/>
      <c r="AW1074" s="16" t="s">
        <v>5520</v>
      </c>
      <c r="AX1074" s="16">
        <v>3236224544</v>
      </c>
      <c r="AY1074" s="16" t="s">
        <v>78</v>
      </c>
      <c r="AZ1074" s="16" t="str">
        <f t="shared" ref="AZ1074:AZ1105" ca="1" si="102">IF(AND(C1074="MASCULINO",J1074&gt;=59),"Prepensionado",IF(AND(C1074="FEMENINO",J1074&gt;=54),"Prepensionado"," "))</f>
        <v xml:space="preserve"> </v>
      </c>
      <c r="BA1074" s="16" t="s">
        <v>87</v>
      </c>
      <c r="BB1074" s="16" t="s">
        <v>87</v>
      </c>
      <c r="BC1074" s="16"/>
      <c r="BD1074" s="18" t="s">
        <v>87</v>
      </c>
      <c r="BE1074" s="16"/>
      <c r="BF1074" s="16" t="s">
        <v>87</v>
      </c>
      <c r="BG1074" s="31"/>
      <c r="BH1074" s="16"/>
      <c r="BI1074" s="19"/>
      <c r="BJ1074" s="16"/>
      <c r="BK1074" s="16"/>
      <c r="BL1074" s="34"/>
    </row>
    <row r="1075" spans="1:64">
      <c r="A1075" s="15">
        <v>1216</v>
      </c>
      <c r="B1075" s="16">
        <v>301</v>
      </c>
      <c r="C1075" s="17" t="s">
        <v>64</v>
      </c>
      <c r="D1075" s="18">
        <v>1001637137</v>
      </c>
      <c r="E1075" s="18">
        <v>1001637137</v>
      </c>
      <c r="F1075" s="18">
        <v>1001637137</v>
      </c>
      <c r="G1075" s="17" t="s">
        <v>5521</v>
      </c>
      <c r="H1075" s="16"/>
      <c r="I1075" s="19" t="s">
        <v>5522</v>
      </c>
      <c r="J1075" s="16">
        <f t="shared" ca="1" si="100"/>
        <v>35</v>
      </c>
      <c r="K1075" s="17" t="s">
        <v>67</v>
      </c>
      <c r="L1075" s="16">
        <v>4070</v>
      </c>
      <c r="M1075" s="16" t="s">
        <v>3596</v>
      </c>
      <c r="N1075" s="16" t="s">
        <v>3597</v>
      </c>
      <c r="O1075" s="35" t="s">
        <v>3598</v>
      </c>
      <c r="P1075" s="16" t="s">
        <v>71</v>
      </c>
      <c r="Q1075" s="16" t="s">
        <v>131</v>
      </c>
      <c r="R1075" s="38" t="s">
        <v>73</v>
      </c>
      <c r="S1075" s="22"/>
      <c r="T1075" s="22">
        <v>1216</v>
      </c>
      <c r="U1075" s="22" t="s">
        <v>3597</v>
      </c>
      <c r="V1075" s="37" t="s">
        <v>3598</v>
      </c>
      <c r="W1075" s="16">
        <v>1000</v>
      </c>
      <c r="X1075" s="16" t="s">
        <v>74</v>
      </c>
      <c r="Y1075" s="16" t="s">
        <v>3599</v>
      </c>
      <c r="Z1075" s="16" t="s">
        <v>3600</v>
      </c>
      <c r="AA1075" s="16" t="s">
        <v>339</v>
      </c>
      <c r="AB1075" s="16" t="s">
        <v>340</v>
      </c>
      <c r="AC1075" s="16" t="s">
        <v>341</v>
      </c>
      <c r="AD1075" s="16" t="s">
        <v>5523</v>
      </c>
      <c r="AE1075" s="16" t="s">
        <v>3601</v>
      </c>
      <c r="AF1075" s="24">
        <v>2948278</v>
      </c>
      <c r="AG1075" s="25" t="s">
        <v>78</v>
      </c>
      <c r="AH1075" s="24">
        <v>2948278</v>
      </c>
      <c r="AI1075" s="26" t="s">
        <v>78</v>
      </c>
      <c r="AJ1075" s="27">
        <v>42986</v>
      </c>
      <c r="AK1075" s="19"/>
      <c r="AL1075" s="28">
        <f t="shared" ca="1" si="101"/>
        <v>7.5</v>
      </c>
      <c r="AM1075" s="16" t="s">
        <v>183</v>
      </c>
      <c r="AN1075" s="16" t="s">
        <v>94</v>
      </c>
      <c r="AO1075" s="36" t="s">
        <v>343</v>
      </c>
      <c r="AP1075" s="30">
        <v>6.9690000000000002E-2</v>
      </c>
      <c r="AQ1075" s="31" t="s">
        <v>5524</v>
      </c>
      <c r="AR1075" s="16" t="s">
        <v>5524</v>
      </c>
      <c r="AS1075" s="16" t="s">
        <v>263</v>
      </c>
      <c r="AT1075" s="16"/>
      <c r="AU1075" s="33"/>
      <c r="AV1075" s="16"/>
      <c r="AW1075" s="1" t="s">
        <v>5525</v>
      </c>
      <c r="AX1075" s="16">
        <v>3128394764</v>
      </c>
      <c r="AY1075" s="16" t="s">
        <v>78</v>
      </c>
      <c r="AZ1075" s="16" t="str">
        <f t="shared" ca="1" si="102"/>
        <v xml:space="preserve"> </v>
      </c>
      <c r="BA1075" s="16" t="s">
        <v>87</v>
      </c>
      <c r="BB1075" s="16" t="s">
        <v>87</v>
      </c>
      <c r="BC1075" s="16"/>
      <c r="BD1075" s="18" t="s">
        <v>87</v>
      </c>
      <c r="BE1075" s="16"/>
      <c r="BF1075" s="16" t="s">
        <v>87</v>
      </c>
      <c r="BG1075" s="31"/>
      <c r="BH1075" s="16"/>
      <c r="BI1075" s="19"/>
      <c r="BJ1075" s="16"/>
      <c r="BK1075" s="16"/>
      <c r="BL1075" s="34"/>
    </row>
    <row r="1076" spans="1:64">
      <c r="A1076" s="15">
        <v>1217</v>
      </c>
      <c r="B1076" s="16">
        <v>301</v>
      </c>
      <c r="C1076" s="17" t="s">
        <v>112</v>
      </c>
      <c r="D1076" s="18">
        <v>1001637498</v>
      </c>
      <c r="E1076" s="18">
        <v>1001637498</v>
      </c>
      <c r="F1076" s="18">
        <v>1001637498</v>
      </c>
      <c r="G1076" s="17" t="s">
        <v>5526</v>
      </c>
      <c r="H1076" s="16"/>
      <c r="I1076" s="19">
        <v>32431</v>
      </c>
      <c r="J1076" s="16">
        <f t="shared" ca="1" si="100"/>
        <v>36</v>
      </c>
      <c r="K1076" s="17" t="s">
        <v>67</v>
      </c>
      <c r="L1076" s="16">
        <v>4070</v>
      </c>
      <c r="M1076" s="16" t="s">
        <v>3596</v>
      </c>
      <c r="N1076" s="16" t="s">
        <v>3597</v>
      </c>
      <c r="O1076" s="35" t="s">
        <v>3598</v>
      </c>
      <c r="P1076" s="16" t="s">
        <v>71</v>
      </c>
      <c r="Q1076" s="16" t="s">
        <v>131</v>
      </c>
      <c r="R1076" s="38" t="s">
        <v>73</v>
      </c>
      <c r="S1076" s="22"/>
      <c r="T1076" s="22">
        <v>1217</v>
      </c>
      <c r="U1076" s="22" t="s">
        <v>3597</v>
      </c>
      <c r="V1076" s="37" t="s">
        <v>3598</v>
      </c>
      <c r="W1076" s="16">
        <v>1000</v>
      </c>
      <c r="X1076" s="16" t="s">
        <v>74</v>
      </c>
      <c r="Y1076" s="16" t="s">
        <v>3599</v>
      </c>
      <c r="Z1076" s="16" t="s">
        <v>3600</v>
      </c>
      <c r="AA1076" s="16" t="s">
        <v>339</v>
      </c>
      <c r="AB1076" s="16" t="s">
        <v>340</v>
      </c>
      <c r="AC1076" s="16" t="s">
        <v>341</v>
      </c>
      <c r="AD1076" s="16"/>
      <c r="AE1076" s="16" t="s">
        <v>3601</v>
      </c>
      <c r="AF1076" s="24">
        <v>2948278</v>
      </c>
      <c r="AG1076" s="25" t="s">
        <v>78</v>
      </c>
      <c r="AH1076" s="24">
        <v>2948278</v>
      </c>
      <c r="AI1076" s="26" t="s">
        <v>78</v>
      </c>
      <c r="AJ1076" s="27">
        <v>43059</v>
      </c>
      <c r="AK1076" s="19"/>
      <c r="AL1076" s="28">
        <f t="shared" ca="1" si="101"/>
        <v>7.333333333333333</v>
      </c>
      <c r="AM1076" s="16" t="s">
        <v>269</v>
      </c>
      <c r="AN1076" s="16" t="s">
        <v>94</v>
      </c>
      <c r="AO1076" s="36" t="s">
        <v>343</v>
      </c>
      <c r="AP1076" s="30">
        <v>6.9690000000000002E-2</v>
      </c>
      <c r="AQ1076" s="31" t="s">
        <v>5527</v>
      </c>
      <c r="AR1076" s="16" t="s">
        <v>5527</v>
      </c>
      <c r="AS1076" s="16" t="s">
        <v>84</v>
      </c>
      <c r="AT1076" s="16"/>
      <c r="AU1076" s="33"/>
      <c r="AV1076" s="16"/>
      <c r="AW1076" s="16" t="s">
        <v>5528</v>
      </c>
      <c r="AX1076" s="16">
        <v>3218831572</v>
      </c>
      <c r="AY1076" s="16" t="s">
        <v>78</v>
      </c>
      <c r="AZ1076" s="16" t="str">
        <f t="shared" ca="1" si="102"/>
        <v xml:space="preserve"> </v>
      </c>
      <c r="BA1076" s="16" t="s">
        <v>87</v>
      </c>
      <c r="BB1076" s="16" t="s">
        <v>87</v>
      </c>
      <c r="BC1076" s="16"/>
      <c r="BD1076" s="18" t="s">
        <v>87</v>
      </c>
      <c r="BE1076" s="16"/>
      <c r="BF1076" s="16" t="s">
        <v>87</v>
      </c>
      <c r="BG1076" s="31"/>
      <c r="BH1076" s="16"/>
      <c r="BI1076" s="19"/>
      <c r="BJ1076" s="16"/>
      <c r="BK1076" s="16"/>
      <c r="BL1076" s="34"/>
    </row>
    <row r="1077" spans="1:64">
      <c r="A1077" s="15">
        <v>1218</v>
      </c>
      <c r="B1077" s="16">
        <v>301</v>
      </c>
      <c r="C1077" s="17" t="s">
        <v>64</v>
      </c>
      <c r="D1077" s="18">
        <v>1001763709</v>
      </c>
      <c r="E1077" s="18">
        <v>1001763709</v>
      </c>
      <c r="F1077" s="18">
        <v>1001763709</v>
      </c>
      <c r="G1077" s="17" t="s">
        <v>5529</v>
      </c>
      <c r="H1077" s="16"/>
      <c r="I1077" s="19">
        <v>34956</v>
      </c>
      <c r="J1077" s="16">
        <f t="shared" ca="1" si="100"/>
        <v>29</v>
      </c>
      <c r="K1077" s="17" t="s">
        <v>67</v>
      </c>
      <c r="L1077" s="16">
        <v>4070</v>
      </c>
      <c r="M1077" s="16" t="s">
        <v>3596</v>
      </c>
      <c r="N1077" s="16" t="s">
        <v>3597</v>
      </c>
      <c r="O1077" s="35" t="s">
        <v>3598</v>
      </c>
      <c r="P1077" s="16" t="s">
        <v>71</v>
      </c>
      <c r="Q1077" s="16" t="s">
        <v>131</v>
      </c>
      <c r="R1077" s="38" t="s">
        <v>73</v>
      </c>
      <c r="S1077" s="22"/>
      <c r="T1077" s="22">
        <v>1218</v>
      </c>
      <c r="U1077" s="22" t="s">
        <v>3597</v>
      </c>
      <c r="V1077" s="37" t="s">
        <v>3598</v>
      </c>
      <c r="W1077" s="16">
        <v>1000</v>
      </c>
      <c r="X1077" s="16" t="s">
        <v>74</v>
      </c>
      <c r="Y1077" s="16" t="s">
        <v>3599</v>
      </c>
      <c r="Z1077" s="16" t="s">
        <v>3600</v>
      </c>
      <c r="AA1077" s="16" t="s">
        <v>339</v>
      </c>
      <c r="AB1077" s="16" t="s">
        <v>340</v>
      </c>
      <c r="AC1077" s="16" t="s">
        <v>341</v>
      </c>
      <c r="AD1077" s="16" t="s">
        <v>5530</v>
      </c>
      <c r="AE1077" s="16" t="s">
        <v>3601</v>
      </c>
      <c r="AF1077" s="24">
        <v>2948278</v>
      </c>
      <c r="AG1077" s="25" t="s">
        <v>78</v>
      </c>
      <c r="AH1077" s="24">
        <v>2948278</v>
      </c>
      <c r="AI1077" s="26" t="s">
        <v>78</v>
      </c>
      <c r="AJ1077" s="27">
        <v>43285</v>
      </c>
      <c r="AK1077" s="19"/>
      <c r="AL1077" s="28">
        <f t="shared" ca="1" si="101"/>
        <v>6.75</v>
      </c>
      <c r="AM1077" s="16" t="s">
        <v>183</v>
      </c>
      <c r="AN1077" s="16" t="s">
        <v>94</v>
      </c>
      <c r="AO1077" s="36" t="s">
        <v>343</v>
      </c>
      <c r="AP1077" s="30">
        <v>6.9690000000000002E-2</v>
      </c>
      <c r="AQ1077" s="31" t="s">
        <v>5531</v>
      </c>
      <c r="AR1077" s="16" t="s">
        <v>5531</v>
      </c>
      <c r="AS1077" s="16" t="s">
        <v>1811</v>
      </c>
      <c r="AT1077" s="16"/>
      <c r="AU1077" s="33"/>
      <c r="AV1077" s="16"/>
      <c r="AW1077" s="16" t="s">
        <v>5532</v>
      </c>
      <c r="AX1077" s="16" t="s">
        <v>5533</v>
      </c>
      <c r="AY1077" s="16" t="s">
        <v>78</v>
      </c>
      <c r="AZ1077" s="16" t="str">
        <f t="shared" ca="1" si="102"/>
        <v xml:space="preserve"> </v>
      </c>
      <c r="BA1077" s="16" t="s">
        <v>87</v>
      </c>
      <c r="BB1077" s="16" t="s">
        <v>87</v>
      </c>
      <c r="BC1077" s="16"/>
      <c r="BD1077" s="18" t="s">
        <v>87</v>
      </c>
      <c r="BE1077" s="16"/>
      <c r="BF1077" s="16" t="s">
        <v>87</v>
      </c>
      <c r="BG1077" s="31"/>
      <c r="BH1077" s="16"/>
      <c r="BI1077" s="19"/>
      <c r="BJ1077" s="16"/>
      <c r="BK1077" s="16"/>
      <c r="BL1077" s="34"/>
    </row>
    <row r="1078" spans="1:64">
      <c r="A1078" s="15">
        <v>1219</v>
      </c>
      <c r="B1078" s="16">
        <v>301</v>
      </c>
      <c r="C1078" s="17" t="s">
        <v>64</v>
      </c>
      <c r="D1078" s="18">
        <v>1002151441</v>
      </c>
      <c r="E1078" s="18">
        <v>1002151441</v>
      </c>
      <c r="F1078" s="18">
        <v>1002151441</v>
      </c>
      <c r="G1078" s="17" t="s">
        <v>5534</v>
      </c>
      <c r="H1078" s="16" t="s">
        <v>89</v>
      </c>
      <c r="I1078" s="19">
        <v>35392</v>
      </c>
      <c r="J1078" s="16">
        <f t="shared" ca="1" si="100"/>
        <v>28</v>
      </c>
      <c r="K1078" s="17" t="s">
        <v>67</v>
      </c>
      <c r="L1078" s="16">
        <v>4070</v>
      </c>
      <c r="M1078" s="16" t="s">
        <v>3596</v>
      </c>
      <c r="N1078" s="16" t="s">
        <v>3597</v>
      </c>
      <c r="O1078" s="35" t="s">
        <v>3598</v>
      </c>
      <c r="P1078" s="16" t="s">
        <v>71</v>
      </c>
      <c r="Q1078" s="16" t="s">
        <v>131</v>
      </c>
      <c r="R1078" s="38" t="s">
        <v>73</v>
      </c>
      <c r="S1078" s="22"/>
      <c r="T1078" s="22">
        <v>1219</v>
      </c>
      <c r="U1078" s="22" t="s">
        <v>3597</v>
      </c>
      <c r="V1078" s="37" t="s">
        <v>3598</v>
      </c>
      <c r="W1078" s="16">
        <v>1000</v>
      </c>
      <c r="X1078" s="16" t="s">
        <v>74</v>
      </c>
      <c r="Y1078" s="16" t="s">
        <v>3599</v>
      </c>
      <c r="Z1078" s="16" t="s">
        <v>3600</v>
      </c>
      <c r="AA1078" s="16" t="s">
        <v>76</v>
      </c>
      <c r="AB1078" s="16" t="s">
        <v>76</v>
      </c>
      <c r="AC1078" s="16" t="s">
        <v>76</v>
      </c>
      <c r="AD1078" s="16"/>
      <c r="AE1078" s="16" t="s">
        <v>3601</v>
      </c>
      <c r="AF1078" s="24">
        <v>2948278</v>
      </c>
      <c r="AG1078" s="25" t="s">
        <v>78</v>
      </c>
      <c r="AH1078" s="24">
        <v>2948278</v>
      </c>
      <c r="AI1078" s="26" t="s">
        <v>78</v>
      </c>
      <c r="AJ1078" s="27">
        <v>43059</v>
      </c>
      <c r="AK1078" s="19"/>
      <c r="AL1078" s="28">
        <f t="shared" ca="1" si="101"/>
        <v>7.333333333333333</v>
      </c>
      <c r="AM1078" s="16" t="s">
        <v>173</v>
      </c>
      <c r="AN1078" s="16" t="s">
        <v>121</v>
      </c>
      <c r="AO1078" s="36" t="s">
        <v>82</v>
      </c>
      <c r="AP1078" s="30">
        <v>6.9690000000000002E-2</v>
      </c>
      <c r="AQ1078" s="31" t="s">
        <v>5535</v>
      </c>
      <c r="AR1078" s="16" t="s">
        <v>5536</v>
      </c>
      <c r="AS1078" s="16" t="s">
        <v>84</v>
      </c>
      <c r="AT1078" s="16"/>
      <c r="AU1078" s="33"/>
      <c r="AV1078" s="16"/>
      <c r="AW1078" s="16" t="s">
        <v>5537</v>
      </c>
      <c r="AX1078" s="16">
        <v>3105656010</v>
      </c>
      <c r="AY1078" s="16" t="s">
        <v>78</v>
      </c>
      <c r="AZ1078" s="16" t="str">
        <f t="shared" ca="1" si="102"/>
        <v xml:space="preserve"> </v>
      </c>
      <c r="BA1078" s="16" t="s">
        <v>87</v>
      </c>
      <c r="BB1078" s="16" t="s">
        <v>87</v>
      </c>
      <c r="BC1078" s="16"/>
      <c r="BD1078" s="18" t="s">
        <v>87</v>
      </c>
      <c r="BE1078" s="16"/>
      <c r="BF1078" s="16" t="s">
        <v>87</v>
      </c>
      <c r="BG1078" s="31"/>
      <c r="BH1078" s="16"/>
      <c r="BI1078" s="19"/>
      <c r="BJ1078" s="16"/>
      <c r="BK1078" s="16"/>
      <c r="BL1078" s="34"/>
    </row>
    <row r="1079" spans="1:64">
      <c r="A1079" s="15">
        <v>1220</v>
      </c>
      <c r="B1079" s="16">
        <v>301</v>
      </c>
      <c r="C1079" s="17" t="s">
        <v>64</v>
      </c>
      <c r="D1079" s="18">
        <v>1002363109</v>
      </c>
      <c r="E1079" s="18">
        <v>1002363109</v>
      </c>
      <c r="F1079" s="18">
        <v>1002363109</v>
      </c>
      <c r="G1079" s="17" t="s">
        <v>5538</v>
      </c>
      <c r="H1079" s="16" t="s">
        <v>229</v>
      </c>
      <c r="I1079" s="19" t="s">
        <v>5539</v>
      </c>
      <c r="J1079" s="16">
        <f t="shared" ca="1" si="100"/>
        <v>29</v>
      </c>
      <c r="K1079" s="17" t="s">
        <v>67</v>
      </c>
      <c r="L1079" s="16">
        <v>4070</v>
      </c>
      <c r="M1079" s="16" t="s">
        <v>3596</v>
      </c>
      <c r="N1079" s="16" t="s">
        <v>3597</v>
      </c>
      <c r="O1079" s="35" t="s">
        <v>3598</v>
      </c>
      <c r="P1079" s="16" t="s">
        <v>71</v>
      </c>
      <c r="Q1079" s="16" t="s">
        <v>131</v>
      </c>
      <c r="R1079" s="38" t="s">
        <v>73</v>
      </c>
      <c r="S1079" s="22"/>
      <c r="T1079" s="22">
        <v>1220</v>
      </c>
      <c r="U1079" s="22" t="s">
        <v>3597</v>
      </c>
      <c r="V1079" s="37" t="s">
        <v>3598</v>
      </c>
      <c r="W1079" s="16">
        <v>1000</v>
      </c>
      <c r="X1079" s="16" t="s">
        <v>74</v>
      </c>
      <c r="Y1079" s="16" t="s">
        <v>3599</v>
      </c>
      <c r="Z1079" s="16" t="s">
        <v>3600</v>
      </c>
      <c r="AA1079" s="16" t="s">
        <v>145</v>
      </c>
      <c r="AB1079" s="16" t="s">
        <v>1314</v>
      </c>
      <c r="AC1079" s="16" t="s">
        <v>559</v>
      </c>
      <c r="AD1079" s="76" t="s">
        <v>3663</v>
      </c>
      <c r="AE1079" s="16" t="s">
        <v>3601</v>
      </c>
      <c r="AF1079" s="24">
        <v>2948278</v>
      </c>
      <c r="AG1079" s="25" t="s">
        <v>78</v>
      </c>
      <c r="AH1079" s="24">
        <v>2948278</v>
      </c>
      <c r="AI1079" s="26" t="s">
        <v>78</v>
      </c>
      <c r="AJ1079" s="27">
        <v>42989</v>
      </c>
      <c r="AK1079" s="19"/>
      <c r="AL1079" s="28">
        <f t="shared" ca="1" si="101"/>
        <v>7.5</v>
      </c>
      <c r="AM1079" s="16" t="s">
        <v>183</v>
      </c>
      <c r="AN1079" s="16" t="s">
        <v>94</v>
      </c>
      <c r="AO1079" s="43" t="s">
        <v>562</v>
      </c>
      <c r="AP1079" s="30">
        <v>6.9690000000000002E-2</v>
      </c>
      <c r="AQ1079" s="31" t="s">
        <v>5540</v>
      </c>
      <c r="AR1079" s="16" t="s">
        <v>5541</v>
      </c>
      <c r="AS1079" s="16" t="s">
        <v>84</v>
      </c>
      <c r="AT1079" s="16"/>
      <c r="AU1079" s="33"/>
      <c r="AV1079" s="16"/>
      <c r="AW1079" s="16" t="s">
        <v>5542</v>
      </c>
      <c r="AX1079" s="16">
        <v>3145209590</v>
      </c>
      <c r="AY1079" s="16" t="s">
        <v>78</v>
      </c>
      <c r="AZ1079" s="16" t="str">
        <f t="shared" ca="1" si="102"/>
        <v xml:space="preserve"> </v>
      </c>
      <c r="BA1079" s="16" t="s">
        <v>87</v>
      </c>
      <c r="BB1079" s="16" t="s">
        <v>87</v>
      </c>
      <c r="BC1079" s="16"/>
      <c r="BD1079" s="18" t="s">
        <v>87</v>
      </c>
      <c r="BE1079" s="16"/>
      <c r="BF1079" s="16" t="s">
        <v>87</v>
      </c>
      <c r="BG1079" s="31"/>
      <c r="BH1079" s="16"/>
      <c r="BI1079" s="19"/>
      <c r="BJ1079" s="16"/>
      <c r="BK1079" s="16"/>
      <c r="BL1079" s="34"/>
    </row>
    <row r="1080" spans="1:64">
      <c r="A1080" s="15">
        <v>1221</v>
      </c>
      <c r="B1080" s="16">
        <v>301</v>
      </c>
      <c r="C1080" s="17" t="s">
        <v>112</v>
      </c>
      <c r="D1080" s="18">
        <v>1002847108</v>
      </c>
      <c r="E1080" s="18">
        <v>1002847108</v>
      </c>
      <c r="F1080" s="18">
        <v>1002847108</v>
      </c>
      <c r="G1080" s="17" t="s">
        <v>5543</v>
      </c>
      <c r="H1080" s="16" t="s">
        <v>89</v>
      </c>
      <c r="I1080" s="19">
        <v>35250</v>
      </c>
      <c r="J1080" s="16">
        <f t="shared" ca="1" si="100"/>
        <v>28</v>
      </c>
      <c r="K1080" s="17" t="s">
        <v>67</v>
      </c>
      <c r="L1080" s="16">
        <v>4070</v>
      </c>
      <c r="M1080" s="16" t="s">
        <v>3596</v>
      </c>
      <c r="N1080" s="16" t="s">
        <v>3597</v>
      </c>
      <c r="O1080" s="35" t="s">
        <v>3598</v>
      </c>
      <c r="P1080" s="16" t="s">
        <v>71</v>
      </c>
      <c r="Q1080" s="16" t="s">
        <v>131</v>
      </c>
      <c r="R1080" s="38" t="s">
        <v>73</v>
      </c>
      <c r="S1080" s="22"/>
      <c r="T1080" s="22">
        <v>1221</v>
      </c>
      <c r="U1080" s="22" t="s">
        <v>3597</v>
      </c>
      <c r="V1080" s="37" t="s">
        <v>3598</v>
      </c>
      <c r="W1080" s="16">
        <v>1000</v>
      </c>
      <c r="X1080" s="16" t="s">
        <v>74</v>
      </c>
      <c r="Y1080" s="16" t="s">
        <v>3599</v>
      </c>
      <c r="Z1080" s="16" t="s">
        <v>3600</v>
      </c>
      <c r="AA1080" s="16" t="s">
        <v>463</v>
      </c>
      <c r="AB1080" s="16" t="s">
        <v>464</v>
      </c>
      <c r="AC1080" s="16" t="s">
        <v>465</v>
      </c>
      <c r="AD1080" s="16"/>
      <c r="AE1080" s="16" t="s">
        <v>3601</v>
      </c>
      <c r="AF1080" s="24">
        <v>2948278</v>
      </c>
      <c r="AG1080" s="25" t="s">
        <v>78</v>
      </c>
      <c r="AH1080" s="24">
        <v>2948278</v>
      </c>
      <c r="AI1080" s="26" t="s">
        <v>78</v>
      </c>
      <c r="AJ1080" s="27">
        <v>43059</v>
      </c>
      <c r="AK1080" s="19"/>
      <c r="AL1080" s="28">
        <f t="shared" ca="1" si="101"/>
        <v>7.333333333333333</v>
      </c>
      <c r="AM1080" s="16" t="s">
        <v>183</v>
      </c>
      <c r="AN1080" s="16" t="s">
        <v>121</v>
      </c>
      <c r="AO1080" s="36" t="s">
        <v>466</v>
      </c>
      <c r="AP1080" s="30">
        <v>6.9690000000000002E-2</v>
      </c>
      <c r="AQ1080" s="31" t="s">
        <v>5544</v>
      </c>
      <c r="AR1080" s="16" t="s">
        <v>5545</v>
      </c>
      <c r="AS1080" s="16" t="s">
        <v>84</v>
      </c>
      <c r="AT1080" s="16"/>
      <c r="AU1080" s="33"/>
      <c r="AV1080" s="16"/>
      <c r="AW1080" s="16" t="s">
        <v>5546</v>
      </c>
      <c r="AX1080" s="16">
        <v>3203704559</v>
      </c>
      <c r="AY1080" s="16" t="s">
        <v>78</v>
      </c>
      <c r="AZ1080" s="16" t="str">
        <f t="shared" ca="1" si="102"/>
        <v xml:space="preserve"> </v>
      </c>
      <c r="BA1080" s="16" t="s">
        <v>87</v>
      </c>
      <c r="BB1080" s="16" t="s">
        <v>211</v>
      </c>
      <c r="BC1080" s="16"/>
      <c r="BD1080" s="18" t="s">
        <v>87</v>
      </c>
      <c r="BE1080" s="16"/>
      <c r="BF1080" s="16" t="s">
        <v>87</v>
      </c>
      <c r="BG1080" s="31"/>
      <c r="BH1080" s="16"/>
      <c r="BI1080" s="19"/>
      <c r="BJ1080" s="16"/>
      <c r="BK1080" s="16"/>
      <c r="BL1080" s="34"/>
    </row>
    <row r="1081" spans="1:64">
      <c r="A1081" s="15">
        <v>1222</v>
      </c>
      <c r="B1081" s="16">
        <v>301</v>
      </c>
      <c r="C1081" s="17" t="s">
        <v>64</v>
      </c>
      <c r="D1081" s="18">
        <v>1002860547</v>
      </c>
      <c r="E1081" s="18">
        <v>1002860547</v>
      </c>
      <c r="F1081" s="18">
        <v>1002860547</v>
      </c>
      <c r="G1081" s="17" t="s">
        <v>5547</v>
      </c>
      <c r="H1081" s="16"/>
      <c r="I1081" s="19">
        <v>36057</v>
      </c>
      <c r="J1081" s="16">
        <f t="shared" ca="1" si="100"/>
        <v>26</v>
      </c>
      <c r="K1081" s="17" t="s">
        <v>67</v>
      </c>
      <c r="L1081" s="16">
        <v>4070</v>
      </c>
      <c r="M1081" s="16" t="s">
        <v>3596</v>
      </c>
      <c r="N1081" s="16" t="s">
        <v>3597</v>
      </c>
      <c r="O1081" s="35" t="s">
        <v>3598</v>
      </c>
      <c r="P1081" s="16" t="s">
        <v>71</v>
      </c>
      <c r="Q1081" s="16" t="s">
        <v>131</v>
      </c>
      <c r="R1081" s="38" t="s">
        <v>73</v>
      </c>
      <c r="S1081" s="22"/>
      <c r="T1081" s="22">
        <v>1222</v>
      </c>
      <c r="U1081" s="22" t="s">
        <v>3597</v>
      </c>
      <c r="V1081" s="37" t="s">
        <v>3598</v>
      </c>
      <c r="W1081" s="16">
        <v>1000</v>
      </c>
      <c r="X1081" s="16" t="s">
        <v>74</v>
      </c>
      <c r="Y1081" s="16" t="s">
        <v>3599</v>
      </c>
      <c r="Z1081" s="16" t="s">
        <v>3600</v>
      </c>
      <c r="AA1081" s="16" t="s">
        <v>463</v>
      </c>
      <c r="AB1081" s="16" t="s">
        <v>464</v>
      </c>
      <c r="AC1081" s="16" t="s">
        <v>465</v>
      </c>
      <c r="AD1081" s="16"/>
      <c r="AE1081" s="16" t="s">
        <v>3601</v>
      </c>
      <c r="AF1081" s="24">
        <v>2948278</v>
      </c>
      <c r="AG1081" s="25" t="s">
        <v>78</v>
      </c>
      <c r="AH1081" s="24">
        <v>2948278</v>
      </c>
      <c r="AI1081" s="26" t="s">
        <v>78</v>
      </c>
      <c r="AJ1081" s="27">
        <v>43066</v>
      </c>
      <c r="AK1081" s="19"/>
      <c r="AL1081" s="28">
        <f t="shared" ca="1" si="101"/>
        <v>7.333333333333333</v>
      </c>
      <c r="AM1081" s="16" t="s">
        <v>120</v>
      </c>
      <c r="AN1081" s="16" t="s">
        <v>94</v>
      </c>
      <c r="AO1081" s="36" t="s">
        <v>466</v>
      </c>
      <c r="AP1081" s="30">
        <v>6.9690000000000002E-2</v>
      </c>
      <c r="AQ1081" s="31" t="s">
        <v>5548</v>
      </c>
      <c r="AR1081" s="16" t="s">
        <v>5548</v>
      </c>
      <c r="AS1081" s="16" t="s">
        <v>263</v>
      </c>
      <c r="AT1081" s="16"/>
      <c r="AU1081" s="33"/>
      <c r="AV1081" s="16"/>
      <c r="AW1081" s="16" t="s">
        <v>5549</v>
      </c>
      <c r="AX1081" s="16" t="s">
        <v>5550</v>
      </c>
      <c r="AY1081" s="16" t="s">
        <v>78</v>
      </c>
      <c r="AZ1081" s="16" t="str">
        <f t="shared" ca="1" si="102"/>
        <v xml:space="preserve"> </v>
      </c>
      <c r="BA1081" s="16" t="s">
        <v>87</v>
      </c>
      <c r="BB1081" s="16" t="s">
        <v>87</v>
      </c>
      <c r="BC1081" s="16"/>
      <c r="BD1081" s="18" t="s">
        <v>87</v>
      </c>
      <c r="BE1081" s="16"/>
      <c r="BF1081" s="16" t="s">
        <v>87</v>
      </c>
      <c r="BG1081" s="31"/>
      <c r="BH1081" s="16"/>
      <c r="BI1081" s="19"/>
      <c r="BJ1081" s="16"/>
      <c r="BK1081" s="16"/>
      <c r="BL1081" s="34"/>
    </row>
    <row r="1082" spans="1:64">
      <c r="A1082" s="15">
        <v>1224</v>
      </c>
      <c r="B1082" s="16">
        <v>301</v>
      </c>
      <c r="C1082" s="17" t="s">
        <v>64</v>
      </c>
      <c r="D1082" s="18">
        <v>1002948538</v>
      </c>
      <c r="E1082" s="18">
        <v>1002948538</v>
      </c>
      <c r="F1082" s="18">
        <v>1002948538</v>
      </c>
      <c r="G1082" s="17" t="s">
        <v>5551</v>
      </c>
      <c r="H1082" s="16" t="s">
        <v>89</v>
      </c>
      <c r="I1082" s="19">
        <v>34690</v>
      </c>
      <c r="J1082" s="16">
        <f t="shared" ref="J1082:J1131" ca="1" si="103">IF(I1082=0," ",DATEDIF(I1082,TODAY(),"Y"))</f>
        <v>30</v>
      </c>
      <c r="K1082" s="17" t="s">
        <v>67</v>
      </c>
      <c r="L1082" s="16">
        <v>4070</v>
      </c>
      <c r="M1082" s="16" t="s">
        <v>3596</v>
      </c>
      <c r="N1082" s="16" t="s">
        <v>3597</v>
      </c>
      <c r="O1082" s="35" t="s">
        <v>3598</v>
      </c>
      <c r="P1082" s="16" t="s">
        <v>71</v>
      </c>
      <c r="Q1082" s="16" t="s">
        <v>131</v>
      </c>
      <c r="R1082" s="38" t="s">
        <v>73</v>
      </c>
      <c r="S1082" s="22"/>
      <c r="T1082" s="22">
        <v>1224</v>
      </c>
      <c r="U1082" s="22" t="s">
        <v>3597</v>
      </c>
      <c r="V1082" s="37" t="s">
        <v>3598</v>
      </c>
      <c r="W1082" s="16">
        <v>1000</v>
      </c>
      <c r="X1082" s="16" t="s">
        <v>74</v>
      </c>
      <c r="Y1082" s="16" t="s">
        <v>3599</v>
      </c>
      <c r="Z1082" s="16" t="s">
        <v>3600</v>
      </c>
      <c r="AA1082" s="16" t="s">
        <v>463</v>
      </c>
      <c r="AB1082" s="16" t="s">
        <v>5552</v>
      </c>
      <c r="AC1082" s="16" t="s">
        <v>465</v>
      </c>
      <c r="AD1082" s="16" t="s">
        <v>5553</v>
      </c>
      <c r="AE1082" s="16" t="s">
        <v>3601</v>
      </c>
      <c r="AF1082" s="24">
        <v>2948278</v>
      </c>
      <c r="AG1082" s="25" t="s">
        <v>78</v>
      </c>
      <c r="AH1082" s="24">
        <v>2948278</v>
      </c>
      <c r="AI1082" s="26" t="s">
        <v>78</v>
      </c>
      <c r="AJ1082" s="27">
        <v>43059</v>
      </c>
      <c r="AK1082" s="19"/>
      <c r="AL1082" s="28">
        <f t="shared" ca="1" si="101"/>
        <v>7.333333333333333</v>
      </c>
      <c r="AM1082" s="16" t="s">
        <v>183</v>
      </c>
      <c r="AN1082" s="16" t="s">
        <v>94</v>
      </c>
      <c r="AO1082" s="36" t="s">
        <v>466</v>
      </c>
      <c r="AP1082" s="30">
        <v>6.9690000000000002E-2</v>
      </c>
      <c r="AQ1082" s="31" t="s">
        <v>5554</v>
      </c>
      <c r="AR1082" s="16" t="s">
        <v>5554</v>
      </c>
      <c r="AS1082" s="16" t="s">
        <v>5555</v>
      </c>
      <c r="AT1082" s="16"/>
      <c r="AU1082" s="33"/>
      <c r="AV1082" s="16"/>
      <c r="AW1082" s="16" t="s">
        <v>5556</v>
      </c>
      <c r="AX1082" s="16">
        <v>3022815499</v>
      </c>
      <c r="AY1082" s="16" t="s">
        <v>78</v>
      </c>
      <c r="AZ1082" s="16" t="str">
        <f t="shared" ca="1" si="102"/>
        <v xml:space="preserve"> </v>
      </c>
      <c r="BA1082" s="16" t="s">
        <v>87</v>
      </c>
      <c r="BB1082" s="16" t="s">
        <v>211</v>
      </c>
      <c r="BC1082" s="16"/>
      <c r="BD1082" s="18" t="s">
        <v>87</v>
      </c>
      <c r="BE1082" s="16"/>
      <c r="BF1082" s="16" t="s">
        <v>87</v>
      </c>
      <c r="BG1082" s="31"/>
      <c r="BH1082" s="16"/>
      <c r="BI1082" s="19"/>
      <c r="BJ1082" s="16"/>
      <c r="BK1082" s="16"/>
      <c r="BL1082" s="34"/>
    </row>
    <row r="1083" spans="1:64">
      <c r="A1083" s="15">
        <v>1225</v>
      </c>
      <c r="B1083" s="16">
        <v>301</v>
      </c>
      <c r="C1083" s="17" t="s">
        <v>64</v>
      </c>
      <c r="D1083" s="18">
        <v>1003078710</v>
      </c>
      <c r="E1083" s="18">
        <v>1003078710</v>
      </c>
      <c r="F1083" s="18">
        <v>1003078710</v>
      </c>
      <c r="G1083" s="17" t="s">
        <v>5557</v>
      </c>
      <c r="H1083" s="16" t="s">
        <v>229</v>
      </c>
      <c r="I1083" s="19">
        <v>32350</v>
      </c>
      <c r="J1083" s="16">
        <f t="shared" ca="1" si="103"/>
        <v>36</v>
      </c>
      <c r="K1083" s="17" t="s">
        <v>67</v>
      </c>
      <c r="L1083" s="16">
        <v>4070</v>
      </c>
      <c r="M1083" s="16" t="s">
        <v>3596</v>
      </c>
      <c r="N1083" s="16" t="s">
        <v>3597</v>
      </c>
      <c r="O1083" s="35" t="s">
        <v>3598</v>
      </c>
      <c r="P1083" s="16" t="s">
        <v>71</v>
      </c>
      <c r="Q1083" s="16" t="s">
        <v>131</v>
      </c>
      <c r="R1083" s="38" t="s">
        <v>73</v>
      </c>
      <c r="S1083" s="22"/>
      <c r="T1083" s="22">
        <v>1225</v>
      </c>
      <c r="U1083" s="22" t="s">
        <v>3597</v>
      </c>
      <c r="V1083" s="37" t="s">
        <v>3598</v>
      </c>
      <c r="W1083" s="16">
        <v>1000</v>
      </c>
      <c r="X1083" s="16" t="s">
        <v>74</v>
      </c>
      <c r="Y1083" s="16" t="s">
        <v>3599</v>
      </c>
      <c r="Z1083" s="16" t="s">
        <v>3600</v>
      </c>
      <c r="AA1083" s="16" t="s">
        <v>339</v>
      </c>
      <c r="AB1083" s="16" t="s">
        <v>4188</v>
      </c>
      <c r="AC1083" s="16" t="s">
        <v>341</v>
      </c>
      <c r="AD1083" s="16"/>
      <c r="AE1083" s="16" t="s">
        <v>3601</v>
      </c>
      <c r="AF1083" s="24">
        <v>2948278</v>
      </c>
      <c r="AG1083" s="25" t="s">
        <v>78</v>
      </c>
      <c r="AH1083" s="24">
        <v>2948278</v>
      </c>
      <c r="AI1083" s="26" t="s">
        <v>78</v>
      </c>
      <c r="AJ1083" s="27">
        <v>43059</v>
      </c>
      <c r="AK1083" s="19"/>
      <c r="AL1083" s="28">
        <f t="shared" ca="1" si="101"/>
        <v>7.333333333333333</v>
      </c>
      <c r="AM1083" s="16" t="s">
        <v>183</v>
      </c>
      <c r="AN1083" s="16" t="s">
        <v>94</v>
      </c>
      <c r="AO1083" s="36" t="s">
        <v>343</v>
      </c>
      <c r="AP1083" s="30">
        <v>6.9690000000000002E-2</v>
      </c>
      <c r="AQ1083" s="31" t="s">
        <v>5558</v>
      </c>
      <c r="AR1083" s="16" t="s">
        <v>5558</v>
      </c>
      <c r="AS1083" s="16" t="s">
        <v>84</v>
      </c>
      <c r="AT1083" s="16"/>
      <c r="AU1083" s="33"/>
      <c r="AV1083" s="16"/>
      <c r="AW1083" s="16" t="s">
        <v>5559</v>
      </c>
      <c r="AX1083" s="16">
        <v>3103974365</v>
      </c>
      <c r="AY1083" s="16" t="s">
        <v>78</v>
      </c>
      <c r="AZ1083" s="16" t="str">
        <f t="shared" ca="1" si="102"/>
        <v xml:space="preserve"> </v>
      </c>
      <c r="BA1083" s="16" t="s">
        <v>87</v>
      </c>
      <c r="BB1083" s="16" t="s">
        <v>211</v>
      </c>
      <c r="BC1083" s="16"/>
      <c r="BD1083" s="18" t="s">
        <v>87</v>
      </c>
      <c r="BE1083" s="16"/>
      <c r="BF1083" s="16" t="s">
        <v>87</v>
      </c>
      <c r="BG1083" s="31"/>
      <c r="BH1083" s="16"/>
      <c r="BI1083" s="19"/>
      <c r="BJ1083" s="16"/>
      <c r="BK1083" s="16"/>
      <c r="BL1083" s="34"/>
    </row>
    <row r="1084" spans="1:64">
      <c r="A1084" s="15">
        <v>1226</v>
      </c>
      <c r="B1084" s="16">
        <v>301</v>
      </c>
      <c r="C1084" s="17" t="s">
        <v>64</v>
      </c>
      <c r="D1084" s="18">
        <v>1003079884</v>
      </c>
      <c r="E1084" s="18">
        <v>1003079884</v>
      </c>
      <c r="F1084" s="18">
        <v>1003079884</v>
      </c>
      <c r="G1084" s="17" t="s">
        <v>5560</v>
      </c>
      <c r="H1084" s="16" t="s">
        <v>89</v>
      </c>
      <c r="I1084" s="19">
        <v>34642</v>
      </c>
      <c r="J1084" s="16">
        <f t="shared" ca="1" si="103"/>
        <v>30</v>
      </c>
      <c r="K1084" s="17" t="s">
        <v>67</v>
      </c>
      <c r="L1084" s="16">
        <v>4070</v>
      </c>
      <c r="M1084" s="16" t="s">
        <v>3596</v>
      </c>
      <c r="N1084" s="16" t="s">
        <v>3597</v>
      </c>
      <c r="O1084" s="35" t="s">
        <v>3598</v>
      </c>
      <c r="P1084" s="16" t="s">
        <v>71</v>
      </c>
      <c r="Q1084" s="16" t="s">
        <v>131</v>
      </c>
      <c r="R1084" s="38" t="s">
        <v>73</v>
      </c>
      <c r="S1084" s="22"/>
      <c r="T1084" s="22">
        <v>1226</v>
      </c>
      <c r="U1084" s="22" t="s">
        <v>3597</v>
      </c>
      <c r="V1084" s="37" t="s">
        <v>3598</v>
      </c>
      <c r="W1084" s="16">
        <v>1000</v>
      </c>
      <c r="X1084" s="16" t="s">
        <v>74</v>
      </c>
      <c r="Y1084" s="16" t="s">
        <v>3599</v>
      </c>
      <c r="Z1084" s="16" t="s">
        <v>3600</v>
      </c>
      <c r="AA1084" s="16" t="s">
        <v>339</v>
      </c>
      <c r="AB1084" s="16" t="s">
        <v>4188</v>
      </c>
      <c r="AC1084" s="16" t="s">
        <v>341</v>
      </c>
      <c r="AD1084" s="16"/>
      <c r="AE1084" s="16" t="s">
        <v>3601</v>
      </c>
      <c r="AF1084" s="24">
        <v>2948278</v>
      </c>
      <c r="AG1084" s="25" t="s">
        <v>78</v>
      </c>
      <c r="AH1084" s="24">
        <v>2948278</v>
      </c>
      <c r="AI1084" s="26" t="s">
        <v>78</v>
      </c>
      <c r="AJ1084" s="27">
        <v>43059</v>
      </c>
      <c r="AK1084" s="19"/>
      <c r="AL1084" s="28">
        <f t="shared" ca="1" si="101"/>
        <v>7.333333333333333</v>
      </c>
      <c r="AM1084" s="16" t="s">
        <v>183</v>
      </c>
      <c r="AN1084" s="16" t="s">
        <v>94</v>
      </c>
      <c r="AO1084" s="36" t="s">
        <v>343</v>
      </c>
      <c r="AP1084" s="30">
        <v>6.9690000000000002E-2</v>
      </c>
      <c r="AQ1084" s="31" t="s">
        <v>5561</v>
      </c>
      <c r="AR1084" s="16" t="s">
        <v>5561</v>
      </c>
      <c r="AS1084" s="16" t="s">
        <v>84</v>
      </c>
      <c r="AT1084" s="16"/>
      <c r="AU1084" s="33"/>
      <c r="AV1084" s="16"/>
      <c r="AW1084" s="16" t="s">
        <v>5562</v>
      </c>
      <c r="AX1084" s="16">
        <v>3136829693</v>
      </c>
      <c r="AY1084" s="16" t="s">
        <v>78</v>
      </c>
      <c r="AZ1084" s="16" t="str">
        <f t="shared" ca="1" si="102"/>
        <v xml:space="preserve"> </v>
      </c>
      <c r="BA1084" s="16" t="s">
        <v>87</v>
      </c>
      <c r="BB1084" s="16" t="s">
        <v>87</v>
      </c>
      <c r="BC1084" s="16"/>
      <c r="BD1084" s="18" t="s">
        <v>87</v>
      </c>
      <c r="BE1084" s="16"/>
      <c r="BF1084" s="16" t="s">
        <v>87</v>
      </c>
      <c r="BG1084" s="31"/>
      <c r="BH1084" s="16"/>
      <c r="BI1084" s="19"/>
      <c r="BJ1084" s="16"/>
      <c r="BK1084" s="16"/>
      <c r="BL1084" s="34"/>
    </row>
    <row r="1085" spans="1:64">
      <c r="A1085" s="15">
        <v>1227</v>
      </c>
      <c r="B1085" s="16">
        <v>301</v>
      </c>
      <c r="C1085" s="17" t="s">
        <v>64</v>
      </c>
      <c r="D1085" s="18">
        <v>1003102248</v>
      </c>
      <c r="E1085" s="18">
        <v>1003102248</v>
      </c>
      <c r="F1085" s="18">
        <v>1003102248</v>
      </c>
      <c r="G1085" s="17" t="s">
        <v>5563</v>
      </c>
      <c r="H1085" s="16"/>
      <c r="I1085" s="19">
        <v>34414</v>
      </c>
      <c r="J1085" s="16">
        <f t="shared" ca="1" si="103"/>
        <v>31</v>
      </c>
      <c r="K1085" s="17" t="s">
        <v>67</v>
      </c>
      <c r="L1085" s="16">
        <v>4070</v>
      </c>
      <c r="M1085" s="16" t="s">
        <v>3596</v>
      </c>
      <c r="N1085" s="16" t="s">
        <v>3597</v>
      </c>
      <c r="O1085" s="35" t="s">
        <v>3598</v>
      </c>
      <c r="P1085" s="16" t="s">
        <v>71</v>
      </c>
      <c r="Q1085" s="16" t="s">
        <v>131</v>
      </c>
      <c r="R1085" s="38" t="s">
        <v>73</v>
      </c>
      <c r="S1085" s="22"/>
      <c r="T1085" s="22">
        <v>1227</v>
      </c>
      <c r="U1085" s="22" t="s">
        <v>3597</v>
      </c>
      <c r="V1085" s="37" t="s">
        <v>3598</v>
      </c>
      <c r="W1085" s="16">
        <v>1000</v>
      </c>
      <c r="X1085" s="16" t="s">
        <v>74</v>
      </c>
      <c r="Y1085" s="16" t="s">
        <v>3599</v>
      </c>
      <c r="Z1085" s="16" t="s">
        <v>3600</v>
      </c>
      <c r="AA1085" s="16" t="s">
        <v>339</v>
      </c>
      <c r="AB1085" s="16" t="s">
        <v>340</v>
      </c>
      <c r="AC1085" s="16" t="s">
        <v>341</v>
      </c>
      <c r="AD1085" s="16"/>
      <c r="AE1085" s="16" t="s">
        <v>3601</v>
      </c>
      <c r="AF1085" s="24">
        <v>2948278</v>
      </c>
      <c r="AG1085" s="25" t="s">
        <v>78</v>
      </c>
      <c r="AH1085" s="24">
        <v>2948278</v>
      </c>
      <c r="AI1085" s="26" t="s">
        <v>78</v>
      </c>
      <c r="AJ1085" s="27">
        <v>43087</v>
      </c>
      <c r="AK1085" s="19"/>
      <c r="AL1085" s="28">
        <f t="shared" ca="1" si="101"/>
        <v>7.25</v>
      </c>
      <c r="AM1085" s="16" t="s">
        <v>1892</v>
      </c>
      <c r="AN1085" s="16" t="s">
        <v>94</v>
      </c>
      <c r="AO1085" s="36" t="s">
        <v>343</v>
      </c>
      <c r="AP1085" s="30">
        <v>6.9690000000000002E-2</v>
      </c>
      <c r="AQ1085" s="31" t="s">
        <v>5564</v>
      </c>
      <c r="AR1085" s="16" t="s">
        <v>5564</v>
      </c>
      <c r="AS1085" s="16" t="s">
        <v>84</v>
      </c>
      <c r="AT1085" s="16"/>
      <c r="AU1085" s="33"/>
      <c r="AV1085" s="16"/>
      <c r="AW1085" s="16" t="s">
        <v>5565</v>
      </c>
      <c r="AX1085" s="16">
        <v>3232251024</v>
      </c>
      <c r="AY1085" s="16" t="s">
        <v>78</v>
      </c>
      <c r="AZ1085" s="16" t="str">
        <f t="shared" ca="1" si="102"/>
        <v xml:space="preserve"> </v>
      </c>
      <c r="BA1085" s="16" t="s">
        <v>87</v>
      </c>
      <c r="BB1085" s="16" t="s">
        <v>87</v>
      </c>
      <c r="BC1085" s="16"/>
      <c r="BD1085" s="18" t="s">
        <v>87</v>
      </c>
      <c r="BE1085" s="16"/>
      <c r="BF1085" s="16" t="s">
        <v>87</v>
      </c>
      <c r="BG1085" s="31"/>
      <c r="BH1085" s="16"/>
      <c r="BI1085" s="19"/>
      <c r="BJ1085" s="16"/>
      <c r="BK1085" s="16"/>
      <c r="BL1085" s="34"/>
    </row>
    <row r="1086" spans="1:64">
      <c r="A1086" s="15">
        <v>1228</v>
      </c>
      <c r="B1086" s="16">
        <v>301</v>
      </c>
      <c r="C1086" s="17" t="s">
        <v>64</v>
      </c>
      <c r="D1086" s="18">
        <v>1003202208</v>
      </c>
      <c r="E1086" s="18">
        <v>1003202208</v>
      </c>
      <c r="F1086" s="18">
        <v>1003202208</v>
      </c>
      <c r="G1086" s="17" t="s">
        <v>5566</v>
      </c>
      <c r="H1086" s="16" t="s">
        <v>89</v>
      </c>
      <c r="I1086" s="19">
        <v>31725</v>
      </c>
      <c r="J1086" s="16">
        <f t="shared" ca="1" si="103"/>
        <v>38</v>
      </c>
      <c r="K1086" s="17" t="s">
        <v>67</v>
      </c>
      <c r="L1086" s="16">
        <v>4070</v>
      </c>
      <c r="M1086" s="16" t="s">
        <v>3596</v>
      </c>
      <c r="N1086" s="16" t="s">
        <v>3597</v>
      </c>
      <c r="O1086" s="35" t="s">
        <v>3598</v>
      </c>
      <c r="P1086" s="16" t="s">
        <v>71</v>
      </c>
      <c r="Q1086" s="16" t="s">
        <v>131</v>
      </c>
      <c r="R1086" s="38" t="s">
        <v>73</v>
      </c>
      <c r="S1086" s="22"/>
      <c r="T1086" s="22">
        <v>1228</v>
      </c>
      <c r="U1086" s="22" t="s">
        <v>3597</v>
      </c>
      <c r="V1086" s="37" t="s">
        <v>3598</v>
      </c>
      <c r="W1086" s="16">
        <v>1000</v>
      </c>
      <c r="X1086" s="16" t="s">
        <v>74</v>
      </c>
      <c r="Y1086" s="16" t="s">
        <v>3599</v>
      </c>
      <c r="Z1086" s="16" t="s">
        <v>3600</v>
      </c>
      <c r="AA1086" s="16" t="s">
        <v>421</v>
      </c>
      <c r="AB1086" s="16" t="s">
        <v>2300</v>
      </c>
      <c r="AC1086" s="16" t="s">
        <v>423</v>
      </c>
      <c r="AD1086" s="16"/>
      <c r="AE1086" s="16" t="s">
        <v>1324</v>
      </c>
      <c r="AF1086" s="24">
        <v>2948278</v>
      </c>
      <c r="AG1086" s="25" t="s">
        <v>78</v>
      </c>
      <c r="AH1086" s="24">
        <v>2948278</v>
      </c>
      <c r="AI1086" s="26" t="s">
        <v>78</v>
      </c>
      <c r="AJ1086" s="27">
        <v>43447</v>
      </c>
      <c r="AK1086" s="19"/>
      <c r="AL1086" s="28">
        <f t="shared" ca="1" si="101"/>
        <v>6.25</v>
      </c>
      <c r="AM1086" s="16" t="s">
        <v>173</v>
      </c>
      <c r="AN1086" s="16" t="s">
        <v>121</v>
      </c>
      <c r="AO1086" s="36" t="s">
        <v>425</v>
      </c>
      <c r="AP1086" s="30">
        <v>6.9690000000000002E-2</v>
      </c>
      <c r="AQ1086" s="31" t="s">
        <v>5567</v>
      </c>
      <c r="AR1086" s="16" t="s">
        <v>5568</v>
      </c>
      <c r="AS1086" s="16" t="s">
        <v>84</v>
      </c>
      <c r="AT1086" s="16"/>
      <c r="AU1086" s="33"/>
      <c r="AV1086" s="16"/>
      <c r="AW1086" s="16" t="s">
        <v>5569</v>
      </c>
      <c r="AX1086" s="16">
        <v>3108231192</v>
      </c>
      <c r="AY1086" s="16" t="s">
        <v>78</v>
      </c>
      <c r="AZ1086" s="16" t="str">
        <f t="shared" ca="1" si="102"/>
        <v xml:space="preserve"> </v>
      </c>
      <c r="BA1086" s="16" t="s">
        <v>87</v>
      </c>
      <c r="BB1086" s="16" t="s">
        <v>87</v>
      </c>
      <c r="BC1086" s="16"/>
      <c r="BD1086" s="18" t="s">
        <v>87</v>
      </c>
      <c r="BE1086" s="16"/>
      <c r="BF1086" s="16" t="s">
        <v>87</v>
      </c>
      <c r="BG1086" s="31"/>
      <c r="BH1086" s="16"/>
      <c r="BI1086" s="19"/>
      <c r="BJ1086" s="16"/>
      <c r="BK1086" s="16"/>
      <c r="BL1086" s="34"/>
    </row>
    <row r="1087" spans="1:64">
      <c r="A1087" s="15">
        <v>1229</v>
      </c>
      <c r="B1087" s="16">
        <v>301</v>
      </c>
      <c r="C1087" s="17" t="s">
        <v>112</v>
      </c>
      <c r="D1087" s="18">
        <v>1003474627</v>
      </c>
      <c r="E1087" s="18">
        <v>1003474627</v>
      </c>
      <c r="F1087" s="18">
        <v>1003474627</v>
      </c>
      <c r="G1087" s="17" t="s">
        <v>5570</v>
      </c>
      <c r="H1087" s="16" t="s">
        <v>89</v>
      </c>
      <c r="I1087" s="19">
        <v>34954</v>
      </c>
      <c r="J1087" s="16">
        <f t="shared" ca="1" si="103"/>
        <v>29</v>
      </c>
      <c r="K1087" s="17" t="s">
        <v>67</v>
      </c>
      <c r="L1087" s="16">
        <v>4070</v>
      </c>
      <c r="M1087" s="16" t="s">
        <v>3596</v>
      </c>
      <c r="N1087" s="16" t="s">
        <v>3597</v>
      </c>
      <c r="O1087" s="35" t="s">
        <v>3598</v>
      </c>
      <c r="P1087" s="16" t="s">
        <v>71</v>
      </c>
      <c r="Q1087" s="16" t="s">
        <v>131</v>
      </c>
      <c r="R1087" s="38" t="s">
        <v>73</v>
      </c>
      <c r="S1087" s="22"/>
      <c r="T1087" s="22">
        <v>1229</v>
      </c>
      <c r="U1087" s="22" t="s">
        <v>3597</v>
      </c>
      <c r="V1087" s="37" t="s">
        <v>3598</v>
      </c>
      <c r="W1087" s="16">
        <v>1000</v>
      </c>
      <c r="X1087" s="16" t="s">
        <v>74</v>
      </c>
      <c r="Y1087" s="16" t="s">
        <v>3599</v>
      </c>
      <c r="Z1087" s="16" t="s">
        <v>3600</v>
      </c>
      <c r="AA1087" s="16" t="s">
        <v>339</v>
      </c>
      <c r="AB1087" s="16" t="s">
        <v>340</v>
      </c>
      <c r="AC1087" s="16" t="s">
        <v>341</v>
      </c>
      <c r="AD1087" s="16"/>
      <c r="AE1087" s="16" t="s">
        <v>3601</v>
      </c>
      <c r="AF1087" s="24">
        <v>2948278</v>
      </c>
      <c r="AG1087" s="25" t="s">
        <v>78</v>
      </c>
      <c r="AH1087" s="24">
        <v>2948278</v>
      </c>
      <c r="AI1087" s="26" t="s">
        <v>78</v>
      </c>
      <c r="AJ1087" s="27">
        <v>43285</v>
      </c>
      <c r="AK1087" s="19"/>
      <c r="AL1087" s="28">
        <f t="shared" ca="1" si="101"/>
        <v>6.75</v>
      </c>
      <c r="AM1087" s="16" t="s">
        <v>3486</v>
      </c>
      <c r="AN1087" s="16" t="s">
        <v>94</v>
      </c>
      <c r="AO1087" s="36" t="s">
        <v>343</v>
      </c>
      <c r="AP1087" s="30">
        <v>6.9690000000000002E-2</v>
      </c>
      <c r="AQ1087" s="31" t="s">
        <v>5571</v>
      </c>
      <c r="AR1087" s="16" t="s">
        <v>5571</v>
      </c>
      <c r="AS1087" s="16" t="s">
        <v>84</v>
      </c>
      <c r="AT1087" s="16"/>
      <c r="AU1087" s="33"/>
      <c r="AV1087" s="16"/>
      <c r="AW1087" s="16" t="s">
        <v>5572</v>
      </c>
      <c r="AX1087" s="16">
        <v>3143277765</v>
      </c>
      <c r="AY1087" s="16" t="s">
        <v>78</v>
      </c>
      <c r="AZ1087" s="16" t="str">
        <f t="shared" ca="1" si="102"/>
        <v xml:space="preserve"> </v>
      </c>
      <c r="BA1087" s="16" t="s">
        <v>87</v>
      </c>
      <c r="BB1087" s="16" t="s">
        <v>87</v>
      </c>
      <c r="BC1087" s="16"/>
      <c r="BD1087" s="18" t="s">
        <v>87</v>
      </c>
      <c r="BE1087" s="16"/>
      <c r="BF1087" s="16" t="s">
        <v>87</v>
      </c>
      <c r="BG1087" s="31"/>
      <c r="BH1087" s="16"/>
      <c r="BI1087" s="19"/>
      <c r="BJ1087" s="16"/>
      <c r="BK1087" s="16"/>
      <c r="BL1087" s="34"/>
    </row>
    <row r="1088" spans="1:64">
      <c r="A1088" s="15">
        <v>1230</v>
      </c>
      <c r="B1088" s="16">
        <v>301</v>
      </c>
      <c r="C1088" s="17" t="s">
        <v>112</v>
      </c>
      <c r="D1088" s="18">
        <v>1007442030</v>
      </c>
      <c r="E1088" s="18">
        <v>1007442030</v>
      </c>
      <c r="F1088" s="18">
        <v>1007442030</v>
      </c>
      <c r="G1088" s="17" t="s">
        <v>5573</v>
      </c>
      <c r="H1088" s="16" t="s">
        <v>89</v>
      </c>
      <c r="I1088" s="19">
        <v>37259</v>
      </c>
      <c r="J1088" s="16">
        <f t="shared" ca="1" si="103"/>
        <v>23</v>
      </c>
      <c r="K1088" s="17" t="s">
        <v>67</v>
      </c>
      <c r="L1088" s="16">
        <v>4070</v>
      </c>
      <c r="M1088" s="16" t="s">
        <v>3596</v>
      </c>
      <c r="N1088" s="16" t="s">
        <v>3597</v>
      </c>
      <c r="O1088" s="35" t="s">
        <v>3598</v>
      </c>
      <c r="P1088" s="16" t="s">
        <v>71</v>
      </c>
      <c r="Q1088" s="16" t="s">
        <v>131</v>
      </c>
      <c r="R1088" s="38" t="s">
        <v>73</v>
      </c>
      <c r="S1088" s="22"/>
      <c r="T1088" s="22">
        <v>1230</v>
      </c>
      <c r="U1088" s="22" t="s">
        <v>3597</v>
      </c>
      <c r="V1088" s="37" t="s">
        <v>3598</v>
      </c>
      <c r="W1088" s="16">
        <v>1000</v>
      </c>
      <c r="X1088" s="16" t="s">
        <v>74</v>
      </c>
      <c r="Y1088" s="16" t="s">
        <v>3599</v>
      </c>
      <c r="Z1088" s="16" t="s">
        <v>3600</v>
      </c>
      <c r="AA1088" s="16" t="s">
        <v>76</v>
      </c>
      <c r="AB1088" s="16" t="s">
        <v>76</v>
      </c>
      <c r="AC1088" s="16" t="s">
        <v>76</v>
      </c>
      <c r="AD1088" s="16" t="s">
        <v>5574</v>
      </c>
      <c r="AE1088" s="16" t="s">
        <v>1324</v>
      </c>
      <c r="AF1088" s="24">
        <v>2948278</v>
      </c>
      <c r="AG1088" s="25" t="s">
        <v>78</v>
      </c>
      <c r="AH1088" s="24">
        <v>2948278</v>
      </c>
      <c r="AI1088" s="26" t="s">
        <v>78</v>
      </c>
      <c r="AJ1088" s="27">
        <v>44294</v>
      </c>
      <c r="AK1088" s="19" t="s">
        <v>5575</v>
      </c>
      <c r="AL1088" s="28">
        <f t="shared" ca="1" si="101"/>
        <v>3.9166666666666665</v>
      </c>
      <c r="AM1088" s="16" t="s">
        <v>269</v>
      </c>
      <c r="AN1088" s="16" t="s">
        <v>121</v>
      </c>
      <c r="AO1088" s="36" t="s">
        <v>82</v>
      </c>
      <c r="AP1088" s="30">
        <v>6.9690000000000002E-2</v>
      </c>
      <c r="AQ1088" s="31" t="s">
        <v>5576</v>
      </c>
      <c r="AR1088" s="32" t="s">
        <v>5577</v>
      </c>
      <c r="AS1088" s="16" t="s">
        <v>5578</v>
      </c>
      <c r="AT1088" s="16"/>
      <c r="AU1088" s="33"/>
      <c r="AV1088" s="16"/>
      <c r="AW1088" s="16" t="s">
        <v>5579</v>
      </c>
      <c r="AX1088" s="16">
        <v>3148321146</v>
      </c>
      <c r="AY1088" s="16" t="s">
        <v>78</v>
      </c>
      <c r="AZ1088" s="16" t="str">
        <f t="shared" ca="1" si="102"/>
        <v xml:space="preserve"> </v>
      </c>
      <c r="BA1088" s="16" t="s">
        <v>87</v>
      </c>
      <c r="BB1088" s="16" t="s">
        <v>87</v>
      </c>
      <c r="BC1088" s="16"/>
      <c r="BD1088" s="18" t="s">
        <v>87</v>
      </c>
      <c r="BE1088" s="16"/>
      <c r="BF1088" s="16" t="s">
        <v>87</v>
      </c>
      <c r="BG1088" s="31"/>
      <c r="BH1088" s="16"/>
      <c r="BI1088" s="19"/>
      <c r="BJ1088" s="16"/>
      <c r="BK1088" s="16"/>
      <c r="BL1088" s="34"/>
    </row>
    <row r="1089" spans="1:64">
      <c r="A1089" s="15">
        <v>1231</v>
      </c>
      <c r="B1089" s="16">
        <v>301</v>
      </c>
      <c r="C1089" s="17" t="s">
        <v>64</v>
      </c>
      <c r="D1089" s="18">
        <v>1003595207</v>
      </c>
      <c r="E1089" s="18">
        <v>1003595207</v>
      </c>
      <c r="F1089" s="18">
        <v>1003595207</v>
      </c>
      <c r="G1089" s="17" t="s">
        <v>5580</v>
      </c>
      <c r="H1089" s="16" t="s">
        <v>89</v>
      </c>
      <c r="I1089" s="19">
        <v>35487</v>
      </c>
      <c r="J1089" s="16">
        <f t="shared" ca="1" si="103"/>
        <v>28</v>
      </c>
      <c r="K1089" s="17" t="s">
        <v>67</v>
      </c>
      <c r="L1089" s="16">
        <v>4070</v>
      </c>
      <c r="M1089" s="16" t="s">
        <v>3596</v>
      </c>
      <c r="N1089" s="16" t="s">
        <v>3597</v>
      </c>
      <c r="O1089" s="35" t="s">
        <v>3598</v>
      </c>
      <c r="P1089" s="16" t="s">
        <v>71</v>
      </c>
      <c r="Q1089" s="16" t="s">
        <v>131</v>
      </c>
      <c r="R1089" s="38" t="s">
        <v>73</v>
      </c>
      <c r="S1089" s="22"/>
      <c r="T1089" s="22">
        <v>1231</v>
      </c>
      <c r="U1089" s="22" t="s">
        <v>3597</v>
      </c>
      <c r="V1089" s="37" t="s">
        <v>3598</v>
      </c>
      <c r="W1089" s="16">
        <v>1000</v>
      </c>
      <c r="X1089" s="16" t="s">
        <v>74</v>
      </c>
      <c r="Y1089" s="16" t="s">
        <v>3599</v>
      </c>
      <c r="Z1089" s="16" t="s">
        <v>3600</v>
      </c>
      <c r="AA1089" s="16" t="s">
        <v>339</v>
      </c>
      <c r="AB1089" s="16" t="s">
        <v>5581</v>
      </c>
      <c r="AC1089" s="16" t="s">
        <v>3948</v>
      </c>
      <c r="AD1089" s="16" t="s">
        <v>3632</v>
      </c>
      <c r="AE1089" s="16" t="s">
        <v>3601</v>
      </c>
      <c r="AF1089" s="24">
        <v>2948278</v>
      </c>
      <c r="AG1089" s="25" t="s">
        <v>78</v>
      </c>
      <c r="AH1089" s="24">
        <v>2948278</v>
      </c>
      <c r="AI1089" s="26" t="s">
        <v>78</v>
      </c>
      <c r="AJ1089" s="27">
        <v>43287</v>
      </c>
      <c r="AK1089" s="19"/>
      <c r="AL1089" s="28">
        <f t="shared" ca="1" si="101"/>
        <v>6.666666666666667</v>
      </c>
      <c r="AM1089" s="16" t="s">
        <v>183</v>
      </c>
      <c r="AN1089" s="16" t="s">
        <v>94</v>
      </c>
      <c r="AO1089" s="36" t="s">
        <v>3949</v>
      </c>
      <c r="AP1089" s="30">
        <v>6.9690000000000002E-2</v>
      </c>
      <c r="AQ1089" s="31" t="s">
        <v>5582</v>
      </c>
      <c r="AR1089" s="16" t="s">
        <v>5582</v>
      </c>
      <c r="AS1089" s="16" t="s">
        <v>1673</v>
      </c>
      <c r="AT1089" s="16"/>
      <c r="AU1089" s="33"/>
      <c r="AV1089" s="16"/>
      <c r="AW1089" s="16" t="s">
        <v>5583</v>
      </c>
      <c r="AX1089" s="16" t="s">
        <v>5584</v>
      </c>
      <c r="AY1089" s="16" t="s">
        <v>78</v>
      </c>
      <c r="AZ1089" s="16" t="str">
        <f t="shared" ca="1" si="102"/>
        <v xml:space="preserve"> </v>
      </c>
      <c r="BA1089" s="16" t="s">
        <v>87</v>
      </c>
      <c r="BB1089" s="16" t="s">
        <v>265</v>
      </c>
      <c r="BC1089" s="16"/>
      <c r="BD1089" s="18" t="s">
        <v>87</v>
      </c>
      <c r="BE1089" s="16"/>
      <c r="BF1089" s="16" t="s">
        <v>87</v>
      </c>
      <c r="BG1089" s="31"/>
      <c r="BH1089" s="16"/>
      <c r="BI1089" s="19"/>
      <c r="BJ1089" s="16"/>
      <c r="BK1089" s="16"/>
      <c r="BL1089" s="34"/>
    </row>
    <row r="1090" spans="1:64">
      <c r="A1090" s="15">
        <v>1232</v>
      </c>
      <c r="B1090" s="16">
        <v>301</v>
      </c>
      <c r="C1090" s="17" t="s">
        <v>64</v>
      </c>
      <c r="D1090" s="18">
        <v>1003631007</v>
      </c>
      <c r="E1090" s="18">
        <v>1003631007</v>
      </c>
      <c r="F1090" s="18">
        <v>1003631007</v>
      </c>
      <c r="G1090" s="17" t="s">
        <v>5585</v>
      </c>
      <c r="H1090" s="16" t="s">
        <v>89</v>
      </c>
      <c r="I1090" s="19">
        <v>34114</v>
      </c>
      <c r="J1090" s="16">
        <f t="shared" ca="1" si="103"/>
        <v>31</v>
      </c>
      <c r="K1090" s="17" t="s">
        <v>67</v>
      </c>
      <c r="L1090" s="16">
        <v>4070</v>
      </c>
      <c r="M1090" s="16" t="s">
        <v>3596</v>
      </c>
      <c r="N1090" s="16" t="s">
        <v>3597</v>
      </c>
      <c r="O1090" s="35" t="s">
        <v>3598</v>
      </c>
      <c r="P1090" s="16" t="s">
        <v>71</v>
      </c>
      <c r="Q1090" s="16" t="s">
        <v>131</v>
      </c>
      <c r="R1090" s="38" t="s">
        <v>73</v>
      </c>
      <c r="S1090" s="22"/>
      <c r="T1090" s="22">
        <v>1232</v>
      </c>
      <c r="U1090" s="22" t="s">
        <v>3597</v>
      </c>
      <c r="V1090" s="37" t="s">
        <v>3598</v>
      </c>
      <c r="W1090" s="16">
        <v>1000</v>
      </c>
      <c r="X1090" s="16" t="s">
        <v>74</v>
      </c>
      <c r="Y1090" s="16" t="s">
        <v>3599</v>
      </c>
      <c r="Z1090" s="16" t="s">
        <v>3600</v>
      </c>
      <c r="AA1090" s="16" t="s">
        <v>76</v>
      </c>
      <c r="AB1090" s="16" t="s">
        <v>76</v>
      </c>
      <c r="AC1090" s="16" t="s">
        <v>76</v>
      </c>
      <c r="AD1090" s="16"/>
      <c r="AE1090" s="16" t="s">
        <v>3601</v>
      </c>
      <c r="AF1090" s="24">
        <v>2948278</v>
      </c>
      <c r="AG1090" s="25" t="s">
        <v>78</v>
      </c>
      <c r="AH1090" s="24">
        <v>2948278</v>
      </c>
      <c r="AI1090" s="26" t="s">
        <v>78</v>
      </c>
      <c r="AJ1090" s="27">
        <v>43059</v>
      </c>
      <c r="AK1090" s="19"/>
      <c r="AL1090" s="28">
        <f t="shared" ca="1" si="101"/>
        <v>7.333333333333333</v>
      </c>
      <c r="AM1090" s="16" t="s">
        <v>173</v>
      </c>
      <c r="AN1090" s="16" t="s">
        <v>94</v>
      </c>
      <c r="AO1090" s="36" t="s">
        <v>82</v>
      </c>
      <c r="AP1090" s="30">
        <v>6.9690000000000002E-2</v>
      </c>
      <c r="AQ1090" s="31" t="s">
        <v>5586</v>
      </c>
      <c r="AR1090" s="16" t="s">
        <v>5587</v>
      </c>
      <c r="AS1090" s="16" t="s">
        <v>308</v>
      </c>
      <c r="AT1090" s="16"/>
      <c r="AU1090" s="33"/>
      <c r="AV1090" s="16"/>
      <c r="AW1090" s="16" t="s">
        <v>5588</v>
      </c>
      <c r="AX1090" s="16">
        <v>3133686561</v>
      </c>
      <c r="AY1090" s="16" t="s">
        <v>78</v>
      </c>
      <c r="AZ1090" s="16" t="str">
        <f t="shared" ca="1" si="102"/>
        <v xml:space="preserve"> </v>
      </c>
      <c r="BA1090" s="16" t="s">
        <v>87</v>
      </c>
      <c r="BB1090" s="16" t="s">
        <v>87</v>
      </c>
      <c r="BC1090" s="16"/>
      <c r="BD1090" s="18" t="s">
        <v>87</v>
      </c>
      <c r="BE1090" s="16"/>
      <c r="BF1090" s="16" t="s">
        <v>87</v>
      </c>
      <c r="BG1090" s="31"/>
      <c r="BH1090" s="16"/>
      <c r="BI1090" s="19"/>
      <c r="BJ1090" s="16"/>
      <c r="BK1090" s="16"/>
      <c r="BL1090" s="34"/>
    </row>
    <row r="1091" spans="1:64">
      <c r="A1091" s="15">
        <v>1233</v>
      </c>
      <c r="B1091" s="16">
        <v>301</v>
      </c>
      <c r="C1091" s="17" t="s">
        <v>64</v>
      </c>
      <c r="D1091" s="18">
        <v>1003737596</v>
      </c>
      <c r="E1091" s="18">
        <v>1003737596</v>
      </c>
      <c r="F1091" s="18">
        <v>1003737596</v>
      </c>
      <c r="G1091" s="17" t="s">
        <v>5589</v>
      </c>
      <c r="H1091" s="16" t="s">
        <v>89</v>
      </c>
      <c r="I1091" s="19">
        <v>30751</v>
      </c>
      <c r="J1091" s="16">
        <f t="shared" ca="1" si="103"/>
        <v>41</v>
      </c>
      <c r="K1091" s="17" t="s">
        <v>67</v>
      </c>
      <c r="L1091" s="16">
        <v>4070</v>
      </c>
      <c r="M1091" s="16" t="s">
        <v>3596</v>
      </c>
      <c r="N1091" s="16" t="s">
        <v>3597</v>
      </c>
      <c r="O1091" s="35" t="s">
        <v>3598</v>
      </c>
      <c r="P1091" s="16" t="s">
        <v>71</v>
      </c>
      <c r="Q1091" s="16" t="s">
        <v>131</v>
      </c>
      <c r="R1091" s="38" t="s">
        <v>73</v>
      </c>
      <c r="S1091" s="22"/>
      <c r="T1091" s="22">
        <v>1233</v>
      </c>
      <c r="U1091" s="22" t="s">
        <v>3597</v>
      </c>
      <c r="V1091" s="37" t="s">
        <v>3598</v>
      </c>
      <c r="W1091" s="16">
        <v>1000</v>
      </c>
      <c r="X1091" s="16" t="s">
        <v>74</v>
      </c>
      <c r="Y1091" s="16" t="s">
        <v>3599</v>
      </c>
      <c r="Z1091" s="16" t="s">
        <v>3600</v>
      </c>
      <c r="AA1091" s="16" t="s">
        <v>339</v>
      </c>
      <c r="AB1091" s="16" t="s">
        <v>4188</v>
      </c>
      <c r="AC1091" s="16" t="s">
        <v>341</v>
      </c>
      <c r="AD1091" s="16"/>
      <c r="AE1091" s="16" t="s">
        <v>3601</v>
      </c>
      <c r="AF1091" s="24">
        <v>2948278</v>
      </c>
      <c r="AG1091" s="25" t="s">
        <v>78</v>
      </c>
      <c r="AH1091" s="24">
        <v>2948278</v>
      </c>
      <c r="AI1091" s="26" t="s">
        <v>78</v>
      </c>
      <c r="AJ1091" s="27">
        <v>43287</v>
      </c>
      <c r="AK1091" s="19"/>
      <c r="AL1091" s="28">
        <f t="shared" ca="1" si="101"/>
        <v>6.666666666666667</v>
      </c>
      <c r="AM1091" s="16" t="s">
        <v>173</v>
      </c>
      <c r="AN1091" s="16" t="s">
        <v>94</v>
      </c>
      <c r="AO1091" s="36" t="s">
        <v>343</v>
      </c>
      <c r="AP1091" s="30">
        <v>6.9690000000000002E-2</v>
      </c>
      <c r="AQ1091" s="31" t="s">
        <v>5590</v>
      </c>
      <c r="AR1091" s="16" t="s">
        <v>5590</v>
      </c>
      <c r="AS1091" s="16" t="s">
        <v>3755</v>
      </c>
      <c r="AT1091" s="16"/>
      <c r="AU1091" s="33"/>
      <c r="AV1091" s="16"/>
      <c r="AW1091" s="16" t="s">
        <v>5591</v>
      </c>
      <c r="AX1091" s="16">
        <v>3235089233</v>
      </c>
      <c r="AY1091" s="16" t="s">
        <v>78</v>
      </c>
      <c r="AZ1091" s="16" t="str">
        <f t="shared" ca="1" si="102"/>
        <v xml:space="preserve"> </v>
      </c>
      <c r="BA1091" s="16" t="s">
        <v>87</v>
      </c>
      <c r="BB1091" s="16" t="s">
        <v>211</v>
      </c>
      <c r="BC1091" s="16"/>
      <c r="BD1091" s="18" t="s">
        <v>87</v>
      </c>
      <c r="BE1091" s="16"/>
      <c r="BF1091" s="16" t="s">
        <v>87</v>
      </c>
      <c r="BG1091" s="31"/>
      <c r="BH1091" s="16"/>
      <c r="BI1091" s="19"/>
      <c r="BJ1091" s="16"/>
      <c r="BK1091" s="16"/>
      <c r="BL1091" s="34"/>
    </row>
    <row r="1092" spans="1:64">
      <c r="A1092" s="15">
        <v>1234</v>
      </c>
      <c r="B1092" s="16">
        <v>301</v>
      </c>
      <c r="C1092" s="17" t="s">
        <v>64</v>
      </c>
      <c r="D1092" s="18">
        <v>1004633791</v>
      </c>
      <c r="E1092" s="18">
        <v>1004633791</v>
      </c>
      <c r="F1092" s="18">
        <v>1004633791</v>
      </c>
      <c r="G1092" s="17" t="s">
        <v>5592</v>
      </c>
      <c r="H1092" s="16" t="s">
        <v>236</v>
      </c>
      <c r="I1092" s="19">
        <v>33636</v>
      </c>
      <c r="J1092" s="16">
        <f t="shared" ca="1" si="103"/>
        <v>33</v>
      </c>
      <c r="K1092" s="17" t="s">
        <v>67</v>
      </c>
      <c r="L1092" s="16">
        <v>4070</v>
      </c>
      <c r="M1092" s="16" t="s">
        <v>3596</v>
      </c>
      <c r="N1092" s="16" t="s">
        <v>3597</v>
      </c>
      <c r="O1092" s="35" t="s">
        <v>3598</v>
      </c>
      <c r="P1092" s="16" t="s">
        <v>71</v>
      </c>
      <c r="Q1092" s="16" t="s">
        <v>131</v>
      </c>
      <c r="R1092" s="38" t="s">
        <v>73</v>
      </c>
      <c r="S1092" s="22"/>
      <c r="T1092" s="22">
        <v>1234</v>
      </c>
      <c r="U1092" s="22" t="s">
        <v>3597</v>
      </c>
      <c r="V1092" s="37" t="s">
        <v>3598</v>
      </c>
      <c r="W1092" s="16">
        <v>1000</v>
      </c>
      <c r="X1092" s="16" t="s">
        <v>74</v>
      </c>
      <c r="Y1092" s="16" t="s">
        <v>3599</v>
      </c>
      <c r="Z1092" s="16" t="s">
        <v>3600</v>
      </c>
      <c r="AA1092" s="16" t="s">
        <v>463</v>
      </c>
      <c r="AB1092" s="16" t="s">
        <v>3709</v>
      </c>
      <c r="AC1092" s="16" t="s">
        <v>465</v>
      </c>
      <c r="AD1092" s="16"/>
      <c r="AE1092" s="16" t="s">
        <v>3601</v>
      </c>
      <c r="AF1092" s="24">
        <v>2948278</v>
      </c>
      <c r="AG1092" s="25" t="s">
        <v>78</v>
      </c>
      <c r="AH1092" s="24">
        <v>2948278</v>
      </c>
      <c r="AI1092" s="26" t="s">
        <v>78</v>
      </c>
      <c r="AJ1092" s="27">
        <v>43059</v>
      </c>
      <c r="AK1092" s="19"/>
      <c r="AL1092" s="28">
        <f t="shared" ca="1" si="101"/>
        <v>7.333333333333333</v>
      </c>
      <c r="AM1092" s="16" t="s">
        <v>183</v>
      </c>
      <c r="AN1092" s="16" t="s">
        <v>94</v>
      </c>
      <c r="AO1092" s="36" t="s">
        <v>466</v>
      </c>
      <c r="AP1092" s="30">
        <v>6.9690000000000002E-2</v>
      </c>
      <c r="AQ1092" s="31" t="s">
        <v>5593</v>
      </c>
      <c r="AR1092" s="16" t="s">
        <v>5593</v>
      </c>
      <c r="AS1092" s="16" t="s">
        <v>263</v>
      </c>
      <c r="AT1092" s="16"/>
      <c r="AU1092" s="33"/>
      <c r="AV1092" s="16"/>
      <c r="AW1092" s="16" t="s">
        <v>5594</v>
      </c>
      <c r="AX1092" s="16">
        <v>3157486729</v>
      </c>
      <c r="AY1092" s="16" t="s">
        <v>78</v>
      </c>
      <c r="AZ1092" s="16" t="str">
        <f t="shared" ca="1" si="102"/>
        <v xml:space="preserve"> </v>
      </c>
      <c r="BA1092" s="16" t="s">
        <v>87</v>
      </c>
      <c r="BB1092" s="16" t="s">
        <v>265</v>
      </c>
      <c r="BC1092" s="16"/>
      <c r="BD1092" s="18" t="s">
        <v>87</v>
      </c>
      <c r="BE1092" s="16"/>
      <c r="BF1092" s="16" t="s">
        <v>87</v>
      </c>
      <c r="BG1092" s="31"/>
      <c r="BH1092" s="16"/>
      <c r="BI1092" s="19"/>
      <c r="BJ1092" s="16"/>
      <c r="BK1092" s="16"/>
      <c r="BL1092" s="34"/>
    </row>
    <row r="1093" spans="1:64">
      <c r="A1093" s="15">
        <v>1235</v>
      </c>
      <c r="B1093" s="16">
        <v>301</v>
      </c>
      <c r="C1093" s="17" t="s">
        <v>64</v>
      </c>
      <c r="D1093" s="18">
        <v>1004710112</v>
      </c>
      <c r="E1093" s="18">
        <v>1004710112</v>
      </c>
      <c r="F1093" s="18">
        <v>1004710112</v>
      </c>
      <c r="G1093" s="17" t="s">
        <v>5595</v>
      </c>
      <c r="H1093" s="16" t="s">
        <v>229</v>
      </c>
      <c r="I1093" s="19">
        <v>32856</v>
      </c>
      <c r="J1093" s="16">
        <f t="shared" ca="1" si="103"/>
        <v>35</v>
      </c>
      <c r="K1093" s="17" t="s">
        <v>67</v>
      </c>
      <c r="L1093" s="16">
        <v>4070</v>
      </c>
      <c r="M1093" s="16" t="s">
        <v>3596</v>
      </c>
      <c r="N1093" s="16" t="s">
        <v>3597</v>
      </c>
      <c r="O1093" s="35" t="s">
        <v>3598</v>
      </c>
      <c r="P1093" s="16" t="s">
        <v>71</v>
      </c>
      <c r="Q1093" s="16" t="s">
        <v>131</v>
      </c>
      <c r="R1093" s="38" t="s">
        <v>73</v>
      </c>
      <c r="S1093" s="22"/>
      <c r="T1093" s="22">
        <v>1235</v>
      </c>
      <c r="U1093" s="22" t="s">
        <v>3597</v>
      </c>
      <c r="V1093" s="37" t="s">
        <v>3598</v>
      </c>
      <c r="W1093" s="16">
        <v>1000</v>
      </c>
      <c r="X1093" s="16" t="s">
        <v>74</v>
      </c>
      <c r="Y1093" s="16" t="s">
        <v>3599</v>
      </c>
      <c r="Z1093" s="16" t="s">
        <v>3600</v>
      </c>
      <c r="AA1093" s="16" t="s">
        <v>1359</v>
      </c>
      <c r="AB1093" s="16" t="s">
        <v>5596</v>
      </c>
      <c r="AC1093" s="16" t="s">
        <v>1361</v>
      </c>
      <c r="AD1093" s="16" t="s">
        <v>4900</v>
      </c>
      <c r="AE1093" s="16" t="s">
        <v>3601</v>
      </c>
      <c r="AF1093" s="24">
        <v>2948278</v>
      </c>
      <c r="AG1093" s="25" t="s">
        <v>78</v>
      </c>
      <c r="AH1093" s="24">
        <v>2948278</v>
      </c>
      <c r="AI1093" s="26" t="s">
        <v>78</v>
      </c>
      <c r="AJ1093" s="27">
        <v>43059</v>
      </c>
      <c r="AK1093" s="19"/>
      <c r="AL1093" s="28">
        <f t="shared" ca="1" si="101"/>
        <v>7.333333333333333</v>
      </c>
      <c r="AM1093" s="16" t="s">
        <v>183</v>
      </c>
      <c r="AN1093" s="16" t="s">
        <v>121</v>
      </c>
      <c r="AO1093" s="36" t="s">
        <v>1363</v>
      </c>
      <c r="AP1093" s="30">
        <v>6.9690000000000002E-2</v>
      </c>
      <c r="AQ1093" s="31" t="s">
        <v>5597</v>
      </c>
      <c r="AR1093" s="16" t="s">
        <v>5597</v>
      </c>
      <c r="AS1093" s="16" t="s">
        <v>84</v>
      </c>
      <c r="AT1093" s="16"/>
      <c r="AU1093" s="33"/>
      <c r="AV1093" s="16"/>
      <c r="AW1093" s="16" t="s">
        <v>5598</v>
      </c>
      <c r="AX1093" s="16">
        <v>3138273643</v>
      </c>
      <c r="AY1093" s="16" t="s">
        <v>78</v>
      </c>
      <c r="AZ1093" s="16" t="str">
        <f t="shared" ca="1" si="102"/>
        <v xml:space="preserve"> </v>
      </c>
      <c r="BA1093" s="16" t="s">
        <v>87</v>
      </c>
      <c r="BB1093" s="16" t="s">
        <v>87</v>
      </c>
      <c r="BC1093" s="16"/>
      <c r="BD1093" s="18" t="s">
        <v>87</v>
      </c>
      <c r="BE1093" s="16"/>
      <c r="BF1093" s="16" t="s">
        <v>87</v>
      </c>
      <c r="BG1093" s="31"/>
      <c r="BH1093" s="16"/>
      <c r="BI1093" s="19"/>
      <c r="BJ1093" s="16"/>
      <c r="BK1093" s="16"/>
      <c r="BL1093" s="34"/>
    </row>
    <row r="1094" spans="1:64">
      <c r="A1094" s="15">
        <v>1236</v>
      </c>
      <c r="B1094" s="16">
        <v>301</v>
      </c>
      <c r="C1094" s="17" t="s">
        <v>112</v>
      </c>
      <c r="D1094" s="18">
        <v>1004904717</v>
      </c>
      <c r="E1094" s="18">
        <v>1004904717</v>
      </c>
      <c r="F1094" s="18">
        <v>1004904717</v>
      </c>
      <c r="G1094" s="17" t="s">
        <v>5599</v>
      </c>
      <c r="H1094" s="16" t="s">
        <v>89</v>
      </c>
      <c r="I1094" s="19" t="s">
        <v>5600</v>
      </c>
      <c r="J1094" s="16">
        <f t="shared" ca="1" si="103"/>
        <v>38</v>
      </c>
      <c r="K1094" s="17" t="s">
        <v>67</v>
      </c>
      <c r="L1094" s="16">
        <v>4070</v>
      </c>
      <c r="M1094" s="16" t="s">
        <v>3596</v>
      </c>
      <c r="N1094" s="16" t="s">
        <v>3597</v>
      </c>
      <c r="O1094" s="35" t="s">
        <v>3598</v>
      </c>
      <c r="P1094" s="16" t="s">
        <v>71</v>
      </c>
      <c r="Q1094" s="16" t="s">
        <v>131</v>
      </c>
      <c r="R1094" s="38" t="s">
        <v>73</v>
      </c>
      <c r="S1094" s="22"/>
      <c r="T1094" s="22">
        <v>1236</v>
      </c>
      <c r="U1094" s="22" t="s">
        <v>3597</v>
      </c>
      <c r="V1094" s="37" t="s">
        <v>3598</v>
      </c>
      <c r="W1094" s="16">
        <v>1000</v>
      </c>
      <c r="X1094" s="16" t="s">
        <v>74</v>
      </c>
      <c r="Y1094" s="16" t="s">
        <v>3599</v>
      </c>
      <c r="Z1094" s="16" t="s">
        <v>3600</v>
      </c>
      <c r="AA1094" s="16" t="s">
        <v>76</v>
      </c>
      <c r="AB1094" s="16" t="s">
        <v>76</v>
      </c>
      <c r="AC1094" s="16" t="s">
        <v>76</v>
      </c>
      <c r="AD1094" s="16"/>
      <c r="AE1094" s="16" t="s">
        <v>3601</v>
      </c>
      <c r="AF1094" s="24">
        <v>2948278</v>
      </c>
      <c r="AG1094" s="25" t="s">
        <v>78</v>
      </c>
      <c r="AH1094" s="24">
        <v>2948278</v>
      </c>
      <c r="AI1094" s="26" t="s">
        <v>78</v>
      </c>
      <c r="AJ1094" s="27">
        <v>43007</v>
      </c>
      <c r="AK1094" s="19"/>
      <c r="AL1094" s="28">
        <f t="shared" ca="1" si="101"/>
        <v>7.5</v>
      </c>
      <c r="AM1094" s="16" t="s">
        <v>80</v>
      </c>
      <c r="AN1094" s="16" t="s">
        <v>94</v>
      </c>
      <c r="AO1094" s="36" t="s">
        <v>82</v>
      </c>
      <c r="AP1094" s="30">
        <v>6.9690000000000002E-2</v>
      </c>
      <c r="AQ1094" s="31" t="s">
        <v>5601</v>
      </c>
      <c r="AR1094" s="16" t="s">
        <v>5601</v>
      </c>
      <c r="AS1094" s="16" t="s">
        <v>84</v>
      </c>
      <c r="AT1094" s="16"/>
      <c r="AU1094" s="33"/>
      <c r="AV1094" s="16"/>
      <c r="AW1094" s="16" t="s">
        <v>5602</v>
      </c>
      <c r="AX1094" s="16">
        <v>3233225040</v>
      </c>
      <c r="AY1094" s="16" t="s">
        <v>78</v>
      </c>
      <c r="AZ1094" s="16" t="str">
        <f t="shared" ca="1" si="102"/>
        <v xml:space="preserve"> </v>
      </c>
      <c r="BA1094" s="16" t="s">
        <v>87</v>
      </c>
      <c r="BB1094" s="16" t="s">
        <v>87</v>
      </c>
      <c r="BC1094" s="16"/>
      <c r="BD1094" s="18" t="s">
        <v>87</v>
      </c>
      <c r="BE1094" s="16"/>
      <c r="BF1094" s="16" t="s">
        <v>87</v>
      </c>
      <c r="BG1094" s="31"/>
      <c r="BH1094" s="16"/>
      <c r="BI1094" s="19"/>
      <c r="BJ1094" s="16"/>
      <c r="BK1094" s="16"/>
      <c r="BL1094" s="34"/>
    </row>
    <row r="1095" spans="1:64">
      <c r="A1095" s="15">
        <v>1238</v>
      </c>
      <c r="B1095" s="16">
        <v>301</v>
      </c>
      <c r="C1095" s="17" t="s">
        <v>64</v>
      </c>
      <c r="D1095" s="18">
        <v>1005418634</v>
      </c>
      <c r="E1095" s="18">
        <v>1005418634</v>
      </c>
      <c r="F1095" s="18">
        <v>1005418634</v>
      </c>
      <c r="G1095" s="17" t="s">
        <v>5603</v>
      </c>
      <c r="H1095" s="16"/>
      <c r="I1095" s="19" t="s">
        <v>5604</v>
      </c>
      <c r="J1095" s="16">
        <f t="shared" ca="1" si="103"/>
        <v>27</v>
      </c>
      <c r="K1095" s="17" t="s">
        <v>67</v>
      </c>
      <c r="L1095" s="16">
        <v>4070</v>
      </c>
      <c r="M1095" s="16" t="s">
        <v>3596</v>
      </c>
      <c r="N1095" s="16" t="s">
        <v>3597</v>
      </c>
      <c r="O1095" s="35" t="s">
        <v>3598</v>
      </c>
      <c r="P1095" s="16" t="s">
        <v>71</v>
      </c>
      <c r="Q1095" s="16" t="s">
        <v>131</v>
      </c>
      <c r="R1095" s="38" t="s">
        <v>73</v>
      </c>
      <c r="S1095" s="22"/>
      <c r="T1095" s="22">
        <v>1238</v>
      </c>
      <c r="U1095" s="22" t="s">
        <v>3597</v>
      </c>
      <c r="V1095" s="37" t="s">
        <v>3598</v>
      </c>
      <c r="W1095" s="16">
        <v>1000</v>
      </c>
      <c r="X1095" s="16" t="s">
        <v>74</v>
      </c>
      <c r="Y1095" s="16" t="s">
        <v>3599</v>
      </c>
      <c r="Z1095" s="16" t="s">
        <v>3600</v>
      </c>
      <c r="AA1095" s="16" t="s">
        <v>421</v>
      </c>
      <c r="AB1095" s="16" t="s">
        <v>2300</v>
      </c>
      <c r="AC1095" s="16" t="s">
        <v>423</v>
      </c>
      <c r="AD1095" s="16"/>
      <c r="AE1095" s="16" t="s">
        <v>3601</v>
      </c>
      <c r="AF1095" s="24">
        <v>2948278</v>
      </c>
      <c r="AG1095" s="25" t="s">
        <v>78</v>
      </c>
      <c r="AH1095" s="24">
        <v>2948278</v>
      </c>
      <c r="AI1095" s="26" t="s">
        <v>78</v>
      </c>
      <c r="AJ1095" s="27">
        <v>42989</v>
      </c>
      <c r="AK1095" s="19"/>
      <c r="AL1095" s="28">
        <f t="shared" ref="AL1095:AL1157" ca="1" si="104">IFERROR(IF(AJ1095=0," ",DATEDIF(AJ1095,TODAY(),"M"))/12," ")</f>
        <v>7.5</v>
      </c>
      <c r="AM1095" s="16" t="s">
        <v>173</v>
      </c>
      <c r="AN1095" s="16" t="s">
        <v>94</v>
      </c>
      <c r="AO1095" s="36" t="s">
        <v>425</v>
      </c>
      <c r="AP1095" s="30">
        <v>6.9690000000000002E-2</v>
      </c>
      <c r="AQ1095" s="31" t="s">
        <v>5605</v>
      </c>
      <c r="AR1095" s="16" t="s">
        <v>5605</v>
      </c>
      <c r="AS1095" s="16" t="s">
        <v>84</v>
      </c>
      <c r="AT1095" s="16"/>
      <c r="AU1095" s="33"/>
      <c r="AV1095" s="16"/>
      <c r="AW1095" s="16" t="s">
        <v>5606</v>
      </c>
      <c r="AX1095" s="16">
        <v>3138025645</v>
      </c>
      <c r="AY1095" s="16" t="s">
        <v>78</v>
      </c>
      <c r="AZ1095" s="16" t="str">
        <f t="shared" ca="1" si="102"/>
        <v xml:space="preserve"> </v>
      </c>
      <c r="BA1095" s="16" t="s">
        <v>87</v>
      </c>
      <c r="BB1095" s="16" t="s">
        <v>87</v>
      </c>
      <c r="BC1095" s="16"/>
      <c r="BD1095" s="18" t="s">
        <v>87</v>
      </c>
      <c r="BE1095" s="16"/>
      <c r="BF1095" s="16" t="s">
        <v>87</v>
      </c>
      <c r="BG1095" s="31"/>
      <c r="BH1095" s="16"/>
      <c r="BI1095" s="19"/>
      <c r="BJ1095" s="16"/>
      <c r="BK1095" s="16"/>
      <c r="BL1095" s="34"/>
    </row>
    <row r="1096" spans="1:64">
      <c r="A1096" s="15">
        <v>1239</v>
      </c>
      <c r="B1096" s="16">
        <v>301</v>
      </c>
      <c r="C1096" s="17" t="s">
        <v>64</v>
      </c>
      <c r="D1096" s="18">
        <v>1005702863</v>
      </c>
      <c r="E1096" s="18">
        <v>1005702863</v>
      </c>
      <c r="F1096" s="18">
        <v>1005702863</v>
      </c>
      <c r="G1096" s="17" t="s">
        <v>5607</v>
      </c>
      <c r="H1096" s="16" t="s">
        <v>89</v>
      </c>
      <c r="I1096" s="19">
        <v>34298</v>
      </c>
      <c r="J1096" s="16">
        <f t="shared" ca="1" si="103"/>
        <v>31</v>
      </c>
      <c r="K1096" s="17" t="s">
        <v>67</v>
      </c>
      <c r="L1096" s="16">
        <v>4070</v>
      </c>
      <c r="M1096" s="16" t="s">
        <v>3596</v>
      </c>
      <c r="N1096" s="16" t="s">
        <v>3597</v>
      </c>
      <c r="O1096" s="35" t="s">
        <v>3598</v>
      </c>
      <c r="P1096" s="16" t="s">
        <v>71</v>
      </c>
      <c r="Q1096" s="16" t="s">
        <v>131</v>
      </c>
      <c r="R1096" s="38" t="s">
        <v>73</v>
      </c>
      <c r="S1096" s="22"/>
      <c r="T1096" s="22">
        <v>1239</v>
      </c>
      <c r="U1096" s="22" t="s">
        <v>3597</v>
      </c>
      <c r="V1096" s="37" t="s">
        <v>3598</v>
      </c>
      <c r="W1096" s="16">
        <v>1000</v>
      </c>
      <c r="X1096" s="16" t="s">
        <v>74</v>
      </c>
      <c r="Y1096" s="16" t="s">
        <v>3599</v>
      </c>
      <c r="Z1096" s="16" t="s">
        <v>3600</v>
      </c>
      <c r="AA1096" s="16" t="s">
        <v>1359</v>
      </c>
      <c r="AB1096" s="16" t="s">
        <v>4352</v>
      </c>
      <c r="AC1096" s="16" t="s">
        <v>1951</v>
      </c>
      <c r="AD1096" s="16" t="s">
        <v>5608</v>
      </c>
      <c r="AE1096" s="16" t="s">
        <v>3601</v>
      </c>
      <c r="AF1096" s="24">
        <v>2948278</v>
      </c>
      <c r="AG1096" s="25" t="s">
        <v>78</v>
      </c>
      <c r="AH1096" s="24">
        <v>2948278</v>
      </c>
      <c r="AI1096" s="26" t="s">
        <v>78</v>
      </c>
      <c r="AJ1096" s="27">
        <v>43059</v>
      </c>
      <c r="AK1096" s="19"/>
      <c r="AL1096" s="28">
        <f t="shared" ca="1" si="104"/>
        <v>7.333333333333333</v>
      </c>
      <c r="AM1096" s="16" t="s">
        <v>120</v>
      </c>
      <c r="AN1096" s="16" t="s">
        <v>94</v>
      </c>
      <c r="AO1096" s="36" t="s">
        <v>1953</v>
      </c>
      <c r="AP1096" s="30">
        <v>6.9690000000000002E-2</v>
      </c>
      <c r="AQ1096" s="31" t="s">
        <v>5609</v>
      </c>
      <c r="AR1096" s="16" t="s">
        <v>5609</v>
      </c>
      <c r="AS1096" s="16" t="s">
        <v>84</v>
      </c>
      <c r="AT1096" s="16"/>
      <c r="AU1096" s="33"/>
      <c r="AV1096" s="16"/>
      <c r="AW1096" s="16" t="s">
        <v>5610</v>
      </c>
      <c r="AX1096" s="16">
        <v>3125788919</v>
      </c>
      <c r="AY1096" s="16">
        <v>3125788919</v>
      </c>
      <c r="AZ1096" s="16" t="str">
        <f t="shared" ca="1" si="102"/>
        <v xml:space="preserve"> </v>
      </c>
      <c r="BA1096" s="16" t="s">
        <v>87</v>
      </c>
      <c r="BB1096" s="16" t="s">
        <v>87</v>
      </c>
      <c r="BC1096" s="16"/>
      <c r="BD1096" s="18" t="s">
        <v>87</v>
      </c>
      <c r="BE1096" s="16"/>
      <c r="BF1096" s="16" t="s">
        <v>87</v>
      </c>
      <c r="BG1096" s="31"/>
      <c r="BH1096" s="16"/>
      <c r="BI1096" s="19"/>
      <c r="BJ1096" s="16"/>
      <c r="BK1096" s="16"/>
      <c r="BL1096" s="34"/>
    </row>
    <row r="1097" spans="1:64">
      <c r="A1097" s="15">
        <v>1240</v>
      </c>
      <c r="B1097" s="16">
        <v>301</v>
      </c>
      <c r="C1097" s="17" t="s">
        <v>64</v>
      </c>
      <c r="D1097" s="18">
        <v>1006404045</v>
      </c>
      <c r="E1097" s="18">
        <v>1006404045</v>
      </c>
      <c r="F1097" s="18">
        <v>1006404045</v>
      </c>
      <c r="G1097" s="17" t="s">
        <v>5611</v>
      </c>
      <c r="H1097" s="16" t="s">
        <v>229</v>
      </c>
      <c r="I1097" s="19" t="s">
        <v>5612</v>
      </c>
      <c r="J1097" s="16">
        <f t="shared" ca="1" si="103"/>
        <v>29</v>
      </c>
      <c r="K1097" s="17" t="s">
        <v>67</v>
      </c>
      <c r="L1097" s="16">
        <v>4070</v>
      </c>
      <c r="M1097" s="16" t="s">
        <v>3596</v>
      </c>
      <c r="N1097" s="16" t="s">
        <v>3597</v>
      </c>
      <c r="O1097" s="35" t="s">
        <v>3598</v>
      </c>
      <c r="P1097" s="16" t="s">
        <v>71</v>
      </c>
      <c r="Q1097" s="16" t="s">
        <v>131</v>
      </c>
      <c r="R1097" s="38" t="s">
        <v>73</v>
      </c>
      <c r="S1097" s="22"/>
      <c r="T1097" s="22">
        <v>1240</v>
      </c>
      <c r="U1097" s="22" t="s">
        <v>3597</v>
      </c>
      <c r="V1097" s="37" t="s">
        <v>3598</v>
      </c>
      <c r="W1097" s="16">
        <v>1000</v>
      </c>
      <c r="X1097" s="16" t="s">
        <v>74</v>
      </c>
      <c r="Y1097" s="16" t="s">
        <v>3599</v>
      </c>
      <c r="Z1097" s="16" t="s">
        <v>3600</v>
      </c>
      <c r="AA1097" s="16" t="s">
        <v>145</v>
      </c>
      <c r="AB1097" s="16" t="s">
        <v>4743</v>
      </c>
      <c r="AC1097" s="16" t="s">
        <v>559</v>
      </c>
      <c r="AD1097" s="16"/>
      <c r="AE1097" s="16" t="s">
        <v>3601</v>
      </c>
      <c r="AF1097" s="24">
        <v>2948278</v>
      </c>
      <c r="AG1097" s="25" t="s">
        <v>78</v>
      </c>
      <c r="AH1097" s="24">
        <v>2948278</v>
      </c>
      <c r="AI1097" s="26" t="s">
        <v>78</v>
      </c>
      <c r="AJ1097" s="27">
        <v>42989</v>
      </c>
      <c r="AK1097" s="19"/>
      <c r="AL1097" s="28">
        <f t="shared" ca="1" si="104"/>
        <v>7.5</v>
      </c>
      <c r="AM1097" s="16" t="s">
        <v>173</v>
      </c>
      <c r="AN1097" s="16" t="s">
        <v>94</v>
      </c>
      <c r="AO1097" s="36" t="s">
        <v>562</v>
      </c>
      <c r="AP1097" s="30">
        <v>6.9690000000000002E-2</v>
      </c>
      <c r="AQ1097" s="31" t="s">
        <v>5613</v>
      </c>
      <c r="AR1097" s="16" t="s">
        <v>5614</v>
      </c>
      <c r="AS1097" s="16" t="s">
        <v>84</v>
      </c>
      <c r="AT1097" s="16"/>
      <c r="AU1097" s="33"/>
      <c r="AV1097" s="16"/>
      <c r="AW1097" s="16" t="s">
        <v>5615</v>
      </c>
      <c r="AX1097" s="16">
        <v>3116912036</v>
      </c>
      <c r="AY1097" s="16" t="s">
        <v>78</v>
      </c>
      <c r="AZ1097" s="16" t="str">
        <f t="shared" ca="1" si="102"/>
        <v xml:space="preserve"> </v>
      </c>
      <c r="BA1097" s="16" t="s">
        <v>87</v>
      </c>
      <c r="BB1097" s="16" t="s">
        <v>87</v>
      </c>
      <c r="BC1097" s="16"/>
      <c r="BD1097" s="18" t="s">
        <v>87</v>
      </c>
      <c r="BE1097" s="16"/>
      <c r="BF1097" s="16" t="s">
        <v>87</v>
      </c>
      <c r="BG1097" s="31"/>
      <c r="BH1097" s="16"/>
      <c r="BI1097" s="19"/>
      <c r="BJ1097" s="16"/>
      <c r="BK1097" s="16"/>
      <c r="BL1097" s="34"/>
    </row>
    <row r="1098" spans="1:64">
      <c r="A1098" s="15">
        <v>1241</v>
      </c>
      <c r="B1098" s="16">
        <v>301</v>
      </c>
      <c r="C1098" s="17" t="s">
        <v>64</v>
      </c>
      <c r="D1098" s="18">
        <v>1006456363</v>
      </c>
      <c r="E1098" s="18">
        <v>1006456363</v>
      </c>
      <c r="F1098" s="18">
        <v>1006456363</v>
      </c>
      <c r="G1098" s="17" t="s">
        <v>5616</v>
      </c>
      <c r="H1098" s="16" t="s">
        <v>89</v>
      </c>
      <c r="I1098" s="19">
        <v>34492</v>
      </c>
      <c r="J1098" s="16">
        <f t="shared" ca="1" si="103"/>
        <v>30</v>
      </c>
      <c r="K1098" s="17" t="s">
        <v>67</v>
      </c>
      <c r="L1098" s="16">
        <v>4070</v>
      </c>
      <c r="M1098" s="16" t="s">
        <v>3596</v>
      </c>
      <c r="N1098" s="16" t="s">
        <v>3597</v>
      </c>
      <c r="O1098" s="35" t="s">
        <v>3598</v>
      </c>
      <c r="P1098" s="16" t="s">
        <v>71</v>
      </c>
      <c r="Q1098" s="16" t="s">
        <v>131</v>
      </c>
      <c r="R1098" s="38" t="s">
        <v>73</v>
      </c>
      <c r="S1098" s="22"/>
      <c r="T1098" s="22">
        <v>1241</v>
      </c>
      <c r="U1098" s="22" t="s">
        <v>3597</v>
      </c>
      <c r="V1098" s="37" t="s">
        <v>3598</v>
      </c>
      <c r="W1098" s="16">
        <v>1000</v>
      </c>
      <c r="X1098" s="16" t="s">
        <v>74</v>
      </c>
      <c r="Y1098" s="16" t="s">
        <v>3599</v>
      </c>
      <c r="Z1098" s="16" t="s">
        <v>3600</v>
      </c>
      <c r="AA1098" s="16" t="s">
        <v>671</v>
      </c>
      <c r="AB1098" s="16" t="s">
        <v>4135</v>
      </c>
      <c r="AC1098" s="16" t="s">
        <v>3691</v>
      </c>
      <c r="AD1098" s="16"/>
      <c r="AE1098" s="16" t="s">
        <v>3601</v>
      </c>
      <c r="AF1098" s="24">
        <v>2948278</v>
      </c>
      <c r="AG1098" s="25" t="s">
        <v>78</v>
      </c>
      <c r="AH1098" s="24">
        <v>2948278</v>
      </c>
      <c r="AI1098" s="26" t="s">
        <v>78</v>
      </c>
      <c r="AJ1098" s="27">
        <v>43285</v>
      </c>
      <c r="AK1098" s="19"/>
      <c r="AL1098" s="28">
        <f t="shared" ca="1" si="104"/>
        <v>6.75</v>
      </c>
      <c r="AM1098" s="16" t="s">
        <v>183</v>
      </c>
      <c r="AN1098" s="16" t="s">
        <v>94</v>
      </c>
      <c r="AO1098" s="16" t="s">
        <v>3692</v>
      </c>
      <c r="AP1098" s="30">
        <v>6.9690000000000002E-2</v>
      </c>
      <c r="AQ1098" s="31" t="s">
        <v>5617</v>
      </c>
      <c r="AR1098" s="16" t="s">
        <v>5617</v>
      </c>
      <c r="AS1098" s="16" t="s">
        <v>84</v>
      </c>
      <c r="AT1098" s="16"/>
      <c r="AU1098" s="33"/>
      <c r="AV1098" s="16"/>
      <c r="AW1098" s="16" t="s">
        <v>5618</v>
      </c>
      <c r="AX1098" s="16">
        <v>3204751606</v>
      </c>
      <c r="AY1098" s="16">
        <v>3204751606</v>
      </c>
      <c r="AZ1098" s="16" t="str">
        <f t="shared" ca="1" si="102"/>
        <v xml:space="preserve"> </v>
      </c>
      <c r="BA1098" s="16" t="s">
        <v>87</v>
      </c>
      <c r="BB1098" s="16" t="s">
        <v>87</v>
      </c>
      <c r="BC1098" s="16"/>
      <c r="BD1098" s="18" t="s">
        <v>87</v>
      </c>
      <c r="BE1098" s="16"/>
      <c r="BF1098" s="16" t="s">
        <v>87</v>
      </c>
      <c r="BG1098" s="31"/>
      <c r="BH1098" s="16"/>
      <c r="BI1098" s="19"/>
      <c r="BJ1098" s="16"/>
      <c r="BK1098" s="16"/>
      <c r="BL1098" s="34"/>
    </row>
    <row r="1099" spans="1:64">
      <c r="A1099" s="15">
        <v>1243</v>
      </c>
      <c r="B1099" s="16">
        <v>301</v>
      </c>
      <c r="C1099" s="17" t="s">
        <v>64</v>
      </c>
      <c r="D1099" s="18">
        <v>1006594855</v>
      </c>
      <c r="E1099" s="18">
        <v>1006594855</v>
      </c>
      <c r="F1099" s="18">
        <v>1006594855</v>
      </c>
      <c r="G1099" s="17" t="s">
        <v>5619</v>
      </c>
      <c r="H1099" s="16" t="s">
        <v>89</v>
      </c>
      <c r="I1099" s="19">
        <v>33560</v>
      </c>
      <c r="J1099" s="16">
        <f t="shared" ca="1" si="103"/>
        <v>33</v>
      </c>
      <c r="K1099" s="17" t="s">
        <v>67</v>
      </c>
      <c r="L1099" s="16">
        <v>4070</v>
      </c>
      <c r="M1099" s="16" t="s">
        <v>3596</v>
      </c>
      <c r="N1099" s="16" t="s">
        <v>3597</v>
      </c>
      <c r="O1099" s="35" t="s">
        <v>3598</v>
      </c>
      <c r="P1099" s="16" t="s">
        <v>71</v>
      </c>
      <c r="Q1099" s="16" t="s">
        <v>131</v>
      </c>
      <c r="R1099" s="38" t="s">
        <v>73</v>
      </c>
      <c r="S1099" s="22"/>
      <c r="T1099" s="22">
        <v>1243</v>
      </c>
      <c r="U1099" s="22" t="s">
        <v>3597</v>
      </c>
      <c r="V1099" s="37" t="s">
        <v>3598</v>
      </c>
      <c r="W1099" s="16">
        <v>1000</v>
      </c>
      <c r="X1099" s="16" t="s">
        <v>74</v>
      </c>
      <c r="Y1099" s="16" t="s">
        <v>3599</v>
      </c>
      <c r="Z1099" s="16" t="s">
        <v>3600</v>
      </c>
      <c r="AA1099" s="16" t="s">
        <v>671</v>
      </c>
      <c r="AB1099" s="16" t="s">
        <v>5620</v>
      </c>
      <c r="AC1099" s="16" t="s">
        <v>3691</v>
      </c>
      <c r="AD1099" s="16" t="s">
        <v>3725</v>
      </c>
      <c r="AE1099" s="16" t="s">
        <v>3601</v>
      </c>
      <c r="AF1099" s="24">
        <v>2948278</v>
      </c>
      <c r="AG1099" s="25" t="s">
        <v>78</v>
      </c>
      <c r="AH1099" s="24">
        <v>2948278</v>
      </c>
      <c r="AI1099" s="26" t="s">
        <v>78</v>
      </c>
      <c r="AJ1099" s="27">
        <v>43059</v>
      </c>
      <c r="AK1099" s="19"/>
      <c r="AL1099" s="28">
        <f t="shared" ca="1" si="104"/>
        <v>7.333333333333333</v>
      </c>
      <c r="AM1099" s="16" t="s">
        <v>120</v>
      </c>
      <c r="AN1099" s="16" t="s">
        <v>94</v>
      </c>
      <c r="AO1099" s="16" t="s">
        <v>3692</v>
      </c>
      <c r="AP1099" s="30">
        <v>6.9690000000000002E-2</v>
      </c>
      <c r="AQ1099" s="31" t="s">
        <v>5621</v>
      </c>
      <c r="AR1099" s="16" t="s">
        <v>5622</v>
      </c>
      <c r="AS1099" s="16" t="s">
        <v>84</v>
      </c>
      <c r="AT1099" s="16"/>
      <c r="AU1099" s="33"/>
      <c r="AV1099" s="16"/>
      <c r="AW1099" s="16" t="s">
        <v>5623</v>
      </c>
      <c r="AX1099" s="16">
        <v>3124204581</v>
      </c>
      <c r="AY1099" s="16" t="s">
        <v>78</v>
      </c>
      <c r="AZ1099" s="16" t="str">
        <f t="shared" ca="1" si="102"/>
        <v xml:space="preserve"> </v>
      </c>
      <c r="BA1099" s="16" t="s">
        <v>87</v>
      </c>
      <c r="BB1099" s="16" t="s">
        <v>87</v>
      </c>
      <c r="BC1099" s="16"/>
      <c r="BD1099" s="18" t="s">
        <v>87</v>
      </c>
      <c r="BE1099" s="16"/>
      <c r="BF1099" s="16" t="s">
        <v>87</v>
      </c>
      <c r="BG1099" s="31"/>
      <c r="BH1099" s="16"/>
      <c r="BI1099" s="19"/>
      <c r="BJ1099" s="16"/>
      <c r="BK1099" s="16"/>
      <c r="BL1099" s="34"/>
    </row>
    <row r="1100" spans="1:64">
      <c r="A1100" s="15">
        <v>1244</v>
      </c>
      <c r="B1100" s="16">
        <v>301</v>
      </c>
      <c r="C1100" s="17" t="s">
        <v>64</v>
      </c>
      <c r="D1100" s="18">
        <v>1006595244</v>
      </c>
      <c r="E1100" s="18">
        <v>1006595244</v>
      </c>
      <c r="F1100" s="18">
        <v>1006595244</v>
      </c>
      <c r="G1100" s="17" t="s">
        <v>5624</v>
      </c>
      <c r="H1100" s="16" t="s">
        <v>89</v>
      </c>
      <c r="I1100" s="19">
        <v>35956</v>
      </c>
      <c r="J1100" s="16">
        <f t="shared" ca="1" si="103"/>
        <v>26</v>
      </c>
      <c r="K1100" s="17" t="s">
        <v>67</v>
      </c>
      <c r="L1100" s="16">
        <v>4070</v>
      </c>
      <c r="M1100" s="16" t="s">
        <v>3596</v>
      </c>
      <c r="N1100" s="16" t="s">
        <v>3597</v>
      </c>
      <c r="O1100" s="35" t="s">
        <v>3598</v>
      </c>
      <c r="P1100" s="16" t="s">
        <v>71</v>
      </c>
      <c r="Q1100" s="16" t="s">
        <v>131</v>
      </c>
      <c r="R1100" s="38" t="s">
        <v>73</v>
      </c>
      <c r="S1100" s="22"/>
      <c r="T1100" s="22">
        <v>1244</v>
      </c>
      <c r="U1100" s="22" t="s">
        <v>3597</v>
      </c>
      <c r="V1100" s="37" t="s">
        <v>3598</v>
      </c>
      <c r="W1100" s="16">
        <v>1000</v>
      </c>
      <c r="X1100" s="16" t="s">
        <v>74</v>
      </c>
      <c r="Y1100" s="16" t="s">
        <v>3599</v>
      </c>
      <c r="Z1100" s="16" t="s">
        <v>3600</v>
      </c>
      <c r="AA1100" s="16" t="s">
        <v>671</v>
      </c>
      <c r="AB1100" s="16" t="s">
        <v>4135</v>
      </c>
      <c r="AC1100" s="16" t="s">
        <v>3691</v>
      </c>
      <c r="AD1100" s="16"/>
      <c r="AE1100" s="16" t="s">
        <v>3601</v>
      </c>
      <c r="AF1100" s="24">
        <v>2948278</v>
      </c>
      <c r="AG1100" s="25" t="s">
        <v>78</v>
      </c>
      <c r="AH1100" s="24">
        <v>2948278</v>
      </c>
      <c r="AI1100" s="26" t="s">
        <v>78</v>
      </c>
      <c r="AJ1100" s="27">
        <v>43059</v>
      </c>
      <c r="AK1100" s="19"/>
      <c r="AL1100" s="28">
        <f t="shared" ca="1" si="104"/>
        <v>7.333333333333333</v>
      </c>
      <c r="AM1100" s="16" t="s">
        <v>183</v>
      </c>
      <c r="AN1100" s="16" t="s">
        <v>94</v>
      </c>
      <c r="AO1100" s="16" t="s">
        <v>3692</v>
      </c>
      <c r="AP1100" s="30">
        <v>6.9690000000000002E-2</v>
      </c>
      <c r="AQ1100" s="31" t="s">
        <v>5625</v>
      </c>
      <c r="AR1100" s="16" t="s">
        <v>5625</v>
      </c>
      <c r="AS1100" s="16" t="s">
        <v>84</v>
      </c>
      <c r="AT1100" s="16"/>
      <c r="AU1100" s="33"/>
      <c r="AV1100" s="16"/>
      <c r="AW1100" s="16" t="s">
        <v>5626</v>
      </c>
      <c r="AX1100" s="16">
        <v>3104326113</v>
      </c>
      <c r="AY1100" s="16" t="s">
        <v>78</v>
      </c>
      <c r="AZ1100" s="16" t="str">
        <f t="shared" ca="1" si="102"/>
        <v xml:space="preserve"> </v>
      </c>
      <c r="BA1100" s="16" t="s">
        <v>87</v>
      </c>
      <c r="BB1100" s="16" t="s">
        <v>87</v>
      </c>
      <c r="BC1100" s="16"/>
      <c r="BD1100" s="18" t="s">
        <v>87</v>
      </c>
      <c r="BE1100" s="16"/>
      <c r="BF1100" s="16" t="s">
        <v>87</v>
      </c>
      <c r="BG1100" s="31"/>
      <c r="BH1100" s="16"/>
      <c r="BI1100" s="19"/>
      <c r="BJ1100" s="16"/>
      <c r="BK1100" s="16"/>
      <c r="BL1100" s="34"/>
    </row>
    <row r="1101" spans="1:64">
      <c r="A1101" s="15">
        <v>1245</v>
      </c>
      <c r="B1101" s="16">
        <v>301</v>
      </c>
      <c r="C1101" s="17" t="s">
        <v>64</v>
      </c>
      <c r="D1101" s="18">
        <v>1006658399</v>
      </c>
      <c r="E1101" s="18">
        <v>1006658399</v>
      </c>
      <c r="F1101" s="18">
        <v>1006658399</v>
      </c>
      <c r="G1101" s="17" t="s">
        <v>5627</v>
      </c>
      <c r="H1101" s="16" t="s">
        <v>229</v>
      </c>
      <c r="I1101" s="19" t="s">
        <v>5628</v>
      </c>
      <c r="J1101" s="16">
        <f t="shared" ca="1" si="103"/>
        <v>35</v>
      </c>
      <c r="K1101" s="17" t="s">
        <v>67</v>
      </c>
      <c r="L1101" s="16">
        <v>4070</v>
      </c>
      <c r="M1101" s="16" t="s">
        <v>3596</v>
      </c>
      <c r="N1101" s="16" t="s">
        <v>3597</v>
      </c>
      <c r="O1101" s="35" t="s">
        <v>3598</v>
      </c>
      <c r="P1101" s="16" t="s">
        <v>71</v>
      </c>
      <c r="Q1101" s="16" t="s">
        <v>131</v>
      </c>
      <c r="R1101" s="38" t="s">
        <v>73</v>
      </c>
      <c r="S1101" s="22"/>
      <c r="T1101" s="22">
        <v>1245</v>
      </c>
      <c r="U1101" s="22" t="s">
        <v>3597</v>
      </c>
      <c r="V1101" s="37" t="s">
        <v>3598</v>
      </c>
      <c r="W1101" s="16">
        <v>1000</v>
      </c>
      <c r="X1101" s="16" t="s">
        <v>74</v>
      </c>
      <c r="Y1101" s="16" t="s">
        <v>3599</v>
      </c>
      <c r="Z1101" s="16" t="s">
        <v>3600</v>
      </c>
      <c r="AA1101" s="16" t="s">
        <v>433</v>
      </c>
      <c r="AB1101" s="16" t="s">
        <v>434</v>
      </c>
      <c r="AC1101" s="16" t="s">
        <v>435</v>
      </c>
      <c r="AD1101" s="16" t="s">
        <v>5629</v>
      </c>
      <c r="AE1101" s="16" t="s">
        <v>3601</v>
      </c>
      <c r="AF1101" s="24">
        <v>2948278</v>
      </c>
      <c r="AG1101" s="25" t="s">
        <v>78</v>
      </c>
      <c r="AH1101" s="24">
        <v>2948278</v>
      </c>
      <c r="AI1101" s="26" t="s">
        <v>78</v>
      </c>
      <c r="AJ1101" s="27">
        <v>42986</v>
      </c>
      <c r="AK1101" s="19"/>
      <c r="AL1101" s="28">
        <f t="shared" ca="1" si="104"/>
        <v>7.5</v>
      </c>
      <c r="AM1101" s="16" t="s">
        <v>183</v>
      </c>
      <c r="AN1101" s="16" t="s">
        <v>94</v>
      </c>
      <c r="AO1101" s="36" t="s">
        <v>436</v>
      </c>
      <c r="AP1101" s="30">
        <v>6.9690000000000002E-2</v>
      </c>
      <c r="AQ1101" s="31" t="s">
        <v>5630</v>
      </c>
      <c r="AR1101" s="16" t="s">
        <v>5630</v>
      </c>
      <c r="AS1101" s="16" t="s">
        <v>84</v>
      </c>
      <c r="AT1101" s="16"/>
      <c r="AU1101" s="33"/>
      <c r="AV1101" s="16"/>
      <c r="AW1101" s="16" t="s">
        <v>5631</v>
      </c>
      <c r="AX1101" s="16">
        <v>3017025756</v>
      </c>
      <c r="AY1101" s="16">
        <v>3232243936</v>
      </c>
      <c r="AZ1101" s="16" t="str">
        <f t="shared" ca="1" si="102"/>
        <v xml:space="preserve"> </v>
      </c>
      <c r="BA1101" s="16" t="s">
        <v>87</v>
      </c>
      <c r="BB1101" s="16" t="s">
        <v>87</v>
      </c>
      <c r="BC1101" s="16"/>
      <c r="BD1101" s="18" t="s">
        <v>87</v>
      </c>
      <c r="BE1101" s="16"/>
      <c r="BF1101" s="16" t="s">
        <v>87</v>
      </c>
      <c r="BG1101" s="31"/>
      <c r="BH1101" s="16"/>
      <c r="BI1101" s="19"/>
      <c r="BJ1101" s="16"/>
      <c r="BK1101" s="16"/>
      <c r="BL1101" s="34"/>
    </row>
    <row r="1102" spans="1:64">
      <c r="A1102" s="15">
        <v>1246</v>
      </c>
      <c r="B1102" s="16">
        <v>301</v>
      </c>
      <c r="C1102" s="17" t="s">
        <v>64</v>
      </c>
      <c r="D1102" s="18">
        <v>1006658728</v>
      </c>
      <c r="E1102" s="18">
        <v>1006658728</v>
      </c>
      <c r="F1102" s="18">
        <v>1006658728</v>
      </c>
      <c r="G1102" s="17" t="s">
        <v>5632</v>
      </c>
      <c r="H1102" s="16" t="s">
        <v>236</v>
      </c>
      <c r="I1102" s="19">
        <v>34295</v>
      </c>
      <c r="J1102" s="16">
        <f t="shared" ca="1" si="103"/>
        <v>31</v>
      </c>
      <c r="K1102" s="17" t="s">
        <v>67</v>
      </c>
      <c r="L1102" s="16">
        <v>4070</v>
      </c>
      <c r="M1102" s="16" t="s">
        <v>3596</v>
      </c>
      <c r="N1102" s="16" t="s">
        <v>3597</v>
      </c>
      <c r="O1102" s="35" t="s">
        <v>3598</v>
      </c>
      <c r="P1102" s="16" t="s">
        <v>71</v>
      </c>
      <c r="Q1102" s="16" t="s">
        <v>131</v>
      </c>
      <c r="R1102" s="38" t="s">
        <v>73</v>
      </c>
      <c r="S1102" s="22"/>
      <c r="T1102" s="22">
        <v>1246</v>
      </c>
      <c r="U1102" s="22" t="s">
        <v>3597</v>
      </c>
      <c r="V1102" s="37" t="s">
        <v>3598</v>
      </c>
      <c r="W1102" s="16">
        <v>1000</v>
      </c>
      <c r="X1102" s="16" t="s">
        <v>74</v>
      </c>
      <c r="Y1102" s="16" t="s">
        <v>3599</v>
      </c>
      <c r="Z1102" s="16" t="s">
        <v>3600</v>
      </c>
      <c r="AA1102" s="16" t="s">
        <v>76</v>
      </c>
      <c r="AB1102" s="16" t="s">
        <v>76</v>
      </c>
      <c r="AC1102" s="16" t="s">
        <v>76</v>
      </c>
      <c r="AD1102" s="16"/>
      <c r="AE1102" s="16" t="s">
        <v>3601</v>
      </c>
      <c r="AF1102" s="24">
        <v>2948278</v>
      </c>
      <c r="AG1102" s="25" t="s">
        <v>78</v>
      </c>
      <c r="AH1102" s="24">
        <v>2948278</v>
      </c>
      <c r="AI1102" s="26" t="s">
        <v>78</v>
      </c>
      <c r="AJ1102" s="27">
        <v>43285</v>
      </c>
      <c r="AK1102" s="19"/>
      <c r="AL1102" s="28">
        <f t="shared" ca="1" si="104"/>
        <v>6.75</v>
      </c>
      <c r="AM1102" s="16" t="s">
        <v>183</v>
      </c>
      <c r="AN1102" s="16" t="s">
        <v>94</v>
      </c>
      <c r="AO1102" s="36" t="s">
        <v>82</v>
      </c>
      <c r="AP1102" s="30">
        <v>6.9690000000000002E-2</v>
      </c>
      <c r="AQ1102" s="31" t="s">
        <v>5633</v>
      </c>
      <c r="AR1102" s="16" t="s">
        <v>5633</v>
      </c>
      <c r="AS1102" s="16" t="s">
        <v>263</v>
      </c>
      <c r="AT1102" s="16"/>
      <c r="AU1102" s="33"/>
      <c r="AV1102" s="16"/>
      <c r="AW1102" s="16" t="s">
        <v>5634</v>
      </c>
      <c r="AX1102" s="16">
        <v>3112426717</v>
      </c>
      <c r="AY1102" s="16" t="s">
        <v>78</v>
      </c>
      <c r="AZ1102" s="16" t="str">
        <f t="shared" ca="1" si="102"/>
        <v xml:space="preserve"> </v>
      </c>
      <c r="BA1102" s="16" t="s">
        <v>87</v>
      </c>
      <c r="BB1102" s="16" t="s">
        <v>87</v>
      </c>
      <c r="BC1102" s="16"/>
      <c r="BD1102" s="18" t="s">
        <v>87</v>
      </c>
      <c r="BE1102" s="16"/>
      <c r="BF1102" s="16" t="s">
        <v>87</v>
      </c>
      <c r="BG1102" s="31"/>
      <c r="BH1102" s="16"/>
      <c r="BI1102" s="19"/>
      <c r="BJ1102" s="16"/>
      <c r="BK1102" s="16"/>
      <c r="BL1102" s="34"/>
    </row>
    <row r="1103" spans="1:64">
      <c r="A1103" s="15">
        <v>1247</v>
      </c>
      <c r="B1103" s="16">
        <v>301</v>
      </c>
      <c r="C1103" s="17" t="s">
        <v>64</v>
      </c>
      <c r="D1103" s="18">
        <v>1006665479</v>
      </c>
      <c r="E1103" s="18">
        <v>1006665479</v>
      </c>
      <c r="F1103" s="18">
        <v>1006665479</v>
      </c>
      <c r="G1103" s="17" t="s">
        <v>5635</v>
      </c>
      <c r="H1103" s="16"/>
      <c r="I1103" s="19">
        <v>34876</v>
      </c>
      <c r="J1103" s="16">
        <f t="shared" ca="1" si="103"/>
        <v>29</v>
      </c>
      <c r="K1103" s="17" t="s">
        <v>67</v>
      </c>
      <c r="L1103" s="16">
        <v>4070</v>
      </c>
      <c r="M1103" s="16" t="s">
        <v>3596</v>
      </c>
      <c r="N1103" s="16" t="s">
        <v>3597</v>
      </c>
      <c r="O1103" s="35" t="s">
        <v>3598</v>
      </c>
      <c r="P1103" s="16" t="s">
        <v>71</v>
      </c>
      <c r="Q1103" s="16" t="s">
        <v>131</v>
      </c>
      <c r="R1103" s="38" t="s">
        <v>73</v>
      </c>
      <c r="S1103" s="22"/>
      <c r="T1103" s="22">
        <v>1247</v>
      </c>
      <c r="U1103" s="22" t="s">
        <v>3597</v>
      </c>
      <c r="V1103" s="37" t="s">
        <v>3598</v>
      </c>
      <c r="W1103" s="16">
        <v>1000</v>
      </c>
      <c r="X1103" s="16" t="s">
        <v>74</v>
      </c>
      <c r="Y1103" s="16" t="s">
        <v>3599</v>
      </c>
      <c r="Z1103" s="16" t="s">
        <v>3600</v>
      </c>
      <c r="AA1103" s="16" t="s">
        <v>339</v>
      </c>
      <c r="AB1103" s="16" t="s">
        <v>3825</v>
      </c>
      <c r="AC1103" s="16" t="s">
        <v>341</v>
      </c>
      <c r="AD1103" s="16" t="s">
        <v>5636</v>
      </c>
      <c r="AE1103" s="16" t="s">
        <v>3601</v>
      </c>
      <c r="AF1103" s="24">
        <v>2948278</v>
      </c>
      <c r="AG1103" s="25" t="s">
        <v>78</v>
      </c>
      <c r="AH1103" s="24">
        <v>2948278</v>
      </c>
      <c r="AI1103" s="26" t="s">
        <v>78</v>
      </c>
      <c r="AJ1103" s="27">
        <v>43059</v>
      </c>
      <c r="AK1103" s="19"/>
      <c r="AL1103" s="28">
        <f t="shared" ca="1" si="104"/>
        <v>7.333333333333333</v>
      </c>
      <c r="AM1103" s="16" t="s">
        <v>183</v>
      </c>
      <c r="AN1103" s="16" t="s">
        <v>94</v>
      </c>
      <c r="AO1103" s="36" t="s">
        <v>343</v>
      </c>
      <c r="AP1103" s="30">
        <v>6.9690000000000002E-2</v>
      </c>
      <c r="AQ1103" s="31" t="s">
        <v>5637</v>
      </c>
      <c r="AR1103" s="16" t="s">
        <v>5637</v>
      </c>
      <c r="AS1103" s="16" t="s">
        <v>3755</v>
      </c>
      <c r="AT1103" s="16"/>
      <c r="AU1103" s="33"/>
      <c r="AV1103" s="16"/>
      <c r="AW1103" s="16" t="s">
        <v>5638</v>
      </c>
      <c r="AX1103" s="16">
        <v>3132293596</v>
      </c>
      <c r="AY1103" s="16" t="s">
        <v>78</v>
      </c>
      <c r="AZ1103" s="16" t="str">
        <f t="shared" ca="1" si="102"/>
        <v xml:space="preserve"> </v>
      </c>
      <c r="BA1103" s="16" t="s">
        <v>87</v>
      </c>
      <c r="BB1103" s="16" t="s">
        <v>87</v>
      </c>
      <c r="BC1103" s="16"/>
      <c r="BD1103" s="18" t="s">
        <v>87</v>
      </c>
      <c r="BE1103" s="16"/>
      <c r="BF1103" s="16" t="s">
        <v>87</v>
      </c>
      <c r="BG1103" s="31"/>
      <c r="BH1103" s="16"/>
      <c r="BI1103" s="19"/>
      <c r="BJ1103" s="16"/>
      <c r="BK1103" s="16"/>
      <c r="BL1103" s="34"/>
    </row>
    <row r="1104" spans="1:64">
      <c r="A1104" s="15">
        <v>1248</v>
      </c>
      <c r="B1104" s="16">
        <v>301</v>
      </c>
      <c r="C1104" s="17" t="s">
        <v>64</v>
      </c>
      <c r="D1104" s="18">
        <v>1006696563</v>
      </c>
      <c r="E1104" s="18">
        <v>1006696563</v>
      </c>
      <c r="F1104" s="18">
        <v>1006696563</v>
      </c>
      <c r="G1104" s="17" t="s">
        <v>5639</v>
      </c>
      <c r="H1104" s="16" t="s">
        <v>89</v>
      </c>
      <c r="I1104" s="19" t="s">
        <v>5640</v>
      </c>
      <c r="J1104" s="16">
        <f t="shared" ca="1" si="103"/>
        <v>34</v>
      </c>
      <c r="K1104" s="17" t="s">
        <v>67</v>
      </c>
      <c r="L1104" s="16">
        <v>4070</v>
      </c>
      <c r="M1104" s="16" t="s">
        <v>3596</v>
      </c>
      <c r="N1104" s="16" t="s">
        <v>3597</v>
      </c>
      <c r="O1104" s="35" t="s">
        <v>3598</v>
      </c>
      <c r="P1104" s="16" t="s">
        <v>71</v>
      </c>
      <c r="Q1104" s="16" t="s">
        <v>131</v>
      </c>
      <c r="R1104" s="38" t="s">
        <v>73</v>
      </c>
      <c r="S1104" s="22"/>
      <c r="T1104" s="22">
        <v>1248</v>
      </c>
      <c r="U1104" s="22" t="s">
        <v>3597</v>
      </c>
      <c r="V1104" s="37" t="s">
        <v>3598</v>
      </c>
      <c r="W1104" s="16">
        <v>1000</v>
      </c>
      <c r="X1104" s="16" t="s">
        <v>74</v>
      </c>
      <c r="Y1104" s="16" t="s">
        <v>3599</v>
      </c>
      <c r="Z1104" s="16" t="s">
        <v>3600</v>
      </c>
      <c r="AA1104" s="16" t="s">
        <v>1359</v>
      </c>
      <c r="AB1104" s="16" t="s">
        <v>4352</v>
      </c>
      <c r="AC1104" s="16" t="s">
        <v>1951</v>
      </c>
      <c r="AD1104" s="16"/>
      <c r="AE1104" s="16" t="s">
        <v>3601</v>
      </c>
      <c r="AF1104" s="24">
        <v>2948278</v>
      </c>
      <c r="AG1104" s="25" t="s">
        <v>78</v>
      </c>
      <c r="AH1104" s="24">
        <v>2948278</v>
      </c>
      <c r="AI1104" s="26" t="s">
        <v>78</v>
      </c>
      <c r="AJ1104" s="27">
        <v>42986</v>
      </c>
      <c r="AK1104" s="19"/>
      <c r="AL1104" s="28">
        <f t="shared" ca="1" si="104"/>
        <v>7.5</v>
      </c>
      <c r="AM1104" s="16" t="s">
        <v>183</v>
      </c>
      <c r="AN1104" s="16" t="s">
        <v>94</v>
      </c>
      <c r="AO1104" s="36" t="s">
        <v>1953</v>
      </c>
      <c r="AP1104" s="30">
        <v>6.9690000000000002E-2</v>
      </c>
      <c r="AQ1104" s="31" t="s">
        <v>5641</v>
      </c>
      <c r="AR1104" s="16" t="s">
        <v>5641</v>
      </c>
      <c r="AS1104" s="16" t="s">
        <v>84</v>
      </c>
      <c r="AT1104" s="16"/>
      <c r="AU1104" s="33"/>
      <c r="AV1104" s="16"/>
      <c r="AW1104" s="16" t="s">
        <v>5642</v>
      </c>
      <c r="AX1104" s="16">
        <v>3153541503</v>
      </c>
      <c r="AY1104" s="16">
        <v>3153541503</v>
      </c>
      <c r="AZ1104" s="16" t="str">
        <f t="shared" ca="1" si="102"/>
        <v xml:space="preserve"> </v>
      </c>
      <c r="BA1104" s="16" t="s">
        <v>87</v>
      </c>
      <c r="BB1104" s="16" t="s">
        <v>87</v>
      </c>
      <c r="BC1104" s="16"/>
      <c r="BD1104" s="18" t="s">
        <v>87</v>
      </c>
      <c r="BE1104" s="16"/>
      <c r="BF1104" s="16" t="s">
        <v>87</v>
      </c>
      <c r="BG1104" s="31"/>
      <c r="BH1104" s="16"/>
      <c r="BI1104" s="19"/>
      <c r="BJ1104" s="16"/>
      <c r="BK1104" s="16"/>
      <c r="BL1104" s="34"/>
    </row>
    <row r="1105" spans="1:64">
      <c r="A1105" s="15">
        <v>1249</v>
      </c>
      <c r="B1105" s="16">
        <v>301</v>
      </c>
      <c r="C1105" s="17" t="s">
        <v>112</v>
      </c>
      <c r="D1105" s="18">
        <v>1148211474</v>
      </c>
      <c r="E1105" s="18">
        <v>1148211474</v>
      </c>
      <c r="F1105" s="18">
        <v>1148211474</v>
      </c>
      <c r="G1105" s="17" t="s">
        <v>5643</v>
      </c>
      <c r="H1105" s="16" t="s">
        <v>89</v>
      </c>
      <c r="I1105" s="26">
        <v>31757</v>
      </c>
      <c r="J1105" s="16">
        <f t="shared" ca="1" si="103"/>
        <v>38</v>
      </c>
      <c r="K1105" s="17" t="s">
        <v>67</v>
      </c>
      <c r="L1105" s="16">
        <v>4070</v>
      </c>
      <c r="M1105" s="16" t="s">
        <v>3596</v>
      </c>
      <c r="N1105" s="16" t="s">
        <v>3597</v>
      </c>
      <c r="O1105" s="35" t="s">
        <v>3598</v>
      </c>
      <c r="P1105" s="16" t="s">
        <v>71</v>
      </c>
      <c r="Q1105" s="16" t="s">
        <v>131</v>
      </c>
      <c r="R1105" s="38" t="s">
        <v>73</v>
      </c>
      <c r="S1105" s="22"/>
      <c r="T1105" s="22">
        <v>1249</v>
      </c>
      <c r="U1105" s="22" t="s">
        <v>3597</v>
      </c>
      <c r="V1105" s="37" t="s">
        <v>3598</v>
      </c>
      <c r="W1105" s="16">
        <v>1000</v>
      </c>
      <c r="X1105" s="16" t="s">
        <v>74</v>
      </c>
      <c r="Y1105" s="16" t="s">
        <v>3599</v>
      </c>
      <c r="Z1105" s="16" t="s">
        <v>3600</v>
      </c>
      <c r="AA1105" s="16" t="s">
        <v>433</v>
      </c>
      <c r="AB1105" s="16" t="s">
        <v>434</v>
      </c>
      <c r="AC1105" s="16" t="s">
        <v>435</v>
      </c>
      <c r="AD1105" s="16" t="s">
        <v>4407</v>
      </c>
      <c r="AE1105" s="16" t="s">
        <v>1324</v>
      </c>
      <c r="AF1105" s="24">
        <v>2948278</v>
      </c>
      <c r="AG1105" s="25" t="s">
        <v>78</v>
      </c>
      <c r="AH1105" s="24">
        <v>2948278</v>
      </c>
      <c r="AI1105" s="26" t="s">
        <v>78</v>
      </c>
      <c r="AJ1105" s="26">
        <v>44970</v>
      </c>
      <c r="AK1105" s="19" t="s">
        <v>5644</v>
      </c>
      <c r="AL1105" s="28">
        <f t="shared" ca="1" si="104"/>
        <v>2.0833333333333335</v>
      </c>
      <c r="AM1105" s="16" t="s">
        <v>183</v>
      </c>
      <c r="AN1105" s="16" t="s">
        <v>94</v>
      </c>
      <c r="AO1105" s="36" t="s">
        <v>436</v>
      </c>
      <c r="AP1105" s="30">
        <v>6.9690000000000002E-2</v>
      </c>
      <c r="AQ1105" s="31" t="s">
        <v>5645</v>
      </c>
      <c r="AR1105" s="32" t="s">
        <v>5646</v>
      </c>
      <c r="AS1105" s="16" t="s">
        <v>107</v>
      </c>
      <c r="AT1105" s="16"/>
      <c r="AU1105" s="33"/>
      <c r="AV1105" s="16"/>
      <c r="AW1105" s="16" t="s">
        <v>5647</v>
      </c>
      <c r="AX1105" s="16">
        <v>3116958686</v>
      </c>
      <c r="AY1105" s="16" t="s">
        <v>78</v>
      </c>
      <c r="AZ1105" s="16" t="str">
        <f t="shared" ca="1" si="102"/>
        <v xml:space="preserve"> </v>
      </c>
      <c r="BA1105" s="16" t="s">
        <v>87</v>
      </c>
      <c r="BB1105" s="16" t="s">
        <v>87</v>
      </c>
      <c r="BC1105" s="16"/>
      <c r="BD1105" s="18" t="s">
        <v>87</v>
      </c>
      <c r="BE1105" s="16"/>
      <c r="BF1105" s="16" t="s">
        <v>87</v>
      </c>
      <c r="BG1105" s="31"/>
      <c r="BH1105" s="16"/>
      <c r="BI1105" s="19"/>
      <c r="BJ1105" s="16"/>
      <c r="BK1105" s="16"/>
      <c r="BL1105" s="34"/>
    </row>
    <row r="1106" spans="1:64">
      <c r="A1106" s="15">
        <v>1250</v>
      </c>
      <c r="B1106" s="16">
        <v>301</v>
      </c>
      <c r="C1106" s="17" t="s">
        <v>112</v>
      </c>
      <c r="D1106" s="18">
        <v>1006722082</v>
      </c>
      <c r="E1106" s="18">
        <v>1006722082</v>
      </c>
      <c r="F1106" s="18">
        <v>1006722082</v>
      </c>
      <c r="G1106" s="17" t="s">
        <v>5648</v>
      </c>
      <c r="H1106" s="16" t="s">
        <v>89</v>
      </c>
      <c r="I1106" s="19">
        <v>33992</v>
      </c>
      <c r="J1106" s="16">
        <f t="shared" ca="1" si="103"/>
        <v>32</v>
      </c>
      <c r="K1106" s="17" t="s">
        <v>67</v>
      </c>
      <c r="L1106" s="16">
        <v>4070</v>
      </c>
      <c r="M1106" s="16" t="s">
        <v>3596</v>
      </c>
      <c r="N1106" s="16" t="s">
        <v>3597</v>
      </c>
      <c r="O1106" s="35" t="s">
        <v>3598</v>
      </c>
      <c r="P1106" s="16" t="s">
        <v>71</v>
      </c>
      <c r="Q1106" s="16" t="s">
        <v>131</v>
      </c>
      <c r="R1106" s="38" t="s">
        <v>73</v>
      </c>
      <c r="S1106" s="22"/>
      <c r="T1106" s="22">
        <v>1250</v>
      </c>
      <c r="U1106" s="22" t="s">
        <v>3597</v>
      </c>
      <c r="V1106" s="37" t="s">
        <v>3598</v>
      </c>
      <c r="W1106" s="16">
        <v>1000</v>
      </c>
      <c r="X1106" s="16" t="s">
        <v>74</v>
      </c>
      <c r="Y1106" s="16" t="s">
        <v>3599</v>
      </c>
      <c r="Z1106" s="16" t="s">
        <v>3600</v>
      </c>
      <c r="AA1106" s="16" t="s">
        <v>76</v>
      </c>
      <c r="AB1106" s="16" t="s">
        <v>76</v>
      </c>
      <c r="AC1106" s="16" t="s">
        <v>76</v>
      </c>
      <c r="AD1106" s="16" t="s">
        <v>5649</v>
      </c>
      <c r="AE1106" s="16" t="s">
        <v>3601</v>
      </c>
      <c r="AF1106" s="24">
        <v>2948278</v>
      </c>
      <c r="AG1106" s="25" t="s">
        <v>78</v>
      </c>
      <c r="AH1106" s="24">
        <v>2948278</v>
      </c>
      <c r="AI1106" s="26" t="s">
        <v>78</v>
      </c>
      <c r="AJ1106" s="27">
        <v>43285</v>
      </c>
      <c r="AK1106" s="19"/>
      <c r="AL1106" s="28">
        <f t="shared" ca="1" si="104"/>
        <v>6.75</v>
      </c>
      <c r="AM1106" s="16" t="s">
        <v>269</v>
      </c>
      <c r="AN1106" s="16" t="s">
        <v>94</v>
      </c>
      <c r="AO1106" s="36" t="s">
        <v>82</v>
      </c>
      <c r="AP1106" s="30">
        <v>6.9690000000000002E-2</v>
      </c>
      <c r="AQ1106" s="31" t="s">
        <v>5650</v>
      </c>
      <c r="AR1106" s="16" t="s">
        <v>5650</v>
      </c>
      <c r="AS1106" s="16" t="s">
        <v>84</v>
      </c>
      <c r="AT1106" s="16"/>
      <c r="AU1106" s="33"/>
      <c r="AV1106" s="16"/>
      <c r="AW1106" s="16" t="s">
        <v>5651</v>
      </c>
      <c r="AX1106" s="16">
        <v>3148315242</v>
      </c>
      <c r="AY1106" s="16" t="s">
        <v>78</v>
      </c>
      <c r="AZ1106" s="16" t="str">
        <f t="shared" ref="AZ1106:AZ1136" ca="1" si="105">IF(AND(C1106="MASCULINO",J1106&gt;=59),"Prepensionado",IF(AND(C1106="FEMENINO",J1106&gt;=54),"Prepensionado"," "))</f>
        <v xml:space="preserve"> </v>
      </c>
      <c r="BA1106" s="16" t="s">
        <v>87</v>
      </c>
      <c r="BB1106" s="16" t="s">
        <v>87</v>
      </c>
      <c r="BC1106" s="16"/>
      <c r="BD1106" s="18" t="s">
        <v>87</v>
      </c>
      <c r="BE1106" s="16"/>
      <c r="BF1106" s="16" t="s">
        <v>87</v>
      </c>
      <c r="BG1106" s="31"/>
      <c r="BH1106" s="16"/>
      <c r="BI1106" s="19"/>
      <c r="BJ1106" s="16"/>
      <c r="BK1106" s="16"/>
      <c r="BL1106" s="34"/>
    </row>
    <row r="1107" spans="1:64">
      <c r="A1107" s="15">
        <v>1251</v>
      </c>
      <c r="B1107" s="16">
        <v>301</v>
      </c>
      <c r="C1107" s="17" t="s">
        <v>112</v>
      </c>
      <c r="D1107" s="18">
        <v>1006835727</v>
      </c>
      <c r="E1107" s="18">
        <v>1006835727</v>
      </c>
      <c r="F1107" s="18">
        <v>1006835727</v>
      </c>
      <c r="G1107" s="17" t="s">
        <v>5652</v>
      </c>
      <c r="H1107" s="16" t="s">
        <v>66</v>
      </c>
      <c r="I1107" s="19">
        <v>35643</v>
      </c>
      <c r="J1107" s="16">
        <f t="shared" ca="1" si="103"/>
        <v>27</v>
      </c>
      <c r="K1107" s="17" t="s">
        <v>67</v>
      </c>
      <c r="L1107" s="16">
        <v>4070</v>
      </c>
      <c r="M1107" s="16" t="s">
        <v>3596</v>
      </c>
      <c r="N1107" s="16" t="s">
        <v>3597</v>
      </c>
      <c r="O1107" s="35" t="s">
        <v>3598</v>
      </c>
      <c r="P1107" s="16" t="s">
        <v>71</v>
      </c>
      <c r="Q1107" s="16" t="s">
        <v>131</v>
      </c>
      <c r="R1107" s="38" t="s">
        <v>73</v>
      </c>
      <c r="S1107" s="22"/>
      <c r="T1107" s="22">
        <v>1251</v>
      </c>
      <c r="U1107" s="22" t="s">
        <v>3597</v>
      </c>
      <c r="V1107" s="37" t="s">
        <v>3598</v>
      </c>
      <c r="W1107" s="16">
        <v>1000</v>
      </c>
      <c r="X1107" s="16" t="s">
        <v>74</v>
      </c>
      <c r="Y1107" s="16" t="s">
        <v>3599</v>
      </c>
      <c r="Z1107" s="16" t="s">
        <v>3600</v>
      </c>
      <c r="AA1107" s="16" t="s">
        <v>76</v>
      </c>
      <c r="AB1107" s="16" t="s">
        <v>76</v>
      </c>
      <c r="AC1107" s="16" t="s">
        <v>76</v>
      </c>
      <c r="AD1107" s="16"/>
      <c r="AE1107" s="16" t="s">
        <v>3601</v>
      </c>
      <c r="AF1107" s="24">
        <v>2948278</v>
      </c>
      <c r="AG1107" s="25" t="s">
        <v>78</v>
      </c>
      <c r="AH1107" s="24">
        <v>2948278</v>
      </c>
      <c r="AI1107" s="26" t="s">
        <v>78</v>
      </c>
      <c r="AJ1107" s="27">
        <v>43059</v>
      </c>
      <c r="AK1107" s="19"/>
      <c r="AL1107" s="28">
        <f t="shared" ca="1" si="104"/>
        <v>7.333333333333333</v>
      </c>
      <c r="AM1107" s="16" t="s">
        <v>173</v>
      </c>
      <c r="AN1107" s="16" t="s">
        <v>94</v>
      </c>
      <c r="AO1107" s="36" t="s">
        <v>82</v>
      </c>
      <c r="AP1107" s="30">
        <v>6.9690000000000002E-2</v>
      </c>
      <c r="AQ1107" s="31" t="s">
        <v>5653</v>
      </c>
      <c r="AR1107" s="16" t="s">
        <v>5653</v>
      </c>
      <c r="AS1107" s="16" t="s">
        <v>84</v>
      </c>
      <c r="AT1107" s="16"/>
      <c r="AU1107" s="33"/>
      <c r="AV1107" s="16"/>
      <c r="AW1107" s="16" t="s">
        <v>5654</v>
      </c>
      <c r="AX1107" s="16">
        <v>3232260593</v>
      </c>
      <c r="AY1107" s="16" t="s">
        <v>78</v>
      </c>
      <c r="AZ1107" s="16" t="str">
        <f t="shared" ca="1" si="105"/>
        <v xml:space="preserve"> </v>
      </c>
      <c r="BA1107" s="16" t="s">
        <v>87</v>
      </c>
      <c r="BB1107" s="16" t="s">
        <v>211</v>
      </c>
      <c r="BC1107" s="16"/>
      <c r="BD1107" s="18" t="s">
        <v>87</v>
      </c>
      <c r="BE1107" s="16"/>
      <c r="BF1107" s="16" t="s">
        <v>87</v>
      </c>
      <c r="BG1107" s="31"/>
      <c r="BH1107" s="16"/>
      <c r="BI1107" s="19"/>
      <c r="BJ1107" s="16"/>
      <c r="BK1107" s="16"/>
      <c r="BL1107" s="34"/>
    </row>
    <row r="1108" spans="1:64">
      <c r="A1108" s="15">
        <v>1252</v>
      </c>
      <c r="B1108" s="16">
        <v>301</v>
      </c>
      <c r="C1108" s="17" t="s">
        <v>112</v>
      </c>
      <c r="D1108" s="18">
        <v>1006867355</v>
      </c>
      <c r="E1108" s="18">
        <v>1006867355</v>
      </c>
      <c r="F1108" s="18">
        <v>1006867355</v>
      </c>
      <c r="G1108" s="17" t="s">
        <v>5655</v>
      </c>
      <c r="H1108" s="16" t="s">
        <v>229</v>
      </c>
      <c r="I1108" s="19">
        <v>32431</v>
      </c>
      <c r="J1108" s="16">
        <f t="shared" ca="1" si="103"/>
        <v>36</v>
      </c>
      <c r="K1108" s="17" t="s">
        <v>67</v>
      </c>
      <c r="L1108" s="16">
        <v>4070</v>
      </c>
      <c r="M1108" s="16" t="s">
        <v>3596</v>
      </c>
      <c r="N1108" s="16" t="s">
        <v>3597</v>
      </c>
      <c r="O1108" s="35" t="s">
        <v>3598</v>
      </c>
      <c r="P1108" s="16" t="s">
        <v>71</v>
      </c>
      <c r="Q1108" s="16" t="s">
        <v>131</v>
      </c>
      <c r="R1108" s="38" t="s">
        <v>73</v>
      </c>
      <c r="S1108" s="22"/>
      <c r="T1108" s="22">
        <v>1252</v>
      </c>
      <c r="U1108" s="22" t="s">
        <v>3597</v>
      </c>
      <c r="V1108" s="37" t="s">
        <v>3598</v>
      </c>
      <c r="W1108" s="16">
        <v>1000</v>
      </c>
      <c r="X1108" s="16" t="s">
        <v>74</v>
      </c>
      <c r="Y1108" s="16" t="s">
        <v>3599</v>
      </c>
      <c r="Z1108" s="16" t="s">
        <v>3600</v>
      </c>
      <c r="AA1108" s="16" t="s">
        <v>671</v>
      </c>
      <c r="AB1108" s="16" t="s">
        <v>4135</v>
      </c>
      <c r="AC1108" s="16" t="s">
        <v>3691</v>
      </c>
      <c r="AD1108" s="16"/>
      <c r="AE1108" s="16" t="s">
        <v>3601</v>
      </c>
      <c r="AF1108" s="24">
        <v>2948278</v>
      </c>
      <c r="AG1108" s="25" t="s">
        <v>78</v>
      </c>
      <c r="AH1108" s="24">
        <v>2948278</v>
      </c>
      <c r="AI1108" s="26" t="s">
        <v>78</v>
      </c>
      <c r="AJ1108" s="27">
        <v>43059</v>
      </c>
      <c r="AK1108" s="19"/>
      <c r="AL1108" s="28">
        <f t="shared" ca="1" si="104"/>
        <v>7.333333333333333</v>
      </c>
      <c r="AM1108" s="16" t="s">
        <v>183</v>
      </c>
      <c r="AN1108" s="16" t="s">
        <v>94</v>
      </c>
      <c r="AO1108" s="16" t="s">
        <v>3692</v>
      </c>
      <c r="AP1108" s="30">
        <v>6.9690000000000002E-2</v>
      </c>
      <c r="AQ1108" s="31" t="s">
        <v>5656</v>
      </c>
      <c r="AR1108" s="16" t="s">
        <v>5656</v>
      </c>
      <c r="AS1108" s="16" t="s">
        <v>84</v>
      </c>
      <c r="AT1108" s="16"/>
      <c r="AU1108" s="33"/>
      <c r="AV1108" s="16"/>
      <c r="AW1108" s="16" t="s">
        <v>5657</v>
      </c>
      <c r="AX1108" s="16">
        <v>3219651323</v>
      </c>
      <c r="AY1108" s="16" t="s">
        <v>78</v>
      </c>
      <c r="AZ1108" s="16" t="str">
        <f t="shared" ca="1" si="105"/>
        <v xml:space="preserve"> </v>
      </c>
      <c r="BA1108" s="16" t="s">
        <v>87</v>
      </c>
      <c r="BB1108" s="16" t="s">
        <v>87</v>
      </c>
      <c r="BC1108" s="16"/>
      <c r="BD1108" s="18" t="s">
        <v>87</v>
      </c>
      <c r="BE1108" s="16"/>
      <c r="BF1108" s="16" t="s">
        <v>87</v>
      </c>
      <c r="BG1108" s="31"/>
      <c r="BH1108" s="16"/>
      <c r="BI1108" s="19"/>
      <c r="BJ1108" s="16"/>
      <c r="BK1108" s="16"/>
      <c r="BL1108" s="34"/>
    </row>
    <row r="1109" spans="1:64">
      <c r="A1109" s="15">
        <v>1253</v>
      </c>
      <c r="B1109" s="16">
        <v>301</v>
      </c>
      <c r="C1109" s="17" t="s">
        <v>64</v>
      </c>
      <c r="D1109" s="18">
        <v>1006879691</v>
      </c>
      <c r="E1109" s="18">
        <v>1006879691</v>
      </c>
      <c r="F1109" s="18">
        <v>1006879691</v>
      </c>
      <c r="G1109" s="17" t="s">
        <v>5658</v>
      </c>
      <c r="H1109" s="16" t="s">
        <v>89</v>
      </c>
      <c r="I1109" s="19">
        <v>33276</v>
      </c>
      <c r="J1109" s="16">
        <f t="shared" ca="1" si="103"/>
        <v>34</v>
      </c>
      <c r="K1109" s="17" t="s">
        <v>67</v>
      </c>
      <c r="L1109" s="16">
        <v>4070</v>
      </c>
      <c r="M1109" s="16" t="s">
        <v>3596</v>
      </c>
      <c r="N1109" s="16" t="s">
        <v>3597</v>
      </c>
      <c r="O1109" s="35" t="s">
        <v>3598</v>
      </c>
      <c r="P1109" s="16" t="s">
        <v>71</v>
      </c>
      <c r="Q1109" s="16" t="s">
        <v>131</v>
      </c>
      <c r="R1109" s="38" t="s">
        <v>73</v>
      </c>
      <c r="S1109" s="22"/>
      <c r="T1109" s="22">
        <v>1253</v>
      </c>
      <c r="U1109" s="22" t="s">
        <v>3597</v>
      </c>
      <c r="V1109" s="37" t="s">
        <v>3598</v>
      </c>
      <c r="W1109" s="16">
        <v>1000</v>
      </c>
      <c r="X1109" s="16" t="s">
        <v>74</v>
      </c>
      <c r="Y1109" s="16" t="s">
        <v>3599</v>
      </c>
      <c r="Z1109" s="16" t="s">
        <v>3600</v>
      </c>
      <c r="AA1109" s="16" t="s">
        <v>671</v>
      </c>
      <c r="AB1109" s="16" t="s">
        <v>3816</v>
      </c>
      <c r="AC1109" s="16" t="s">
        <v>3817</v>
      </c>
      <c r="AD1109" s="16"/>
      <c r="AE1109" s="16" t="s">
        <v>3601</v>
      </c>
      <c r="AF1109" s="24">
        <v>2948278</v>
      </c>
      <c r="AG1109" s="25" t="s">
        <v>78</v>
      </c>
      <c r="AH1109" s="24">
        <v>2948278</v>
      </c>
      <c r="AI1109" s="26" t="s">
        <v>78</v>
      </c>
      <c r="AJ1109" s="27">
        <v>43285</v>
      </c>
      <c r="AK1109" s="19"/>
      <c r="AL1109" s="28">
        <f t="shared" ca="1" si="104"/>
        <v>6.75</v>
      </c>
      <c r="AM1109" s="16" t="s">
        <v>183</v>
      </c>
      <c r="AN1109" s="16" t="s">
        <v>94</v>
      </c>
      <c r="AO1109" s="36" t="s">
        <v>3818</v>
      </c>
      <c r="AP1109" s="30">
        <v>6.9690000000000002E-2</v>
      </c>
      <c r="AQ1109" s="31" t="s">
        <v>5659</v>
      </c>
      <c r="AR1109" s="16" t="s">
        <v>5659</v>
      </c>
      <c r="AS1109" s="16" t="s">
        <v>84</v>
      </c>
      <c r="AT1109" s="16"/>
      <c r="AU1109" s="33"/>
      <c r="AV1109" s="16"/>
      <c r="AW1109" s="16" t="s">
        <v>5660</v>
      </c>
      <c r="AX1109" s="16">
        <v>3213000695</v>
      </c>
      <c r="AY1109" s="16" t="s">
        <v>78</v>
      </c>
      <c r="AZ1109" s="16" t="str">
        <f t="shared" ca="1" si="105"/>
        <v xml:space="preserve"> </v>
      </c>
      <c r="BA1109" s="16" t="s">
        <v>87</v>
      </c>
      <c r="BB1109" s="16" t="s">
        <v>87</v>
      </c>
      <c r="BC1109" s="16"/>
      <c r="BD1109" s="18" t="s">
        <v>87</v>
      </c>
      <c r="BE1109" s="16"/>
      <c r="BF1109" s="16" t="s">
        <v>87</v>
      </c>
      <c r="BG1109" s="31"/>
      <c r="BH1109" s="16"/>
      <c r="BI1109" s="19"/>
      <c r="BJ1109" s="16"/>
      <c r="BK1109" s="16"/>
      <c r="BL1109" s="34"/>
    </row>
    <row r="1110" spans="1:64">
      <c r="A1110" s="15">
        <v>1254</v>
      </c>
      <c r="B1110" s="16">
        <v>301</v>
      </c>
      <c r="C1110" s="17" t="s">
        <v>112</v>
      </c>
      <c r="D1110" s="18">
        <v>1006908574</v>
      </c>
      <c r="E1110" s="18">
        <v>1006908574</v>
      </c>
      <c r="F1110" s="18">
        <v>1006908574</v>
      </c>
      <c r="G1110" s="17" t="s">
        <v>5661</v>
      </c>
      <c r="H1110" s="16" t="s">
        <v>89</v>
      </c>
      <c r="I1110" s="19">
        <v>33538</v>
      </c>
      <c r="J1110" s="16">
        <f t="shared" ca="1" si="103"/>
        <v>33</v>
      </c>
      <c r="K1110" s="17" t="s">
        <v>67</v>
      </c>
      <c r="L1110" s="16">
        <v>4070</v>
      </c>
      <c r="M1110" s="16" t="s">
        <v>3596</v>
      </c>
      <c r="N1110" s="16" t="s">
        <v>3597</v>
      </c>
      <c r="O1110" s="35" t="s">
        <v>3598</v>
      </c>
      <c r="P1110" s="16" t="s">
        <v>71</v>
      </c>
      <c r="Q1110" s="16" t="s">
        <v>131</v>
      </c>
      <c r="R1110" s="38" t="s">
        <v>73</v>
      </c>
      <c r="S1110" s="22"/>
      <c r="T1110" s="22">
        <v>1254</v>
      </c>
      <c r="U1110" s="22" t="s">
        <v>3597</v>
      </c>
      <c r="V1110" s="37" t="s">
        <v>3598</v>
      </c>
      <c r="W1110" s="16">
        <v>1000</v>
      </c>
      <c r="X1110" s="16" t="s">
        <v>74</v>
      </c>
      <c r="Y1110" s="16" t="s">
        <v>3599</v>
      </c>
      <c r="Z1110" s="16" t="s">
        <v>3600</v>
      </c>
      <c r="AA1110" s="16" t="s">
        <v>463</v>
      </c>
      <c r="AB1110" s="16" t="s">
        <v>4266</v>
      </c>
      <c r="AC1110" s="16" t="s">
        <v>511</v>
      </c>
      <c r="AD1110" s="16"/>
      <c r="AE1110" s="16" t="s">
        <v>3601</v>
      </c>
      <c r="AF1110" s="24">
        <v>2948278</v>
      </c>
      <c r="AG1110" s="25" t="s">
        <v>78</v>
      </c>
      <c r="AH1110" s="24">
        <v>2948278</v>
      </c>
      <c r="AI1110" s="26" t="s">
        <v>78</v>
      </c>
      <c r="AJ1110" s="27">
        <v>43285</v>
      </c>
      <c r="AK1110" s="19"/>
      <c r="AL1110" s="28">
        <f t="shared" ca="1" si="104"/>
        <v>6.75</v>
      </c>
      <c r="AM1110" s="16" t="s">
        <v>183</v>
      </c>
      <c r="AN1110" s="16" t="s">
        <v>94</v>
      </c>
      <c r="AO1110" s="36" t="s">
        <v>513</v>
      </c>
      <c r="AP1110" s="30">
        <v>6.9690000000000002E-2</v>
      </c>
      <c r="AQ1110" s="31" t="s">
        <v>5662</v>
      </c>
      <c r="AR1110" s="16" t="s">
        <v>5662</v>
      </c>
      <c r="AS1110" s="16" t="s">
        <v>84</v>
      </c>
      <c r="AT1110" s="16"/>
      <c r="AU1110" s="33"/>
      <c r="AV1110" s="16"/>
      <c r="AW1110" s="16" t="s">
        <v>5663</v>
      </c>
      <c r="AX1110" s="16">
        <v>3143032527</v>
      </c>
      <c r="AY1110" s="16" t="s">
        <v>78</v>
      </c>
      <c r="AZ1110" s="16" t="str">
        <f t="shared" ca="1" si="105"/>
        <v xml:space="preserve"> </v>
      </c>
      <c r="BA1110" s="16" t="s">
        <v>87</v>
      </c>
      <c r="BB1110" s="16" t="s">
        <v>87</v>
      </c>
      <c r="BC1110" s="16"/>
      <c r="BD1110" s="18" t="s">
        <v>87</v>
      </c>
      <c r="BE1110" s="16"/>
      <c r="BF1110" s="16" t="s">
        <v>87</v>
      </c>
      <c r="BG1110" s="31"/>
      <c r="BH1110" s="16"/>
      <c r="BI1110" s="19"/>
      <c r="BJ1110" s="16"/>
      <c r="BK1110" s="16"/>
      <c r="BL1110" s="34"/>
    </row>
    <row r="1111" spans="1:64">
      <c r="A1111" s="15">
        <v>1255</v>
      </c>
      <c r="B1111" s="16">
        <v>301</v>
      </c>
      <c r="C1111" s="17" t="s">
        <v>64</v>
      </c>
      <c r="D1111" s="18">
        <v>1006981217</v>
      </c>
      <c r="E1111" s="18">
        <v>1006981217</v>
      </c>
      <c r="F1111" s="18">
        <v>1006981217</v>
      </c>
      <c r="G1111" s="17" t="s">
        <v>5664</v>
      </c>
      <c r="H1111" s="16" t="s">
        <v>89</v>
      </c>
      <c r="I1111" s="19">
        <v>34307</v>
      </c>
      <c r="J1111" s="16">
        <f t="shared" ca="1" si="103"/>
        <v>31</v>
      </c>
      <c r="K1111" s="17" t="s">
        <v>67</v>
      </c>
      <c r="L1111" s="16">
        <v>4070</v>
      </c>
      <c r="M1111" s="16" t="s">
        <v>3596</v>
      </c>
      <c r="N1111" s="16" t="s">
        <v>3597</v>
      </c>
      <c r="O1111" s="35" t="s">
        <v>3598</v>
      </c>
      <c r="P1111" s="16" t="s">
        <v>71</v>
      </c>
      <c r="Q1111" s="16" t="s">
        <v>131</v>
      </c>
      <c r="R1111" s="38" t="s">
        <v>73</v>
      </c>
      <c r="S1111" s="22"/>
      <c r="T1111" s="22">
        <v>1255</v>
      </c>
      <c r="U1111" s="22" t="s">
        <v>3597</v>
      </c>
      <c r="V1111" s="37" t="s">
        <v>3598</v>
      </c>
      <c r="W1111" s="16">
        <v>1000</v>
      </c>
      <c r="X1111" s="16" t="s">
        <v>74</v>
      </c>
      <c r="Y1111" s="16" t="s">
        <v>3599</v>
      </c>
      <c r="Z1111" s="16" t="s">
        <v>3600</v>
      </c>
      <c r="AA1111" s="16" t="s">
        <v>671</v>
      </c>
      <c r="AB1111" s="16" t="s">
        <v>3816</v>
      </c>
      <c r="AC1111" s="16" t="s">
        <v>3817</v>
      </c>
      <c r="AD1111" s="16"/>
      <c r="AE1111" s="16" t="s">
        <v>3601</v>
      </c>
      <c r="AF1111" s="24">
        <v>2948278</v>
      </c>
      <c r="AG1111" s="25" t="s">
        <v>78</v>
      </c>
      <c r="AH1111" s="24">
        <v>2948278</v>
      </c>
      <c r="AI1111" s="26" t="s">
        <v>78</v>
      </c>
      <c r="AJ1111" s="27">
        <v>43285</v>
      </c>
      <c r="AK1111" s="19"/>
      <c r="AL1111" s="28">
        <f t="shared" ca="1" si="104"/>
        <v>6.75</v>
      </c>
      <c r="AM1111" s="16" t="s">
        <v>183</v>
      </c>
      <c r="AN1111" s="16" t="s">
        <v>94</v>
      </c>
      <c r="AO1111" s="36" t="s">
        <v>3818</v>
      </c>
      <c r="AP1111" s="30">
        <v>6.9690000000000002E-2</v>
      </c>
      <c r="AQ1111" s="31" t="s">
        <v>5665</v>
      </c>
      <c r="AR1111" s="16" t="s">
        <v>5665</v>
      </c>
      <c r="AS1111" s="16" t="s">
        <v>308</v>
      </c>
      <c r="AT1111" s="16"/>
      <c r="AU1111" s="33"/>
      <c r="AV1111" s="16"/>
      <c r="AW1111" s="16" t="s">
        <v>5666</v>
      </c>
      <c r="AX1111" s="16">
        <v>3135007051</v>
      </c>
      <c r="AY1111" s="16" t="s">
        <v>78</v>
      </c>
      <c r="AZ1111" s="16" t="str">
        <f t="shared" ca="1" si="105"/>
        <v xml:space="preserve"> </v>
      </c>
      <c r="BA1111" s="16" t="s">
        <v>87</v>
      </c>
      <c r="BB1111" s="16" t="s">
        <v>211</v>
      </c>
      <c r="BC1111" s="16"/>
      <c r="BD1111" s="18" t="s">
        <v>87</v>
      </c>
      <c r="BE1111" s="16"/>
      <c r="BF1111" s="16" t="s">
        <v>87</v>
      </c>
      <c r="BG1111" s="31"/>
      <c r="BH1111" s="16"/>
      <c r="BI1111" s="19"/>
      <c r="BJ1111" s="16"/>
      <c r="BK1111" s="16"/>
      <c r="BL1111" s="34"/>
    </row>
    <row r="1112" spans="1:64">
      <c r="A1112" s="15">
        <v>1256</v>
      </c>
      <c r="B1112" s="16">
        <v>301</v>
      </c>
      <c r="C1112" s="17" t="s">
        <v>64</v>
      </c>
      <c r="D1112" s="18">
        <v>1007109986</v>
      </c>
      <c r="E1112" s="18">
        <v>1007109986</v>
      </c>
      <c r="F1112" s="18">
        <v>1007109986</v>
      </c>
      <c r="G1112" s="17" t="s">
        <v>5667</v>
      </c>
      <c r="H1112" s="16" t="s">
        <v>229</v>
      </c>
      <c r="I1112" s="19">
        <v>36073</v>
      </c>
      <c r="J1112" s="16">
        <f t="shared" ca="1" si="103"/>
        <v>26</v>
      </c>
      <c r="K1112" s="17" t="s">
        <v>67</v>
      </c>
      <c r="L1112" s="16">
        <v>4070</v>
      </c>
      <c r="M1112" s="16" t="s">
        <v>3596</v>
      </c>
      <c r="N1112" s="16" t="s">
        <v>3597</v>
      </c>
      <c r="O1112" s="35" t="s">
        <v>3598</v>
      </c>
      <c r="P1112" s="16" t="s">
        <v>71</v>
      </c>
      <c r="Q1112" s="16" t="s">
        <v>131</v>
      </c>
      <c r="R1112" s="38" t="s">
        <v>73</v>
      </c>
      <c r="S1112" s="22"/>
      <c r="T1112" s="22">
        <v>1256</v>
      </c>
      <c r="U1112" s="22" t="s">
        <v>3597</v>
      </c>
      <c r="V1112" s="37" t="s">
        <v>3598</v>
      </c>
      <c r="W1112" s="16">
        <v>1000</v>
      </c>
      <c r="X1112" s="16" t="s">
        <v>74</v>
      </c>
      <c r="Y1112" s="16" t="s">
        <v>3599</v>
      </c>
      <c r="Z1112" s="16" t="s">
        <v>3600</v>
      </c>
      <c r="AA1112" s="16" t="s">
        <v>339</v>
      </c>
      <c r="AB1112" s="16" t="s">
        <v>340</v>
      </c>
      <c r="AC1112" s="16" t="s">
        <v>341</v>
      </c>
      <c r="AD1112" s="16"/>
      <c r="AE1112" s="16" t="s">
        <v>3601</v>
      </c>
      <c r="AF1112" s="24">
        <v>2948278</v>
      </c>
      <c r="AG1112" s="25" t="s">
        <v>78</v>
      </c>
      <c r="AH1112" s="24">
        <v>2948278</v>
      </c>
      <c r="AI1112" s="26" t="s">
        <v>78</v>
      </c>
      <c r="AJ1112" s="27">
        <v>43059</v>
      </c>
      <c r="AK1112" s="19"/>
      <c r="AL1112" s="28">
        <f t="shared" ca="1" si="104"/>
        <v>7.333333333333333</v>
      </c>
      <c r="AM1112" s="16" t="s">
        <v>183</v>
      </c>
      <c r="AN1112" s="16" t="s">
        <v>94</v>
      </c>
      <c r="AO1112" s="36" t="s">
        <v>343</v>
      </c>
      <c r="AP1112" s="30">
        <v>6.9690000000000002E-2</v>
      </c>
      <c r="AQ1112" s="31" t="s">
        <v>5668</v>
      </c>
      <c r="AR1112" s="16" t="s">
        <v>5668</v>
      </c>
      <c r="AS1112" s="16" t="s">
        <v>84</v>
      </c>
      <c r="AT1112" s="16"/>
      <c r="AU1112" s="33"/>
      <c r="AV1112" s="16"/>
      <c r="AW1112" s="16" t="s">
        <v>5669</v>
      </c>
      <c r="AX1112" s="16">
        <v>3107940234</v>
      </c>
      <c r="AY1112" s="16" t="s">
        <v>78</v>
      </c>
      <c r="AZ1112" s="16" t="str">
        <f t="shared" ca="1" si="105"/>
        <v xml:space="preserve"> </v>
      </c>
      <c r="BA1112" s="16" t="s">
        <v>87</v>
      </c>
      <c r="BB1112" s="16" t="s">
        <v>87</v>
      </c>
      <c r="BC1112" s="16"/>
      <c r="BD1112" s="18" t="s">
        <v>87</v>
      </c>
      <c r="BE1112" s="16"/>
      <c r="BF1112" s="16" t="s">
        <v>87</v>
      </c>
      <c r="BG1112" s="31"/>
      <c r="BH1112" s="16"/>
      <c r="BI1112" s="19"/>
      <c r="BJ1112" s="16"/>
      <c r="BK1112" s="16"/>
      <c r="BL1112" s="34"/>
    </row>
    <row r="1113" spans="1:64">
      <c r="A1113" s="15">
        <v>1257</v>
      </c>
      <c r="B1113" s="16">
        <v>301</v>
      </c>
      <c r="C1113" s="17" t="s">
        <v>112</v>
      </c>
      <c r="D1113" s="18">
        <v>1007110589</v>
      </c>
      <c r="E1113" s="18">
        <v>1007110589</v>
      </c>
      <c r="F1113" s="18">
        <v>1007110589</v>
      </c>
      <c r="G1113" s="17" t="s">
        <v>5670</v>
      </c>
      <c r="H1113" s="16" t="s">
        <v>89</v>
      </c>
      <c r="I1113" s="19">
        <v>34760</v>
      </c>
      <c r="J1113" s="16">
        <f t="shared" ca="1" si="103"/>
        <v>30</v>
      </c>
      <c r="K1113" s="17" t="s">
        <v>67</v>
      </c>
      <c r="L1113" s="16">
        <v>4070</v>
      </c>
      <c r="M1113" s="16" t="s">
        <v>3596</v>
      </c>
      <c r="N1113" s="16" t="s">
        <v>3597</v>
      </c>
      <c r="O1113" s="35" t="s">
        <v>3598</v>
      </c>
      <c r="P1113" s="16" t="s">
        <v>71</v>
      </c>
      <c r="Q1113" s="16" t="s">
        <v>131</v>
      </c>
      <c r="R1113" s="38" t="s">
        <v>73</v>
      </c>
      <c r="S1113" s="22"/>
      <c r="T1113" s="22">
        <v>1257</v>
      </c>
      <c r="U1113" s="22" t="s">
        <v>3597</v>
      </c>
      <c r="V1113" s="37" t="s">
        <v>3598</v>
      </c>
      <c r="W1113" s="16">
        <v>1000</v>
      </c>
      <c r="X1113" s="16" t="s">
        <v>74</v>
      </c>
      <c r="Y1113" s="16" t="s">
        <v>3599</v>
      </c>
      <c r="Z1113" s="16" t="s">
        <v>3600</v>
      </c>
      <c r="AA1113" s="16" t="s">
        <v>339</v>
      </c>
      <c r="AB1113" s="16" t="s">
        <v>340</v>
      </c>
      <c r="AC1113" s="16" t="s">
        <v>341</v>
      </c>
      <c r="AD1113" s="16" t="s">
        <v>4179</v>
      </c>
      <c r="AE1113" s="16" t="s">
        <v>3601</v>
      </c>
      <c r="AF1113" s="24">
        <v>2948278</v>
      </c>
      <c r="AG1113" s="25" t="s">
        <v>78</v>
      </c>
      <c r="AH1113" s="24">
        <v>2948278</v>
      </c>
      <c r="AI1113" s="26" t="s">
        <v>78</v>
      </c>
      <c r="AJ1113" s="27">
        <v>43285</v>
      </c>
      <c r="AK1113" s="19"/>
      <c r="AL1113" s="28">
        <f t="shared" ca="1" si="104"/>
        <v>6.75</v>
      </c>
      <c r="AM1113" s="16" t="s">
        <v>183</v>
      </c>
      <c r="AN1113" s="16" t="s">
        <v>94</v>
      </c>
      <c r="AO1113" s="36" t="s">
        <v>343</v>
      </c>
      <c r="AP1113" s="30">
        <v>6.9690000000000002E-2</v>
      </c>
      <c r="AQ1113" s="31" t="s">
        <v>5671</v>
      </c>
      <c r="AR1113" s="16" t="s">
        <v>5671</v>
      </c>
      <c r="AS1113" s="16" t="s">
        <v>84</v>
      </c>
      <c r="AT1113" s="16"/>
      <c r="AU1113" s="33"/>
      <c r="AV1113" s="16"/>
      <c r="AW1113" s="16" t="s">
        <v>5672</v>
      </c>
      <c r="AX1113" s="16">
        <v>3137526694</v>
      </c>
      <c r="AY1113" s="16" t="s">
        <v>78</v>
      </c>
      <c r="AZ1113" s="16" t="str">
        <f t="shared" ca="1" si="105"/>
        <v xml:space="preserve"> </v>
      </c>
      <c r="BA1113" s="16" t="s">
        <v>87</v>
      </c>
      <c r="BB1113" s="16" t="s">
        <v>87</v>
      </c>
      <c r="BC1113" s="16"/>
      <c r="BD1113" s="18" t="s">
        <v>87</v>
      </c>
      <c r="BE1113" s="16"/>
      <c r="BF1113" s="16" t="s">
        <v>87</v>
      </c>
      <c r="BG1113" s="31"/>
      <c r="BH1113" s="16"/>
      <c r="BI1113" s="19"/>
      <c r="BJ1113" s="16"/>
      <c r="BK1113" s="16"/>
      <c r="BL1113" s="34"/>
    </row>
    <row r="1114" spans="1:64">
      <c r="A1114" s="15">
        <v>1258</v>
      </c>
      <c r="B1114" s="16">
        <v>301</v>
      </c>
      <c r="C1114" s="17" t="s">
        <v>64</v>
      </c>
      <c r="D1114" s="18">
        <v>1007110856</v>
      </c>
      <c r="E1114" s="18">
        <v>1007110856</v>
      </c>
      <c r="F1114" s="18">
        <v>1007110856</v>
      </c>
      <c r="G1114" s="17" t="s">
        <v>5673</v>
      </c>
      <c r="H1114" s="16" t="s">
        <v>229</v>
      </c>
      <c r="I1114" s="19">
        <v>34066</v>
      </c>
      <c r="J1114" s="16">
        <f t="shared" ca="1" si="103"/>
        <v>31</v>
      </c>
      <c r="K1114" s="17" t="s">
        <v>67</v>
      </c>
      <c r="L1114" s="16">
        <v>4070</v>
      </c>
      <c r="M1114" s="16" t="s">
        <v>3596</v>
      </c>
      <c r="N1114" s="16" t="s">
        <v>3597</v>
      </c>
      <c r="O1114" s="35" t="s">
        <v>3598</v>
      </c>
      <c r="P1114" s="16" t="s">
        <v>71</v>
      </c>
      <c r="Q1114" s="16" t="s">
        <v>131</v>
      </c>
      <c r="R1114" s="38" t="s">
        <v>73</v>
      </c>
      <c r="S1114" s="22"/>
      <c r="T1114" s="22">
        <v>1258</v>
      </c>
      <c r="U1114" s="22" t="s">
        <v>3597</v>
      </c>
      <c r="V1114" s="37" t="s">
        <v>3598</v>
      </c>
      <c r="W1114" s="16">
        <v>1000</v>
      </c>
      <c r="X1114" s="16" t="s">
        <v>74</v>
      </c>
      <c r="Y1114" s="16" t="s">
        <v>3599</v>
      </c>
      <c r="Z1114" s="16" t="s">
        <v>3600</v>
      </c>
      <c r="AA1114" s="16" t="s">
        <v>339</v>
      </c>
      <c r="AB1114" s="16" t="s">
        <v>4188</v>
      </c>
      <c r="AC1114" s="16" t="s">
        <v>341</v>
      </c>
      <c r="AD1114" s="16" t="s">
        <v>3832</v>
      </c>
      <c r="AE1114" s="16" t="s">
        <v>3601</v>
      </c>
      <c r="AF1114" s="24">
        <v>2948278</v>
      </c>
      <c r="AG1114" s="25" t="s">
        <v>78</v>
      </c>
      <c r="AH1114" s="24">
        <v>2948278</v>
      </c>
      <c r="AI1114" s="26" t="s">
        <v>78</v>
      </c>
      <c r="AJ1114" s="27">
        <v>43059</v>
      </c>
      <c r="AK1114" s="19"/>
      <c r="AL1114" s="28">
        <f t="shared" ca="1" si="104"/>
        <v>7.333333333333333</v>
      </c>
      <c r="AM1114" s="16" t="s">
        <v>183</v>
      </c>
      <c r="AN1114" s="16" t="s">
        <v>94</v>
      </c>
      <c r="AO1114" s="36" t="s">
        <v>343</v>
      </c>
      <c r="AP1114" s="30">
        <v>6.9690000000000002E-2</v>
      </c>
      <c r="AQ1114" s="31" t="s">
        <v>5674</v>
      </c>
      <c r="AR1114" s="16" t="s">
        <v>5674</v>
      </c>
      <c r="AS1114" s="16" t="s">
        <v>308</v>
      </c>
      <c r="AT1114" s="16"/>
      <c r="AU1114" s="33"/>
      <c r="AV1114" s="16"/>
      <c r="AW1114" s="16" t="s">
        <v>5675</v>
      </c>
      <c r="AX1114" s="16">
        <v>3225767624</v>
      </c>
      <c r="AY1114" s="16" t="s">
        <v>78</v>
      </c>
      <c r="AZ1114" s="16" t="str">
        <f t="shared" ca="1" si="105"/>
        <v xml:space="preserve"> </v>
      </c>
      <c r="BA1114" s="16" t="s">
        <v>87</v>
      </c>
      <c r="BB1114" s="16" t="s">
        <v>265</v>
      </c>
      <c r="BC1114" s="16"/>
      <c r="BD1114" s="18" t="s">
        <v>87</v>
      </c>
      <c r="BE1114" s="16"/>
      <c r="BF1114" s="16" t="s">
        <v>87</v>
      </c>
      <c r="BG1114" s="31"/>
      <c r="BH1114" s="16"/>
      <c r="BI1114" s="19"/>
      <c r="BJ1114" s="16"/>
      <c r="BK1114" s="16"/>
      <c r="BL1114" s="34"/>
    </row>
    <row r="1115" spans="1:64">
      <c r="A1115" s="15">
        <v>1259</v>
      </c>
      <c r="B1115" s="16">
        <v>301</v>
      </c>
      <c r="C1115" s="17" t="s">
        <v>112</v>
      </c>
      <c r="D1115" s="18">
        <v>1007287488</v>
      </c>
      <c r="E1115" s="18">
        <v>1007287488</v>
      </c>
      <c r="F1115" s="18">
        <v>1007287488</v>
      </c>
      <c r="G1115" s="17" t="s">
        <v>5676</v>
      </c>
      <c r="H1115" s="16" t="s">
        <v>89</v>
      </c>
      <c r="I1115" s="19" t="s">
        <v>5677</v>
      </c>
      <c r="J1115" s="16">
        <f t="shared" ca="1" si="103"/>
        <v>35</v>
      </c>
      <c r="K1115" s="17" t="s">
        <v>67</v>
      </c>
      <c r="L1115" s="16">
        <v>4070</v>
      </c>
      <c r="M1115" s="16" t="s">
        <v>3596</v>
      </c>
      <c r="N1115" s="16" t="s">
        <v>3597</v>
      </c>
      <c r="O1115" s="35" t="s">
        <v>3598</v>
      </c>
      <c r="P1115" s="16" t="s">
        <v>71</v>
      </c>
      <c r="Q1115" s="16" t="s">
        <v>131</v>
      </c>
      <c r="R1115" s="38" t="s">
        <v>73</v>
      </c>
      <c r="S1115" s="22"/>
      <c r="T1115" s="22">
        <v>1259</v>
      </c>
      <c r="U1115" s="22" t="s">
        <v>3597</v>
      </c>
      <c r="V1115" s="37" t="s">
        <v>3598</v>
      </c>
      <c r="W1115" s="16">
        <v>1000</v>
      </c>
      <c r="X1115" s="16" t="s">
        <v>74</v>
      </c>
      <c r="Y1115" s="16" t="s">
        <v>3599</v>
      </c>
      <c r="Z1115" s="16" t="s">
        <v>3600</v>
      </c>
      <c r="AA1115" s="16" t="s">
        <v>421</v>
      </c>
      <c r="AB1115" s="16" t="s">
        <v>3649</v>
      </c>
      <c r="AC1115" s="16" t="s">
        <v>545</v>
      </c>
      <c r="AD1115" s="16" t="s">
        <v>5678</v>
      </c>
      <c r="AE1115" s="16" t="s">
        <v>3601</v>
      </c>
      <c r="AF1115" s="24">
        <v>2948278</v>
      </c>
      <c r="AG1115" s="25" t="s">
        <v>78</v>
      </c>
      <c r="AH1115" s="24">
        <v>2948278</v>
      </c>
      <c r="AI1115" s="26" t="s">
        <v>78</v>
      </c>
      <c r="AJ1115" s="27">
        <v>42996</v>
      </c>
      <c r="AK1115" s="19"/>
      <c r="AL1115" s="28">
        <f t="shared" ca="1" si="104"/>
        <v>7.5</v>
      </c>
      <c r="AM1115" s="16" t="s">
        <v>183</v>
      </c>
      <c r="AN1115" s="16" t="s">
        <v>94</v>
      </c>
      <c r="AO1115" s="36" t="s">
        <v>546</v>
      </c>
      <c r="AP1115" s="30">
        <v>6.9690000000000002E-2</v>
      </c>
      <c r="AQ1115" s="31" t="s">
        <v>5679</v>
      </c>
      <c r="AR1115" s="16" t="s">
        <v>5679</v>
      </c>
      <c r="AS1115" s="16" t="s">
        <v>84</v>
      </c>
      <c r="AT1115" s="16"/>
      <c r="AU1115" s="33"/>
      <c r="AV1115" s="16"/>
      <c r="AW1115" s="16" t="s">
        <v>5680</v>
      </c>
      <c r="AX1115" s="16">
        <v>3116563026</v>
      </c>
      <c r="AY1115" s="16" t="s">
        <v>78</v>
      </c>
      <c r="AZ1115" s="16" t="str">
        <f t="shared" ca="1" si="105"/>
        <v xml:space="preserve"> </v>
      </c>
      <c r="BA1115" s="16" t="s">
        <v>87</v>
      </c>
      <c r="BB1115" s="16" t="s">
        <v>87</v>
      </c>
      <c r="BC1115" s="16"/>
      <c r="BD1115" s="18" t="s">
        <v>87</v>
      </c>
      <c r="BE1115" s="16"/>
      <c r="BF1115" s="16" t="s">
        <v>87</v>
      </c>
      <c r="BG1115" s="31"/>
      <c r="BH1115" s="16"/>
      <c r="BI1115" s="19"/>
      <c r="BJ1115" s="16"/>
      <c r="BK1115" s="16"/>
      <c r="BL1115" s="34"/>
    </row>
    <row r="1116" spans="1:64">
      <c r="A1116" s="15">
        <v>1260</v>
      </c>
      <c r="B1116" s="16">
        <v>301</v>
      </c>
      <c r="C1116" s="17" t="s">
        <v>112</v>
      </c>
      <c r="D1116" s="18">
        <v>1007293877</v>
      </c>
      <c r="E1116" s="18">
        <v>1007293877</v>
      </c>
      <c r="F1116" s="18">
        <v>1007293877</v>
      </c>
      <c r="G1116" s="17" t="s">
        <v>5681</v>
      </c>
      <c r="H1116" s="16" t="s">
        <v>89</v>
      </c>
      <c r="I1116" s="19" t="s">
        <v>5682</v>
      </c>
      <c r="J1116" s="16">
        <f t="shared" ca="1" si="103"/>
        <v>28</v>
      </c>
      <c r="K1116" s="17" t="s">
        <v>67</v>
      </c>
      <c r="L1116" s="16">
        <v>4070</v>
      </c>
      <c r="M1116" s="16" t="s">
        <v>3596</v>
      </c>
      <c r="N1116" s="16" t="s">
        <v>3597</v>
      </c>
      <c r="O1116" s="35" t="s">
        <v>3598</v>
      </c>
      <c r="P1116" s="16" t="s">
        <v>71</v>
      </c>
      <c r="Q1116" s="16" t="s">
        <v>131</v>
      </c>
      <c r="R1116" s="38" t="s">
        <v>73</v>
      </c>
      <c r="S1116" s="22"/>
      <c r="T1116" s="22">
        <v>1260</v>
      </c>
      <c r="U1116" s="22" t="s">
        <v>3597</v>
      </c>
      <c r="V1116" s="37" t="s">
        <v>3598</v>
      </c>
      <c r="W1116" s="16">
        <v>1000</v>
      </c>
      <c r="X1116" s="16" t="s">
        <v>74</v>
      </c>
      <c r="Y1116" s="16" t="s">
        <v>3599</v>
      </c>
      <c r="Z1116" s="16" t="s">
        <v>3600</v>
      </c>
      <c r="AA1116" s="16" t="s">
        <v>671</v>
      </c>
      <c r="AB1116" s="16" t="s">
        <v>5683</v>
      </c>
      <c r="AC1116" s="16" t="s">
        <v>3817</v>
      </c>
      <c r="AD1116" s="16" t="s">
        <v>5009</v>
      </c>
      <c r="AE1116" s="16" t="s">
        <v>3601</v>
      </c>
      <c r="AF1116" s="24">
        <v>2948278</v>
      </c>
      <c r="AG1116" s="25" t="s">
        <v>78</v>
      </c>
      <c r="AH1116" s="24">
        <v>2948278</v>
      </c>
      <c r="AI1116" s="26" t="s">
        <v>78</v>
      </c>
      <c r="AJ1116" s="27">
        <v>43017</v>
      </c>
      <c r="AK1116" s="19"/>
      <c r="AL1116" s="28">
        <f t="shared" ca="1" si="104"/>
        <v>7.416666666666667</v>
      </c>
      <c r="AM1116" s="16" t="s">
        <v>183</v>
      </c>
      <c r="AN1116" s="16" t="s">
        <v>94</v>
      </c>
      <c r="AO1116" s="36" t="s">
        <v>3818</v>
      </c>
      <c r="AP1116" s="30">
        <v>6.9690000000000002E-2</v>
      </c>
      <c r="AQ1116" s="31" t="s">
        <v>5684</v>
      </c>
      <c r="AR1116" s="16" t="s">
        <v>5684</v>
      </c>
      <c r="AS1116" s="16" t="s">
        <v>84</v>
      </c>
      <c r="AT1116" s="16"/>
      <c r="AU1116" s="33"/>
      <c r="AV1116" s="16"/>
      <c r="AW1116" s="16" t="s">
        <v>5685</v>
      </c>
      <c r="AX1116" s="16">
        <v>3137868877</v>
      </c>
      <c r="AY1116" s="16" t="s">
        <v>78</v>
      </c>
      <c r="AZ1116" s="16" t="str">
        <f t="shared" ca="1" si="105"/>
        <v xml:space="preserve"> </v>
      </c>
      <c r="BA1116" s="16" t="s">
        <v>87</v>
      </c>
      <c r="BB1116" s="16" t="s">
        <v>87</v>
      </c>
      <c r="BC1116" s="16"/>
      <c r="BD1116" s="18" t="s">
        <v>87</v>
      </c>
      <c r="BE1116" s="16"/>
      <c r="BF1116" s="16" t="s">
        <v>87</v>
      </c>
      <c r="BG1116" s="31"/>
      <c r="BH1116" s="16"/>
      <c r="BI1116" s="19"/>
      <c r="BJ1116" s="16"/>
      <c r="BK1116" s="16"/>
      <c r="BL1116" s="34"/>
    </row>
    <row r="1117" spans="1:64">
      <c r="A1117" s="15">
        <v>1261</v>
      </c>
      <c r="B1117" s="16">
        <v>301</v>
      </c>
      <c r="C1117" s="17" t="s">
        <v>112</v>
      </c>
      <c r="D1117" s="18">
        <v>1007301745</v>
      </c>
      <c r="E1117" s="18">
        <v>1007301745</v>
      </c>
      <c r="F1117" s="18">
        <v>1007301745</v>
      </c>
      <c r="G1117" s="17" t="s">
        <v>5686</v>
      </c>
      <c r="H1117" s="16" t="s">
        <v>89</v>
      </c>
      <c r="I1117" s="19">
        <v>36249</v>
      </c>
      <c r="J1117" s="16">
        <f t="shared" ca="1" si="103"/>
        <v>26</v>
      </c>
      <c r="K1117" s="17" t="s">
        <v>67</v>
      </c>
      <c r="L1117" s="16">
        <v>4070</v>
      </c>
      <c r="M1117" s="16" t="s">
        <v>3596</v>
      </c>
      <c r="N1117" s="16" t="s">
        <v>3597</v>
      </c>
      <c r="O1117" s="35" t="s">
        <v>3598</v>
      </c>
      <c r="P1117" s="16" t="s">
        <v>71</v>
      </c>
      <c r="Q1117" s="16" t="s">
        <v>131</v>
      </c>
      <c r="R1117" s="38" t="s">
        <v>73</v>
      </c>
      <c r="S1117" s="22"/>
      <c r="T1117" s="22">
        <v>1261</v>
      </c>
      <c r="U1117" s="22" t="s">
        <v>3597</v>
      </c>
      <c r="V1117" s="37" t="s">
        <v>3598</v>
      </c>
      <c r="W1117" s="16">
        <v>1000</v>
      </c>
      <c r="X1117" s="16" t="s">
        <v>74</v>
      </c>
      <c r="Y1117" s="16" t="s">
        <v>3599</v>
      </c>
      <c r="Z1117" s="16" t="s">
        <v>3600</v>
      </c>
      <c r="AA1117" s="16" t="s">
        <v>76</v>
      </c>
      <c r="AB1117" s="16" t="s">
        <v>76</v>
      </c>
      <c r="AC1117" s="16" t="s">
        <v>76</v>
      </c>
      <c r="AD1117" s="16" t="s">
        <v>5687</v>
      </c>
      <c r="AE1117" s="16" t="s">
        <v>3601</v>
      </c>
      <c r="AF1117" s="24">
        <v>2948278</v>
      </c>
      <c r="AG1117" s="25" t="s">
        <v>78</v>
      </c>
      <c r="AH1117" s="24">
        <v>2948278</v>
      </c>
      <c r="AI1117" s="26" t="s">
        <v>78</v>
      </c>
      <c r="AJ1117" s="27">
        <v>43285</v>
      </c>
      <c r="AK1117" s="19"/>
      <c r="AL1117" s="28">
        <f t="shared" ca="1" si="104"/>
        <v>6.75</v>
      </c>
      <c r="AM1117" s="16" t="s">
        <v>120</v>
      </c>
      <c r="AN1117" s="16" t="s">
        <v>94</v>
      </c>
      <c r="AO1117" s="36" t="s">
        <v>82</v>
      </c>
      <c r="AP1117" s="30">
        <v>6.9690000000000002E-2</v>
      </c>
      <c r="AQ1117" s="31" t="s">
        <v>5688</v>
      </c>
      <c r="AR1117" s="16" t="s">
        <v>5688</v>
      </c>
      <c r="AS1117" s="16" t="s">
        <v>84</v>
      </c>
      <c r="AT1117" s="16"/>
      <c r="AU1117" s="33"/>
      <c r="AV1117" s="16"/>
      <c r="AW1117" s="16" t="s">
        <v>1558</v>
      </c>
      <c r="AX1117" s="16">
        <v>3208218453</v>
      </c>
      <c r="AY1117" s="16" t="s">
        <v>78</v>
      </c>
      <c r="AZ1117" s="16" t="str">
        <f t="shared" ca="1" si="105"/>
        <v xml:space="preserve"> </v>
      </c>
      <c r="BA1117" s="16" t="s">
        <v>87</v>
      </c>
      <c r="BB1117" s="16" t="s">
        <v>87</v>
      </c>
      <c r="BC1117" s="16"/>
      <c r="BD1117" s="18" t="s">
        <v>87</v>
      </c>
      <c r="BE1117" s="16"/>
      <c r="BF1117" s="16" t="s">
        <v>87</v>
      </c>
      <c r="BG1117" s="31"/>
      <c r="BH1117" s="16"/>
      <c r="BI1117" s="19"/>
      <c r="BJ1117" s="16"/>
      <c r="BK1117" s="16"/>
      <c r="BL1117" s="34"/>
    </row>
    <row r="1118" spans="1:64">
      <c r="A1118" s="15">
        <v>1262</v>
      </c>
      <c r="B1118" s="16">
        <v>301</v>
      </c>
      <c r="C1118" s="17" t="s">
        <v>64</v>
      </c>
      <c r="D1118" s="18">
        <v>1007455785</v>
      </c>
      <c r="E1118" s="18">
        <v>1007455785</v>
      </c>
      <c r="F1118" s="18">
        <v>1007455785</v>
      </c>
      <c r="G1118" s="17" t="s">
        <v>5689</v>
      </c>
      <c r="H1118" s="16" t="s">
        <v>89</v>
      </c>
      <c r="I1118" s="19">
        <v>34359</v>
      </c>
      <c r="J1118" s="16">
        <f t="shared" ca="1" si="103"/>
        <v>31</v>
      </c>
      <c r="K1118" s="17" t="s">
        <v>67</v>
      </c>
      <c r="L1118" s="16">
        <v>4070</v>
      </c>
      <c r="M1118" s="16" t="s">
        <v>3596</v>
      </c>
      <c r="N1118" s="16" t="s">
        <v>3597</v>
      </c>
      <c r="O1118" s="35" t="s">
        <v>3598</v>
      </c>
      <c r="P1118" s="16" t="s">
        <v>71</v>
      </c>
      <c r="Q1118" s="16" t="s">
        <v>131</v>
      </c>
      <c r="R1118" s="38" t="s">
        <v>73</v>
      </c>
      <c r="S1118" s="22"/>
      <c r="T1118" s="22">
        <v>1262</v>
      </c>
      <c r="U1118" s="22" t="s">
        <v>3597</v>
      </c>
      <c r="V1118" s="37" t="s">
        <v>3598</v>
      </c>
      <c r="W1118" s="16">
        <v>1000</v>
      </c>
      <c r="X1118" s="16" t="s">
        <v>74</v>
      </c>
      <c r="Y1118" s="16" t="s">
        <v>3599</v>
      </c>
      <c r="Z1118" s="16" t="s">
        <v>3600</v>
      </c>
      <c r="AA1118" s="16" t="s">
        <v>1359</v>
      </c>
      <c r="AB1118" s="16" t="s">
        <v>4146</v>
      </c>
      <c r="AC1118" s="16" t="s">
        <v>1951</v>
      </c>
      <c r="AD1118" s="16" t="s">
        <v>4147</v>
      </c>
      <c r="AE1118" s="16" t="s">
        <v>3601</v>
      </c>
      <c r="AF1118" s="24">
        <v>2948278</v>
      </c>
      <c r="AG1118" s="25" t="s">
        <v>78</v>
      </c>
      <c r="AH1118" s="24">
        <v>2948278</v>
      </c>
      <c r="AI1118" s="26" t="s">
        <v>78</v>
      </c>
      <c r="AJ1118" s="27">
        <v>43285</v>
      </c>
      <c r="AK1118" s="19"/>
      <c r="AL1118" s="28">
        <f t="shared" ca="1" si="104"/>
        <v>6.75</v>
      </c>
      <c r="AM1118" s="16" t="s">
        <v>183</v>
      </c>
      <c r="AN1118" s="16" t="s">
        <v>94</v>
      </c>
      <c r="AO1118" s="36" t="s">
        <v>1953</v>
      </c>
      <c r="AP1118" s="30">
        <v>6.9690000000000002E-2</v>
      </c>
      <c r="AQ1118" s="31" t="s">
        <v>5690</v>
      </c>
      <c r="AR1118" s="16" t="s">
        <v>5691</v>
      </c>
      <c r="AS1118" s="16" t="s">
        <v>84</v>
      </c>
      <c r="AT1118" s="16"/>
      <c r="AU1118" s="33"/>
      <c r="AV1118" s="16"/>
      <c r="AW1118" s="16" t="s">
        <v>5692</v>
      </c>
      <c r="AX1118" s="16">
        <v>3209786020</v>
      </c>
      <c r="AY1118" s="16" t="s">
        <v>78</v>
      </c>
      <c r="AZ1118" s="16" t="str">
        <f t="shared" ca="1" si="105"/>
        <v xml:space="preserve"> </v>
      </c>
      <c r="BA1118" s="16" t="s">
        <v>87</v>
      </c>
      <c r="BB1118" s="16" t="s">
        <v>211</v>
      </c>
      <c r="BC1118" s="16"/>
      <c r="BD1118" s="18" t="s">
        <v>87</v>
      </c>
      <c r="BE1118" s="16"/>
      <c r="BF1118" s="16" t="s">
        <v>87</v>
      </c>
      <c r="BG1118" s="31"/>
      <c r="BH1118" s="16"/>
      <c r="BI1118" s="19"/>
      <c r="BJ1118" s="16"/>
      <c r="BK1118" s="16"/>
      <c r="BL1118" s="34"/>
    </row>
    <row r="1119" spans="1:64">
      <c r="A1119" s="15">
        <v>1263</v>
      </c>
      <c r="B1119" s="16">
        <v>301</v>
      </c>
      <c r="C1119" s="17" t="s">
        <v>64</v>
      </c>
      <c r="D1119" s="18">
        <v>1007489713</v>
      </c>
      <c r="E1119" s="18">
        <v>1007489713</v>
      </c>
      <c r="F1119" s="18">
        <v>1007489713</v>
      </c>
      <c r="G1119" s="17" t="s">
        <v>5693</v>
      </c>
      <c r="H1119" s="16" t="s">
        <v>89</v>
      </c>
      <c r="I1119" s="19" t="s">
        <v>5694</v>
      </c>
      <c r="J1119" s="16">
        <f t="shared" ca="1" si="103"/>
        <v>27</v>
      </c>
      <c r="K1119" s="17" t="s">
        <v>67</v>
      </c>
      <c r="L1119" s="16">
        <v>4070</v>
      </c>
      <c r="M1119" s="16" t="s">
        <v>3596</v>
      </c>
      <c r="N1119" s="16" t="s">
        <v>3597</v>
      </c>
      <c r="O1119" s="35" t="s">
        <v>3598</v>
      </c>
      <c r="P1119" s="16" t="s">
        <v>71</v>
      </c>
      <c r="Q1119" s="16" t="s">
        <v>131</v>
      </c>
      <c r="R1119" s="38" t="s">
        <v>73</v>
      </c>
      <c r="S1119" s="22"/>
      <c r="T1119" s="22">
        <v>1263</v>
      </c>
      <c r="U1119" s="22" t="s">
        <v>3597</v>
      </c>
      <c r="V1119" s="37" t="s">
        <v>3598</v>
      </c>
      <c r="W1119" s="16">
        <v>1000</v>
      </c>
      <c r="X1119" s="16" t="s">
        <v>74</v>
      </c>
      <c r="Y1119" s="16" t="s">
        <v>3599</v>
      </c>
      <c r="Z1119" s="16" t="s">
        <v>3600</v>
      </c>
      <c r="AA1119" s="16" t="s">
        <v>76</v>
      </c>
      <c r="AB1119" s="16" t="s">
        <v>76</v>
      </c>
      <c r="AC1119" s="16" t="s">
        <v>76</v>
      </c>
      <c r="AD1119" s="16"/>
      <c r="AE1119" s="16" t="s">
        <v>3601</v>
      </c>
      <c r="AF1119" s="24">
        <v>2948278</v>
      </c>
      <c r="AG1119" s="25" t="s">
        <v>78</v>
      </c>
      <c r="AH1119" s="24">
        <v>2948278</v>
      </c>
      <c r="AI1119" s="26" t="s">
        <v>78</v>
      </c>
      <c r="AJ1119" s="27">
        <v>42989</v>
      </c>
      <c r="AK1119" s="19"/>
      <c r="AL1119" s="28">
        <f t="shared" ca="1" si="104"/>
        <v>7.5</v>
      </c>
      <c r="AM1119" s="16" t="s">
        <v>173</v>
      </c>
      <c r="AN1119" s="16" t="s">
        <v>94</v>
      </c>
      <c r="AO1119" s="36" t="s">
        <v>82</v>
      </c>
      <c r="AP1119" s="30">
        <v>6.9690000000000002E-2</v>
      </c>
      <c r="AQ1119" s="31" t="s">
        <v>5695</v>
      </c>
      <c r="AR1119" s="16" t="s">
        <v>5695</v>
      </c>
      <c r="AS1119" s="16" t="s">
        <v>107</v>
      </c>
      <c r="AT1119" s="16"/>
      <c r="AU1119" s="33"/>
      <c r="AV1119" s="16"/>
      <c r="AW1119" s="16" t="s">
        <v>76</v>
      </c>
      <c r="AX1119" s="16">
        <v>3144192769</v>
      </c>
      <c r="AY1119" s="16" t="s">
        <v>78</v>
      </c>
      <c r="AZ1119" s="16" t="str">
        <f t="shared" ca="1" si="105"/>
        <v xml:space="preserve"> </v>
      </c>
      <c r="BA1119" s="16" t="s">
        <v>87</v>
      </c>
      <c r="BB1119" s="16" t="s">
        <v>87</v>
      </c>
      <c r="BC1119" s="16"/>
      <c r="BD1119" s="18" t="s">
        <v>87</v>
      </c>
      <c r="BE1119" s="16"/>
      <c r="BF1119" s="16" t="s">
        <v>87</v>
      </c>
      <c r="BG1119" s="31"/>
      <c r="BH1119" s="16"/>
      <c r="BI1119" s="19"/>
      <c r="BJ1119" s="16"/>
      <c r="BK1119" s="16"/>
      <c r="BL1119" s="34"/>
    </row>
    <row r="1120" spans="1:64">
      <c r="A1120" s="15">
        <v>1264</v>
      </c>
      <c r="B1120" s="16">
        <v>301</v>
      </c>
      <c r="C1120" s="17" t="s">
        <v>64</v>
      </c>
      <c r="D1120" s="18">
        <v>1007491407</v>
      </c>
      <c r="E1120" s="18">
        <v>1007491407</v>
      </c>
      <c r="F1120" s="18">
        <v>1007491407</v>
      </c>
      <c r="G1120" s="17" t="s">
        <v>5696</v>
      </c>
      <c r="H1120" s="16" t="s">
        <v>89</v>
      </c>
      <c r="I1120" s="19">
        <v>35020</v>
      </c>
      <c r="J1120" s="16">
        <f t="shared" ca="1" si="103"/>
        <v>29</v>
      </c>
      <c r="K1120" s="17" t="s">
        <v>67</v>
      </c>
      <c r="L1120" s="16">
        <v>4070</v>
      </c>
      <c r="M1120" s="16" t="s">
        <v>3596</v>
      </c>
      <c r="N1120" s="16" t="s">
        <v>3597</v>
      </c>
      <c r="O1120" s="35" t="s">
        <v>3598</v>
      </c>
      <c r="P1120" s="16" t="s">
        <v>71</v>
      </c>
      <c r="Q1120" s="16" t="s">
        <v>131</v>
      </c>
      <c r="R1120" s="38" t="s">
        <v>73</v>
      </c>
      <c r="S1120" s="22"/>
      <c r="T1120" s="22">
        <v>1264</v>
      </c>
      <c r="U1120" s="22" t="s">
        <v>3597</v>
      </c>
      <c r="V1120" s="37" t="s">
        <v>3598</v>
      </c>
      <c r="W1120" s="16">
        <v>1000</v>
      </c>
      <c r="X1120" s="16" t="s">
        <v>74</v>
      </c>
      <c r="Y1120" s="16" t="s">
        <v>3599</v>
      </c>
      <c r="Z1120" s="16" t="s">
        <v>3600</v>
      </c>
      <c r="AA1120" s="16" t="s">
        <v>339</v>
      </c>
      <c r="AB1120" s="16" t="s">
        <v>4188</v>
      </c>
      <c r="AC1120" s="16" t="s">
        <v>341</v>
      </c>
      <c r="AD1120" s="16" t="s">
        <v>3760</v>
      </c>
      <c r="AE1120" s="16" t="s">
        <v>3601</v>
      </c>
      <c r="AF1120" s="24">
        <v>2948278</v>
      </c>
      <c r="AG1120" s="25" t="s">
        <v>78</v>
      </c>
      <c r="AH1120" s="24">
        <v>2948278</v>
      </c>
      <c r="AI1120" s="26" t="s">
        <v>78</v>
      </c>
      <c r="AJ1120" s="27">
        <v>43059</v>
      </c>
      <c r="AK1120" s="19"/>
      <c r="AL1120" s="28">
        <f t="shared" ca="1" si="104"/>
        <v>7.333333333333333</v>
      </c>
      <c r="AM1120" s="16" t="s">
        <v>183</v>
      </c>
      <c r="AN1120" s="16" t="s">
        <v>94</v>
      </c>
      <c r="AO1120" s="36" t="s">
        <v>343</v>
      </c>
      <c r="AP1120" s="30">
        <v>6.9690000000000002E-2</v>
      </c>
      <c r="AQ1120" s="31" t="s">
        <v>5697</v>
      </c>
      <c r="AR1120" s="16" t="s">
        <v>5698</v>
      </c>
      <c r="AS1120" s="16" t="s">
        <v>84</v>
      </c>
      <c r="AT1120" s="16"/>
      <c r="AU1120" s="33"/>
      <c r="AV1120" s="16"/>
      <c r="AW1120" s="16" t="s">
        <v>5699</v>
      </c>
      <c r="AX1120" s="16">
        <v>3135939335</v>
      </c>
      <c r="AY1120" s="16" t="s">
        <v>78</v>
      </c>
      <c r="AZ1120" s="16" t="str">
        <f t="shared" ca="1" si="105"/>
        <v xml:space="preserve"> </v>
      </c>
      <c r="BA1120" s="16" t="s">
        <v>87</v>
      </c>
      <c r="BB1120" s="16" t="s">
        <v>87</v>
      </c>
      <c r="BC1120" s="16"/>
      <c r="BD1120" s="18" t="s">
        <v>87</v>
      </c>
      <c r="BE1120" s="16"/>
      <c r="BF1120" s="16" t="s">
        <v>87</v>
      </c>
      <c r="BG1120" s="31"/>
      <c r="BH1120" s="16"/>
      <c r="BI1120" s="19"/>
      <c r="BJ1120" s="16"/>
      <c r="BK1120" s="16"/>
      <c r="BL1120" s="34"/>
    </row>
    <row r="1121" spans="1:64">
      <c r="A1121" s="15">
        <v>1265</v>
      </c>
      <c r="B1121" s="16">
        <v>301</v>
      </c>
      <c r="C1121" s="17" t="s">
        <v>64</v>
      </c>
      <c r="D1121" s="18">
        <v>1007501138</v>
      </c>
      <c r="E1121" s="18">
        <v>1007501138</v>
      </c>
      <c r="F1121" s="18">
        <v>1007501138</v>
      </c>
      <c r="G1121" s="17" t="s">
        <v>5700</v>
      </c>
      <c r="H1121" s="16" t="s">
        <v>229</v>
      </c>
      <c r="I1121" s="19">
        <v>34110</v>
      </c>
      <c r="J1121" s="16">
        <f t="shared" ca="1" si="103"/>
        <v>31</v>
      </c>
      <c r="K1121" s="17" t="s">
        <v>67</v>
      </c>
      <c r="L1121" s="16">
        <v>4070</v>
      </c>
      <c r="M1121" s="16" t="s">
        <v>3596</v>
      </c>
      <c r="N1121" s="16" t="s">
        <v>3597</v>
      </c>
      <c r="O1121" s="35" t="s">
        <v>3598</v>
      </c>
      <c r="P1121" s="16" t="s">
        <v>71</v>
      </c>
      <c r="Q1121" s="16" t="s">
        <v>131</v>
      </c>
      <c r="R1121" s="38" t="s">
        <v>73</v>
      </c>
      <c r="S1121" s="22"/>
      <c r="T1121" s="22">
        <v>1265</v>
      </c>
      <c r="U1121" s="22" t="s">
        <v>3597</v>
      </c>
      <c r="V1121" s="37" t="s">
        <v>3598</v>
      </c>
      <c r="W1121" s="16">
        <v>1000</v>
      </c>
      <c r="X1121" s="16" t="s">
        <v>74</v>
      </c>
      <c r="Y1121" s="16" t="s">
        <v>3599</v>
      </c>
      <c r="Z1121" s="16" t="s">
        <v>3600</v>
      </c>
      <c r="AA1121" s="16" t="s">
        <v>339</v>
      </c>
      <c r="AB1121" s="16" t="s">
        <v>4188</v>
      </c>
      <c r="AC1121" s="16" t="s">
        <v>341</v>
      </c>
      <c r="AD1121" s="16"/>
      <c r="AE1121" s="16" t="s">
        <v>3601</v>
      </c>
      <c r="AF1121" s="24">
        <v>2948278</v>
      </c>
      <c r="AG1121" s="25" t="s">
        <v>78</v>
      </c>
      <c r="AH1121" s="24">
        <v>2948278</v>
      </c>
      <c r="AI1121" s="26" t="s">
        <v>78</v>
      </c>
      <c r="AJ1121" s="27">
        <v>43059</v>
      </c>
      <c r="AK1121" s="19"/>
      <c r="AL1121" s="28">
        <f t="shared" ca="1" si="104"/>
        <v>7.333333333333333</v>
      </c>
      <c r="AM1121" s="16" t="s">
        <v>183</v>
      </c>
      <c r="AN1121" s="16" t="s">
        <v>94</v>
      </c>
      <c r="AO1121" s="36" t="s">
        <v>343</v>
      </c>
      <c r="AP1121" s="30">
        <v>6.9690000000000002E-2</v>
      </c>
      <c r="AQ1121" s="31" t="s">
        <v>5701</v>
      </c>
      <c r="AR1121" s="16" t="s">
        <v>5702</v>
      </c>
      <c r="AS1121" s="16" t="s">
        <v>84</v>
      </c>
      <c r="AT1121" s="16"/>
      <c r="AU1121" s="33"/>
      <c r="AV1121" s="16"/>
      <c r="AW1121" s="16" t="s">
        <v>5703</v>
      </c>
      <c r="AX1121" s="16">
        <v>3102899135</v>
      </c>
      <c r="AY1121" s="16">
        <v>3232231789</v>
      </c>
      <c r="AZ1121" s="16" t="str">
        <f t="shared" ca="1" si="105"/>
        <v xml:space="preserve"> </v>
      </c>
      <c r="BA1121" s="16" t="s">
        <v>87</v>
      </c>
      <c r="BB1121" s="16" t="s">
        <v>265</v>
      </c>
      <c r="BC1121" s="16"/>
      <c r="BD1121" s="18" t="s">
        <v>87</v>
      </c>
      <c r="BE1121" s="16"/>
      <c r="BF1121" s="16" t="s">
        <v>87</v>
      </c>
      <c r="BG1121" s="31"/>
      <c r="BH1121" s="16"/>
      <c r="BI1121" s="19"/>
      <c r="BJ1121" s="16"/>
      <c r="BK1121" s="16"/>
      <c r="BL1121" s="34"/>
    </row>
    <row r="1122" spans="1:64">
      <c r="A1122" s="15">
        <v>1266</v>
      </c>
      <c r="B1122" s="16">
        <v>301</v>
      </c>
      <c r="C1122" s="17" t="s">
        <v>112</v>
      </c>
      <c r="D1122" s="18">
        <v>1007545059</v>
      </c>
      <c r="E1122" s="18">
        <v>1007545059</v>
      </c>
      <c r="F1122" s="18">
        <v>1007545059</v>
      </c>
      <c r="G1122" s="17" t="s">
        <v>5704</v>
      </c>
      <c r="H1122" s="16" t="s">
        <v>89</v>
      </c>
      <c r="I1122" s="19">
        <v>33819</v>
      </c>
      <c r="J1122" s="16">
        <f t="shared" ca="1" si="103"/>
        <v>32</v>
      </c>
      <c r="K1122" s="17" t="s">
        <v>67</v>
      </c>
      <c r="L1122" s="16">
        <v>4070</v>
      </c>
      <c r="M1122" s="16" t="s">
        <v>3596</v>
      </c>
      <c r="N1122" s="16" t="s">
        <v>3597</v>
      </c>
      <c r="O1122" s="35" t="s">
        <v>3598</v>
      </c>
      <c r="P1122" s="16" t="s">
        <v>71</v>
      </c>
      <c r="Q1122" s="16" t="s">
        <v>131</v>
      </c>
      <c r="R1122" s="38" t="s">
        <v>73</v>
      </c>
      <c r="S1122" s="22"/>
      <c r="T1122" s="22">
        <v>1266</v>
      </c>
      <c r="U1122" s="22" t="s">
        <v>3597</v>
      </c>
      <c r="V1122" s="37" t="s">
        <v>3598</v>
      </c>
      <c r="W1122" s="16">
        <v>1000</v>
      </c>
      <c r="X1122" s="16" t="s">
        <v>74</v>
      </c>
      <c r="Y1122" s="16" t="s">
        <v>3599</v>
      </c>
      <c r="Z1122" s="16" t="s">
        <v>3600</v>
      </c>
      <c r="AA1122" s="16" t="s">
        <v>463</v>
      </c>
      <c r="AB1122" s="16" t="s">
        <v>464</v>
      </c>
      <c r="AC1122" s="16" t="s">
        <v>465</v>
      </c>
      <c r="AD1122" s="16"/>
      <c r="AE1122" s="16" t="s">
        <v>3601</v>
      </c>
      <c r="AF1122" s="24">
        <v>2948278</v>
      </c>
      <c r="AG1122" s="25" t="s">
        <v>78</v>
      </c>
      <c r="AH1122" s="24">
        <v>2948278</v>
      </c>
      <c r="AI1122" s="26" t="s">
        <v>78</v>
      </c>
      <c r="AJ1122" s="27">
        <v>43285</v>
      </c>
      <c r="AK1122" s="19"/>
      <c r="AL1122" s="28">
        <f t="shared" ca="1" si="104"/>
        <v>6.75</v>
      </c>
      <c r="AM1122" s="16" t="s">
        <v>183</v>
      </c>
      <c r="AN1122" s="16" t="s">
        <v>94</v>
      </c>
      <c r="AO1122" s="36" t="s">
        <v>466</v>
      </c>
      <c r="AP1122" s="30">
        <v>6.9690000000000002E-2</v>
      </c>
      <c r="AQ1122" s="31" t="s">
        <v>5705</v>
      </c>
      <c r="AR1122" s="16" t="s">
        <v>5705</v>
      </c>
      <c r="AS1122" s="16" t="s">
        <v>84</v>
      </c>
      <c r="AT1122" s="16"/>
      <c r="AU1122" s="33"/>
      <c r="AV1122" s="16"/>
      <c r="AW1122" s="16" t="s">
        <v>5706</v>
      </c>
      <c r="AX1122" s="16">
        <v>3157826020</v>
      </c>
      <c r="AY1122" s="16" t="s">
        <v>78</v>
      </c>
      <c r="AZ1122" s="16" t="str">
        <f t="shared" ca="1" si="105"/>
        <v xml:space="preserve"> </v>
      </c>
      <c r="BA1122" s="16" t="s">
        <v>87</v>
      </c>
      <c r="BB1122" s="16" t="s">
        <v>265</v>
      </c>
      <c r="BC1122" s="16"/>
      <c r="BD1122" s="18" t="s">
        <v>87</v>
      </c>
      <c r="BE1122" s="16"/>
      <c r="BF1122" s="16" t="s">
        <v>87</v>
      </c>
      <c r="BG1122" s="31"/>
      <c r="BH1122" s="16"/>
      <c r="BI1122" s="19"/>
      <c r="BJ1122" s="16"/>
      <c r="BK1122" s="16"/>
      <c r="BL1122" s="34"/>
    </row>
    <row r="1123" spans="1:64">
      <c r="A1123" s="15">
        <v>1267</v>
      </c>
      <c r="B1123" s="16">
        <v>301</v>
      </c>
      <c r="C1123" s="17" t="s">
        <v>64</v>
      </c>
      <c r="D1123" s="18">
        <v>1007666818</v>
      </c>
      <c r="E1123" s="18">
        <v>1007666818</v>
      </c>
      <c r="F1123" s="18">
        <v>1007666818</v>
      </c>
      <c r="G1123" s="17" t="s">
        <v>5707</v>
      </c>
      <c r="H1123" s="16" t="s">
        <v>66</v>
      </c>
      <c r="I1123" s="19" t="s">
        <v>5708</v>
      </c>
      <c r="J1123" s="16">
        <f t="shared" ca="1" si="103"/>
        <v>32</v>
      </c>
      <c r="K1123" s="17" t="s">
        <v>67</v>
      </c>
      <c r="L1123" s="16">
        <v>4070</v>
      </c>
      <c r="M1123" s="16" t="s">
        <v>3596</v>
      </c>
      <c r="N1123" s="16" t="s">
        <v>3597</v>
      </c>
      <c r="O1123" s="35" t="s">
        <v>3598</v>
      </c>
      <c r="P1123" s="16" t="s">
        <v>71</v>
      </c>
      <c r="Q1123" s="16" t="s">
        <v>131</v>
      </c>
      <c r="R1123" s="38" t="s">
        <v>73</v>
      </c>
      <c r="S1123" s="22"/>
      <c r="T1123" s="22">
        <v>1267</v>
      </c>
      <c r="U1123" s="22" t="s">
        <v>3597</v>
      </c>
      <c r="V1123" s="37" t="s">
        <v>3598</v>
      </c>
      <c r="W1123" s="16">
        <v>1000</v>
      </c>
      <c r="X1123" s="16" t="s">
        <v>74</v>
      </c>
      <c r="Y1123" s="16" t="s">
        <v>3599</v>
      </c>
      <c r="Z1123" s="16" t="s">
        <v>3600</v>
      </c>
      <c r="AA1123" s="16" t="s">
        <v>339</v>
      </c>
      <c r="AB1123" s="16" t="s">
        <v>4188</v>
      </c>
      <c r="AC1123" s="16" t="s">
        <v>341</v>
      </c>
      <c r="AD1123" s="16"/>
      <c r="AE1123" s="16" t="s">
        <v>3601</v>
      </c>
      <c r="AF1123" s="24">
        <v>2948278</v>
      </c>
      <c r="AG1123" s="25" t="s">
        <v>78</v>
      </c>
      <c r="AH1123" s="24">
        <v>2948278</v>
      </c>
      <c r="AI1123" s="26" t="s">
        <v>78</v>
      </c>
      <c r="AJ1123" s="27">
        <v>42989</v>
      </c>
      <c r="AK1123" s="19"/>
      <c r="AL1123" s="28">
        <f t="shared" ca="1" si="104"/>
        <v>7.5</v>
      </c>
      <c r="AM1123" s="16" t="s">
        <v>183</v>
      </c>
      <c r="AN1123" s="16" t="s">
        <v>94</v>
      </c>
      <c r="AO1123" s="36" t="s">
        <v>343</v>
      </c>
      <c r="AP1123" s="30">
        <v>6.9690000000000002E-2</v>
      </c>
      <c r="AQ1123" s="31" t="s">
        <v>5709</v>
      </c>
      <c r="AR1123" s="16" t="s">
        <v>5709</v>
      </c>
      <c r="AS1123" s="16" t="s">
        <v>84</v>
      </c>
      <c r="AT1123" s="16"/>
      <c r="AU1123" s="33"/>
      <c r="AV1123" s="16"/>
      <c r="AW1123" s="16" t="s">
        <v>5710</v>
      </c>
      <c r="AX1123" s="16">
        <v>3105179350</v>
      </c>
      <c r="AY1123" s="16" t="s">
        <v>78</v>
      </c>
      <c r="AZ1123" s="16" t="str">
        <f t="shared" ca="1" si="105"/>
        <v xml:space="preserve"> </v>
      </c>
      <c r="BA1123" s="16" t="s">
        <v>87</v>
      </c>
      <c r="BB1123" s="16" t="s">
        <v>265</v>
      </c>
      <c r="BC1123" s="16"/>
      <c r="BD1123" s="18" t="s">
        <v>87</v>
      </c>
      <c r="BE1123" s="16"/>
      <c r="BF1123" s="16" t="s">
        <v>87</v>
      </c>
      <c r="BG1123" s="31"/>
      <c r="BH1123" s="16"/>
      <c r="BI1123" s="19"/>
      <c r="BJ1123" s="16"/>
      <c r="BK1123" s="16"/>
      <c r="BL1123" s="34"/>
    </row>
    <row r="1124" spans="1:64">
      <c r="A1124" s="15">
        <v>1268</v>
      </c>
      <c r="B1124" s="16">
        <v>301</v>
      </c>
      <c r="C1124" s="17" t="s">
        <v>112</v>
      </c>
      <c r="D1124" s="18">
        <v>1007688368</v>
      </c>
      <c r="E1124" s="18">
        <v>1007688368</v>
      </c>
      <c r="F1124" s="18">
        <v>1007688368</v>
      </c>
      <c r="G1124" s="17" t="s">
        <v>5711</v>
      </c>
      <c r="H1124" s="16" t="s">
        <v>89</v>
      </c>
      <c r="I1124" s="19">
        <v>35482</v>
      </c>
      <c r="J1124" s="16">
        <f t="shared" ca="1" si="103"/>
        <v>28</v>
      </c>
      <c r="K1124" s="17" t="s">
        <v>67</v>
      </c>
      <c r="L1124" s="16">
        <v>4070</v>
      </c>
      <c r="M1124" s="16" t="s">
        <v>3596</v>
      </c>
      <c r="N1124" s="16" t="s">
        <v>3597</v>
      </c>
      <c r="O1124" s="35" t="s">
        <v>3598</v>
      </c>
      <c r="P1124" s="16" t="s">
        <v>71</v>
      </c>
      <c r="Q1124" s="16" t="s">
        <v>131</v>
      </c>
      <c r="R1124" s="38" t="s">
        <v>73</v>
      </c>
      <c r="S1124" s="22"/>
      <c r="T1124" s="22">
        <v>1268</v>
      </c>
      <c r="U1124" s="22" t="s">
        <v>3597</v>
      </c>
      <c r="V1124" s="37" t="s">
        <v>3598</v>
      </c>
      <c r="W1124" s="16">
        <v>1000</v>
      </c>
      <c r="X1124" s="16" t="s">
        <v>74</v>
      </c>
      <c r="Y1124" s="16" t="s">
        <v>3599</v>
      </c>
      <c r="Z1124" s="16" t="s">
        <v>3600</v>
      </c>
      <c r="AA1124" s="16" t="s">
        <v>76</v>
      </c>
      <c r="AB1124" s="16" t="s">
        <v>76</v>
      </c>
      <c r="AC1124" s="16" t="s">
        <v>76</v>
      </c>
      <c r="AD1124" s="16" t="s">
        <v>5712</v>
      </c>
      <c r="AE1124" s="16" t="s">
        <v>3601</v>
      </c>
      <c r="AF1124" s="24">
        <v>2948278</v>
      </c>
      <c r="AG1124" s="25" t="s">
        <v>78</v>
      </c>
      <c r="AH1124" s="24">
        <v>2948278</v>
      </c>
      <c r="AI1124" s="26" t="s">
        <v>78</v>
      </c>
      <c r="AJ1124" s="27">
        <v>43059</v>
      </c>
      <c r="AK1124" s="19"/>
      <c r="AL1124" s="28">
        <f t="shared" ca="1" si="104"/>
        <v>7.333333333333333</v>
      </c>
      <c r="AM1124" s="16" t="s">
        <v>120</v>
      </c>
      <c r="AN1124" s="16" t="s">
        <v>94</v>
      </c>
      <c r="AO1124" s="36" t="s">
        <v>82</v>
      </c>
      <c r="AP1124" s="30">
        <v>6.9690000000000002E-2</v>
      </c>
      <c r="AQ1124" s="31" t="s">
        <v>5713</v>
      </c>
      <c r="AR1124" s="16" t="s">
        <v>5714</v>
      </c>
      <c r="AS1124" s="16" t="s">
        <v>84</v>
      </c>
      <c r="AT1124" s="16"/>
      <c r="AU1124" s="33"/>
      <c r="AV1124" s="16"/>
      <c r="AW1124" s="16" t="s">
        <v>5715</v>
      </c>
      <c r="AX1124" s="16">
        <v>3113713478</v>
      </c>
      <c r="AY1124" s="16" t="s">
        <v>78</v>
      </c>
      <c r="AZ1124" s="16" t="str">
        <f t="shared" ca="1" si="105"/>
        <v xml:space="preserve"> </v>
      </c>
      <c r="BA1124" s="16" t="s">
        <v>87</v>
      </c>
      <c r="BB1124" s="16" t="s">
        <v>87</v>
      </c>
      <c r="BC1124" s="16"/>
      <c r="BD1124" s="18" t="s">
        <v>87</v>
      </c>
      <c r="BE1124" s="16"/>
      <c r="BF1124" s="16" t="s">
        <v>87</v>
      </c>
      <c r="BG1124" s="31"/>
      <c r="BH1124" s="16"/>
      <c r="BI1124" s="19"/>
      <c r="BJ1124" s="16"/>
      <c r="BK1124" s="16"/>
      <c r="BL1124" s="34"/>
    </row>
    <row r="1125" spans="1:64">
      <c r="A1125" s="15">
        <v>1269</v>
      </c>
      <c r="B1125" s="16">
        <v>301</v>
      </c>
      <c r="C1125" s="17" t="s">
        <v>112</v>
      </c>
      <c r="D1125" s="18">
        <v>1007789422</v>
      </c>
      <c r="E1125" s="18">
        <v>1007789422</v>
      </c>
      <c r="F1125" s="18">
        <v>1007789422</v>
      </c>
      <c r="G1125" s="17" t="s">
        <v>5716</v>
      </c>
      <c r="H1125" s="16" t="s">
        <v>89</v>
      </c>
      <c r="I1125" s="19" t="s">
        <v>5717</v>
      </c>
      <c r="J1125" s="16">
        <f t="shared" ca="1" si="103"/>
        <v>37</v>
      </c>
      <c r="K1125" s="17" t="s">
        <v>67</v>
      </c>
      <c r="L1125" s="16">
        <v>4070</v>
      </c>
      <c r="M1125" s="16" t="s">
        <v>3596</v>
      </c>
      <c r="N1125" s="16" t="s">
        <v>3597</v>
      </c>
      <c r="O1125" s="35" t="s">
        <v>3598</v>
      </c>
      <c r="P1125" s="16" t="s">
        <v>71</v>
      </c>
      <c r="Q1125" s="16" t="s">
        <v>131</v>
      </c>
      <c r="R1125" s="38" t="s">
        <v>73</v>
      </c>
      <c r="S1125" s="22"/>
      <c r="T1125" s="22">
        <v>1269</v>
      </c>
      <c r="U1125" s="22" t="s">
        <v>3597</v>
      </c>
      <c r="V1125" s="37" t="s">
        <v>3598</v>
      </c>
      <c r="W1125" s="16">
        <v>1000</v>
      </c>
      <c r="X1125" s="16" t="s">
        <v>74</v>
      </c>
      <c r="Y1125" s="16" t="s">
        <v>3599</v>
      </c>
      <c r="Z1125" s="16" t="s">
        <v>3600</v>
      </c>
      <c r="AA1125" s="16" t="s">
        <v>76</v>
      </c>
      <c r="AB1125" s="16" t="s">
        <v>76</v>
      </c>
      <c r="AC1125" s="16" t="s">
        <v>76</v>
      </c>
      <c r="AD1125" s="16"/>
      <c r="AE1125" s="16" t="s">
        <v>3601</v>
      </c>
      <c r="AF1125" s="24">
        <v>2948278</v>
      </c>
      <c r="AG1125" s="25" t="s">
        <v>78</v>
      </c>
      <c r="AH1125" s="24">
        <v>2948278</v>
      </c>
      <c r="AI1125" s="26" t="s">
        <v>78</v>
      </c>
      <c r="AJ1125" s="27">
        <v>43018</v>
      </c>
      <c r="AK1125" s="19"/>
      <c r="AL1125" s="28">
        <f t="shared" ca="1" si="104"/>
        <v>7.416666666666667</v>
      </c>
      <c r="AM1125" s="16" t="s">
        <v>120</v>
      </c>
      <c r="AN1125" s="16" t="s">
        <v>94</v>
      </c>
      <c r="AO1125" s="36" t="s">
        <v>82</v>
      </c>
      <c r="AP1125" s="30">
        <v>6.9690000000000002E-2</v>
      </c>
      <c r="AQ1125" s="31" t="s">
        <v>5718</v>
      </c>
      <c r="AR1125" s="16" t="s">
        <v>5719</v>
      </c>
      <c r="AS1125" s="16" t="s">
        <v>84</v>
      </c>
      <c r="AT1125" s="16"/>
      <c r="AU1125" s="33"/>
      <c r="AV1125" s="16"/>
      <c r="AW1125" s="16" t="s">
        <v>5720</v>
      </c>
      <c r="AX1125" s="16">
        <v>3148889191</v>
      </c>
      <c r="AY1125" s="16" t="s">
        <v>78</v>
      </c>
      <c r="AZ1125" s="16" t="str">
        <f t="shared" ca="1" si="105"/>
        <v xml:space="preserve"> </v>
      </c>
      <c r="BA1125" s="16" t="s">
        <v>87</v>
      </c>
      <c r="BB1125" s="16" t="s">
        <v>211</v>
      </c>
      <c r="BC1125" s="16"/>
      <c r="BD1125" s="18" t="s">
        <v>87</v>
      </c>
      <c r="BE1125" s="16"/>
      <c r="BF1125" s="16" t="s">
        <v>87</v>
      </c>
      <c r="BG1125" s="31"/>
      <c r="BH1125" s="16"/>
      <c r="BI1125" s="19"/>
      <c r="BJ1125" s="16"/>
      <c r="BK1125" s="16"/>
      <c r="BL1125" s="34"/>
    </row>
    <row r="1126" spans="1:64">
      <c r="A1126" s="15">
        <v>1270</v>
      </c>
      <c r="B1126" s="16">
        <v>301</v>
      </c>
      <c r="C1126" s="17" t="s">
        <v>64</v>
      </c>
      <c r="D1126" s="18">
        <v>1193043184</v>
      </c>
      <c r="E1126" s="18">
        <v>1193043184</v>
      </c>
      <c r="F1126" s="18">
        <v>1193043184</v>
      </c>
      <c r="G1126" s="17" t="s">
        <v>5721</v>
      </c>
      <c r="H1126" s="16"/>
      <c r="I1126" s="19">
        <v>34019</v>
      </c>
      <c r="J1126" s="16">
        <f t="shared" ca="1" si="103"/>
        <v>32</v>
      </c>
      <c r="K1126" s="17" t="s">
        <v>67</v>
      </c>
      <c r="L1126" s="16">
        <v>4070</v>
      </c>
      <c r="M1126" s="16" t="s">
        <v>3596</v>
      </c>
      <c r="N1126" s="16" t="s">
        <v>3597</v>
      </c>
      <c r="O1126" s="35" t="s">
        <v>3598</v>
      </c>
      <c r="P1126" s="16" t="s">
        <v>71</v>
      </c>
      <c r="Q1126" s="16" t="s">
        <v>131</v>
      </c>
      <c r="R1126" s="38" t="s">
        <v>73</v>
      </c>
      <c r="S1126" s="22"/>
      <c r="T1126" s="22">
        <v>1270</v>
      </c>
      <c r="U1126" s="22" t="s">
        <v>3597</v>
      </c>
      <c r="V1126" s="37" t="s">
        <v>3598</v>
      </c>
      <c r="W1126" s="16">
        <v>1000</v>
      </c>
      <c r="X1126" s="16" t="s">
        <v>74</v>
      </c>
      <c r="Y1126" s="16" t="s">
        <v>3599</v>
      </c>
      <c r="Z1126" s="16" t="s">
        <v>3600</v>
      </c>
      <c r="AA1126" s="16" t="s">
        <v>463</v>
      </c>
      <c r="AB1126" s="16" t="s">
        <v>464</v>
      </c>
      <c r="AC1126" s="16" t="s">
        <v>465</v>
      </c>
      <c r="AD1126" s="16"/>
      <c r="AE1126" s="16" t="s">
        <v>3601</v>
      </c>
      <c r="AF1126" s="24">
        <v>2948278</v>
      </c>
      <c r="AG1126" s="25" t="s">
        <v>78</v>
      </c>
      <c r="AH1126" s="24">
        <v>2948278</v>
      </c>
      <c r="AI1126" s="26" t="s">
        <v>78</v>
      </c>
      <c r="AJ1126" s="27">
        <v>43796</v>
      </c>
      <c r="AK1126" s="19"/>
      <c r="AL1126" s="28">
        <f t="shared" ca="1" si="104"/>
        <v>5.333333333333333</v>
      </c>
      <c r="AM1126" s="16" t="s">
        <v>183</v>
      </c>
      <c r="AN1126" s="16" t="s">
        <v>94</v>
      </c>
      <c r="AO1126" s="36" t="s">
        <v>466</v>
      </c>
      <c r="AP1126" s="30">
        <v>6.9690000000000002E-2</v>
      </c>
      <c r="AQ1126" s="31" t="s">
        <v>5722</v>
      </c>
      <c r="AR1126" s="16" t="s">
        <v>5722</v>
      </c>
      <c r="AS1126" s="16" t="s">
        <v>5723</v>
      </c>
      <c r="AT1126" s="16"/>
      <c r="AU1126" s="33"/>
      <c r="AV1126" s="16"/>
      <c r="AW1126" s="16" t="s">
        <v>5724</v>
      </c>
      <c r="AX1126" s="16">
        <v>3225716287</v>
      </c>
      <c r="AY1126" s="16" t="s">
        <v>78</v>
      </c>
      <c r="AZ1126" s="16" t="str">
        <f t="shared" ca="1" si="105"/>
        <v xml:space="preserve"> </v>
      </c>
      <c r="BA1126" s="16" t="s">
        <v>87</v>
      </c>
      <c r="BB1126" s="16" t="s">
        <v>87</v>
      </c>
      <c r="BC1126" s="16"/>
      <c r="BD1126" s="18" t="s">
        <v>87</v>
      </c>
      <c r="BE1126" s="16"/>
      <c r="BF1126" s="16" t="s">
        <v>87</v>
      </c>
      <c r="BG1126" s="31"/>
      <c r="BH1126" s="16"/>
      <c r="BI1126" s="19"/>
      <c r="BJ1126" s="16"/>
      <c r="BK1126" s="16"/>
      <c r="BL1126" s="34"/>
    </row>
    <row r="1127" spans="1:64">
      <c r="A1127" s="15">
        <v>1271</v>
      </c>
      <c r="B1127" s="16">
        <v>301</v>
      </c>
      <c r="C1127" s="17" t="s">
        <v>64</v>
      </c>
      <c r="D1127" s="18">
        <v>1010080181</v>
      </c>
      <c r="E1127" s="18" t="e">
        <v>#N/A</v>
      </c>
      <c r="F1127" s="18" t="e">
        <v>#N/A</v>
      </c>
      <c r="G1127" s="17" t="s">
        <v>5725</v>
      </c>
      <c r="H1127" s="16" t="s">
        <v>89</v>
      </c>
      <c r="I1127" s="19">
        <v>35461</v>
      </c>
      <c r="J1127" s="16">
        <f t="shared" ca="1" si="103"/>
        <v>28</v>
      </c>
      <c r="K1127" s="17" t="s">
        <v>67</v>
      </c>
      <c r="L1127" s="16">
        <v>4070</v>
      </c>
      <c r="M1127" s="16" t="s">
        <v>3596</v>
      </c>
      <c r="N1127" s="16" t="s">
        <v>3597</v>
      </c>
      <c r="O1127" s="35" t="s">
        <v>3598</v>
      </c>
      <c r="P1127" s="16" t="s">
        <v>71</v>
      </c>
      <c r="Q1127" s="16" t="s">
        <v>131</v>
      </c>
      <c r="R1127" s="38" t="s">
        <v>73</v>
      </c>
      <c r="S1127" s="22"/>
      <c r="T1127" s="22">
        <v>1271</v>
      </c>
      <c r="U1127" s="22" t="s">
        <v>3597</v>
      </c>
      <c r="V1127" s="37" t="s">
        <v>3598</v>
      </c>
      <c r="W1127" s="16">
        <v>1000</v>
      </c>
      <c r="X1127" s="16" t="s">
        <v>74</v>
      </c>
      <c r="Y1127" s="16" t="s">
        <v>3599</v>
      </c>
      <c r="Z1127" s="16" t="s">
        <v>3600</v>
      </c>
      <c r="AA1127" s="16" t="s">
        <v>421</v>
      </c>
      <c r="AB1127" s="16" t="s">
        <v>4387</v>
      </c>
      <c r="AC1127" s="16" t="s">
        <v>545</v>
      </c>
      <c r="AD1127" s="16" t="s">
        <v>4388</v>
      </c>
      <c r="AE1127" s="16" t="s">
        <v>1324</v>
      </c>
      <c r="AF1127" s="24">
        <v>2948278</v>
      </c>
      <c r="AG1127" s="25" t="s">
        <v>78</v>
      </c>
      <c r="AH1127" s="24">
        <v>2948278</v>
      </c>
      <c r="AI1127" s="26" t="s">
        <v>78</v>
      </c>
      <c r="AJ1127" s="27">
        <v>43059</v>
      </c>
      <c r="AK1127" s="19"/>
      <c r="AL1127" s="28">
        <f t="shared" ca="1" si="104"/>
        <v>7.333333333333333</v>
      </c>
      <c r="AM1127" s="16" t="s">
        <v>173</v>
      </c>
      <c r="AN1127" s="16" t="s">
        <v>121</v>
      </c>
      <c r="AO1127" s="36" t="s">
        <v>546</v>
      </c>
      <c r="AP1127" s="30">
        <v>6.9690000000000002E-2</v>
      </c>
      <c r="AQ1127" s="31" t="s">
        <v>5726</v>
      </c>
      <c r="AR1127" s="16" t="s">
        <v>5726</v>
      </c>
      <c r="AS1127" s="16" t="s">
        <v>84</v>
      </c>
      <c r="AT1127" s="16"/>
      <c r="AU1127" s="33"/>
      <c r="AV1127" s="16"/>
      <c r="AW1127" s="16" t="s">
        <v>5727</v>
      </c>
      <c r="AX1127" s="16">
        <v>3216840900</v>
      </c>
      <c r="AY1127" s="16" t="s">
        <v>78</v>
      </c>
      <c r="AZ1127" s="16" t="str">
        <f t="shared" ca="1" si="105"/>
        <v xml:space="preserve"> </v>
      </c>
      <c r="BA1127" s="16" t="s">
        <v>87</v>
      </c>
      <c r="BB1127" s="16" t="s">
        <v>87</v>
      </c>
      <c r="BC1127" s="16"/>
      <c r="BD1127" s="18" t="s">
        <v>87</v>
      </c>
      <c r="BE1127" s="16"/>
      <c r="BF1127" s="16" t="s">
        <v>87</v>
      </c>
      <c r="BG1127" s="31"/>
      <c r="BH1127" s="16"/>
      <c r="BI1127" s="19"/>
      <c r="BJ1127" s="16"/>
      <c r="BK1127" s="16"/>
      <c r="BL1127" s="34"/>
    </row>
    <row r="1128" spans="1:64">
      <c r="A1128" s="15">
        <v>1272</v>
      </c>
      <c r="B1128" s="16">
        <v>301</v>
      </c>
      <c r="C1128" s="17" t="s">
        <v>64</v>
      </c>
      <c r="D1128" s="18">
        <v>1012354019</v>
      </c>
      <c r="E1128" s="18">
        <v>1012354019</v>
      </c>
      <c r="F1128" s="18">
        <v>1012354019</v>
      </c>
      <c r="G1128" s="17" t="s">
        <v>5728</v>
      </c>
      <c r="H1128" s="16" t="s">
        <v>89</v>
      </c>
      <c r="I1128" s="19" t="s">
        <v>5729</v>
      </c>
      <c r="J1128" s="16">
        <f t="shared" ca="1" si="103"/>
        <v>35</v>
      </c>
      <c r="K1128" s="17" t="s">
        <v>67</v>
      </c>
      <c r="L1128" s="16">
        <v>4070</v>
      </c>
      <c r="M1128" s="16" t="s">
        <v>3596</v>
      </c>
      <c r="N1128" s="16" t="s">
        <v>3597</v>
      </c>
      <c r="O1128" s="35" t="s">
        <v>3598</v>
      </c>
      <c r="P1128" s="16" t="s">
        <v>71</v>
      </c>
      <c r="Q1128" s="16" t="s">
        <v>131</v>
      </c>
      <c r="R1128" s="38" t="s">
        <v>73</v>
      </c>
      <c r="S1128" s="22"/>
      <c r="T1128" s="22">
        <v>1272</v>
      </c>
      <c r="U1128" s="22" t="s">
        <v>3597</v>
      </c>
      <c r="V1128" s="37" t="s">
        <v>3598</v>
      </c>
      <c r="W1128" s="16">
        <v>1000</v>
      </c>
      <c r="X1128" s="16" t="s">
        <v>74</v>
      </c>
      <c r="Y1128" s="16" t="s">
        <v>3599</v>
      </c>
      <c r="Z1128" s="16" t="s">
        <v>3600</v>
      </c>
      <c r="AA1128" s="16" t="s">
        <v>76</v>
      </c>
      <c r="AB1128" s="16" t="s">
        <v>76</v>
      </c>
      <c r="AC1128" s="16" t="s">
        <v>76</v>
      </c>
      <c r="AD1128" s="16"/>
      <c r="AE1128" s="16" t="s">
        <v>1324</v>
      </c>
      <c r="AF1128" s="24">
        <v>2948278</v>
      </c>
      <c r="AG1128" s="25" t="s">
        <v>78</v>
      </c>
      <c r="AH1128" s="24">
        <v>2948278</v>
      </c>
      <c r="AI1128" s="26" t="s">
        <v>78</v>
      </c>
      <c r="AJ1128" s="27">
        <v>42832</v>
      </c>
      <c r="AK1128" s="19"/>
      <c r="AL1128" s="28">
        <f t="shared" ca="1" si="104"/>
        <v>7.916666666666667</v>
      </c>
      <c r="AM1128" s="16" t="s">
        <v>120</v>
      </c>
      <c r="AN1128" s="16" t="s">
        <v>240</v>
      </c>
      <c r="AO1128" s="36" t="s">
        <v>82</v>
      </c>
      <c r="AP1128" s="30">
        <v>6.9690000000000002E-2</v>
      </c>
      <c r="AQ1128" s="31" t="s">
        <v>5730</v>
      </c>
      <c r="AR1128" s="16" t="s">
        <v>5730</v>
      </c>
      <c r="AS1128" s="16" t="s">
        <v>84</v>
      </c>
      <c r="AT1128" s="16"/>
      <c r="AU1128" s="33"/>
      <c r="AV1128" s="16"/>
      <c r="AW1128" s="16" t="s">
        <v>5731</v>
      </c>
      <c r="AX1128" s="16">
        <v>3202625634</v>
      </c>
      <c r="AY1128" s="16" t="s">
        <v>78</v>
      </c>
      <c r="AZ1128" s="16" t="str">
        <f t="shared" ca="1" si="105"/>
        <v xml:space="preserve"> </v>
      </c>
      <c r="BA1128" s="16" t="s">
        <v>87</v>
      </c>
      <c r="BB1128" s="16" t="s">
        <v>87</v>
      </c>
      <c r="BC1128" s="16"/>
      <c r="BD1128" s="18" t="s">
        <v>87</v>
      </c>
      <c r="BE1128" s="16"/>
      <c r="BF1128" s="16" t="s">
        <v>87</v>
      </c>
      <c r="BG1128" s="31"/>
      <c r="BH1128" s="16"/>
      <c r="BI1128" s="19"/>
      <c r="BJ1128" s="16"/>
      <c r="BK1128" s="16"/>
      <c r="BL1128" s="34"/>
    </row>
    <row r="1129" spans="1:64">
      <c r="A1129" s="15">
        <v>1273</v>
      </c>
      <c r="B1129" s="16">
        <v>301</v>
      </c>
      <c r="C1129" s="17" t="s">
        <v>64</v>
      </c>
      <c r="D1129" s="18">
        <v>1005294343</v>
      </c>
      <c r="E1129" s="18">
        <v>1005294343</v>
      </c>
      <c r="F1129" s="18">
        <v>1005294343</v>
      </c>
      <c r="G1129" s="17" t="s">
        <v>5732</v>
      </c>
      <c r="H1129" s="16" t="s">
        <v>89</v>
      </c>
      <c r="I1129" s="26">
        <v>35343</v>
      </c>
      <c r="J1129" s="16">
        <f t="shared" ca="1" si="103"/>
        <v>28</v>
      </c>
      <c r="K1129" s="17" t="s">
        <v>67</v>
      </c>
      <c r="L1129" s="16">
        <v>4070</v>
      </c>
      <c r="M1129" s="16" t="s">
        <v>3596</v>
      </c>
      <c r="N1129" s="16" t="s">
        <v>3597</v>
      </c>
      <c r="O1129" s="35" t="s">
        <v>3598</v>
      </c>
      <c r="P1129" s="16" t="s">
        <v>71</v>
      </c>
      <c r="Q1129" s="16" t="s">
        <v>131</v>
      </c>
      <c r="R1129" s="38" t="s">
        <v>73</v>
      </c>
      <c r="S1129" s="22"/>
      <c r="T1129" s="22">
        <v>1273</v>
      </c>
      <c r="U1129" s="22" t="s">
        <v>3597</v>
      </c>
      <c r="V1129" s="37" t="s">
        <v>3598</v>
      </c>
      <c r="W1129" s="16">
        <v>1000</v>
      </c>
      <c r="X1129" s="16" t="s">
        <v>74</v>
      </c>
      <c r="Y1129" s="16" t="s">
        <v>3599</v>
      </c>
      <c r="Z1129" s="16" t="s">
        <v>3600</v>
      </c>
      <c r="AA1129" s="16" t="s">
        <v>145</v>
      </c>
      <c r="AB1129" s="33" t="s">
        <v>4889</v>
      </c>
      <c r="AC1129" s="33" t="s">
        <v>559</v>
      </c>
      <c r="AD1129" s="16"/>
      <c r="AE1129" s="16" t="s">
        <v>1324</v>
      </c>
      <c r="AF1129" s="24">
        <v>2948278</v>
      </c>
      <c r="AG1129" s="25" t="s">
        <v>78</v>
      </c>
      <c r="AH1129" s="24">
        <v>2948278</v>
      </c>
      <c r="AI1129" s="26" t="s">
        <v>78</v>
      </c>
      <c r="AJ1129" s="26">
        <v>44768</v>
      </c>
      <c r="AK1129" s="19" t="s">
        <v>5733</v>
      </c>
      <c r="AL1129" s="28">
        <f t="shared" ca="1" si="104"/>
        <v>2.6666666666666665</v>
      </c>
      <c r="AM1129" s="16" t="s">
        <v>183</v>
      </c>
      <c r="AN1129" s="16" t="s">
        <v>121</v>
      </c>
      <c r="AO1129" s="40" t="s">
        <v>562</v>
      </c>
      <c r="AP1129" s="30">
        <v>6.9690000000000002E-2</v>
      </c>
      <c r="AQ1129" s="31" t="s">
        <v>5734</v>
      </c>
      <c r="AR1129" s="32" t="s">
        <v>5735</v>
      </c>
      <c r="AS1129" s="16" t="s">
        <v>107</v>
      </c>
      <c r="AT1129" s="16"/>
      <c r="AU1129" s="33"/>
      <c r="AV1129" s="16"/>
      <c r="AW1129" s="33" t="s">
        <v>5736</v>
      </c>
      <c r="AX1129" s="16">
        <v>3144926528</v>
      </c>
      <c r="AY1129" s="16" t="s">
        <v>78</v>
      </c>
      <c r="AZ1129" s="16" t="str">
        <f t="shared" ca="1" si="105"/>
        <v xml:space="preserve"> </v>
      </c>
      <c r="BA1129" s="16"/>
      <c r="BB1129" s="16" t="s">
        <v>87</v>
      </c>
      <c r="BC1129" s="16"/>
      <c r="BD1129" s="18" t="s">
        <v>87</v>
      </c>
      <c r="BE1129" s="16"/>
      <c r="BF1129" s="16"/>
      <c r="BG1129" s="31"/>
      <c r="BH1129" s="16"/>
      <c r="BI1129" s="19"/>
      <c r="BJ1129" s="16"/>
      <c r="BK1129" s="16"/>
      <c r="BL1129" s="34"/>
    </row>
    <row r="1130" spans="1:64">
      <c r="A1130" s="15">
        <v>1274</v>
      </c>
      <c r="B1130" s="16">
        <v>301</v>
      </c>
      <c r="C1130" s="17" t="s">
        <v>64</v>
      </c>
      <c r="D1130" s="18">
        <v>1013588413</v>
      </c>
      <c r="E1130" s="18">
        <v>1013588413</v>
      </c>
      <c r="F1130" s="18">
        <v>1013588413</v>
      </c>
      <c r="G1130" s="17" t="s">
        <v>5737</v>
      </c>
      <c r="H1130" s="16" t="s">
        <v>89</v>
      </c>
      <c r="I1130" s="19">
        <v>31814</v>
      </c>
      <c r="J1130" s="16">
        <f t="shared" ca="1" si="103"/>
        <v>38</v>
      </c>
      <c r="K1130" s="17" t="s">
        <v>67</v>
      </c>
      <c r="L1130" s="16">
        <v>4070</v>
      </c>
      <c r="M1130" s="16" t="s">
        <v>3596</v>
      </c>
      <c r="N1130" s="16" t="s">
        <v>3597</v>
      </c>
      <c r="O1130" s="35" t="s">
        <v>3598</v>
      </c>
      <c r="P1130" s="16" t="s">
        <v>71</v>
      </c>
      <c r="Q1130" s="16" t="s">
        <v>131</v>
      </c>
      <c r="R1130" s="38" t="s">
        <v>73</v>
      </c>
      <c r="S1130" s="22"/>
      <c r="T1130" s="22">
        <v>1274</v>
      </c>
      <c r="U1130" s="22" t="s">
        <v>3597</v>
      </c>
      <c r="V1130" s="37" t="s">
        <v>3598</v>
      </c>
      <c r="W1130" s="16">
        <v>1000</v>
      </c>
      <c r="X1130" s="16" t="s">
        <v>74</v>
      </c>
      <c r="Y1130" s="16" t="s">
        <v>3599</v>
      </c>
      <c r="Z1130" s="16" t="s">
        <v>3600</v>
      </c>
      <c r="AA1130" s="16" t="s">
        <v>76</v>
      </c>
      <c r="AB1130" s="16" t="s">
        <v>76</v>
      </c>
      <c r="AC1130" s="16" t="s">
        <v>76</v>
      </c>
      <c r="AD1130" s="52" t="s">
        <v>5738</v>
      </c>
      <c r="AE1130" s="16" t="s">
        <v>3601</v>
      </c>
      <c r="AF1130" s="24">
        <v>2948278</v>
      </c>
      <c r="AG1130" s="25" t="s">
        <v>78</v>
      </c>
      <c r="AH1130" s="24">
        <v>2948278</v>
      </c>
      <c r="AI1130" s="26" t="s">
        <v>78</v>
      </c>
      <c r="AJ1130" s="27">
        <v>43082</v>
      </c>
      <c r="AK1130" s="19"/>
      <c r="AL1130" s="28">
        <f t="shared" ca="1" si="104"/>
        <v>7.25</v>
      </c>
      <c r="AM1130" s="16" t="s">
        <v>120</v>
      </c>
      <c r="AN1130" s="16" t="s">
        <v>94</v>
      </c>
      <c r="AO1130" s="36" t="s">
        <v>82</v>
      </c>
      <c r="AP1130" s="30">
        <v>6.9690000000000002E-2</v>
      </c>
      <c r="AQ1130" s="31" t="s">
        <v>5739</v>
      </c>
      <c r="AR1130" s="16" t="s">
        <v>5739</v>
      </c>
      <c r="AS1130" s="16" t="s">
        <v>84</v>
      </c>
      <c r="AT1130" s="16"/>
      <c r="AU1130" s="33"/>
      <c r="AV1130" s="16"/>
      <c r="AW1130" s="16" t="s">
        <v>5740</v>
      </c>
      <c r="AX1130" s="16">
        <v>3155948185</v>
      </c>
      <c r="AY1130" s="16">
        <v>3232248251</v>
      </c>
      <c r="AZ1130" s="16" t="str">
        <f t="shared" ca="1" si="105"/>
        <v xml:space="preserve"> </v>
      </c>
      <c r="BA1130" s="16" t="s">
        <v>87</v>
      </c>
      <c r="BB1130" s="16" t="s">
        <v>87</v>
      </c>
      <c r="BC1130" s="16"/>
      <c r="BD1130" s="18" t="s">
        <v>87</v>
      </c>
      <c r="BE1130" s="16"/>
      <c r="BF1130" s="16" t="s">
        <v>87</v>
      </c>
      <c r="BG1130" s="31"/>
      <c r="BH1130" s="16"/>
      <c r="BI1130" s="19"/>
      <c r="BJ1130" s="16"/>
      <c r="BK1130" s="16"/>
      <c r="BL1130" s="34"/>
    </row>
    <row r="1131" spans="1:64">
      <c r="A1131" s="15">
        <v>1275</v>
      </c>
      <c r="B1131" s="16">
        <v>301</v>
      </c>
      <c r="C1131" s="17" t="s">
        <v>64</v>
      </c>
      <c r="D1131" s="18">
        <v>1013609724</v>
      </c>
      <c r="E1131" s="18">
        <v>1013609724</v>
      </c>
      <c r="F1131" s="18">
        <v>1013609724</v>
      </c>
      <c r="G1131" s="17" t="s">
        <v>5741</v>
      </c>
      <c r="H1131" s="16" t="s">
        <v>89</v>
      </c>
      <c r="I1131" s="19" t="s">
        <v>5742</v>
      </c>
      <c r="J1131" s="16">
        <f t="shared" ca="1" si="103"/>
        <v>35</v>
      </c>
      <c r="K1131" s="17" t="s">
        <v>67</v>
      </c>
      <c r="L1131" s="16">
        <v>4070</v>
      </c>
      <c r="M1131" s="16" t="s">
        <v>3596</v>
      </c>
      <c r="N1131" s="16" t="s">
        <v>3597</v>
      </c>
      <c r="O1131" s="35" t="s">
        <v>3598</v>
      </c>
      <c r="P1131" s="16" t="s">
        <v>71</v>
      </c>
      <c r="Q1131" s="16" t="s">
        <v>131</v>
      </c>
      <c r="R1131" s="38" t="s">
        <v>73</v>
      </c>
      <c r="S1131" s="22"/>
      <c r="T1131" s="22">
        <v>1275</v>
      </c>
      <c r="U1131" s="22" t="s">
        <v>3597</v>
      </c>
      <c r="V1131" s="37" t="s">
        <v>3598</v>
      </c>
      <c r="W1131" s="16">
        <v>1000</v>
      </c>
      <c r="X1131" s="16" t="s">
        <v>74</v>
      </c>
      <c r="Y1131" s="16" t="s">
        <v>3599</v>
      </c>
      <c r="Z1131" s="16" t="s">
        <v>3600</v>
      </c>
      <c r="AA1131" s="16" t="s">
        <v>76</v>
      </c>
      <c r="AB1131" s="16" t="s">
        <v>76</v>
      </c>
      <c r="AC1131" s="16" t="s">
        <v>76</v>
      </c>
      <c r="AD1131" s="16"/>
      <c r="AE1131" s="16" t="s">
        <v>1324</v>
      </c>
      <c r="AF1131" s="24">
        <v>2948278</v>
      </c>
      <c r="AG1131" s="25" t="s">
        <v>78</v>
      </c>
      <c r="AH1131" s="24">
        <v>2948278</v>
      </c>
      <c r="AI1131" s="26" t="s">
        <v>78</v>
      </c>
      <c r="AJ1131" s="27">
        <v>43007</v>
      </c>
      <c r="AK1131" s="19"/>
      <c r="AL1131" s="28">
        <f t="shared" ca="1" si="104"/>
        <v>7.5</v>
      </c>
      <c r="AM1131" s="16" t="s">
        <v>269</v>
      </c>
      <c r="AN1131" s="39" t="s">
        <v>94</v>
      </c>
      <c r="AO1131" s="36" t="s">
        <v>82</v>
      </c>
      <c r="AP1131" s="30">
        <v>6.9690000000000002E-2</v>
      </c>
      <c r="AQ1131" s="31" t="s">
        <v>5743</v>
      </c>
      <c r="AR1131" s="16" t="s">
        <v>5743</v>
      </c>
      <c r="AS1131" s="16" t="s">
        <v>84</v>
      </c>
      <c r="AT1131" s="16"/>
      <c r="AU1131" s="33"/>
      <c r="AV1131" s="16"/>
      <c r="AW1131" s="16" t="s">
        <v>5744</v>
      </c>
      <c r="AX1131" s="16">
        <v>3112120382</v>
      </c>
      <c r="AY1131" s="16" t="s">
        <v>78</v>
      </c>
      <c r="AZ1131" s="16" t="str">
        <f t="shared" ca="1" si="105"/>
        <v xml:space="preserve"> </v>
      </c>
      <c r="BA1131" s="16" t="s">
        <v>87</v>
      </c>
      <c r="BB1131" s="16" t="s">
        <v>87</v>
      </c>
      <c r="BC1131" s="16"/>
      <c r="BD1131" s="18" t="s">
        <v>87</v>
      </c>
      <c r="BE1131" s="16"/>
      <c r="BF1131" s="16" t="s">
        <v>87</v>
      </c>
      <c r="BG1131" s="31"/>
      <c r="BH1131" s="16"/>
      <c r="BI1131" s="19"/>
      <c r="BJ1131" s="16"/>
      <c r="BK1131" s="16"/>
      <c r="BL1131" s="34"/>
    </row>
    <row r="1132" spans="1:64">
      <c r="A1132" s="15">
        <v>1276</v>
      </c>
      <c r="B1132" s="16">
        <v>301</v>
      </c>
      <c r="C1132" s="17" t="s">
        <v>112</v>
      </c>
      <c r="D1132" s="18">
        <v>31539239</v>
      </c>
      <c r="E1132" s="18">
        <v>31539239</v>
      </c>
      <c r="F1132" s="18">
        <v>31539239</v>
      </c>
      <c r="G1132" s="17" t="s">
        <v>5745</v>
      </c>
      <c r="H1132" s="16" t="s">
        <v>156</v>
      </c>
      <c r="I1132" s="19">
        <v>28721</v>
      </c>
      <c r="J1132" s="16">
        <v>45</v>
      </c>
      <c r="K1132" s="17" t="s">
        <v>67</v>
      </c>
      <c r="L1132" s="16">
        <v>4070</v>
      </c>
      <c r="M1132" s="16" t="s">
        <v>3596</v>
      </c>
      <c r="N1132" s="16" t="s">
        <v>3597</v>
      </c>
      <c r="O1132" s="35" t="s">
        <v>3598</v>
      </c>
      <c r="P1132" s="16" t="s">
        <v>71</v>
      </c>
      <c r="Q1132" s="16" t="s">
        <v>131</v>
      </c>
      <c r="R1132" s="16" t="s">
        <v>73</v>
      </c>
      <c r="S1132" s="22"/>
      <c r="T1132" s="22">
        <v>1276</v>
      </c>
      <c r="U1132" s="22" t="s">
        <v>3597</v>
      </c>
      <c r="V1132" s="37" t="s">
        <v>3598</v>
      </c>
      <c r="W1132" s="16">
        <v>1000</v>
      </c>
      <c r="X1132" s="16" t="s">
        <v>74</v>
      </c>
      <c r="Y1132" s="16" t="s">
        <v>3599</v>
      </c>
      <c r="Z1132" s="16" t="s">
        <v>3600</v>
      </c>
      <c r="AA1132" s="16" t="s">
        <v>478</v>
      </c>
      <c r="AB1132" s="16" t="s">
        <v>771</v>
      </c>
      <c r="AC1132" s="16" t="s">
        <v>772</v>
      </c>
      <c r="AD1132" s="16"/>
      <c r="AE1132" s="16" t="s">
        <v>3601</v>
      </c>
      <c r="AF1132" s="24">
        <v>2948278</v>
      </c>
      <c r="AG1132" s="25" t="s">
        <v>78</v>
      </c>
      <c r="AH1132" s="24">
        <v>2948278</v>
      </c>
      <c r="AI1132" s="26" t="s">
        <v>78</v>
      </c>
      <c r="AJ1132" s="27">
        <v>45400</v>
      </c>
      <c r="AK1132" s="19" t="s">
        <v>5746</v>
      </c>
      <c r="AL1132" s="28">
        <f t="shared" ca="1" si="104"/>
        <v>0.91666666666666663</v>
      </c>
      <c r="AM1132" s="16" t="s">
        <v>183</v>
      </c>
      <c r="AN1132" s="16" t="s">
        <v>94</v>
      </c>
      <c r="AO1132" s="43" t="s">
        <v>773</v>
      </c>
      <c r="AP1132" s="30">
        <v>6.9690000000000002E-2</v>
      </c>
      <c r="AQ1132" s="31" t="s">
        <v>5747</v>
      </c>
      <c r="AR1132" s="16" t="s">
        <v>5748</v>
      </c>
      <c r="AS1132" s="16" t="s">
        <v>3755</v>
      </c>
      <c r="AT1132" s="16"/>
      <c r="AU1132" s="33"/>
      <c r="AV1132" s="16"/>
      <c r="AW1132" s="16" t="s">
        <v>5749</v>
      </c>
      <c r="AX1132" s="16">
        <v>3142039283</v>
      </c>
      <c r="AY1132" s="16" t="s">
        <v>78</v>
      </c>
      <c r="AZ1132" s="16" t="str">
        <f t="shared" si="105"/>
        <v xml:space="preserve"> </v>
      </c>
      <c r="BA1132" s="16" t="s">
        <v>87</v>
      </c>
      <c r="BB1132" s="16" t="s">
        <v>87</v>
      </c>
      <c r="BC1132" s="16"/>
      <c r="BD1132" s="18" t="s">
        <v>87</v>
      </c>
      <c r="BE1132" s="16"/>
      <c r="BF1132" s="16" t="s">
        <v>87</v>
      </c>
      <c r="BG1132" s="31"/>
      <c r="BH1132" s="16"/>
      <c r="BI1132" s="19"/>
      <c r="BJ1132" s="16"/>
      <c r="BK1132" s="16"/>
      <c r="BL1132" s="34"/>
    </row>
    <row r="1133" spans="1:64">
      <c r="A1133" s="15">
        <v>1277</v>
      </c>
      <c r="B1133" s="16">
        <v>301</v>
      </c>
      <c r="C1133" s="17" t="s">
        <v>64</v>
      </c>
      <c r="D1133" s="18">
        <v>1013658144</v>
      </c>
      <c r="E1133" s="18">
        <v>1013658144</v>
      </c>
      <c r="F1133" s="18">
        <v>1013658144</v>
      </c>
      <c r="G1133" s="17" t="s">
        <v>5750</v>
      </c>
      <c r="H1133" s="16" t="s">
        <v>229</v>
      </c>
      <c r="I1133" s="19" t="s">
        <v>5751</v>
      </c>
      <c r="J1133" s="16">
        <f t="shared" ref="J1133:J1166" ca="1" si="106">IF(I1133=0," ",DATEDIF(I1133,TODAY(),"Y"))</f>
        <v>29</v>
      </c>
      <c r="K1133" s="17" t="s">
        <v>67</v>
      </c>
      <c r="L1133" s="16">
        <v>4070</v>
      </c>
      <c r="M1133" s="16" t="s">
        <v>3596</v>
      </c>
      <c r="N1133" s="16" t="s">
        <v>3597</v>
      </c>
      <c r="O1133" s="35" t="s">
        <v>3598</v>
      </c>
      <c r="P1133" s="16" t="s">
        <v>71</v>
      </c>
      <c r="Q1133" s="16" t="s">
        <v>131</v>
      </c>
      <c r="R1133" s="38" t="s">
        <v>73</v>
      </c>
      <c r="S1133" s="22"/>
      <c r="T1133" s="22">
        <v>1277</v>
      </c>
      <c r="U1133" s="22" t="s">
        <v>3597</v>
      </c>
      <c r="V1133" s="37" t="s">
        <v>3598</v>
      </c>
      <c r="W1133" s="16">
        <v>1000</v>
      </c>
      <c r="X1133" s="16" t="s">
        <v>74</v>
      </c>
      <c r="Y1133" s="16" t="s">
        <v>3599</v>
      </c>
      <c r="Z1133" s="16" t="s">
        <v>3600</v>
      </c>
      <c r="AA1133" s="16" t="s">
        <v>76</v>
      </c>
      <c r="AB1133" s="16" t="s">
        <v>76</v>
      </c>
      <c r="AC1133" s="16" t="s">
        <v>76</v>
      </c>
      <c r="AD1133" s="16"/>
      <c r="AE1133" s="16" t="s">
        <v>1324</v>
      </c>
      <c r="AF1133" s="24">
        <v>2948278</v>
      </c>
      <c r="AG1133" s="25" t="s">
        <v>78</v>
      </c>
      <c r="AH1133" s="24">
        <v>2948278</v>
      </c>
      <c r="AI1133" s="26" t="s">
        <v>78</v>
      </c>
      <c r="AJ1133" s="27">
        <v>43005</v>
      </c>
      <c r="AK1133" s="19"/>
      <c r="AL1133" s="28">
        <f t="shared" ca="1" si="104"/>
        <v>7.5</v>
      </c>
      <c r="AM1133" s="16" t="s">
        <v>120</v>
      </c>
      <c r="AN1133" s="16" t="s">
        <v>121</v>
      </c>
      <c r="AO1133" s="36" t="s">
        <v>82</v>
      </c>
      <c r="AP1133" s="30">
        <v>6.9690000000000002E-2</v>
      </c>
      <c r="AQ1133" s="31" t="s">
        <v>5752</v>
      </c>
      <c r="AR1133" s="16" t="s">
        <v>5752</v>
      </c>
      <c r="AS1133" s="16" t="s">
        <v>84</v>
      </c>
      <c r="AT1133" s="16"/>
      <c r="AU1133" s="33"/>
      <c r="AV1133" s="16"/>
      <c r="AW1133" s="16" t="s">
        <v>5744</v>
      </c>
      <c r="AX1133" s="16">
        <v>3057715791</v>
      </c>
      <c r="AY1133" s="16">
        <v>3006044901</v>
      </c>
      <c r="AZ1133" s="16" t="str">
        <f t="shared" ca="1" si="105"/>
        <v xml:space="preserve"> </v>
      </c>
      <c r="BA1133" s="16" t="s">
        <v>87</v>
      </c>
      <c r="BB1133" s="16" t="s">
        <v>87</v>
      </c>
      <c r="BC1133" s="16"/>
      <c r="BD1133" s="18" t="s">
        <v>87</v>
      </c>
      <c r="BE1133" s="16"/>
      <c r="BF1133" s="16" t="s">
        <v>87</v>
      </c>
      <c r="BG1133" s="31"/>
      <c r="BH1133" s="16"/>
      <c r="BI1133" s="19"/>
      <c r="BJ1133" s="16"/>
      <c r="BK1133" s="16"/>
      <c r="BL1133" s="34"/>
    </row>
    <row r="1134" spans="1:64">
      <c r="A1134" s="15">
        <v>1278</v>
      </c>
      <c r="B1134" s="16">
        <v>301</v>
      </c>
      <c r="C1134" s="17" t="s">
        <v>112</v>
      </c>
      <c r="D1134" s="18">
        <v>1014186682</v>
      </c>
      <c r="E1134" s="18">
        <v>1014186682</v>
      </c>
      <c r="F1134" s="18">
        <v>1014186682</v>
      </c>
      <c r="G1134" s="17" t="s">
        <v>5753</v>
      </c>
      <c r="H1134" s="16" t="s">
        <v>229</v>
      </c>
      <c r="I1134" s="19">
        <v>31805</v>
      </c>
      <c r="J1134" s="16">
        <f t="shared" ca="1" si="106"/>
        <v>38</v>
      </c>
      <c r="K1134" s="17" t="s">
        <v>67</v>
      </c>
      <c r="L1134" s="16">
        <v>4070</v>
      </c>
      <c r="M1134" s="16" t="s">
        <v>3596</v>
      </c>
      <c r="N1134" s="16" t="s">
        <v>3597</v>
      </c>
      <c r="O1134" s="35" t="s">
        <v>3598</v>
      </c>
      <c r="P1134" s="16" t="s">
        <v>71</v>
      </c>
      <c r="Q1134" s="16" t="s">
        <v>131</v>
      </c>
      <c r="R1134" s="38" t="s">
        <v>73</v>
      </c>
      <c r="S1134" s="22"/>
      <c r="T1134" s="22">
        <v>1278</v>
      </c>
      <c r="U1134" s="22" t="s">
        <v>3597</v>
      </c>
      <c r="V1134" s="37" t="s">
        <v>3598</v>
      </c>
      <c r="W1134" s="16">
        <v>1000</v>
      </c>
      <c r="X1134" s="16" t="s">
        <v>74</v>
      </c>
      <c r="Y1134" s="16" t="s">
        <v>3599</v>
      </c>
      <c r="Z1134" s="16" t="s">
        <v>3600</v>
      </c>
      <c r="AA1134" s="16" t="s">
        <v>76</v>
      </c>
      <c r="AB1134" s="16" t="s">
        <v>76</v>
      </c>
      <c r="AC1134" s="16" t="s">
        <v>76</v>
      </c>
      <c r="AD1134" s="16"/>
      <c r="AE1134" s="16" t="s">
        <v>3601</v>
      </c>
      <c r="AF1134" s="24">
        <v>2948278</v>
      </c>
      <c r="AG1134" s="25" t="s">
        <v>78</v>
      </c>
      <c r="AH1134" s="24">
        <v>2948278</v>
      </c>
      <c r="AI1134" s="26" t="s">
        <v>78</v>
      </c>
      <c r="AJ1134" s="27">
        <v>43059</v>
      </c>
      <c r="AK1134" s="19"/>
      <c r="AL1134" s="28">
        <f t="shared" ca="1" si="104"/>
        <v>7.333333333333333</v>
      </c>
      <c r="AM1134" s="16" t="s">
        <v>93</v>
      </c>
      <c r="AN1134" s="16" t="s">
        <v>94</v>
      </c>
      <c r="AO1134" s="36" t="s">
        <v>82</v>
      </c>
      <c r="AP1134" s="30">
        <v>6.9690000000000002E-2</v>
      </c>
      <c r="AQ1134" s="31" t="s">
        <v>5754</v>
      </c>
      <c r="AR1134" s="16" t="s">
        <v>5754</v>
      </c>
      <c r="AS1134" s="16" t="s">
        <v>84</v>
      </c>
      <c r="AT1134" s="16"/>
      <c r="AU1134" s="33"/>
      <c r="AV1134" s="16"/>
      <c r="AW1134" s="16" t="s">
        <v>5755</v>
      </c>
      <c r="AX1134" s="16">
        <v>3104077903</v>
      </c>
      <c r="AY1134" s="16" t="s">
        <v>78</v>
      </c>
      <c r="AZ1134" s="16" t="str">
        <f t="shared" ca="1" si="105"/>
        <v xml:space="preserve"> </v>
      </c>
      <c r="BA1134" s="16" t="s">
        <v>87</v>
      </c>
      <c r="BB1134" s="16" t="s">
        <v>87</v>
      </c>
      <c r="BC1134" s="16"/>
      <c r="BD1134" s="18" t="s">
        <v>87</v>
      </c>
      <c r="BE1134" s="16"/>
      <c r="BF1134" s="16" t="s">
        <v>87</v>
      </c>
      <c r="BG1134" s="31"/>
      <c r="BH1134" s="16"/>
      <c r="BI1134" s="19"/>
      <c r="BJ1134" s="16"/>
      <c r="BK1134" s="16"/>
      <c r="BL1134" s="34"/>
    </row>
    <row r="1135" spans="1:64">
      <c r="A1135" s="15">
        <v>1279</v>
      </c>
      <c r="B1135" s="16">
        <v>301</v>
      </c>
      <c r="C1135" s="17" t="s">
        <v>112</v>
      </c>
      <c r="D1135" s="18">
        <v>1053839993</v>
      </c>
      <c r="E1135" s="18">
        <v>1053839993</v>
      </c>
      <c r="F1135" s="18">
        <v>1053839993</v>
      </c>
      <c r="G1135" s="17" t="s">
        <v>5756</v>
      </c>
      <c r="H1135" s="16" t="s">
        <v>3995</v>
      </c>
      <c r="I1135" s="19">
        <v>34711</v>
      </c>
      <c r="J1135" s="16">
        <f t="shared" ca="1" si="106"/>
        <v>30</v>
      </c>
      <c r="K1135" s="17" t="s">
        <v>67</v>
      </c>
      <c r="L1135" s="16">
        <v>4070</v>
      </c>
      <c r="M1135" s="16" t="s">
        <v>3596</v>
      </c>
      <c r="N1135" s="16" t="s">
        <v>3597</v>
      </c>
      <c r="O1135" s="35" t="s">
        <v>3598</v>
      </c>
      <c r="P1135" s="16" t="s">
        <v>71</v>
      </c>
      <c r="Q1135" s="16" t="s">
        <v>131</v>
      </c>
      <c r="R1135" s="16" t="s">
        <v>73</v>
      </c>
      <c r="S1135" s="22"/>
      <c r="T1135" s="22">
        <v>1279</v>
      </c>
      <c r="U1135" s="22" t="s">
        <v>3597</v>
      </c>
      <c r="V1135" s="37" t="s">
        <v>3598</v>
      </c>
      <c r="W1135" s="16">
        <v>1000</v>
      </c>
      <c r="X1135" s="16" t="s">
        <v>74</v>
      </c>
      <c r="Y1135" s="16" t="s">
        <v>3599</v>
      </c>
      <c r="Z1135" s="16" t="s">
        <v>3600</v>
      </c>
      <c r="AA1135" s="16" t="s">
        <v>145</v>
      </c>
      <c r="AB1135" s="16" t="s">
        <v>558</v>
      </c>
      <c r="AC1135" s="16" t="s">
        <v>559</v>
      </c>
      <c r="AD1135" s="16"/>
      <c r="AE1135" s="16" t="s">
        <v>1324</v>
      </c>
      <c r="AF1135" s="24">
        <v>2948278</v>
      </c>
      <c r="AG1135" s="25" t="s">
        <v>78</v>
      </c>
      <c r="AH1135" s="24">
        <v>2948278</v>
      </c>
      <c r="AI1135" s="26" t="s">
        <v>78</v>
      </c>
      <c r="AJ1135" s="27">
        <v>45432</v>
      </c>
      <c r="AK1135" s="19" t="s">
        <v>5757</v>
      </c>
      <c r="AL1135" s="28">
        <f t="shared" ca="1" si="104"/>
        <v>0.83333333333333337</v>
      </c>
      <c r="AM1135" s="16" t="s">
        <v>183</v>
      </c>
      <c r="AN1135" s="39" t="s">
        <v>94</v>
      </c>
      <c r="AO1135" s="36" t="s">
        <v>562</v>
      </c>
      <c r="AP1135" s="30">
        <v>6.9690000000000002E-2</v>
      </c>
      <c r="AQ1135" s="31" t="s">
        <v>5758</v>
      </c>
      <c r="AR1135" s="16" t="s">
        <v>5759</v>
      </c>
      <c r="AS1135" s="16" t="s">
        <v>428</v>
      </c>
      <c r="AT1135" s="16"/>
      <c r="AU1135" s="33"/>
      <c r="AV1135" s="16"/>
      <c r="AW1135" s="16" t="s">
        <v>5760</v>
      </c>
      <c r="AX1135" s="16">
        <v>3112529076</v>
      </c>
      <c r="AY1135" s="16" t="s">
        <v>78</v>
      </c>
      <c r="AZ1135" s="16" t="str">
        <f t="shared" ca="1" si="105"/>
        <v xml:space="preserve"> </v>
      </c>
      <c r="BA1135" s="16" t="s">
        <v>87</v>
      </c>
      <c r="BB1135" s="16" t="s">
        <v>87</v>
      </c>
      <c r="BC1135" s="16"/>
      <c r="BD1135" s="18" t="s">
        <v>87</v>
      </c>
      <c r="BE1135" s="16"/>
      <c r="BF1135" s="16" t="s">
        <v>87</v>
      </c>
      <c r="BG1135" s="31"/>
      <c r="BH1135" s="16"/>
      <c r="BI1135" s="19"/>
      <c r="BJ1135" s="16"/>
      <c r="BK1135" s="16"/>
      <c r="BL1135" s="34"/>
    </row>
    <row r="1136" spans="1:64">
      <c r="A1136" s="15">
        <v>1280</v>
      </c>
      <c r="B1136" s="16">
        <v>301</v>
      </c>
      <c r="C1136" s="17" t="s">
        <v>112</v>
      </c>
      <c r="D1136" s="18">
        <v>1014242554</v>
      </c>
      <c r="E1136" s="18">
        <v>1014242554</v>
      </c>
      <c r="F1136" s="18">
        <v>1014242554</v>
      </c>
      <c r="G1136" s="17" t="s">
        <v>5761</v>
      </c>
      <c r="H1136" s="16" t="s">
        <v>89</v>
      </c>
      <c r="I1136" s="19" t="s">
        <v>5762</v>
      </c>
      <c r="J1136" s="16">
        <f t="shared" ca="1" si="106"/>
        <v>31</v>
      </c>
      <c r="K1136" s="17" t="s">
        <v>67</v>
      </c>
      <c r="L1136" s="16">
        <v>4070</v>
      </c>
      <c r="M1136" s="16" t="s">
        <v>3596</v>
      </c>
      <c r="N1136" s="16" t="s">
        <v>3597</v>
      </c>
      <c r="O1136" s="35" t="s">
        <v>3598</v>
      </c>
      <c r="P1136" s="16" t="s">
        <v>71</v>
      </c>
      <c r="Q1136" s="16" t="s">
        <v>131</v>
      </c>
      <c r="R1136" s="38" t="s">
        <v>73</v>
      </c>
      <c r="S1136" s="22"/>
      <c r="T1136" s="22">
        <v>1280</v>
      </c>
      <c r="U1136" s="22" t="s">
        <v>3597</v>
      </c>
      <c r="V1136" s="37" t="s">
        <v>3598</v>
      </c>
      <c r="W1136" s="16">
        <v>1000</v>
      </c>
      <c r="X1136" s="16" t="s">
        <v>74</v>
      </c>
      <c r="Y1136" s="16" t="s">
        <v>3599</v>
      </c>
      <c r="Z1136" s="16" t="s">
        <v>3600</v>
      </c>
      <c r="AA1136" s="16" t="s">
        <v>76</v>
      </c>
      <c r="AB1136" s="16" t="s">
        <v>76</v>
      </c>
      <c r="AC1136" s="16" t="s">
        <v>76</v>
      </c>
      <c r="AD1136" s="16"/>
      <c r="AE1136" s="16" t="s">
        <v>1324</v>
      </c>
      <c r="AF1136" s="24">
        <v>2948278</v>
      </c>
      <c r="AG1136" s="25" t="s">
        <v>78</v>
      </c>
      <c r="AH1136" s="24">
        <v>2948278</v>
      </c>
      <c r="AI1136" s="26" t="s">
        <v>78</v>
      </c>
      <c r="AJ1136" s="27">
        <v>43012</v>
      </c>
      <c r="AK1136" s="19"/>
      <c r="AL1136" s="28">
        <f t="shared" ca="1" si="104"/>
        <v>7.5</v>
      </c>
      <c r="AM1136" s="16" t="s">
        <v>120</v>
      </c>
      <c r="AN1136" s="16" t="s">
        <v>121</v>
      </c>
      <c r="AO1136" s="36" t="s">
        <v>82</v>
      </c>
      <c r="AP1136" s="30">
        <v>6.9690000000000002E-2</v>
      </c>
      <c r="AQ1136" s="31" t="s">
        <v>5763</v>
      </c>
      <c r="AR1136" s="16" t="s">
        <v>5763</v>
      </c>
      <c r="AS1136" s="16" t="s">
        <v>84</v>
      </c>
      <c r="AT1136" s="16"/>
      <c r="AU1136" s="33"/>
      <c r="AV1136" s="16"/>
      <c r="AW1136" s="16" t="s">
        <v>5744</v>
      </c>
      <c r="AX1136" s="16">
        <v>3045815834</v>
      </c>
      <c r="AY1136" s="16" t="s">
        <v>78</v>
      </c>
      <c r="AZ1136" s="16" t="str">
        <f t="shared" ca="1" si="105"/>
        <v xml:space="preserve"> </v>
      </c>
      <c r="BA1136" s="16" t="s">
        <v>87</v>
      </c>
      <c r="BB1136" s="16" t="s">
        <v>87</v>
      </c>
      <c r="BC1136" s="16"/>
      <c r="BD1136" s="18" t="s">
        <v>87</v>
      </c>
      <c r="BE1136" s="16"/>
      <c r="BF1136" s="16" t="s">
        <v>87</v>
      </c>
      <c r="BG1136" s="31"/>
      <c r="BH1136" s="16"/>
      <c r="BI1136" s="19"/>
      <c r="BJ1136" s="16"/>
      <c r="BK1136" s="16"/>
      <c r="BL1136" s="34"/>
    </row>
    <row r="1137" spans="1:64">
      <c r="A1137" s="15">
        <v>1281</v>
      </c>
      <c r="B1137" s="16">
        <v>301</v>
      </c>
      <c r="C1137" s="17" t="s">
        <v>64</v>
      </c>
      <c r="D1137" s="18">
        <v>1004035752</v>
      </c>
      <c r="E1137" s="18">
        <v>1004035752</v>
      </c>
      <c r="F1137" s="18">
        <v>1004035752</v>
      </c>
      <c r="G1137" s="17" t="s">
        <v>5764</v>
      </c>
      <c r="H1137" s="16" t="s">
        <v>851</v>
      </c>
      <c r="I1137" s="19">
        <v>33197</v>
      </c>
      <c r="J1137" s="16">
        <f t="shared" ca="1" si="106"/>
        <v>34</v>
      </c>
      <c r="K1137" s="17" t="s">
        <v>67</v>
      </c>
      <c r="L1137" s="16">
        <v>4070</v>
      </c>
      <c r="M1137" s="16" t="s">
        <v>3596</v>
      </c>
      <c r="N1137" s="16" t="s">
        <v>3597</v>
      </c>
      <c r="O1137" s="35" t="s">
        <v>3598</v>
      </c>
      <c r="P1137" s="16" t="s">
        <v>71</v>
      </c>
      <c r="Q1137" s="16" t="s">
        <v>131</v>
      </c>
      <c r="R1137" s="38" t="s">
        <v>73</v>
      </c>
      <c r="S1137" s="22"/>
      <c r="T1137" s="22">
        <v>1281</v>
      </c>
      <c r="U1137" s="22" t="s">
        <v>3597</v>
      </c>
      <c r="V1137" s="37" t="s">
        <v>3598</v>
      </c>
      <c r="W1137" s="16">
        <v>1000</v>
      </c>
      <c r="X1137" s="16" t="s">
        <v>74</v>
      </c>
      <c r="Y1137" s="16" t="s">
        <v>3599</v>
      </c>
      <c r="Z1137" s="16" t="s">
        <v>3600</v>
      </c>
      <c r="AA1137" s="16" t="s">
        <v>478</v>
      </c>
      <c r="AB1137" s="16" t="s">
        <v>771</v>
      </c>
      <c r="AC1137" s="16" t="s">
        <v>772</v>
      </c>
      <c r="AD1137" s="16"/>
      <c r="AE1137" s="16" t="s">
        <v>1324</v>
      </c>
      <c r="AF1137" s="24">
        <v>2948278</v>
      </c>
      <c r="AG1137" s="25" t="s">
        <v>78</v>
      </c>
      <c r="AH1137" s="24">
        <v>2948278</v>
      </c>
      <c r="AI1137" s="26" t="s">
        <v>78</v>
      </c>
      <c r="AJ1137" s="27">
        <v>45478</v>
      </c>
      <c r="AK1137" s="19" t="s">
        <v>5765</v>
      </c>
      <c r="AL1137" s="28">
        <f t="shared" ca="1" si="104"/>
        <v>0.66666666666666663</v>
      </c>
      <c r="AM1137" s="16" t="s">
        <v>3997</v>
      </c>
      <c r="AN1137" s="16" t="s">
        <v>94</v>
      </c>
      <c r="AO1137" s="36" t="s">
        <v>773</v>
      </c>
      <c r="AP1137" s="30">
        <v>6.9690000000000002E-2</v>
      </c>
      <c r="AQ1137" s="31" t="s">
        <v>5766</v>
      </c>
      <c r="AR1137" s="16" t="s">
        <v>5767</v>
      </c>
      <c r="AS1137" s="16" t="s">
        <v>107</v>
      </c>
      <c r="AT1137" s="16"/>
      <c r="AU1137" s="33"/>
      <c r="AV1137" s="16"/>
      <c r="AW1137" s="16" t="s">
        <v>5768</v>
      </c>
      <c r="AX1137" s="16">
        <v>3154836632</v>
      </c>
      <c r="AY1137" s="16" t="s">
        <v>78</v>
      </c>
      <c r="AZ1137" s="16"/>
      <c r="BA1137" s="16" t="s">
        <v>87</v>
      </c>
      <c r="BB1137" s="16" t="s">
        <v>87</v>
      </c>
      <c r="BC1137" s="16"/>
      <c r="BD1137" s="18" t="s">
        <v>87</v>
      </c>
      <c r="BE1137" s="16"/>
      <c r="BF1137" s="16" t="s">
        <v>87</v>
      </c>
      <c r="BG1137" s="31"/>
      <c r="BH1137" s="16"/>
      <c r="BI1137" s="19"/>
      <c r="BJ1137" s="16"/>
      <c r="BK1137" s="16"/>
      <c r="BL1137" s="34"/>
    </row>
    <row r="1138" spans="1:64">
      <c r="A1138" s="15">
        <v>1282</v>
      </c>
      <c r="B1138" s="16">
        <v>301</v>
      </c>
      <c r="C1138" s="17" t="s">
        <v>112</v>
      </c>
      <c r="D1138" s="18">
        <v>1016107109</v>
      </c>
      <c r="E1138" s="18">
        <v>1016107109</v>
      </c>
      <c r="F1138" s="18">
        <v>1016107109</v>
      </c>
      <c r="G1138" s="17" t="s">
        <v>5769</v>
      </c>
      <c r="H1138" s="16" t="s">
        <v>89</v>
      </c>
      <c r="I1138" s="19">
        <v>33243</v>
      </c>
      <c r="J1138" s="16">
        <f t="shared" ca="1" si="106"/>
        <v>34</v>
      </c>
      <c r="K1138" s="17" t="s">
        <v>67</v>
      </c>
      <c r="L1138" s="16">
        <v>4070</v>
      </c>
      <c r="M1138" s="16" t="s">
        <v>3596</v>
      </c>
      <c r="N1138" s="16" t="s">
        <v>3597</v>
      </c>
      <c r="O1138" s="35" t="s">
        <v>3598</v>
      </c>
      <c r="P1138" s="16" t="s">
        <v>71</v>
      </c>
      <c r="Q1138" s="16" t="s">
        <v>131</v>
      </c>
      <c r="R1138" s="38" t="s">
        <v>73</v>
      </c>
      <c r="S1138" s="22"/>
      <c r="T1138" s="22">
        <v>1282</v>
      </c>
      <c r="U1138" s="22" t="s">
        <v>3597</v>
      </c>
      <c r="V1138" s="37" t="s">
        <v>3598</v>
      </c>
      <c r="W1138" s="16">
        <v>1000</v>
      </c>
      <c r="X1138" s="16" t="s">
        <v>74</v>
      </c>
      <c r="Y1138" s="16" t="s">
        <v>3599</v>
      </c>
      <c r="Z1138" s="16" t="s">
        <v>3600</v>
      </c>
      <c r="AA1138" s="16" t="s">
        <v>671</v>
      </c>
      <c r="AB1138" s="16" t="s">
        <v>3938</v>
      </c>
      <c r="AC1138" s="16" t="s">
        <v>692</v>
      </c>
      <c r="AD1138" s="16" t="s">
        <v>5376</v>
      </c>
      <c r="AE1138" s="16" t="s">
        <v>3601</v>
      </c>
      <c r="AF1138" s="24">
        <v>2948278</v>
      </c>
      <c r="AG1138" s="25" t="s">
        <v>78</v>
      </c>
      <c r="AH1138" s="24">
        <v>2948278</v>
      </c>
      <c r="AI1138" s="26" t="s">
        <v>78</v>
      </c>
      <c r="AJ1138" s="27">
        <v>43285</v>
      </c>
      <c r="AK1138" s="19"/>
      <c r="AL1138" s="28">
        <f t="shared" ca="1" si="104"/>
        <v>6.75</v>
      </c>
      <c r="AM1138" s="16" t="s">
        <v>120</v>
      </c>
      <c r="AN1138" s="16" t="s">
        <v>94</v>
      </c>
      <c r="AO1138" s="36" t="s">
        <v>693</v>
      </c>
      <c r="AP1138" s="30">
        <v>6.9690000000000002E-2</v>
      </c>
      <c r="AQ1138" s="31" t="s">
        <v>5770</v>
      </c>
      <c r="AR1138" s="16" t="s">
        <v>5771</v>
      </c>
      <c r="AS1138" s="16" t="s">
        <v>107</v>
      </c>
      <c r="AT1138" s="16"/>
      <c r="AU1138" s="33"/>
      <c r="AV1138" s="16"/>
      <c r="AW1138" s="16" t="s">
        <v>5772</v>
      </c>
      <c r="AX1138" s="16">
        <v>3145234198</v>
      </c>
      <c r="AY1138" s="16" t="s">
        <v>78</v>
      </c>
      <c r="AZ1138" s="16" t="str">
        <f t="shared" ref="AZ1138:AZ1182" ca="1" si="107">IF(AND(C1138="MASCULINO",J1138&gt;=59),"Prepensionado",IF(AND(C1138="FEMENINO",J1138&gt;=54),"Prepensionado"," "))</f>
        <v xml:space="preserve"> </v>
      </c>
      <c r="BA1138" s="16" t="s">
        <v>87</v>
      </c>
      <c r="BB1138" s="16" t="s">
        <v>87</v>
      </c>
      <c r="BC1138" s="16"/>
      <c r="BD1138" s="18" t="s">
        <v>87</v>
      </c>
      <c r="BE1138" s="16"/>
      <c r="BF1138" s="16" t="s">
        <v>87</v>
      </c>
      <c r="BG1138" s="31"/>
      <c r="BH1138" s="16"/>
      <c r="BI1138" s="19"/>
      <c r="BJ1138" s="16"/>
      <c r="BK1138" s="16"/>
      <c r="BL1138" s="34"/>
    </row>
    <row r="1139" spans="1:64">
      <c r="A1139" s="15">
        <v>1283</v>
      </c>
      <c r="B1139" s="16">
        <v>301</v>
      </c>
      <c r="C1139" s="17" t="s">
        <v>64</v>
      </c>
      <c r="D1139" s="18">
        <v>1017236013</v>
      </c>
      <c r="E1139" s="18" t="e">
        <v>#N/A</v>
      </c>
      <c r="F1139" s="18" t="e">
        <v>#N/A</v>
      </c>
      <c r="G1139" s="17" t="s">
        <v>5773</v>
      </c>
      <c r="H1139" s="16"/>
      <c r="I1139" s="19">
        <v>35170</v>
      </c>
      <c r="J1139" s="16">
        <f t="shared" ca="1" si="106"/>
        <v>28</v>
      </c>
      <c r="K1139" s="17" t="s">
        <v>67</v>
      </c>
      <c r="L1139" s="16">
        <v>4070</v>
      </c>
      <c r="M1139" s="16" t="s">
        <v>3596</v>
      </c>
      <c r="N1139" s="16" t="s">
        <v>3597</v>
      </c>
      <c r="O1139" s="35" t="s">
        <v>3598</v>
      </c>
      <c r="P1139" s="16" t="s">
        <v>71</v>
      </c>
      <c r="Q1139" s="16" t="s">
        <v>131</v>
      </c>
      <c r="R1139" s="38" t="s">
        <v>73</v>
      </c>
      <c r="S1139" s="22"/>
      <c r="T1139" s="22">
        <v>1283</v>
      </c>
      <c r="U1139" s="22" t="s">
        <v>3597</v>
      </c>
      <c r="V1139" s="37" t="s">
        <v>3598</v>
      </c>
      <c r="W1139" s="16">
        <v>1000</v>
      </c>
      <c r="X1139" s="16" t="s">
        <v>74</v>
      </c>
      <c r="Y1139" s="16" t="s">
        <v>3599</v>
      </c>
      <c r="Z1139" s="16" t="s">
        <v>3600</v>
      </c>
      <c r="AA1139" s="16" t="s">
        <v>339</v>
      </c>
      <c r="AB1139" s="16" t="s">
        <v>340</v>
      </c>
      <c r="AC1139" s="16" t="s">
        <v>341</v>
      </c>
      <c r="AD1139" s="16"/>
      <c r="AE1139" s="16" t="s">
        <v>1324</v>
      </c>
      <c r="AF1139" s="24">
        <v>2948278</v>
      </c>
      <c r="AG1139" s="25" t="s">
        <v>78</v>
      </c>
      <c r="AH1139" s="24">
        <v>2948278</v>
      </c>
      <c r="AI1139" s="26" t="s">
        <v>78</v>
      </c>
      <c r="AJ1139" s="27">
        <v>43088</v>
      </c>
      <c r="AK1139" s="19"/>
      <c r="AL1139" s="28">
        <f t="shared" ca="1" si="104"/>
        <v>7.25</v>
      </c>
      <c r="AM1139" s="16" t="s">
        <v>269</v>
      </c>
      <c r="AN1139" s="16" t="s">
        <v>121</v>
      </c>
      <c r="AO1139" s="36" t="s">
        <v>343</v>
      </c>
      <c r="AP1139" s="30">
        <v>6.9690000000000002E-2</v>
      </c>
      <c r="AQ1139" s="31" t="s">
        <v>5774</v>
      </c>
      <c r="AR1139" s="16" t="s">
        <v>5774</v>
      </c>
      <c r="AS1139" s="16" t="s">
        <v>107</v>
      </c>
      <c r="AT1139" s="16"/>
      <c r="AU1139" s="33"/>
      <c r="AV1139" s="16"/>
      <c r="AW1139" s="16" t="s">
        <v>2147</v>
      </c>
      <c r="AX1139" s="16" t="s">
        <v>78</v>
      </c>
      <c r="AY1139" s="16" t="s">
        <v>78</v>
      </c>
      <c r="AZ1139" s="16" t="str">
        <f t="shared" ca="1" si="107"/>
        <v xml:space="preserve"> </v>
      </c>
      <c r="BA1139" s="16" t="s">
        <v>87</v>
      </c>
      <c r="BB1139" s="16" t="s">
        <v>87</v>
      </c>
      <c r="BC1139" s="16"/>
      <c r="BD1139" s="18" t="s">
        <v>87</v>
      </c>
      <c r="BE1139" s="16"/>
      <c r="BF1139" s="16" t="s">
        <v>87</v>
      </c>
      <c r="BG1139" s="31"/>
      <c r="BH1139" s="16"/>
      <c r="BI1139" s="19"/>
      <c r="BJ1139" s="16"/>
      <c r="BK1139" s="16"/>
      <c r="BL1139" s="34"/>
    </row>
    <row r="1140" spans="1:64">
      <c r="A1140" s="15">
        <v>1284</v>
      </c>
      <c r="B1140" s="16">
        <v>301</v>
      </c>
      <c r="C1140" s="17" t="s">
        <v>64</v>
      </c>
      <c r="D1140" s="18">
        <v>1018342527</v>
      </c>
      <c r="E1140" s="18">
        <v>1018342527</v>
      </c>
      <c r="F1140" s="18">
        <v>1018342527</v>
      </c>
      <c r="G1140" s="17" t="s">
        <v>5775</v>
      </c>
      <c r="H1140" s="16"/>
      <c r="I1140" s="19" t="s">
        <v>5776</v>
      </c>
      <c r="J1140" s="16">
        <f t="shared" ca="1" si="106"/>
        <v>38</v>
      </c>
      <c r="K1140" s="17" t="s">
        <v>67</v>
      </c>
      <c r="L1140" s="16">
        <v>4070</v>
      </c>
      <c r="M1140" s="16" t="s">
        <v>3596</v>
      </c>
      <c r="N1140" s="16" t="s">
        <v>3597</v>
      </c>
      <c r="O1140" s="35" t="s">
        <v>3598</v>
      </c>
      <c r="P1140" s="16" t="s">
        <v>71</v>
      </c>
      <c r="Q1140" s="16" t="s">
        <v>131</v>
      </c>
      <c r="R1140" s="38" t="s">
        <v>73</v>
      </c>
      <c r="S1140" s="22"/>
      <c r="T1140" s="22">
        <v>1284</v>
      </c>
      <c r="U1140" s="22" t="s">
        <v>3597</v>
      </c>
      <c r="V1140" s="37" t="s">
        <v>3598</v>
      </c>
      <c r="W1140" s="16">
        <v>1000</v>
      </c>
      <c r="X1140" s="16" t="s">
        <v>74</v>
      </c>
      <c r="Y1140" s="16" t="s">
        <v>3599</v>
      </c>
      <c r="Z1140" s="16" t="s">
        <v>3600</v>
      </c>
      <c r="AA1140" s="16" t="s">
        <v>339</v>
      </c>
      <c r="AB1140" s="16" t="s">
        <v>340</v>
      </c>
      <c r="AC1140" s="16" t="s">
        <v>341</v>
      </c>
      <c r="AD1140" s="16"/>
      <c r="AE1140" s="16" t="s">
        <v>1324</v>
      </c>
      <c r="AF1140" s="24">
        <v>2948278</v>
      </c>
      <c r="AG1140" s="25" t="s">
        <v>78</v>
      </c>
      <c r="AH1140" s="24">
        <v>2948278</v>
      </c>
      <c r="AI1140" s="26" t="s">
        <v>78</v>
      </c>
      <c r="AJ1140" s="27">
        <v>43004</v>
      </c>
      <c r="AK1140" s="19"/>
      <c r="AL1140" s="28">
        <f t="shared" ca="1" si="104"/>
        <v>7.5</v>
      </c>
      <c r="AM1140" s="16" t="s">
        <v>269</v>
      </c>
      <c r="AN1140" s="16" t="s">
        <v>94</v>
      </c>
      <c r="AO1140" s="36" t="s">
        <v>343</v>
      </c>
      <c r="AP1140" s="30">
        <v>6.9690000000000002E-2</v>
      </c>
      <c r="AQ1140" s="31" t="s">
        <v>5777</v>
      </c>
      <c r="AR1140" s="16" t="s">
        <v>5777</v>
      </c>
      <c r="AS1140" s="16" t="s">
        <v>107</v>
      </c>
      <c r="AT1140" s="16"/>
      <c r="AU1140" s="33"/>
      <c r="AV1140" s="16"/>
      <c r="AW1140" s="16" t="s">
        <v>5778</v>
      </c>
      <c r="AX1140" s="16">
        <v>3128584207</v>
      </c>
      <c r="AY1140" s="16" t="s">
        <v>78</v>
      </c>
      <c r="AZ1140" s="16" t="str">
        <f t="shared" ca="1" si="107"/>
        <v xml:space="preserve"> </v>
      </c>
      <c r="BA1140" s="16" t="s">
        <v>87</v>
      </c>
      <c r="BB1140" s="16" t="s">
        <v>87</v>
      </c>
      <c r="BC1140" s="16"/>
      <c r="BD1140" s="18" t="s">
        <v>87</v>
      </c>
      <c r="BE1140" s="16"/>
      <c r="BF1140" s="16" t="s">
        <v>87</v>
      </c>
      <c r="BG1140" s="31"/>
      <c r="BH1140" s="16"/>
      <c r="BI1140" s="19"/>
      <c r="BJ1140" s="16"/>
      <c r="BK1140" s="16"/>
      <c r="BL1140" s="34"/>
    </row>
    <row r="1141" spans="1:64">
      <c r="A1141" s="15">
        <v>1285</v>
      </c>
      <c r="B1141" s="16">
        <v>301</v>
      </c>
      <c r="C1141" s="17" t="s">
        <v>64</v>
      </c>
      <c r="D1141" s="18">
        <v>1018433157</v>
      </c>
      <c r="E1141" s="18">
        <v>1018433157</v>
      </c>
      <c r="F1141" s="18">
        <v>1018433157</v>
      </c>
      <c r="G1141" s="17" t="s">
        <v>5779</v>
      </c>
      <c r="H1141" s="16" t="s">
        <v>89</v>
      </c>
      <c r="I1141" s="19" t="s">
        <v>5780</v>
      </c>
      <c r="J1141" s="16">
        <f t="shared" ca="1" si="106"/>
        <v>34</v>
      </c>
      <c r="K1141" s="17" t="s">
        <v>67</v>
      </c>
      <c r="L1141" s="16">
        <v>4070</v>
      </c>
      <c r="M1141" s="16" t="s">
        <v>3596</v>
      </c>
      <c r="N1141" s="16" t="s">
        <v>3597</v>
      </c>
      <c r="O1141" s="35" t="s">
        <v>3598</v>
      </c>
      <c r="P1141" s="16" t="s">
        <v>71</v>
      </c>
      <c r="Q1141" s="16" t="s">
        <v>131</v>
      </c>
      <c r="R1141" s="38" t="s">
        <v>1027</v>
      </c>
      <c r="S1141" s="22"/>
      <c r="T1141" s="22">
        <v>1285</v>
      </c>
      <c r="U1141" s="22" t="s">
        <v>3597</v>
      </c>
      <c r="V1141" s="37" t="s">
        <v>3598</v>
      </c>
      <c r="W1141" s="16">
        <v>3000</v>
      </c>
      <c r="X1141" s="16" t="s">
        <v>74</v>
      </c>
      <c r="Y1141" s="16" t="s">
        <v>170</v>
      </c>
      <c r="Z1141" s="16" t="s">
        <v>293</v>
      </c>
      <c r="AA1141" s="16" t="s">
        <v>76</v>
      </c>
      <c r="AB1141" s="16" t="s">
        <v>76</v>
      </c>
      <c r="AC1141" s="16" t="s">
        <v>76</v>
      </c>
      <c r="AD1141" s="16" t="s">
        <v>1069</v>
      </c>
      <c r="AE1141" s="16" t="s">
        <v>1324</v>
      </c>
      <c r="AF1141" s="24">
        <v>2948278</v>
      </c>
      <c r="AG1141" s="25" t="s">
        <v>78</v>
      </c>
      <c r="AH1141" s="24">
        <v>2948278</v>
      </c>
      <c r="AI1141" s="26" t="s">
        <v>78</v>
      </c>
      <c r="AJ1141" s="27">
        <v>43005</v>
      </c>
      <c r="AK1141" s="19"/>
      <c r="AL1141" s="28">
        <f t="shared" ca="1" si="104"/>
        <v>7.5</v>
      </c>
      <c r="AM1141" s="16" t="s">
        <v>120</v>
      </c>
      <c r="AN1141" s="16" t="s">
        <v>194</v>
      </c>
      <c r="AO1141" s="36" t="s">
        <v>82</v>
      </c>
      <c r="AP1141" s="30">
        <v>6.9690000000000002E-2</v>
      </c>
      <c r="AQ1141" s="31" t="s">
        <v>5781</v>
      </c>
      <c r="AR1141" s="16" t="s">
        <v>5782</v>
      </c>
      <c r="AS1141" s="16" t="s">
        <v>107</v>
      </c>
      <c r="AT1141" s="16"/>
      <c r="AU1141" s="33"/>
      <c r="AV1141" s="16"/>
      <c r="AW1141" s="16" t="s">
        <v>5783</v>
      </c>
      <c r="AX1141" s="16">
        <v>3187545397</v>
      </c>
      <c r="AY1141" s="16" t="s">
        <v>78</v>
      </c>
      <c r="AZ1141" s="16" t="str">
        <f t="shared" ca="1" si="107"/>
        <v xml:space="preserve"> </v>
      </c>
      <c r="BA1141" s="16" t="s">
        <v>87</v>
      </c>
      <c r="BB1141" s="16" t="s">
        <v>87</v>
      </c>
      <c r="BC1141" s="16"/>
      <c r="BD1141" s="18" t="s">
        <v>87</v>
      </c>
      <c r="BE1141" s="16"/>
      <c r="BF1141" s="16" t="s">
        <v>87</v>
      </c>
      <c r="BG1141" s="31"/>
      <c r="BH1141" s="16"/>
      <c r="BI1141" s="19"/>
      <c r="BJ1141" s="16"/>
      <c r="BK1141" s="16"/>
      <c r="BL1141" s="34"/>
    </row>
    <row r="1142" spans="1:64">
      <c r="A1142" s="15">
        <v>1286</v>
      </c>
      <c r="B1142" s="16">
        <v>301</v>
      </c>
      <c r="C1142" s="17" t="s">
        <v>112</v>
      </c>
      <c r="D1142" s="18">
        <v>1020411580</v>
      </c>
      <c r="E1142" s="18">
        <v>1020411580</v>
      </c>
      <c r="F1142" s="18">
        <v>1020411580</v>
      </c>
      <c r="G1142" s="17" t="s">
        <v>5784</v>
      </c>
      <c r="H1142" s="16" t="s">
        <v>89</v>
      </c>
      <c r="I1142" s="19">
        <v>32130</v>
      </c>
      <c r="J1142" s="16">
        <f t="shared" ca="1" si="106"/>
        <v>37</v>
      </c>
      <c r="K1142" s="17" t="s">
        <v>67</v>
      </c>
      <c r="L1142" s="16">
        <v>4070</v>
      </c>
      <c r="M1142" s="16" t="s">
        <v>3596</v>
      </c>
      <c r="N1142" s="16" t="s">
        <v>3597</v>
      </c>
      <c r="O1142" s="35" t="s">
        <v>3598</v>
      </c>
      <c r="P1142" s="16" t="s">
        <v>71</v>
      </c>
      <c r="Q1142" s="16" t="s">
        <v>131</v>
      </c>
      <c r="R1142" s="38" t="s">
        <v>73</v>
      </c>
      <c r="S1142" s="22"/>
      <c r="T1142" s="22">
        <v>1286</v>
      </c>
      <c r="U1142" s="22" t="s">
        <v>3597</v>
      </c>
      <c r="V1142" s="37" t="s">
        <v>3598</v>
      </c>
      <c r="W1142" s="16">
        <v>1000</v>
      </c>
      <c r="X1142" s="16" t="s">
        <v>74</v>
      </c>
      <c r="Y1142" s="16" t="s">
        <v>3599</v>
      </c>
      <c r="Z1142" s="16" t="s">
        <v>3600</v>
      </c>
      <c r="AA1142" s="16" t="s">
        <v>339</v>
      </c>
      <c r="AB1142" s="16" t="s">
        <v>340</v>
      </c>
      <c r="AC1142" s="16" t="s">
        <v>341</v>
      </c>
      <c r="AD1142" s="16"/>
      <c r="AE1142" s="16" t="s">
        <v>1324</v>
      </c>
      <c r="AF1142" s="24">
        <v>2948278</v>
      </c>
      <c r="AG1142" s="25" t="s">
        <v>78</v>
      </c>
      <c r="AH1142" s="24">
        <v>2948278</v>
      </c>
      <c r="AI1142" s="26" t="s">
        <v>78</v>
      </c>
      <c r="AJ1142" s="27">
        <v>43059</v>
      </c>
      <c r="AK1142" s="19"/>
      <c r="AL1142" s="28">
        <f t="shared" ca="1" si="104"/>
        <v>7.333333333333333</v>
      </c>
      <c r="AM1142" s="16" t="s">
        <v>183</v>
      </c>
      <c r="AN1142" s="16" t="s">
        <v>121</v>
      </c>
      <c r="AO1142" s="36" t="s">
        <v>343</v>
      </c>
      <c r="AP1142" s="30">
        <v>6.9690000000000002E-2</v>
      </c>
      <c r="AQ1142" s="31" t="s">
        <v>5785</v>
      </c>
      <c r="AR1142" s="16" t="s">
        <v>5785</v>
      </c>
      <c r="AS1142" s="16" t="s">
        <v>107</v>
      </c>
      <c r="AT1142" s="16"/>
      <c r="AU1142" s="33"/>
      <c r="AV1142" s="16"/>
      <c r="AW1142" s="16" t="s">
        <v>5786</v>
      </c>
      <c r="AX1142" s="16">
        <v>3144591986</v>
      </c>
      <c r="AY1142" s="16" t="s">
        <v>78</v>
      </c>
      <c r="AZ1142" s="16" t="str">
        <f t="shared" ca="1" si="107"/>
        <v xml:space="preserve"> </v>
      </c>
      <c r="BA1142" s="16" t="s">
        <v>87</v>
      </c>
      <c r="BB1142" s="16" t="s">
        <v>87</v>
      </c>
      <c r="BC1142" s="16"/>
      <c r="BD1142" s="18" t="s">
        <v>87</v>
      </c>
      <c r="BE1142" s="16"/>
      <c r="BF1142" s="16" t="s">
        <v>87</v>
      </c>
      <c r="BG1142" s="31"/>
      <c r="BH1142" s="16"/>
      <c r="BI1142" s="19"/>
      <c r="BJ1142" s="16"/>
      <c r="BK1142" s="16"/>
      <c r="BL1142" s="34"/>
    </row>
    <row r="1143" spans="1:64">
      <c r="A1143" s="15">
        <v>1287</v>
      </c>
      <c r="B1143" s="16">
        <v>301</v>
      </c>
      <c r="C1143" s="17" t="s">
        <v>112</v>
      </c>
      <c r="D1143" s="18">
        <v>1020485173</v>
      </c>
      <c r="E1143" s="18">
        <v>1020485173</v>
      </c>
      <c r="F1143" s="18">
        <v>1020485173</v>
      </c>
      <c r="G1143" s="17" t="s">
        <v>5787</v>
      </c>
      <c r="H1143" s="16" t="s">
        <v>89</v>
      </c>
      <c r="I1143" s="19">
        <v>32550</v>
      </c>
      <c r="J1143" s="16">
        <f t="shared" ca="1" si="106"/>
        <v>36</v>
      </c>
      <c r="K1143" s="17" t="s">
        <v>67</v>
      </c>
      <c r="L1143" s="16">
        <v>4070</v>
      </c>
      <c r="M1143" s="16" t="s">
        <v>3596</v>
      </c>
      <c r="N1143" s="16" t="s">
        <v>3597</v>
      </c>
      <c r="O1143" s="35" t="s">
        <v>3598</v>
      </c>
      <c r="P1143" s="16" t="s">
        <v>71</v>
      </c>
      <c r="Q1143" s="16" t="s">
        <v>131</v>
      </c>
      <c r="R1143" s="38" t="s">
        <v>73</v>
      </c>
      <c r="S1143" s="22"/>
      <c r="T1143" s="22">
        <v>1287</v>
      </c>
      <c r="U1143" s="22" t="s">
        <v>3597</v>
      </c>
      <c r="V1143" s="37" t="s">
        <v>3598</v>
      </c>
      <c r="W1143" s="16">
        <v>1000</v>
      </c>
      <c r="X1143" s="16" t="s">
        <v>74</v>
      </c>
      <c r="Y1143" s="16" t="s">
        <v>3599</v>
      </c>
      <c r="Z1143" s="16" t="s">
        <v>3600</v>
      </c>
      <c r="AA1143" s="16" t="s">
        <v>339</v>
      </c>
      <c r="AB1143" s="16" t="s">
        <v>3877</v>
      </c>
      <c r="AC1143" s="16" t="s">
        <v>341</v>
      </c>
      <c r="AD1143" s="16"/>
      <c r="AE1143" s="16" t="s">
        <v>3601</v>
      </c>
      <c r="AF1143" s="24">
        <v>2948278</v>
      </c>
      <c r="AG1143" s="25" t="s">
        <v>78</v>
      </c>
      <c r="AH1143" s="24">
        <v>2948278</v>
      </c>
      <c r="AI1143" s="26" t="s">
        <v>78</v>
      </c>
      <c r="AJ1143" s="27">
        <v>43285</v>
      </c>
      <c r="AK1143" s="19"/>
      <c r="AL1143" s="28">
        <f t="shared" ca="1" si="104"/>
        <v>6.75</v>
      </c>
      <c r="AM1143" s="16" t="s">
        <v>1104</v>
      </c>
      <c r="AN1143" s="16" t="s">
        <v>94</v>
      </c>
      <c r="AO1143" s="36" t="s">
        <v>343</v>
      </c>
      <c r="AP1143" s="30">
        <v>6.9690000000000002E-2</v>
      </c>
      <c r="AQ1143" s="31" t="s">
        <v>5788</v>
      </c>
      <c r="AR1143" s="16" t="s">
        <v>5788</v>
      </c>
      <c r="AS1143" s="16" t="s">
        <v>107</v>
      </c>
      <c r="AT1143" s="16"/>
      <c r="AU1143" s="33"/>
      <c r="AV1143" s="16"/>
      <c r="AW1143" s="16" t="s">
        <v>5789</v>
      </c>
      <c r="AX1143" s="16">
        <v>3135188542</v>
      </c>
      <c r="AY1143" s="16" t="s">
        <v>78</v>
      </c>
      <c r="AZ1143" s="16" t="str">
        <f t="shared" ca="1" si="107"/>
        <v xml:space="preserve"> </v>
      </c>
      <c r="BA1143" s="16" t="s">
        <v>87</v>
      </c>
      <c r="BB1143" s="16" t="s">
        <v>87</v>
      </c>
      <c r="BC1143" s="16"/>
      <c r="BD1143" s="18" t="s">
        <v>87</v>
      </c>
      <c r="BE1143" s="16"/>
      <c r="BF1143" s="16" t="s">
        <v>87</v>
      </c>
      <c r="BG1143" s="31"/>
      <c r="BH1143" s="16"/>
      <c r="BI1143" s="19"/>
      <c r="BJ1143" s="16"/>
      <c r="BK1143" s="16"/>
      <c r="BL1143" s="34"/>
    </row>
    <row r="1144" spans="1:64">
      <c r="A1144" s="15">
        <v>1288</v>
      </c>
      <c r="B1144" s="16">
        <v>301</v>
      </c>
      <c r="C1144" s="17" t="s">
        <v>64</v>
      </c>
      <c r="D1144" s="18">
        <v>1020733551</v>
      </c>
      <c r="E1144" s="18" t="e">
        <v>#N/A</v>
      </c>
      <c r="F1144" s="18" t="e">
        <v>#N/A</v>
      </c>
      <c r="G1144" s="17" t="s">
        <v>5790</v>
      </c>
      <c r="H1144" s="16"/>
      <c r="I1144" s="19">
        <v>30555</v>
      </c>
      <c r="J1144" s="16">
        <f t="shared" ca="1" si="106"/>
        <v>41</v>
      </c>
      <c r="K1144" s="17" t="s">
        <v>67</v>
      </c>
      <c r="L1144" s="16">
        <v>4070</v>
      </c>
      <c r="M1144" s="16" t="s">
        <v>3596</v>
      </c>
      <c r="N1144" s="16" t="s">
        <v>3597</v>
      </c>
      <c r="O1144" s="35" t="s">
        <v>3598</v>
      </c>
      <c r="P1144" s="16" t="s">
        <v>71</v>
      </c>
      <c r="Q1144" s="16" t="s">
        <v>131</v>
      </c>
      <c r="R1144" s="38" t="s">
        <v>5791</v>
      </c>
      <c r="S1144" s="22" t="s">
        <v>1309</v>
      </c>
      <c r="T1144" s="22">
        <v>1288</v>
      </c>
      <c r="U1144" s="22" t="s">
        <v>3597</v>
      </c>
      <c r="V1144" s="37" t="s">
        <v>3598</v>
      </c>
      <c r="W1144" s="16">
        <v>1000</v>
      </c>
      <c r="X1144" s="16" t="s">
        <v>74</v>
      </c>
      <c r="Y1144" s="16" t="s">
        <v>3599</v>
      </c>
      <c r="Z1144" s="16" t="s">
        <v>3600</v>
      </c>
      <c r="AA1144" s="16" t="s">
        <v>671</v>
      </c>
      <c r="AB1144" s="16" t="s">
        <v>3691</v>
      </c>
      <c r="AC1144" s="16" t="s">
        <v>3691</v>
      </c>
      <c r="AD1144" s="16"/>
      <c r="AE1144" s="16" t="s">
        <v>3601</v>
      </c>
      <c r="AF1144" s="24">
        <v>2948278</v>
      </c>
      <c r="AG1144" s="25" t="s">
        <v>78</v>
      </c>
      <c r="AH1144" s="24">
        <v>2948278</v>
      </c>
      <c r="AI1144" s="26" t="s">
        <v>78</v>
      </c>
      <c r="AJ1144" s="27">
        <v>43066</v>
      </c>
      <c r="AK1144" s="19"/>
      <c r="AL1144" s="28">
        <f t="shared" ca="1" si="104"/>
        <v>7.333333333333333</v>
      </c>
      <c r="AM1144" s="16" t="s">
        <v>183</v>
      </c>
      <c r="AN1144" s="16" t="s">
        <v>94</v>
      </c>
      <c r="AO1144" s="16" t="s">
        <v>3692</v>
      </c>
      <c r="AP1144" s="30">
        <v>6.9690000000000002E-2</v>
      </c>
      <c r="AQ1144" s="31" t="s">
        <v>5792</v>
      </c>
      <c r="AR1144" s="16" t="s">
        <v>5792</v>
      </c>
      <c r="AS1144" s="16" t="s">
        <v>107</v>
      </c>
      <c r="AT1144" s="16"/>
      <c r="AU1144" s="33"/>
      <c r="AV1144" s="16"/>
      <c r="AW1144" s="16" t="s">
        <v>5793</v>
      </c>
      <c r="AX1144" s="16">
        <v>3217625447</v>
      </c>
      <c r="AY1144" s="16" t="s">
        <v>78</v>
      </c>
      <c r="AZ1144" s="16" t="str">
        <f t="shared" ca="1" si="107"/>
        <v xml:space="preserve"> </v>
      </c>
      <c r="BA1144" s="16" t="s">
        <v>87</v>
      </c>
      <c r="BB1144" s="16" t="s">
        <v>87</v>
      </c>
      <c r="BC1144" s="16"/>
      <c r="BD1144" s="18" t="s">
        <v>87</v>
      </c>
      <c r="BE1144" s="16"/>
      <c r="BF1144" s="16" t="s">
        <v>87</v>
      </c>
      <c r="BG1144" s="31"/>
      <c r="BH1144" s="16"/>
      <c r="BI1144" s="19"/>
      <c r="BJ1144" s="16"/>
      <c r="BK1144" s="16"/>
      <c r="BL1144" s="34"/>
    </row>
    <row r="1145" spans="1:64">
      <c r="A1145" s="15">
        <v>1289</v>
      </c>
      <c r="B1145" s="16">
        <v>301</v>
      </c>
      <c r="C1145" s="17" t="s">
        <v>64</v>
      </c>
      <c r="D1145" s="18">
        <v>1020778809</v>
      </c>
      <c r="E1145" s="18">
        <v>1020778809</v>
      </c>
      <c r="F1145" s="18">
        <v>1020778809</v>
      </c>
      <c r="G1145" s="17" t="s">
        <v>5794</v>
      </c>
      <c r="H1145" s="16" t="s">
        <v>229</v>
      </c>
      <c r="I1145" s="19">
        <v>34016</v>
      </c>
      <c r="J1145" s="16">
        <f t="shared" ca="1" si="106"/>
        <v>32</v>
      </c>
      <c r="K1145" s="17" t="s">
        <v>67</v>
      </c>
      <c r="L1145" s="16">
        <v>4070</v>
      </c>
      <c r="M1145" s="16" t="s">
        <v>3596</v>
      </c>
      <c r="N1145" s="16" t="s">
        <v>3597</v>
      </c>
      <c r="O1145" s="35" t="s">
        <v>3598</v>
      </c>
      <c r="P1145" s="16" t="s">
        <v>71</v>
      </c>
      <c r="Q1145" s="16" t="s">
        <v>131</v>
      </c>
      <c r="R1145" s="38" t="s">
        <v>73</v>
      </c>
      <c r="S1145" s="22"/>
      <c r="T1145" s="22">
        <v>1289</v>
      </c>
      <c r="U1145" s="22" t="s">
        <v>3597</v>
      </c>
      <c r="V1145" s="37" t="s">
        <v>3598</v>
      </c>
      <c r="W1145" s="16">
        <v>1000</v>
      </c>
      <c r="X1145" s="16" t="s">
        <v>74</v>
      </c>
      <c r="Y1145" s="16" t="s">
        <v>3599</v>
      </c>
      <c r="Z1145" s="16" t="s">
        <v>3600</v>
      </c>
      <c r="AA1145" s="16" t="s">
        <v>76</v>
      </c>
      <c r="AB1145" s="16" t="s">
        <v>76</v>
      </c>
      <c r="AC1145" s="16" t="s">
        <v>76</v>
      </c>
      <c r="AD1145" s="16"/>
      <c r="AE1145" s="16" t="s">
        <v>1324</v>
      </c>
      <c r="AF1145" s="24">
        <v>2948278</v>
      </c>
      <c r="AG1145" s="25" t="s">
        <v>78</v>
      </c>
      <c r="AH1145" s="24">
        <v>2948278</v>
      </c>
      <c r="AI1145" s="26" t="s">
        <v>78</v>
      </c>
      <c r="AJ1145" s="27">
        <v>43040</v>
      </c>
      <c r="AK1145" s="19"/>
      <c r="AL1145" s="28">
        <f t="shared" ca="1" si="104"/>
        <v>7.416666666666667</v>
      </c>
      <c r="AM1145" s="16" t="s">
        <v>173</v>
      </c>
      <c r="AN1145" s="16" t="s">
        <v>121</v>
      </c>
      <c r="AO1145" s="36" t="s">
        <v>82</v>
      </c>
      <c r="AP1145" s="30">
        <v>6.9690000000000002E-2</v>
      </c>
      <c r="AQ1145" s="31" t="s">
        <v>5795</v>
      </c>
      <c r="AR1145" s="16" t="s">
        <v>5795</v>
      </c>
      <c r="AS1145" s="16" t="s">
        <v>107</v>
      </c>
      <c r="AT1145" s="16"/>
      <c r="AU1145" s="33"/>
      <c r="AV1145" s="16"/>
      <c r="AW1145" s="16" t="s">
        <v>5796</v>
      </c>
      <c r="AX1145" s="16">
        <v>3152877122</v>
      </c>
      <c r="AY1145" s="16">
        <v>3232760802</v>
      </c>
      <c r="AZ1145" s="16" t="str">
        <f t="shared" ca="1" si="107"/>
        <v xml:space="preserve"> </v>
      </c>
      <c r="BA1145" s="16" t="s">
        <v>87</v>
      </c>
      <c r="BB1145" s="16" t="s">
        <v>87</v>
      </c>
      <c r="BC1145" s="16"/>
      <c r="BD1145" s="18" t="s">
        <v>87</v>
      </c>
      <c r="BE1145" s="16"/>
      <c r="BF1145" s="16" t="s">
        <v>87</v>
      </c>
      <c r="BG1145" s="31"/>
      <c r="BH1145" s="16"/>
      <c r="BI1145" s="19"/>
      <c r="BJ1145" s="16"/>
      <c r="BK1145" s="16"/>
      <c r="BL1145" s="34"/>
    </row>
    <row r="1146" spans="1:64">
      <c r="A1146" s="15">
        <v>1290</v>
      </c>
      <c r="B1146" s="16">
        <v>301</v>
      </c>
      <c r="C1146" s="17" t="s">
        <v>64</v>
      </c>
      <c r="D1146" s="18">
        <v>1022336494</v>
      </c>
      <c r="E1146" s="18">
        <v>1022336494</v>
      </c>
      <c r="F1146" s="18">
        <v>1022336494</v>
      </c>
      <c r="G1146" s="17" t="s">
        <v>5797</v>
      </c>
      <c r="H1146" s="16" t="s">
        <v>66</v>
      </c>
      <c r="I1146" s="19">
        <v>32015</v>
      </c>
      <c r="J1146" s="16">
        <f t="shared" ca="1" si="106"/>
        <v>37</v>
      </c>
      <c r="K1146" s="17" t="s">
        <v>67</v>
      </c>
      <c r="L1146" s="16">
        <v>4070</v>
      </c>
      <c r="M1146" s="16" t="s">
        <v>3596</v>
      </c>
      <c r="N1146" s="16" t="s">
        <v>3597</v>
      </c>
      <c r="O1146" s="35" t="s">
        <v>3598</v>
      </c>
      <c r="P1146" s="16" t="s">
        <v>71</v>
      </c>
      <c r="Q1146" s="16" t="s">
        <v>131</v>
      </c>
      <c r="R1146" s="38" t="s">
        <v>73</v>
      </c>
      <c r="S1146" s="22"/>
      <c r="T1146" s="22">
        <v>1290</v>
      </c>
      <c r="U1146" s="22" t="s">
        <v>3597</v>
      </c>
      <c r="V1146" s="37" t="s">
        <v>3598</v>
      </c>
      <c r="W1146" s="16">
        <v>1000</v>
      </c>
      <c r="X1146" s="16" t="s">
        <v>74</v>
      </c>
      <c r="Y1146" s="16" t="s">
        <v>3599</v>
      </c>
      <c r="Z1146" s="16" t="s">
        <v>3600</v>
      </c>
      <c r="AA1146" s="16" t="s">
        <v>478</v>
      </c>
      <c r="AB1146" s="16" t="s">
        <v>479</v>
      </c>
      <c r="AC1146" s="16" t="s">
        <v>480</v>
      </c>
      <c r="AD1146" s="16" t="s">
        <v>5798</v>
      </c>
      <c r="AE1146" s="16" t="s">
        <v>1324</v>
      </c>
      <c r="AF1146" s="24">
        <v>2948278</v>
      </c>
      <c r="AG1146" s="25" t="s">
        <v>78</v>
      </c>
      <c r="AH1146" s="24">
        <v>2948278</v>
      </c>
      <c r="AI1146" s="26" t="s">
        <v>78</v>
      </c>
      <c r="AJ1146" s="27">
        <v>43000</v>
      </c>
      <c r="AK1146" s="19"/>
      <c r="AL1146" s="28">
        <f t="shared" ca="1" si="104"/>
        <v>7.5</v>
      </c>
      <c r="AM1146" s="16" t="s">
        <v>80</v>
      </c>
      <c r="AN1146" s="16" t="s">
        <v>121</v>
      </c>
      <c r="AO1146" s="36" t="s">
        <v>481</v>
      </c>
      <c r="AP1146" s="30">
        <v>6.9690000000000002E-2</v>
      </c>
      <c r="AQ1146" s="31" t="s">
        <v>5799</v>
      </c>
      <c r="AR1146" s="16" t="s">
        <v>5800</v>
      </c>
      <c r="AS1146" s="16" t="s">
        <v>107</v>
      </c>
      <c r="AT1146" s="16"/>
      <c r="AU1146" s="33"/>
      <c r="AV1146" s="16"/>
      <c r="AW1146" s="16" t="s">
        <v>5801</v>
      </c>
      <c r="AX1146" s="16">
        <v>3502946863</v>
      </c>
      <c r="AY1146" s="16" t="s">
        <v>78</v>
      </c>
      <c r="AZ1146" s="16" t="str">
        <f t="shared" ca="1" si="107"/>
        <v xml:space="preserve"> </v>
      </c>
      <c r="BA1146" s="16" t="s">
        <v>87</v>
      </c>
      <c r="BB1146" s="16" t="s">
        <v>211</v>
      </c>
      <c r="BC1146" s="16"/>
      <c r="BD1146" s="18" t="s">
        <v>87</v>
      </c>
      <c r="BE1146" s="16"/>
      <c r="BF1146" s="16" t="s">
        <v>87</v>
      </c>
      <c r="BG1146" s="31"/>
      <c r="BH1146" s="16"/>
      <c r="BI1146" s="19"/>
      <c r="BJ1146" s="16"/>
      <c r="BK1146" s="16"/>
      <c r="BL1146" s="34"/>
    </row>
    <row r="1147" spans="1:64">
      <c r="A1147" s="15">
        <v>1291</v>
      </c>
      <c r="B1147" s="16">
        <v>301</v>
      </c>
      <c r="C1147" s="17" t="s">
        <v>64</v>
      </c>
      <c r="D1147" s="18">
        <v>1022933832</v>
      </c>
      <c r="E1147" s="18">
        <v>1022933832</v>
      </c>
      <c r="F1147" s="18">
        <v>1022933832</v>
      </c>
      <c r="G1147" s="17" t="s">
        <v>5802</v>
      </c>
      <c r="H1147" s="16" t="s">
        <v>89</v>
      </c>
      <c r="I1147" s="19" t="s">
        <v>5803</v>
      </c>
      <c r="J1147" s="16">
        <f t="shared" ca="1" si="106"/>
        <v>37</v>
      </c>
      <c r="K1147" s="17" t="s">
        <v>67</v>
      </c>
      <c r="L1147" s="16">
        <v>4070</v>
      </c>
      <c r="M1147" s="16" t="s">
        <v>3596</v>
      </c>
      <c r="N1147" s="16" t="s">
        <v>3597</v>
      </c>
      <c r="O1147" s="35" t="s">
        <v>3598</v>
      </c>
      <c r="P1147" s="16" t="s">
        <v>71</v>
      </c>
      <c r="Q1147" s="16" t="s">
        <v>131</v>
      </c>
      <c r="R1147" s="38" t="s">
        <v>73</v>
      </c>
      <c r="S1147" s="22"/>
      <c r="T1147" s="22">
        <v>1291</v>
      </c>
      <c r="U1147" s="22" t="s">
        <v>3597</v>
      </c>
      <c r="V1147" s="37" t="s">
        <v>3598</v>
      </c>
      <c r="W1147" s="16">
        <v>1000</v>
      </c>
      <c r="X1147" s="16" t="s">
        <v>74</v>
      </c>
      <c r="Y1147" s="16" t="s">
        <v>3599</v>
      </c>
      <c r="Z1147" s="16" t="s">
        <v>3600</v>
      </c>
      <c r="AA1147" s="16" t="s">
        <v>76</v>
      </c>
      <c r="AB1147" s="16" t="s">
        <v>76</v>
      </c>
      <c r="AC1147" s="16" t="s">
        <v>76</v>
      </c>
      <c r="AD1147" s="16"/>
      <c r="AE1147" s="16" t="s">
        <v>1324</v>
      </c>
      <c r="AF1147" s="24">
        <v>2948278</v>
      </c>
      <c r="AG1147" s="25" t="s">
        <v>78</v>
      </c>
      <c r="AH1147" s="24">
        <v>2948278</v>
      </c>
      <c r="AI1147" s="26" t="s">
        <v>78</v>
      </c>
      <c r="AJ1147" s="27">
        <v>42832</v>
      </c>
      <c r="AK1147" s="19"/>
      <c r="AL1147" s="28">
        <f t="shared" ca="1" si="104"/>
        <v>7.916666666666667</v>
      </c>
      <c r="AM1147" s="16" t="s">
        <v>120</v>
      </c>
      <c r="AN1147" s="16" t="s">
        <v>121</v>
      </c>
      <c r="AO1147" s="36" t="s">
        <v>82</v>
      </c>
      <c r="AP1147" s="30">
        <v>6.9690000000000002E-2</v>
      </c>
      <c r="AQ1147" s="31" t="s">
        <v>5804</v>
      </c>
      <c r="AR1147" s="16" t="s">
        <v>5804</v>
      </c>
      <c r="AS1147" s="16" t="s">
        <v>107</v>
      </c>
      <c r="AT1147" s="16"/>
      <c r="AU1147" s="33"/>
      <c r="AV1147" s="16"/>
      <c r="AW1147" s="16" t="s">
        <v>5744</v>
      </c>
      <c r="AX1147" s="16">
        <v>3124090353</v>
      </c>
      <c r="AY1147" s="16" t="s">
        <v>78</v>
      </c>
      <c r="AZ1147" s="16" t="str">
        <f t="shared" ca="1" si="107"/>
        <v xml:space="preserve"> </v>
      </c>
      <c r="BA1147" s="16" t="s">
        <v>87</v>
      </c>
      <c r="BB1147" s="16" t="s">
        <v>87</v>
      </c>
      <c r="BC1147" s="16"/>
      <c r="BD1147" s="18" t="s">
        <v>87</v>
      </c>
      <c r="BE1147" s="16"/>
      <c r="BF1147" s="16" t="s">
        <v>87</v>
      </c>
      <c r="BG1147" s="31"/>
      <c r="BH1147" s="16"/>
      <c r="BI1147" s="19"/>
      <c r="BJ1147" s="16"/>
      <c r="BK1147" s="16"/>
      <c r="BL1147" s="34"/>
    </row>
    <row r="1148" spans="1:64">
      <c r="A1148" s="15">
        <v>1292</v>
      </c>
      <c r="B1148" s="16">
        <v>301</v>
      </c>
      <c r="C1148" s="17" t="s">
        <v>64</v>
      </c>
      <c r="D1148" s="18">
        <v>1022935123</v>
      </c>
      <c r="E1148" s="18">
        <v>1022935123</v>
      </c>
      <c r="F1148" s="18">
        <v>1022935123</v>
      </c>
      <c r="G1148" s="17" t="s">
        <v>5805</v>
      </c>
      <c r="H1148" s="16" t="s">
        <v>89</v>
      </c>
      <c r="I1148" s="19">
        <v>31922</v>
      </c>
      <c r="J1148" s="16">
        <f t="shared" ca="1" si="106"/>
        <v>37</v>
      </c>
      <c r="K1148" s="17" t="s">
        <v>67</v>
      </c>
      <c r="L1148" s="16">
        <v>4070</v>
      </c>
      <c r="M1148" s="16" t="s">
        <v>3596</v>
      </c>
      <c r="N1148" s="16" t="s">
        <v>3597</v>
      </c>
      <c r="O1148" s="35" t="s">
        <v>3598</v>
      </c>
      <c r="P1148" s="16" t="s">
        <v>71</v>
      </c>
      <c r="Q1148" s="16" t="s">
        <v>131</v>
      </c>
      <c r="R1148" s="38" t="s">
        <v>73</v>
      </c>
      <c r="S1148" s="22"/>
      <c r="T1148" s="22">
        <v>1292</v>
      </c>
      <c r="U1148" s="22" t="s">
        <v>3597</v>
      </c>
      <c r="V1148" s="37" t="s">
        <v>3598</v>
      </c>
      <c r="W1148" s="16">
        <v>1000</v>
      </c>
      <c r="X1148" s="16" t="s">
        <v>74</v>
      </c>
      <c r="Y1148" s="16" t="s">
        <v>3599</v>
      </c>
      <c r="Z1148" s="16" t="s">
        <v>3600</v>
      </c>
      <c r="AA1148" s="16" t="s">
        <v>76</v>
      </c>
      <c r="AB1148" s="16" t="s">
        <v>76</v>
      </c>
      <c r="AC1148" s="16" t="s">
        <v>76</v>
      </c>
      <c r="AD1148" s="16"/>
      <c r="AE1148" s="16" t="s">
        <v>1324</v>
      </c>
      <c r="AF1148" s="24">
        <v>2948278</v>
      </c>
      <c r="AG1148" s="25" t="s">
        <v>78</v>
      </c>
      <c r="AH1148" s="24">
        <v>2948278</v>
      </c>
      <c r="AI1148" s="26" t="s">
        <v>78</v>
      </c>
      <c r="AJ1148" s="27">
        <v>42866</v>
      </c>
      <c r="AK1148" s="19"/>
      <c r="AL1148" s="28">
        <f t="shared" ca="1" si="104"/>
        <v>7.833333333333333</v>
      </c>
      <c r="AM1148" s="16" t="s">
        <v>120</v>
      </c>
      <c r="AN1148" s="39" t="s">
        <v>194</v>
      </c>
      <c r="AO1148" s="36" t="s">
        <v>82</v>
      </c>
      <c r="AP1148" s="30">
        <v>6.9690000000000002E-2</v>
      </c>
      <c r="AQ1148" s="31" t="s">
        <v>5806</v>
      </c>
      <c r="AR1148" s="16" t="s">
        <v>5806</v>
      </c>
      <c r="AS1148" s="16" t="s">
        <v>107</v>
      </c>
      <c r="AT1148" s="16"/>
      <c r="AU1148" s="33"/>
      <c r="AV1148" s="16"/>
      <c r="AW1148" s="16" t="s">
        <v>5807</v>
      </c>
      <c r="AX1148" s="16">
        <v>3134015387</v>
      </c>
      <c r="AY1148" s="16" t="s">
        <v>78</v>
      </c>
      <c r="AZ1148" s="16" t="str">
        <f t="shared" ca="1" si="107"/>
        <v xml:space="preserve"> </v>
      </c>
      <c r="BA1148" s="16" t="s">
        <v>87</v>
      </c>
      <c r="BB1148" s="16" t="s">
        <v>87</v>
      </c>
      <c r="BC1148" s="16"/>
      <c r="BD1148" s="18" t="s">
        <v>87</v>
      </c>
      <c r="BE1148" s="16"/>
      <c r="BF1148" s="16" t="s">
        <v>87</v>
      </c>
      <c r="BG1148" s="31"/>
      <c r="BH1148" s="16"/>
      <c r="BI1148" s="19"/>
      <c r="BJ1148" s="16"/>
      <c r="BK1148" s="16"/>
      <c r="BL1148" s="34"/>
    </row>
    <row r="1149" spans="1:64">
      <c r="A1149" s="15">
        <v>1293</v>
      </c>
      <c r="B1149" s="16">
        <v>301</v>
      </c>
      <c r="C1149" s="17" t="s">
        <v>64</v>
      </c>
      <c r="D1149" s="18">
        <v>1022958256</v>
      </c>
      <c r="E1149" s="18">
        <v>1022958256</v>
      </c>
      <c r="F1149" s="18">
        <v>1022958256</v>
      </c>
      <c r="G1149" s="17" t="s">
        <v>5808</v>
      </c>
      <c r="H1149" s="16" t="s">
        <v>229</v>
      </c>
      <c r="I1149" s="19">
        <v>32935</v>
      </c>
      <c r="J1149" s="16">
        <f t="shared" ca="1" si="106"/>
        <v>35</v>
      </c>
      <c r="K1149" s="17" t="s">
        <v>67</v>
      </c>
      <c r="L1149" s="16">
        <v>4070</v>
      </c>
      <c r="M1149" s="16" t="s">
        <v>3596</v>
      </c>
      <c r="N1149" s="16" t="s">
        <v>3597</v>
      </c>
      <c r="O1149" s="35" t="s">
        <v>3598</v>
      </c>
      <c r="P1149" s="16" t="s">
        <v>71</v>
      </c>
      <c r="Q1149" s="16" t="s">
        <v>131</v>
      </c>
      <c r="R1149" s="38" t="s">
        <v>73</v>
      </c>
      <c r="S1149" s="22"/>
      <c r="T1149" s="22">
        <v>1293</v>
      </c>
      <c r="U1149" s="22" t="s">
        <v>3597</v>
      </c>
      <c r="V1149" s="37" t="s">
        <v>3598</v>
      </c>
      <c r="W1149" s="16">
        <v>1000</v>
      </c>
      <c r="X1149" s="16" t="s">
        <v>74</v>
      </c>
      <c r="Y1149" s="16" t="s">
        <v>3599</v>
      </c>
      <c r="Z1149" s="16" t="s">
        <v>3600</v>
      </c>
      <c r="AA1149" s="16" t="s">
        <v>76</v>
      </c>
      <c r="AB1149" s="16" t="s">
        <v>76</v>
      </c>
      <c r="AC1149" s="16" t="s">
        <v>76</v>
      </c>
      <c r="AD1149" s="16"/>
      <c r="AE1149" s="16" t="s">
        <v>1324</v>
      </c>
      <c r="AF1149" s="24">
        <v>2948278</v>
      </c>
      <c r="AG1149" s="25" t="s">
        <v>78</v>
      </c>
      <c r="AH1149" s="24">
        <v>2948278</v>
      </c>
      <c r="AI1149" s="26" t="s">
        <v>78</v>
      </c>
      <c r="AJ1149" s="27">
        <v>43447</v>
      </c>
      <c r="AK1149" s="19"/>
      <c r="AL1149" s="28">
        <f t="shared" ca="1" si="104"/>
        <v>6.25</v>
      </c>
      <c r="AM1149" s="16" t="s">
        <v>80</v>
      </c>
      <c r="AN1149" s="16" t="s">
        <v>121</v>
      </c>
      <c r="AO1149" s="36" t="s">
        <v>82</v>
      </c>
      <c r="AP1149" s="30">
        <v>6.9690000000000002E-2</v>
      </c>
      <c r="AQ1149" s="31" t="s">
        <v>5809</v>
      </c>
      <c r="AR1149" s="16" t="s">
        <v>5810</v>
      </c>
      <c r="AS1149" s="16" t="s">
        <v>107</v>
      </c>
      <c r="AT1149" s="16"/>
      <c r="AU1149" s="33"/>
      <c r="AV1149" s="16"/>
      <c r="AW1149" s="16" t="s">
        <v>5744</v>
      </c>
      <c r="AX1149" s="16">
        <v>3502040258</v>
      </c>
      <c r="AY1149" s="16" t="s">
        <v>78</v>
      </c>
      <c r="AZ1149" s="16" t="str">
        <f t="shared" ca="1" si="107"/>
        <v xml:space="preserve"> </v>
      </c>
      <c r="BA1149" s="16" t="s">
        <v>87</v>
      </c>
      <c r="BB1149" s="16" t="s">
        <v>87</v>
      </c>
      <c r="BC1149" s="16"/>
      <c r="BD1149" s="18" t="s">
        <v>87</v>
      </c>
      <c r="BE1149" s="16"/>
      <c r="BF1149" s="16" t="s">
        <v>87</v>
      </c>
      <c r="BG1149" s="31"/>
      <c r="BH1149" s="16"/>
      <c r="BI1149" s="19"/>
      <c r="BJ1149" s="16"/>
      <c r="BK1149" s="16"/>
      <c r="BL1149" s="34"/>
    </row>
    <row r="1150" spans="1:64">
      <c r="A1150" s="15">
        <v>1294</v>
      </c>
      <c r="B1150" s="16">
        <v>301</v>
      </c>
      <c r="C1150" s="17" t="s">
        <v>112</v>
      </c>
      <c r="D1150" s="18">
        <v>1123141575</v>
      </c>
      <c r="E1150" s="18">
        <v>1123141575</v>
      </c>
      <c r="F1150" s="18">
        <v>1123141575</v>
      </c>
      <c r="G1150" s="17" t="s">
        <v>5811</v>
      </c>
      <c r="H1150" s="16" t="s">
        <v>89</v>
      </c>
      <c r="I1150" s="26">
        <v>32428</v>
      </c>
      <c r="J1150" s="16">
        <f t="shared" ca="1" si="106"/>
        <v>36</v>
      </c>
      <c r="K1150" s="17" t="s">
        <v>67</v>
      </c>
      <c r="L1150" s="16">
        <v>4070</v>
      </c>
      <c r="M1150" s="16" t="s">
        <v>3596</v>
      </c>
      <c r="N1150" s="16" t="s">
        <v>3597</v>
      </c>
      <c r="O1150" s="35" t="s">
        <v>3598</v>
      </c>
      <c r="P1150" s="16" t="s">
        <v>71</v>
      </c>
      <c r="Q1150" s="16" t="s">
        <v>131</v>
      </c>
      <c r="R1150" s="38" t="s">
        <v>73</v>
      </c>
      <c r="S1150" s="22"/>
      <c r="T1150" s="22">
        <v>1294</v>
      </c>
      <c r="U1150" s="22" t="s">
        <v>3597</v>
      </c>
      <c r="V1150" s="37" t="s">
        <v>3598</v>
      </c>
      <c r="W1150" s="16">
        <v>1000</v>
      </c>
      <c r="X1150" s="16" t="s">
        <v>74</v>
      </c>
      <c r="Y1150" s="16" t="s">
        <v>3599</v>
      </c>
      <c r="Z1150" s="16" t="s">
        <v>3600</v>
      </c>
      <c r="AA1150" s="16" t="s">
        <v>478</v>
      </c>
      <c r="AB1150" s="33" t="s">
        <v>4342</v>
      </c>
      <c r="AC1150" s="33" t="s">
        <v>480</v>
      </c>
      <c r="AD1150" s="16"/>
      <c r="AE1150" s="16" t="s">
        <v>3601</v>
      </c>
      <c r="AF1150" s="24">
        <v>2948278</v>
      </c>
      <c r="AG1150" s="25" t="s">
        <v>78</v>
      </c>
      <c r="AH1150" s="24">
        <v>2948278</v>
      </c>
      <c r="AI1150" s="26" t="s">
        <v>78</v>
      </c>
      <c r="AJ1150" s="26">
        <v>44768</v>
      </c>
      <c r="AK1150" s="19" t="s">
        <v>5812</v>
      </c>
      <c r="AL1150" s="28">
        <f t="shared" ca="1" si="104"/>
        <v>2.6666666666666665</v>
      </c>
      <c r="AM1150" s="16" t="s">
        <v>183</v>
      </c>
      <c r="AN1150" s="16" t="s">
        <v>94</v>
      </c>
      <c r="AO1150" s="36" t="s">
        <v>481</v>
      </c>
      <c r="AP1150" s="30">
        <v>6.9690000000000002E-2</v>
      </c>
      <c r="AQ1150" s="31" t="s">
        <v>5813</v>
      </c>
      <c r="AR1150" s="32" t="s">
        <v>5814</v>
      </c>
      <c r="AS1150" s="16" t="s">
        <v>107</v>
      </c>
      <c r="AT1150" s="16"/>
      <c r="AU1150" s="33"/>
      <c r="AV1150" s="16"/>
      <c r="AW1150" s="16" t="s">
        <v>5815</v>
      </c>
      <c r="AX1150" s="16">
        <v>3223591335</v>
      </c>
      <c r="AY1150" s="16" t="s">
        <v>78</v>
      </c>
      <c r="AZ1150" s="16" t="str">
        <f t="shared" ca="1" si="107"/>
        <v xml:space="preserve"> </v>
      </c>
      <c r="BA1150" s="16"/>
      <c r="BB1150" s="16" t="s">
        <v>87</v>
      </c>
      <c r="BC1150" s="16"/>
      <c r="BD1150" s="18" t="s">
        <v>87</v>
      </c>
      <c r="BE1150" s="16"/>
      <c r="BF1150" s="16" t="s">
        <v>87</v>
      </c>
      <c r="BG1150" s="31"/>
      <c r="BH1150" s="16"/>
      <c r="BI1150" s="19"/>
      <c r="BJ1150" s="16"/>
      <c r="BK1150" s="16"/>
      <c r="BL1150" s="34"/>
    </row>
    <row r="1151" spans="1:64">
      <c r="A1151" s="15">
        <v>1295</v>
      </c>
      <c r="B1151" s="16">
        <v>301</v>
      </c>
      <c r="C1151" s="17" t="s">
        <v>64</v>
      </c>
      <c r="D1151" s="18">
        <v>1023722255</v>
      </c>
      <c r="E1151" s="18">
        <v>1023722255</v>
      </c>
      <c r="F1151" s="18">
        <v>1023722255</v>
      </c>
      <c r="G1151" s="17" t="s">
        <v>5816</v>
      </c>
      <c r="H1151" s="16"/>
      <c r="I1151" s="19">
        <v>31435</v>
      </c>
      <c r="J1151" s="16">
        <f t="shared" ca="1" si="106"/>
        <v>39</v>
      </c>
      <c r="K1151" s="17" t="s">
        <v>67</v>
      </c>
      <c r="L1151" s="16">
        <v>4070</v>
      </c>
      <c r="M1151" s="16" t="s">
        <v>3596</v>
      </c>
      <c r="N1151" s="16" t="s">
        <v>3597</v>
      </c>
      <c r="O1151" s="35" t="s">
        <v>3598</v>
      </c>
      <c r="P1151" s="16" t="s">
        <v>71</v>
      </c>
      <c r="Q1151" s="16" t="s">
        <v>131</v>
      </c>
      <c r="R1151" s="38" t="s">
        <v>73</v>
      </c>
      <c r="S1151" s="22"/>
      <c r="T1151" s="22">
        <v>1295</v>
      </c>
      <c r="U1151" s="22" t="s">
        <v>3597</v>
      </c>
      <c r="V1151" s="37" t="s">
        <v>3598</v>
      </c>
      <c r="W1151" s="16">
        <v>1000</v>
      </c>
      <c r="X1151" s="16" t="s">
        <v>74</v>
      </c>
      <c r="Y1151" s="16" t="s">
        <v>3599</v>
      </c>
      <c r="Z1151" s="16" t="s">
        <v>3600</v>
      </c>
      <c r="AA1151" s="16" t="s">
        <v>339</v>
      </c>
      <c r="AB1151" s="16" t="s">
        <v>3825</v>
      </c>
      <c r="AC1151" s="16" t="s">
        <v>341</v>
      </c>
      <c r="AD1151" s="16"/>
      <c r="AE1151" s="16" t="s">
        <v>3601</v>
      </c>
      <c r="AF1151" s="24">
        <v>2948278</v>
      </c>
      <c r="AG1151" s="25" t="s">
        <v>78</v>
      </c>
      <c r="AH1151" s="24">
        <v>2948278</v>
      </c>
      <c r="AI1151" s="26" t="s">
        <v>78</v>
      </c>
      <c r="AJ1151" s="27">
        <v>43082</v>
      </c>
      <c r="AK1151" s="19"/>
      <c r="AL1151" s="28">
        <f t="shared" ca="1" si="104"/>
        <v>7.25</v>
      </c>
      <c r="AM1151" s="16" t="s">
        <v>183</v>
      </c>
      <c r="AN1151" s="16" t="s">
        <v>94</v>
      </c>
      <c r="AO1151" s="36" t="s">
        <v>343</v>
      </c>
      <c r="AP1151" s="30">
        <v>6.9690000000000002E-2</v>
      </c>
      <c r="AQ1151" s="31" t="s">
        <v>5817</v>
      </c>
      <c r="AR1151" s="16" t="s">
        <v>5817</v>
      </c>
      <c r="AS1151" s="16" t="s">
        <v>107</v>
      </c>
      <c r="AT1151" s="16"/>
      <c r="AU1151" s="33"/>
      <c r="AV1151" s="16"/>
      <c r="AW1151" s="16" t="s">
        <v>5818</v>
      </c>
      <c r="AX1151" s="16">
        <v>3506681696</v>
      </c>
      <c r="AY1151" s="16" t="s">
        <v>78</v>
      </c>
      <c r="AZ1151" s="16" t="str">
        <f t="shared" ca="1" si="107"/>
        <v xml:space="preserve"> </v>
      </c>
      <c r="BA1151" s="16" t="s">
        <v>87</v>
      </c>
      <c r="BB1151" s="16" t="s">
        <v>87</v>
      </c>
      <c r="BC1151" s="16"/>
      <c r="BD1151" s="18" t="s">
        <v>87</v>
      </c>
      <c r="BE1151" s="16"/>
      <c r="BF1151" s="16" t="s">
        <v>87</v>
      </c>
      <c r="BG1151" s="31"/>
      <c r="BH1151" s="16"/>
      <c r="BI1151" s="19"/>
      <c r="BJ1151" s="16"/>
      <c r="BK1151" s="16"/>
      <c r="BL1151" s="34"/>
    </row>
    <row r="1152" spans="1:64">
      <c r="A1152" s="15">
        <v>1296</v>
      </c>
      <c r="B1152" s="16">
        <v>301</v>
      </c>
      <c r="C1152" s="17" t="s">
        <v>64</v>
      </c>
      <c r="D1152" s="18">
        <v>1023872446</v>
      </c>
      <c r="E1152" s="18">
        <v>1023872446</v>
      </c>
      <c r="F1152" s="18">
        <v>1023872446</v>
      </c>
      <c r="G1152" s="17" t="s">
        <v>5819</v>
      </c>
      <c r="H1152" s="16" t="s">
        <v>89</v>
      </c>
      <c r="I1152" s="19" t="s">
        <v>5820</v>
      </c>
      <c r="J1152" s="16">
        <f t="shared" ca="1" si="106"/>
        <v>37</v>
      </c>
      <c r="K1152" s="17" t="s">
        <v>67</v>
      </c>
      <c r="L1152" s="16">
        <v>4070</v>
      </c>
      <c r="M1152" s="16" t="s">
        <v>3596</v>
      </c>
      <c r="N1152" s="16" t="s">
        <v>3597</v>
      </c>
      <c r="O1152" s="35" t="s">
        <v>3598</v>
      </c>
      <c r="P1152" s="16" t="s">
        <v>71</v>
      </c>
      <c r="Q1152" s="16" t="s">
        <v>131</v>
      </c>
      <c r="R1152" s="38" t="s">
        <v>73</v>
      </c>
      <c r="S1152" s="22"/>
      <c r="T1152" s="22">
        <v>1296</v>
      </c>
      <c r="U1152" s="22" t="s">
        <v>3597</v>
      </c>
      <c r="V1152" s="37" t="s">
        <v>3598</v>
      </c>
      <c r="W1152" s="16">
        <v>1000</v>
      </c>
      <c r="X1152" s="16" t="s">
        <v>74</v>
      </c>
      <c r="Y1152" s="16" t="s">
        <v>3599</v>
      </c>
      <c r="Z1152" s="16" t="s">
        <v>3600</v>
      </c>
      <c r="AA1152" s="16" t="s">
        <v>76</v>
      </c>
      <c r="AB1152" s="16" t="s">
        <v>76</v>
      </c>
      <c r="AC1152" s="16" t="s">
        <v>76</v>
      </c>
      <c r="AD1152" s="16"/>
      <c r="AE1152" s="16" t="s">
        <v>1324</v>
      </c>
      <c r="AF1152" s="24">
        <v>2948278</v>
      </c>
      <c r="AG1152" s="25" t="s">
        <v>78</v>
      </c>
      <c r="AH1152" s="24">
        <v>2948278</v>
      </c>
      <c r="AI1152" s="26" t="s">
        <v>78</v>
      </c>
      <c r="AJ1152" s="27">
        <v>42843</v>
      </c>
      <c r="AK1152" s="19"/>
      <c r="AL1152" s="28">
        <f t="shared" ca="1" si="104"/>
        <v>7.916666666666667</v>
      </c>
      <c r="AM1152" s="16" t="s">
        <v>120</v>
      </c>
      <c r="AN1152" s="16" t="s">
        <v>121</v>
      </c>
      <c r="AO1152" s="36" t="s">
        <v>82</v>
      </c>
      <c r="AP1152" s="30">
        <v>6.9690000000000002E-2</v>
      </c>
      <c r="AQ1152" s="31" t="s">
        <v>5821</v>
      </c>
      <c r="AR1152" s="16" t="s">
        <v>5821</v>
      </c>
      <c r="AS1152" s="16" t="s">
        <v>107</v>
      </c>
      <c r="AT1152" s="16"/>
      <c r="AU1152" s="33"/>
      <c r="AV1152" s="16"/>
      <c r="AW1152" s="16" t="s">
        <v>5822</v>
      </c>
      <c r="AX1152" s="16">
        <v>3132270487</v>
      </c>
      <c r="AY1152" s="16" t="s">
        <v>78</v>
      </c>
      <c r="AZ1152" s="16" t="str">
        <f t="shared" ca="1" si="107"/>
        <v xml:space="preserve"> </v>
      </c>
      <c r="BA1152" s="16" t="s">
        <v>87</v>
      </c>
      <c r="BB1152" s="16" t="s">
        <v>87</v>
      </c>
      <c r="BC1152" s="16"/>
      <c r="BD1152" s="18" t="s">
        <v>87</v>
      </c>
      <c r="BE1152" s="16"/>
      <c r="BF1152" s="16" t="s">
        <v>87</v>
      </c>
      <c r="BG1152" s="31"/>
      <c r="BH1152" s="16"/>
      <c r="BI1152" s="19"/>
      <c r="BJ1152" s="16"/>
      <c r="BK1152" s="16"/>
      <c r="BL1152" s="34"/>
    </row>
    <row r="1153" spans="1:64">
      <c r="A1153" s="15">
        <v>1297</v>
      </c>
      <c r="B1153" s="16">
        <v>301</v>
      </c>
      <c r="C1153" s="17" t="s">
        <v>64</v>
      </c>
      <c r="D1153" s="18">
        <v>1023903974</v>
      </c>
      <c r="E1153" s="18">
        <v>1023903974</v>
      </c>
      <c r="F1153" s="18">
        <v>1023903974</v>
      </c>
      <c r="G1153" s="17" t="s">
        <v>5823</v>
      </c>
      <c r="H1153" s="16" t="s">
        <v>89</v>
      </c>
      <c r="I1153" s="19" t="s">
        <v>5824</v>
      </c>
      <c r="J1153" s="16">
        <f t="shared" ca="1" si="106"/>
        <v>34</v>
      </c>
      <c r="K1153" s="17" t="s">
        <v>67</v>
      </c>
      <c r="L1153" s="16">
        <v>4070</v>
      </c>
      <c r="M1153" s="16" t="s">
        <v>3596</v>
      </c>
      <c r="N1153" s="16" t="s">
        <v>3597</v>
      </c>
      <c r="O1153" s="35" t="s">
        <v>3598</v>
      </c>
      <c r="P1153" s="16" t="s">
        <v>71</v>
      </c>
      <c r="Q1153" s="16" t="s">
        <v>131</v>
      </c>
      <c r="R1153" s="38" t="s">
        <v>73</v>
      </c>
      <c r="S1153" s="22"/>
      <c r="T1153" s="22">
        <v>1297</v>
      </c>
      <c r="U1153" s="22" t="s">
        <v>3597</v>
      </c>
      <c r="V1153" s="37" t="s">
        <v>3598</v>
      </c>
      <c r="W1153" s="16">
        <v>1000</v>
      </c>
      <c r="X1153" s="16" t="s">
        <v>74</v>
      </c>
      <c r="Y1153" s="16" t="s">
        <v>3599</v>
      </c>
      <c r="Z1153" s="16" t="s">
        <v>3600</v>
      </c>
      <c r="AA1153" s="16" t="s">
        <v>76</v>
      </c>
      <c r="AB1153" s="16" t="s">
        <v>76</v>
      </c>
      <c r="AC1153" s="16" t="s">
        <v>76</v>
      </c>
      <c r="AD1153" s="16"/>
      <c r="AE1153" s="16" t="s">
        <v>1324</v>
      </c>
      <c r="AF1153" s="24">
        <v>2948278</v>
      </c>
      <c r="AG1153" s="25" t="s">
        <v>78</v>
      </c>
      <c r="AH1153" s="24">
        <v>2948278</v>
      </c>
      <c r="AI1153" s="26" t="s">
        <v>78</v>
      </c>
      <c r="AJ1153" s="27">
        <v>42832</v>
      </c>
      <c r="AK1153" s="19"/>
      <c r="AL1153" s="28">
        <f t="shared" ca="1" si="104"/>
        <v>7.916666666666667</v>
      </c>
      <c r="AM1153" s="16" t="s">
        <v>120</v>
      </c>
      <c r="AN1153" s="39" t="s">
        <v>121</v>
      </c>
      <c r="AO1153" s="36" t="s">
        <v>82</v>
      </c>
      <c r="AP1153" s="30">
        <v>6.9690000000000002E-2</v>
      </c>
      <c r="AQ1153" s="31" t="s">
        <v>5825</v>
      </c>
      <c r="AR1153" s="16" t="s">
        <v>5825</v>
      </c>
      <c r="AS1153" s="16" t="s">
        <v>107</v>
      </c>
      <c r="AT1153" s="16"/>
      <c r="AU1153" s="33"/>
      <c r="AV1153" s="16"/>
      <c r="AW1153" s="16" t="s">
        <v>5744</v>
      </c>
      <c r="AX1153" s="16">
        <v>3132306275</v>
      </c>
      <c r="AY1153" s="16" t="s">
        <v>78</v>
      </c>
      <c r="AZ1153" s="16" t="str">
        <f t="shared" ca="1" si="107"/>
        <v xml:space="preserve"> </v>
      </c>
      <c r="BA1153" s="16" t="s">
        <v>87</v>
      </c>
      <c r="BB1153" s="16" t="s">
        <v>87</v>
      </c>
      <c r="BC1153" s="16"/>
      <c r="BD1153" s="18" t="s">
        <v>87</v>
      </c>
      <c r="BE1153" s="16"/>
      <c r="BF1153" s="16" t="s">
        <v>87</v>
      </c>
      <c r="BG1153" s="31"/>
      <c r="BH1153" s="16"/>
      <c r="BI1153" s="19"/>
      <c r="BJ1153" s="16"/>
      <c r="BK1153" s="16"/>
      <c r="BL1153" s="34"/>
    </row>
    <row r="1154" spans="1:64">
      <c r="A1154" s="15">
        <v>1298</v>
      </c>
      <c r="B1154" s="16">
        <v>301</v>
      </c>
      <c r="C1154" s="17" t="s">
        <v>64</v>
      </c>
      <c r="D1154" s="18">
        <v>1024467780</v>
      </c>
      <c r="E1154" s="18">
        <v>1024467780</v>
      </c>
      <c r="F1154" s="18">
        <v>1024467780</v>
      </c>
      <c r="G1154" s="17" t="s">
        <v>5826</v>
      </c>
      <c r="H1154" s="16" t="s">
        <v>89</v>
      </c>
      <c r="I1154" s="19" t="s">
        <v>5827</v>
      </c>
      <c r="J1154" s="16">
        <f t="shared" ca="1" si="106"/>
        <v>38</v>
      </c>
      <c r="K1154" s="17" t="s">
        <v>67</v>
      </c>
      <c r="L1154" s="16">
        <v>4070</v>
      </c>
      <c r="M1154" s="16" t="s">
        <v>3596</v>
      </c>
      <c r="N1154" s="16" t="s">
        <v>3597</v>
      </c>
      <c r="O1154" s="35" t="s">
        <v>3598</v>
      </c>
      <c r="P1154" s="16" t="s">
        <v>71</v>
      </c>
      <c r="Q1154" s="16" t="s">
        <v>131</v>
      </c>
      <c r="R1154" s="38" t="s">
        <v>73</v>
      </c>
      <c r="S1154" s="22"/>
      <c r="T1154" s="22">
        <v>1298</v>
      </c>
      <c r="U1154" s="22" t="s">
        <v>3597</v>
      </c>
      <c r="V1154" s="37" t="s">
        <v>3598</v>
      </c>
      <c r="W1154" s="16">
        <v>1000</v>
      </c>
      <c r="X1154" s="16" t="s">
        <v>74</v>
      </c>
      <c r="Y1154" s="16" t="s">
        <v>3599</v>
      </c>
      <c r="Z1154" s="16" t="s">
        <v>3600</v>
      </c>
      <c r="AA1154" s="16" t="s">
        <v>76</v>
      </c>
      <c r="AB1154" s="16" t="s">
        <v>76</v>
      </c>
      <c r="AC1154" s="16" t="s">
        <v>76</v>
      </c>
      <c r="AD1154" s="16"/>
      <c r="AE1154" s="16" t="s">
        <v>3601</v>
      </c>
      <c r="AF1154" s="24">
        <v>2948278</v>
      </c>
      <c r="AG1154" s="25" t="s">
        <v>78</v>
      </c>
      <c r="AH1154" s="24">
        <v>2948278</v>
      </c>
      <c r="AI1154" s="26" t="s">
        <v>78</v>
      </c>
      <c r="AJ1154" s="27">
        <v>43287</v>
      </c>
      <c r="AK1154" s="19"/>
      <c r="AL1154" s="28">
        <f t="shared" ca="1" si="104"/>
        <v>6.666666666666667</v>
      </c>
      <c r="AM1154" s="16" t="s">
        <v>183</v>
      </c>
      <c r="AN1154" s="16" t="s">
        <v>94</v>
      </c>
      <c r="AO1154" s="36" t="s">
        <v>82</v>
      </c>
      <c r="AP1154" s="30">
        <v>6.9690000000000002E-2</v>
      </c>
      <c r="AQ1154" s="31" t="s">
        <v>5828</v>
      </c>
      <c r="AR1154" s="16" t="s">
        <v>5828</v>
      </c>
      <c r="AS1154" s="16" t="s">
        <v>107</v>
      </c>
      <c r="AT1154" s="16"/>
      <c r="AU1154" s="33"/>
      <c r="AV1154" s="16"/>
      <c r="AW1154" s="16" t="s">
        <v>5829</v>
      </c>
      <c r="AX1154" s="16">
        <v>3224366915</v>
      </c>
      <c r="AY1154" s="16" t="s">
        <v>78</v>
      </c>
      <c r="AZ1154" s="16" t="str">
        <f t="shared" ca="1" si="107"/>
        <v xml:space="preserve"> </v>
      </c>
      <c r="BA1154" s="16" t="s">
        <v>87</v>
      </c>
      <c r="BB1154" s="16" t="s">
        <v>87</v>
      </c>
      <c r="BC1154" s="16"/>
      <c r="BD1154" s="18" t="s">
        <v>87</v>
      </c>
      <c r="BE1154" s="16"/>
      <c r="BF1154" s="16" t="s">
        <v>87</v>
      </c>
      <c r="BG1154" s="31"/>
      <c r="BH1154" s="16"/>
      <c r="BI1154" s="19"/>
      <c r="BJ1154" s="16"/>
      <c r="BK1154" s="16"/>
      <c r="BL1154" s="34"/>
    </row>
    <row r="1155" spans="1:64">
      <c r="A1155" s="15">
        <v>1299</v>
      </c>
      <c r="B1155" s="16">
        <v>301</v>
      </c>
      <c r="C1155" s="17" t="s">
        <v>64</v>
      </c>
      <c r="D1155" s="18">
        <v>1024468630</v>
      </c>
      <c r="E1155" s="18">
        <v>1024468630</v>
      </c>
      <c r="F1155" s="18">
        <v>1024468630</v>
      </c>
      <c r="G1155" s="17" t="s">
        <v>5830</v>
      </c>
      <c r="H1155" s="16" t="s">
        <v>89</v>
      </c>
      <c r="I1155" s="19" t="s">
        <v>5831</v>
      </c>
      <c r="J1155" s="16">
        <f t="shared" ca="1" si="106"/>
        <v>38</v>
      </c>
      <c r="K1155" s="17" t="s">
        <v>67</v>
      </c>
      <c r="L1155" s="16">
        <v>4070</v>
      </c>
      <c r="M1155" s="16" t="s">
        <v>3596</v>
      </c>
      <c r="N1155" s="16" t="s">
        <v>3597</v>
      </c>
      <c r="O1155" s="35" t="s">
        <v>3598</v>
      </c>
      <c r="P1155" s="16" t="s">
        <v>71</v>
      </c>
      <c r="Q1155" s="16" t="s">
        <v>131</v>
      </c>
      <c r="R1155" s="38" t="s">
        <v>73</v>
      </c>
      <c r="S1155" s="22"/>
      <c r="T1155" s="22">
        <v>1299</v>
      </c>
      <c r="U1155" s="22" t="s">
        <v>3597</v>
      </c>
      <c r="V1155" s="37" t="s">
        <v>3598</v>
      </c>
      <c r="W1155" s="16">
        <v>1000</v>
      </c>
      <c r="X1155" s="16" t="s">
        <v>74</v>
      </c>
      <c r="Y1155" s="16" t="s">
        <v>3599</v>
      </c>
      <c r="Z1155" s="16" t="s">
        <v>3600</v>
      </c>
      <c r="AA1155" s="16" t="s">
        <v>478</v>
      </c>
      <c r="AB1155" s="16" t="s">
        <v>771</v>
      </c>
      <c r="AC1155" s="16" t="s">
        <v>772</v>
      </c>
      <c r="AD1155" s="16"/>
      <c r="AE1155" s="16" t="s">
        <v>3601</v>
      </c>
      <c r="AF1155" s="24">
        <v>2948278</v>
      </c>
      <c r="AG1155" s="25" t="s">
        <v>78</v>
      </c>
      <c r="AH1155" s="24">
        <v>2948278</v>
      </c>
      <c r="AI1155" s="26" t="s">
        <v>78</v>
      </c>
      <c r="AJ1155" s="27">
        <v>42986</v>
      </c>
      <c r="AK1155" s="19"/>
      <c r="AL1155" s="28">
        <f t="shared" ca="1" si="104"/>
        <v>7.5</v>
      </c>
      <c r="AM1155" s="16" t="s">
        <v>183</v>
      </c>
      <c r="AN1155" s="16" t="s">
        <v>94</v>
      </c>
      <c r="AO1155" s="36" t="s">
        <v>773</v>
      </c>
      <c r="AP1155" s="30">
        <v>6.9690000000000002E-2</v>
      </c>
      <c r="AQ1155" s="31" t="s">
        <v>5832</v>
      </c>
      <c r="AR1155" s="16" t="s">
        <v>5832</v>
      </c>
      <c r="AS1155" s="16" t="s">
        <v>107</v>
      </c>
      <c r="AT1155" s="16"/>
      <c r="AU1155" s="33"/>
      <c r="AV1155" s="16"/>
      <c r="AW1155" s="16" t="s">
        <v>5833</v>
      </c>
      <c r="AX1155" s="16">
        <v>3212016810</v>
      </c>
      <c r="AY1155" s="16" t="s">
        <v>78</v>
      </c>
      <c r="AZ1155" s="16" t="str">
        <f t="shared" ca="1" si="107"/>
        <v xml:space="preserve"> </v>
      </c>
      <c r="BA1155" s="16" t="s">
        <v>87</v>
      </c>
      <c r="BB1155" s="16" t="s">
        <v>265</v>
      </c>
      <c r="BC1155" s="16"/>
      <c r="BD1155" s="18" t="s">
        <v>87</v>
      </c>
      <c r="BE1155" s="16"/>
      <c r="BF1155" s="16" t="s">
        <v>87</v>
      </c>
      <c r="BG1155" s="31"/>
      <c r="BH1155" s="16"/>
      <c r="BI1155" s="19"/>
      <c r="BJ1155" s="16"/>
      <c r="BK1155" s="16"/>
      <c r="BL1155" s="34"/>
    </row>
    <row r="1156" spans="1:64">
      <c r="A1156" s="15">
        <v>1300</v>
      </c>
      <c r="B1156" s="16">
        <v>301</v>
      </c>
      <c r="C1156" s="17" t="s">
        <v>64</v>
      </c>
      <c r="D1156" s="18">
        <v>1024471852</v>
      </c>
      <c r="E1156" s="18">
        <v>1024471852</v>
      </c>
      <c r="F1156" s="18">
        <v>1024471852</v>
      </c>
      <c r="G1156" s="17" t="s">
        <v>5834</v>
      </c>
      <c r="H1156" s="16" t="s">
        <v>89</v>
      </c>
      <c r="I1156" s="19" t="s">
        <v>5835</v>
      </c>
      <c r="J1156" s="16">
        <f t="shared" ca="1" si="106"/>
        <v>37</v>
      </c>
      <c r="K1156" s="17" t="s">
        <v>67</v>
      </c>
      <c r="L1156" s="16">
        <v>4070</v>
      </c>
      <c r="M1156" s="16" t="s">
        <v>3596</v>
      </c>
      <c r="N1156" s="16" t="s">
        <v>3597</v>
      </c>
      <c r="O1156" s="35" t="s">
        <v>3598</v>
      </c>
      <c r="P1156" s="16" t="s">
        <v>71</v>
      </c>
      <c r="Q1156" s="16" t="s">
        <v>131</v>
      </c>
      <c r="R1156" s="38" t="s">
        <v>73</v>
      </c>
      <c r="S1156" s="22"/>
      <c r="T1156" s="22">
        <v>1300</v>
      </c>
      <c r="U1156" s="22" t="s">
        <v>3597</v>
      </c>
      <c r="V1156" s="37" t="s">
        <v>3598</v>
      </c>
      <c r="W1156" s="16">
        <v>1000</v>
      </c>
      <c r="X1156" s="16" t="s">
        <v>74</v>
      </c>
      <c r="Y1156" s="16" t="s">
        <v>3599</v>
      </c>
      <c r="Z1156" s="16" t="s">
        <v>3600</v>
      </c>
      <c r="AA1156" s="16" t="s">
        <v>76</v>
      </c>
      <c r="AB1156" s="16" t="s">
        <v>76</v>
      </c>
      <c r="AC1156" s="16" t="s">
        <v>76</v>
      </c>
      <c r="AD1156" s="16"/>
      <c r="AE1156" s="16" t="s">
        <v>1324</v>
      </c>
      <c r="AF1156" s="24">
        <v>2948278</v>
      </c>
      <c r="AG1156" s="25" t="s">
        <v>78</v>
      </c>
      <c r="AH1156" s="24">
        <v>2948278</v>
      </c>
      <c r="AI1156" s="26" t="s">
        <v>78</v>
      </c>
      <c r="AJ1156" s="27">
        <v>43011</v>
      </c>
      <c r="AK1156" s="19"/>
      <c r="AL1156" s="28">
        <f t="shared" ca="1" si="104"/>
        <v>7.5</v>
      </c>
      <c r="AM1156" s="16" t="s">
        <v>93</v>
      </c>
      <c r="AN1156" s="16" t="s">
        <v>121</v>
      </c>
      <c r="AO1156" s="36" t="s">
        <v>82</v>
      </c>
      <c r="AP1156" s="30">
        <v>6.9690000000000002E-2</v>
      </c>
      <c r="AQ1156" s="31" t="s">
        <v>5836</v>
      </c>
      <c r="AR1156" s="16" t="s">
        <v>5837</v>
      </c>
      <c r="AS1156" s="16" t="s">
        <v>107</v>
      </c>
      <c r="AT1156" s="16"/>
      <c r="AU1156" s="33"/>
      <c r="AV1156" s="16"/>
      <c r="AW1156" s="16" t="s">
        <v>5838</v>
      </c>
      <c r="AX1156" s="16">
        <v>3042222150</v>
      </c>
      <c r="AY1156" s="16" t="s">
        <v>78</v>
      </c>
      <c r="AZ1156" s="16" t="str">
        <f t="shared" ca="1" si="107"/>
        <v xml:space="preserve"> </v>
      </c>
      <c r="BA1156" s="16" t="s">
        <v>87</v>
      </c>
      <c r="BB1156" s="16" t="s">
        <v>87</v>
      </c>
      <c r="BC1156" s="16"/>
      <c r="BD1156" s="18" t="s">
        <v>87</v>
      </c>
      <c r="BE1156" s="16"/>
      <c r="BF1156" s="16" t="s">
        <v>87</v>
      </c>
      <c r="BG1156" s="31"/>
      <c r="BH1156" s="16"/>
      <c r="BI1156" s="19"/>
      <c r="BJ1156" s="16"/>
      <c r="BK1156" s="16"/>
      <c r="BL1156" s="34"/>
    </row>
    <row r="1157" spans="1:64">
      <c r="A1157" s="15">
        <v>1301</v>
      </c>
      <c r="B1157" s="16">
        <v>301</v>
      </c>
      <c r="C1157" s="17" t="s">
        <v>112</v>
      </c>
      <c r="D1157" s="18">
        <v>1024495942</v>
      </c>
      <c r="E1157" s="18">
        <v>1024495942</v>
      </c>
      <c r="F1157" s="18">
        <v>1024495942</v>
      </c>
      <c r="G1157" s="17" t="s">
        <v>5839</v>
      </c>
      <c r="H1157" s="16" t="s">
        <v>89</v>
      </c>
      <c r="I1157" s="19" t="s">
        <v>5840</v>
      </c>
      <c r="J1157" s="16">
        <f t="shared" ca="1" si="106"/>
        <v>35</v>
      </c>
      <c r="K1157" s="17" t="s">
        <v>67</v>
      </c>
      <c r="L1157" s="16">
        <v>4070</v>
      </c>
      <c r="M1157" s="16" t="s">
        <v>3596</v>
      </c>
      <c r="N1157" s="16" t="s">
        <v>3597</v>
      </c>
      <c r="O1157" s="35" t="s">
        <v>3598</v>
      </c>
      <c r="P1157" s="16" t="s">
        <v>71</v>
      </c>
      <c r="Q1157" s="16" t="s">
        <v>131</v>
      </c>
      <c r="R1157" s="38" t="s">
        <v>73</v>
      </c>
      <c r="S1157" s="22"/>
      <c r="T1157" s="22">
        <v>1301</v>
      </c>
      <c r="U1157" s="22" t="s">
        <v>3597</v>
      </c>
      <c r="V1157" s="37" t="s">
        <v>3598</v>
      </c>
      <c r="W1157" s="16">
        <v>3000</v>
      </c>
      <c r="X1157" s="16" t="s">
        <v>74</v>
      </c>
      <c r="Y1157" s="16" t="s">
        <v>3599</v>
      </c>
      <c r="Z1157" s="16" t="s">
        <v>3600</v>
      </c>
      <c r="AA1157" s="16" t="s">
        <v>76</v>
      </c>
      <c r="AB1157" s="16" t="s">
        <v>76</v>
      </c>
      <c r="AC1157" s="16" t="s">
        <v>76</v>
      </c>
      <c r="AD1157" s="52" t="s">
        <v>5841</v>
      </c>
      <c r="AE1157" s="16" t="s">
        <v>1324</v>
      </c>
      <c r="AF1157" s="24">
        <v>2948278</v>
      </c>
      <c r="AG1157" s="25" t="s">
        <v>78</v>
      </c>
      <c r="AH1157" s="24">
        <v>2948278</v>
      </c>
      <c r="AI1157" s="26" t="s">
        <v>78</v>
      </c>
      <c r="AJ1157" s="27">
        <v>42832</v>
      </c>
      <c r="AK1157" s="19"/>
      <c r="AL1157" s="28">
        <f t="shared" ca="1" si="104"/>
        <v>7.916666666666667</v>
      </c>
      <c r="AM1157" s="16" t="s">
        <v>80</v>
      </c>
      <c r="AN1157" s="16" t="s">
        <v>94</v>
      </c>
      <c r="AO1157" s="36" t="s">
        <v>82</v>
      </c>
      <c r="AP1157" s="30">
        <v>6.9690000000000002E-2</v>
      </c>
      <c r="AQ1157" s="31" t="s">
        <v>5842</v>
      </c>
      <c r="AR1157" s="16" t="s">
        <v>5843</v>
      </c>
      <c r="AS1157" s="16" t="s">
        <v>107</v>
      </c>
      <c r="AT1157" s="16"/>
      <c r="AU1157" s="33"/>
      <c r="AV1157" s="16"/>
      <c r="AW1157" s="16" t="s">
        <v>5844</v>
      </c>
      <c r="AX1157" s="16">
        <v>3208716639</v>
      </c>
      <c r="AY1157" s="16" t="s">
        <v>78</v>
      </c>
      <c r="AZ1157" s="16" t="str">
        <f t="shared" ca="1" si="107"/>
        <v xml:space="preserve"> </v>
      </c>
      <c r="BA1157" s="16" t="s">
        <v>87</v>
      </c>
      <c r="BB1157" s="16" t="s">
        <v>87</v>
      </c>
      <c r="BC1157" s="16"/>
      <c r="BD1157" s="18" t="s">
        <v>87</v>
      </c>
      <c r="BE1157" s="16"/>
      <c r="BF1157" s="16" t="s">
        <v>87</v>
      </c>
      <c r="BG1157" s="31"/>
      <c r="BH1157" s="16"/>
      <c r="BI1157" s="19"/>
      <c r="BJ1157" s="16"/>
      <c r="BK1157" s="16"/>
      <c r="BL1157" s="34"/>
    </row>
    <row r="1158" spans="1:64">
      <c r="A1158" s="15">
        <v>1302</v>
      </c>
      <c r="B1158" s="16">
        <v>301</v>
      </c>
      <c r="C1158" s="17" t="s">
        <v>64</v>
      </c>
      <c r="D1158" s="18">
        <v>1024497768</v>
      </c>
      <c r="E1158" s="18">
        <v>1024497768</v>
      </c>
      <c r="F1158" s="18">
        <v>1024497768</v>
      </c>
      <c r="G1158" s="17" t="s">
        <v>5845</v>
      </c>
      <c r="H1158" s="16" t="s">
        <v>66</v>
      </c>
      <c r="I1158" s="19">
        <v>32847</v>
      </c>
      <c r="J1158" s="16">
        <f t="shared" ca="1" si="106"/>
        <v>35</v>
      </c>
      <c r="K1158" s="17" t="s">
        <v>67</v>
      </c>
      <c r="L1158" s="16">
        <v>4070</v>
      </c>
      <c r="M1158" s="16" t="s">
        <v>3596</v>
      </c>
      <c r="N1158" s="16" t="s">
        <v>3597</v>
      </c>
      <c r="O1158" s="35" t="s">
        <v>3598</v>
      </c>
      <c r="P1158" s="16" t="s">
        <v>71</v>
      </c>
      <c r="Q1158" s="16" t="s">
        <v>131</v>
      </c>
      <c r="R1158" s="38" t="s">
        <v>73</v>
      </c>
      <c r="S1158" s="22"/>
      <c r="T1158" s="22">
        <v>1302</v>
      </c>
      <c r="U1158" s="22" t="s">
        <v>3597</v>
      </c>
      <c r="V1158" s="37" t="s">
        <v>3598</v>
      </c>
      <c r="W1158" s="16">
        <v>1000</v>
      </c>
      <c r="X1158" s="16" t="s">
        <v>74</v>
      </c>
      <c r="Y1158" s="16" t="s">
        <v>3599</v>
      </c>
      <c r="Z1158" s="16" t="s">
        <v>3600</v>
      </c>
      <c r="AA1158" s="16" t="s">
        <v>76</v>
      </c>
      <c r="AB1158" s="16" t="s">
        <v>76</v>
      </c>
      <c r="AC1158" s="16" t="s">
        <v>76</v>
      </c>
      <c r="AD1158" s="16"/>
      <c r="AE1158" s="16" t="s">
        <v>1324</v>
      </c>
      <c r="AF1158" s="24">
        <v>2948278</v>
      </c>
      <c r="AG1158" s="25" t="s">
        <v>78</v>
      </c>
      <c r="AH1158" s="24">
        <v>2948278</v>
      </c>
      <c r="AI1158" s="26" t="s">
        <v>78</v>
      </c>
      <c r="AJ1158" s="27">
        <v>43000</v>
      </c>
      <c r="AK1158" s="19"/>
      <c r="AL1158" s="28">
        <f t="shared" ref="AL1158:AL1220" ca="1" si="108">IFERROR(IF(AJ1158=0," ",DATEDIF(AJ1158,TODAY(),"M"))/12," ")</f>
        <v>7.5</v>
      </c>
      <c r="AM1158" s="16" t="s">
        <v>80</v>
      </c>
      <c r="AN1158" s="16" t="s">
        <v>121</v>
      </c>
      <c r="AO1158" s="36" t="s">
        <v>82</v>
      </c>
      <c r="AP1158" s="30">
        <v>6.9690000000000002E-2</v>
      </c>
      <c r="AQ1158" s="31" t="s">
        <v>5846</v>
      </c>
      <c r="AR1158" s="16" t="s">
        <v>5846</v>
      </c>
      <c r="AS1158" s="16" t="s">
        <v>107</v>
      </c>
      <c r="AT1158" s="16"/>
      <c r="AU1158" s="33"/>
      <c r="AV1158" s="16"/>
      <c r="AW1158" s="16" t="s">
        <v>5847</v>
      </c>
      <c r="AX1158" s="16">
        <v>3506546272</v>
      </c>
      <c r="AY1158" s="16" t="s">
        <v>78</v>
      </c>
      <c r="AZ1158" s="16" t="str">
        <f t="shared" ca="1" si="107"/>
        <v xml:space="preserve"> </v>
      </c>
      <c r="BA1158" s="16" t="s">
        <v>87</v>
      </c>
      <c r="BB1158" s="16" t="s">
        <v>706</v>
      </c>
      <c r="BC1158" s="16"/>
      <c r="BD1158" s="18" t="s">
        <v>87</v>
      </c>
      <c r="BE1158" s="16"/>
      <c r="BF1158" s="16" t="s">
        <v>87</v>
      </c>
      <c r="BG1158" s="31"/>
      <c r="BH1158" s="16"/>
      <c r="BI1158" s="19"/>
      <c r="BJ1158" s="16"/>
      <c r="BK1158" s="16"/>
      <c r="BL1158" s="34"/>
    </row>
    <row r="1159" spans="1:64">
      <c r="A1159" s="15">
        <v>1303</v>
      </c>
      <c r="B1159" s="16">
        <v>301</v>
      </c>
      <c r="C1159" s="17" t="s">
        <v>64</v>
      </c>
      <c r="D1159" s="18">
        <v>1024508862</v>
      </c>
      <c r="E1159" s="18">
        <v>1024508862</v>
      </c>
      <c r="F1159" s="18">
        <v>1024508862</v>
      </c>
      <c r="G1159" s="17" t="s">
        <v>5848</v>
      </c>
      <c r="H1159" s="16" t="s">
        <v>89</v>
      </c>
      <c r="I1159" s="19">
        <v>33075</v>
      </c>
      <c r="J1159" s="16">
        <f t="shared" ca="1" si="106"/>
        <v>34</v>
      </c>
      <c r="K1159" s="17" t="s">
        <v>67</v>
      </c>
      <c r="L1159" s="16">
        <v>4070</v>
      </c>
      <c r="M1159" s="16" t="s">
        <v>3596</v>
      </c>
      <c r="N1159" s="16" t="s">
        <v>3597</v>
      </c>
      <c r="O1159" s="35" t="s">
        <v>3598</v>
      </c>
      <c r="P1159" s="16" t="s">
        <v>71</v>
      </c>
      <c r="Q1159" s="16" t="s">
        <v>131</v>
      </c>
      <c r="R1159" s="38" t="s">
        <v>73</v>
      </c>
      <c r="S1159" s="22"/>
      <c r="T1159" s="22">
        <v>1303</v>
      </c>
      <c r="U1159" s="22" t="s">
        <v>3597</v>
      </c>
      <c r="V1159" s="37" t="s">
        <v>3598</v>
      </c>
      <c r="W1159" s="16">
        <v>1000</v>
      </c>
      <c r="X1159" s="16" t="s">
        <v>74</v>
      </c>
      <c r="Y1159" s="16" t="s">
        <v>3599</v>
      </c>
      <c r="Z1159" s="16" t="s">
        <v>3600</v>
      </c>
      <c r="AA1159" s="16" t="s">
        <v>671</v>
      </c>
      <c r="AB1159" s="16" t="s">
        <v>5849</v>
      </c>
      <c r="AC1159" s="16" t="s">
        <v>692</v>
      </c>
      <c r="AD1159" s="16" t="s">
        <v>4896</v>
      </c>
      <c r="AE1159" s="16" t="s">
        <v>3601</v>
      </c>
      <c r="AF1159" s="24">
        <v>2948278</v>
      </c>
      <c r="AG1159" s="25" t="s">
        <v>78</v>
      </c>
      <c r="AH1159" s="24">
        <v>2948278</v>
      </c>
      <c r="AI1159" s="26" t="s">
        <v>78</v>
      </c>
      <c r="AJ1159" s="27">
        <v>43285</v>
      </c>
      <c r="AK1159" s="19"/>
      <c r="AL1159" s="28">
        <f t="shared" ca="1" si="108"/>
        <v>6.75</v>
      </c>
      <c r="AM1159" s="16" t="s">
        <v>173</v>
      </c>
      <c r="AN1159" s="16" t="s">
        <v>94</v>
      </c>
      <c r="AO1159" s="36" t="s">
        <v>693</v>
      </c>
      <c r="AP1159" s="30">
        <v>6.9690000000000002E-2</v>
      </c>
      <c r="AQ1159" s="31" t="s">
        <v>5850</v>
      </c>
      <c r="AR1159" s="16" t="s">
        <v>5850</v>
      </c>
      <c r="AS1159" s="16" t="s">
        <v>107</v>
      </c>
      <c r="AT1159" s="16"/>
      <c r="AU1159" s="33"/>
      <c r="AV1159" s="16"/>
      <c r="AW1159" s="16" t="s">
        <v>5851</v>
      </c>
      <c r="AX1159" s="16">
        <v>3044002748</v>
      </c>
      <c r="AY1159" s="16" t="s">
        <v>78</v>
      </c>
      <c r="AZ1159" s="16" t="str">
        <f t="shared" ca="1" si="107"/>
        <v xml:space="preserve"> </v>
      </c>
      <c r="BA1159" s="16" t="s">
        <v>87</v>
      </c>
      <c r="BB1159" s="16" t="s">
        <v>211</v>
      </c>
      <c r="BC1159" s="16"/>
      <c r="BD1159" s="18" t="s">
        <v>87</v>
      </c>
      <c r="BE1159" s="16"/>
      <c r="BF1159" s="16" t="s">
        <v>87</v>
      </c>
      <c r="BG1159" s="31"/>
      <c r="BH1159" s="16"/>
      <c r="BI1159" s="19"/>
      <c r="BJ1159" s="16"/>
      <c r="BK1159" s="16"/>
      <c r="BL1159" s="34"/>
    </row>
    <row r="1160" spans="1:64">
      <c r="A1160" s="15">
        <v>1304</v>
      </c>
      <c r="B1160" s="16">
        <v>301</v>
      </c>
      <c r="C1160" s="17" t="s">
        <v>64</v>
      </c>
      <c r="D1160" s="18">
        <v>12644671</v>
      </c>
      <c r="E1160" s="18">
        <v>12644671</v>
      </c>
      <c r="F1160" s="18">
        <v>12644671</v>
      </c>
      <c r="G1160" s="17" t="s">
        <v>5852</v>
      </c>
      <c r="H1160" s="16" t="s">
        <v>89</v>
      </c>
      <c r="I1160" s="26">
        <v>29163</v>
      </c>
      <c r="J1160" s="16">
        <f t="shared" ca="1" si="106"/>
        <v>45</v>
      </c>
      <c r="K1160" s="17" t="s">
        <v>67</v>
      </c>
      <c r="L1160" s="16">
        <v>4070</v>
      </c>
      <c r="M1160" s="16" t="s">
        <v>3596</v>
      </c>
      <c r="N1160" s="16" t="s">
        <v>3597</v>
      </c>
      <c r="O1160" s="35" t="s">
        <v>3598</v>
      </c>
      <c r="P1160" s="16" t="s">
        <v>71</v>
      </c>
      <c r="Q1160" s="16" t="s">
        <v>131</v>
      </c>
      <c r="R1160" s="38" t="s">
        <v>73</v>
      </c>
      <c r="S1160" s="22"/>
      <c r="T1160" s="22">
        <v>1304</v>
      </c>
      <c r="U1160" s="22" t="s">
        <v>3597</v>
      </c>
      <c r="V1160" s="37" t="s">
        <v>3598</v>
      </c>
      <c r="W1160" s="16">
        <v>1000</v>
      </c>
      <c r="X1160" s="16" t="s">
        <v>74</v>
      </c>
      <c r="Y1160" s="16" t="s">
        <v>3599</v>
      </c>
      <c r="Z1160" s="16" t="s">
        <v>3600</v>
      </c>
      <c r="AA1160" s="16" t="s">
        <v>145</v>
      </c>
      <c r="AB1160" s="16" t="s">
        <v>5853</v>
      </c>
      <c r="AC1160" s="16" t="s">
        <v>147</v>
      </c>
      <c r="AD1160" s="16"/>
      <c r="AE1160" s="16" t="s">
        <v>1324</v>
      </c>
      <c r="AF1160" s="24">
        <v>2948278</v>
      </c>
      <c r="AG1160" s="25" t="s">
        <v>78</v>
      </c>
      <c r="AH1160" s="24">
        <v>2948278</v>
      </c>
      <c r="AI1160" s="26" t="s">
        <v>78</v>
      </c>
      <c r="AJ1160" s="26">
        <v>44770</v>
      </c>
      <c r="AK1160" s="26" t="s">
        <v>5854</v>
      </c>
      <c r="AL1160" s="28">
        <f t="shared" ca="1" si="108"/>
        <v>2.6666666666666665</v>
      </c>
      <c r="AM1160" s="16" t="s">
        <v>183</v>
      </c>
      <c r="AN1160" s="16" t="s">
        <v>94</v>
      </c>
      <c r="AO1160" s="36" t="s">
        <v>148</v>
      </c>
      <c r="AP1160" s="30">
        <v>6.9690000000000002E-2</v>
      </c>
      <c r="AQ1160" s="31" t="s">
        <v>5855</v>
      </c>
      <c r="AR1160" s="83" t="s">
        <v>5856</v>
      </c>
      <c r="AS1160" s="16" t="s">
        <v>107</v>
      </c>
      <c r="AT1160" s="16"/>
      <c r="AU1160" s="33"/>
      <c r="AV1160" s="16"/>
      <c r="AW1160" s="16" t="s">
        <v>5857</v>
      </c>
      <c r="AX1160" s="16">
        <v>32244398214</v>
      </c>
      <c r="AY1160" s="16" t="s">
        <v>78</v>
      </c>
      <c r="AZ1160" s="16" t="str">
        <f t="shared" ca="1" si="107"/>
        <v xml:space="preserve"> </v>
      </c>
      <c r="BA1160" s="16" t="s">
        <v>87</v>
      </c>
      <c r="BB1160" s="16" t="s">
        <v>87</v>
      </c>
      <c r="BC1160" s="16"/>
      <c r="BD1160" s="18" t="s">
        <v>87</v>
      </c>
      <c r="BE1160" s="16"/>
      <c r="BF1160" s="16" t="s">
        <v>87</v>
      </c>
      <c r="BG1160" s="31"/>
      <c r="BH1160" s="16"/>
      <c r="BI1160" s="19"/>
      <c r="BJ1160" s="16"/>
      <c r="BK1160" s="16"/>
      <c r="BL1160" s="34"/>
    </row>
    <row r="1161" spans="1:64">
      <c r="A1161" s="15">
        <v>1305</v>
      </c>
      <c r="B1161" s="16">
        <v>301</v>
      </c>
      <c r="C1161" s="17" t="s">
        <v>64</v>
      </c>
      <c r="D1161" s="18">
        <v>1026564483</v>
      </c>
      <c r="E1161" s="18">
        <v>1026564483</v>
      </c>
      <c r="F1161" s="18">
        <v>1026564483</v>
      </c>
      <c r="G1161" s="17" t="s">
        <v>5858</v>
      </c>
      <c r="H1161" s="16"/>
      <c r="I1161" s="19" t="s">
        <v>5859</v>
      </c>
      <c r="J1161" s="16">
        <f t="shared" ca="1" si="106"/>
        <v>34</v>
      </c>
      <c r="K1161" s="17" t="s">
        <v>67</v>
      </c>
      <c r="L1161" s="16">
        <v>4070</v>
      </c>
      <c r="M1161" s="16" t="s">
        <v>3596</v>
      </c>
      <c r="N1161" s="16" t="s">
        <v>3597</v>
      </c>
      <c r="O1161" s="35" t="s">
        <v>3598</v>
      </c>
      <c r="P1161" s="16" t="s">
        <v>71</v>
      </c>
      <c r="Q1161" s="16" t="s">
        <v>131</v>
      </c>
      <c r="R1161" s="38" t="s">
        <v>73</v>
      </c>
      <c r="S1161" s="22"/>
      <c r="T1161" s="22">
        <v>1305</v>
      </c>
      <c r="U1161" s="22" t="s">
        <v>3597</v>
      </c>
      <c r="V1161" s="37" t="s">
        <v>3598</v>
      </c>
      <c r="W1161" s="16">
        <v>1000</v>
      </c>
      <c r="X1161" s="16" t="s">
        <v>74</v>
      </c>
      <c r="Y1161" s="16" t="s">
        <v>3599</v>
      </c>
      <c r="Z1161" s="16" t="s">
        <v>3600</v>
      </c>
      <c r="AA1161" s="16" t="s">
        <v>463</v>
      </c>
      <c r="AB1161" s="16" t="s">
        <v>464</v>
      </c>
      <c r="AC1161" s="16" t="s">
        <v>465</v>
      </c>
      <c r="AD1161" s="16"/>
      <c r="AE1161" s="16" t="s">
        <v>1324</v>
      </c>
      <c r="AF1161" s="24">
        <v>2948278</v>
      </c>
      <c r="AG1161" s="25" t="s">
        <v>78</v>
      </c>
      <c r="AH1161" s="24">
        <v>2948278</v>
      </c>
      <c r="AI1161" s="26" t="s">
        <v>78</v>
      </c>
      <c r="AJ1161" s="27">
        <v>42832</v>
      </c>
      <c r="AK1161" s="19"/>
      <c r="AL1161" s="28">
        <f t="shared" ca="1" si="108"/>
        <v>7.916666666666667</v>
      </c>
      <c r="AM1161" s="16" t="s">
        <v>183</v>
      </c>
      <c r="AN1161" s="16" t="s">
        <v>121</v>
      </c>
      <c r="AO1161" s="36" t="s">
        <v>466</v>
      </c>
      <c r="AP1161" s="30">
        <v>6.9690000000000002E-2</v>
      </c>
      <c r="AQ1161" s="31" t="s">
        <v>5860</v>
      </c>
      <c r="AR1161" s="16" t="s">
        <v>5860</v>
      </c>
      <c r="AS1161" s="16" t="s">
        <v>107</v>
      </c>
      <c r="AT1161" s="16"/>
      <c r="AU1161" s="33"/>
      <c r="AV1161" s="16"/>
      <c r="AW1161" s="16" t="s">
        <v>5861</v>
      </c>
      <c r="AX1161" s="16">
        <v>3185954902</v>
      </c>
      <c r="AY1161" s="16" t="s">
        <v>78</v>
      </c>
      <c r="AZ1161" s="16" t="str">
        <f t="shared" ca="1" si="107"/>
        <v xml:space="preserve"> </v>
      </c>
      <c r="BA1161" s="16" t="s">
        <v>87</v>
      </c>
      <c r="BB1161" s="16" t="s">
        <v>87</v>
      </c>
      <c r="BC1161" s="16"/>
      <c r="BD1161" s="18" t="s">
        <v>87</v>
      </c>
      <c r="BE1161" s="16"/>
      <c r="BF1161" s="16" t="s">
        <v>87</v>
      </c>
      <c r="BG1161" s="31"/>
      <c r="BH1161" s="16"/>
      <c r="BI1161" s="19"/>
      <c r="BJ1161" s="16"/>
      <c r="BK1161" s="16"/>
      <c r="BL1161" s="34"/>
    </row>
    <row r="1162" spans="1:64">
      <c r="A1162" s="15">
        <v>1306</v>
      </c>
      <c r="B1162" s="16">
        <v>301</v>
      </c>
      <c r="C1162" s="17" t="s">
        <v>64</v>
      </c>
      <c r="D1162" s="18">
        <v>1026580692</v>
      </c>
      <c r="E1162" s="18">
        <v>1026580692</v>
      </c>
      <c r="F1162" s="18">
        <v>1026580692</v>
      </c>
      <c r="G1162" s="17" t="s">
        <v>5862</v>
      </c>
      <c r="H1162" s="16" t="s">
        <v>291</v>
      </c>
      <c r="I1162" s="19" t="s">
        <v>5863</v>
      </c>
      <c r="J1162" s="16">
        <f t="shared" ca="1" si="106"/>
        <v>30</v>
      </c>
      <c r="K1162" s="17" t="s">
        <v>67</v>
      </c>
      <c r="L1162" s="16">
        <v>4070</v>
      </c>
      <c r="M1162" s="16" t="s">
        <v>3596</v>
      </c>
      <c r="N1162" s="16" t="s">
        <v>3597</v>
      </c>
      <c r="O1162" s="35" t="s">
        <v>3598</v>
      </c>
      <c r="P1162" s="16" t="s">
        <v>71</v>
      </c>
      <c r="Q1162" s="16" t="s">
        <v>131</v>
      </c>
      <c r="R1162" s="38" t="s">
        <v>73</v>
      </c>
      <c r="S1162" s="22"/>
      <c r="T1162" s="22">
        <v>1306</v>
      </c>
      <c r="U1162" s="22" t="s">
        <v>3597</v>
      </c>
      <c r="V1162" s="37" t="s">
        <v>3598</v>
      </c>
      <c r="W1162" s="16">
        <v>1000</v>
      </c>
      <c r="X1162" s="16" t="s">
        <v>74</v>
      </c>
      <c r="Y1162" s="16" t="s">
        <v>3599</v>
      </c>
      <c r="Z1162" s="16" t="s">
        <v>3600</v>
      </c>
      <c r="AA1162" s="16" t="s">
        <v>76</v>
      </c>
      <c r="AB1162" s="16" t="s">
        <v>76</v>
      </c>
      <c r="AC1162" s="16" t="s">
        <v>76</v>
      </c>
      <c r="AD1162" s="16"/>
      <c r="AE1162" s="16" t="s">
        <v>1324</v>
      </c>
      <c r="AF1162" s="24">
        <v>2948278</v>
      </c>
      <c r="AG1162" s="25" t="s">
        <v>78</v>
      </c>
      <c r="AH1162" s="24">
        <v>2948278</v>
      </c>
      <c r="AI1162" s="26" t="s">
        <v>78</v>
      </c>
      <c r="AJ1162" s="27">
        <v>42846</v>
      </c>
      <c r="AK1162" s="19"/>
      <c r="AL1162" s="28">
        <f t="shared" ca="1" si="108"/>
        <v>7.916666666666667</v>
      </c>
      <c r="AM1162" s="16" t="s">
        <v>93</v>
      </c>
      <c r="AN1162" s="39" t="s">
        <v>121</v>
      </c>
      <c r="AO1162" s="36" t="s">
        <v>82</v>
      </c>
      <c r="AP1162" s="30">
        <v>6.9690000000000002E-2</v>
      </c>
      <c r="AQ1162" s="31" t="s">
        <v>5864</v>
      </c>
      <c r="AR1162" s="16" t="s">
        <v>5864</v>
      </c>
      <c r="AS1162" s="16" t="s">
        <v>107</v>
      </c>
      <c r="AT1162" s="16"/>
      <c r="AU1162" s="33"/>
      <c r="AV1162" s="16"/>
      <c r="AW1162" s="16" t="s">
        <v>5865</v>
      </c>
      <c r="AX1162" s="16">
        <v>3138901652</v>
      </c>
      <c r="AY1162" s="16" t="s">
        <v>78</v>
      </c>
      <c r="AZ1162" s="16" t="str">
        <f t="shared" ca="1" si="107"/>
        <v xml:space="preserve"> </v>
      </c>
      <c r="BA1162" s="16" t="s">
        <v>87</v>
      </c>
      <c r="BB1162" s="16" t="s">
        <v>87</v>
      </c>
      <c r="BC1162" s="16"/>
      <c r="BD1162" s="18" t="s">
        <v>87</v>
      </c>
      <c r="BE1162" s="16"/>
      <c r="BF1162" s="16" t="s">
        <v>87</v>
      </c>
      <c r="BG1162" s="31"/>
      <c r="BH1162" s="16"/>
      <c r="BI1162" s="19"/>
      <c r="BJ1162" s="16"/>
      <c r="BK1162" s="16"/>
      <c r="BL1162" s="34"/>
    </row>
    <row r="1163" spans="1:64">
      <c r="A1163" s="15">
        <v>1307</v>
      </c>
      <c r="B1163" s="16">
        <v>301</v>
      </c>
      <c r="C1163" s="17" t="s">
        <v>64</v>
      </c>
      <c r="D1163" s="18">
        <v>1002084933</v>
      </c>
      <c r="E1163" s="18">
        <v>1002084933</v>
      </c>
      <c r="F1163" s="18">
        <v>1002084933</v>
      </c>
      <c r="G1163" s="17" t="s">
        <v>5866</v>
      </c>
      <c r="H1163" s="16" t="s">
        <v>229</v>
      </c>
      <c r="I1163" s="26">
        <v>33801</v>
      </c>
      <c r="J1163" s="16">
        <f t="shared" ca="1" si="106"/>
        <v>32</v>
      </c>
      <c r="K1163" s="17" t="s">
        <v>67</v>
      </c>
      <c r="L1163" s="16">
        <v>4070</v>
      </c>
      <c r="M1163" s="16" t="s">
        <v>3596</v>
      </c>
      <c r="N1163" s="16" t="s">
        <v>3597</v>
      </c>
      <c r="O1163" s="35" t="s">
        <v>3598</v>
      </c>
      <c r="P1163" s="16" t="s">
        <v>71</v>
      </c>
      <c r="Q1163" s="16" t="s">
        <v>131</v>
      </c>
      <c r="R1163" s="38" t="s">
        <v>73</v>
      </c>
      <c r="S1163" s="22"/>
      <c r="T1163" s="22">
        <v>1307</v>
      </c>
      <c r="U1163" s="22" t="s">
        <v>3597</v>
      </c>
      <c r="V1163" s="37" t="s">
        <v>3598</v>
      </c>
      <c r="W1163" s="16">
        <v>1000</v>
      </c>
      <c r="X1163" s="16" t="s">
        <v>74</v>
      </c>
      <c r="Y1163" s="16" t="s">
        <v>3599</v>
      </c>
      <c r="Z1163" s="16" t="s">
        <v>3600</v>
      </c>
      <c r="AA1163" s="16" t="s">
        <v>339</v>
      </c>
      <c r="AB1163" s="16" t="s">
        <v>3877</v>
      </c>
      <c r="AC1163" s="16" t="s">
        <v>341</v>
      </c>
      <c r="AD1163" s="16"/>
      <c r="AE1163" s="16" t="s">
        <v>3601</v>
      </c>
      <c r="AF1163" s="24">
        <v>2948278</v>
      </c>
      <c r="AG1163" s="25" t="s">
        <v>78</v>
      </c>
      <c r="AH1163" s="24">
        <v>2948278</v>
      </c>
      <c r="AI1163" s="26" t="s">
        <v>78</v>
      </c>
      <c r="AJ1163" s="26">
        <v>44774</v>
      </c>
      <c r="AK1163" s="19" t="s">
        <v>5867</v>
      </c>
      <c r="AL1163" s="28">
        <f t="shared" ca="1" si="108"/>
        <v>2.6666666666666665</v>
      </c>
      <c r="AM1163" s="16" t="s">
        <v>183</v>
      </c>
      <c r="AN1163" s="16" t="s">
        <v>94</v>
      </c>
      <c r="AO1163" s="40" t="s">
        <v>343</v>
      </c>
      <c r="AP1163" s="30">
        <v>6.9690000000000002E-2</v>
      </c>
      <c r="AQ1163" s="31" t="s">
        <v>5868</v>
      </c>
      <c r="AR1163" s="33" t="s">
        <v>5869</v>
      </c>
      <c r="AS1163" s="16" t="s">
        <v>107</v>
      </c>
      <c r="AT1163" s="16"/>
      <c r="AU1163" s="33"/>
      <c r="AV1163" s="16"/>
      <c r="AW1163" s="16" t="s">
        <v>5870</v>
      </c>
      <c r="AX1163" s="16">
        <v>3146685091</v>
      </c>
      <c r="AY1163" s="16" t="s">
        <v>78</v>
      </c>
      <c r="AZ1163" s="16" t="str">
        <f t="shared" ca="1" si="107"/>
        <v xml:space="preserve"> </v>
      </c>
      <c r="BA1163" s="16" t="s">
        <v>87</v>
      </c>
      <c r="BB1163" s="16" t="s">
        <v>87</v>
      </c>
      <c r="BC1163" s="16"/>
      <c r="BD1163" s="18" t="s">
        <v>87</v>
      </c>
      <c r="BE1163" s="16"/>
      <c r="BF1163" s="16" t="s">
        <v>87</v>
      </c>
      <c r="BG1163" s="31"/>
      <c r="BH1163" s="16"/>
      <c r="BI1163" s="19"/>
      <c r="BJ1163" s="16"/>
      <c r="BK1163" s="16"/>
      <c r="BL1163" s="34"/>
    </row>
    <row r="1164" spans="1:64">
      <c r="A1164" s="15">
        <v>1308</v>
      </c>
      <c r="B1164" s="16">
        <v>301</v>
      </c>
      <c r="C1164" s="17" t="s">
        <v>64</v>
      </c>
      <c r="D1164" s="18">
        <v>1028007701</v>
      </c>
      <c r="E1164" s="18">
        <v>1028007701</v>
      </c>
      <c r="F1164" s="18">
        <v>1028007701</v>
      </c>
      <c r="G1164" s="17" t="s">
        <v>5871</v>
      </c>
      <c r="H1164" s="16" t="s">
        <v>89</v>
      </c>
      <c r="I1164" s="19">
        <v>33709</v>
      </c>
      <c r="J1164" s="16">
        <f t="shared" ca="1" si="106"/>
        <v>32</v>
      </c>
      <c r="K1164" s="17" t="s">
        <v>67</v>
      </c>
      <c r="L1164" s="16">
        <v>4070</v>
      </c>
      <c r="M1164" s="16" t="s">
        <v>3596</v>
      </c>
      <c r="N1164" s="16" t="s">
        <v>3597</v>
      </c>
      <c r="O1164" s="35" t="s">
        <v>3598</v>
      </c>
      <c r="P1164" s="16" t="s">
        <v>71</v>
      </c>
      <c r="Q1164" s="16" t="s">
        <v>131</v>
      </c>
      <c r="R1164" s="38" t="s">
        <v>73</v>
      </c>
      <c r="S1164" s="22"/>
      <c r="T1164" s="22">
        <v>1308</v>
      </c>
      <c r="U1164" s="22" t="s">
        <v>3597</v>
      </c>
      <c r="V1164" s="37" t="s">
        <v>3598</v>
      </c>
      <c r="W1164" s="16">
        <v>1000</v>
      </c>
      <c r="X1164" s="16" t="s">
        <v>74</v>
      </c>
      <c r="Y1164" s="16" t="s">
        <v>3599</v>
      </c>
      <c r="Z1164" s="16" t="s">
        <v>3600</v>
      </c>
      <c r="AA1164" s="16" t="s">
        <v>339</v>
      </c>
      <c r="AB1164" s="16" t="s">
        <v>3825</v>
      </c>
      <c r="AC1164" s="16" t="s">
        <v>341</v>
      </c>
      <c r="AD1164" s="16"/>
      <c r="AE1164" s="16" t="s">
        <v>3601</v>
      </c>
      <c r="AF1164" s="24">
        <v>2948278</v>
      </c>
      <c r="AG1164" s="25" t="s">
        <v>78</v>
      </c>
      <c r="AH1164" s="24">
        <v>2948278</v>
      </c>
      <c r="AI1164" s="26" t="s">
        <v>78</v>
      </c>
      <c r="AJ1164" s="27">
        <v>43083</v>
      </c>
      <c r="AK1164" s="19"/>
      <c r="AL1164" s="28">
        <f t="shared" ca="1" si="108"/>
        <v>7.25</v>
      </c>
      <c r="AM1164" s="16" t="s">
        <v>183</v>
      </c>
      <c r="AN1164" s="16" t="s">
        <v>94</v>
      </c>
      <c r="AO1164" s="36" t="s">
        <v>343</v>
      </c>
      <c r="AP1164" s="30">
        <v>6.9690000000000002E-2</v>
      </c>
      <c r="AQ1164" s="31" t="s">
        <v>5872</v>
      </c>
      <c r="AR1164" s="16" t="s">
        <v>5872</v>
      </c>
      <c r="AS1164" s="16" t="s">
        <v>107</v>
      </c>
      <c r="AT1164" s="16"/>
      <c r="AU1164" s="33"/>
      <c r="AV1164" s="16"/>
      <c r="AW1164" s="16" t="s">
        <v>5873</v>
      </c>
      <c r="AX1164" s="16">
        <v>3136388362</v>
      </c>
      <c r="AY1164" s="16" t="s">
        <v>78</v>
      </c>
      <c r="AZ1164" s="16" t="str">
        <f t="shared" ca="1" si="107"/>
        <v xml:space="preserve"> </v>
      </c>
      <c r="BA1164" s="16" t="s">
        <v>87</v>
      </c>
      <c r="BB1164" s="16" t="s">
        <v>211</v>
      </c>
      <c r="BC1164" s="16"/>
      <c r="BD1164" s="18" t="s">
        <v>87</v>
      </c>
      <c r="BE1164" s="16"/>
      <c r="BF1164" s="16" t="s">
        <v>87</v>
      </c>
      <c r="BG1164" s="31"/>
      <c r="BH1164" s="16"/>
      <c r="BI1164" s="19"/>
      <c r="BJ1164" s="16"/>
      <c r="BK1164" s="16"/>
      <c r="BL1164" s="34"/>
    </row>
    <row r="1165" spans="1:64">
      <c r="A1165" s="15">
        <v>1309</v>
      </c>
      <c r="B1165" s="16">
        <v>301</v>
      </c>
      <c r="C1165" s="17" t="s">
        <v>64</v>
      </c>
      <c r="D1165" s="18">
        <v>1030460294</v>
      </c>
      <c r="E1165" s="18">
        <v>1030460294</v>
      </c>
      <c r="F1165" s="18">
        <v>1030460294</v>
      </c>
      <c r="G1165" s="17" t="s">
        <v>5874</v>
      </c>
      <c r="H1165" s="16" t="s">
        <v>89</v>
      </c>
      <c r="I1165" s="19">
        <v>35877</v>
      </c>
      <c r="J1165" s="16">
        <f t="shared" ca="1" si="106"/>
        <v>27</v>
      </c>
      <c r="K1165" s="17" t="s">
        <v>67</v>
      </c>
      <c r="L1165" s="16">
        <v>4070</v>
      </c>
      <c r="M1165" s="16" t="s">
        <v>3596</v>
      </c>
      <c r="N1165" s="16" t="s">
        <v>3597</v>
      </c>
      <c r="O1165" s="35" t="s">
        <v>3598</v>
      </c>
      <c r="P1165" s="16" t="s">
        <v>71</v>
      </c>
      <c r="Q1165" s="16" t="s">
        <v>131</v>
      </c>
      <c r="R1165" s="38" t="s">
        <v>73</v>
      </c>
      <c r="S1165" s="22"/>
      <c r="T1165" s="22">
        <v>1309</v>
      </c>
      <c r="U1165" s="22" t="s">
        <v>3597</v>
      </c>
      <c r="V1165" s="37" t="s">
        <v>3598</v>
      </c>
      <c r="W1165" s="16">
        <v>1000</v>
      </c>
      <c r="X1165" s="16" t="s">
        <v>74</v>
      </c>
      <c r="Y1165" s="16" t="s">
        <v>3599</v>
      </c>
      <c r="Z1165" s="16" t="s">
        <v>3600</v>
      </c>
      <c r="AA1165" s="16" t="s">
        <v>339</v>
      </c>
      <c r="AB1165" s="16" t="s">
        <v>4188</v>
      </c>
      <c r="AC1165" s="16" t="s">
        <v>341</v>
      </c>
      <c r="AD1165" s="16" t="s">
        <v>4179</v>
      </c>
      <c r="AE1165" s="16" t="s">
        <v>3601</v>
      </c>
      <c r="AF1165" s="24">
        <v>2948278</v>
      </c>
      <c r="AG1165" s="25" t="s">
        <v>78</v>
      </c>
      <c r="AH1165" s="24">
        <v>2948278</v>
      </c>
      <c r="AI1165" s="26" t="s">
        <v>78</v>
      </c>
      <c r="AJ1165" s="27">
        <v>42996</v>
      </c>
      <c r="AK1165" s="19"/>
      <c r="AL1165" s="28">
        <f t="shared" ca="1" si="108"/>
        <v>7.5</v>
      </c>
      <c r="AM1165" s="16" t="s">
        <v>183</v>
      </c>
      <c r="AN1165" s="16" t="s">
        <v>94</v>
      </c>
      <c r="AO1165" s="36" t="s">
        <v>343</v>
      </c>
      <c r="AP1165" s="30">
        <v>6.9690000000000002E-2</v>
      </c>
      <c r="AQ1165" s="31" t="s">
        <v>5875</v>
      </c>
      <c r="AR1165" s="16" t="s">
        <v>5875</v>
      </c>
      <c r="AS1165" s="16" t="s">
        <v>107</v>
      </c>
      <c r="AT1165" s="16"/>
      <c r="AU1165" s="33"/>
      <c r="AV1165" s="16"/>
      <c r="AW1165" s="16" t="s">
        <v>5876</v>
      </c>
      <c r="AX1165" s="16">
        <v>3173103889</v>
      </c>
      <c r="AY1165" s="16" t="s">
        <v>78</v>
      </c>
      <c r="AZ1165" s="16" t="str">
        <f t="shared" ca="1" si="107"/>
        <v xml:space="preserve"> </v>
      </c>
      <c r="BA1165" s="16" t="s">
        <v>87</v>
      </c>
      <c r="BB1165" s="16" t="s">
        <v>87</v>
      </c>
      <c r="BC1165" s="16"/>
      <c r="BD1165" s="18" t="s">
        <v>87</v>
      </c>
      <c r="BE1165" s="16"/>
      <c r="BF1165" s="16" t="s">
        <v>87</v>
      </c>
      <c r="BG1165" s="31"/>
      <c r="BH1165" s="16"/>
      <c r="BI1165" s="19"/>
      <c r="BJ1165" s="16"/>
      <c r="BK1165" s="16"/>
      <c r="BL1165" s="34"/>
    </row>
    <row r="1166" spans="1:64">
      <c r="A1166" s="15">
        <v>1310</v>
      </c>
      <c r="B1166" s="16">
        <v>301</v>
      </c>
      <c r="C1166" s="17" t="s">
        <v>64</v>
      </c>
      <c r="D1166" s="18">
        <v>1030534848</v>
      </c>
      <c r="E1166" s="18">
        <v>1030534848</v>
      </c>
      <c r="F1166" s="18">
        <v>1030534848</v>
      </c>
      <c r="G1166" s="17" t="s">
        <v>5877</v>
      </c>
      <c r="H1166" s="16" t="s">
        <v>229</v>
      </c>
      <c r="I1166" s="19" t="s">
        <v>5878</v>
      </c>
      <c r="J1166" s="16">
        <f t="shared" ca="1" si="106"/>
        <v>38</v>
      </c>
      <c r="K1166" s="17" t="s">
        <v>67</v>
      </c>
      <c r="L1166" s="16">
        <v>4070</v>
      </c>
      <c r="M1166" s="16" t="s">
        <v>3596</v>
      </c>
      <c r="N1166" s="16" t="s">
        <v>3597</v>
      </c>
      <c r="O1166" s="35" t="s">
        <v>3598</v>
      </c>
      <c r="P1166" s="16" t="s">
        <v>71</v>
      </c>
      <c r="Q1166" s="16" t="s">
        <v>131</v>
      </c>
      <c r="R1166" s="38" t="s">
        <v>73</v>
      </c>
      <c r="S1166" s="22"/>
      <c r="T1166" s="22">
        <v>1310</v>
      </c>
      <c r="U1166" s="22" t="s">
        <v>3597</v>
      </c>
      <c r="V1166" s="37" t="s">
        <v>3598</v>
      </c>
      <c r="W1166" s="16">
        <v>1000</v>
      </c>
      <c r="X1166" s="16" t="s">
        <v>74</v>
      </c>
      <c r="Y1166" s="16" t="s">
        <v>3599</v>
      </c>
      <c r="Z1166" s="16" t="s">
        <v>3600</v>
      </c>
      <c r="AA1166" s="16" t="s">
        <v>76</v>
      </c>
      <c r="AB1166" s="16" t="s">
        <v>76</v>
      </c>
      <c r="AC1166" s="16" t="s">
        <v>76</v>
      </c>
      <c r="AD1166" s="16"/>
      <c r="AE1166" s="16" t="s">
        <v>1324</v>
      </c>
      <c r="AF1166" s="24">
        <v>2948278</v>
      </c>
      <c r="AG1166" s="25" t="s">
        <v>78</v>
      </c>
      <c r="AH1166" s="24">
        <v>2948278</v>
      </c>
      <c r="AI1166" s="26" t="s">
        <v>78</v>
      </c>
      <c r="AJ1166" s="27">
        <v>43003</v>
      </c>
      <c r="AK1166" s="19"/>
      <c r="AL1166" s="28">
        <f t="shared" ca="1" si="108"/>
        <v>7.5</v>
      </c>
      <c r="AM1166" s="16" t="s">
        <v>120</v>
      </c>
      <c r="AN1166" s="39" t="s">
        <v>121</v>
      </c>
      <c r="AO1166" s="36" t="s">
        <v>82</v>
      </c>
      <c r="AP1166" s="30">
        <v>6.9690000000000002E-2</v>
      </c>
      <c r="AQ1166" s="31" t="s">
        <v>5879</v>
      </c>
      <c r="AR1166" s="16" t="s">
        <v>5879</v>
      </c>
      <c r="AS1166" s="16" t="s">
        <v>107</v>
      </c>
      <c r="AT1166" s="16"/>
      <c r="AU1166" s="33"/>
      <c r="AV1166" s="16"/>
      <c r="AW1166" s="16" t="s">
        <v>5880</v>
      </c>
      <c r="AX1166" s="16">
        <v>3186048181</v>
      </c>
      <c r="AY1166" s="16" t="s">
        <v>78</v>
      </c>
      <c r="AZ1166" s="16" t="str">
        <f t="shared" ca="1" si="107"/>
        <v xml:space="preserve"> </v>
      </c>
      <c r="BA1166" s="16" t="s">
        <v>87</v>
      </c>
      <c r="BB1166" s="16" t="s">
        <v>87</v>
      </c>
      <c r="BC1166" s="16"/>
      <c r="BD1166" s="18" t="s">
        <v>87</v>
      </c>
      <c r="BE1166" s="16"/>
      <c r="BF1166" s="16" t="s">
        <v>87</v>
      </c>
      <c r="BG1166" s="31"/>
      <c r="BH1166" s="16"/>
      <c r="BI1166" s="19"/>
      <c r="BJ1166" s="16"/>
      <c r="BK1166" s="16"/>
      <c r="BL1166" s="34"/>
    </row>
    <row r="1167" spans="1:64">
      <c r="A1167" s="15">
        <v>1311</v>
      </c>
      <c r="B1167" s="16">
        <v>301</v>
      </c>
      <c r="C1167" s="17" t="s">
        <v>112</v>
      </c>
      <c r="D1167" s="18">
        <v>1110117142</v>
      </c>
      <c r="E1167" s="18">
        <v>1110117142</v>
      </c>
      <c r="F1167" s="18">
        <v>1110117142</v>
      </c>
      <c r="G1167" s="17" t="s">
        <v>5881</v>
      </c>
      <c r="H1167" s="16" t="s">
        <v>851</v>
      </c>
      <c r="I1167" s="19">
        <v>30904</v>
      </c>
      <c r="J1167" s="16">
        <f ca="1">IF(I1167=0," ",DATEDIF(I1167,TODAY(),"Y"))</f>
        <v>40</v>
      </c>
      <c r="K1167" s="17" t="s">
        <v>67</v>
      </c>
      <c r="L1167" s="16">
        <v>4070</v>
      </c>
      <c r="M1167" s="16" t="s">
        <v>3596</v>
      </c>
      <c r="N1167" s="16" t="s">
        <v>3597</v>
      </c>
      <c r="O1167" s="35" t="s">
        <v>3598</v>
      </c>
      <c r="P1167" s="16" t="s">
        <v>71</v>
      </c>
      <c r="Q1167" s="16" t="s">
        <v>131</v>
      </c>
      <c r="R1167" s="38" t="s">
        <v>73</v>
      </c>
      <c r="S1167" s="22"/>
      <c r="T1167" s="22">
        <v>1311</v>
      </c>
      <c r="U1167" s="22" t="s">
        <v>3597</v>
      </c>
      <c r="V1167" s="37" t="s">
        <v>3598</v>
      </c>
      <c r="W1167" s="16">
        <v>1000</v>
      </c>
      <c r="X1167" s="16" t="s">
        <v>74</v>
      </c>
      <c r="Y1167" s="16" t="s">
        <v>3599</v>
      </c>
      <c r="Z1167" s="16" t="s">
        <v>3600</v>
      </c>
      <c r="AA1167" s="16" t="s">
        <v>76</v>
      </c>
      <c r="AB1167" s="16" t="s">
        <v>76</v>
      </c>
      <c r="AC1167" s="16" t="s">
        <v>76</v>
      </c>
      <c r="AD1167" s="16"/>
      <c r="AE1167" s="16" t="s">
        <v>3601</v>
      </c>
      <c r="AF1167" s="24">
        <v>2948278</v>
      </c>
      <c r="AG1167" s="25" t="s">
        <v>78</v>
      </c>
      <c r="AH1167" s="24">
        <v>2948278</v>
      </c>
      <c r="AI1167" s="26" t="s">
        <v>78</v>
      </c>
      <c r="AJ1167" s="27">
        <v>45464</v>
      </c>
      <c r="AK1167" s="19" t="s">
        <v>5882</v>
      </c>
      <c r="AL1167" s="28">
        <f t="shared" ca="1" si="108"/>
        <v>0.75</v>
      </c>
      <c r="AM1167" s="16" t="s">
        <v>93</v>
      </c>
      <c r="AN1167" s="16" t="s">
        <v>121</v>
      </c>
      <c r="AO1167" s="36" t="s">
        <v>82</v>
      </c>
      <c r="AP1167" s="30">
        <v>6.9690000000000002E-2</v>
      </c>
      <c r="AQ1167" s="31" t="s">
        <v>5883</v>
      </c>
      <c r="AR1167" s="16" t="s">
        <v>5884</v>
      </c>
      <c r="AS1167" s="16" t="s">
        <v>107</v>
      </c>
      <c r="AT1167" s="16" t="s">
        <v>5885</v>
      </c>
      <c r="AU1167" s="33"/>
      <c r="AV1167" s="16"/>
      <c r="AW1167" s="16" t="s">
        <v>5886</v>
      </c>
      <c r="AX1167" s="16">
        <v>3208795461</v>
      </c>
      <c r="AY1167" s="16" t="s">
        <v>78</v>
      </c>
      <c r="AZ1167" s="16" t="str">
        <f t="shared" ca="1" si="107"/>
        <v xml:space="preserve"> </v>
      </c>
      <c r="BA1167" s="16" t="s">
        <v>87</v>
      </c>
      <c r="BB1167" s="16" t="s">
        <v>87</v>
      </c>
      <c r="BC1167" s="16"/>
      <c r="BD1167" s="18" t="s">
        <v>87</v>
      </c>
      <c r="BE1167" s="16"/>
      <c r="BF1167" s="16" t="s">
        <v>87</v>
      </c>
      <c r="BG1167" s="31"/>
      <c r="BH1167" s="16"/>
      <c r="BI1167" s="19"/>
      <c r="BJ1167" s="16"/>
      <c r="BK1167" s="16"/>
      <c r="BL1167" s="34"/>
    </row>
    <row r="1168" spans="1:64">
      <c r="A1168" s="15">
        <v>1312</v>
      </c>
      <c r="B1168" s="16">
        <v>301</v>
      </c>
      <c r="C1168" s="17" t="s">
        <v>64</v>
      </c>
      <c r="D1168" s="18">
        <v>71935846</v>
      </c>
      <c r="E1168" s="18">
        <v>71935846</v>
      </c>
      <c r="F1168" s="18">
        <v>71935846</v>
      </c>
      <c r="G1168" s="17" t="s">
        <v>5887</v>
      </c>
      <c r="H1168" s="16" t="s">
        <v>851</v>
      </c>
      <c r="I1168" s="19">
        <v>23976</v>
      </c>
      <c r="J1168" s="16">
        <f t="shared" ref="J1168:J1227" ca="1" si="109">IF(I1168=0," ",DATEDIF(I1168,TODAY(),"Y"))</f>
        <v>59</v>
      </c>
      <c r="K1168" s="17" t="s">
        <v>67</v>
      </c>
      <c r="L1168" s="16">
        <v>4070</v>
      </c>
      <c r="M1168" s="16" t="s">
        <v>3596</v>
      </c>
      <c r="N1168" s="16" t="s">
        <v>3597</v>
      </c>
      <c r="O1168" s="35" t="s">
        <v>3598</v>
      </c>
      <c r="P1168" s="16" t="s">
        <v>71</v>
      </c>
      <c r="Q1168" s="16" t="s">
        <v>131</v>
      </c>
      <c r="R1168" s="38" t="s">
        <v>73</v>
      </c>
      <c r="S1168" s="22"/>
      <c r="T1168" s="22">
        <v>1312</v>
      </c>
      <c r="U1168" s="22" t="s">
        <v>3597</v>
      </c>
      <c r="V1168" s="37" t="s">
        <v>3598</v>
      </c>
      <c r="W1168" s="16">
        <v>1000</v>
      </c>
      <c r="X1168" s="16" t="s">
        <v>74</v>
      </c>
      <c r="Y1168" s="16" t="s">
        <v>3599</v>
      </c>
      <c r="Z1168" s="16" t="s">
        <v>3600</v>
      </c>
      <c r="AA1168" s="16" t="s">
        <v>421</v>
      </c>
      <c r="AB1168" s="16" t="s">
        <v>2300</v>
      </c>
      <c r="AC1168" s="16" t="s">
        <v>423</v>
      </c>
      <c r="AD1168" s="16"/>
      <c r="AE1168" s="16" t="s">
        <v>1324</v>
      </c>
      <c r="AF1168" s="24">
        <v>2948278</v>
      </c>
      <c r="AG1168" s="25" t="s">
        <v>78</v>
      </c>
      <c r="AH1168" s="24">
        <v>2948278</v>
      </c>
      <c r="AI1168" s="26" t="s">
        <v>78</v>
      </c>
      <c r="AJ1168" s="27">
        <v>45111</v>
      </c>
      <c r="AK1168" s="19" t="s">
        <v>5888</v>
      </c>
      <c r="AL1168" s="28">
        <f t="shared" ca="1" si="108"/>
        <v>1.75</v>
      </c>
      <c r="AM1168" s="16" t="s">
        <v>183</v>
      </c>
      <c r="AN1168" s="16" t="s">
        <v>94</v>
      </c>
      <c r="AO1168" s="16" t="s">
        <v>425</v>
      </c>
      <c r="AP1168" s="30">
        <v>6.9690000000000002E-2</v>
      </c>
      <c r="AQ1168" s="31" t="s">
        <v>5889</v>
      </c>
      <c r="AR1168" s="31" t="s">
        <v>5890</v>
      </c>
      <c r="AS1168" s="16" t="s">
        <v>107</v>
      </c>
      <c r="AT1168" s="16"/>
      <c r="AU1168" s="33"/>
      <c r="AV1168" s="16"/>
      <c r="AW1168" s="16" t="s">
        <v>5891</v>
      </c>
      <c r="AX1168" s="16">
        <v>3147798382</v>
      </c>
      <c r="AY1168" s="16" t="s">
        <v>78</v>
      </c>
      <c r="AZ1168" s="16" t="str">
        <f t="shared" ca="1" si="107"/>
        <v>Prepensionado</v>
      </c>
      <c r="BA1168" s="16" t="s">
        <v>87</v>
      </c>
      <c r="BB1168" s="16" t="s">
        <v>87</v>
      </c>
      <c r="BC1168" s="16"/>
      <c r="BD1168" s="18" t="s">
        <v>87</v>
      </c>
      <c r="BE1168" s="16"/>
      <c r="BF1168" s="16" t="s">
        <v>87</v>
      </c>
      <c r="BG1168" s="31"/>
      <c r="BH1168" s="16"/>
      <c r="BI1168" s="19"/>
      <c r="BJ1168" s="16"/>
      <c r="BK1168" s="16"/>
      <c r="BL1168" s="34"/>
    </row>
    <row r="1169" spans="1:64">
      <c r="A1169" s="15">
        <v>1313</v>
      </c>
      <c r="B1169" s="16">
        <v>301</v>
      </c>
      <c r="C1169" s="17" t="s">
        <v>64</v>
      </c>
      <c r="D1169" s="18">
        <v>1030575318</v>
      </c>
      <c r="E1169" s="18">
        <v>1030575318</v>
      </c>
      <c r="F1169" s="18">
        <v>1030575318</v>
      </c>
      <c r="G1169" s="17" t="s">
        <v>5892</v>
      </c>
      <c r="H1169" s="16" t="s">
        <v>236</v>
      </c>
      <c r="I1169" s="19" t="s">
        <v>5893</v>
      </c>
      <c r="J1169" s="16">
        <f t="shared" ca="1" si="109"/>
        <v>34</v>
      </c>
      <c r="K1169" s="17" t="s">
        <v>67</v>
      </c>
      <c r="L1169" s="16">
        <v>4070</v>
      </c>
      <c r="M1169" s="16" t="s">
        <v>3596</v>
      </c>
      <c r="N1169" s="16" t="s">
        <v>3597</v>
      </c>
      <c r="O1169" s="35" t="s">
        <v>3598</v>
      </c>
      <c r="P1169" s="16" t="s">
        <v>71</v>
      </c>
      <c r="Q1169" s="16" t="s">
        <v>131</v>
      </c>
      <c r="R1169" s="38" t="s">
        <v>73</v>
      </c>
      <c r="S1169" s="22"/>
      <c r="T1169" s="22">
        <v>1313</v>
      </c>
      <c r="U1169" s="22" t="s">
        <v>3597</v>
      </c>
      <c r="V1169" s="37" t="s">
        <v>3598</v>
      </c>
      <c r="W1169" s="16">
        <v>1000</v>
      </c>
      <c r="X1169" s="16" t="s">
        <v>74</v>
      </c>
      <c r="Y1169" s="16" t="s">
        <v>3599</v>
      </c>
      <c r="Z1169" s="16" t="s">
        <v>3600</v>
      </c>
      <c r="AA1169" s="16" t="s">
        <v>76</v>
      </c>
      <c r="AB1169" s="16" t="s">
        <v>76</v>
      </c>
      <c r="AC1169" s="16" t="s">
        <v>76</v>
      </c>
      <c r="AD1169" s="16"/>
      <c r="AE1169" s="16" t="s">
        <v>1324</v>
      </c>
      <c r="AF1169" s="24">
        <v>2948278</v>
      </c>
      <c r="AG1169" s="25" t="s">
        <v>78</v>
      </c>
      <c r="AH1169" s="24">
        <v>2948278</v>
      </c>
      <c r="AI1169" s="26" t="s">
        <v>78</v>
      </c>
      <c r="AJ1169" s="27">
        <v>43028</v>
      </c>
      <c r="AK1169" s="19"/>
      <c r="AL1169" s="28">
        <f t="shared" ca="1" si="108"/>
        <v>7.416666666666667</v>
      </c>
      <c r="AM1169" s="16" t="s">
        <v>93</v>
      </c>
      <c r="AN1169" s="16" t="s">
        <v>121</v>
      </c>
      <c r="AO1169" s="16" t="s">
        <v>82</v>
      </c>
      <c r="AP1169" s="30">
        <v>6.9690000000000002E-2</v>
      </c>
      <c r="AQ1169" s="31" t="s">
        <v>5894</v>
      </c>
      <c r="AR1169" s="31" t="s">
        <v>5894</v>
      </c>
      <c r="AS1169" s="16" t="s">
        <v>107</v>
      </c>
      <c r="AT1169" s="16"/>
      <c r="AU1169" s="33"/>
      <c r="AV1169" s="16"/>
      <c r="AW1169" s="16" t="s">
        <v>5895</v>
      </c>
      <c r="AX1169" s="16">
        <v>3102752612</v>
      </c>
      <c r="AY1169" s="16" t="s">
        <v>78</v>
      </c>
      <c r="AZ1169" s="16" t="str">
        <f t="shared" ca="1" si="107"/>
        <v xml:space="preserve"> </v>
      </c>
      <c r="BA1169" s="16" t="s">
        <v>87</v>
      </c>
      <c r="BB1169" s="16" t="s">
        <v>87</v>
      </c>
      <c r="BC1169" s="16"/>
      <c r="BD1169" s="18" t="s">
        <v>87</v>
      </c>
      <c r="BE1169" s="16"/>
      <c r="BF1169" s="16" t="s">
        <v>87</v>
      </c>
      <c r="BG1169" s="31"/>
      <c r="BH1169" s="16"/>
      <c r="BI1169" s="19"/>
      <c r="BJ1169" s="16"/>
      <c r="BK1169" s="16"/>
      <c r="BL1169" s="34"/>
    </row>
    <row r="1170" spans="1:64">
      <c r="A1170" s="15">
        <v>1314</v>
      </c>
      <c r="B1170" s="16">
        <v>301</v>
      </c>
      <c r="C1170" s="17" t="s">
        <v>64</v>
      </c>
      <c r="D1170" s="18">
        <v>1032254994</v>
      </c>
      <c r="E1170" s="18" t="e">
        <v>#N/A</v>
      </c>
      <c r="F1170" s="18" t="e">
        <v>#N/A</v>
      </c>
      <c r="G1170" s="17" t="s">
        <v>5896</v>
      </c>
      <c r="H1170" s="16" t="s">
        <v>89</v>
      </c>
      <c r="I1170" s="19">
        <v>35547</v>
      </c>
      <c r="J1170" s="16">
        <f t="shared" ca="1" si="109"/>
        <v>27</v>
      </c>
      <c r="K1170" s="17" t="s">
        <v>67</v>
      </c>
      <c r="L1170" s="16">
        <v>4070</v>
      </c>
      <c r="M1170" s="16" t="s">
        <v>3596</v>
      </c>
      <c r="N1170" s="16" t="s">
        <v>3597</v>
      </c>
      <c r="O1170" s="35" t="s">
        <v>3598</v>
      </c>
      <c r="P1170" s="16" t="s">
        <v>71</v>
      </c>
      <c r="Q1170" s="16" t="s">
        <v>131</v>
      </c>
      <c r="R1170" s="38" t="s">
        <v>1726</v>
      </c>
      <c r="S1170" s="22"/>
      <c r="T1170" s="22">
        <v>1314</v>
      </c>
      <c r="U1170" s="22" t="s">
        <v>3597</v>
      </c>
      <c r="V1170" s="37" t="s">
        <v>3598</v>
      </c>
      <c r="W1170" s="16">
        <v>1000</v>
      </c>
      <c r="X1170" s="16" t="s">
        <v>74</v>
      </c>
      <c r="Y1170" s="16" t="s">
        <v>3599</v>
      </c>
      <c r="Z1170" s="16" t="s">
        <v>3600</v>
      </c>
      <c r="AA1170" s="16" t="s">
        <v>339</v>
      </c>
      <c r="AB1170" s="16" t="s">
        <v>340</v>
      </c>
      <c r="AC1170" s="16" t="s">
        <v>341</v>
      </c>
      <c r="AD1170" s="52" t="s">
        <v>5897</v>
      </c>
      <c r="AE1170" s="16" t="s">
        <v>3601</v>
      </c>
      <c r="AF1170" s="24">
        <v>2948278</v>
      </c>
      <c r="AG1170" s="25" t="s">
        <v>78</v>
      </c>
      <c r="AH1170" s="24">
        <v>2948278</v>
      </c>
      <c r="AI1170" s="26" t="s">
        <v>78</v>
      </c>
      <c r="AJ1170" s="27">
        <v>43285</v>
      </c>
      <c r="AK1170" s="19"/>
      <c r="AL1170" s="28">
        <f t="shared" ca="1" si="108"/>
        <v>6.75</v>
      </c>
      <c r="AM1170" s="16" t="s">
        <v>1104</v>
      </c>
      <c r="AN1170" s="16" t="s">
        <v>94</v>
      </c>
      <c r="AO1170" s="16" t="s">
        <v>343</v>
      </c>
      <c r="AP1170" s="30">
        <v>6.9690000000000002E-2</v>
      </c>
      <c r="AQ1170" s="31" t="s">
        <v>5898</v>
      </c>
      <c r="AR1170" s="31"/>
      <c r="AS1170" s="16" t="s">
        <v>107</v>
      </c>
      <c r="AT1170" s="16"/>
      <c r="AU1170" s="33"/>
      <c r="AV1170" s="16"/>
      <c r="AW1170" s="16" t="s">
        <v>5899</v>
      </c>
      <c r="AX1170" s="16">
        <v>3232335198</v>
      </c>
      <c r="AY1170" s="16">
        <v>3232335198</v>
      </c>
      <c r="AZ1170" s="16" t="str">
        <f t="shared" ca="1" si="107"/>
        <v xml:space="preserve"> </v>
      </c>
      <c r="BA1170" s="16" t="s">
        <v>87</v>
      </c>
      <c r="BB1170" s="16" t="s">
        <v>211</v>
      </c>
      <c r="BC1170" s="16"/>
      <c r="BD1170" s="18" t="s">
        <v>87</v>
      </c>
      <c r="BE1170" s="16"/>
      <c r="BF1170" s="16" t="s">
        <v>87</v>
      </c>
      <c r="BG1170" s="31"/>
      <c r="BH1170" s="16"/>
      <c r="BI1170" s="19"/>
      <c r="BJ1170" s="16"/>
      <c r="BK1170" s="16"/>
      <c r="BL1170" s="34"/>
    </row>
    <row r="1171" spans="1:64">
      <c r="A1171" s="15">
        <v>1315</v>
      </c>
      <c r="B1171" s="16">
        <v>301</v>
      </c>
      <c r="C1171" s="17" t="s">
        <v>64</v>
      </c>
      <c r="D1171" s="18">
        <v>1032365439</v>
      </c>
      <c r="E1171" s="18">
        <v>1032365439</v>
      </c>
      <c r="F1171" s="18">
        <v>1032365439</v>
      </c>
      <c r="G1171" s="17" t="s">
        <v>5900</v>
      </c>
      <c r="H1171" s="16" t="s">
        <v>66</v>
      </c>
      <c r="I1171" s="19">
        <v>31564</v>
      </c>
      <c r="J1171" s="16">
        <f t="shared" ca="1" si="109"/>
        <v>38</v>
      </c>
      <c r="K1171" s="17" t="s">
        <v>67</v>
      </c>
      <c r="L1171" s="16">
        <v>4070</v>
      </c>
      <c r="M1171" s="16" t="s">
        <v>3596</v>
      </c>
      <c r="N1171" s="16" t="s">
        <v>3597</v>
      </c>
      <c r="O1171" s="35" t="s">
        <v>3598</v>
      </c>
      <c r="P1171" s="16" t="s">
        <v>71</v>
      </c>
      <c r="Q1171" s="16" t="s">
        <v>131</v>
      </c>
      <c r="R1171" s="38" t="s">
        <v>73</v>
      </c>
      <c r="S1171" s="22"/>
      <c r="T1171" s="22">
        <v>1315</v>
      </c>
      <c r="U1171" s="22" t="s">
        <v>3597</v>
      </c>
      <c r="V1171" s="37" t="s">
        <v>3598</v>
      </c>
      <c r="W1171" s="16">
        <v>1000</v>
      </c>
      <c r="X1171" s="16" t="s">
        <v>74</v>
      </c>
      <c r="Y1171" s="16" t="s">
        <v>3599</v>
      </c>
      <c r="Z1171" s="16" t="s">
        <v>3600</v>
      </c>
      <c r="AA1171" s="16" t="s">
        <v>76</v>
      </c>
      <c r="AB1171" s="16" t="s">
        <v>76</v>
      </c>
      <c r="AC1171" s="16" t="s">
        <v>76</v>
      </c>
      <c r="AD1171" s="16"/>
      <c r="AE1171" s="16" t="s">
        <v>1324</v>
      </c>
      <c r="AF1171" s="24">
        <v>2948278</v>
      </c>
      <c r="AG1171" s="25" t="s">
        <v>78</v>
      </c>
      <c r="AH1171" s="24">
        <v>2948278</v>
      </c>
      <c r="AI1171" s="26" t="s">
        <v>78</v>
      </c>
      <c r="AJ1171" s="27">
        <v>43059</v>
      </c>
      <c r="AK1171" s="19"/>
      <c r="AL1171" s="28">
        <f t="shared" ca="1" si="108"/>
        <v>7.333333333333333</v>
      </c>
      <c r="AM1171" s="16" t="s">
        <v>80</v>
      </c>
      <c r="AN1171" s="16" t="s">
        <v>121</v>
      </c>
      <c r="AO1171" s="16" t="s">
        <v>82</v>
      </c>
      <c r="AP1171" s="30">
        <v>6.9690000000000002E-2</v>
      </c>
      <c r="AQ1171" s="31" t="s">
        <v>5901</v>
      </c>
      <c r="AR1171" s="31" t="s">
        <v>5901</v>
      </c>
      <c r="AS1171" s="16" t="s">
        <v>107</v>
      </c>
      <c r="AT1171" s="16"/>
      <c r="AU1171" s="33"/>
      <c r="AV1171" s="16"/>
      <c r="AW1171" s="16" t="s">
        <v>5744</v>
      </c>
      <c r="AX1171" s="16">
        <v>3185470561</v>
      </c>
      <c r="AY1171" s="16" t="s">
        <v>78</v>
      </c>
      <c r="AZ1171" s="16" t="str">
        <f t="shared" ca="1" si="107"/>
        <v xml:space="preserve"> </v>
      </c>
      <c r="BA1171" s="16" t="s">
        <v>87</v>
      </c>
      <c r="BB1171" s="16" t="s">
        <v>87</v>
      </c>
      <c r="BC1171" s="16"/>
      <c r="BD1171" s="18" t="s">
        <v>87</v>
      </c>
      <c r="BE1171" s="16"/>
      <c r="BF1171" s="16" t="s">
        <v>87</v>
      </c>
      <c r="BG1171" s="31"/>
      <c r="BH1171" s="16"/>
      <c r="BI1171" s="19"/>
      <c r="BJ1171" s="16"/>
      <c r="BK1171" s="16"/>
      <c r="BL1171" s="34"/>
    </row>
    <row r="1172" spans="1:64">
      <c r="A1172" s="15">
        <v>1316</v>
      </c>
      <c r="B1172" s="16">
        <v>301</v>
      </c>
      <c r="C1172" s="17" t="s">
        <v>64</v>
      </c>
      <c r="D1172" s="18">
        <v>1032373210</v>
      </c>
      <c r="E1172" s="18">
        <v>1032373210</v>
      </c>
      <c r="F1172" s="18">
        <v>1032373210</v>
      </c>
      <c r="G1172" s="17" t="s">
        <v>5902</v>
      </c>
      <c r="H1172" s="16" t="s">
        <v>89</v>
      </c>
      <c r="I1172" s="19">
        <v>31713</v>
      </c>
      <c r="J1172" s="16">
        <f t="shared" ca="1" si="109"/>
        <v>38</v>
      </c>
      <c r="K1172" s="17" t="s">
        <v>67</v>
      </c>
      <c r="L1172" s="16">
        <v>4070</v>
      </c>
      <c r="M1172" s="16" t="s">
        <v>3596</v>
      </c>
      <c r="N1172" s="16" t="s">
        <v>3597</v>
      </c>
      <c r="O1172" s="35" t="s">
        <v>3598</v>
      </c>
      <c r="P1172" s="16" t="s">
        <v>71</v>
      </c>
      <c r="Q1172" s="16" t="s">
        <v>131</v>
      </c>
      <c r="R1172" s="38" t="s">
        <v>73</v>
      </c>
      <c r="S1172" s="22"/>
      <c r="T1172" s="22">
        <v>1316</v>
      </c>
      <c r="U1172" s="22" t="s">
        <v>3597</v>
      </c>
      <c r="V1172" s="37" t="s">
        <v>3598</v>
      </c>
      <c r="W1172" s="16">
        <v>1000</v>
      </c>
      <c r="X1172" s="16" t="s">
        <v>74</v>
      </c>
      <c r="Y1172" s="16" t="s">
        <v>3599</v>
      </c>
      <c r="Z1172" s="16" t="s">
        <v>3600</v>
      </c>
      <c r="AA1172" s="16" t="s">
        <v>76</v>
      </c>
      <c r="AB1172" s="16" t="s">
        <v>76</v>
      </c>
      <c r="AC1172" s="16" t="s">
        <v>76</v>
      </c>
      <c r="AD1172" s="16"/>
      <c r="AE1172" s="16" t="s">
        <v>1324</v>
      </c>
      <c r="AF1172" s="24">
        <v>2948278</v>
      </c>
      <c r="AG1172" s="25" t="s">
        <v>78</v>
      </c>
      <c r="AH1172" s="24">
        <v>2948278</v>
      </c>
      <c r="AI1172" s="26" t="s">
        <v>78</v>
      </c>
      <c r="AJ1172" s="27">
        <v>43118</v>
      </c>
      <c r="AK1172" s="19"/>
      <c r="AL1172" s="28">
        <f t="shared" ca="1" si="108"/>
        <v>7.166666666666667</v>
      </c>
      <c r="AM1172" s="16" t="s">
        <v>80</v>
      </c>
      <c r="AN1172" s="16" t="s">
        <v>240</v>
      </c>
      <c r="AO1172" s="16" t="s">
        <v>82</v>
      </c>
      <c r="AP1172" s="30">
        <v>6.9690000000000002E-2</v>
      </c>
      <c r="AQ1172" s="31" t="s">
        <v>5903</v>
      </c>
      <c r="AR1172" s="31" t="s">
        <v>5903</v>
      </c>
      <c r="AS1172" s="16" t="s">
        <v>107</v>
      </c>
      <c r="AT1172" s="16"/>
      <c r="AU1172" s="33"/>
      <c r="AV1172" s="16"/>
      <c r="AW1172" s="16" t="s">
        <v>5904</v>
      </c>
      <c r="AX1172" s="16">
        <v>3124660971</v>
      </c>
      <c r="AY1172" s="16" t="s">
        <v>78</v>
      </c>
      <c r="AZ1172" s="16" t="str">
        <f t="shared" ca="1" si="107"/>
        <v xml:space="preserve"> </v>
      </c>
      <c r="BA1172" s="16" t="s">
        <v>87</v>
      </c>
      <c r="BB1172" s="16" t="s">
        <v>87</v>
      </c>
      <c r="BC1172" s="16"/>
      <c r="BD1172" s="18" t="s">
        <v>87</v>
      </c>
      <c r="BE1172" s="16"/>
      <c r="BF1172" s="16" t="s">
        <v>87</v>
      </c>
      <c r="BG1172" s="31"/>
      <c r="BH1172" s="16"/>
      <c r="BI1172" s="19"/>
      <c r="BJ1172" s="16"/>
      <c r="BK1172" s="16"/>
      <c r="BL1172" s="34"/>
    </row>
    <row r="1173" spans="1:64">
      <c r="A1173" s="15">
        <v>1317</v>
      </c>
      <c r="B1173" s="16">
        <v>301</v>
      </c>
      <c r="C1173" s="17" t="s">
        <v>64</v>
      </c>
      <c r="D1173" s="18">
        <v>1032388579</v>
      </c>
      <c r="E1173" s="18">
        <v>1032388579</v>
      </c>
      <c r="F1173" s="18">
        <v>1032388579</v>
      </c>
      <c r="G1173" s="17" t="s">
        <v>5905</v>
      </c>
      <c r="H1173" s="16" t="s">
        <v>229</v>
      </c>
      <c r="I1173" s="19" t="s">
        <v>5906</v>
      </c>
      <c r="J1173" s="16">
        <f t="shared" ca="1" si="109"/>
        <v>38</v>
      </c>
      <c r="K1173" s="17" t="s">
        <v>67</v>
      </c>
      <c r="L1173" s="16">
        <v>4070</v>
      </c>
      <c r="M1173" s="16" t="s">
        <v>3596</v>
      </c>
      <c r="N1173" s="16" t="s">
        <v>3597</v>
      </c>
      <c r="O1173" s="35" t="s">
        <v>3598</v>
      </c>
      <c r="P1173" s="16" t="s">
        <v>71</v>
      </c>
      <c r="Q1173" s="16" t="s">
        <v>131</v>
      </c>
      <c r="R1173" s="38" t="s">
        <v>73</v>
      </c>
      <c r="S1173" s="22"/>
      <c r="T1173" s="22">
        <v>1317</v>
      </c>
      <c r="U1173" s="22" t="s">
        <v>3597</v>
      </c>
      <c r="V1173" s="37" t="s">
        <v>3598</v>
      </c>
      <c r="W1173" s="16">
        <v>1000</v>
      </c>
      <c r="X1173" s="16" t="s">
        <v>74</v>
      </c>
      <c r="Y1173" s="16" t="s">
        <v>3599</v>
      </c>
      <c r="Z1173" s="16" t="s">
        <v>3600</v>
      </c>
      <c r="AA1173" s="16" t="s">
        <v>76</v>
      </c>
      <c r="AB1173" s="16" t="s">
        <v>76</v>
      </c>
      <c r="AC1173" s="16" t="s">
        <v>76</v>
      </c>
      <c r="AD1173" s="16" t="s">
        <v>4084</v>
      </c>
      <c r="AE1173" s="16" t="s">
        <v>1324</v>
      </c>
      <c r="AF1173" s="24">
        <v>2948278</v>
      </c>
      <c r="AG1173" s="25" t="s">
        <v>78</v>
      </c>
      <c r="AH1173" s="24">
        <v>2948278</v>
      </c>
      <c r="AI1173" s="26" t="s">
        <v>78</v>
      </c>
      <c r="AJ1173" s="27">
        <v>43028</v>
      </c>
      <c r="AK1173" s="19"/>
      <c r="AL1173" s="28">
        <f t="shared" ca="1" si="108"/>
        <v>7.416666666666667</v>
      </c>
      <c r="AM1173" s="16" t="s">
        <v>120</v>
      </c>
      <c r="AN1173" s="16" t="s">
        <v>121</v>
      </c>
      <c r="AO1173" s="16" t="s">
        <v>82</v>
      </c>
      <c r="AP1173" s="30">
        <v>6.9690000000000002E-2</v>
      </c>
      <c r="AQ1173" s="31" t="s">
        <v>5907</v>
      </c>
      <c r="AR1173" s="31" t="s">
        <v>5908</v>
      </c>
      <c r="AS1173" s="16" t="s">
        <v>107</v>
      </c>
      <c r="AT1173" s="16"/>
      <c r="AU1173" s="33"/>
      <c r="AV1173" s="16"/>
      <c r="AW1173" s="16" t="s">
        <v>5909</v>
      </c>
      <c r="AX1173" s="16">
        <v>3103087224</v>
      </c>
      <c r="AY1173" s="16" t="s">
        <v>78</v>
      </c>
      <c r="AZ1173" s="16" t="str">
        <f t="shared" ca="1" si="107"/>
        <v xml:space="preserve"> </v>
      </c>
      <c r="BA1173" s="16" t="s">
        <v>87</v>
      </c>
      <c r="BB1173" s="16" t="s">
        <v>87</v>
      </c>
      <c r="BC1173" s="16"/>
      <c r="BD1173" s="18" t="s">
        <v>87</v>
      </c>
      <c r="BE1173" s="16"/>
      <c r="BF1173" s="16" t="s">
        <v>87</v>
      </c>
      <c r="BG1173" s="31"/>
      <c r="BH1173" s="16"/>
      <c r="BI1173" s="19"/>
      <c r="BJ1173" s="16"/>
      <c r="BK1173" s="16"/>
      <c r="BL1173" s="34"/>
    </row>
    <row r="1174" spans="1:64">
      <c r="A1174" s="15">
        <v>1318</v>
      </c>
      <c r="B1174" s="16">
        <v>301</v>
      </c>
      <c r="C1174" s="17" t="s">
        <v>64</v>
      </c>
      <c r="D1174" s="18">
        <v>1032413231</v>
      </c>
      <c r="E1174" s="18">
        <v>1032413231</v>
      </c>
      <c r="F1174" s="18">
        <v>1032413231</v>
      </c>
      <c r="G1174" s="17" t="s">
        <v>5910</v>
      </c>
      <c r="H1174" s="16" t="s">
        <v>89</v>
      </c>
      <c r="I1174" s="19">
        <v>32295</v>
      </c>
      <c r="J1174" s="16">
        <f t="shared" ca="1" si="109"/>
        <v>36</v>
      </c>
      <c r="K1174" s="17" t="s">
        <v>67</v>
      </c>
      <c r="L1174" s="16">
        <v>4070</v>
      </c>
      <c r="M1174" s="16" t="s">
        <v>3596</v>
      </c>
      <c r="N1174" s="16" t="s">
        <v>3597</v>
      </c>
      <c r="O1174" s="35" t="s">
        <v>3598</v>
      </c>
      <c r="P1174" s="16" t="s">
        <v>71</v>
      </c>
      <c r="Q1174" s="16" t="s">
        <v>131</v>
      </c>
      <c r="R1174" s="38" t="s">
        <v>73</v>
      </c>
      <c r="S1174" s="22"/>
      <c r="T1174" s="22">
        <v>1318</v>
      </c>
      <c r="U1174" s="22" t="s">
        <v>3597</v>
      </c>
      <c r="V1174" s="37" t="s">
        <v>3598</v>
      </c>
      <c r="W1174" s="16">
        <v>1000</v>
      </c>
      <c r="X1174" s="16" t="s">
        <v>74</v>
      </c>
      <c r="Y1174" s="16" t="s">
        <v>3599</v>
      </c>
      <c r="Z1174" s="16" t="s">
        <v>3600</v>
      </c>
      <c r="AA1174" s="16" t="s">
        <v>76</v>
      </c>
      <c r="AB1174" s="16" t="s">
        <v>76</v>
      </c>
      <c r="AC1174" s="16" t="s">
        <v>76</v>
      </c>
      <c r="AD1174" s="16"/>
      <c r="AE1174" s="16" t="s">
        <v>1324</v>
      </c>
      <c r="AF1174" s="24">
        <v>2948278</v>
      </c>
      <c r="AG1174" s="25" t="s">
        <v>78</v>
      </c>
      <c r="AH1174" s="24">
        <v>2948278</v>
      </c>
      <c r="AI1174" s="26" t="s">
        <v>78</v>
      </c>
      <c r="AJ1174" s="27">
        <v>43110</v>
      </c>
      <c r="AK1174" s="19"/>
      <c r="AL1174" s="28">
        <f t="shared" ca="1" si="108"/>
        <v>7.166666666666667</v>
      </c>
      <c r="AM1174" s="16" t="s">
        <v>120</v>
      </c>
      <c r="AN1174" s="39" t="s">
        <v>194</v>
      </c>
      <c r="AO1174" s="16" t="s">
        <v>82</v>
      </c>
      <c r="AP1174" s="30">
        <v>6.9690000000000002E-2</v>
      </c>
      <c r="AQ1174" s="31" t="s">
        <v>5911</v>
      </c>
      <c r="AR1174" s="31" t="s">
        <v>5912</v>
      </c>
      <c r="AS1174" s="16" t="s">
        <v>107</v>
      </c>
      <c r="AT1174" s="16"/>
      <c r="AU1174" s="33"/>
      <c r="AV1174" s="16"/>
      <c r="AW1174" s="16" t="s">
        <v>5913</v>
      </c>
      <c r="AX1174" s="16">
        <v>3183985515</v>
      </c>
      <c r="AY1174" s="16">
        <v>3232249002</v>
      </c>
      <c r="AZ1174" s="16" t="str">
        <f t="shared" ca="1" si="107"/>
        <v xml:space="preserve"> </v>
      </c>
      <c r="BA1174" s="16" t="s">
        <v>87</v>
      </c>
      <c r="BB1174" s="16" t="s">
        <v>87</v>
      </c>
      <c r="BC1174" s="16"/>
      <c r="BD1174" s="18" t="s">
        <v>87</v>
      </c>
      <c r="BE1174" s="16"/>
      <c r="BF1174" s="16" t="s">
        <v>87</v>
      </c>
      <c r="BG1174" s="31"/>
      <c r="BH1174" s="16"/>
      <c r="BI1174" s="19"/>
      <c r="BJ1174" s="16"/>
      <c r="BK1174" s="16"/>
      <c r="BL1174" s="34"/>
    </row>
    <row r="1175" spans="1:64">
      <c r="A1175" s="15">
        <v>1319</v>
      </c>
      <c r="B1175" s="16">
        <v>301</v>
      </c>
      <c r="C1175" s="17" t="s">
        <v>64</v>
      </c>
      <c r="D1175" s="18">
        <v>1032432361</v>
      </c>
      <c r="E1175" s="18">
        <v>1032432361</v>
      </c>
      <c r="F1175" s="18">
        <v>1032432361</v>
      </c>
      <c r="G1175" s="17" t="s">
        <v>5914</v>
      </c>
      <c r="H1175" s="16" t="s">
        <v>229</v>
      </c>
      <c r="I1175" s="19">
        <v>32772</v>
      </c>
      <c r="J1175" s="16">
        <f t="shared" ca="1" si="109"/>
        <v>35</v>
      </c>
      <c r="K1175" s="17" t="s">
        <v>67</v>
      </c>
      <c r="L1175" s="16">
        <v>4070</v>
      </c>
      <c r="M1175" s="16" t="s">
        <v>3596</v>
      </c>
      <c r="N1175" s="16" t="s">
        <v>3597</v>
      </c>
      <c r="O1175" s="35" t="s">
        <v>3598</v>
      </c>
      <c r="P1175" s="16" t="s">
        <v>71</v>
      </c>
      <c r="Q1175" s="16" t="s">
        <v>131</v>
      </c>
      <c r="R1175" s="38" t="s">
        <v>73</v>
      </c>
      <c r="S1175" s="22"/>
      <c r="T1175" s="22">
        <v>1319</v>
      </c>
      <c r="U1175" s="22" t="s">
        <v>3597</v>
      </c>
      <c r="V1175" s="37" t="s">
        <v>3598</v>
      </c>
      <c r="W1175" s="16">
        <v>1000</v>
      </c>
      <c r="X1175" s="16" t="s">
        <v>74</v>
      </c>
      <c r="Y1175" s="16" t="s">
        <v>3599</v>
      </c>
      <c r="Z1175" s="16" t="s">
        <v>3600</v>
      </c>
      <c r="AA1175" s="16" t="s">
        <v>76</v>
      </c>
      <c r="AB1175" s="16" t="s">
        <v>76</v>
      </c>
      <c r="AC1175" s="16" t="s">
        <v>76</v>
      </c>
      <c r="AD1175" s="16"/>
      <c r="AE1175" s="16" t="s">
        <v>1324</v>
      </c>
      <c r="AF1175" s="24">
        <v>2948278</v>
      </c>
      <c r="AG1175" s="25" t="s">
        <v>78</v>
      </c>
      <c r="AH1175" s="24">
        <v>2948278</v>
      </c>
      <c r="AI1175" s="26" t="s">
        <v>78</v>
      </c>
      <c r="AJ1175" s="27">
        <v>43087</v>
      </c>
      <c r="AK1175" s="19"/>
      <c r="AL1175" s="28">
        <f t="shared" ca="1" si="108"/>
        <v>7.25</v>
      </c>
      <c r="AM1175" s="16" t="s">
        <v>269</v>
      </c>
      <c r="AN1175" s="16" t="s">
        <v>94</v>
      </c>
      <c r="AO1175" s="16" t="s">
        <v>82</v>
      </c>
      <c r="AP1175" s="30">
        <v>6.9690000000000002E-2</v>
      </c>
      <c r="AQ1175" s="31" t="s">
        <v>5915</v>
      </c>
      <c r="AR1175" s="31" t="s">
        <v>5915</v>
      </c>
      <c r="AS1175" s="16" t="s">
        <v>107</v>
      </c>
      <c r="AT1175" s="16"/>
      <c r="AU1175" s="33" t="s">
        <v>135</v>
      </c>
      <c r="AV1175" s="16"/>
      <c r="AW1175" s="16" t="s">
        <v>5916</v>
      </c>
      <c r="AX1175" s="16">
        <v>3213412764</v>
      </c>
      <c r="AY1175" s="16">
        <v>3223034360</v>
      </c>
      <c r="AZ1175" s="16" t="str">
        <f t="shared" ca="1" si="107"/>
        <v xml:space="preserve"> </v>
      </c>
      <c r="BA1175" s="16" t="s">
        <v>87</v>
      </c>
      <c r="BB1175" s="16" t="s">
        <v>87</v>
      </c>
      <c r="BC1175" s="16"/>
      <c r="BD1175" s="18" t="s">
        <v>87</v>
      </c>
      <c r="BE1175" s="16"/>
      <c r="BF1175" s="16" t="s">
        <v>87</v>
      </c>
      <c r="BG1175" s="31"/>
      <c r="BH1175" s="16"/>
      <c r="BI1175" s="19"/>
      <c r="BJ1175" s="16"/>
      <c r="BK1175" s="16"/>
      <c r="BL1175" s="34"/>
    </row>
    <row r="1176" spans="1:64">
      <c r="A1176" s="15">
        <v>1320</v>
      </c>
      <c r="B1176" s="16">
        <v>301</v>
      </c>
      <c r="C1176" s="17" t="s">
        <v>64</v>
      </c>
      <c r="D1176" s="18">
        <v>1033679969</v>
      </c>
      <c r="E1176" s="18">
        <v>1033679969</v>
      </c>
      <c r="F1176" s="18">
        <v>1033679969</v>
      </c>
      <c r="G1176" s="17" t="s">
        <v>5917</v>
      </c>
      <c r="H1176" s="16"/>
      <c r="I1176" s="19">
        <v>31618</v>
      </c>
      <c r="J1176" s="16">
        <f t="shared" ca="1" si="109"/>
        <v>38</v>
      </c>
      <c r="K1176" s="17" t="s">
        <v>67</v>
      </c>
      <c r="L1176" s="16">
        <v>4070</v>
      </c>
      <c r="M1176" s="16" t="s">
        <v>3596</v>
      </c>
      <c r="N1176" s="16" t="s">
        <v>3597</v>
      </c>
      <c r="O1176" s="35" t="s">
        <v>3598</v>
      </c>
      <c r="P1176" s="16" t="s">
        <v>71</v>
      </c>
      <c r="Q1176" s="16" t="s">
        <v>131</v>
      </c>
      <c r="R1176" s="38" t="s">
        <v>73</v>
      </c>
      <c r="S1176" s="22"/>
      <c r="T1176" s="22">
        <v>1320</v>
      </c>
      <c r="U1176" s="22" t="s">
        <v>3597</v>
      </c>
      <c r="V1176" s="37" t="s">
        <v>3598</v>
      </c>
      <c r="W1176" s="16">
        <v>1000</v>
      </c>
      <c r="X1176" s="16" t="s">
        <v>74</v>
      </c>
      <c r="Y1176" s="16" t="s">
        <v>3599</v>
      </c>
      <c r="Z1176" s="16" t="s">
        <v>3600</v>
      </c>
      <c r="AA1176" s="16" t="s">
        <v>1359</v>
      </c>
      <c r="AB1176" s="16" t="s">
        <v>4146</v>
      </c>
      <c r="AC1176" s="16" t="s">
        <v>1951</v>
      </c>
      <c r="AD1176" s="16" t="s">
        <v>3769</v>
      </c>
      <c r="AE1176" s="16" t="s">
        <v>3601</v>
      </c>
      <c r="AF1176" s="24">
        <v>2948278</v>
      </c>
      <c r="AG1176" s="25" t="s">
        <v>78</v>
      </c>
      <c r="AH1176" s="24">
        <v>2948278</v>
      </c>
      <c r="AI1176" s="26" t="s">
        <v>78</v>
      </c>
      <c r="AJ1176" s="27">
        <v>43089</v>
      </c>
      <c r="AK1176" s="19"/>
      <c r="AL1176" s="28">
        <f t="shared" ca="1" si="108"/>
        <v>7.25</v>
      </c>
      <c r="AM1176" s="16" t="s">
        <v>183</v>
      </c>
      <c r="AN1176" s="16" t="s">
        <v>94</v>
      </c>
      <c r="AO1176" s="16" t="s">
        <v>1953</v>
      </c>
      <c r="AP1176" s="30">
        <v>6.9690000000000002E-2</v>
      </c>
      <c r="AQ1176" s="31" t="s">
        <v>5918</v>
      </c>
      <c r="AR1176" s="31" t="s">
        <v>5918</v>
      </c>
      <c r="AS1176" s="16" t="s">
        <v>107</v>
      </c>
      <c r="AT1176" s="16"/>
      <c r="AU1176" s="33"/>
      <c r="AV1176" s="16"/>
      <c r="AW1176" s="16" t="s">
        <v>5919</v>
      </c>
      <c r="AX1176" s="16">
        <v>3102019149</v>
      </c>
      <c r="AY1176" s="16" t="s">
        <v>78</v>
      </c>
      <c r="AZ1176" s="16" t="str">
        <f t="shared" ca="1" si="107"/>
        <v xml:space="preserve"> </v>
      </c>
      <c r="BA1176" s="16" t="s">
        <v>87</v>
      </c>
      <c r="BB1176" s="16" t="s">
        <v>87</v>
      </c>
      <c r="BC1176" s="16"/>
      <c r="BD1176" s="18" t="s">
        <v>87</v>
      </c>
      <c r="BE1176" s="16"/>
      <c r="BF1176" s="16" t="s">
        <v>87</v>
      </c>
      <c r="BG1176" s="31"/>
      <c r="BH1176" s="16"/>
      <c r="BI1176" s="19"/>
      <c r="BJ1176" s="16"/>
      <c r="BK1176" s="16"/>
      <c r="BL1176" s="34"/>
    </row>
    <row r="1177" spans="1:64">
      <c r="A1177" s="15">
        <v>1321</v>
      </c>
      <c r="B1177" s="16">
        <v>301</v>
      </c>
      <c r="C1177" s="17" t="s">
        <v>64</v>
      </c>
      <c r="D1177" s="18">
        <v>1033715134</v>
      </c>
      <c r="E1177" s="18">
        <v>1033715134</v>
      </c>
      <c r="F1177" s="18">
        <v>1033715134</v>
      </c>
      <c r="G1177" s="17" t="s">
        <v>5920</v>
      </c>
      <c r="H1177" s="16" t="s">
        <v>89</v>
      </c>
      <c r="I1177" s="19">
        <v>32463</v>
      </c>
      <c r="J1177" s="16">
        <f t="shared" ca="1" si="109"/>
        <v>36</v>
      </c>
      <c r="K1177" s="17" t="s">
        <v>67</v>
      </c>
      <c r="L1177" s="16">
        <v>4070</v>
      </c>
      <c r="M1177" s="16" t="s">
        <v>3596</v>
      </c>
      <c r="N1177" s="16" t="s">
        <v>3597</v>
      </c>
      <c r="O1177" s="35" t="s">
        <v>3598</v>
      </c>
      <c r="P1177" s="16" t="s">
        <v>71</v>
      </c>
      <c r="Q1177" s="16" t="s">
        <v>131</v>
      </c>
      <c r="R1177" s="38" t="s">
        <v>73</v>
      </c>
      <c r="S1177" s="22"/>
      <c r="T1177" s="22">
        <v>1321</v>
      </c>
      <c r="U1177" s="22" t="s">
        <v>3597</v>
      </c>
      <c r="V1177" s="37" t="s">
        <v>3598</v>
      </c>
      <c r="W1177" s="16">
        <v>1000</v>
      </c>
      <c r="X1177" s="16" t="s">
        <v>74</v>
      </c>
      <c r="Y1177" s="16" t="s">
        <v>3599</v>
      </c>
      <c r="Z1177" s="16" t="s">
        <v>3600</v>
      </c>
      <c r="AA1177" s="16" t="s">
        <v>671</v>
      </c>
      <c r="AB1177" s="16" t="s">
        <v>691</v>
      </c>
      <c r="AC1177" s="16" t="s">
        <v>692</v>
      </c>
      <c r="AD1177" s="16" t="s">
        <v>4338</v>
      </c>
      <c r="AE1177" s="16" t="s">
        <v>3601</v>
      </c>
      <c r="AF1177" s="24">
        <v>2948278</v>
      </c>
      <c r="AG1177" s="25" t="s">
        <v>78</v>
      </c>
      <c r="AH1177" s="24">
        <v>2948278</v>
      </c>
      <c r="AI1177" s="26" t="s">
        <v>78</v>
      </c>
      <c r="AJ1177" s="27">
        <v>43285</v>
      </c>
      <c r="AK1177" s="19"/>
      <c r="AL1177" s="28">
        <f t="shared" ca="1" si="108"/>
        <v>6.75</v>
      </c>
      <c r="AM1177" s="16" t="s">
        <v>183</v>
      </c>
      <c r="AN1177" s="16" t="s">
        <v>94</v>
      </c>
      <c r="AO1177" s="16" t="s">
        <v>693</v>
      </c>
      <c r="AP1177" s="30">
        <v>6.9690000000000002E-2</v>
      </c>
      <c r="AQ1177" s="31" t="s">
        <v>5921</v>
      </c>
      <c r="AR1177" s="31" t="s">
        <v>5922</v>
      </c>
      <c r="AS1177" s="16" t="s">
        <v>107</v>
      </c>
      <c r="AT1177" s="16"/>
      <c r="AU1177" s="33"/>
      <c r="AV1177" s="16"/>
      <c r="AW1177" s="16" t="s">
        <v>5923</v>
      </c>
      <c r="AX1177" s="16">
        <v>3116662950</v>
      </c>
      <c r="AY1177" s="16" t="s">
        <v>78</v>
      </c>
      <c r="AZ1177" s="16" t="str">
        <f t="shared" ca="1" si="107"/>
        <v xml:space="preserve"> </v>
      </c>
      <c r="BA1177" s="16" t="s">
        <v>87</v>
      </c>
      <c r="BB1177" s="16" t="s">
        <v>211</v>
      </c>
      <c r="BC1177" s="16"/>
      <c r="BD1177" s="18" t="s">
        <v>87</v>
      </c>
      <c r="BE1177" s="16"/>
      <c r="BF1177" s="16" t="s">
        <v>87</v>
      </c>
      <c r="BG1177" s="31"/>
      <c r="BH1177" s="16"/>
      <c r="BI1177" s="19"/>
      <c r="BJ1177" s="16"/>
      <c r="BK1177" s="16"/>
      <c r="BL1177" s="34"/>
    </row>
    <row r="1178" spans="1:64">
      <c r="A1178" s="15">
        <v>1322</v>
      </c>
      <c r="B1178" s="16">
        <v>301</v>
      </c>
      <c r="C1178" s="17" t="s">
        <v>64</v>
      </c>
      <c r="D1178" s="18">
        <v>1035128597</v>
      </c>
      <c r="E1178" s="18">
        <v>1035128597</v>
      </c>
      <c r="F1178" s="18">
        <v>1035128597</v>
      </c>
      <c r="G1178" s="17" t="s">
        <v>5924</v>
      </c>
      <c r="H1178" s="16"/>
      <c r="I1178" s="19">
        <v>34467</v>
      </c>
      <c r="J1178" s="16">
        <f t="shared" ca="1" si="109"/>
        <v>30</v>
      </c>
      <c r="K1178" s="17" t="s">
        <v>67</v>
      </c>
      <c r="L1178" s="16">
        <v>4070</v>
      </c>
      <c r="M1178" s="16" t="s">
        <v>3596</v>
      </c>
      <c r="N1178" s="16" t="s">
        <v>3597</v>
      </c>
      <c r="O1178" s="35" t="s">
        <v>3598</v>
      </c>
      <c r="P1178" s="16" t="s">
        <v>71</v>
      </c>
      <c r="Q1178" s="16" t="s">
        <v>131</v>
      </c>
      <c r="R1178" s="38" t="s">
        <v>73</v>
      </c>
      <c r="S1178" s="22"/>
      <c r="T1178" s="22">
        <v>1322</v>
      </c>
      <c r="U1178" s="22" t="s">
        <v>3597</v>
      </c>
      <c r="V1178" s="37" t="s">
        <v>3598</v>
      </c>
      <c r="W1178" s="16">
        <v>1000</v>
      </c>
      <c r="X1178" s="16" t="s">
        <v>74</v>
      </c>
      <c r="Y1178" s="16" t="s">
        <v>3599</v>
      </c>
      <c r="Z1178" s="16" t="s">
        <v>3600</v>
      </c>
      <c r="AA1178" s="16" t="s">
        <v>339</v>
      </c>
      <c r="AB1178" s="16" t="s">
        <v>3877</v>
      </c>
      <c r="AC1178" s="16" t="s">
        <v>341</v>
      </c>
      <c r="AD1178" s="16"/>
      <c r="AE1178" s="16" t="s">
        <v>1324</v>
      </c>
      <c r="AF1178" s="24">
        <v>2948278</v>
      </c>
      <c r="AG1178" s="25" t="s">
        <v>78</v>
      </c>
      <c r="AH1178" s="24">
        <v>2948278</v>
      </c>
      <c r="AI1178" s="26" t="s">
        <v>78</v>
      </c>
      <c r="AJ1178" s="27">
        <v>43068</v>
      </c>
      <c r="AK1178" s="19"/>
      <c r="AL1178" s="28">
        <f t="shared" ca="1" si="108"/>
        <v>7.333333333333333</v>
      </c>
      <c r="AM1178" s="16" t="s">
        <v>183</v>
      </c>
      <c r="AN1178" s="16" t="s">
        <v>121</v>
      </c>
      <c r="AO1178" s="16" t="s">
        <v>343</v>
      </c>
      <c r="AP1178" s="30">
        <v>6.9690000000000002E-2</v>
      </c>
      <c r="AQ1178" s="31" t="s">
        <v>5925</v>
      </c>
      <c r="AR1178" s="31" t="s">
        <v>5925</v>
      </c>
      <c r="AS1178" s="16" t="s">
        <v>107</v>
      </c>
      <c r="AT1178" s="16"/>
      <c r="AU1178" s="33"/>
      <c r="AV1178" s="16"/>
      <c r="AW1178" s="16" t="s">
        <v>5926</v>
      </c>
      <c r="AX1178" s="16">
        <v>3227646977</v>
      </c>
      <c r="AY1178" s="16" t="s">
        <v>78</v>
      </c>
      <c r="AZ1178" s="16" t="str">
        <f t="shared" ca="1" si="107"/>
        <v xml:space="preserve"> </v>
      </c>
      <c r="BA1178" s="16" t="s">
        <v>87</v>
      </c>
      <c r="BB1178" s="16" t="s">
        <v>87</v>
      </c>
      <c r="BC1178" s="16"/>
      <c r="BD1178" s="18" t="s">
        <v>87</v>
      </c>
      <c r="BE1178" s="16"/>
      <c r="BF1178" s="16" t="s">
        <v>87</v>
      </c>
      <c r="BG1178" s="31"/>
      <c r="BH1178" s="16"/>
      <c r="BI1178" s="19"/>
      <c r="BJ1178" s="16"/>
      <c r="BK1178" s="16"/>
      <c r="BL1178" s="34"/>
    </row>
    <row r="1179" spans="1:64">
      <c r="A1179" s="15">
        <v>1323</v>
      </c>
      <c r="B1179" s="16">
        <v>301</v>
      </c>
      <c r="C1179" s="17" t="s">
        <v>64</v>
      </c>
      <c r="D1179" s="18">
        <v>1035303905</v>
      </c>
      <c r="E1179" s="18">
        <v>1035303905</v>
      </c>
      <c r="F1179" s="18">
        <v>1035303905</v>
      </c>
      <c r="G1179" s="17" t="s">
        <v>5927</v>
      </c>
      <c r="H1179" s="16" t="s">
        <v>89</v>
      </c>
      <c r="I1179" s="19">
        <v>26310</v>
      </c>
      <c r="J1179" s="16">
        <f t="shared" ca="1" si="109"/>
        <v>53</v>
      </c>
      <c r="K1179" s="17" t="s">
        <v>67</v>
      </c>
      <c r="L1179" s="16">
        <v>4070</v>
      </c>
      <c r="M1179" s="16" t="s">
        <v>3596</v>
      </c>
      <c r="N1179" s="16" t="s">
        <v>3597</v>
      </c>
      <c r="O1179" s="35" t="s">
        <v>3598</v>
      </c>
      <c r="P1179" s="16" t="s">
        <v>71</v>
      </c>
      <c r="Q1179" s="16" t="s">
        <v>131</v>
      </c>
      <c r="R1179" s="38" t="s">
        <v>73</v>
      </c>
      <c r="S1179" s="22"/>
      <c r="T1179" s="22">
        <v>1323</v>
      </c>
      <c r="U1179" s="22" t="s">
        <v>3597</v>
      </c>
      <c r="V1179" s="37" t="s">
        <v>3598</v>
      </c>
      <c r="W1179" s="16">
        <v>1000</v>
      </c>
      <c r="X1179" s="16" t="s">
        <v>74</v>
      </c>
      <c r="Y1179" s="16" t="s">
        <v>3599</v>
      </c>
      <c r="Z1179" s="16" t="s">
        <v>3600</v>
      </c>
      <c r="AA1179" s="16" t="s">
        <v>433</v>
      </c>
      <c r="AB1179" s="16" t="s">
        <v>662</v>
      </c>
      <c r="AC1179" s="16" t="s">
        <v>663</v>
      </c>
      <c r="AD1179" s="16" t="s">
        <v>5317</v>
      </c>
      <c r="AE1179" s="16" t="s">
        <v>3601</v>
      </c>
      <c r="AF1179" s="24">
        <v>2948278</v>
      </c>
      <c r="AG1179" s="25" t="s">
        <v>78</v>
      </c>
      <c r="AH1179" s="24">
        <v>2948278</v>
      </c>
      <c r="AI1179" s="26" t="s">
        <v>78</v>
      </c>
      <c r="AJ1179" s="27">
        <v>43311</v>
      </c>
      <c r="AK1179" s="19"/>
      <c r="AL1179" s="28">
        <f t="shared" ca="1" si="108"/>
        <v>6.666666666666667</v>
      </c>
      <c r="AM1179" s="16" t="s">
        <v>173</v>
      </c>
      <c r="AN1179" s="16" t="s">
        <v>121</v>
      </c>
      <c r="AO1179" s="16" t="s">
        <v>664</v>
      </c>
      <c r="AP1179" s="30">
        <v>6.9690000000000002E-2</v>
      </c>
      <c r="AQ1179" s="31" t="s">
        <v>5928</v>
      </c>
      <c r="AR1179" s="31" t="s">
        <v>5928</v>
      </c>
      <c r="AS1179" s="16" t="s">
        <v>107</v>
      </c>
      <c r="AT1179" s="16"/>
      <c r="AU1179" s="33"/>
      <c r="AV1179" s="16"/>
      <c r="AW1179" s="16" t="s">
        <v>5929</v>
      </c>
      <c r="AX1179" s="16">
        <v>3202168325</v>
      </c>
      <c r="AY1179" s="16" t="s">
        <v>78</v>
      </c>
      <c r="AZ1179" s="16" t="str">
        <f t="shared" ca="1" si="107"/>
        <v xml:space="preserve"> </v>
      </c>
      <c r="BA1179" s="16" t="s">
        <v>87</v>
      </c>
      <c r="BB1179" s="16" t="s">
        <v>265</v>
      </c>
      <c r="BC1179" s="16"/>
      <c r="BD1179" s="18" t="s">
        <v>87</v>
      </c>
      <c r="BE1179" s="16"/>
      <c r="BF1179" s="16" t="s">
        <v>87</v>
      </c>
      <c r="BG1179" s="31"/>
      <c r="BH1179" s="16"/>
      <c r="BI1179" s="19"/>
      <c r="BJ1179" s="16"/>
      <c r="BK1179" s="16"/>
      <c r="BL1179" s="34"/>
    </row>
    <row r="1180" spans="1:64">
      <c r="A1180" s="15">
        <v>1324</v>
      </c>
      <c r="B1180" s="16">
        <v>301</v>
      </c>
      <c r="C1180" s="17" t="s">
        <v>112</v>
      </c>
      <c r="D1180" s="18">
        <v>1035416810</v>
      </c>
      <c r="E1180" s="18">
        <v>1035416810</v>
      </c>
      <c r="F1180" s="18">
        <v>1035416810</v>
      </c>
      <c r="G1180" s="17" t="s">
        <v>5930</v>
      </c>
      <c r="H1180" s="16" t="s">
        <v>89</v>
      </c>
      <c r="I1180" s="19">
        <v>31819</v>
      </c>
      <c r="J1180" s="16">
        <f t="shared" ca="1" si="109"/>
        <v>38</v>
      </c>
      <c r="K1180" s="17" t="s">
        <v>67</v>
      </c>
      <c r="L1180" s="16">
        <v>4070</v>
      </c>
      <c r="M1180" s="16" t="s">
        <v>3596</v>
      </c>
      <c r="N1180" s="16" t="s">
        <v>3597</v>
      </c>
      <c r="O1180" s="35" t="s">
        <v>3598</v>
      </c>
      <c r="P1180" s="16" t="s">
        <v>71</v>
      </c>
      <c r="Q1180" s="16" t="s">
        <v>131</v>
      </c>
      <c r="R1180" s="38" t="s">
        <v>73</v>
      </c>
      <c r="S1180" s="22"/>
      <c r="T1180" s="22">
        <v>1324</v>
      </c>
      <c r="U1180" s="22" t="s">
        <v>3597</v>
      </c>
      <c r="V1180" s="37" t="s">
        <v>3598</v>
      </c>
      <c r="W1180" s="16">
        <v>1000</v>
      </c>
      <c r="X1180" s="16" t="s">
        <v>74</v>
      </c>
      <c r="Y1180" s="16" t="s">
        <v>3599</v>
      </c>
      <c r="Z1180" s="16" t="s">
        <v>3600</v>
      </c>
      <c r="AA1180" s="16" t="s">
        <v>145</v>
      </c>
      <c r="AB1180" s="16" t="s">
        <v>558</v>
      </c>
      <c r="AC1180" s="16" t="s">
        <v>559</v>
      </c>
      <c r="AD1180" s="52" t="s">
        <v>4407</v>
      </c>
      <c r="AE1180" s="16" t="s">
        <v>3601</v>
      </c>
      <c r="AF1180" s="24">
        <v>2948278</v>
      </c>
      <c r="AG1180" s="25" t="s">
        <v>78</v>
      </c>
      <c r="AH1180" s="24">
        <v>2948278</v>
      </c>
      <c r="AI1180" s="26" t="s">
        <v>78</v>
      </c>
      <c r="AJ1180" s="27">
        <v>43059</v>
      </c>
      <c r="AK1180" s="19"/>
      <c r="AL1180" s="28">
        <f t="shared" ca="1" si="108"/>
        <v>7.333333333333333</v>
      </c>
      <c r="AM1180" s="16" t="s">
        <v>183</v>
      </c>
      <c r="AN1180" s="16" t="s">
        <v>94</v>
      </c>
      <c r="AO1180" s="16" t="s">
        <v>562</v>
      </c>
      <c r="AP1180" s="30">
        <v>6.9690000000000002E-2</v>
      </c>
      <c r="AQ1180" s="31" t="s">
        <v>5931</v>
      </c>
      <c r="AR1180" s="31" t="s">
        <v>5931</v>
      </c>
      <c r="AS1180" s="16" t="s">
        <v>107</v>
      </c>
      <c r="AT1180" s="16"/>
      <c r="AU1180" s="33"/>
      <c r="AV1180" s="16"/>
      <c r="AW1180" s="16" t="s">
        <v>5932</v>
      </c>
      <c r="AX1180" s="16">
        <v>3046698912</v>
      </c>
      <c r="AY1180" s="16" t="s">
        <v>78</v>
      </c>
      <c r="AZ1180" s="16" t="str">
        <f t="shared" ca="1" si="107"/>
        <v xml:space="preserve"> </v>
      </c>
      <c r="BA1180" s="16" t="s">
        <v>87</v>
      </c>
      <c r="BB1180" s="16" t="s">
        <v>87</v>
      </c>
      <c r="BC1180" s="16"/>
      <c r="BD1180" s="18" t="s">
        <v>87</v>
      </c>
      <c r="BE1180" s="16"/>
      <c r="BF1180" s="16" t="s">
        <v>87</v>
      </c>
      <c r="BG1180" s="31"/>
      <c r="BH1180" s="16"/>
      <c r="BI1180" s="19"/>
      <c r="BJ1180" s="16"/>
      <c r="BK1180" s="16"/>
      <c r="BL1180" s="34"/>
    </row>
    <row r="1181" spans="1:64">
      <c r="A1181" s="15">
        <v>1325</v>
      </c>
      <c r="B1181" s="16">
        <v>301</v>
      </c>
      <c r="C1181" s="17" t="s">
        <v>64</v>
      </c>
      <c r="D1181" s="18">
        <v>1035580276</v>
      </c>
      <c r="E1181" s="18">
        <v>1035580276</v>
      </c>
      <c r="F1181" s="18">
        <v>1035580276</v>
      </c>
      <c r="G1181" s="17" t="s">
        <v>5933</v>
      </c>
      <c r="H1181" s="16" t="s">
        <v>89</v>
      </c>
      <c r="I1181" s="19">
        <v>31724</v>
      </c>
      <c r="J1181" s="16">
        <f t="shared" ca="1" si="109"/>
        <v>38</v>
      </c>
      <c r="K1181" s="17" t="s">
        <v>67</v>
      </c>
      <c r="L1181" s="16">
        <v>4070</v>
      </c>
      <c r="M1181" s="16" t="s">
        <v>3596</v>
      </c>
      <c r="N1181" s="16" t="s">
        <v>3597</v>
      </c>
      <c r="O1181" s="35" t="s">
        <v>3598</v>
      </c>
      <c r="P1181" s="16" t="s">
        <v>71</v>
      </c>
      <c r="Q1181" s="16" t="s">
        <v>131</v>
      </c>
      <c r="R1181" s="38" t="s">
        <v>73</v>
      </c>
      <c r="S1181" s="22"/>
      <c r="T1181" s="22">
        <v>1325</v>
      </c>
      <c r="U1181" s="22" t="s">
        <v>3597</v>
      </c>
      <c r="V1181" s="37" t="s">
        <v>3598</v>
      </c>
      <c r="W1181" s="16">
        <v>1000</v>
      </c>
      <c r="X1181" s="16" t="s">
        <v>74</v>
      </c>
      <c r="Y1181" s="16" t="s">
        <v>3599</v>
      </c>
      <c r="Z1181" s="16" t="s">
        <v>3600</v>
      </c>
      <c r="AA1181" s="16" t="s">
        <v>339</v>
      </c>
      <c r="AB1181" s="16" t="s">
        <v>5505</v>
      </c>
      <c r="AC1181" s="16" t="s">
        <v>341</v>
      </c>
      <c r="AD1181" s="16" t="s">
        <v>5934</v>
      </c>
      <c r="AE1181" s="16" t="s">
        <v>1324</v>
      </c>
      <c r="AF1181" s="24">
        <v>2948278</v>
      </c>
      <c r="AG1181" s="25" t="s">
        <v>78</v>
      </c>
      <c r="AH1181" s="24">
        <v>2948278</v>
      </c>
      <c r="AI1181" s="26" t="s">
        <v>78</v>
      </c>
      <c r="AJ1181" s="27">
        <v>43308</v>
      </c>
      <c r="AK1181" s="19"/>
      <c r="AL1181" s="28">
        <f t="shared" ca="1" si="108"/>
        <v>6.666666666666667</v>
      </c>
      <c r="AM1181" s="16" t="s">
        <v>183</v>
      </c>
      <c r="AN1181" s="16" t="s">
        <v>94</v>
      </c>
      <c r="AO1181" s="16" t="s">
        <v>343</v>
      </c>
      <c r="AP1181" s="30">
        <v>6.9690000000000002E-2</v>
      </c>
      <c r="AQ1181" s="31" t="s">
        <v>5935</v>
      </c>
      <c r="AR1181" s="31" t="s">
        <v>5936</v>
      </c>
      <c r="AS1181" s="16" t="s">
        <v>107</v>
      </c>
      <c r="AT1181" s="16"/>
      <c r="AU1181" s="33"/>
      <c r="AV1181" s="16"/>
      <c r="AW1181" s="16" t="s">
        <v>5937</v>
      </c>
      <c r="AX1181" s="16">
        <v>3142093928</v>
      </c>
      <c r="AY1181" s="16" t="s">
        <v>78</v>
      </c>
      <c r="AZ1181" s="16" t="str">
        <f t="shared" ca="1" si="107"/>
        <v xml:space="preserve"> </v>
      </c>
      <c r="BA1181" s="16" t="s">
        <v>87</v>
      </c>
      <c r="BB1181" s="16" t="s">
        <v>87</v>
      </c>
      <c r="BC1181" s="16"/>
      <c r="BD1181" s="18" t="s">
        <v>87</v>
      </c>
      <c r="BE1181" s="16"/>
      <c r="BF1181" s="16" t="s">
        <v>87</v>
      </c>
      <c r="BG1181" s="31"/>
      <c r="BH1181" s="16"/>
      <c r="BI1181" s="19"/>
      <c r="BJ1181" s="16"/>
      <c r="BK1181" s="16"/>
      <c r="BL1181" s="34"/>
    </row>
    <row r="1182" spans="1:64">
      <c r="A1182" s="15">
        <v>1326</v>
      </c>
      <c r="B1182" s="16">
        <v>301</v>
      </c>
      <c r="C1182" s="17" t="s">
        <v>112</v>
      </c>
      <c r="D1182" s="18">
        <v>1035581969</v>
      </c>
      <c r="E1182" s="18">
        <v>1035581969</v>
      </c>
      <c r="F1182" s="18">
        <v>1035581969</v>
      </c>
      <c r="G1182" s="17" t="s">
        <v>5938</v>
      </c>
      <c r="H1182" s="16" t="s">
        <v>5002</v>
      </c>
      <c r="I1182" s="19">
        <v>32284</v>
      </c>
      <c r="J1182" s="16">
        <f t="shared" ca="1" si="109"/>
        <v>36</v>
      </c>
      <c r="K1182" s="17" t="s">
        <v>67</v>
      </c>
      <c r="L1182" s="16">
        <v>4070</v>
      </c>
      <c r="M1182" s="16" t="s">
        <v>3596</v>
      </c>
      <c r="N1182" s="16" t="s">
        <v>3597</v>
      </c>
      <c r="O1182" s="35" t="s">
        <v>3598</v>
      </c>
      <c r="P1182" s="16" t="s">
        <v>71</v>
      </c>
      <c r="Q1182" s="16" t="s">
        <v>131</v>
      </c>
      <c r="R1182" s="38" t="s">
        <v>73</v>
      </c>
      <c r="S1182" s="22"/>
      <c r="T1182" s="22">
        <v>1326</v>
      </c>
      <c r="U1182" s="22" t="s">
        <v>3597</v>
      </c>
      <c r="V1182" s="37" t="s">
        <v>3598</v>
      </c>
      <c r="W1182" s="16">
        <v>1000</v>
      </c>
      <c r="X1182" s="16" t="s">
        <v>74</v>
      </c>
      <c r="Y1182" s="16" t="s">
        <v>3599</v>
      </c>
      <c r="Z1182" s="16" t="s">
        <v>3600</v>
      </c>
      <c r="AA1182" s="16" t="s">
        <v>339</v>
      </c>
      <c r="AB1182" s="16" t="s">
        <v>4188</v>
      </c>
      <c r="AC1182" s="16" t="s">
        <v>341</v>
      </c>
      <c r="AD1182" s="16" t="s">
        <v>3760</v>
      </c>
      <c r="AE1182" s="16" t="s">
        <v>3601</v>
      </c>
      <c r="AF1182" s="24">
        <v>2948278</v>
      </c>
      <c r="AG1182" s="25" t="s">
        <v>78</v>
      </c>
      <c r="AH1182" s="24">
        <v>2948278</v>
      </c>
      <c r="AI1182" s="26" t="s">
        <v>78</v>
      </c>
      <c r="AJ1182" s="27">
        <v>43285</v>
      </c>
      <c r="AK1182" s="19"/>
      <c r="AL1182" s="28">
        <f t="shared" ca="1" si="108"/>
        <v>6.75</v>
      </c>
      <c r="AM1182" s="16" t="s">
        <v>183</v>
      </c>
      <c r="AN1182" s="16" t="s">
        <v>94</v>
      </c>
      <c r="AO1182" s="16" t="s">
        <v>343</v>
      </c>
      <c r="AP1182" s="30">
        <v>6.9690000000000002E-2</v>
      </c>
      <c r="AQ1182" s="31" t="s">
        <v>5939</v>
      </c>
      <c r="AR1182" s="31" t="s">
        <v>5939</v>
      </c>
      <c r="AS1182" s="16" t="s">
        <v>107</v>
      </c>
      <c r="AT1182" s="16"/>
      <c r="AU1182" s="33"/>
      <c r="AV1182" s="16"/>
      <c r="AW1182" s="16" t="s">
        <v>5940</v>
      </c>
      <c r="AX1182" s="16">
        <v>3113034353</v>
      </c>
      <c r="AY1182" s="16" t="s">
        <v>78</v>
      </c>
      <c r="AZ1182" s="16" t="str">
        <f t="shared" ca="1" si="107"/>
        <v xml:space="preserve"> </v>
      </c>
      <c r="BA1182" s="16" t="s">
        <v>87</v>
      </c>
      <c r="BB1182" s="16" t="s">
        <v>87</v>
      </c>
      <c r="BC1182" s="16"/>
      <c r="BD1182" s="18" t="s">
        <v>87</v>
      </c>
      <c r="BE1182" s="16"/>
      <c r="BF1182" s="16" t="s">
        <v>87</v>
      </c>
      <c r="BG1182" s="31"/>
      <c r="BH1182" s="16"/>
      <c r="BI1182" s="19"/>
      <c r="BJ1182" s="16"/>
      <c r="BK1182" s="16"/>
      <c r="BL1182" s="34"/>
    </row>
    <row r="1183" spans="1:64">
      <c r="A1183" s="15">
        <v>1327</v>
      </c>
      <c r="B1183" s="16">
        <v>301</v>
      </c>
      <c r="C1183" s="17" t="s">
        <v>64</v>
      </c>
      <c r="D1183" s="18">
        <v>1007501129</v>
      </c>
      <c r="E1183" s="18">
        <v>1007501129</v>
      </c>
      <c r="F1183" s="18">
        <v>1007501129</v>
      </c>
      <c r="G1183" s="17" t="s">
        <v>5941</v>
      </c>
      <c r="H1183" s="16" t="s">
        <v>89</v>
      </c>
      <c r="I1183" s="19">
        <v>36879</v>
      </c>
      <c r="J1183" s="16">
        <f t="shared" ca="1" si="109"/>
        <v>24</v>
      </c>
      <c r="K1183" s="17" t="s">
        <v>67</v>
      </c>
      <c r="L1183" s="16">
        <v>4070</v>
      </c>
      <c r="M1183" s="16" t="s">
        <v>3596</v>
      </c>
      <c r="N1183" s="16" t="s">
        <v>3597</v>
      </c>
      <c r="O1183" s="35" t="s">
        <v>3598</v>
      </c>
      <c r="P1183" s="16" t="s">
        <v>71</v>
      </c>
      <c r="Q1183" s="16" t="s">
        <v>131</v>
      </c>
      <c r="R1183" s="38" t="s">
        <v>73</v>
      </c>
      <c r="S1183" s="22"/>
      <c r="T1183" s="22">
        <v>1327</v>
      </c>
      <c r="U1183" s="22" t="s">
        <v>3597</v>
      </c>
      <c r="V1183" s="37" t="s">
        <v>3598</v>
      </c>
      <c r="W1183" s="16">
        <v>1000</v>
      </c>
      <c r="X1183" s="16" t="s">
        <v>74</v>
      </c>
      <c r="Y1183" s="16" t="s">
        <v>3599</v>
      </c>
      <c r="Z1183" s="16" t="s">
        <v>3600</v>
      </c>
      <c r="AA1183" s="16" t="s">
        <v>339</v>
      </c>
      <c r="AB1183" s="16" t="s">
        <v>340</v>
      </c>
      <c r="AC1183" s="16" t="s">
        <v>341</v>
      </c>
      <c r="AD1183" s="16"/>
      <c r="AE1183" s="16" t="s">
        <v>1324</v>
      </c>
      <c r="AF1183" s="24">
        <v>2948278</v>
      </c>
      <c r="AG1183" s="25" t="s">
        <v>78</v>
      </c>
      <c r="AH1183" s="24">
        <v>2948278</v>
      </c>
      <c r="AI1183" s="26" t="s">
        <v>78</v>
      </c>
      <c r="AJ1183" s="27">
        <v>44378</v>
      </c>
      <c r="AK1183" s="19" t="s">
        <v>5942</v>
      </c>
      <c r="AL1183" s="28">
        <f t="shared" ca="1" si="108"/>
        <v>3.75</v>
      </c>
      <c r="AM1183" s="16" t="s">
        <v>183</v>
      </c>
      <c r="AN1183" s="16" t="s">
        <v>240</v>
      </c>
      <c r="AO1183" s="16" t="s">
        <v>343</v>
      </c>
      <c r="AP1183" s="30">
        <v>6.9690000000000002E-2</v>
      </c>
      <c r="AQ1183" s="31" t="s">
        <v>5943</v>
      </c>
      <c r="AR1183" s="31" t="s">
        <v>5944</v>
      </c>
      <c r="AS1183" s="16" t="s">
        <v>107</v>
      </c>
      <c r="AT1183" s="16"/>
      <c r="AU1183" s="33"/>
      <c r="AV1183" s="16"/>
      <c r="AW1183" s="16" t="s">
        <v>5945</v>
      </c>
      <c r="AX1183" s="16">
        <v>3216973021</v>
      </c>
      <c r="AY1183" s="16" t="s">
        <v>78</v>
      </c>
      <c r="AZ1183" s="16"/>
      <c r="BA1183" s="16" t="s">
        <v>87</v>
      </c>
      <c r="BB1183" s="16" t="s">
        <v>87</v>
      </c>
      <c r="BC1183" s="16">
        <v>0</v>
      </c>
      <c r="BD1183" s="18" t="s">
        <v>87</v>
      </c>
      <c r="BE1183" s="16"/>
      <c r="BF1183" s="16" t="s">
        <v>87</v>
      </c>
      <c r="BG1183" s="31"/>
      <c r="BH1183" s="16"/>
      <c r="BI1183" s="19"/>
      <c r="BJ1183" s="16"/>
      <c r="BK1183" s="16"/>
      <c r="BL1183" s="34"/>
    </row>
    <row r="1184" spans="1:64">
      <c r="A1184" s="15">
        <v>1328</v>
      </c>
      <c r="B1184" s="16">
        <v>301</v>
      </c>
      <c r="C1184" s="17" t="s">
        <v>64</v>
      </c>
      <c r="D1184" s="18">
        <v>1035582665</v>
      </c>
      <c r="E1184" s="18">
        <v>1035582665</v>
      </c>
      <c r="F1184" s="18">
        <v>1035582665</v>
      </c>
      <c r="G1184" s="17" t="s">
        <v>5946</v>
      </c>
      <c r="H1184" s="16" t="s">
        <v>89</v>
      </c>
      <c r="I1184" s="19">
        <v>30563</v>
      </c>
      <c r="J1184" s="16">
        <f t="shared" ca="1" si="109"/>
        <v>41</v>
      </c>
      <c r="K1184" s="17" t="s">
        <v>67</v>
      </c>
      <c r="L1184" s="16">
        <v>4070</v>
      </c>
      <c r="M1184" s="16" t="s">
        <v>3596</v>
      </c>
      <c r="N1184" s="16" t="s">
        <v>3597</v>
      </c>
      <c r="O1184" s="35" t="s">
        <v>3598</v>
      </c>
      <c r="P1184" s="16" t="s">
        <v>71</v>
      </c>
      <c r="Q1184" s="16" t="s">
        <v>131</v>
      </c>
      <c r="R1184" s="38" t="s">
        <v>73</v>
      </c>
      <c r="S1184" s="22"/>
      <c r="T1184" s="22">
        <v>1328</v>
      </c>
      <c r="U1184" s="22" t="s">
        <v>3597</v>
      </c>
      <c r="V1184" s="37" t="s">
        <v>3598</v>
      </c>
      <c r="W1184" s="16">
        <v>1000</v>
      </c>
      <c r="X1184" s="16" t="s">
        <v>74</v>
      </c>
      <c r="Y1184" s="16" t="s">
        <v>3599</v>
      </c>
      <c r="Z1184" s="16" t="s">
        <v>3600</v>
      </c>
      <c r="AA1184" s="16" t="s">
        <v>339</v>
      </c>
      <c r="AB1184" s="16" t="s">
        <v>3825</v>
      </c>
      <c r="AC1184" s="16" t="s">
        <v>341</v>
      </c>
      <c r="AD1184" s="16" t="s">
        <v>5947</v>
      </c>
      <c r="AE1184" s="16" t="s">
        <v>3601</v>
      </c>
      <c r="AF1184" s="24">
        <v>2948278</v>
      </c>
      <c r="AG1184" s="25" t="s">
        <v>78</v>
      </c>
      <c r="AH1184" s="24">
        <v>2948278</v>
      </c>
      <c r="AI1184" s="26" t="s">
        <v>78</v>
      </c>
      <c r="AJ1184" s="27">
        <v>43066</v>
      </c>
      <c r="AK1184" s="19"/>
      <c r="AL1184" s="28">
        <f t="shared" ca="1" si="108"/>
        <v>7.333333333333333</v>
      </c>
      <c r="AM1184" s="16" t="s">
        <v>183</v>
      </c>
      <c r="AN1184" s="16" t="s">
        <v>94</v>
      </c>
      <c r="AO1184" s="16" t="s">
        <v>343</v>
      </c>
      <c r="AP1184" s="30">
        <v>6.9690000000000002E-2</v>
      </c>
      <c r="AQ1184" s="31" t="s">
        <v>5948</v>
      </c>
      <c r="AR1184" s="31" t="s">
        <v>5948</v>
      </c>
      <c r="AS1184" s="16" t="s">
        <v>107</v>
      </c>
      <c r="AT1184" s="16"/>
      <c r="AU1184" s="33"/>
      <c r="AV1184" s="16"/>
      <c r="AW1184" s="16" t="s">
        <v>5949</v>
      </c>
      <c r="AX1184" s="16">
        <v>3207282863</v>
      </c>
      <c r="AY1184" s="16" t="s">
        <v>78</v>
      </c>
      <c r="AZ1184" s="16" t="str">
        <f t="shared" ref="AZ1184:AZ1215" ca="1" si="110">IF(AND(C1184="MASCULINO",J1184&gt;=59),"Prepensionado",IF(AND(C1184="FEMENINO",J1184&gt;=54),"Prepensionado"," "))</f>
        <v xml:space="preserve"> </v>
      </c>
      <c r="BA1184" s="16" t="s">
        <v>87</v>
      </c>
      <c r="BB1184" s="16" t="s">
        <v>87</v>
      </c>
      <c r="BC1184" s="16"/>
      <c r="BD1184" s="18" t="s">
        <v>87</v>
      </c>
      <c r="BE1184" s="16"/>
      <c r="BF1184" s="16" t="s">
        <v>87</v>
      </c>
      <c r="BG1184" s="31"/>
      <c r="BH1184" s="16"/>
      <c r="BI1184" s="19"/>
      <c r="BJ1184" s="16"/>
      <c r="BK1184" s="16"/>
      <c r="BL1184" s="34"/>
    </row>
    <row r="1185" spans="1:64">
      <c r="A1185" s="15">
        <v>1329</v>
      </c>
      <c r="B1185" s="16">
        <v>301</v>
      </c>
      <c r="C1185" s="17" t="s">
        <v>64</v>
      </c>
      <c r="D1185" s="18">
        <v>1036647571</v>
      </c>
      <c r="E1185" s="18">
        <v>1036647571</v>
      </c>
      <c r="F1185" s="18">
        <v>1036647571</v>
      </c>
      <c r="G1185" s="17" t="s">
        <v>5950</v>
      </c>
      <c r="H1185" s="16"/>
      <c r="I1185" s="19">
        <v>33814</v>
      </c>
      <c r="J1185" s="16">
        <f t="shared" ca="1" si="109"/>
        <v>32</v>
      </c>
      <c r="K1185" s="17" t="s">
        <v>67</v>
      </c>
      <c r="L1185" s="16">
        <v>4070</v>
      </c>
      <c r="M1185" s="16" t="s">
        <v>3596</v>
      </c>
      <c r="N1185" s="16" t="s">
        <v>3597</v>
      </c>
      <c r="O1185" s="35" t="s">
        <v>3598</v>
      </c>
      <c r="P1185" s="16" t="s">
        <v>71</v>
      </c>
      <c r="Q1185" s="16" t="s">
        <v>131</v>
      </c>
      <c r="R1185" s="38" t="s">
        <v>73</v>
      </c>
      <c r="S1185" s="22"/>
      <c r="T1185" s="22">
        <v>1329</v>
      </c>
      <c r="U1185" s="22" t="s">
        <v>3597</v>
      </c>
      <c r="V1185" s="37" t="s">
        <v>3598</v>
      </c>
      <c r="W1185" s="16">
        <v>1000</v>
      </c>
      <c r="X1185" s="16" t="s">
        <v>74</v>
      </c>
      <c r="Y1185" s="16" t="s">
        <v>3599</v>
      </c>
      <c r="Z1185" s="16" t="s">
        <v>3600</v>
      </c>
      <c r="AA1185" s="16" t="s">
        <v>339</v>
      </c>
      <c r="AB1185" s="16" t="s">
        <v>4454</v>
      </c>
      <c r="AC1185" s="16" t="s">
        <v>3948</v>
      </c>
      <c r="AD1185" s="16"/>
      <c r="AE1185" s="16" t="s">
        <v>3601</v>
      </c>
      <c r="AF1185" s="24">
        <v>2948278</v>
      </c>
      <c r="AG1185" s="25" t="s">
        <v>78</v>
      </c>
      <c r="AH1185" s="24">
        <v>2948278</v>
      </c>
      <c r="AI1185" s="26" t="s">
        <v>78</v>
      </c>
      <c r="AJ1185" s="27">
        <v>43083</v>
      </c>
      <c r="AK1185" s="19"/>
      <c r="AL1185" s="28">
        <f t="shared" ca="1" si="108"/>
        <v>7.25</v>
      </c>
      <c r="AM1185" s="16" t="s">
        <v>183</v>
      </c>
      <c r="AN1185" s="16" t="s">
        <v>94</v>
      </c>
      <c r="AO1185" s="16" t="s">
        <v>3949</v>
      </c>
      <c r="AP1185" s="30">
        <v>6.9690000000000002E-2</v>
      </c>
      <c r="AQ1185" s="31" t="s">
        <v>5951</v>
      </c>
      <c r="AR1185" s="31" t="s">
        <v>5951</v>
      </c>
      <c r="AS1185" s="16" t="s">
        <v>107</v>
      </c>
      <c r="AT1185" s="16"/>
      <c r="AU1185" s="33"/>
      <c r="AV1185" s="16"/>
      <c r="AW1185" s="16" t="s">
        <v>5952</v>
      </c>
      <c r="AX1185" s="16">
        <v>3163633735</v>
      </c>
      <c r="AY1185" s="16" t="s">
        <v>78</v>
      </c>
      <c r="AZ1185" s="16" t="str">
        <f t="shared" ca="1" si="110"/>
        <v xml:space="preserve"> </v>
      </c>
      <c r="BA1185" s="16" t="s">
        <v>87</v>
      </c>
      <c r="BB1185" s="16" t="s">
        <v>87</v>
      </c>
      <c r="BC1185" s="16"/>
      <c r="BD1185" s="18" t="s">
        <v>87</v>
      </c>
      <c r="BE1185" s="16"/>
      <c r="BF1185" s="16" t="s">
        <v>87</v>
      </c>
      <c r="BG1185" s="31"/>
      <c r="BH1185" s="16"/>
      <c r="BI1185" s="19"/>
      <c r="BJ1185" s="16"/>
      <c r="BK1185" s="16"/>
      <c r="BL1185" s="34"/>
    </row>
    <row r="1186" spans="1:64">
      <c r="A1186" s="15">
        <v>1330</v>
      </c>
      <c r="B1186" s="16">
        <v>301</v>
      </c>
      <c r="C1186" s="17" t="s">
        <v>112</v>
      </c>
      <c r="D1186" s="18">
        <v>1007282148</v>
      </c>
      <c r="E1186" s="18">
        <v>1007282148</v>
      </c>
      <c r="F1186" s="18">
        <v>1007282148</v>
      </c>
      <c r="G1186" s="17" t="s">
        <v>5953</v>
      </c>
      <c r="H1186" s="16" t="s">
        <v>89</v>
      </c>
      <c r="I1186" s="19">
        <v>34899</v>
      </c>
      <c r="J1186" s="16">
        <f t="shared" ca="1" si="109"/>
        <v>29</v>
      </c>
      <c r="K1186" s="17" t="s">
        <v>67</v>
      </c>
      <c r="L1186" s="16">
        <v>4070</v>
      </c>
      <c r="M1186" s="16" t="s">
        <v>3596</v>
      </c>
      <c r="N1186" s="16" t="s">
        <v>3597</v>
      </c>
      <c r="O1186" s="35" t="s">
        <v>3598</v>
      </c>
      <c r="P1186" s="16" t="s">
        <v>71</v>
      </c>
      <c r="Q1186" s="16" t="s">
        <v>131</v>
      </c>
      <c r="R1186" s="38" t="s">
        <v>73</v>
      </c>
      <c r="S1186" s="22"/>
      <c r="T1186" s="22">
        <v>1330</v>
      </c>
      <c r="U1186" s="22" t="s">
        <v>3597</v>
      </c>
      <c r="V1186" s="37" t="s">
        <v>3598</v>
      </c>
      <c r="W1186" s="16">
        <v>1000</v>
      </c>
      <c r="X1186" s="16" t="s">
        <v>74</v>
      </c>
      <c r="Y1186" s="16" t="s">
        <v>3599</v>
      </c>
      <c r="Z1186" s="16" t="s">
        <v>3600</v>
      </c>
      <c r="AA1186" s="16" t="s">
        <v>76</v>
      </c>
      <c r="AB1186" s="16" t="s">
        <v>76</v>
      </c>
      <c r="AC1186" s="16" t="s">
        <v>76</v>
      </c>
      <c r="AD1186" s="16" t="s">
        <v>5954</v>
      </c>
      <c r="AE1186" s="16" t="s">
        <v>3601</v>
      </c>
      <c r="AF1186" s="24">
        <v>2948278</v>
      </c>
      <c r="AG1186" s="25" t="s">
        <v>78</v>
      </c>
      <c r="AH1186" s="24">
        <v>2948278</v>
      </c>
      <c r="AI1186" s="26" t="s">
        <v>78</v>
      </c>
      <c r="AJ1186" s="27">
        <v>43796</v>
      </c>
      <c r="AK1186" s="19"/>
      <c r="AL1186" s="28">
        <f t="shared" ca="1" si="108"/>
        <v>5.333333333333333</v>
      </c>
      <c r="AM1186" s="16" t="s">
        <v>93</v>
      </c>
      <c r="AN1186" s="16" t="s">
        <v>94</v>
      </c>
      <c r="AO1186" s="16" t="s">
        <v>82</v>
      </c>
      <c r="AP1186" s="30">
        <v>6.9690000000000002E-2</v>
      </c>
      <c r="AQ1186" s="31" t="s">
        <v>5955</v>
      </c>
      <c r="AR1186" s="31" t="s">
        <v>5955</v>
      </c>
      <c r="AS1186" s="16" t="s">
        <v>107</v>
      </c>
      <c r="AT1186" s="16"/>
      <c r="AU1186" s="33"/>
      <c r="AV1186" s="16" t="s">
        <v>5956</v>
      </c>
      <c r="AW1186" s="16" t="s">
        <v>5744</v>
      </c>
      <c r="AX1186" s="16">
        <v>3135578405</v>
      </c>
      <c r="AY1186" s="16" t="s">
        <v>78</v>
      </c>
      <c r="AZ1186" s="16" t="str">
        <f t="shared" ca="1" si="110"/>
        <v xml:space="preserve"> </v>
      </c>
      <c r="BA1186" s="16" t="s">
        <v>87</v>
      </c>
      <c r="BB1186" s="16" t="s">
        <v>87</v>
      </c>
      <c r="BC1186" s="16"/>
      <c r="BD1186" s="18" t="s">
        <v>87</v>
      </c>
      <c r="BE1186" s="16"/>
      <c r="BF1186" s="16" t="s">
        <v>87</v>
      </c>
      <c r="BG1186" s="31"/>
      <c r="BH1186" s="16"/>
      <c r="BI1186" s="19"/>
      <c r="BJ1186" s="16"/>
      <c r="BK1186" s="16"/>
      <c r="BL1186" s="34"/>
    </row>
    <row r="1187" spans="1:64">
      <c r="A1187" s="15">
        <v>1331</v>
      </c>
      <c r="B1187" s="16">
        <v>301</v>
      </c>
      <c r="C1187" s="17" t="s">
        <v>64</v>
      </c>
      <c r="D1187" s="18">
        <v>1037263491</v>
      </c>
      <c r="E1187" s="18">
        <v>1037263491</v>
      </c>
      <c r="F1187" s="18">
        <v>1037263491</v>
      </c>
      <c r="G1187" s="17" t="s">
        <v>5957</v>
      </c>
      <c r="H1187" s="16" t="s">
        <v>89</v>
      </c>
      <c r="I1187" s="19">
        <v>31951</v>
      </c>
      <c r="J1187" s="16">
        <f t="shared" ca="1" si="109"/>
        <v>37</v>
      </c>
      <c r="K1187" s="17" t="s">
        <v>67</v>
      </c>
      <c r="L1187" s="16">
        <v>4070</v>
      </c>
      <c r="M1187" s="16" t="s">
        <v>3596</v>
      </c>
      <c r="N1187" s="16" t="s">
        <v>3597</v>
      </c>
      <c r="O1187" s="35" t="s">
        <v>3598</v>
      </c>
      <c r="P1187" s="16" t="s">
        <v>71</v>
      </c>
      <c r="Q1187" s="16" t="s">
        <v>131</v>
      </c>
      <c r="R1187" s="38" t="s">
        <v>73</v>
      </c>
      <c r="S1187" s="22"/>
      <c r="T1187" s="22">
        <v>1331</v>
      </c>
      <c r="U1187" s="22" t="s">
        <v>3597</v>
      </c>
      <c r="V1187" s="37" t="s">
        <v>3598</v>
      </c>
      <c r="W1187" s="16">
        <v>1000</v>
      </c>
      <c r="X1187" s="16" t="s">
        <v>74</v>
      </c>
      <c r="Y1187" s="16" t="s">
        <v>3599</v>
      </c>
      <c r="Z1187" s="16" t="s">
        <v>3600</v>
      </c>
      <c r="AA1187" s="16" t="s">
        <v>76</v>
      </c>
      <c r="AB1187" s="16" t="s">
        <v>76</v>
      </c>
      <c r="AC1187" s="16" t="s">
        <v>76</v>
      </c>
      <c r="AD1187" s="16"/>
      <c r="AE1187" s="16" t="s">
        <v>3601</v>
      </c>
      <c r="AF1187" s="24">
        <v>2948278</v>
      </c>
      <c r="AG1187" s="25" t="s">
        <v>78</v>
      </c>
      <c r="AH1187" s="24">
        <v>2948278</v>
      </c>
      <c r="AI1187" s="26" t="s">
        <v>78</v>
      </c>
      <c r="AJ1187" s="27">
        <v>43088</v>
      </c>
      <c r="AK1187" s="19"/>
      <c r="AL1187" s="28">
        <f t="shared" ca="1" si="108"/>
        <v>7.25</v>
      </c>
      <c r="AM1187" s="16" t="s">
        <v>173</v>
      </c>
      <c r="AN1187" s="16" t="s">
        <v>94</v>
      </c>
      <c r="AO1187" s="16" t="s">
        <v>82</v>
      </c>
      <c r="AP1187" s="30">
        <v>6.9690000000000002E-2</v>
      </c>
      <c r="AQ1187" s="31" t="s">
        <v>5958</v>
      </c>
      <c r="AR1187" s="31" t="s">
        <v>5958</v>
      </c>
      <c r="AS1187" s="16" t="s">
        <v>107</v>
      </c>
      <c r="AT1187" s="16"/>
      <c r="AU1187" s="33"/>
      <c r="AV1187" s="16"/>
      <c r="AW1187" s="16" t="s">
        <v>5959</v>
      </c>
      <c r="AX1187" s="16">
        <v>3104659238</v>
      </c>
      <c r="AY1187" s="16" t="s">
        <v>78</v>
      </c>
      <c r="AZ1187" s="16" t="str">
        <f t="shared" ca="1" si="110"/>
        <v xml:space="preserve"> </v>
      </c>
      <c r="BA1187" s="16" t="s">
        <v>87</v>
      </c>
      <c r="BB1187" s="16" t="s">
        <v>87</v>
      </c>
      <c r="BC1187" s="16"/>
      <c r="BD1187" s="18" t="s">
        <v>87</v>
      </c>
      <c r="BE1187" s="16"/>
      <c r="BF1187" s="16" t="s">
        <v>87</v>
      </c>
      <c r="BG1187" s="31"/>
      <c r="BH1187" s="16"/>
      <c r="BI1187" s="19"/>
      <c r="BJ1187" s="16"/>
      <c r="BK1187" s="16"/>
      <c r="BL1187" s="34"/>
    </row>
    <row r="1188" spans="1:64">
      <c r="A1188" s="15">
        <v>1332</v>
      </c>
      <c r="B1188" s="16">
        <v>301</v>
      </c>
      <c r="C1188" s="17" t="s">
        <v>112</v>
      </c>
      <c r="D1188" s="18">
        <v>1037268764</v>
      </c>
      <c r="E1188" s="18">
        <v>1037268764</v>
      </c>
      <c r="F1188" s="18">
        <v>1037268764</v>
      </c>
      <c r="G1188" s="17" t="s">
        <v>5960</v>
      </c>
      <c r="H1188" s="16" t="s">
        <v>236</v>
      </c>
      <c r="I1188" s="19">
        <v>35277</v>
      </c>
      <c r="J1188" s="16">
        <f t="shared" ca="1" si="109"/>
        <v>28</v>
      </c>
      <c r="K1188" s="17" t="s">
        <v>67</v>
      </c>
      <c r="L1188" s="16">
        <v>4070</v>
      </c>
      <c r="M1188" s="16" t="s">
        <v>3596</v>
      </c>
      <c r="N1188" s="16" t="s">
        <v>3597</v>
      </c>
      <c r="O1188" s="35" t="s">
        <v>3598</v>
      </c>
      <c r="P1188" s="16" t="s">
        <v>71</v>
      </c>
      <c r="Q1188" s="16" t="s">
        <v>131</v>
      </c>
      <c r="R1188" s="38" t="s">
        <v>73</v>
      </c>
      <c r="S1188" s="22"/>
      <c r="T1188" s="22">
        <v>1332</v>
      </c>
      <c r="U1188" s="22" t="s">
        <v>3597</v>
      </c>
      <c r="V1188" s="37" t="s">
        <v>3598</v>
      </c>
      <c r="W1188" s="16">
        <v>1000</v>
      </c>
      <c r="X1188" s="16" t="s">
        <v>74</v>
      </c>
      <c r="Y1188" s="16" t="s">
        <v>3599</v>
      </c>
      <c r="Z1188" s="16" t="s">
        <v>3600</v>
      </c>
      <c r="AA1188" s="16" t="s">
        <v>339</v>
      </c>
      <c r="AB1188" s="16" t="s">
        <v>340</v>
      </c>
      <c r="AC1188" s="16" t="s">
        <v>341</v>
      </c>
      <c r="AD1188" s="16" t="s">
        <v>3969</v>
      </c>
      <c r="AE1188" s="16" t="s">
        <v>1324</v>
      </c>
      <c r="AF1188" s="24">
        <v>2948278</v>
      </c>
      <c r="AG1188" s="25" t="s">
        <v>78</v>
      </c>
      <c r="AH1188" s="24">
        <v>2948278</v>
      </c>
      <c r="AI1188" s="26" t="s">
        <v>78</v>
      </c>
      <c r="AJ1188" s="27">
        <v>43287</v>
      </c>
      <c r="AK1188" s="19"/>
      <c r="AL1188" s="28">
        <f t="shared" ca="1" si="108"/>
        <v>6.666666666666667</v>
      </c>
      <c r="AM1188" s="16" t="s">
        <v>183</v>
      </c>
      <c r="AN1188" s="16" t="s">
        <v>94</v>
      </c>
      <c r="AO1188" s="16" t="s">
        <v>343</v>
      </c>
      <c r="AP1188" s="30">
        <v>6.9690000000000002E-2</v>
      </c>
      <c r="AQ1188" s="31" t="s">
        <v>5961</v>
      </c>
      <c r="AR1188" s="31" t="s">
        <v>5961</v>
      </c>
      <c r="AS1188" s="16" t="s">
        <v>107</v>
      </c>
      <c r="AT1188" s="16"/>
      <c r="AU1188" s="33"/>
      <c r="AV1188" s="16"/>
      <c r="AW1188" s="16" t="s">
        <v>5962</v>
      </c>
      <c r="AX1188" s="16">
        <v>3225438889</v>
      </c>
      <c r="AY1188" s="16" t="s">
        <v>78</v>
      </c>
      <c r="AZ1188" s="16" t="str">
        <f t="shared" ca="1" si="110"/>
        <v xml:space="preserve"> </v>
      </c>
      <c r="BA1188" s="16" t="s">
        <v>87</v>
      </c>
      <c r="BB1188" s="16" t="s">
        <v>87</v>
      </c>
      <c r="BC1188" s="16"/>
      <c r="BD1188" s="18" t="s">
        <v>87</v>
      </c>
      <c r="BE1188" s="16"/>
      <c r="BF1188" s="16" t="s">
        <v>87</v>
      </c>
      <c r="BG1188" s="31"/>
      <c r="BH1188" s="16"/>
      <c r="BI1188" s="19"/>
      <c r="BJ1188" s="16"/>
      <c r="BK1188" s="16"/>
      <c r="BL1188" s="34"/>
    </row>
    <row r="1189" spans="1:64">
      <c r="A1189" s="15">
        <v>1333</v>
      </c>
      <c r="B1189" s="16">
        <v>301</v>
      </c>
      <c r="C1189" s="17" t="s">
        <v>112</v>
      </c>
      <c r="D1189" s="18">
        <v>1037269212</v>
      </c>
      <c r="E1189" s="18">
        <v>1037269212</v>
      </c>
      <c r="F1189" s="18">
        <v>1037269212</v>
      </c>
      <c r="G1189" s="17" t="s">
        <v>5963</v>
      </c>
      <c r="H1189" s="16" t="s">
        <v>89</v>
      </c>
      <c r="I1189" s="19">
        <v>33768</v>
      </c>
      <c r="J1189" s="16">
        <f t="shared" ca="1" si="109"/>
        <v>32</v>
      </c>
      <c r="K1189" s="17" t="s">
        <v>67</v>
      </c>
      <c r="L1189" s="16">
        <v>4070</v>
      </c>
      <c r="M1189" s="16" t="s">
        <v>3596</v>
      </c>
      <c r="N1189" s="16" t="s">
        <v>3597</v>
      </c>
      <c r="O1189" s="35" t="s">
        <v>3598</v>
      </c>
      <c r="P1189" s="16" t="s">
        <v>71</v>
      </c>
      <c r="Q1189" s="16" t="s">
        <v>131</v>
      </c>
      <c r="R1189" s="38" t="s">
        <v>73</v>
      </c>
      <c r="S1189" s="22"/>
      <c r="T1189" s="22">
        <v>1333</v>
      </c>
      <c r="U1189" s="22" t="s">
        <v>3597</v>
      </c>
      <c r="V1189" s="37" t="s">
        <v>3598</v>
      </c>
      <c r="W1189" s="16">
        <v>1000</v>
      </c>
      <c r="X1189" s="16" t="s">
        <v>74</v>
      </c>
      <c r="Y1189" s="16" t="s">
        <v>3599</v>
      </c>
      <c r="Z1189" s="16" t="s">
        <v>3600</v>
      </c>
      <c r="AA1189" s="16" t="s">
        <v>339</v>
      </c>
      <c r="AB1189" s="16" t="s">
        <v>3825</v>
      </c>
      <c r="AC1189" s="16" t="s">
        <v>341</v>
      </c>
      <c r="AD1189" s="16"/>
      <c r="AE1189" s="16" t="s">
        <v>3601</v>
      </c>
      <c r="AF1189" s="24">
        <v>2948278</v>
      </c>
      <c r="AG1189" s="25" t="s">
        <v>78</v>
      </c>
      <c r="AH1189" s="24">
        <v>2948278</v>
      </c>
      <c r="AI1189" s="26" t="s">
        <v>78</v>
      </c>
      <c r="AJ1189" s="27">
        <v>43285</v>
      </c>
      <c r="AK1189" s="19"/>
      <c r="AL1189" s="28">
        <f t="shared" ca="1" si="108"/>
        <v>6.75</v>
      </c>
      <c r="AM1189" s="16" t="s">
        <v>183</v>
      </c>
      <c r="AN1189" s="16" t="s">
        <v>94</v>
      </c>
      <c r="AO1189" s="16" t="s">
        <v>343</v>
      </c>
      <c r="AP1189" s="30">
        <v>6.9690000000000002E-2</v>
      </c>
      <c r="AQ1189" s="31" t="s">
        <v>5964</v>
      </c>
      <c r="AR1189" s="31" t="s">
        <v>5964</v>
      </c>
      <c r="AS1189" s="16" t="s">
        <v>107</v>
      </c>
      <c r="AT1189" s="16"/>
      <c r="AU1189" s="33"/>
      <c r="AV1189" s="16"/>
      <c r="AW1189" s="16" t="s">
        <v>5965</v>
      </c>
      <c r="AX1189" s="16">
        <v>3156145833</v>
      </c>
      <c r="AY1189" s="16" t="s">
        <v>78</v>
      </c>
      <c r="AZ1189" s="16" t="str">
        <f t="shared" ca="1" si="110"/>
        <v xml:space="preserve"> </v>
      </c>
      <c r="BA1189" s="16" t="s">
        <v>87</v>
      </c>
      <c r="BB1189" s="16" t="s">
        <v>87</v>
      </c>
      <c r="BC1189" s="16"/>
      <c r="BD1189" s="18" t="s">
        <v>87</v>
      </c>
      <c r="BE1189" s="16"/>
      <c r="BF1189" s="16" t="s">
        <v>87</v>
      </c>
      <c r="BG1189" s="31"/>
      <c r="BH1189" s="16"/>
      <c r="BI1189" s="19"/>
      <c r="BJ1189" s="16"/>
      <c r="BK1189" s="16"/>
      <c r="BL1189" s="34"/>
    </row>
    <row r="1190" spans="1:64">
      <c r="A1190" s="15">
        <v>1334</v>
      </c>
      <c r="B1190" s="16">
        <v>301</v>
      </c>
      <c r="C1190" s="17" t="s">
        <v>112</v>
      </c>
      <c r="D1190" s="18">
        <v>1037468001</v>
      </c>
      <c r="E1190" s="18">
        <v>1037468001</v>
      </c>
      <c r="F1190" s="18">
        <v>1037468001</v>
      </c>
      <c r="G1190" s="17" t="s">
        <v>5966</v>
      </c>
      <c r="H1190" s="16" t="s">
        <v>89</v>
      </c>
      <c r="I1190" s="19" t="s">
        <v>5967</v>
      </c>
      <c r="J1190" s="16">
        <f t="shared" ca="1" si="109"/>
        <v>27</v>
      </c>
      <c r="K1190" s="17" t="s">
        <v>67</v>
      </c>
      <c r="L1190" s="16">
        <v>4070</v>
      </c>
      <c r="M1190" s="16" t="s">
        <v>3596</v>
      </c>
      <c r="N1190" s="16" t="s">
        <v>3597</v>
      </c>
      <c r="O1190" s="35" t="s">
        <v>3598</v>
      </c>
      <c r="P1190" s="16" t="s">
        <v>71</v>
      </c>
      <c r="Q1190" s="16" t="s">
        <v>131</v>
      </c>
      <c r="R1190" s="38" t="s">
        <v>73</v>
      </c>
      <c r="S1190" s="22"/>
      <c r="T1190" s="22">
        <v>1334</v>
      </c>
      <c r="U1190" s="22" t="s">
        <v>3597</v>
      </c>
      <c r="V1190" s="37" t="s">
        <v>3598</v>
      </c>
      <c r="W1190" s="16">
        <v>1000</v>
      </c>
      <c r="X1190" s="16" t="s">
        <v>74</v>
      </c>
      <c r="Y1190" s="16" t="s">
        <v>3599</v>
      </c>
      <c r="Z1190" s="16" t="s">
        <v>3600</v>
      </c>
      <c r="AA1190" s="16" t="s">
        <v>339</v>
      </c>
      <c r="AB1190" s="16" t="s">
        <v>4188</v>
      </c>
      <c r="AC1190" s="16" t="s">
        <v>341</v>
      </c>
      <c r="AD1190" s="16"/>
      <c r="AE1190" s="16" t="s">
        <v>3601</v>
      </c>
      <c r="AF1190" s="24">
        <v>2948278</v>
      </c>
      <c r="AG1190" s="25" t="s">
        <v>78</v>
      </c>
      <c r="AH1190" s="24">
        <v>2948278</v>
      </c>
      <c r="AI1190" s="26" t="s">
        <v>78</v>
      </c>
      <c r="AJ1190" s="27">
        <v>42989</v>
      </c>
      <c r="AK1190" s="19"/>
      <c r="AL1190" s="28">
        <f t="shared" ca="1" si="108"/>
        <v>7.5</v>
      </c>
      <c r="AM1190" s="16" t="s">
        <v>183</v>
      </c>
      <c r="AN1190" s="16" t="s">
        <v>94</v>
      </c>
      <c r="AO1190" s="16" t="s">
        <v>343</v>
      </c>
      <c r="AP1190" s="30">
        <v>6.9690000000000002E-2</v>
      </c>
      <c r="AQ1190" s="31" t="s">
        <v>5968</v>
      </c>
      <c r="AR1190" s="31" t="s">
        <v>5968</v>
      </c>
      <c r="AS1190" s="16" t="s">
        <v>107</v>
      </c>
      <c r="AT1190" s="16"/>
      <c r="AU1190" s="33"/>
      <c r="AV1190" s="16"/>
      <c r="AW1190" s="16" t="s">
        <v>5969</v>
      </c>
      <c r="AX1190" s="16">
        <v>3126176438</v>
      </c>
      <c r="AY1190" s="16" t="s">
        <v>78</v>
      </c>
      <c r="AZ1190" s="16" t="str">
        <f t="shared" ca="1" si="110"/>
        <v xml:space="preserve"> </v>
      </c>
      <c r="BA1190" s="16" t="s">
        <v>87</v>
      </c>
      <c r="BB1190" s="16" t="s">
        <v>87</v>
      </c>
      <c r="BC1190" s="16"/>
      <c r="BD1190" s="18" t="s">
        <v>87</v>
      </c>
      <c r="BE1190" s="16"/>
      <c r="BF1190" s="16" t="s">
        <v>87</v>
      </c>
      <c r="BG1190" s="31"/>
      <c r="BH1190" s="16"/>
      <c r="BI1190" s="19"/>
      <c r="BJ1190" s="16"/>
      <c r="BK1190" s="16"/>
      <c r="BL1190" s="34"/>
    </row>
    <row r="1191" spans="1:64">
      <c r="A1191" s="15">
        <v>1335</v>
      </c>
      <c r="B1191" s="16">
        <v>301</v>
      </c>
      <c r="C1191" s="17" t="s">
        <v>112</v>
      </c>
      <c r="D1191" s="18">
        <v>1037776011</v>
      </c>
      <c r="E1191" s="18">
        <v>1037776011</v>
      </c>
      <c r="F1191" s="18">
        <v>1037776011</v>
      </c>
      <c r="G1191" s="17" t="s">
        <v>5970</v>
      </c>
      <c r="H1191" s="16" t="s">
        <v>89</v>
      </c>
      <c r="I1191" s="19">
        <v>35603</v>
      </c>
      <c r="J1191" s="16">
        <f t="shared" ca="1" si="109"/>
        <v>27</v>
      </c>
      <c r="K1191" s="17" t="s">
        <v>67</v>
      </c>
      <c r="L1191" s="16">
        <v>4070</v>
      </c>
      <c r="M1191" s="16" t="s">
        <v>3596</v>
      </c>
      <c r="N1191" s="16" t="s">
        <v>3597</v>
      </c>
      <c r="O1191" s="35" t="s">
        <v>3598</v>
      </c>
      <c r="P1191" s="16" t="s">
        <v>71</v>
      </c>
      <c r="Q1191" s="16" t="s">
        <v>131</v>
      </c>
      <c r="R1191" s="38" t="s">
        <v>73</v>
      </c>
      <c r="S1191" s="22"/>
      <c r="T1191" s="22">
        <v>1335</v>
      </c>
      <c r="U1191" s="22" t="s">
        <v>3597</v>
      </c>
      <c r="V1191" s="37" t="s">
        <v>3598</v>
      </c>
      <c r="W1191" s="16">
        <v>1000</v>
      </c>
      <c r="X1191" s="16" t="s">
        <v>74</v>
      </c>
      <c r="Y1191" s="16" t="s">
        <v>3599</v>
      </c>
      <c r="Z1191" s="16" t="s">
        <v>3600</v>
      </c>
      <c r="AA1191" s="16" t="s">
        <v>339</v>
      </c>
      <c r="AB1191" s="16" t="s">
        <v>340</v>
      </c>
      <c r="AC1191" s="16" t="s">
        <v>341</v>
      </c>
      <c r="AD1191" s="16"/>
      <c r="AE1191" s="16" t="s">
        <v>1324</v>
      </c>
      <c r="AF1191" s="24">
        <v>2948278</v>
      </c>
      <c r="AG1191" s="25" t="s">
        <v>78</v>
      </c>
      <c r="AH1191" s="24">
        <v>2948278</v>
      </c>
      <c r="AI1191" s="26" t="s">
        <v>78</v>
      </c>
      <c r="AJ1191" s="27">
        <v>43059</v>
      </c>
      <c r="AK1191" s="19"/>
      <c r="AL1191" s="28">
        <f t="shared" ca="1" si="108"/>
        <v>7.333333333333333</v>
      </c>
      <c r="AM1191" s="16" t="s">
        <v>173</v>
      </c>
      <c r="AN1191" s="16" t="s">
        <v>121</v>
      </c>
      <c r="AO1191" s="16" t="s">
        <v>343</v>
      </c>
      <c r="AP1191" s="30">
        <v>6.9690000000000002E-2</v>
      </c>
      <c r="AQ1191" s="31" t="s">
        <v>5971</v>
      </c>
      <c r="AR1191" s="31" t="s">
        <v>5971</v>
      </c>
      <c r="AS1191" s="16" t="s">
        <v>107</v>
      </c>
      <c r="AT1191" s="16"/>
      <c r="AU1191" s="33"/>
      <c r="AV1191" s="16"/>
      <c r="AW1191" s="16" t="s">
        <v>5972</v>
      </c>
      <c r="AX1191" s="16">
        <v>3126295217</v>
      </c>
      <c r="AY1191" s="16" t="s">
        <v>78</v>
      </c>
      <c r="AZ1191" s="16" t="str">
        <f t="shared" ca="1" si="110"/>
        <v xml:space="preserve"> </v>
      </c>
      <c r="BA1191" s="16" t="s">
        <v>87</v>
      </c>
      <c r="BB1191" s="16" t="s">
        <v>87</v>
      </c>
      <c r="BC1191" s="16"/>
      <c r="BD1191" s="18" t="s">
        <v>87</v>
      </c>
      <c r="BE1191" s="16"/>
      <c r="BF1191" s="16" t="s">
        <v>87</v>
      </c>
      <c r="BG1191" s="31"/>
      <c r="BH1191" s="16"/>
      <c r="BI1191" s="19"/>
      <c r="BJ1191" s="16"/>
      <c r="BK1191" s="16"/>
      <c r="BL1191" s="34"/>
    </row>
    <row r="1192" spans="1:64">
      <c r="A1192" s="15">
        <v>1336</v>
      </c>
      <c r="B1192" s="16">
        <v>301</v>
      </c>
      <c r="C1192" s="17" t="s">
        <v>64</v>
      </c>
      <c r="D1192" s="18">
        <v>1038096026</v>
      </c>
      <c r="E1192" s="18">
        <v>1038096026</v>
      </c>
      <c r="F1192" s="18">
        <v>1038096026</v>
      </c>
      <c r="G1192" s="17" t="s">
        <v>5973</v>
      </c>
      <c r="H1192" s="16" t="s">
        <v>974</v>
      </c>
      <c r="I1192" s="19">
        <v>31580</v>
      </c>
      <c r="J1192" s="16">
        <f t="shared" ca="1" si="109"/>
        <v>38</v>
      </c>
      <c r="K1192" s="17" t="s">
        <v>67</v>
      </c>
      <c r="L1192" s="16">
        <v>4070</v>
      </c>
      <c r="M1192" s="16" t="s">
        <v>3596</v>
      </c>
      <c r="N1192" s="16" t="s">
        <v>3597</v>
      </c>
      <c r="O1192" s="35" t="s">
        <v>3598</v>
      </c>
      <c r="P1192" s="16" t="s">
        <v>71</v>
      </c>
      <c r="Q1192" s="16" t="s">
        <v>131</v>
      </c>
      <c r="R1192" s="38" t="s">
        <v>73</v>
      </c>
      <c r="S1192" s="22"/>
      <c r="T1192" s="22">
        <v>1336</v>
      </c>
      <c r="U1192" s="22" t="s">
        <v>3597</v>
      </c>
      <c r="V1192" s="37" t="s">
        <v>3598</v>
      </c>
      <c r="W1192" s="16">
        <v>3000</v>
      </c>
      <c r="X1192" s="16" t="s">
        <v>74</v>
      </c>
      <c r="Y1192" s="16" t="s">
        <v>170</v>
      </c>
      <c r="Z1192" s="16" t="s">
        <v>723</v>
      </c>
      <c r="AA1192" s="16" t="s">
        <v>190</v>
      </c>
      <c r="AB1192" s="16" t="s">
        <v>1085</v>
      </c>
      <c r="AC1192" s="16" t="s">
        <v>1086</v>
      </c>
      <c r="AD1192" s="72" t="s">
        <v>5974</v>
      </c>
      <c r="AE1192" s="16" t="s">
        <v>1324</v>
      </c>
      <c r="AF1192" s="24">
        <v>2948278</v>
      </c>
      <c r="AG1192" s="25" t="s">
        <v>78</v>
      </c>
      <c r="AH1192" s="24">
        <v>2948278</v>
      </c>
      <c r="AI1192" s="26" t="s">
        <v>78</v>
      </c>
      <c r="AJ1192" s="27">
        <v>43074</v>
      </c>
      <c r="AK1192" s="19"/>
      <c r="AL1192" s="28">
        <f t="shared" ca="1" si="108"/>
        <v>7.25</v>
      </c>
      <c r="AM1192" s="16" t="s">
        <v>183</v>
      </c>
      <c r="AN1192" s="16" t="s">
        <v>94</v>
      </c>
      <c r="AO1192" s="16" t="s">
        <v>1087</v>
      </c>
      <c r="AP1192" s="30">
        <v>6.9690000000000002E-2</v>
      </c>
      <c r="AQ1192" s="31" t="s">
        <v>5975</v>
      </c>
      <c r="AR1192" s="31" t="s">
        <v>5975</v>
      </c>
      <c r="AS1192" s="16" t="s">
        <v>107</v>
      </c>
      <c r="AT1192" s="16"/>
      <c r="AU1192" s="33"/>
      <c r="AV1192" s="16"/>
      <c r="AW1192" s="16" t="s">
        <v>5976</v>
      </c>
      <c r="AX1192" s="16">
        <v>31047445323</v>
      </c>
      <c r="AY1192" s="16" t="s">
        <v>78</v>
      </c>
      <c r="AZ1192" s="16" t="str">
        <f t="shared" ca="1" si="110"/>
        <v xml:space="preserve"> </v>
      </c>
      <c r="BA1192" s="16" t="s">
        <v>87</v>
      </c>
      <c r="BB1192" s="16" t="s">
        <v>87</v>
      </c>
      <c r="BC1192" s="16"/>
      <c r="BD1192" s="18" t="s">
        <v>87</v>
      </c>
      <c r="BE1192" s="16"/>
      <c r="BF1192" s="16" t="s">
        <v>87</v>
      </c>
      <c r="BG1192" s="31"/>
      <c r="BH1192" s="16"/>
      <c r="BI1192" s="19"/>
      <c r="BJ1192" s="16"/>
      <c r="BK1192" s="16"/>
      <c r="BL1192" s="34"/>
    </row>
    <row r="1193" spans="1:64">
      <c r="A1193" s="15">
        <v>1337</v>
      </c>
      <c r="B1193" s="16">
        <v>301</v>
      </c>
      <c r="C1193" s="17" t="s">
        <v>64</v>
      </c>
      <c r="D1193" s="18">
        <v>1038126898</v>
      </c>
      <c r="E1193" s="18">
        <v>1038126898</v>
      </c>
      <c r="F1193" s="18">
        <v>1038126898</v>
      </c>
      <c r="G1193" s="17" t="s">
        <v>5977</v>
      </c>
      <c r="H1193" s="16" t="s">
        <v>89</v>
      </c>
      <c r="I1193" s="19">
        <v>31465</v>
      </c>
      <c r="J1193" s="16">
        <f t="shared" ca="1" si="109"/>
        <v>39</v>
      </c>
      <c r="K1193" s="17" t="s">
        <v>67</v>
      </c>
      <c r="L1193" s="16">
        <v>4070</v>
      </c>
      <c r="M1193" s="16" t="s">
        <v>3596</v>
      </c>
      <c r="N1193" s="16" t="s">
        <v>3597</v>
      </c>
      <c r="O1193" s="35" t="s">
        <v>3598</v>
      </c>
      <c r="P1193" s="16" t="s">
        <v>71</v>
      </c>
      <c r="Q1193" s="16" t="s">
        <v>131</v>
      </c>
      <c r="R1193" s="38" t="s">
        <v>73</v>
      </c>
      <c r="S1193" s="22"/>
      <c r="T1193" s="22">
        <v>1337</v>
      </c>
      <c r="U1193" s="22" t="s">
        <v>3597</v>
      </c>
      <c r="V1193" s="37" t="s">
        <v>3598</v>
      </c>
      <c r="W1193" s="16">
        <v>1000</v>
      </c>
      <c r="X1193" s="16" t="s">
        <v>74</v>
      </c>
      <c r="Y1193" s="16" t="s">
        <v>3599</v>
      </c>
      <c r="Z1193" s="16" t="s">
        <v>3600</v>
      </c>
      <c r="AA1193" s="16" t="s">
        <v>339</v>
      </c>
      <c r="AB1193" s="16" t="s">
        <v>4188</v>
      </c>
      <c r="AC1193" s="16" t="s">
        <v>341</v>
      </c>
      <c r="AD1193" s="16" t="s">
        <v>3760</v>
      </c>
      <c r="AE1193" s="16" t="s">
        <v>3601</v>
      </c>
      <c r="AF1193" s="24">
        <v>2948278</v>
      </c>
      <c r="AG1193" s="25" t="s">
        <v>78</v>
      </c>
      <c r="AH1193" s="24">
        <v>2948278</v>
      </c>
      <c r="AI1193" s="26" t="s">
        <v>78</v>
      </c>
      <c r="AJ1193" s="27">
        <v>43083</v>
      </c>
      <c r="AK1193" s="19"/>
      <c r="AL1193" s="28">
        <f t="shared" ca="1" si="108"/>
        <v>7.25</v>
      </c>
      <c r="AM1193" s="16" t="s">
        <v>183</v>
      </c>
      <c r="AN1193" s="16" t="s">
        <v>94</v>
      </c>
      <c r="AO1193" s="16" t="s">
        <v>343</v>
      </c>
      <c r="AP1193" s="30">
        <v>6.9690000000000002E-2</v>
      </c>
      <c r="AQ1193" s="31" t="s">
        <v>5978</v>
      </c>
      <c r="AR1193" s="31" t="s">
        <v>5978</v>
      </c>
      <c r="AS1193" s="16" t="s">
        <v>107</v>
      </c>
      <c r="AT1193" s="16"/>
      <c r="AU1193" s="33"/>
      <c r="AV1193" s="16"/>
      <c r="AW1193" s="16" t="s">
        <v>4467</v>
      </c>
      <c r="AX1193" s="16">
        <v>3209082269</v>
      </c>
      <c r="AY1193" s="16" t="s">
        <v>78</v>
      </c>
      <c r="AZ1193" s="16" t="str">
        <f t="shared" ca="1" si="110"/>
        <v xml:space="preserve"> </v>
      </c>
      <c r="BA1193" s="16" t="s">
        <v>87</v>
      </c>
      <c r="BB1193" s="16" t="s">
        <v>265</v>
      </c>
      <c r="BC1193" s="16"/>
      <c r="BD1193" s="18" t="s">
        <v>87</v>
      </c>
      <c r="BE1193" s="16"/>
      <c r="BF1193" s="16" t="s">
        <v>87</v>
      </c>
      <c r="BG1193" s="31"/>
      <c r="BH1193" s="16"/>
      <c r="BI1193" s="19"/>
      <c r="BJ1193" s="16"/>
      <c r="BK1193" s="16"/>
      <c r="BL1193" s="34"/>
    </row>
    <row r="1194" spans="1:64">
      <c r="A1194" s="15">
        <v>1338</v>
      </c>
      <c r="B1194" s="16">
        <v>301</v>
      </c>
      <c r="C1194" s="17" t="s">
        <v>64</v>
      </c>
      <c r="D1194" s="18">
        <v>1038926414</v>
      </c>
      <c r="E1194" s="18">
        <v>1038926414</v>
      </c>
      <c r="F1194" s="18">
        <v>1038926414</v>
      </c>
      <c r="G1194" s="17" t="s">
        <v>5979</v>
      </c>
      <c r="H1194" s="16" t="s">
        <v>291</v>
      </c>
      <c r="I1194" s="19">
        <v>35013</v>
      </c>
      <c r="J1194" s="16">
        <f t="shared" ca="1" si="109"/>
        <v>29</v>
      </c>
      <c r="K1194" s="17" t="s">
        <v>67</v>
      </c>
      <c r="L1194" s="16">
        <v>4070</v>
      </c>
      <c r="M1194" s="16" t="s">
        <v>3596</v>
      </c>
      <c r="N1194" s="16" t="s">
        <v>3597</v>
      </c>
      <c r="O1194" s="35" t="s">
        <v>3598</v>
      </c>
      <c r="P1194" s="16" t="s">
        <v>71</v>
      </c>
      <c r="Q1194" s="16" t="s">
        <v>131</v>
      </c>
      <c r="R1194" s="38" t="s">
        <v>73</v>
      </c>
      <c r="S1194" s="22"/>
      <c r="T1194" s="22">
        <v>1338</v>
      </c>
      <c r="U1194" s="22" t="s">
        <v>3597</v>
      </c>
      <c r="V1194" s="37" t="s">
        <v>3598</v>
      </c>
      <c r="W1194" s="16">
        <v>1000</v>
      </c>
      <c r="X1194" s="16" t="s">
        <v>74</v>
      </c>
      <c r="Y1194" s="16" t="s">
        <v>3599</v>
      </c>
      <c r="Z1194" s="16" t="s">
        <v>3600</v>
      </c>
      <c r="AA1194" s="16" t="s">
        <v>339</v>
      </c>
      <c r="AB1194" s="16" t="s">
        <v>3825</v>
      </c>
      <c r="AC1194" s="16" t="s">
        <v>341</v>
      </c>
      <c r="AD1194" s="16"/>
      <c r="AE1194" s="16" t="s">
        <v>3601</v>
      </c>
      <c r="AF1194" s="24">
        <v>2948278</v>
      </c>
      <c r="AG1194" s="25" t="s">
        <v>78</v>
      </c>
      <c r="AH1194" s="24">
        <v>2948278</v>
      </c>
      <c r="AI1194" s="26" t="s">
        <v>78</v>
      </c>
      <c r="AJ1194" s="27">
        <v>43287</v>
      </c>
      <c r="AK1194" s="19"/>
      <c r="AL1194" s="28">
        <f t="shared" ca="1" si="108"/>
        <v>6.666666666666667</v>
      </c>
      <c r="AM1194" s="16" t="s">
        <v>269</v>
      </c>
      <c r="AN1194" s="16" t="s">
        <v>94</v>
      </c>
      <c r="AO1194" s="16" t="s">
        <v>343</v>
      </c>
      <c r="AP1194" s="30">
        <v>6.9690000000000002E-2</v>
      </c>
      <c r="AQ1194" s="31" t="s">
        <v>5980</v>
      </c>
      <c r="AR1194" s="31" t="s">
        <v>5981</v>
      </c>
      <c r="AS1194" s="16" t="s">
        <v>107</v>
      </c>
      <c r="AT1194" s="16"/>
      <c r="AU1194" s="33"/>
      <c r="AV1194" s="16"/>
      <c r="AW1194" s="16" t="s">
        <v>5982</v>
      </c>
      <c r="AX1194" s="16">
        <v>3122949808</v>
      </c>
      <c r="AY1194" s="16" t="s">
        <v>78</v>
      </c>
      <c r="AZ1194" s="16" t="str">
        <f t="shared" ca="1" si="110"/>
        <v xml:space="preserve"> </v>
      </c>
      <c r="BA1194" s="16" t="s">
        <v>87</v>
      </c>
      <c r="BB1194" s="16" t="s">
        <v>87</v>
      </c>
      <c r="BC1194" s="16"/>
      <c r="BD1194" s="18" t="s">
        <v>87</v>
      </c>
      <c r="BE1194" s="16"/>
      <c r="BF1194" s="16" t="s">
        <v>87</v>
      </c>
      <c r="BG1194" s="31"/>
      <c r="BH1194" s="16"/>
      <c r="BI1194" s="19"/>
      <c r="BJ1194" s="16"/>
      <c r="BK1194" s="16"/>
      <c r="BL1194" s="34"/>
    </row>
    <row r="1195" spans="1:64">
      <c r="A1195" s="15">
        <v>1339</v>
      </c>
      <c r="B1195" s="16">
        <v>301</v>
      </c>
      <c r="C1195" s="17" t="s">
        <v>64</v>
      </c>
      <c r="D1195" s="18">
        <v>1040351916</v>
      </c>
      <c r="E1195" s="18">
        <v>1040351916</v>
      </c>
      <c r="F1195" s="18">
        <v>1040351916</v>
      </c>
      <c r="G1195" s="17" t="s">
        <v>5983</v>
      </c>
      <c r="H1195" s="16" t="s">
        <v>89</v>
      </c>
      <c r="I1195" s="19">
        <v>31581</v>
      </c>
      <c r="J1195" s="16">
        <f t="shared" ca="1" si="109"/>
        <v>38</v>
      </c>
      <c r="K1195" s="17" t="s">
        <v>67</v>
      </c>
      <c r="L1195" s="16">
        <v>4070</v>
      </c>
      <c r="M1195" s="16" t="s">
        <v>3596</v>
      </c>
      <c r="N1195" s="16" t="s">
        <v>3597</v>
      </c>
      <c r="O1195" s="35" t="s">
        <v>3598</v>
      </c>
      <c r="P1195" s="16" t="s">
        <v>71</v>
      </c>
      <c r="Q1195" s="16" t="s">
        <v>131</v>
      </c>
      <c r="R1195" s="38" t="s">
        <v>73</v>
      </c>
      <c r="S1195" s="22"/>
      <c r="T1195" s="22">
        <v>1339</v>
      </c>
      <c r="U1195" s="22" t="s">
        <v>3597</v>
      </c>
      <c r="V1195" s="37" t="s">
        <v>3598</v>
      </c>
      <c r="W1195" s="16">
        <v>1000</v>
      </c>
      <c r="X1195" s="16" t="s">
        <v>74</v>
      </c>
      <c r="Y1195" s="16" t="s">
        <v>3599</v>
      </c>
      <c r="Z1195" s="16" t="s">
        <v>3600</v>
      </c>
      <c r="AA1195" s="16" t="s">
        <v>339</v>
      </c>
      <c r="AB1195" s="16" t="s">
        <v>4188</v>
      </c>
      <c r="AC1195" s="16" t="s">
        <v>341</v>
      </c>
      <c r="AD1195" s="16"/>
      <c r="AE1195" s="16" t="s">
        <v>3601</v>
      </c>
      <c r="AF1195" s="24">
        <v>2948278</v>
      </c>
      <c r="AG1195" s="25" t="s">
        <v>78</v>
      </c>
      <c r="AH1195" s="24">
        <v>2948278</v>
      </c>
      <c r="AI1195" s="26" t="s">
        <v>78</v>
      </c>
      <c r="AJ1195" s="27">
        <v>43066</v>
      </c>
      <c r="AK1195" s="19"/>
      <c r="AL1195" s="28">
        <f t="shared" ca="1" si="108"/>
        <v>7.333333333333333</v>
      </c>
      <c r="AM1195" s="16" t="s">
        <v>183</v>
      </c>
      <c r="AN1195" s="16" t="s">
        <v>94</v>
      </c>
      <c r="AO1195" s="16" t="s">
        <v>343</v>
      </c>
      <c r="AP1195" s="30">
        <v>6.9690000000000002E-2</v>
      </c>
      <c r="AQ1195" s="31" t="s">
        <v>5984</v>
      </c>
      <c r="AR1195" s="31" t="s">
        <v>5984</v>
      </c>
      <c r="AS1195" s="16" t="s">
        <v>107</v>
      </c>
      <c r="AT1195" s="16"/>
      <c r="AU1195" s="33"/>
      <c r="AV1195" s="16"/>
      <c r="AW1195" s="16" t="s">
        <v>5985</v>
      </c>
      <c r="AX1195" s="16">
        <v>310509931</v>
      </c>
      <c r="AY1195" s="16">
        <v>3234334535</v>
      </c>
      <c r="AZ1195" s="16" t="str">
        <f t="shared" ca="1" si="110"/>
        <v xml:space="preserve"> </v>
      </c>
      <c r="BA1195" s="16" t="s">
        <v>87</v>
      </c>
      <c r="BB1195" s="16" t="s">
        <v>87</v>
      </c>
      <c r="BC1195" s="16"/>
      <c r="BD1195" s="18" t="s">
        <v>87</v>
      </c>
      <c r="BE1195" s="16"/>
      <c r="BF1195" s="16" t="s">
        <v>87</v>
      </c>
      <c r="BG1195" s="31"/>
      <c r="BH1195" s="16"/>
      <c r="BI1195" s="19"/>
      <c r="BJ1195" s="16"/>
      <c r="BK1195" s="16"/>
      <c r="BL1195" s="34"/>
    </row>
    <row r="1196" spans="1:64">
      <c r="A1196" s="15">
        <v>1340</v>
      </c>
      <c r="B1196" s="16">
        <v>301</v>
      </c>
      <c r="C1196" s="17" t="s">
        <v>64</v>
      </c>
      <c r="D1196" s="18">
        <v>1040372395</v>
      </c>
      <c r="E1196" s="18">
        <v>1040372395</v>
      </c>
      <c r="F1196" s="18">
        <v>1040372395</v>
      </c>
      <c r="G1196" s="17" t="s">
        <v>5986</v>
      </c>
      <c r="H1196" s="16"/>
      <c r="I1196" s="19">
        <v>28834</v>
      </c>
      <c r="J1196" s="16">
        <f t="shared" ca="1" si="109"/>
        <v>46</v>
      </c>
      <c r="K1196" s="17" t="s">
        <v>67</v>
      </c>
      <c r="L1196" s="16">
        <v>4070</v>
      </c>
      <c r="M1196" s="16" t="s">
        <v>3596</v>
      </c>
      <c r="N1196" s="16" t="s">
        <v>3597</v>
      </c>
      <c r="O1196" s="35" t="s">
        <v>3598</v>
      </c>
      <c r="P1196" s="16" t="s">
        <v>71</v>
      </c>
      <c r="Q1196" s="16" t="s">
        <v>131</v>
      </c>
      <c r="R1196" s="38" t="s">
        <v>73</v>
      </c>
      <c r="S1196" s="22"/>
      <c r="T1196" s="22">
        <v>1340</v>
      </c>
      <c r="U1196" s="22" t="s">
        <v>3597</v>
      </c>
      <c r="V1196" s="37" t="s">
        <v>3598</v>
      </c>
      <c r="W1196" s="16">
        <v>1000</v>
      </c>
      <c r="X1196" s="16" t="s">
        <v>74</v>
      </c>
      <c r="Y1196" s="16" t="s">
        <v>3599</v>
      </c>
      <c r="Z1196" s="16" t="s">
        <v>3600</v>
      </c>
      <c r="AA1196" s="16" t="s">
        <v>339</v>
      </c>
      <c r="AB1196" s="16" t="s">
        <v>340</v>
      </c>
      <c r="AC1196" s="16" t="s">
        <v>341</v>
      </c>
      <c r="AD1196" s="16"/>
      <c r="AE1196" s="16" t="s">
        <v>3601</v>
      </c>
      <c r="AF1196" s="24">
        <v>2948278</v>
      </c>
      <c r="AG1196" s="25" t="s">
        <v>78</v>
      </c>
      <c r="AH1196" s="24">
        <v>2948278</v>
      </c>
      <c r="AI1196" s="26" t="s">
        <v>78</v>
      </c>
      <c r="AJ1196" s="27">
        <v>43059</v>
      </c>
      <c r="AK1196" s="19"/>
      <c r="AL1196" s="28">
        <f t="shared" ca="1" si="108"/>
        <v>7.333333333333333</v>
      </c>
      <c r="AM1196" s="16" t="s">
        <v>183</v>
      </c>
      <c r="AN1196" s="16" t="s">
        <v>94</v>
      </c>
      <c r="AO1196" s="16" t="s">
        <v>343</v>
      </c>
      <c r="AP1196" s="30">
        <v>6.9690000000000002E-2</v>
      </c>
      <c r="AQ1196" s="31" t="s">
        <v>5987</v>
      </c>
      <c r="AR1196" s="31" t="s">
        <v>5987</v>
      </c>
      <c r="AS1196" s="16" t="s">
        <v>107</v>
      </c>
      <c r="AT1196" s="16"/>
      <c r="AU1196" s="33"/>
      <c r="AV1196" s="16"/>
      <c r="AW1196" s="16" t="s">
        <v>2147</v>
      </c>
      <c r="AX1196" s="16" t="s">
        <v>78</v>
      </c>
      <c r="AY1196" s="16" t="s">
        <v>78</v>
      </c>
      <c r="AZ1196" s="16" t="str">
        <f t="shared" ca="1" si="110"/>
        <v xml:space="preserve"> </v>
      </c>
      <c r="BA1196" s="16" t="s">
        <v>87</v>
      </c>
      <c r="BB1196" s="16" t="s">
        <v>87</v>
      </c>
      <c r="BC1196" s="16"/>
      <c r="BD1196" s="18" t="s">
        <v>87</v>
      </c>
      <c r="BE1196" s="16"/>
      <c r="BF1196" s="16" t="s">
        <v>87</v>
      </c>
      <c r="BG1196" s="31"/>
      <c r="BH1196" s="16"/>
      <c r="BI1196" s="19"/>
      <c r="BJ1196" s="16"/>
      <c r="BK1196" s="16"/>
      <c r="BL1196" s="34"/>
    </row>
    <row r="1197" spans="1:64">
      <c r="A1197" s="15">
        <v>1341</v>
      </c>
      <c r="B1197" s="16">
        <v>301</v>
      </c>
      <c r="C1197" s="17" t="s">
        <v>64</v>
      </c>
      <c r="D1197" s="18">
        <v>1040510787</v>
      </c>
      <c r="E1197" s="18">
        <v>1040510787</v>
      </c>
      <c r="F1197" s="18">
        <v>1040510787</v>
      </c>
      <c r="G1197" s="17" t="s">
        <v>5988</v>
      </c>
      <c r="H1197" s="16" t="s">
        <v>89</v>
      </c>
      <c r="I1197" s="19">
        <v>34392</v>
      </c>
      <c r="J1197" s="16">
        <f t="shared" ca="1" si="109"/>
        <v>31</v>
      </c>
      <c r="K1197" s="17" t="s">
        <v>67</v>
      </c>
      <c r="L1197" s="16">
        <v>4070</v>
      </c>
      <c r="M1197" s="16" t="s">
        <v>3596</v>
      </c>
      <c r="N1197" s="16" t="s">
        <v>3597</v>
      </c>
      <c r="O1197" s="35" t="s">
        <v>3598</v>
      </c>
      <c r="P1197" s="16" t="s">
        <v>71</v>
      </c>
      <c r="Q1197" s="16" t="s">
        <v>131</v>
      </c>
      <c r="R1197" s="38" t="s">
        <v>73</v>
      </c>
      <c r="S1197" s="22"/>
      <c r="T1197" s="22">
        <v>1341</v>
      </c>
      <c r="U1197" s="22" t="s">
        <v>3597</v>
      </c>
      <c r="V1197" s="37" t="s">
        <v>3598</v>
      </c>
      <c r="W1197" s="16">
        <v>1000</v>
      </c>
      <c r="X1197" s="16" t="s">
        <v>74</v>
      </c>
      <c r="Y1197" s="16" t="s">
        <v>3599</v>
      </c>
      <c r="Z1197" s="16" t="s">
        <v>3600</v>
      </c>
      <c r="AA1197" s="16" t="s">
        <v>145</v>
      </c>
      <c r="AB1197" s="16" t="s">
        <v>4743</v>
      </c>
      <c r="AC1197" s="16" t="s">
        <v>559</v>
      </c>
      <c r="AD1197" s="16"/>
      <c r="AE1197" s="16" t="s">
        <v>3601</v>
      </c>
      <c r="AF1197" s="24">
        <v>2948278</v>
      </c>
      <c r="AG1197" s="25" t="s">
        <v>78</v>
      </c>
      <c r="AH1197" s="24">
        <v>2948278</v>
      </c>
      <c r="AI1197" s="26" t="s">
        <v>78</v>
      </c>
      <c r="AJ1197" s="27">
        <v>43059</v>
      </c>
      <c r="AK1197" s="19"/>
      <c r="AL1197" s="28">
        <f t="shared" ca="1" si="108"/>
        <v>7.333333333333333</v>
      </c>
      <c r="AM1197" s="16" t="s">
        <v>183</v>
      </c>
      <c r="AN1197" s="16" t="s">
        <v>94</v>
      </c>
      <c r="AO1197" s="16" t="s">
        <v>562</v>
      </c>
      <c r="AP1197" s="30">
        <v>6.9690000000000002E-2</v>
      </c>
      <c r="AQ1197" s="31" t="s">
        <v>5989</v>
      </c>
      <c r="AR1197" s="31" t="s">
        <v>5990</v>
      </c>
      <c r="AS1197" s="16" t="s">
        <v>107</v>
      </c>
      <c r="AT1197" s="16"/>
      <c r="AU1197" s="33"/>
      <c r="AV1197" s="16"/>
      <c r="AW1197" s="16" t="s">
        <v>5991</v>
      </c>
      <c r="AX1197" s="16">
        <v>3042521008</v>
      </c>
      <c r="AY1197" s="16" t="s">
        <v>78</v>
      </c>
      <c r="AZ1197" s="16" t="str">
        <f t="shared" ca="1" si="110"/>
        <v xml:space="preserve"> </v>
      </c>
      <c r="BA1197" s="16" t="s">
        <v>87</v>
      </c>
      <c r="BB1197" s="16" t="s">
        <v>87</v>
      </c>
      <c r="BC1197" s="16"/>
      <c r="BD1197" s="18" t="s">
        <v>87</v>
      </c>
      <c r="BE1197" s="16"/>
      <c r="BF1197" s="16" t="s">
        <v>87</v>
      </c>
      <c r="BG1197" s="31"/>
      <c r="BH1197" s="16"/>
      <c r="BI1197" s="19"/>
      <c r="BJ1197" s="16"/>
      <c r="BK1197" s="16"/>
      <c r="BL1197" s="34"/>
    </row>
    <row r="1198" spans="1:64">
      <c r="A1198" s="15">
        <v>1342</v>
      </c>
      <c r="B1198" s="16">
        <v>301</v>
      </c>
      <c r="C1198" s="17" t="s">
        <v>64</v>
      </c>
      <c r="D1198" s="18">
        <v>1040518493</v>
      </c>
      <c r="E1198" s="18">
        <v>1040518493</v>
      </c>
      <c r="F1198" s="18">
        <v>1040518493</v>
      </c>
      <c r="G1198" s="17" t="s">
        <v>5992</v>
      </c>
      <c r="H1198" s="16"/>
      <c r="I1198" s="19">
        <v>34918</v>
      </c>
      <c r="J1198" s="16">
        <f t="shared" ca="1" si="109"/>
        <v>29</v>
      </c>
      <c r="K1198" s="17" t="s">
        <v>67</v>
      </c>
      <c r="L1198" s="16">
        <v>4070</v>
      </c>
      <c r="M1198" s="16" t="s">
        <v>3596</v>
      </c>
      <c r="N1198" s="16" t="s">
        <v>3597</v>
      </c>
      <c r="O1198" s="35" t="s">
        <v>3598</v>
      </c>
      <c r="P1198" s="16" t="s">
        <v>71</v>
      </c>
      <c r="Q1198" s="16" t="s">
        <v>131</v>
      </c>
      <c r="R1198" s="38" t="s">
        <v>73</v>
      </c>
      <c r="S1198" s="22"/>
      <c r="T1198" s="22">
        <v>1342</v>
      </c>
      <c r="U1198" s="22" t="s">
        <v>3597</v>
      </c>
      <c r="V1198" s="37" t="s">
        <v>3598</v>
      </c>
      <c r="W1198" s="16">
        <v>1000</v>
      </c>
      <c r="X1198" s="16" t="s">
        <v>74</v>
      </c>
      <c r="Y1198" s="16" t="s">
        <v>3599</v>
      </c>
      <c r="Z1198" s="16" t="s">
        <v>3600</v>
      </c>
      <c r="AA1198" s="16" t="s">
        <v>145</v>
      </c>
      <c r="AB1198" s="16" t="s">
        <v>4743</v>
      </c>
      <c r="AC1198" s="16" t="s">
        <v>559</v>
      </c>
      <c r="AD1198" s="16"/>
      <c r="AE1198" s="16" t="s">
        <v>3601</v>
      </c>
      <c r="AF1198" s="24">
        <v>2948278</v>
      </c>
      <c r="AG1198" s="25" t="s">
        <v>78</v>
      </c>
      <c r="AH1198" s="24">
        <v>2948278</v>
      </c>
      <c r="AI1198" s="26" t="s">
        <v>78</v>
      </c>
      <c r="AJ1198" s="27">
        <v>43088</v>
      </c>
      <c r="AK1198" s="19"/>
      <c r="AL1198" s="28">
        <f t="shared" ca="1" si="108"/>
        <v>7.25</v>
      </c>
      <c r="AM1198" s="16" t="s">
        <v>183</v>
      </c>
      <c r="AN1198" s="16" t="s">
        <v>94</v>
      </c>
      <c r="AO1198" s="16" t="s">
        <v>562</v>
      </c>
      <c r="AP1198" s="30">
        <v>6.9690000000000002E-2</v>
      </c>
      <c r="AQ1198" s="31" t="s">
        <v>5993</v>
      </c>
      <c r="AR1198" s="31" t="s">
        <v>5993</v>
      </c>
      <c r="AS1198" s="16" t="s">
        <v>107</v>
      </c>
      <c r="AT1198" s="16"/>
      <c r="AU1198" s="33"/>
      <c r="AV1198" s="16"/>
      <c r="AW1198" s="16" t="s">
        <v>5994</v>
      </c>
      <c r="AX1198" s="16">
        <v>3125940329</v>
      </c>
      <c r="AY1198" s="16" t="s">
        <v>78</v>
      </c>
      <c r="AZ1198" s="16" t="str">
        <f t="shared" ca="1" si="110"/>
        <v xml:space="preserve"> </v>
      </c>
      <c r="BA1198" s="16" t="s">
        <v>87</v>
      </c>
      <c r="BB1198" s="16" t="s">
        <v>87</v>
      </c>
      <c r="BC1198" s="16"/>
      <c r="BD1198" s="18" t="s">
        <v>87</v>
      </c>
      <c r="BE1198" s="16"/>
      <c r="BF1198" s="16" t="s">
        <v>87</v>
      </c>
      <c r="BG1198" s="31"/>
      <c r="BH1198" s="16"/>
      <c r="BI1198" s="19"/>
      <c r="BJ1198" s="16"/>
      <c r="BK1198" s="16"/>
      <c r="BL1198" s="34"/>
    </row>
    <row r="1199" spans="1:64">
      <c r="A1199" s="15">
        <v>1343</v>
      </c>
      <c r="B1199" s="16">
        <v>301</v>
      </c>
      <c r="C1199" s="17" t="s">
        <v>64</v>
      </c>
      <c r="D1199" s="18">
        <v>1041254821</v>
      </c>
      <c r="E1199" s="18">
        <v>1041254821</v>
      </c>
      <c r="F1199" s="18">
        <v>1041254821</v>
      </c>
      <c r="G1199" s="17" t="s">
        <v>5995</v>
      </c>
      <c r="H1199" s="16" t="s">
        <v>89</v>
      </c>
      <c r="I1199" s="19">
        <v>30794</v>
      </c>
      <c r="J1199" s="16">
        <f t="shared" ca="1" si="109"/>
        <v>40</v>
      </c>
      <c r="K1199" s="17" t="s">
        <v>67</v>
      </c>
      <c r="L1199" s="16">
        <v>4070</v>
      </c>
      <c r="M1199" s="16" t="s">
        <v>3596</v>
      </c>
      <c r="N1199" s="16" t="s">
        <v>3597</v>
      </c>
      <c r="O1199" s="35" t="s">
        <v>3598</v>
      </c>
      <c r="P1199" s="16" t="s">
        <v>71</v>
      </c>
      <c r="Q1199" s="16" t="s">
        <v>131</v>
      </c>
      <c r="R1199" s="38" t="s">
        <v>73</v>
      </c>
      <c r="S1199" s="22"/>
      <c r="T1199" s="22">
        <v>1343</v>
      </c>
      <c r="U1199" s="22" t="s">
        <v>3597</v>
      </c>
      <c r="V1199" s="37" t="s">
        <v>3598</v>
      </c>
      <c r="W1199" s="16">
        <v>1000</v>
      </c>
      <c r="X1199" s="16" t="s">
        <v>74</v>
      </c>
      <c r="Y1199" s="16" t="s">
        <v>3599</v>
      </c>
      <c r="Z1199" s="16" t="s">
        <v>3600</v>
      </c>
      <c r="AA1199" s="16" t="s">
        <v>339</v>
      </c>
      <c r="AB1199" s="16" t="s">
        <v>3877</v>
      </c>
      <c r="AC1199" s="16" t="s">
        <v>341</v>
      </c>
      <c r="AD1199" s="16"/>
      <c r="AE1199" s="16" t="s">
        <v>1324</v>
      </c>
      <c r="AF1199" s="24">
        <v>2948278</v>
      </c>
      <c r="AG1199" s="25" t="s">
        <v>78</v>
      </c>
      <c r="AH1199" s="24">
        <v>2948278</v>
      </c>
      <c r="AI1199" s="26" t="s">
        <v>78</v>
      </c>
      <c r="AJ1199" s="27">
        <v>43082</v>
      </c>
      <c r="AK1199" s="19"/>
      <c r="AL1199" s="28">
        <f t="shared" ca="1" si="108"/>
        <v>7.25</v>
      </c>
      <c r="AM1199" s="16" t="s">
        <v>173</v>
      </c>
      <c r="AN1199" s="16" t="s">
        <v>121</v>
      </c>
      <c r="AO1199" s="16" t="s">
        <v>343</v>
      </c>
      <c r="AP1199" s="30">
        <v>6.9690000000000002E-2</v>
      </c>
      <c r="AQ1199" s="31" t="s">
        <v>5996</v>
      </c>
      <c r="AR1199" s="31" t="s">
        <v>5996</v>
      </c>
      <c r="AS1199" s="16" t="s">
        <v>107</v>
      </c>
      <c r="AT1199" s="16"/>
      <c r="AU1199" s="33"/>
      <c r="AV1199" s="16"/>
      <c r="AW1199" s="16" t="s">
        <v>5997</v>
      </c>
      <c r="AX1199" s="16">
        <v>3217775357</v>
      </c>
      <c r="AY1199" s="16">
        <v>3232250907</v>
      </c>
      <c r="AZ1199" s="16" t="str">
        <f t="shared" ca="1" si="110"/>
        <v xml:space="preserve"> </v>
      </c>
      <c r="BA1199" s="16" t="s">
        <v>87</v>
      </c>
      <c r="BB1199" s="16" t="s">
        <v>87</v>
      </c>
      <c r="BC1199" s="16"/>
      <c r="BD1199" s="18" t="s">
        <v>87</v>
      </c>
      <c r="BE1199" s="16"/>
      <c r="BF1199" s="16" t="s">
        <v>87</v>
      </c>
      <c r="BG1199" s="31"/>
      <c r="BH1199" s="16"/>
      <c r="BI1199" s="19"/>
      <c r="BJ1199" s="16"/>
      <c r="BK1199" s="16"/>
      <c r="BL1199" s="34"/>
    </row>
    <row r="1200" spans="1:64">
      <c r="A1200" s="15">
        <v>1344</v>
      </c>
      <c r="B1200" s="16">
        <v>301</v>
      </c>
      <c r="C1200" s="17" t="s">
        <v>64</v>
      </c>
      <c r="D1200" s="18">
        <v>1041264015</v>
      </c>
      <c r="E1200" s="18">
        <v>1041264015</v>
      </c>
      <c r="F1200" s="18">
        <v>1041264015</v>
      </c>
      <c r="G1200" s="17" t="s">
        <v>5998</v>
      </c>
      <c r="H1200" s="16" t="s">
        <v>229</v>
      </c>
      <c r="I1200" s="19">
        <v>33448</v>
      </c>
      <c r="J1200" s="16">
        <f t="shared" ca="1" si="109"/>
        <v>33</v>
      </c>
      <c r="K1200" s="17" t="s">
        <v>67</v>
      </c>
      <c r="L1200" s="16">
        <v>4070</v>
      </c>
      <c r="M1200" s="16" t="s">
        <v>3596</v>
      </c>
      <c r="N1200" s="16" t="s">
        <v>3597</v>
      </c>
      <c r="O1200" s="35" t="s">
        <v>3598</v>
      </c>
      <c r="P1200" s="16" t="s">
        <v>71</v>
      </c>
      <c r="Q1200" s="16" t="s">
        <v>131</v>
      </c>
      <c r="R1200" s="38" t="s">
        <v>73</v>
      </c>
      <c r="S1200" s="22"/>
      <c r="T1200" s="22">
        <v>1344</v>
      </c>
      <c r="U1200" s="22" t="s">
        <v>3597</v>
      </c>
      <c r="V1200" s="37" t="s">
        <v>3598</v>
      </c>
      <c r="W1200" s="16">
        <v>1000</v>
      </c>
      <c r="X1200" s="16" t="s">
        <v>74</v>
      </c>
      <c r="Y1200" s="16" t="s">
        <v>3599</v>
      </c>
      <c r="Z1200" s="16" t="s">
        <v>3600</v>
      </c>
      <c r="AA1200" s="16" t="s">
        <v>190</v>
      </c>
      <c r="AB1200" s="16" t="s">
        <v>1085</v>
      </c>
      <c r="AC1200" s="16" t="s">
        <v>1086</v>
      </c>
      <c r="AD1200" s="16" t="s">
        <v>3781</v>
      </c>
      <c r="AE1200" s="16" t="s">
        <v>1324</v>
      </c>
      <c r="AF1200" s="24">
        <v>2948278</v>
      </c>
      <c r="AG1200" s="25" t="s">
        <v>78</v>
      </c>
      <c r="AH1200" s="24">
        <v>2948278</v>
      </c>
      <c r="AI1200" s="26" t="s">
        <v>78</v>
      </c>
      <c r="AJ1200" s="27">
        <v>43080</v>
      </c>
      <c r="AK1200" s="19"/>
      <c r="AL1200" s="28">
        <f t="shared" ca="1" si="108"/>
        <v>7.25</v>
      </c>
      <c r="AM1200" s="16" t="s">
        <v>183</v>
      </c>
      <c r="AN1200" s="16" t="s">
        <v>121</v>
      </c>
      <c r="AO1200" s="16" t="s">
        <v>1087</v>
      </c>
      <c r="AP1200" s="30">
        <v>6.9690000000000002E-2</v>
      </c>
      <c r="AQ1200" s="31" t="s">
        <v>5999</v>
      </c>
      <c r="AR1200" s="31" t="s">
        <v>5999</v>
      </c>
      <c r="AS1200" s="16" t="s">
        <v>107</v>
      </c>
      <c r="AT1200" s="16"/>
      <c r="AU1200" s="33"/>
      <c r="AV1200" s="16"/>
      <c r="AW1200" s="16" t="s">
        <v>6000</v>
      </c>
      <c r="AX1200" s="16">
        <v>3145724672</v>
      </c>
      <c r="AY1200" s="16" t="s">
        <v>78</v>
      </c>
      <c r="AZ1200" s="16" t="str">
        <f t="shared" ca="1" si="110"/>
        <v xml:space="preserve"> </v>
      </c>
      <c r="BA1200" s="16" t="s">
        <v>87</v>
      </c>
      <c r="BB1200" s="16" t="s">
        <v>87</v>
      </c>
      <c r="BC1200" s="16"/>
      <c r="BD1200" s="18" t="s">
        <v>87</v>
      </c>
      <c r="BE1200" s="16"/>
      <c r="BF1200" s="16" t="s">
        <v>87</v>
      </c>
      <c r="BG1200" s="31"/>
      <c r="BH1200" s="16"/>
      <c r="BI1200" s="19"/>
      <c r="BJ1200" s="16"/>
      <c r="BK1200" s="16"/>
      <c r="BL1200" s="34"/>
    </row>
    <row r="1201" spans="1:64">
      <c r="A1201" s="15">
        <v>1345</v>
      </c>
      <c r="B1201" s="16">
        <v>301</v>
      </c>
      <c r="C1201" s="17" t="s">
        <v>112</v>
      </c>
      <c r="D1201" s="18">
        <v>1041530173</v>
      </c>
      <c r="E1201" s="18">
        <v>1041530173</v>
      </c>
      <c r="F1201" s="18">
        <v>1041530173</v>
      </c>
      <c r="G1201" s="17" t="s">
        <v>6001</v>
      </c>
      <c r="H1201" s="16" t="s">
        <v>66</v>
      </c>
      <c r="I1201" s="19" t="s">
        <v>6002</v>
      </c>
      <c r="J1201" s="16">
        <f t="shared" ca="1" si="109"/>
        <v>27</v>
      </c>
      <c r="K1201" s="17" t="s">
        <v>67</v>
      </c>
      <c r="L1201" s="16">
        <v>4070</v>
      </c>
      <c r="M1201" s="16" t="s">
        <v>3596</v>
      </c>
      <c r="N1201" s="16" t="s">
        <v>3597</v>
      </c>
      <c r="O1201" s="35" t="s">
        <v>3598</v>
      </c>
      <c r="P1201" s="16" t="s">
        <v>71</v>
      </c>
      <c r="Q1201" s="16" t="s">
        <v>131</v>
      </c>
      <c r="R1201" s="38" t="s">
        <v>73</v>
      </c>
      <c r="S1201" s="22"/>
      <c r="T1201" s="22">
        <v>1345</v>
      </c>
      <c r="U1201" s="22" t="s">
        <v>3597</v>
      </c>
      <c r="V1201" s="37" t="s">
        <v>3598</v>
      </c>
      <c r="W1201" s="16">
        <v>1000</v>
      </c>
      <c r="X1201" s="16" t="s">
        <v>74</v>
      </c>
      <c r="Y1201" s="16" t="s">
        <v>3599</v>
      </c>
      <c r="Z1201" s="16" t="s">
        <v>3600</v>
      </c>
      <c r="AA1201" s="16" t="s">
        <v>339</v>
      </c>
      <c r="AB1201" s="16" t="s">
        <v>3947</v>
      </c>
      <c r="AC1201" s="16" t="s">
        <v>3948</v>
      </c>
      <c r="AD1201" s="16"/>
      <c r="AE1201" s="16" t="s">
        <v>3601</v>
      </c>
      <c r="AF1201" s="24">
        <v>2948278</v>
      </c>
      <c r="AG1201" s="25" t="s">
        <v>78</v>
      </c>
      <c r="AH1201" s="24">
        <v>2948278</v>
      </c>
      <c r="AI1201" s="26" t="s">
        <v>78</v>
      </c>
      <c r="AJ1201" s="27">
        <v>42989</v>
      </c>
      <c r="AK1201" s="19"/>
      <c r="AL1201" s="28">
        <f t="shared" ca="1" si="108"/>
        <v>7.5</v>
      </c>
      <c r="AM1201" s="16" t="s">
        <v>120</v>
      </c>
      <c r="AN1201" s="16" t="s">
        <v>94</v>
      </c>
      <c r="AO1201" s="16" t="s">
        <v>3949</v>
      </c>
      <c r="AP1201" s="30">
        <v>6.9690000000000002E-2</v>
      </c>
      <c r="AQ1201" s="31" t="s">
        <v>6003</v>
      </c>
      <c r="AR1201" s="31" t="s">
        <v>6003</v>
      </c>
      <c r="AS1201" s="16" t="s">
        <v>107</v>
      </c>
      <c r="AT1201" s="16"/>
      <c r="AU1201" s="33"/>
      <c r="AV1201" s="16"/>
      <c r="AW1201" s="16" t="s">
        <v>6004</v>
      </c>
      <c r="AX1201" s="16">
        <v>3102220069</v>
      </c>
      <c r="AY1201" s="16" t="s">
        <v>78</v>
      </c>
      <c r="AZ1201" s="16" t="str">
        <f t="shared" ca="1" si="110"/>
        <v xml:space="preserve"> </v>
      </c>
      <c r="BA1201" s="16" t="s">
        <v>87</v>
      </c>
      <c r="BB1201" s="16" t="s">
        <v>265</v>
      </c>
      <c r="BC1201" s="16"/>
      <c r="BD1201" s="18" t="s">
        <v>87</v>
      </c>
      <c r="BE1201" s="16"/>
      <c r="BF1201" s="16" t="s">
        <v>87</v>
      </c>
      <c r="BG1201" s="31"/>
      <c r="BH1201" s="16"/>
      <c r="BI1201" s="19"/>
      <c r="BJ1201" s="16"/>
      <c r="BK1201" s="16"/>
      <c r="BL1201" s="34"/>
    </row>
    <row r="1202" spans="1:64">
      <c r="A1202" s="15">
        <v>1346</v>
      </c>
      <c r="B1202" s="16">
        <v>301</v>
      </c>
      <c r="C1202" s="17" t="s">
        <v>112</v>
      </c>
      <c r="D1202" s="18">
        <v>1041530174</v>
      </c>
      <c r="E1202" s="18">
        <v>1041530174</v>
      </c>
      <c r="F1202" s="18">
        <v>1041530174</v>
      </c>
      <c r="G1202" s="17" t="s">
        <v>6005</v>
      </c>
      <c r="H1202" s="16"/>
      <c r="I1202" s="19" t="s">
        <v>6006</v>
      </c>
      <c r="J1202" s="16">
        <f t="shared" ca="1" si="109"/>
        <v>32</v>
      </c>
      <c r="K1202" s="17" t="s">
        <v>67</v>
      </c>
      <c r="L1202" s="16">
        <v>4070</v>
      </c>
      <c r="M1202" s="16" t="s">
        <v>3596</v>
      </c>
      <c r="N1202" s="16" t="s">
        <v>3597</v>
      </c>
      <c r="O1202" s="35" t="s">
        <v>3598</v>
      </c>
      <c r="P1202" s="16" t="s">
        <v>71</v>
      </c>
      <c r="Q1202" s="16" t="s">
        <v>131</v>
      </c>
      <c r="R1202" s="38" t="s">
        <v>1726</v>
      </c>
      <c r="S1202" s="22"/>
      <c r="T1202" s="22">
        <v>1346</v>
      </c>
      <c r="U1202" s="22" t="s">
        <v>3597</v>
      </c>
      <c r="V1202" s="37" t="s">
        <v>3598</v>
      </c>
      <c r="W1202" s="16">
        <v>1000</v>
      </c>
      <c r="X1202" s="16" t="s">
        <v>74</v>
      </c>
      <c r="Y1202" s="16" t="s">
        <v>3599</v>
      </c>
      <c r="Z1202" s="16" t="s">
        <v>3600</v>
      </c>
      <c r="AA1202" s="16" t="s">
        <v>76</v>
      </c>
      <c r="AB1202" s="16" t="s">
        <v>76</v>
      </c>
      <c r="AC1202" s="16" t="s">
        <v>76</v>
      </c>
      <c r="AD1202" s="16"/>
      <c r="AE1202" s="16" t="s">
        <v>3601</v>
      </c>
      <c r="AF1202" s="24">
        <v>2948278</v>
      </c>
      <c r="AG1202" s="25" t="s">
        <v>78</v>
      </c>
      <c r="AH1202" s="24">
        <v>2948278</v>
      </c>
      <c r="AI1202" s="26" t="s">
        <v>78</v>
      </c>
      <c r="AJ1202" s="27">
        <v>42989</v>
      </c>
      <c r="AK1202" s="19"/>
      <c r="AL1202" s="28">
        <f t="shared" ca="1" si="108"/>
        <v>7.5</v>
      </c>
      <c r="AM1202" s="16" t="s">
        <v>183</v>
      </c>
      <c r="AN1202" s="16" t="s">
        <v>94</v>
      </c>
      <c r="AO1202" s="16" t="s">
        <v>82</v>
      </c>
      <c r="AP1202" s="30">
        <v>6.9690000000000002E-2</v>
      </c>
      <c r="AQ1202" s="31" t="s">
        <v>6007</v>
      </c>
      <c r="AR1202" s="31" t="s">
        <v>6007</v>
      </c>
      <c r="AS1202" s="16" t="s">
        <v>107</v>
      </c>
      <c r="AT1202" s="16"/>
      <c r="AU1202" s="33"/>
      <c r="AV1202" s="16"/>
      <c r="AW1202" s="16" t="s">
        <v>6008</v>
      </c>
      <c r="AX1202" s="16">
        <v>3232892287</v>
      </c>
      <c r="AY1202" s="16" t="s">
        <v>78</v>
      </c>
      <c r="AZ1202" s="16" t="str">
        <f t="shared" ca="1" si="110"/>
        <v xml:space="preserve"> </v>
      </c>
      <c r="BA1202" s="16" t="s">
        <v>87</v>
      </c>
      <c r="BB1202" s="16" t="s">
        <v>87</v>
      </c>
      <c r="BC1202" s="16"/>
      <c r="BD1202" s="18" t="s">
        <v>87</v>
      </c>
      <c r="BE1202" s="16"/>
      <c r="BF1202" s="16" t="s">
        <v>87</v>
      </c>
      <c r="BG1202" s="31"/>
      <c r="BH1202" s="16"/>
      <c r="BI1202" s="19"/>
      <c r="BJ1202" s="16"/>
      <c r="BK1202" s="16"/>
      <c r="BL1202" s="34"/>
    </row>
    <row r="1203" spans="1:64">
      <c r="A1203" s="15">
        <v>1348</v>
      </c>
      <c r="B1203" s="16">
        <v>301</v>
      </c>
      <c r="C1203" s="17" t="s">
        <v>64</v>
      </c>
      <c r="D1203" s="18">
        <v>14297128</v>
      </c>
      <c r="E1203" s="18">
        <v>14297128</v>
      </c>
      <c r="F1203" s="18">
        <v>14297128</v>
      </c>
      <c r="G1203" s="17" t="s">
        <v>6009</v>
      </c>
      <c r="H1203" s="16" t="s">
        <v>89</v>
      </c>
      <c r="I1203" s="19">
        <v>31359</v>
      </c>
      <c r="J1203" s="16">
        <f t="shared" ca="1" si="109"/>
        <v>39</v>
      </c>
      <c r="K1203" s="17" t="s">
        <v>67</v>
      </c>
      <c r="L1203" s="16">
        <v>4070</v>
      </c>
      <c r="M1203" s="16" t="s">
        <v>3596</v>
      </c>
      <c r="N1203" s="16" t="s">
        <v>3597</v>
      </c>
      <c r="O1203" s="35" t="s">
        <v>3598</v>
      </c>
      <c r="P1203" s="16" t="s">
        <v>71</v>
      </c>
      <c r="Q1203" s="16" t="s">
        <v>131</v>
      </c>
      <c r="R1203" s="38" t="s">
        <v>73</v>
      </c>
      <c r="S1203" s="22"/>
      <c r="T1203" s="22">
        <v>1348</v>
      </c>
      <c r="U1203" s="22" t="s">
        <v>3597</v>
      </c>
      <c r="V1203" s="37" t="s">
        <v>3598</v>
      </c>
      <c r="W1203" s="16">
        <v>1000</v>
      </c>
      <c r="X1203" s="16" t="s">
        <v>74</v>
      </c>
      <c r="Y1203" s="16" t="s">
        <v>3599</v>
      </c>
      <c r="Z1203" s="16" t="s">
        <v>3600</v>
      </c>
      <c r="AA1203" s="16" t="s">
        <v>76</v>
      </c>
      <c r="AB1203" s="16" t="s">
        <v>76</v>
      </c>
      <c r="AC1203" s="16" t="s">
        <v>76</v>
      </c>
      <c r="AD1203" s="16"/>
      <c r="AE1203" s="16" t="s">
        <v>3601</v>
      </c>
      <c r="AF1203" s="24">
        <v>2948278</v>
      </c>
      <c r="AG1203" s="25" t="s">
        <v>78</v>
      </c>
      <c r="AH1203" s="24">
        <v>2948278</v>
      </c>
      <c r="AI1203" s="26" t="s">
        <v>78</v>
      </c>
      <c r="AJ1203" s="26">
        <v>44774</v>
      </c>
      <c r="AK1203" s="19" t="s">
        <v>6010</v>
      </c>
      <c r="AL1203" s="28">
        <f t="shared" ca="1" si="108"/>
        <v>2.6666666666666665</v>
      </c>
      <c r="AM1203" s="16" t="s">
        <v>80</v>
      </c>
      <c r="AN1203" s="16" t="s">
        <v>94</v>
      </c>
      <c r="AO1203" s="16" t="s">
        <v>82</v>
      </c>
      <c r="AP1203" s="30">
        <v>6.9690000000000002E-2</v>
      </c>
      <c r="AQ1203" s="31" t="s">
        <v>6011</v>
      </c>
      <c r="AR1203" s="31" t="s">
        <v>6012</v>
      </c>
      <c r="AS1203" s="16" t="s">
        <v>107</v>
      </c>
      <c r="AT1203" s="16"/>
      <c r="AU1203" s="33"/>
      <c r="AV1203" s="16"/>
      <c r="AW1203" s="16" t="s">
        <v>6013</v>
      </c>
      <c r="AX1203" s="16">
        <v>3163460317</v>
      </c>
      <c r="AY1203" s="16" t="s">
        <v>78</v>
      </c>
      <c r="AZ1203" s="16" t="str">
        <f t="shared" ca="1" si="110"/>
        <v xml:space="preserve"> </v>
      </c>
      <c r="BA1203" s="16" t="s">
        <v>87</v>
      </c>
      <c r="BB1203" s="16" t="s">
        <v>211</v>
      </c>
      <c r="BC1203" s="16"/>
      <c r="BD1203" s="18" t="s">
        <v>87</v>
      </c>
      <c r="BE1203" s="16"/>
      <c r="BF1203" s="16" t="s">
        <v>87</v>
      </c>
      <c r="BG1203" s="31"/>
      <c r="BH1203" s="16"/>
      <c r="BI1203" s="19"/>
      <c r="BJ1203" s="16"/>
      <c r="BK1203" s="16"/>
      <c r="BL1203" s="34"/>
    </row>
    <row r="1204" spans="1:64">
      <c r="A1204" s="15">
        <v>1349</v>
      </c>
      <c r="B1204" s="16">
        <v>301</v>
      </c>
      <c r="C1204" s="17" t="s">
        <v>64</v>
      </c>
      <c r="D1204" s="18">
        <v>1045416726</v>
      </c>
      <c r="E1204" s="18">
        <v>1045416726</v>
      </c>
      <c r="F1204" s="18">
        <v>1045416726</v>
      </c>
      <c r="G1204" s="17" t="s">
        <v>6014</v>
      </c>
      <c r="H1204" s="16" t="s">
        <v>89</v>
      </c>
      <c r="I1204" s="19">
        <v>34351</v>
      </c>
      <c r="J1204" s="16">
        <f t="shared" ca="1" si="109"/>
        <v>31</v>
      </c>
      <c r="K1204" s="17" t="s">
        <v>67</v>
      </c>
      <c r="L1204" s="16">
        <v>4070</v>
      </c>
      <c r="M1204" s="16" t="s">
        <v>3596</v>
      </c>
      <c r="N1204" s="16" t="s">
        <v>3597</v>
      </c>
      <c r="O1204" s="35" t="s">
        <v>3598</v>
      </c>
      <c r="P1204" s="16" t="s">
        <v>71</v>
      </c>
      <c r="Q1204" s="16" t="s">
        <v>131</v>
      </c>
      <c r="R1204" s="38" t="s">
        <v>73</v>
      </c>
      <c r="S1204" s="22"/>
      <c r="T1204" s="22">
        <v>1349</v>
      </c>
      <c r="U1204" s="22" t="s">
        <v>3597</v>
      </c>
      <c r="V1204" s="37" t="s">
        <v>3598</v>
      </c>
      <c r="W1204" s="16">
        <v>1000</v>
      </c>
      <c r="X1204" s="16" t="s">
        <v>74</v>
      </c>
      <c r="Y1204" s="16" t="s">
        <v>3599</v>
      </c>
      <c r="Z1204" s="16" t="s">
        <v>3600</v>
      </c>
      <c r="AA1204" s="16" t="s">
        <v>76</v>
      </c>
      <c r="AB1204" s="16" t="s">
        <v>76</v>
      </c>
      <c r="AC1204" s="16" t="s">
        <v>76</v>
      </c>
      <c r="AD1204" s="16"/>
      <c r="AE1204" s="16" t="s">
        <v>3601</v>
      </c>
      <c r="AF1204" s="24">
        <v>2948278</v>
      </c>
      <c r="AG1204" s="25" t="s">
        <v>78</v>
      </c>
      <c r="AH1204" s="24">
        <v>2948278</v>
      </c>
      <c r="AI1204" s="26" t="s">
        <v>78</v>
      </c>
      <c r="AJ1204" s="27">
        <v>43059</v>
      </c>
      <c r="AK1204" s="19"/>
      <c r="AL1204" s="28">
        <f t="shared" ca="1" si="108"/>
        <v>7.333333333333333</v>
      </c>
      <c r="AM1204" s="16" t="s">
        <v>93</v>
      </c>
      <c r="AN1204" s="16" t="s">
        <v>121</v>
      </c>
      <c r="AO1204" s="16" t="s">
        <v>82</v>
      </c>
      <c r="AP1204" s="30">
        <v>6.9690000000000002E-2</v>
      </c>
      <c r="AQ1204" s="31" t="s">
        <v>6015</v>
      </c>
      <c r="AR1204" s="31" t="s">
        <v>6015</v>
      </c>
      <c r="AS1204" s="16" t="s">
        <v>107</v>
      </c>
      <c r="AT1204" s="16"/>
      <c r="AU1204" s="33"/>
      <c r="AV1204" s="16"/>
      <c r="AW1204" s="16" t="s">
        <v>6016</v>
      </c>
      <c r="AX1204" s="16">
        <v>3219777061</v>
      </c>
      <c r="AY1204" s="16" t="s">
        <v>78</v>
      </c>
      <c r="AZ1204" s="16" t="str">
        <f t="shared" ca="1" si="110"/>
        <v xml:space="preserve"> </v>
      </c>
      <c r="BA1204" s="16" t="s">
        <v>87</v>
      </c>
      <c r="BB1204" s="16" t="s">
        <v>87</v>
      </c>
      <c r="BC1204" s="16"/>
      <c r="BD1204" s="18" t="s">
        <v>87</v>
      </c>
      <c r="BE1204" s="16"/>
      <c r="BF1204" s="16" t="s">
        <v>87</v>
      </c>
      <c r="BG1204" s="31"/>
      <c r="BH1204" s="16"/>
      <c r="BI1204" s="19"/>
      <c r="BJ1204" s="16"/>
      <c r="BK1204" s="16"/>
      <c r="BL1204" s="34"/>
    </row>
    <row r="1205" spans="1:64">
      <c r="A1205" s="15">
        <v>1350</v>
      </c>
      <c r="B1205" s="16">
        <v>301</v>
      </c>
      <c r="C1205" s="17" t="s">
        <v>112</v>
      </c>
      <c r="D1205" s="18">
        <v>1045432899</v>
      </c>
      <c r="E1205" s="18">
        <v>1045432899</v>
      </c>
      <c r="F1205" s="18">
        <v>1045432899</v>
      </c>
      <c r="G1205" s="17" t="s">
        <v>6017</v>
      </c>
      <c r="H1205" s="16" t="s">
        <v>89</v>
      </c>
      <c r="I1205" s="19">
        <v>32553</v>
      </c>
      <c r="J1205" s="16">
        <f t="shared" ca="1" si="109"/>
        <v>36</v>
      </c>
      <c r="K1205" s="17" t="s">
        <v>67</v>
      </c>
      <c r="L1205" s="16">
        <v>4070</v>
      </c>
      <c r="M1205" s="16" t="s">
        <v>3596</v>
      </c>
      <c r="N1205" s="16" t="s">
        <v>3597</v>
      </c>
      <c r="O1205" s="35" t="s">
        <v>3598</v>
      </c>
      <c r="P1205" s="16" t="s">
        <v>71</v>
      </c>
      <c r="Q1205" s="16" t="s">
        <v>131</v>
      </c>
      <c r="R1205" s="38" t="s">
        <v>73</v>
      </c>
      <c r="S1205" s="22"/>
      <c r="T1205" s="22">
        <v>1350</v>
      </c>
      <c r="U1205" s="22" t="s">
        <v>3597</v>
      </c>
      <c r="V1205" s="37" t="s">
        <v>3598</v>
      </c>
      <c r="W1205" s="16">
        <v>1000</v>
      </c>
      <c r="X1205" s="16" t="s">
        <v>74</v>
      </c>
      <c r="Y1205" s="16" t="s">
        <v>3599</v>
      </c>
      <c r="Z1205" s="16" t="s">
        <v>3600</v>
      </c>
      <c r="AA1205" s="16" t="s">
        <v>339</v>
      </c>
      <c r="AB1205" s="16" t="s">
        <v>4188</v>
      </c>
      <c r="AC1205" s="16" t="s">
        <v>341</v>
      </c>
      <c r="AD1205" s="16"/>
      <c r="AE1205" s="16" t="s">
        <v>3601</v>
      </c>
      <c r="AF1205" s="24">
        <v>2948278</v>
      </c>
      <c r="AG1205" s="25" t="s">
        <v>78</v>
      </c>
      <c r="AH1205" s="24">
        <v>2948278</v>
      </c>
      <c r="AI1205" s="26" t="s">
        <v>78</v>
      </c>
      <c r="AJ1205" s="27">
        <v>43059</v>
      </c>
      <c r="AK1205" s="19"/>
      <c r="AL1205" s="28">
        <f t="shared" ca="1" si="108"/>
        <v>7.333333333333333</v>
      </c>
      <c r="AM1205" s="16" t="s">
        <v>183</v>
      </c>
      <c r="AN1205" s="16" t="s">
        <v>94</v>
      </c>
      <c r="AO1205" s="16" t="s">
        <v>343</v>
      </c>
      <c r="AP1205" s="30">
        <v>6.9690000000000002E-2</v>
      </c>
      <c r="AQ1205" s="31" t="s">
        <v>6018</v>
      </c>
      <c r="AR1205" s="31" t="s">
        <v>6019</v>
      </c>
      <c r="AS1205" s="16" t="s">
        <v>107</v>
      </c>
      <c r="AT1205" s="16"/>
      <c r="AU1205" s="33"/>
      <c r="AV1205" s="16"/>
      <c r="AW1205" s="16" t="s">
        <v>6020</v>
      </c>
      <c r="AX1205" s="16">
        <v>3104120877</v>
      </c>
      <c r="AY1205" s="16" t="s">
        <v>78</v>
      </c>
      <c r="AZ1205" s="16" t="str">
        <f t="shared" ca="1" si="110"/>
        <v xml:space="preserve"> </v>
      </c>
      <c r="BA1205" s="16" t="s">
        <v>87</v>
      </c>
      <c r="BB1205" s="16" t="s">
        <v>706</v>
      </c>
      <c r="BC1205" s="16"/>
      <c r="BD1205" s="18" t="s">
        <v>87</v>
      </c>
      <c r="BE1205" s="16"/>
      <c r="BF1205" s="16" t="s">
        <v>87</v>
      </c>
      <c r="BG1205" s="31"/>
      <c r="BH1205" s="16"/>
      <c r="BI1205" s="19"/>
      <c r="BJ1205" s="16"/>
      <c r="BK1205" s="16"/>
      <c r="BL1205" s="34"/>
    </row>
    <row r="1206" spans="1:64">
      <c r="A1206" s="15">
        <v>1351</v>
      </c>
      <c r="B1206" s="16">
        <v>301</v>
      </c>
      <c r="C1206" s="17" t="s">
        <v>64</v>
      </c>
      <c r="D1206" s="18">
        <v>1047436222</v>
      </c>
      <c r="E1206" s="18">
        <v>1047436222</v>
      </c>
      <c r="F1206" s="18">
        <v>1047436222</v>
      </c>
      <c r="G1206" s="17" t="s">
        <v>6021</v>
      </c>
      <c r="H1206" s="16" t="s">
        <v>89</v>
      </c>
      <c r="I1206" s="19">
        <v>30920</v>
      </c>
      <c r="J1206" s="16">
        <f t="shared" ca="1" si="109"/>
        <v>40</v>
      </c>
      <c r="K1206" s="17" t="s">
        <v>67</v>
      </c>
      <c r="L1206" s="16">
        <v>4070</v>
      </c>
      <c r="M1206" s="16" t="s">
        <v>3596</v>
      </c>
      <c r="N1206" s="16" t="s">
        <v>3597</v>
      </c>
      <c r="O1206" s="35" t="s">
        <v>3598</v>
      </c>
      <c r="P1206" s="16" t="s">
        <v>71</v>
      </c>
      <c r="Q1206" s="16" t="s">
        <v>131</v>
      </c>
      <c r="R1206" s="38" t="s">
        <v>73</v>
      </c>
      <c r="S1206" s="22"/>
      <c r="T1206" s="22">
        <v>1351</v>
      </c>
      <c r="U1206" s="22" t="s">
        <v>3597</v>
      </c>
      <c r="V1206" s="37" t="s">
        <v>3598</v>
      </c>
      <c r="W1206" s="16">
        <v>1000</v>
      </c>
      <c r="X1206" s="16" t="s">
        <v>74</v>
      </c>
      <c r="Y1206" s="16" t="s">
        <v>3599</v>
      </c>
      <c r="Z1206" s="16" t="s">
        <v>3600</v>
      </c>
      <c r="AA1206" s="16" t="s">
        <v>145</v>
      </c>
      <c r="AB1206" s="16" t="s">
        <v>1314</v>
      </c>
      <c r="AC1206" s="16" t="s">
        <v>559</v>
      </c>
      <c r="AD1206" s="16"/>
      <c r="AE1206" s="16" t="s">
        <v>3601</v>
      </c>
      <c r="AF1206" s="24">
        <v>2948278</v>
      </c>
      <c r="AG1206" s="25" t="s">
        <v>78</v>
      </c>
      <c r="AH1206" s="24">
        <v>2948278</v>
      </c>
      <c r="AI1206" s="26" t="s">
        <v>78</v>
      </c>
      <c r="AJ1206" s="27">
        <v>43285</v>
      </c>
      <c r="AK1206" s="19"/>
      <c r="AL1206" s="28">
        <f t="shared" ca="1" si="108"/>
        <v>6.75</v>
      </c>
      <c r="AM1206" s="16" t="s">
        <v>183</v>
      </c>
      <c r="AN1206" s="16" t="s">
        <v>94</v>
      </c>
      <c r="AO1206" s="16" t="s">
        <v>562</v>
      </c>
      <c r="AP1206" s="30">
        <v>6.9690000000000002E-2</v>
      </c>
      <c r="AQ1206" s="31" t="s">
        <v>6022</v>
      </c>
      <c r="AR1206" s="31" t="s">
        <v>6023</v>
      </c>
      <c r="AS1206" s="16" t="s">
        <v>107</v>
      </c>
      <c r="AT1206" s="16"/>
      <c r="AU1206" s="33"/>
      <c r="AV1206" s="16"/>
      <c r="AW1206" s="16" t="s">
        <v>6024</v>
      </c>
      <c r="AX1206" s="16">
        <v>3213217946</v>
      </c>
      <c r="AY1206" s="16" t="s">
        <v>78</v>
      </c>
      <c r="AZ1206" s="16" t="str">
        <f t="shared" ca="1" si="110"/>
        <v xml:space="preserve"> </v>
      </c>
      <c r="BA1206" s="16" t="s">
        <v>87</v>
      </c>
      <c r="BB1206" s="16" t="s">
        <v>87</v>
      </c>
      <c r="BC1206" s="16"/>
      <c r="BD1206" s="18" t="s">
        <v>87</v>
      </c>
      <c r="BE1206" s="16"/>
      <c r="BF1206" s="16" t="s">
        <v>87</v>
      </c>
      <c r="BG1206" s="31"/>
      <c r="BH1206" s="16"/>
      <c r="BI1206" s="19"/>
      <c r="BJ1206" s="16"/>
      <c r="BK1206" s="16"/>
      <c r="BL1206" s="34"/>
    </row>
    <row r="1207" spans="1:64">
      <c r="A1207" s="15">
        <v>1352</v>
      </c>
      <c r="B1207" s="16">
        <v>301</v>
      </c>
      <c r="C1207" s="17" t="s">
        <v>64</v>
      </c>
      <c r="D1207" s="18">
        <v>1047457857</v>
      </c>
      <c r="E1207" s="18">
        <v>1047457857</v>
      </c>
      <c r="F1207" s="18">
        <v>1047457857</v>
      </c>
      <c r="G1207" s="17" t="s">
        <v>6025</v>
      </c>
      <c r="H1207" s="16" t="s">
        <v>66</v>
      </c>
      <c r="I1207" s="19">
        <v>31064</v>
      </c>
      <c r="J1207" s="16">
        <f t="shared" ca="1" si="109"/>
        <v>40</v>
      </c>
      <c r="K1207" s="17" t="s">
        <v>67</v>
      </c>
      <c r="L1207" s="16">
        <v>4070</v>
      </c>
      <c r="M1207" s="16" t="s">
        <v>3596</v>
      </c>
      <c r="N1207" s="16" t="s">
        <v>3597</v>
      </c>
      <c r="O1207" s="35" t="s">
        <v>3598</v>
      </c>
      <c r="P1207" s="16" t="s">
        <v>71</v>
      </c>
      <c r="Q1207" s="16" t="s">
        <v>131</v>
      </c>
      <c r="R1207" s="38" t="s">
        <v>73</v>
      </c>
      <c r="S1207" s="22"/>
      <c r="T1207" s="22">
        <v>1352</v>
      </c>
      <c r="U1207" s="22" t="s">
        <v>3597</v>
      </c>
      <c r="V1207" s="37" t="s">
        <v>3598</v>
      </c>
      <c r="W1207" s="16">
        <v>1000</v>
      </c>
      <c r="X1207" s="16" t="s">
        <v>74</v>
      </c>
      <c r="Y1207" s="16" t="s">
        <v>3599</v>
      </c>
      <c r="Z1207" s="16" t="s">
        <v>3600</v>
      </c>
      <c r="AA1207" s="16" t="s">
        <v>339</v>
      </c>
      <c r="AB1207" s="16" t="s">
        <v>4188</v>
      </c>
      <c r="AC1207" s="16" t="s">
        <v>341</v>
      </c>
      <c r="AD1207" s="16"/>
      <c r="AE1207" s="16" t="s">
        <v>3601</v>
      </c>
      <c r="AF1207" s="24">
        <v>2948278</v>
      </c>
      <c r="AG1207" s="25" t="s">
        <v>78</v>
      </c>
      <c r="AH1207" s="24">
        <v>2948278</v>
      </c>
      <c r="AI1207" s="26" t="s">
        <v>78</v>
      </c>
      <c r="AJ1207" s="27">
        <v>43294</v>
      </c>
      <c r="AK1207" s="19"/>
      <c r="AL1207" s="28">
        <f t="shared" ca="1" si="108"/>
        <v>6.666666666666667</v>
      </c>
      <c r="AM1207" s="16" t="s">
        <v>183</v>
      </c>
      <c r="AN1207" s="16" t="s">
        <v>94</v>
      </c>
      <c r="AO1207" s="16" t="s">
        <v>343</v>
      </c>
      <c r="AP1207" s="30">
        <v>6.9690000000000002E-2</v>
      </c>
      <c r="AQ1207" s="31" t="s">
        <v>6026</v>
      </c>
      <c r="AR1207" s="31" t="s">
        <v>6026</v>
      </c>
      <c r="AS1207" s="16" t="s">
        <v>107</v>
      </c>
      <c r="AT1207" s="16"/>
      <c r="AU1207" s="33"/>
      <c r="AV1207" s="16"/>
      <c r="AW1207" s="16" t="s">
        <v>6027</v>
      </c>
      <c r="AX1207" s="16">
        <v>3197115826</v>
      </c>
      <c r="AY1207" s="16" t="s">
        <v>78</v>
      </c>
      <c r="AZ1207" s="16" t="str">
        <f t="shared" ca="1" si="110"/>
        <v xml:space="preserve"> </v>
      </c>
      <c r="BA1207" s="16" t="s">
        <v>87</v>
      </c>
      <c r="BB1207" s="16" t="s">
        <v>265</v>
      </c>
      <c r="BC1207" s="16"/>
      <c r="BD1207" s="18" t="s">
        <v>87</v>
      </c>
      <c r="BE1207" s="16"/>
      <c r="BF1207" s="16" t="s">
        <v>87</v>
      </c>
      <c r="BG1207" s="31"/>
      <c r="BH1207" s="16"/>
      <c r="BI1207" s="19"/>
      <c r="BJ1207" s="16"/>
      <c r="BK1207" s="16"/>
      <c r="BL1207" s="34"/>
    </row>
    <row r="1208" spans="1:64">
      <c r="A1208" s="15">
        <v>1353</v>
      </c>
      <c r="B1208" s="16">
        <v>301</v>
      </c>
      <c r="C1208" s="17" t="s">
        <v>64</v>
      </c>
      <c r="D1208" s="18">
        <v>78750542</v>
      </c>
      <c r="E1208" s="18">
        <v>78750542</v>
      </c>
      <c r="F1208" s="18">
        <v>78750542</v>
      </c>
      <c r="G1208" s="17" t="s">
        <v>6028</v>
      </c>
      <c r="H1208" s="16" t="s">
        <v>229</v>
      </c>
      <c r="I1208" s="19">
        <v>27387</v>
      </c>
      <c r="J1208" s="16">
        <f t="shared" ca="1" si="109"/>
        <v>50</v>
      </c>
      <c r="K1208" s="17" t="s">
        <v>67</v>
      </c>
      <c r="L1208" s="16">
        <v>4070</v>
      </c>
      <c r="M1208" s="16" t="s">
        <v>3596</v>
      </c>
      <c r="N1208" s="16" t="s">
        <v>3597</v>
      </c>
      <c r="O1208" s="35" t="s">
        <v>3598</v>
      </c>
      <c r="P1208" s="16" t="s">
        <v>71</v>
      </c>
      <c r="Q1208" s="16" t="s">
        <v>131</v>
      </c>
      <c r="R1208" s="38" t="s">
        <v>73</v>
      </c>
      <c r="S1208" s="22"/>
      <c r="T1208" s="22">
        <v>1353</v>
      </c>
      <c r="U1208" s="22" t="s">
        <v>3597</v>
      </c>
      <c r="V1208" s="37" t="s">
        <v>3598</v>
      </c>
      <c r="W1208" s="16">
        <v>1000</v>
      </c>
      <c r="X1208" s="16" t="s">
        <v>74</v>
      </c>
      <c r="Y1208" s="16" t="s">
        <v>3599</v>
      </c>
      <c r="Z1208" s="16" t="s">
        <v>3600</v>
      </c>
      <c r="AA1208" s="16" t="s">
        <v>339</v>
      </c>
      <c r="AB1208" s="16" t="s">
        <v>340</v>
      </c>
      <c r="AC1208" s="16" t="s">
        <v>341</v>
      </c>
      <c r="AD1208" s="16"/>
      <c r="AE1208" s="16" t="s">
        <v>1324</v>
      </c>
      <c r="AF1208" s="24">
        <v>2948278</v>
      </c>
      <c r="AG1208" s="25" t="s">
        <v>78</v>
      </c>
      <c r="AH1208" s="24">
        <v>2948278</v>
      </c>
      <c r="AI1208" s="26" t="s">
        <v>78</v>
      </c>
      <c r="AJ1208" s="27">
        <v>44236</v>
      </c>
      <c r="AK1208" s="19" t="s">
        <v>6029</v>
      </c>
      <c r="AL1208" s="28">
        <f t="shared" ca="1" si="108"/>
        <v>4.083333333333333</v>
      </c>
      <c r="AM1208" s="16" t="s">
        <v>1161</v>
      </c>
      <c r="AN1208" s="16" t="s">
        <v>240</v>
      </c>
      <c r="AO1208" s="16" t="s">
        <v>343</v>
      </c>
      <c r="AP1208" s="30">
        <v>6.9690000000000002E-2</v>
      </c>
      <c r="AQ1208" s="31" t="s">
        <v>6030</v>
      </c>
      <c r="AR1208" s="31" t="s">
        <v>6031</v>
      </c>
      <c r="AS1208" s="16" t="s">
        <v>107</v>
      </c>
      <c r="AT1208" s="16" t="s">
        <v>1165</v>
      </c>
      <c r="AU1208" s="33"/>
      <c r="AV1208" s="16"/>
      <c r="AW1208" s="16" t="s">
        <v>6032</v>
      </c>
      <c r="AX1208" s="16">
        <v>3184232515</v>
      </c>
      <c r="AY1208" s="16" t="s">
        <v>78</v>
      </c>
      <c r="AZ1208" s="16" t="str">
        <f t="shared" ca="1" si="110"/>
        <v xml:space="preserve"> </v>
      </c>
      <c r="BA1208" s="16"/>
      <c r="BB1208" s="16" t="s">
        <v>87</v>
      </c>
      <c r="BC1208" s="16"/>
      <c r="BD1208" s="18" t="s">
        <v>87</v>
      </c>
      <c r="BE1208" s="16"/>
      <c r="BF1208" s="16" t="s">
        <v>87</v>
      </c>
      <c r="BG1208" s="31"/>
      <c r="BH1208" s="16"/>
      <c r="BI1208" s="19"/>
      <c r="BJ1208" s="16"/>
      <c r="BK1208" s="16"/>
      <c r="BL1208" s="34"/>
    </row>
    <row r="1209" spans="1:64">
      <c r="A1209" s="15">
        <v>1354</v>
      </c>
      <c r="B1209" s="16">
        <v>301</v>
      </c>
      <c r="C1209" s="17" t="s">
        <v>64</v>
      </c>
      <c r="D1209" s="18">
        <v>1052946055</v>
      </c>
      <c r="E1209" s="18">
        <v>1052946055</v>
      </c>
      <c r="F1209" s="18">
        <v>1052946055</v>
      </c>
      <c r="G1209" s="17" t="s">
        <v>6033</v>
      </c>
      <c r="H1209" s="16" t="s">
        <v>89</v>
      </c>
      <c r="I1209" s="19">
        <v>31172</v>
      </c>
      <c r="J1209" s="16">
        <f t="shared" ca="1" si="109"/>
        <v>39</v>
      </c>
      <c r="K1209" s="17" t="s">
        <v>67</v>
      </c>
      <c r="L1209" s="16">
        <v>4070</v>
      </c>
      <c r="M1209" s="16" t="s">
        <v>3596</v>
      </c>
      <c r="N1209" s="16" t="s">
        <v>3597</v>
      </c>
      <c r="O1209" s="35" t="s">
        <v>3598</v>
      </c>
      <c r="P1209" s="16" t="s">
        <v>71</v>
      </c>
      <c r="Q1209" s="16" t="s">
        <v>131</v>
      </c>
      <c r="R1209" s="38" t="s">
        <v>73</v>
      </c>
      <c r="S1209" s="22"/>
      <c r="T1209" s="22">
        <v>1354</v>
      </c>
      <c r="U1209" s="22" t="s">
        <v>3597</v>
      </c>
      <c r="V1209" s="37" t="s">
        <v>3598</v>
      </c>
      <c r="W1209" s="16">
        <v>1000</v>
      </c>
      <c r="X1209" s="16" t="s">
        <v>74</v>
      </c>
      <c r="Y1209" s="16" t="s">
        <v>3599</v>
      </c>
      <c r="Z1209" s="16" t="s">
        <v>3600</v>
      </c>
      <c r="AA1209" s="16" t="s">
        <v>339</v>
      </c>
      <c r="AB1209" s="16" t="s">
        <v>3877</v>
      </c>
      <c r="AC1209" s="16" t="s">
        <v>341</v>
      </c>
      <c r="AD1209" s="16"/>
      <c r="AE1209" s="16" t="s">
        <v>3601</v>
      </c>
      <c r="AF1209" s="24">
        <v>2948278</v>
      </c>
      <c r="AG1209" s="25" t="s">
        <v>78</v>
      </c>
      <c r="AH1209" s="24">
        <v>2948278</v>
      </c>
      <c r="AI1209" s="26" t="s">
        <v>78</v>
      </c>
      <c r="AJ1209" s="27">
        <v>43059</v>
      </c>
      <c r="AK1209" s="19"/>
      <c r="AL1209" s="28">
        <f t="shared" ca="1" si="108"/>
        <v>7.333333333333333</v>
      </c>
      <c r="AM1209" s="16" t="s">
        <v>269</v>
      </c>
      <c r="AN1209" s="16" t="s">
        <v>121</v>
      </c>
      <c r="AO1209" s="16" t="s">
        <v>343</v>
      </c>
      <c r="AP1209" s="30">
        <v>6.9690000000000002E-2</v>
      </c>
      <c r="AQ1209" s="31" t="s">
        <v>6034</v>
      </c>
      <c r="AR1209" s="31" t="s">
        <v>6034</v>
      </c>
      <c r="AS1209" s="16" t="s">
        <v>107</v>
      </c>
      <c r="AT1209" s="16"/>
      <c r="AU1209" s="33"/>
      <c r="AV1209" s="16"/>
      <c r="AW1209" s="16" t="s">
        <v>6035</v>
      </c>
      <c r="AX1209" s="16">
        <v>3227698689</v>
      </c>
      <c r="AY1209" s="16" t="s">
        <v>78</v>
      </c>
      <c r="AZ1209" s="16" t="str">
        <f t="shared" ca="1" si="110"/>
        <v xml:space="preserve"> </v>
      </c>
      <c r="BA1209" s="16" t="s">
        <v>87</v>
      </c>
      <c r="BB1209" s="16" t="s">
        <v>87</v>
      </c>
      <c r="BC1209" s="16"/>
      <c r="BD1209" s="18" t="s">
        <v>87</v>
      </c>
      <c r="BE1209" s="16"/>
      <c r="BF1209" s="16" t="s">
        <v>87</v>
      </c>
      <c r="BG1209" s="31"/>
      <c r="BH1209" s="16"/>
      <c r="BI1209" s="19"/>
      <c r="BJ1209" s="16"/>
      <c r="BK1209" s="16"/>
      <c r="BL1209" s="34"/>
    </row>
    <row r="1210" spans="1:64">
      <c r="A1210" s="15">
        <v>1355</v>
      </c>
      <c r="B1210" s="16">
        <v>301</v>
      </c>
      <c r="C1210" s="17" t="s">
        <v>112</v>
      </c>
      <c r="D1210" s="18">
        <v>1058671992</v>
      </c>
      <c r="E1210" s="18">
        <v>1058671992</v>
      </c>
      <c r="F1210" s="18">
        <v>1058671992</v>
      </c>
      <c r="G1210" s="17" t="s">
        <v>6036</v>
      </c>
      <c r="H1210" s="16" t="s">
        <v>89</v>
      </c>
      <c r="I1210" s="19" t="s">
        <v>6037</v>
      </c>
      <c r="J1210" s="16">
        <f t="shared" ca="1" si="109"/>
        <v>39</v>
      </c>
      <c r="K1210" s="17" t="s">
        <v>67</v>
      </c>
      <c r="L1210" s="16">
        <v>4070</v>
      </c>
      <c r="M1210" s="16" t="s">
        <v>3596</v>
      </c>
      <c r="N1210" s="16" t="s">
        <v>3597</v>
      </c>
      <c r="O1210" s="35" t="s">
        <v>3598</v>
      </c>
      <c r="P1210" s="16" t="s">
        <v>71</v>
      </c>
      <c r="Q1210" s="16" t="s">
        <v>131</v>
      </c>
      <c r="R1210" s="38" t="s">
        <v>73</v>
      </c>
      <c r="S1210" s="22"/>
      <c r="T1210" s="22">
        <v>1355</v>
      </c>
      <c r="U1210" s="22" t="s">
        <v>3597</v>
      </c>
      <c r="V1210" s="37" t="s">
        <v>3598</v>
      </c>
      <c r="W1210" s="16">
        <v>1000</v>
      </c>
      <c r="X1210" s="16" t="s">
        <v>74</v>
      </c>
      <c r="Y1210" s="16" t="s">
        <v>3599</v>
      </c>
      <c r="Z1210" s="16" t="s">
        <v>3600</v>
      </c>
      <c r="AA1210" s="16" t="s">
        <v>76</v>
      </c>
      <c r="AB1210" s="16" t="s">
        <v>76</v>
      </c>
      <c r="AC1210" s="16" t="s">
        <v>76</v>
      </c>
      <c r="AD1210" s="16" t="s">
        <v>4005</v>
      </c>
      <c r="AE1210" s="16" t="s">
        <v>3601</v>
      </c>
      <c r="AF1210" s="24">
        <v>2948278</v>
      </c>
      <c r="AG1210" s="25" t="s">
        <v>78</v>
      </c>
      <c r="AH1210" s="24">
        <v>2948278</v>
      </c>
      <c r="AI1210" s="26" t="s">
        <v>78</v>
      </c>
      <c r="AJ1210" s="27">
        <v>43031</v>
      </c>
      <c r="AK1210" s="19"/>
      <c r="AL1210" s="28">
        <f t="shared" ca="1" si="108"/>
        <v>7.416666666666667</v>
      </c>
      <c r="AM1210" s="16" t="s">
        <v>183</v>
      </c>
      <c r="AN1210" s="16" t="s">
        <v>94</v>
      </c>
      <c r="AO1210" s="16" t="s">
        <v>82</v>
      </c>
      <c r="AP1210" s="30">
        <v>6.9690000000000002E-2</v>
      </c>
      <c r="AQ1210" s="31" t="s">
        <v>6038</v>
      </c>
      <c r="AR1210" s="31" t="s">
        <v>6038</v>
      </c>
      <c r="AS1210" s="16" t="s">
        <v>107</v>
      </c>
      <c r="AT1210" s="16"/>
      <c r="AU1210" s="33"/>
      <c r="AV1210" s="16"/>
      <c r="AW1210" s="16" t="s">
        <v>5744</v>
      </c>
      <c r="AX1210" s="16">
        <v>3228808302</v>
      </c>
      <c r="AY1210" s="16" t="s">
        <v>78</v>
      </c>
      <c r="AZ1210" s="16" t="str">
        <f t="shared" ca="1" si="110"/>
        <v xml:space="preserve"> </v>
      </c>
      <c r="BA1210" s="16" t="s">
        <v>87</v>
      </c>
      <c r="BB1210" s="16" t="s">
        <v>87</v>
      </c>
      <c r="BC1210" s="16"/>
      <c r="BD1210" s="18" t="s">
        <v>87</v>
      </c>
      <c r="BE1210" s="16"/>
      <c r="BF1210" s="16" t="s">
        <v>87</v>
      </c>
      <c r="BG1210" s="31"/>
      <c r="BH1210" s="16"/>
      <c r="BI1210" s="19"/>
      <c r="BJ1210" s="16"/>
      <c r="BK1210" s="16"/>
      <c r="BL1210" s="34"/>
    </row>
    <row r="1211" spans="1:64">
      <c r="A1211" s="15">
        <v>1356</v>
      </c>
      <c r="B1211" s="16">
        <v>301</v>
      </c>
      <c r="C1211" s="17" t="s">
        <v>112</v>
      </c>
      <c r="D1211" s="18">
        <v>1059046350</v>
      </c>
      <c r="E1211" s="18">
        <v>1059046350</v>
      </c>
      <c r="F1211" s="18">
        <v>1059046350</v>
      </c>
      <c r="G1211" s="17" t="s">
        <v>6039</v>
      </c>
      <c r="H1211" s="16" t="s">
        <v>66</v>
      </c>
      <c r="I1211" s="19">
        <v>32735</v>
      </c>
      <c r="J1211" s="16">
        <f t="shared" ca="1" si="109"/>
        <v>35</v>
      </c>
      <c r="K1211" s="17" t="s">
        <v>67</v>
      </c>
      <c r="L1211" s="16">
        <v>4070</v>
      </c>
      <c r="M1211" s="16" t="s">
        <v>3596</v>
      </c>
      <c r="N1211" s="16" t="s">
        <v>3597</v>
      </c>
      <c r="O1211" s="35" t="s">
        <v>3598</v>
      </c>
      <c r="P1211" s="16" t="s">
        <v>71</v>
      </c>
      <c r="Q1211" s="16" t="s">
        <v>131</v>
      </c>
      <c r="R1211" s="38" t="s">
        <v>73</v>
      </c>
      <c r="S1211" s="22"/>
      <c r="T1211" s="22">
        <v>1356</v>
      </c>
      <c r="U1211" s="22" t="s">
        <v>3597</v>
      </c>
      <c r="V1211" s="37" t="s">
        <v>3598</v>
      </c>
      <c r="W1211" s="16">
        <v>1000</v>
      </c>
      <c r="X1211" s="16" t="s">
        <v>74</v>
      </c>
      <c r="Y1211" s="16" t="s">
        <v>3599</v>
      </c>
      <c r="Z1211" s="16" t="s">
        <v>3600</v>
      </c>
      <c r="AA1211" s="16" t="s">
        <v>76</v>
      </c>
      <c r="AB1211" s="16" t="s">
        <v>76</v>
      </c>
      <c r="AC1211" s="16" t="s">
        <v>76</v>
      </c>
      <c r="AD1211" s="16"/>
      <c r="AE1211" s="16" t="s">
        <v>1324</v>
      </c>
      <c r="AF1211" s="24">
        <v>2948278</v>
      </c>
      <c r="AG1211" s="25" t="s">
        <v>78</v>
      </c>
      <c r="AH1211" s="24">
        <v>2948278</v>
      </c>
      <c r="AI1211" s="26" t="s">
        <v>78</v>
      </c>
      <c r="AJ1211" s="27">
        <v>43287</v>
      </c>
      <c r="AK1211" s="19"/>
      <c r="AL1211" s="28">
        <f t="shared" ca="1" si="108"/>
        <v>6.666666666666667</v>
      </c>
      <c r="AM1211" s="16" t="s">
        <v>173</v>
      </c>
      <c r="AN1211" s="16" t="s">
        <v>121</v>
      </c>
      <c r="AO1211" s="16" t="s">
        <v>82</v>
      </c>
      <c r="AP1211" s="30">
        <v>6.9690000000000002E-2</v>
      </c>
      <c r="AQ1211" s="31" t="s">
        <v>6040</v>
      </c>
      <c r="AR1211" s="31" t="s">
        <v>6040</v>
      </c>
      <c r="AS1211" s="16" t="s">
        <v>107</v>
      </c>
      <c r="AT1211" s="16"/>
      <c r="AU1211" s="33"/>
      <c r="AV1211" s="16"/>
      <c r="AW1211" s="16" t="s">
        <v>5744</v>
      </c>
      <c r="AX1211" s="16">
        <v>3163721799</v>
      </c>
      <c r="AY1211" s="16" t="s">
        <v>78</v>
      </c>
      <c r="AZ1211" s="16" t="str">
        <f t="shared" ca="1" si="110"/>
        <v xml:space="preserve"> </v>
      </c>
      <c r="BA1211" s="16" t="s">
        <v>87</v>
      </c>
      <c r="BB1211" s="16" t="s">
        <v>87</v>
      </c>
      <c r="BC1211" s="16"/>
      <c r="BD1211" s="18" t="s">
        <v>87</v>
      </c>
      <c r="BE1211" s="16"/>
      <c r="BF1211" s="16" t="s">
        <v>87</v>
      </c>
      <c r="BG1211" s="31"/>
      <c r="BH1211" s="16"/>
      <c r="BI1211" s="19"/>
      <c r="BJ1211" s="16"/>
      <c r="BK1211" s="16"/>
      <c r="BL1211" s="34"/>
    </row>
    <row r="1212" spans="1:64">
      <c r="A1212" s="15">
        <v>1357</v>
      </c>
      <c r="B1212" s="16">
        <v>301</v>
      </c>
      <c r="C1212" s="17" t="s">
        <v>64</v>
      </c>
      <c r="D1212" s="18">
        <v>13851739</v>
      </c>
      <c r="E1212" s="18">
        <v>13851739</v>
      </c>
      <c r="F1212" s="18">
        <v>13851739</v>
      </c>
      <c r="G1212" s="17" t="s">
        <v>6041</v>
      </c>
      <c r="H1212" s="16" t="s">
        <v>89</v>
      </c>
      <c r="I1212" s="19">
        <v>28818</v>
      </c>
      <c r="J1212" s="16">
        <f t="shared" ca="1" si="109"/>
        <v>46</v>
      </c>
      <c r="K1212" s="17" t="s">
        <v>67</v>
      </c>
      <c r="L1212" s="16">
        <v>4070</v>
      </c>
      <c r="M1212" s="16" t="s">
        <v>3596</v>
      </c>
      <c r="N1212" s="16" t="s">
        <v>3597</v>
      </c>
      <c r="O1212" s="35" t="s">
        <v>3598</v>
      </c>
      <c r="P1212" s="16" t="s">
        <v>71</v>
      </c>
      <c r="Q1212" s="16" t="s">
        <v>131</v>
      </c>
      <c r="R1212" s="38" t="s">
        <v>73</v>
      </c>
      <c r="S1212" s="22"/>
      <c r="T1212" s="22">
        <v>1357</v>
      </c>
      <c r="U1212" s="22" t="s">
        <v>3597</v>
      </c>
      <c r="V1212" s="37" t="s">
        <v>3598</v>
      </c>
      <c r="W1212" s="16">
        <v>1000</v>
      </c>
      <c r="X1212" s="16" t="s">
        <v>74</v>
      </c>
      <c r="Y1212" s="16" t="s">
        <v>3599</v>
      </c>
      <c r="Z1212" s="16" t="s">
        <v>3600</v>
      </c>
      <c r="AA1212" s="16" t="s">
        <v>145</v>
      </c>
      <c r="AB1212" s="16" t="s">
        <v>1314</v>
      </c>
      <c r="AC1212" s="16" t="s">
        <v>559</v>
      </c>
      <c r="AD1212" s="16"/>
      <c r="AE1212" s="16" t="s">
        <v>3601</v>
      </c>
      <c r="AF1212" s="24">
        <v>2948278</v>
      </c>
      <c r="AG1212" s="25" t="s">
        <v>78</v>
      </c>
      <c r="AH1212" s="24">
        <v>2948278</v>
      </c>
      <c r="AI1212" s="26" t="s">
        <v>78</v>
      </c>
      <c r="AJ1212" s="26">
        <v>44774</v>
      </c>
      <c r="AK1212" s="19" t="s">
        <v>6042</v>
      </c>
      <c r="AL1212" s="28">
        <f t="shared" ca="1" si="108"/>
        <v>2.6666666666666665</v>
      </c>
      <c r="AM1212" s="16" t="s">
        <v>183</v>
      </c>
      <c r="AN1212" s="16" t="s">
        <v>121</v>
      </c>
      <c r="AO1212" s="16" t="s">
        <v>562</v>
      </c>
      <c r="AP1212" s="30">
        <v>6.9690000000000002E-2</v>
      </c>
      <c r="AQ1212" s="31" t="s">
        <v>6043</v>
      </c>
      <c r="AR1212" s="31" t="s">
        <v>6044</v>
      </c>
      <c r="AS1212" s="16" t="s">
        <v>107</v>
      </c>
      <c r="AT1212" s="16"/>
      <c r="AU1212" s="33"/>
      <c r="AV1212" s="16"/>
      <c r="AW1212" s="16" t="s">
        <v>6045</v>
      </c>
      <c r="AX1212" s="16">
        <v>3212119689</v>
      </c>
      <c r="AY1212" s="16" t="s">
        <v>78</v>
      </c>
      <c r="AZ1212" s="16" t="str">
        <f t="shared" ca="1" si="110"/>
        <v xml:space="preserve"> </v>
      </c>
      <c r="BA1212" s="16" t="s">
        <v>87</v>
      </c>
      <c r="BB1212" s="16" t="s">
        <v>265</v>
      </c>
      <c r="BC1212" s="16"/>
      <c r="BD1212" s="18" t="s">
        <v>87</v>
      </c>
      <c r="BE1212" s="16"/>
      <c r="BF1212" s="16" t="s">
        <v>87</v>
      </c>
      <c r="BG1212" s="31"/>
      <c r="BH1212" s="16"/>
      <c r="BI1212" s="19"/>
      <c r="BJ1212" s="16"/>
      <c r="BK1212" s="16"/>
      <c r="BL1212" s="34"/>
    </row>
    <row r="1213" spans="1:64">
      <c r="A1213" s="15">
        <v>1358</v>
      </c>
      <c r="B1213" s="16">
        <v>301</v>
      </c>
      <c r="C1213" s="17" t="s">
        <v>64</v>
      </c>
      <c r="D1213" s="18">
        <v>1059362177</v>
      </c>
      <c r="E1213" s="18">
        <v>1059362177</v>
      </c>
      <c r="F1213" s="18">
        <v>1059362177</v>
      </c>
      <c r="G1213" s="17" t="s">
        <v>6046</v>
      </c>
      <c r="H1213" s="16" t="s">
        <v>89</v>
      </c>
      <c r="I1213" s="19">
        <v>31000</v>
      </c>
      <c r="J1213" s="16">
        <f t="shared" ca="1" si="109"/>
        <v>40</v>
      </c>
      <c r="K1213" s="17" t="s">
        <v>67</v>
      </c>
      <c r="L1213" s="16">
        <v>4070</v>
      </c>
      <c r="M1213" s="16" t="s">
        <v>3596</v>
      </c>
      <c r="N1213" s="16" t="s">
        <v>3597</v>
      </c>
      <c r="O1213" s="35" t="s">
        <v>3598</v>
      </c>
      <c r="P1213" s="16" t="s">
        <v>71</v>
      </c>
      <c r="Q1213" s="16" t="s">
        <v>131</v>
      </c>
      <c r="R1213" s="38" t="s">
        <v>73</v>
      </c>
      <c r="S1213" s="22"/>
      <c r="T1213" s="22">
        <v>1358</v>
      </c>
      <c r="U1213" s="22" t="s">
        <v>3597</v>
      </c>
      <c r="V1213" s="37" t="s">
        <v>3598</v>
      </c>
      <c r="W1213" s="16">
        <v>1000</v>
      </c>
      <c r="X1213" s="16" t="s">
        <v>74</v>
      </c>
      <c r="Y1213" s="16" t="s">
        <v>3599</v>
      </c>
      <c r="Z1213" s="16" t="s">
        <v>3600</v>
      </c>
      <c r="AA1213" s="16" t="s">
        <v>1359</v>
      </c>
      <c r="AB1213" s="16" t="s">
        <v>6047</v>
      </c>
      <c r="AC1213" s="16" t="s">
        <v>1951</v>
      </c>
      <c r="AD1213" s="16" t="s">
        <v>6048</v>
      </c>
      <c r="AE1213" s="16" t="s">
        <v>3601</v>
      </c>
      <c r="AF1213" s="24">
        <v>2948278</v>
      </c>
      <c r="AG1213" s="25" t="s">
        <v>78</v>
      </c>
      <c r="AH1213" s="24">
        <v>2948278</v>
      </c>
      <c r="AI1213" s="26" t="s">
        <v>78</v>
      </c>
      <c r="AJ1213" s="27">
        <v>43285</v>
      </c>
      <c r="AK1213" s="19"/>
      <c r="AL1213" s="28">
        <f t="shared" ca="1" si="108"/>
        <v>6.75</v>
      </c>
      <c r="AM1213" s="16" t="s">
        <v>183</v>
      </c>
      <c r="AN1213" s="16" t="s">
        <v>94</v>
      </c>
      <c r="AO1213" s="16" t="s">
        <v>1953</v>
      </c>
      <c r="AP1213" s="30">
        <v>6.9690000000000002E-2</v>
      </c>
      <c r="AQ1213" s="31" t="s">
        <v>6049</v>
      </c>
      <c r="AR1213" s="31" t="s">
        <v>6049</v>
      </c>
      <c r="AS1213" s="16" t="s">
        <v>107</v>
      </c>
      <c r="AT1213" s="16"/>
      <c r="AU1213" s="33"/>
      <c r="AV1213" s="16"/>
      <c r="AW1213" s="16" t="s">
        <v>6050</v>
      </c>
      <c r="AX1213" s="16">
        <v>3185757511</v>
      </c>
      <c r="AY1213" s="16" t="s">
        <v>78</v>
      </c>
      <c r="AZ1213" s="16" t="str">
        <f t="shared" ca="1" si="110"/>
        <v xml:space="preserve"> </v>
      </c>
      <c r="BA1213" s="16" t="s">
        <v>87</v>
      </c>
      <c r="BB1213" s="16" t="s">
        <v>87</v>
      </c>
      <c r="BC1213" s="16"/>
      <c r="BD1213" s="18" t="s">
        <v>87</v>
      </c>
      <c r="BE1213" s="16"/>
      <c r="BF1213" s="16" t="s">
        <v>87</v>
      </c>
      <c r="BG1213" s="31"/>
      <c r="BH1213" s="16"/>
      <c r="BI1213" s="19"/>
      <c r="BJ1213" s="16"/>
      <c r="BK1213" s="16"/>
      <c r="BL1213" s="34"/>
    </row>
    <row r="1214" spans="1:64">
      <c r="A1214" s="15">
        <v>1359</v>
      </c>
      <c r="B1214" s="16">
        <v>301</v>
      </c>
      <c r="C1214" s="17" t="s">
        <v>64</v>
      </c>
      <c r="D1214" s="18">
        <v>1059845731</v>
      </c>
      <c r="E1214" s="18">
        <v>1059845731</v>
      </c>
      <c r="F1214" s="18">
        <v>1059845731</v>
      </c>
      <c r="G1214" s="17" t="s">
        <v>6051</v>
      </c>
      <c r="H1214" s="16" t="s">
        <v>89</v>
      </c>
      <c r="I1214" s="19" t="s">
        <v>6052</v>
      </c>
      <c r="J1214" s="16">
        <f t="shared" ca="1" si="109"/>
        <v>32</v>
      </c>
      <c r="K1214" s="17" t="s">
        <v>67</v>
      </c>
      <c r="L1214" s="16">
        <v>4070</v>
      </c>
      <c r="M1214" s="16" t="s">
        <v>3596</v>
      </c>
      <c r="N1214" s="16" t="s">
        <v>3597</v>
      </c>
      <c r="O1214" s="35" t="s">
        <v>3598</v>
      </c>
      <c r="P1214" s="16" t="s">
        <v>71</v>
      </c>
      <c r="Q1214" s="16" t="s">
        <v>131</v>
      </c>
      <c r="R1214" s="38" t="s">
        <v>73</v>
      </c>
      <c r="S1214" s="22"/>
      <c r="T1214" s="22">
        <v>1359</v>
      </c>
      <c r="U1214" s="22" t="s">
        <v>3597</v>
      </c>
      <c r="V1214" s="37" t="s">
        <v>3598</v>
      </c>
      <c r="W1214" s="16">
        <v>1000</v>
      </c>
      <c r="X1214" s="16" t="s">
        <v>74</v>
      </c>
      <c r="Y1214" s="16" t="s">
        <v>3599</v>
      </c>
      <c r="Z1214" s="16" t="s">
        <v>3600</v>
      </c>
      <c r="AA1214" s="16" t="s">
        <v>463</v>
      </c>
      <c r="AB1214" s="16" t="s">
        <v>3902</v>
      </c>
      <c r="AC1214" s="16" t="s">
        <v>465</v>
      </c>
      <c r="AD1214" s="16" t="s">
        <v>3903</v>
      </c>
      <c r="AE1214" s="16" t="s">
        <v>3601</v>
      </c>
      <c r="AF1214" s="24">
        <v>2948278</v>
      </c>
      <c r="AG1214" s="25" t="s">
        <v>78</v>
      </c>
      <c r="AH1214" s="24">
        <v>2948278</v>
      </c>
      <c r="AI1214" s="26" t="s">
        <v>78</v>
      </c>
      <c r="AJ1214" s="27">
        <v>42996</v>
      </c>
      <c r="AK1214" s="19"/>
      <c r="AL1214" s="28">
        <f t="shared" ca="1" si="108"/>
        <v>7.5</v>
      </c>
      <c r="AM1214" s="16" t="s">
        <v>183</v>
      </c>
      <c r="AN1214" s="16" t="s">
        <v>94</v>
      </c>
      <c r="AO1214" s="16" t="s">
        <v>466</v>
      </c>
      <c r="AP1214" s="30">
        <v>6.9690000000000002E-2</v>
      </c>
      <c r="AQ1214" s="31" t="s">
        <v>6053</v>
      </c>
      <c r="AR1214" s="31"/>
      <c r="AS1214" s="16" t="s">
        <v>107</v>
      </c>
      <c r="AT1214" s="16"/>
      <c r="AU1214" s="33"/>
      <c r="AV1214" s="16"/>
      <c r="AW1214" s="16" t="s">
        <v>6054</v>
      </c>
      <c r="AX1214" s="16">
        <v>3107245120</v>
      </c>
      <c r="AY1214" s="16" t="s">
        <v>78</v>
      </c>
      <c r="AZ1214" s="16" t="str">
        <f t="shared" ca="1" si="110"/>
        <v xml:space="preserve"> </v>
      </c>
      <c r="BA1214" s="16" t="s">
        <v>87</v>
      </c>
      <c r="BB1214" s="16" t="s">
        <v>211</v>
      </c>
      <c r="BC1214" s="16"/>
      <c r="BD1214" s="18" t="s">
        <v>87</v>
      </c>
      <c r="BE1214" s="16"/>
      <c r="BF1214" s="16" t="s">
        <v>87</v>
      </c>
      <c r="BG1214" s="31"/>
      <c r="BH1214" s="16"/>
      <c r="BI1214" s="19"/>
      <c r="BJ1214" s="16"/>
      <c r="BK1214" s="16"/>
      <c r="BL1214" s="34"/>
    </row>
    <row r="1215" spans="1:64">
      <c r="A1215" s="15">
        <v>1360</v>
      </c>
      <c r="B1215" s="16">
        <v>301</v>
      </c>
      <c r="C1215" s="17" t="s">
        <v>64</v>
      </c>
      <c r="D1215" s="18">
        <v>1059902551</v>
      </c>
      <c r="E1215" s="18">
        <v>1059902551</v>
      </c>
      <c r="F1215" s="18">
        <v>1059902551</v>
      </c>
      <c r="G1215" s="17" t="s">
        <v>6055</v>
      </c>
      <c r="H1215" s="16" t="s">
        <v>89</v>
      </c>
      <c r="I1215" s="19">
        <v>35158</v>
      </c>
      <c r="J1215" s="16">
        <f t="shared" ca="1" si="109"/>
        <v>29</v>
      </c>
      <c r="K1215" s="17" t="s">
        <v>67</v>
      </c>
      <c r="L1215" s="16">
        <v>4070</v>
      </c>
      <c r="M1215" s="16" t="s">
        <v>3596</v>
      </c>
      <c r="N1215" s="16" t="s">
        <v>3597</v>
      </c>
      <c r="O1215" s="35" t="s">
        <v>3598</v>
      </c>
      <c r="P1215" s="16" t="s">
        <v>71</v>
      </c>
      <c r="Q1215" s="16" t="s">
        <v>131</v>
      </c>
      <c r="R1215" s="38" t="s">
        <v>73</v>
      </c>
      <c r="S1215" s="22"/>
      <c r="T1215" s="22">
        <v>1360</v>
      </c>
      <c r="U1215" s="22" t="s">
        <v>3597</v>
      </c>
      <c r="V1215" s="37" t="s">
        <v>3598</v>
      </c>
      <c r="W1215" s="16">
        <v>1000</v>
      </c>
      <c r="X1215" s="16" t="s">
        <v>74</v>
      </c>
      <c r="Y1215" s="16" t="s">
        <v>3599</v>
      </c>
      <c r="Z1215" s="16" t="s">
        <v>3600</v>
      </c>
      <c r="AA1215" s="16" t="s">
        <v>463</v>
      </c>
      <c r="AB1215" s="16" t="s">
        <v>3709</v>
      </c>
      <c r="AC1215" s="16" t="s">
        <v>465</v>
      </c>
      <c r="AD1215" s="16"/>
      <c r="AE1215" s="16" t="s">
        <v>3601</v>
      </c>
      <c r="AF1215" s="24">
        <v>2948278</v>
      </c>
      <c r="AG1215" s="25" t="s">
        <v>78</v>
      </c>
      <c r="AH1215" s="24">
        <v>2948278</v>
      </c>
      <c r="AI1215" s="26" t="s">
        <v>78</v>
      </c>
      <c r="AJ1215" s="27">
        <v>43059</v>
      </c>
      <c r="AK1215" s="19"/>
      <c r="AL1215" s="28">
        <f t="shared" ca="1" si="108"/>
        <v>7.333333333333333</v>
      </c>
      <c r="AM1215" s="16" t="s">
        <v>183</v>
      </c>
      <c r="AN1215" s="16" t="s">
        <v>121</v>
      </c>
      <c r="AO1215" s="16" t="s">
        <v>466</v>
      </c>
      <c r="AP1215" s="30">
        <v>6.9690000000000002E-2</v>
      </c>
      <c r="AQ1215" s="31" t="s">
        <v>6056</v>
      </c>
      <c r="AR1215" s="31" t="s">
        <v>6056</v>
      </c>
      <c r="AS1215" s="16" t="s">
        <v>107</v>
      </c>
      <c r="AT1215" s="16"/>
      <c r="AU1215" s="33"/>
      <c r="AV1215" s="16"/>
      <c r="AW1215" s="16" t="s">
        <v>6057</v>
      </c>
      <c r="AX1215" s="16">
        <v>3154146966</v>
      </c>
      <c r="AY1215" s="16" t="s">
        <v>78</v>
      </c>
      <c r="AZ1215" s="16" t="str">
        <f t="shared" ca="1" si="110"/>
        <v xml:space="preserve"> </v>
      </c>
      <c r="BA1215" s="16" t="s">
        <v>87</v>
      </c>
      <c r="BB1215" s="16" t="s">
        <v>87</v>
      </c>
      <c r="BC1215" s="16"/>
      <c r="BD1215" s="18" t="s">
        <v>87</v>
      </c>
      <c r="BE1215" s="16"/>
      <c r="BF1215" s="16" t="s">
        <v>87</v>
      </c>
      <c r="BG1215" s="31"/>
      <c r="BH1215" s="16"/>
      <c r="BI1215" s="19"/>
      <c r="BJ1215" s="16"/>
      <c r="BK1215" s="16"/>
      <c r="BL1215" s="34"/>
    </row>
    <row r="1216" spans="1:64">
      <c r="A1216" s="15">
        <v>1361</v>
      </c>
      <c r="B1216" s="16">
        <v>301</v>
      </c>
      <c r="C1216" s="17" t="s">
        <v>64</v>
      </c>
      <c r="D1216" s="18">
        <v>1059909447</v>
      </c>
      <c r="E1216" s="18">
        <v>1059909447</v>
      </c>
      <c r="F1216" s="18">
        <v>1059909447</v>
      </c>
      <c r="G1216" s="17" t="s">
        <v>6058</v>
      </c>
      <c r="H1216" s="16"/>
      <c r="I1216" s="19">
        <v>33351</v>
      </c>
      <c r="J1216" s="16">
        <f t="shared" ca="1" si="109"/>
        <v>33</v>
      </c>
      <c r="K1216" s="17" t="s">
        <v>67</v>
      </c>
      <c r="L1216" s="16">
        <v>4070</v>
      </c>
      <c r="M1216" s="16" t="s">
        <v>3596</v>
      </c>
      <c r="N1216" s="16" t="s">
        <v>3597</v>
      </c>
      <c r="O1216" s="35" t="s">
        <v>3598</v>
      </c>
      <c r="P1216" s="16" t="s">
        <v>71</v>
      </c>
      <c r="Q1216" s="16" t="s">
        <v>131</v>
      </c>
      <c r="R1216" s="38" t="s">
        <v>73</v>
      </c>
      <c r="S1216" s="22"/>
      <c r="T1216" s="22">
        <v>1361</v>
      </c>
      <c r="U1216" s="22" t="s">
        <v>3597</v>
      </c>
      <c r="V1216" s="37" t="s">
        <v>3598</v>
      </c>
      <c r="W1216" s="16">
        <v>1000</v>
      </c>
      <c r="X1216" s="16" t="s">
        <v>74</v>
      </c>
      <c r="Y1216" s="16" t="s">
        <v>3599</v>
      </c>
      <c r="Z1216" s="16" t="s">
        <v>3600</v>
      </c>
      <c r="AA1216" s="16" t="s">
        <v>463</v>
      </c>
      <c r="AB1216" s="16" t="s">
        <v>510</v>
      </c>
      <c r="AC1216" s="16" t="s">
        <v>511</v>
      </c>
      <c r="AD1216" s="16" t="s">
        <v>5947</v>
      </c>
      <c r="AE1216" s="16" t="s">
        <v>3601</v>
      </c>
      <c r="AF1216" s="24">
        <v>2948278</v>
      </c>
      <c r="AG1216" s="25" t="s">
        <v>78</v>
      </c>
      <c r="AH1216" s="24">
        <v>2948278</v>
      </c>
      <c r="AI1216" s="26" t="s">
        <v>78</v>
      </c>
      <c r="AJ1216" s="27">
        <v>43066</v>
      </c>
      <c r="AK1216" s="19"/>
      <c r="AL1216" s="28">
        <f t="shared" ca="1" si="108"/>
        <v>7.333333333333333</v>
      </c>
      <c r="AM1216" s="16" t="s">
        <v>3898</v>
      </c>
      <c r="AN1216" s="16" t="s">
        <v>94</v>
      </c>
      <c r="AO1216" s="16" t="s">
        <v>513</v>
      </c>
      <c r="AP1216" s="30">
        <v>6.9690000000000002E-2</v>
      </c>
      <c r="AQ1216" s="31" t="s">
        <v>6059</v>
      </c>
      <c r="AR1216" s="31" t="s">
        <v>6059</v>
      </c>
      <c r="AS1216" s="16" t="s">
        <v>107</v>
      </c>
      <c r="AT1216" s="16"/>
      <c r="AU1216" s="33"/>
      <c r="AV1216" s="16"/>
      <c r="AW1216" s="16" t="s">
        <v>6060</v>
      </c>
      <c r="AX1216" s="16">
        <v>3112942137</v>
      </c>
      <c r="AY1216" s="16" t="s">
        <v>78</v>
      </c>
      <c r="AZ1216" s="16" t="str">
        <f t="shared" ref="AZ1216:AZ1247" ca="1" si="111">IF(AND(C1216="MASCULINO",J1216&gt;=59),"Prepensionado",IF(AND(C1216="FEMENINO",J1216&gt;=54),"Prepensionado"," "))</f>
        <v xml:space="preserve"> </v>
      </c>
      <c r="BA1216" s="16" t="s">
        <v>87</v>
      </c>
      <c r="BB1216" s="16" t="s">
        <v>87</v>
      </c>
      <c r="BC1216" s="16"/>
      <c r="BD1216" s="18" t="s">
        <v>87</v>
      </c>
      <c r="BE1216" s="16"/>
      <c r="BF1216" s="16" t="s">
        <v>87</v>
      </c>
      <c r="BG1216" s="31"/>
      <c r="BH1216" s="16"/>
      <c r="BI1216" s="19"/>
      <c r="BJ1216" s="16"/>
      <c r="BK1216" s="16"/>
      <c r="BL1216" s="34"/>
    </row>
    <row r="1217" spans="1:64">
      <c r="A1217" s="15">
        <v>1362</v>
      </c>
      <c r="B1217" s="16">
        <v>301</v>
      </c>
      <c r="C1217" s="17" t="s">
        <v>64</v>
      </c>
      <c r="D1217" s="18">
        <v>1059914454</v>
      </c>
      <c r="E1217" s="18">
        <v>1059914454</v>
      </c>
      <c r="F1217" s="18">
        <v>1059914454</v>
      </c>
      <c r="G1217" s="17" t="s">
        <v>6061</v>
      </c>
      <c r="H1217" s="16" t="s">
        <v>89</v>
      </c>
      <c r="I1217" s="19">
        <v>35233</v>
      </c>
      <c r="J1217" s="16">
        <f t="shared" ca="1" si="109"/>
        <v>28</v>
      </c>
      <c r="K1217" s="17" t="s">
        <v>67</v>
      </c>
      <c r="L1217" s="16">
        <v>4070</v>
      </c>
      <c r="M1217" s="16" t="s">
        <v>3596</v>
      </c>
      <c r="N1217" s="16" t="s">
        <v>3597</v>
      </c>
      <c r="O1217" s="35" t="s">
        <v>3598</v>
      </c>
      <c r="P1217" s="16" t="s">
        <v>71</v>
      </c>
      <c r="Q1217" s="16" t="s">
        <v>131</v>
      </c>
      <c r="R1217" s="38" t="s">
        <v>73</v>
      </c>
      <c r="S1217" s="22"/>
      <c r="T1217" s="22">
        <v>1362</v>
      </c>
      <c r="U1217" s="22" t="s">
        <v>3597</v>
      </c>
      <c r="V1217" s="37" t="s">
        <v>3598</v>
      </c>
      <c r="W1217" s="16">
        <v>1000</v>
      </c>
      <c r="X1217" s="16" t="s">
        <v>74</v>
      </c>
      <c r="Y1217" s="16" t="s">
        <v>3599</v>
      </c>
      <c r="Z1217" s="16" t="s">
        <v>3600</v>
      </c>
      <c r="AA1217" s="16" t="s">
        <v>463</v>
      </c>
      <c r="AB1217" s="16" t="s">
        <v>6062</v>
      </c>
      <c r="AC1217" s="16" t="s">
        <v>465</v>
      </c>
      <c r="AD1217" s="16"/>
      <c r="AE1217" s="16" t="s">
        <v>3601</v>
      </c>
      <c r="AF1217" s="24">
        <v>2948278</v>
      </c>
      <c r="AG1217" s="25" t="s">
        <v>78</v>
      </c>
      <c r="AH1217" s="24">
        <v>2948278</v>
      </c>
      <c r="AI1217" s="26" t="s">
        <v>78</v>
      </c>
      <c r="AJ1217" s="27">
        <v>43308</v>
      </c>
      <c r="AK1217" s="19"/>
      <c r="AL1217" s="28">
        <f t="shared" ca="1" si="108"/>
        <v>6.666666666666667</v>
      </c>
      <c r="AM1217" s="16" t="s">
        <v>3898</v>
      </c>
      <c r="AN1217" s="16" t="s">
        <v>94</v>
      </c>
      <c r="AO1217" s="16" t="s">
        <v>466</v>
      </c>
      <c r="AP1217" s="30">
        <v>6.9690000000000002E-2</v>
      </c>
      <c r="AQ1217" s="31" t="s">
        <v>6063</v>
      </c>
      <c r="AR1217" s="31" t="s">
        <v>6063</v>
      </c>
      <c r="AS1217" s="16" t="s">
        <v>107</v>
      </c>
      <c r="AT1217" s="16"/>
      <c r="AU1217" s="33"/>
      <c r="AV1217" s="16"/>
      <c r="AW1217" s="16" t="s">
        <v>6064</v>
      </c>
      <c r="AX1217" s="16">
        <v>3215855942</v>
      </c>
      <c r="AY1217" s="16" t="s">
        <v>78</v>
      </c>
      <c r="AZ1217" s="16" t="str">
        <f t="shared" ca="1" si="111"/>
        <v xml:space="preserve"> </v>
      </c>
      <c r="BA1217" s="16" t="s">
        <v>87</v>
      </c>
      <c r="BB1217" s="16" t="s">
        <v>87</v>
      </c>
      <c r="BC1217" s="16"/>
      <c r="BD1217" s="18" t="s">
        <v>87</v>
      </c>
      <c r="BE1217" s="16"/>
      <c r="BF1217" s="16" t="s">
        <v>87</v>
      </c>
      <c r="BG1217" s="31"/>
      <c r="BH1217" s="16"/>
      <c r="BI1217" s="19"/>
      <c r="BJ1217" s="16"/>
      <c r="BK1217" s="16"/>
      <c r="BL1217" s="34"/>
    </row>
    <row r="1218" spans="1:64">
      <c r="A1218" s="15">
        <v>1363</v>
      </c>
      <c r="B1218" s="16">
        <v>301</v>
      </c>
      <c r="C1218" s="17" t="s">
        <v>64</v>
      </c>
      <c r="D1218" s="18">
        <v>1060100611</v>
      </c>
      <c r="E1218" s="18">
        <v>1060100611</v>
      </c>
      <c r="F1218" s="18">
        <v>1060100611</v>
      </c>
      <c r="G1218" s="17" t="s">
        <v>6065</v>
      </c>
      <c r="H1218" s="16" t="s">
        <v>89</v>
      </c>
      <c r="I1218" s="19">
        <v>29297</v>
      </c>
      <c r="J1218" s="16">
        <f t="shared" ca="1" si="109"/>
        <v>45</v>
      </c>
      <c r="K1218" s="17" t="s">
        <v>67</v>
      </c>
      <c r="L1218" s="16">
        <v>4070</v>
      </c>
      <c r="M1218" s="16" t="s">
        <v>3596</v>
      </c>
      <c r="N1218" s="16" t="s">
        <v>3597</v>
      </c>
      <c r="O1218" s="35" t="s">
        <v>3598</v>
      </c>
      <c r="P1218" s="16" t="s">
        <v>71</v>
      </c>
      <c r="Q1218" s="16" t="s">
        <v>131</v>
      </c>
      <c r="R1218" s="38" t="s">
        <v>73</v>
      </c>
      <c r="S1218" s="22"/>
      <c r="T1218" s="22">
        <v>1363</v>
      </c>
      <c r="U1218" s="22" t="s">
        <v>3597</v>
      </c>
      <c r="V1218" s="37" t="s">
        <v>3598</v>
      </c>
      <c r="W1218" s="16">
        <v>1000</v>
      </c>
      <c r="X1218" s="16" t="s">
        <v>74</v>
      </c>
      <c r="Y1218" s="16" t="s">
        <v>3599</v>
      </c>
      <c r="Z1218" s="16" t="s">
        <v>3600</v>
      </c>
      <c r="AA1218" s="16" t="s">
        <v>463</v>
      </c>
      <c r="AB1218" s="16" t="s">
        <v>464</v>
      </c>
      <c r="AC1218" s="16" t="s">
        <v>465</v>
      </c>
      <c r="AD1218" s="16"/>
      <c r="AE1218" s="16" t="s">
        <v>3601</v>
      </c>
      <c r="AF1218" s="24">
        <v>2948278</v>
      </c>
      <c r="AG1218" s="25" t="s">
        <v>78</v>
      </c>
      <c r="AH1218" s="24">
        <v>2948278</v>
      </c>
      <c r="AI1218" s="26" t="s">
        <v>78</v>
      </c>
      <c r="AJ1218" s="27">
        <v>43059</v>
      </c>
      <c r="AK1218" s="19"/>
      <c r="AL1218" s="28">
        <f t="shared" ca="1" si="108"/>
        <v>7.333333333333333</v>
      </c>
      <c r="AM1218" s="16" t="s">
        <v>120</v>
      </c>
      <c r="AN1218" s="16" t="s">
        <v>94</v>
      </c>
      <c r="AO1218" s="16" t="s">
        <v>466</v>
      </c>
      <c r="AP1218" s="30">
        <v>6.9690000000000002E-2</v>
      </c>
      <c r="AQ1218" s="31" t="s">
        <v>6066</v>
      </c>
      <c r="AR1218" s="31" t="s">
        <v>6066</v>
      </c>
      <c r="AS1218" s="16" t="s">
        <v>107</v>
      </c>
      <c r="AT1218" s="16"/>
      <c r="AU1218" s="33"/>
      <c r="AV1218" s="16"/>
      <c r="AW1218" s="16" t="s">
        <v>6067</v>
      </c>
      <c r="AX1218" s="16">
        <v>3164014794</v>
      </c>
      <c r="AY1218" s="16" t="s">
        <v>78</v>
      </c>
      <c r="AZ1218" s="16" t="str">
        <f t="shared" ca="1" si="111"/>
        <v xml:space="preserve"> </v>
      </c>
      <c r="BA1218" s="16" t="s">
        <v>87</v>
      </c>
      <c r="BB1218" s="16" t="s">
        <v>211</v>
      </c>
      <c r="BC1218" s="16"/>
      <c r="BD1218" s="18" t="s">
        <v>87</v>
      </c>
      <c r="BE1218" s="16"/>
      <c r="BF1218" s="16" t="s">
        <v>87</v>
      </c>
      <c r="BG1218" s="31"/>
      <c r="BH1218" s="16"/>
      <c r="BI1218" s="19"/>
      <c r="BJ1218" s="16"/>
      <c r="BK1218" s="16"/>
      <c r="BL1218" s="34"/>
    </row>
    <row r="1219" spans="1:64">
      <c r="A1219" s="15">
        <v>1364</v>
      </c>
      <c r="B1219" s="16">
        <v>301</v>
      </c>
      <c r="C1219" s="17" t="s">
        <v>64</v>
      </c>
      <c r="D1219" s="18">
        <v>1060102037</v>
      </c>
      <c r="E1219" s="18">
        <v>1060102037</v>
      </c>
      <c r="F1219" s="18">
        <v>1060102037</v>
      </c>
      <c r="G1219" s="17" t="s">
        <v>6068</v>
      </c>
      <c r="H1219" s="16" t="s">
        <v>89</v>
      </c>
      <c r="I1219" s="19" t="s">
        <v>6069</v>
      </c>
      <c r="J1219" s="16">
        <f t="shared" ca="1" si="109"/>
        <v>36</v>
      </c>
      <c r="K1219" s="17" t="s">
        <v>67</v>
      </c>
      <c r="L1219" s="16">
        <v>4070</v>
      </c>
      <c r="M1219" s="16" t="s">
        <v>3596</v>
      </c>
      <c r="N1219" s="16" t="s">
        <v>3597</v>
      </c>
      <c r="O1219" s="35" t="s">
        <v>3598</v>
      </c>
      <c r="P1219" s="16" t="s">
        <v>71</v>
      </c>
      <c r="Q1219" s="16" t="s">
        <v>131</v>
      </c>
      <c r="R1219" s="38" t="s">
        <v>73</v>
      </c>
      <c r="S1219" s="22"/>
      <c r="T1219" s="22">
        <v>1364</v>
      </c>
      <c r="U1219" s="22" t="s">
        <v>3597</v>
      </c>
      <c r="V1219" s="37" t="s">
        <v>3598</v>
      </c>
      <c r="W1219" s="16">
        <v>1000</v>
      </c>
      <c r="X1219" s="16" t="s">
        <v>74</v>
      </c>
      <c r="Y1219" s="16" t="s">
        <v>3599</v>
      </c>
      <c r="Z1219" s="16" t="s">
        <v>3600</v>
      </c>
      <c r="AA1219" s="16" t="s">
        <v>463</v>
      </c>
      <c r="AB1219" s="16" t="s">
        <v>3907</v>
      </c>
      <c r="AC1219" s="16" t="s">
        <v>465</v>
      </c>
      <c r="AD1219" s="16"/>
      <c r="AE1219" s="16" t="s">
        <v>3601</v>
      </c>
      <c r="AF1219" s="24">
        <v>2948278</v>
      </c>
      <c r="AG1219" s="25" t="s">
        <v>78</v>
      </c>
      <c r="AH1219" s="24">
        <v>2948278</v>
      </c>
      <c r="AI1219" s="26" t="s">
        <v>78</v>
      </c>
      <c r="AJ1219" s="27">
        <v>42996</v>
      </c>
      <c r="AK1219" s="19"/>
      <c r="AL1219" s="28">
        <f t="shared" ca="1" si="108"/>
        <v>7.5</v>
      </c>
      <c r="AM1219" s="16" t="s">
        <v>3898</v>
      </c>
      <c r="AN1219" s="16" t="s">
        <v>94</v>
      </c>
      <c r="AO1219" s="16" t="s">
        <v>466</v>
      </c>
      <c r="AP1219" s="30">
        <v>6.9690000000000002E-2</v>
      </c>
      <c r="AQ1219" s="31" t="s">
        <v>6070</v>
      </c>
      <c r="AR1219" s="31" t="s">
        <v>6070</v>
      </c>
      <c r="AS1219" s="16" t="s">
        <v>107</v>
      </c>
      <c r="AT1219" s="16"/>
      <c r="AU1219" s="33"/>
      <c r="AV1219" s="16"/>
      <c r="AW1219" s="16" t="s">
        <v>6071</v>
      </c>
      <c r="AX1219" s="16" t="s">
        <v>6072</v>
      </c>
      <c r="AY1219" s="16" t="s">
        <v>78</v>
      </c>
      <c r="AZ1219" s="16" t="str">
        <f t="shared" ca="1" si="111"/>
        <v xml:space="preserve"> </v>
      </c>
      <c r="BA1219" s="16" t="s">
        <v>87</v>
      </c>
      <c r="BB1219" s="16" t="s">
        <v>211</v>
      </c>
      <c r="BC1219" s="16"/>
      <c r="BD1219" s="18" t="s">
        <v>87</v>
      </c>
      <c r="BE1219" s="16"/>
      <c r="BF1219" s="16" t="s">
        <v>87</v>
      </c>
      <c r="BG1219" s="31"/>
      <c r="BH1219" s="16"/>
      <c r="BI1219" s="19"/>
      <c r="BJ1219" s="16"/>
      <c r="BK1219" s="16"/>
      <c r="BL1219" s="34"/>
    </row>
    <row r="1220" spans="1:64">
      <c r="A1220" s="15">
        <v>1365</v>
      </c>
      <c r="B1220" s="16">
        <v>301</v>
      </c>
      <c r="C1220" s="17" t="s">
        <v>64</v>
      </c>
      <c r="D1220" s="18">
        <v>1060103018</v>
      </c>
      <c r="E1220" s="18">
        <v>1060103018</v>
      </c>
      <c r="F1220" s="18">
        <v>1060103018</v>
      </c>
      <c r="G1220" s="17" t="s">
        <v>6073</v>
      </c>
      <c r="H1220" s="16" t="s">
        <v>89</v>
      </c>
      <c r="I1220" s="19">
        <v>32844</v>
      </c>
      <c r="J1220" s="16">
        <f t="shared" ca="1" si="109"/>
        <v>35</v>
      </c>
      <c r="K1220" s="17" t="s">
        <v>67</v>
      </c>
      <c r="L1220" s="16">
        <v>4070</v>
      </c>
      <c r="M1220" s="16" t="s">
        <v>3596</v>
      </c>
      <c r="N1220" s="16" t="s">
        <v>3597</v>
      </c>
      <c r="O1220" s="35" t="s">
        <v>3598</v>
      </c>
      <c r="P1220" s="16" t="s">
        <v>71</v>
      </c>
      <c r="Q1220" s="16" t="s">
        <v>131</v>
      </c>
      <c r="R1220" s="38" t="s">
        <v>73</v>
      </c>
      <c r="S1220" s="22"/>
      <c r="T1220" s="22">
        <v>1365</v>
      </c>
      <c r="U1220" s="22" t="s">
        <v>3597</v>
      </c>
      <c r="V1220" s="37" t="s">
        <v>3598</v>
      </c>
      <c r="W1220" s="16">
        <v>1000</v>
      </c>
      <c r="X1220" s="16" t="s">
        <v>74</v>
      </c>
      <c r="Y1220" s="16" t="s">
        <v>3599</v>
      </c>
      <c r="Z1220" s="16" t="s">
        <v>3600</v>
      </c>
      <c r="AA1220" s="16" t="s">
        <v>463</v>
      </c>
      <c r="AB1220" s="16" t="s">
        <v>464</v>
      </c>
      <c r="AC1220" s="16" t="s">
        <v>465</v>
      </c>
      <c r="AD1220" s="16" t="s">
        <v>6074</v>
      </c>
      <c r="AE1220" s="16" t="s">
        <v>3601</v>
      </c>
      <c r="AF1220" s="24">
        <v>2948278</v>
      </c>
      <c r="AG1220" s="25" t="s">
        <v>78</v>
      </c>
      <c r="AH1220" s="24">
        <v>2948278</v>
      </c>
      <c r="AI1220" s="26" t="s">
        <v>78</v>
      </c>
      <c r="AJ1220" s="27">
        <v>43059</v>
      </c>
      <c r="AK1220" s="19"/>
      <c r="AL1220" s="28">
        <f t="shared" ca="1" si="108"/>
        <v>7.333333333333333</v>
      </c>
      <c r="AM1220" s="16" t="s">
        <v>183</v>
      </c>
      <c r="AN1220" s="16" t="s">
        <v>121</v>
      </c>
      <c r="AO1220" s="16" t="s">
        <v>466</v>
      </c>
      <c r="AP1220" s="30">
        <v>6.9690000000000002E-2</v>
      </c>
      <c r="AQ1220" s="31" t="s">
        <v>6075</v>
      </c>
      <c r="AR1220" s="31" t="s">
        <v>6075</v>
      </c>
      <c r="AS1220" s="16" t="s">
        <v>107</v>
      </c>
      <c r="AT1220" s="16"/>
      <c r="AU1220" s="33"/>
      <c r="AV1220" s="16"/>
      <c r="AW1220" s="16" t="s">
        <v>6076</v>
      </c>
      <c r="AX1220" s="16">
        <v>3216807764</v>
      </c>
      <c r="AY1220" s="16" t="s">
        <v>78</v>
      </c>
      <c r="AZ1220" s="16" t="str">
        <f t="shared" ca="1" si="111"/>
        <v xml:space="preserve"> </v>
      </c>
      <c r="BA1220" s="16" t="s">
        <v>87</v>
      </c>
      <c r="BB1220" s="16" t="s">
        <v>211</v>
      </c>
      <c r="BC1220" s="16"/>
      <c r="BD1220" s="18" t="s">
        <v>87</v>
      </c>
      <c r="BE1220" s="16"/>
      <c r="BF1220" s="16" t="s">
        <v>87</v>
      </c>
      <c r="BG1220" s="31"/>
      <c r="BH1220" s="16"/>
      <c r="BI1220" s="19"/>
      <c r="BJ1220" s="16"/>
      <c r="BK1220" s="16"/>
      <c r="BL1220" s="34"/>
    </row>
    <row r="1221" spans="1:64">
      <c r="A1221" s="15">
        <v>1366</v>
      </c>
      <c r="B1221" s="16">
        <v>301</v>
      </c>
      <c r="C1221" s="17" t="s">
        <v>64</v>
      </c>
      <c r="D1221" s="18">
        <v>1060103081</v>
      </c>
      <c r="E1221" s="18">
        <v>1060103081</v>
      </c>
      <c r="F1221" s="18">
        <v>1060103081</v>
      </c>
      <c r="G1221" s="17" t="s">
        <v>6077</v>
      </c>
      <c r="H1221" s="16" t="s">
        <v>89</v>
      </c>
      <c r="I1221" s="19">
        <v>32928</v>
      </c>
      <c r="J1221" s="16">
        <f t="shared" ca="1" si="109"/>
        <v>35</v>
      </c>
      <c r="K1221" s="17" t="s">
        <v>67</v>
      </c>
      <c r="L1221" s="16">
        <v>4070</v>
      </c>
      <c r="M1221" s="16" t="s">
        <v>3596</v>
      </c>
      <c r="N1221" s="16" t="s">
        <v>3597</v>
      </c>
      <c r="O1221" s="35" t="s">
        <v>3598</v>
      </c>
      <c r="P1221" s="16" t="s">
        <v>71</v>
      </c>
      <c r="Q1221" s="16" t="s">
        <v>131</v>
      </c>
      <c r="R1221" s="38" t="s">
        <v>73</v>
      </c>
      <c r="S1221" s="22"/>
      <c r="T1221" s="22">
        <v>1366</v>
      </c>
      <c r="U1221" s="22" t="s">
        <v>3597</v>
      </c>
      <c r="V1221" s="37" t="s">
        <v>3598</v>
      </c>
      <c r="W1221" s="16">
        <v>1000</v>
      </c>
      <c r="X1221" s="16" t="s">
        <v>74</v>
      </c>
      <c r="Y1221" s="16" t="s">
        <v>3599</v>
      </c>
      <c r="Z1221" s="16" t="s">
        <v>3600</v>
      </c>
      <c r="AA1221" s="16" t="s">
        <v>463</v>
      </c>
      <c r="AB1221" s="16" t="s">
        <v>464</v>
      </c>
      <c r="AC1221" s="16" t="s">
        <v>465</v>
      </c>
      <c r="AD1221" s="16"/>
      <c r="AE1221" s="16" t="s">
        <v>3601</v>
      </c>
      <c r="AF1221" s="24">
        <v>2948278</v>
      </c>
      <c r="AG1221" s="25" t="s">
        <v>78</v>
      </c>
      <c r="AH1221" s="24">
        <v>2948278</v>
      </c>
      <c r="AI1221" s="26" t="s">
        <v>78</v>
      </c>
      <c r="AJ1221" s="27">
        <v>43294</v>
      </c>
      <c r="AK1221" s="19"/>
      <c r="AL1221" s="28">
        <f t="shared" ref="AL1221:AL1280" ca="1" si="112">IFERROR(IF(AJ1221=0," ",DATEDIF(AJ1221,TODAY(),"M"))/12," ")</f>
        <v>6.666666666666667</v>
      </c>
      <c r="AM1221" s="16" t="s">
        <v>120</v>
      </c>
      <c r="AN1221" s="16" t="s">
        <v>94</v>
      </c>
      <c r="AO1221" s="16" t="s">
        <v>466</v>
      </c>
      <c r="AP1221" s="30">
        <v>6.9690000000000002E-2</v>
      </c>
      <c r="AQ1221" s="31" t="s">
        <v>6078</v>
      </c>
      <c r="AR1221" s="31" t="s">
        <v>6078</v>
      </c>
      <c r="AS1221" s="16" t="s">
        <v>107</v>
      </c>
      <c r="AT1221" s="16"/>
      <c r="AU1221" s="33"/>
      <c r="AV1221" s="16"/>
      <c r="AW1221" s="16" t="s">
        <v>6079</v>
      </c>
      <c r="AX1221" s="16">
        <v>3215087819</v>
      </c>
      <c r="AY1221" s="16" t="s">
        <v>78</v>
      </c>
      <c r="AZ1221" s="16" t="str">
        <f t="shared" ca="1" si="111"/>
        <v xml:space="preserve"> </v>
      </c>
      <c r="BA1221" s="16" t="s">
        <v>87</v>
      </c>
      <c r="BB1221" s="16" t="s">
        <v>211</v>
      </c>
      <c r="BC1221" s="16"/>
      <c r="BD1221" s="18" t="s">
        <v>87</v>
      </c>
      <c r="BE1221" s="16"/>
      <c r="BF1221" s="16" t="s">
        <v>87</v>
      </c>
      <c r="BG1221" s="31"/>
      <c r="BH1221" s="16"/>
      <c r="BI1221" s="19"/>
      <c r="BJ1221" s="16"/>
      <c r="BK1221" s="16"/>
      <c r="BL1221" s="34"/>
    </row>
    <row r="1222" spans="1:64">
      <c r="A1222" s="15">
        <v>1367</v>
      </c>
      <c r="B1222" s="16">
        <v>301</v>
      </c>
      <c r="C1222" s="17" t="s">
        <v>112</v>
      </c>
      <c r="D1222" s="18">
        <v>1060103601</v>
      </c>
      <c r="E1222" s="18">
        <v>1060103601</v>
      </c>
      <c r="F1222" s="18">
        <v>1060103601</v>
      </c>
      <c r="G1222" s="17" t="s">
        <v>6080</v>
      </c>
      <c r="H1222" s="16" t="s">
        <v>229</v>
      </c>
      <c r="I1222" s="19">
        <v>31954</v>
      </c>
      <c r="J1222" s="16">
        <f t="shared" ca="1" si="109"/>
        <v>37</v>
      </c>
      <c r="K1222" s="17" t="s">
        <v>67</v>
      </c>
      <c r="L1222" s="16">
        <v>4070</v>
      </c>
      <c r="M1222" s="16" t="s">
        <v>3596</v>
      </c>
      <c r="N1222" s="16" t="s">
        <v>3597</v>
      </c>
      <c r="O1222" s="35" t="s">
        <v>3598</v>
      </c>
      <c r="P1222" s="16" t="s">
        <v>71</v>
      </c>
      <c r="Q1222" s="16" t="s">
        <v>131</v>
      </c>
      <c r="R1222" s="38" t="s">
        <v>73</v>
      </c>
      <c r="S1222" s="22"/>
      <c r="T1222" s="22">
        <v>1367</v>
      </c>
      <c r="U1222" s="22" t="s">
        <v>3597</v>
      </c>
      <c r="V1222" s="37" t="s">
        <v>3598</v>
      </c>
      <c r="W1222" s="16">
        <v>1000</v>
      </c>
      <c r="X1222" s="16" t="s">
        <v>74</v>
      </c>
      <c r="Y1222" s="16" t="s">
        <v>3599</v>
      </c>
      <c r="Z1222" s="16" t="s">
        <v>3600</v>
      </c>
      <c r="AA1222" s="16" t="s">
        <v>463</v>
      </c>
      <c r="AB1222" s="16" t="s">
        <v>3907</v>
      </c>
      <c r="AC1222" s="16" t="s">
        <v>465</v>
      </c>
      <c r="AD1222" s="16"/>
      <c r="AE1222" s="16" t="s">
        <v>3601</v>
      </c>
      <c r="AF1222" s="24">
        <v>2948278</v>
      </c>
      <c r="AG1222" s="25" t="s">
        <v>78</v>
      </c>
      <c r="AH1222" s="24">
        <v>2948278</v>
      </c>
      <c r="AI1222" s="26" t="s">
        <v>78</v>
      </c>
      <c r="AJ1222" s="27">
        <v>43285</v>
      </c>
      <c r="AK1222" s="19"/>
      <c r="AL1222" s="28">
        <f t="shared" ca="1" si="112"/>
        <v>6.75</v>
      </c>
      <c r="AM1222" s="16" t="s">
        <v>183</v>
      </c>
      <c r="AN1222" s="16" t="s">
        <v>94</v>
      </c>
      <c r="AO1222" s="16" t="s">
        <v>466</v>
      </c>
      <c r="AP1222" s="30">
        <v>6.9690000000000002E-2</v>
      </c>
      <c r="AQ1222" s="31" t="s">
        <v>6081</v>
      </c>
      <c r="AR1222" s="31" t="s">
        <v>6081</v>
      </c>
      <c r="AS1222" s="16" t="s">
        <v>107</v>
      </c>
      <c r="AT1222" s="16"/>
      <c r="AU1222" s="33"/>
      <c r="AV1222" s="16"/>
      <c r="AW1222" s="16" t="s">
        <v>6082</v>
      </c>
      <c r="AX1222" s="16">
        <v>3148951143</v>
      </c>
      <c r="AY1222" s="16" t="s">
        <v>78</v>
      </c>
      <c r="AZ1222" s="16" t="str">
        <f t="shared" ca="1" si="111"/>
        <v xml:space="preserve"> </v>
      </c>
      <c r="BA1222" s="16" t="s">
        <v>87</v>
      </c>
      <c r="BB1222" s="16" t="s">
        <v>211</v>
      </c>
      <c r="BC1222" s="16"/>
      <c r="BD1222" s="18" t="s">
        <v>87</v>
      </c>
      <c r="BE1222" s="16"/>
      <c r="BF1222" s="16" t="s">
        <v>87</v>
      </c>
      <c r="BG1222" s="31"/>
      <c r="BH1222" s="16"/>
      <c r="BI1222" s="19"/>
      <c r="BJ1222" s="16"/>
      <c r="BK1222" s="16"/>
      <c r="BL1222" s="34"/>
    </row>
    <row r="1223" spans="1:64">
      <c r="A1223" s="15">
        <v>1368</v>
      </c>
      <c r="B1223" s="16">
        <v>301</v>
      </c>
      <c r="C1223" s="17" t="s">
        <v>64</v>
      </c>
      <c r="D1223" s="18">
        <v>1236438201</v>
      </c>
      <c r="E1223" s="18">
        <v>1236438201</v>
      </c>
      <c r="F1223" s="18">
        <v>1236438201</v>
      </c>
      <c r="G1223" s="17" t="s">
        <v>6083</v>
      </c>
      <c r="H1223" s="16" t="s">
        <v>89</v>
      </c>
      <c r="I1223" s="19">
        <v>31064</v>
      </c>
      <c r="J1223" s="16">
        <f t="shared" ca="1" si="109"/>
        <v>40</v>
      </c>
      <c r="K1223" s="17" t="s">
        <v>67</v>
      </c>
      <c r="L1223" s="16">
        <v>4070</v>
      </c>
      <c r="M1223" s="16" t="s">
        <v>3596</v>
      </c>
      <c r="N1223" s="16" t="s">
        <v>3597</v>
      </c>
      <c r="O1223" s="35" t="s">
        <v>3598</v>
      </c>
      <c r="P1223" s="16" t="s">
        <v>71</v>
      </c>
      <c r="Q1223" s="16" t="s">
        <v>131</v>
      </c>
      <c r="R1223" s="38" t="s">
        <v>73</v>
      </c>
      <c r="S1223" s="22"/>
      <c r="T1223" s="22">
        <v>1368</v>
      </c>
      <c r="U1223" s="22" t="s">
        <v>3597</v>
      </c>
      <c r="V1223" s="37" t="s">
        <v>3598</v>
      </c>
      <c r="W1223" s="16">
        <v>1000</v>
      </c>
      <c r="X1223" s="16" t="s">
        <v>74</v>
      </c>
      <c r="Y1223" s="16" t="s">
        <v>3599</v>
      </c>
      <c r="Z1223" s="16" t="s">
        <v>3600</v>
      </c>
      <c r="AA1223" s="16" t="s">
        <v>339</v>
      </c>
      <c r="AB1223" s="16" t="s">
        <v>4188</v>
      </c>
      <c r="AC1223" s="16" t="s">
        <v>341</v>
      </c>
      <c r="AD1223" s="16"/>
      <c r="AE1223" s="16" t="s">
        <v>3601</v>
      </c>
      <c r="AF1223" s="24">
        <v>2948278</v>
      </c>
      <c r="AG1223" s="25" t="s">
        <v>78</v>
      </c>
      <c r="AH1223" s="24">
        <v>2948278</v>
      </c>
      <c r="AI1223" s="26" t="s">
        <v>78</v>
      </c>
      <c r="AJ1223" s="27">
        <v>43801</v>
      </c>
      <c r="AK1223" s="19"/>
      <c r="AL1223" s="28">
        <f t="shared" ca="1" si="112"/>
        <v>5.333333333333333</v>
      </c>
      <c r="AM1223" s="16" t="s">
        <v>183</v>
      </c>
      <c r="AN1223" s="16" t="s">
        <v>94</v>
      </c>
      <c r="AO1223" s="16" t="s">
        <v>343</v>
      </c>
      <c r="AP1223" s="30">
        <v>6.9690000000000002E-2</v>
      </c>
      <c r="AQ1223" s="31" t="s">
        <v>6084</v>
      </c>
      <c r="AR1223" s="31" t="s">
        <v>6084</v>
      </c>
      <c r="AS1223" s="16" t="s">
        <v>107</v>
      </c>
      <c r="AT1223" s="16"/>
      <c r="AU1223" s="33"/>
      <c r="AV1223" s="16"/>
      <c r="AW1223" s="16" t="s">
        <v>6085</v>
      </c>
      <c r="AX1223" s="16">
        <v>3226218431</v>
      </c>
      <c r="AY1223" s="16" t="s">
        <v>78</v>
      </c>
      <c r="AZ1223" s="16" t="str">
        <f t="shared" ca="1" si="111"/>
        <v xml:space="preserve"> </v>
      </c>
      <c r="BA1223" s="16" t="s">
        <v>87</v>
      </c>
      <c r="BB1223" s="16" t="s">
        <v>87</v>
      </c>
      <c r="BC1223" s="16"/>
      <c r="BD1223" s="18" t="s">
        <v>87</v>
      </c>
      <c r="BE1223" s="16"/>
      <c r="BF1223" s="16" t="s">
        <v>87</v>
      </c>
      <c r="BG1223" s="31"/>
      <c r="BH1223" s="16"/>
      <c r="BI1223" s="19"/>
      <c r="BJ1223" s="16"/>
      <c r="BK1223" s="16"/>
      <c r="BL1223" s="34"/>
    </row>
    <row r="1224" spans="1:64">
      <c r="A1224" s="15">
        <v>1369</v>
      </c>
      <c r="B1224" s="16">
        <v>301</v>
      </c>
      <c r="C1224" s="17" t="s">
        <v>64</v>
      </c>
      <c r="D1224" s="18">
        <v>1144160875</v>
      </c>
      <c r="E1224" s="18">
        <v>1144160875</v>
      </c>
      <c r="F1224" s="18">
        <v>1144160875</v>
      </c>
      <c r="G1224" s="17" t="s">
        <v>6086</v>
      </c>
      <c r="H1224" s="16" t="s">
        <v>66</v>
      </c>
      <c r="I1224" s="19">
        <v>33797</v>
      </c>
      <c r="J1224" s="16">
        <f t="shared" ca="1" si="109"/>
        <v>32</v>
      </c>
      <c r="K1224" s="17" t="s">
        <v>67</v>
      </c>
      <c r="L1224" s="16">
        <v>4070</v>
      </c>
      <c r="M1224" s="16" t="s">
        <v>3596</v>
      </c>
      <c r="N1224" s="16" t="s">
        <v>3597</v>
      </c>
      <c r="O1224" s="35" t="s">
        <v>3598</v>
      </c>
      <c r="P1224" s="16" t="s">
        <v>71</v>
      </c>
      <c r="Q1224" s="16" t="s">
        <v>131</v>
      </c>
      <c r="R1224" s="38" t="s">
        <v>73</v>
      </c>
      <c r="S1224" s="22"/>
      <c r="T1224" s="22">
        <v>1369</v>
      </c>
      <c r="U1224" s="22" t="s">
        <v>3597</v>
      </c>
      <c r="V1224" s="37" t="s">
        <v>3598</v>
      </c>
      <c r="W1224" s="16">
        <v>1000</v>
      </c>
      <c r="X1224" s="16" t="s">
        <v>74</v>
      </c>
      <c r="Y1224" s="16" t="s">
        <v>3599</v>
      </c>
      <c r="Z1224" s="16" t="s">
        <v>3600</v>
      </c>
      <c r="AA1224" s="16" t="s">
        <v>433</v>
      </c>
      <c r="AB1224" s="16" t="s">
        <v>434</v>
      </c>
      <c r="AC1224" s="16" t="s">
        <v>435</v>
      </c>
      <c r="AD1224" s="16" t="s">
        <v>6087</v>
      </c>
      <c r="AE1224" s="16" t="s">
        <v>1324</v>
      </c>
      <c r="AF1224" s="24">
        <v>2948278</v>
      </c>
      <c r="AG1224" s="25" t="s">
        <v>78</v>
      </c>
      <c r="AH1224" s="24">
        <v>2948278</v>
      </c>
      <c r="AI1224" s="26" t="s">
        <v>78</v>
      </c>
      <c r="AJ1224" s="27">
        <v>44152</v>
      </c>
      <c r="AK1224" s="19" t="s">
        <v>6088</v>
      </c>
      <c r="AL1224" s="28">
        <f t="shared" ca="1" si="112"/>
        <v>4.333333333333333</v>
      </c>
      <c r="AM1224" s="16" t="s">
        <v>269</v>
      </c>
      <c r="AN1224" s="16" t="s">
        <v>121</v>
      </c>
      <c r="AO1224" s="16" t="s">
        <v>436</v>
      </c>
      <c r="AP1224" s="30">
        <v>6.9690000000000002E-2</v>
      </c>
      <c r="AQ1224" s="31" t="s">
        <v>6089</v>
      </c>
      <c r="AR1224" s="31" t="s">
        <v>6090</v>
      </c>
      <c r="AS1224" s="16" t="s">
        <v>107</v>
      </c>
      <c r="AT1224" s="16"/>
      <c r="AU1224" s="33"/>
      <c r="AV1224" s="16"/>
      <c r="AW1224" s="16" t="s">
        <v>6091</v>
      </c>
      <c r="AX1224" s="16">
        <v>3165335296</v>
      </c>
      <c r="AY1224" s="16" t="s">
        <v>78</v>
      </c>
      <c r="AZ1224" s="16" t="str">
        <f t="shared" ca="1" si="111"/>
        <v xml:space="preserve"> </v>
      </c>
      <c r="BA1224" s="16" t="s">
        <v>87</v>
      </c>
      <c r="BB1224" s="16" t="s">
        <v>87</v>
      </c>
      <c r="BC1224" s="16"/>
      <c r="BD1224" s="18" t="s">
        <v>87</v>
      </c>
      <c r="BE1224" s="16"/>
      <c r="BF1224" s="16" t="s">
        <v>87</v>
      </c>
      <c r="BG1224" s="31"/>
      <c r="BH1224" s="16"/>
      <c r="BI1224" s="19"/>
      <c r="BJ1224" s="16"/>
      <c r="BK1224" s="16"/>
      <c r="BL1224" s="34"/>
    </row>
    <row r="1225" spans="1:64">
      <c r="A1225" s="15">
        <v>1370</v>
      </c>
      <c r="B1225" s="16">
        <v>301</v>
      </c>
      <c r="C1225" s="17" t="s">
        <v>64</v>
      </c>
      <c r="D1225" s="18">
        <v>1037267193</v>
      </c>
      <c r="E1225" s="18">
        <v>1037267193</v>
      </c>
      <c r="F1225" s="18">
        <v>1037267193</v>
      </c>
      <c r="G1225" s="17" t="s">
        <v>6092</v>
      </c>
      <c r="H1225" s="16"/>
      <c r="I1225" s="19">
        <v>34118</v>
      </c>
      <c r="J1225" s="16">
        <f t="shared" ca="1" si="109"/>
        <v>31</v>
      </c>
      <c r="K1225" s="17" t="s">
        <v>67</v>
      </c>
      <c r="L1225" s="16">
        <v>4070</v>
      </c>
      <c r="M1225" s="16" t="s">
        <v>3596</v>
      </c>
      <c r="N1225" s="16" t="s">
        <v>3597</v>
      </c>
      <c r="O1225" s="35" t="s">
        <v>3598</v>
      </c>
      <c r="P1225" s="16" t="s">
        <v>71</v>
      </c>
      <c r="Q1225" s="16" t="s">
        <v>131</v>
      </c>
      <c r="R1225" s="38" t="s">
        <v>73</v>
      </c>
      <c r="S1225" s="22"/>
      <c r="T1225" s="22">
        <v>1370</v>
      </c>
      <c r="U1225" s="22" t="s">
        <v>3597</v>
      </c>
      <c r="V1225" s="37" t="s">
        <v>3598</v>
      </c>
      <c r="W1225" s="16">
        <v>1000</v>
      </c>
      <c r="X1225" s="16" t="s">
        <v>74</v>
      </c>
      <c r="Y1225" s="16" t="s">
        <v>3599</v>
      </c>
      <c r="Z1225" s="16" t="s">
        <v>3600</v>
      </c>
      <c r="AA1225" s="16" t="s">
        <v>76</v>
      </c>
      <c r="AB1225" s="16" t="s">
        <v>76</v>
      </c>
      <c r="AC1225" s="16" t="s">
        <v>76</v>
      </c>
      <c r="AD1225" s="16"/>
      <c r="AE1225" s="16" t="s">
        <v>3601</v>
      </c>
      <c r="AF1225" s="24">
        <v>2948278</v>
      </c>
      <c r="AG1225" s="25" t="s">
        <v>78</v>
      </c>
      <c r="AH1225" s="24">
        <v>2948278</v>
      </c>
      <c r="AI1225" s="26" t="s">
        <v>78</v>
      </c>
      <c r="AJ1225" s="27">
        <v>43796</v>
      </c>
      <c r="AK1225" s="19"/>
      <c r="AL1225" s="28">
        <f t="shared" ca="1" si="112"/>
        <v>5.333333333333333</v>
      </c>
      <c r="AM1225" s="16" t="s">
        <v>93</v>
      </c>
      <c r="AN1225" s="16" t="s">
        <v>94</v>
      </c>
      <c r="AO1225" s="16" t="s">
        <v>82</v>
      </c>
      <c r="AP1225" s="30">
        <v>6.9690000000000002E-2</v>
      </c>
      <c r="AQ1225" s="31" t="s">
        <v>6093</v>
      </c>
      <c r="AR1225" s="31" t="s">
        <v>6094</v>
      </c>
      <c r="AS1225" s="16" t="s">
        <v>107</v>
      </c>
      <c r="AT1225" s="16"/>
      <c r="AU1225" s="33"/>
      <c r="AV1225" s="16"/>
      <c r="AW1225" s="16" t="s">
        <v>6095</v>
      </c>
      <c r="AX1225" s="16">
        <v>3128315908</v>
      </c>
      <c r="AY1225" s="16" t="s">
        <v>78</v>
      </c>
      <c r="AZ1225" s="16" t="str">
        <f t="shared" ca="1" si="111"/>
        <v xml:space="preserve"> </v>
      </c>
      <c r="BA1225" s="16" t="s">
        <v>87</v>
      </c>
      <c r="BB1225" s="16" t="s">
        <v>87</v>
      </c>
      <c r="BC1225" s="16"/>
      <c r="BD1225" s="18" t="s">
        <v>87</v>
      </c>
      <c r="BE1225" s="16"/>
      <c r="BF1225" s="16" t="s">
        <v>87</v>
      </c>
      <c r="BG1225" s="31"/>
      <c r="BH1225" s="16"/>
      <c r="BI1225" s="19"/>
      <c r="BJ1225" s="16"/>
      <c r="BK1225" s="16"/>
      <c r="BL1225" s="34"/>
    </row>
    <row r="1226" spans="1:64">
      <c r="A1226" s="15">
        <v>1371</v>
      </c>
      <c r="B1226" s="16">
        <v>301</v>
      </c>
      <c r="C1226" s="17" t="s">
        <v>64</v>
      </c>
      <c r="D1226" s="18">
        <v>1060802691</v>
      </c>
      <c r="E1226" s="18">
        <v>1060802691</v>
      </c>
      <c r="F1226" s="18">
        <v>1060802691</v>
      </c>
      <c r="G1226" s="17" t="s">
        <v>6096</v>
      </c>
      <c r="H1226" s="16" t="s">
        <v>89</v>
      </c>
      <c r="I1226" s="19">
        <v>32135</v>
      </c>
      <c r="J1226" s="16">
        <f t="shared" ca="1" si="109"/>
        <v>37</v>
      </c>
      <c r="K1226" s="17" t="s">
        <v>67</v>
      </c>
      <c r="L1226" s="16">
        <v>4070</v>
      </c>
      <c r="M1226" s="16" t="s">
        <v>3596</v>
      </c>
      <c r="N1226" s="16" t="s">
        <v>3597</v>
      </c>
      <c r="O1226" s="35" t="s">
        <v>3598</v>
      </c>
      <c r="P1226" s="16" t="s">
        <v>71</v>
      </c>
      <c r="Q1226" s="16" t="s">
        <v>131</v>
      </c>
      <c r="R1226" s="38" t="s">
        <v>73</v>
      </c>
      <c r="S1226" s="22"/>
      <c r="T1226" s="22">
        <v>1371</v>
      </c>
      <c r="U1226" s="22" t="s">
        <v>3597</v>
      </c>
      <c r="V1226" s="37" t="s">
        <v>3598</v>
      </c>
      <c r="W1226" s="16">
        <v>1000</v>
      </c>
      <c r="X1226" s="16" t="s">
        <v>74</v>
      </c>
      <c r="Y1226" s="16" t="s">
        <v>3599</v>
      </c>
      <c r="Z1226" s="16" t="s">
        <v>3600</v>
      </c>
      <c r="AA1226" s="16" t="s">
        <v>463</v>
      </c>
      <c r="AB1226" s="16" t="s">
        <v>464</v>
      </c>
      <c r="AC1226" s="16" t="s">
        <v>465</v>
      </c>
      <c r="AD1226" s="16"/>
      <c r="AE1226" s="16" t="s">
        <v>3601</v>
      </c>
      <c r="AF1226" s="24">
        <v>2948278</v>
      </c>
      <c r="AG1226" s="25" t="s">
        <v>78</v>
      </c>
      <c r="AH1226" s="24">
        <v>2948278</v>
      </c>
      <c r="AI1226" s="26" t="s">
        <v>78</v>
      </c>
      <c r="AJ1226" s="27">
        <v>43080</v>
      </c>
      <c r="AK1226" s="19"/>
      <c r="AL1226" s="28">
        <f t="shared" ca="1" si="112"/>
        <v>7.25</v>
      </c>
      <c r="AM1226" s="16" t="s">
        <v>183</v>
      </c>
      <c r="AN1226" s="39" t="s">
        <v>94</v>
      </c>
      <c r="AO1226" s="16" t="s">
        <v>466</v>
      </c>
      <c r="AP1226" s="30">
        <v>6.9690000000000002E-2</v>
      </c>
      <c r="AQ1226" s="31" t="s">
        <v>6097</v>
      </c>
      <c r="AR1226" s="84" t="s">
        <v>6097</v>
      </c>
      <c r="AS1226" s="49" t="s">
        <v>107</v>
      </c>
      <c r="AT1226" s="16"/>
      <c r="AU1226" s="33"/>
      <c r="AV1226" s="16"/>
      <c r="AW1226" s="16" t="s">
        <v>6098</v>
      </c>
      <c r="AX1226" s="16">
        <v>3243960610</v>
      </c>
      <c r="AY1226" s="16" t="s">
        <v>78</v>
      </c>
      <c r="AZ1226" s="16" t="str">
        <f t="shared" ca="1" si="111"/>
        <v xml:space="preserve"> </v>
      </c>
      <c r="BA1226" s="16" t="s">
        <v>87</v>
      </c>
      <c r="BB1226" s="16" t="s">
        <v>87</v>
      </c>
      <c r="BC1226" s="16"/>
      <c r="BD1226" s="18" t="s">
        <v>87</v>
      </c>
      <c r="BE1226" s="16"/>
      <c r="BF1226" s="16" t="s">
        <v>87</v>
      </c>
      <c r="BG1226" s="31"/>
      <c r="BH1226" s="16"/>
      <c r="BI1226" s="19"/>
      <c r="BJ1226" s="16"/>
      <c r="BK1226" s="16"/>
      <c r="BL1226" s="34"/>
    </row>
    <row r="1227" spans="1:64">
      <c r="A1227" s="15">
        <v>1372</v>
      </c>
      <c r="B1227" s="16">
        <v>301</v>
      </c>
      <c r="C1227" s="17" t="s">
        <v>112</v>
      </c>
      <c r="D1227" s="18">
        <v>1061016235</v>
      </c>
      <c r="E1227" s="18">
        <v>1061016235</v>
      </c>
      <c r="F1227" s="18">
        <v>1061016235</v>
      </c>
      <c r="G1227" s="17" t="s">
        <v>6099</v>
      </c>
      <c r="H1227" s="16" t="s">
        <v>229</v>
      </c>
      <c r="I1227" s="19">
        <v>30821</v>
      </c>
      <c r="J1227" s="16">
        <f t="shared" ca="1" si="109"/>
        <v>40</v>
      </c>
      <c r="K1227" s="17" t="s">
        <v>67</v>
      </c>
      <c r="L1227" s="16">
        <v>4070</v>
      </c>
      <c r="M1227" s="16" t="s">
        <v>3596</v>
      </c>
      <c r="N1227" s="16" t="s">
        <v>3597</v>
      </c>
      <c r="O1227" s="35" t="s">
        <v>3598</v>
      </c>
      <c r="P1227" s="16" t="s">
        <v>71</v>
      </c>
      <c r="Q1227" s="16" t="s">
        <v>131</v>
      </c>
      <c r="R1227" s="38" t="s">
        <v>73</v>
      </c>
      <c r="S1227" s="22"/>
      <c r="T1227" s="22">
        <v>1372</v>
      </c>
      <c r="U1227" s="22" t="s">
        <v>3597</v>
      </c>
      <c r="V1227" s="37" t="s">
        <v>3598</v>
      </c>
      <c r="W1227" s="16">
        <v>1000</v>
      </c>
      <c r="X1227" s="16" t="s">
        <v>74</v>
      </c>
      <c r="Y1227" s="16" t="s">
        <v>3599</v>
      </c>
      <c r="Z1227" s="16" t="s">
        <v>3600</v>
      </c>
      <c r="AA1227" s="16" t="s">
        <v>433</v>
      </c>
      <c r="AB1227" s="16" t="s">
        <v>434</v>
      </c>
      <c r="AC1227" s="16" t="s">
        <v>435</v>
      </c>
      <c r="AD1227" s="16"/>
      <c r="AE1227" s="16" t="s">
        <v>3601</v>
      </c>
      <c r="AF1227" s="24">
        <v>2948278</v>
      </c>
      <c r="AG1227" s="25" t="s">
        <v>78</v>
      </c>
      <c r="AH1227" s="24">
        <v>2948278</v>
      </c>
      <c r="AI1227" s="26" t="s">
        <v>78</v>
      </c>
      <c r="AJ1227" s="27">
        <v>43082</v>
      </c>
      <c r="AK1227" s="19"/>
      <c r="AL1227" s="28">
        <f t="shared" ca="1" si="112"/>
        <v>7.25</v>
      </c>
      <c r="AM1227" s="16" t="s">
        <v>183</v>
      </c>
      <c r="AN1227" s="16" t="s">
        <v>94</v>
      </c>
      <c r="AO1227" s="16" t="s">
        <v>436</v>
      </c>
      <c r="AP1227" s="30">
        <v>6.9690000000000002E-2</v>
      </c>
      <c r="AQ1227" s="31" t="s">
        <v>6100</v>
      </c>
      <c r="AR1227" s="31" t="s">
        <v>6100</v>
      </c>
      <c r="AS1227" s="16" t="s">
        <v>107</v>
      </c>
      <c r="AT1227" s="16"/>
      <c r="AU1227" s="33"/>
      <c r="AV1227" s="16"/>
      <c r="AW1227" s="16" t="s">
        <v>6101</v>
      </c>
      <c r="AX1227" s="16">
        <v>3044974453</v>
      </c>
      <c r="AY1227" s="16" t="s">
        <v>78</v>
      </c>
      <c r="AZ1227" s="16" t="str">
        <f t="shared" ca="1" si="111"/>
        <v xml:space="preserve"> </v>
      </c>
      <c r="BA1227" s="16" t="s">
        <v>87</v>
      </c>
      <c r="BB1227" s="16" t="s">
        <v>87</v>
      </c>
      <c r="BC1227" s="16"/>
      <c r="BD1227" s="18" t="s">
        <v>87</v>
      </c>
      <c r="BE1227" s="16"/>
      <c r="BF1227" s="16" t="s">
        <v>87</v>
      </c>
      <c r="BG1227" s="31"/>
      <c r="BH1227" s="16"/>
      <c r="BI1227" s="19"/>
      <c r="BJ1227" s="16"/>
      <c r="BK1227" s="16"/>
      <c r="BL1227" s="34"/>
    </row>
    <row r="1228" spans="1:64">
      <c r="A1228" s="15">
        <v>1374</v>
      </c>
      <c r="B1228" s="16">
        <v>301</v>
      </c>
      <c r="C1228" s="17" t="s">
        <v>64</v>
      </c>
      <c r="D1228" s="18">
        <v>1061431547</v>
      </c>
      <c r="E1228" s="18">
        <v>1061431547</v>
      </c>
      <c r="F1228" s="18">
        <v>1061431547</v>
      </c>
      <c r="G1228" s="17" t="s">
        <v>6102</v>
      </c>
      <c r="H1228" s="16"/>
      <c r="I1228" s="19">
        <v>31538</v>
      </c>
      <c r="J1228" s="16">
        <f t="shared" ref="J1228:J1247" ca="1" si="113">IF(I1228=0," ",DATEDIF(I1228,TODAY(),"Y"))</f>
        <v>38</v>
      </c>
      <c r="K1228" s="17" t="s">
        <v>67</v>
      </c>
      <c r="L1228" s="16">
        <v>4070</v>
      </c>
      <c r="M1228" s="16" t="s">
        <v>3596</v>
      </c>
      <c r="N1228" s="16" t="s">
        <v>3597</v>
      </c>
      <c r="O1228" s="35" t="s">
        <v>3598</v>
      </c>
      <c r="P1228" s="16" t="s">
        <v>71</v>
      </c>
      <c r="Q1228" s="16" t="s">
        <v>131</v>
      </c>
      <c r="R1228" s="38" t="s">
        <v>73</v>
      </c>
      <c r="S1228" s="22"/>
      <c r="T1228" s="22">
        <v>1374</v>
      </c>
      <c r="U1228" s="22" t="s">
        <v>3597</v>
      </c>
      <c r="V1228" s="37" t="s">
        <v>3598</v>
      </c>
      <c r="W1228" s="16">
        <v>1000</v>
      </c>
      <c r="X1228" s="16" t="s">
        <v>74</v>
      </c>
      <c r="Y1228" s="16" t="s">
        <v>3599</v>
      </c>
      <c r="Z1228" s="16" t="s">
        <v>3600</v>
      </c>
      <c r="AA1228" s="16" t="s">
        <v>478</v>
      </c>
      <c r="AB1228" s="16" t="s">
        <v>6103</v>
      </c>
      <c r="AC1228" s="16" t="s">
        <v>772</v>
      </c>
      <c r="AD1228" s="52" t="s">
        <v>6104</v>
      </c>
      <c r="AE1228" s="16" t="s">
        <v>3601</v>
      </c>
      <c r="AF1228" s="24">
        <v>2948278</v>
      </c>
      <c r="AG1228" s="25" t="s">
        <v>78</v>
      </c>
      <c r="AH1228" s="24">
        <v>2948278</v>
      </c>
      <c r="AI1228" s="26" t="s">
        <v>78</v>
      </c>
      <c r="AJ1228" s="27">
        <v>43059</v>
      </c>
      <c r="AK1228" s="19"/>
      <c r="AL1228" s="28">
        <f t="shared" ca="1" si="112"/>
        <v>7.333333333333333</v>
      </c>
      <c r="AM1228" s="16" t="s">
        <v>183</v>
      </c>
      <c r="AN1228" s="16" t="s">
        <v>94</v>
      </c>
      <c r="AO1228" s="16" t="s">
        <v>773</v>
      </c>
      <c r="AP1228" s="30">
        <v>6.9690000000000002E-2</v>
      </c>
      <c r="AQ1228" s="31" t="s">
        <v>6105</v>
      </c>
      <c r="AR1228" s="31" t="s">
        <v>6105</v>
      </c>
      <c r="AS1228" s="16" t="s">
        <v>107</v>
      </c>
      <c r="AT1228" s="16"/>
      <c r="AU1228" s="33"/>
      <c r="AV1228" s="16"/>
      <c r="AW1228" s="16" t="s">
        <v>6106</v>
      </c>
      <c r="AX1228" s="16">
        <v>3186854484</v>
      </c>
      <c r="AY1228" s="16" t="s">
        <v>78</v>
      </c>
      <c r="AZ1228" s="16" t="str">
        <f t="shared" ca="1" si="111"/>
        <v xml:space="preserve"> </v>
      </c>
      <c r="BA1228" s="16" t="s">
        <v>87</v>
      </c>
      <c r="BB1228" s="16" t="s">
        <v>87</v>
      </c>
      <c r="BC1228" s="16"/>
      <c r="BD1228" s="18" t="s">
        <v>87</v>
      </c>
      <c r="BE1228" s="16"/>
      <c r="BF1228" s="16" t="s">
        <v>87</v>
      </c>
      <c r="BG1228" s="31"/>
      <c r="BH1228" s="16"/>
      <c r="BI1228" s="19"/>
      <c r="BJ1228" s="16"/>
      <c r="BK1228" s="16"/>
      <c r="BL1228" s="34"/>
    </row>
    <row r="1229" spans="1:64">
      <c r="A1229" s="15">
        <v>1375</v>
      </c>
      <c r="B1229" s="16">
        <v>301</v>
      </c>
      <c r="C1229" s="17" t="s">
        <v>64</v>
      </c>
      <c r="D1229" s="18">
        <v>1061434534</v>
      </c>
      <c r="E1229" s="18">
        <v>1061434534</v>
      </c>
      <c r="F1229" s="18">
        <v>1061434534</v>
      </c>
      <c r="G1229" s="17" t="s">
        <v>6107</v>
      </c>
      <c r="H1229" s="16" t="s">
        <v>89</v>
      </c>
      <c r="I1229" s="19">
        <v>33471</v>
      </c>
      <c r="J1229" s="16">
        <f t="shared" ca="1" si="113"/>
        <v>33</v>
      </c>
      <c r="K1229" s="17" t="s">
        <v>67</v>
      </c>
      <c r="L1229" s="16">
        <v>4070</v>
      </c>
      <c r="M1229" s="16" t="s">
        <v>3596</v>
      </c>
      <c r="N1229" s="16" t="s">
        <v>3597</v>
      </c>
      <c r="O1229" s="35" t="s">
        <v>3598</v>
      </c>
      <c r="P1229" s="16" t="s">
        <v>71</v>
      </c>
      <c r="Q1229" s="16" t="s">
        <v>131</v>
      </c>
      <c r="R1229" s="38" t="s">
        <v>73</v>
      </c>
      <c r="S1229" s="22"/>
      <c r="T1229" s="22">
        <v>1375</v>
      </c>
      <c r="U1229" s="22" t="s">
        <v>3597</v>
      </c>
      <c r="V1229" s="37" t="s">
        <v>3598</v>
      </c>
      <c r="W1229" s="16">
        <v>1000</v>
      </c>
      <c r="X1229" s="16" t="s">
        <v>74</v>
      </c>
      <c r="Y1229" s="16" t="s">
        <v>3599</v>
      </c>
      <c r="Z1229" s="16" t="s">
        <v>3600</v>
      </c>
      <c r="AA1229" s="16" t="s">
        <v>463</v>
      </c>
      <c r="AB1229" s="16" t="s">
        <v>464</v>
      </c>
      <c r="AC1229" s="16" t="s">
        <v>465</v>
      </c>
      <c r="AD1229" s="16"/>
      <c r="AE1229" s="16" t="s">
        <v>1324</v>
      </c>
      <c r="AF1229" s="24">
        <v>2948278</v>
      </c>
      <c r="AG1229" s="25" t="s">
        <v>78</v>
      </c>
      <c r="AH1229" s="24">
        <v>2948278</v>
      </c>
      <c r="AI1229" s="26" t="s">
        <v>78</v>
      </c>
      <c r="AJ1229" s="27">
        <v>43080</v>
      </c>
      <c r="AK1229" s="19"/>
      <c r="AL1229" s="28">
        <f t="shared" ca="1" si="112"/>
        <v>7.25</v>
      </c>
      <c r="AM1229" s="16" t="s">
        <v>183</v>
      </c>
      <c r="AN1229" s="16" t="s">
        <v>240</v>
      </c>
      <c r="AO1229" s="16" t="s">
        <v>466</v>
      </c>
      <c r="AP1229" s="30">
        <v>6.9690000000000002E-2</v>
      </c>
      <c r="AQ1229" s="31" t="s">
        <v>6108</v>
      </c>
      <c r="AR1229" s="31" t="s">
        <v>6109</v>
      </c>
      <c r="AS1229" s="16" t="s">
        <v>107</v>
      </c>
      <c r="AT1229" s="16"/>
      <c r="AU1229" s="33"/>
      <c r="AV1229" s="16"/>
      <c r="AW1229" s="16" t="s">
        <v>6110</v>
      </c>
      <c r="AX1229" s="16">
        <v>3214631546</v>
      </c>
      <c r="AY1229" s="16" t="s">
        <v>78</v>
      </c>
      <c r="AZ1229" s="16" t="str">
        <f t="shared" ca="1" si="111"/>
        <v xml:space="preserve"> </v>
      </c>
      <c r="BA1229" s="16" t="s">
        <v>87</v>
      </c>
      <c r="BB1229" s="16" t="s">
        <v>211</v>
      </c>
      <c r="BC1229" s="16"/>
      <c r="BD1229" s="18" t="s">
        <v>87</v>
      </c>
      <c r="BE1229" s="16"/>
      <c r="BF1229" s="16" t="s">
        <v>87</v>
      </c>
      <c r="BG1229" s="31"/>
      <c r="BH1229" s="16"/>
      <c r="BI1229" s="19"/>
      <c r="BJ1229" s="16"/>
      <c r="BK1229" s="16"/>
      <c r="BL1229" s="34"/>
    </row>
    <row r="1230" spans="1:64">
      <c r="A1230" s="15">
        <v>1376</v>
      </c>
      <c r="B1230" s="16">
        <v>301</v>
      </c>
      <c r="C1230" s="17" t="s">
        <v>64</v>
      </c>
      <c r="D1230" s="18">
        <v>1061501706</v>
      </c>
      <c r="E1230" s="18">
        <v>1061501706</v>
      </c>
      <c r="F1230" s="18">
        <v>1061501706</v>
      </c>
      <c r="G1230" s="17" t="s">
        <v>6111</v>
      </c>
      <c r="H1230" s="16"/>
      <c r="I1230" s="19">
        <v>33923</v>
      </c>
      <c r="J1230" s="16">
        <f t="shared" ca="1" si="113"/>
        <v>32</v>
      </c>
      <c r="K1230" s="17" t="s">
        <v>67</v>
      </c>
      <c r="L1230" s="16">
        <v>4070</v>
      </c>
      <c r="M1230" s="16" t="s">
        <v>3596</v>
      </c>
      <c r="N1230" s="16" t="s">
        <v>3597</v>
      </c>
      <c r="O1230" s="35" t="s">
        <v>3598</v>
      </c>
      <c r="P1230" s="16" t="s">
        <v>71</v>
      </c>
      <c r="Q1230" s="16" t="s">
        <v>131</v>
      </c>
      <c r="R1230" s="38" t="s">
        <v>73</v>
      </c>
      <c r="S1230" s="22"/>
      <c r="T1230" s="22">
        <v>1376</v>
      </c>
      <c r="U1230" s="22" t="s">
        <v>3597</v>
      </c>
      <c r="V1230" s="37" t="s">
        <v>3598</v>
      </c>
      <c r="W1230" s="16">
        <v>1000</v>
      </c>
      <c r="X1230" s="16" t="s">
        <v>74</v>
      </c>
      <c r="Y1230" s="16" t="s">
        <v>3599</v>
      </c>
      <c r="Z1230" s="16" t="s">
        <v>3600</v>
      </c>
      <c r="AA1230" s="16" t="s">
        <v>433</v>
      </c>
      <c r="AB1230" s="16" t="s">
        <v>4668</v>
      </c>
      <c r="AC1230" s="16" t="s">
        <v>435</v>
      </c>
      <c r="AD1230" s="16" t="s">
        <v>6112</v>
      </c>
      <c r="AE1230" s="16" t="s">
        <v>1324</v>
      </c>
      <c r="AF1230" s="24">
        <v>2948278</v>
      </c>
      <c r="AG1230" s="25" t="s">
        <v>78</v>
      </c>
      <c r="AH1230" s="24">
        <v>2948278</v>
      </c>
      <c r="AI1230" s="26" t="s">
        <v>78</v>
      </c>
      <c r="AJ1230" s="27">
        <v>43287</v>
      </c>
      <c r="AK1230" s="19"/>
      <c r="AL1230" s="28">
        <f t="shared" ca="1" si="112"/>
        <v>6.666666666666667</v>
      </c>
      <c r="AM1230" s="16" t="s">
        <v>183</v>
      </c>
      <c r="AN1230" s="16" t="s">
        <v>94</v>
      </c>
      <c r="AO1230" s="16" t="s">
        <v>436</v>
      </c>
      <c r="AP1230" s="30">
        <v>6.9690000000000002E-2</v>
      </c>
      <c r="AQ1230" s="31" t="s">
        <v>6113</v>
      </c>
      <c r="AR1230" s="31" t="s">
        <v>6113</v>
      </c>
      <c r="AS1230" s="16" t="s">
        <v>107</v>
      </c>
      <c r="AT1230" s="16"/>
      <c r="AU1230" s="33"/>
      <c r="AV1230" s="16"/>
      <c r="AW1230" s="16" t="s">
        <v>6114</v>
      </c>
      <c r="AX1230" s="16" t="s">
        <v>78</v>
      </c>
      <c r="AY1230" s="16" t="s">
        <v>78</v>
      </c>
      <c r="AZ1230" s="16" t="str">
        <f t="shared" ca="1" si="111"/>
        <v xml:space="preserve"> </v>
      </c>
      <c r="BA1230" s="16" t="s">
        <v>87</v>
      </c>
      <c r="BB1230" s="16" t="s">
        <v>87</v>
      </c>
      <c r="BC1230" s="16"/>
      <c r="BD1230" s="18" t="s">
        <v>87</v>
      </c>
      <c r="BE1230" s="16"/>
      <c r="BF1230" s="16" t="s">
        <v>87</v>
      </c>
      <c r="BG1230" s="31"/>
      <c r="BH1230" s="16"/>
      <c r="BI1230" s="19"/>
      <c r="BJ1230" s="16"/>
      <c r="BK1230" s="16"/>
      <c r="BL1230" s="34"/>
    </row>
    <row r="1231" spans="1:64">
      <c r="A1231" s="15">
        <v>1377</v>
      </c>
      <c r="B1231" s="16">
        <v>301</v>
      </c>
      <c r="C1231" s="17" t="s">
        <v>64</v>
      </c>
      <c r="D1231" s="18">
        <v>1061709396</v>
      </c>
      <c r="E1231" s="18">
        <v>1061709396</v>
      </c>
      <c r="F1231" s="18">
        <v>1061709396</v>
      </c>
      <c r="G1231" s="17" t="s">
        <v>6115</v>
      </c>
      <c r="H1231" s="16" t="s">
        <v>89</v>
      </c>
      <c r="I1231" s="19">
        <v>32336</v>
      </c>
      <c r="J1231" s="16">
        <f t="shared" ca="1" si="113"/>
        <v>36</v>
      </c>
      <c r="K1231" s="17" t="s">
        <v>67</v>
      </c>
      <c r="L1231" s="16">
        <v>4070</v>
      </c>
      <c r="M1231" s="16" t="s">
        <v>3596</v>
      </c>
      <c r="N1231" s="16" t="s">
        <v>3597</v>
      </c>
      <c r="O1231" s="35" t="s">
        <v>3598</v>
      </c>
      <c r="P1231" s="16" t="s">
        <v>71</v>
      </c>
      <c r="Q1231" s="16" t="s">
        <v>131</v>
      </c>
      <c r="R1231" s="38" t="s">
        <v>73</v>
      </c>
      <c r="S1231" s="22"/>
      <c r="T1231" s="22">
        <v>1377</v>
      </c>
      <c r="U1231" s="22" t="s">
        <v>3597</v>
      </c>
      <c r="V1231" s="37" t="s">
        <v>3598</v>
      </c>
      <c r="W1231" s="16">
        <v>1000</v>
      </c>
      <c r="X1231" s="16" t="s">
        <v>74</v>
      </c>
      <c r="Y1231" s="16" t="s">
        <v>3599</v>
      </c>
      <c r="Z1231" s="16" t="s">
        <v>3600</v>
      </c>
      <c r="AA1231" s="16" t="s">
        <v>433</v>
      </c>
      <c r="AB1231" s="16" t="s">
        <v>434</v>
      </c>
      <c r="AC1231" s="16" t="s">
        <v>435</v>
      </c>
      <c r="AD1231" s="16"/>
      <c r="AE1231" s="16" t="s">
        <v>3601</v>
      </c>
      <c r="AF1231" s="24">
        <v>2948278</v>
      </c>
      <c r="AG1231" s="25" t="s">
        <v>78</v>
      </c>
      <c r="AH1231" s="24">
        <v>2948278</v>
      </c>
      <c r="AI1231" s="26" t="s">
        <v>78</v>
      </c>
      <c r="AJ1231" s="27">
        <v>43080</v>
      </c>
      <c r="AK1231" s="19"/>
      <c r="AL1231" s="28">
        <f t="shared" ca="1" si="112"/>
        <v>7.25</v>
      </c>
      <c r="AM1231" s="16" t="s">
        <v>120</v>
      </c>
      <c r="AN1231" s="16" t="s">
        <v>94</v>
      </c>
      <c r="AO1231" s="16" t="s">
        <v>436</v>
      </c>
      <c r="AP1231" s="30">
        <v>6.9690000000000002E-2</v>
      </c>
      <c r="AQ1231" s="31" t="s">
        <v>6116</v>
      </c>
      <c r="AR1231" s="31" t="s">
        <v>6117</v>
      </c>
      <c r="AS1231" s="16" t="s">
        <v>107</v>
      </c>
      <c r="AT1231" s="16"/>
      <c r="AU1231" s="33"/>
      <c r="AV1231" s="16"/>
      <c r="AW1231" s="16" t="s">
        <v>6118</v>
      </c>
      <c r="AX1231" s="16">
        <v>3117652628</v>
      </c>
      <c r="AY1231" s="16" t="s">
        <v>78</v>
      </c>
      <c r="AZ1231" s="16" t="str">
        <f t="shared" ca="1" si="111"/>
        <v xml:space="preserve"> </v>
      </c>
      <c r="BA1231" s="16" t="s">
        <v>87</v>
      </c>
      <c r="BB1231" s="16" t="s">
        <v>211</v>
      </c>
      <c r="BC1231" s="16"/>
      <c r="BD1231" s="18" t="s">
        <v>87</v>
      </c>
      <c r="BE1231" s="16"/>
      <c r="BF1231" s="16" t="s">
        <v>87</v>
      </c>
      <c r="BG1231" s="31"/>
      <c r="BH1231" s="16"/>
      <c r="BI1231" s="19"/>
      <c r="BJ1231" s="16"/>
      <c r="BK1231" s="16"/>
      <c r="BL1231" s="34"/>
    </row>
    <row r="1232" spans="1:64">
      <c r="A1232" s="15">
        <v>1378</v>
      </c>
      <c r="B1232" s="16">
        <v>301</v>
      </c>
      <c r="C1232" s="17" t="s">
        <v>64</v>
      </c>
      <c r="D1232" s="18">
        <v>1061716168</v>
      </c>
      <c r="E1232" s="18">
        <v>1061716168</v>
      </c>
      <c r="F1232" s="18">
        <v>1061716168</v>
      </c>
      <c r="G1232" s="17" t="s">
        <v>6119</v>
      </c>
      <c r="H1232" s="16" t="s">
        <v>89</v>
      </c>
      <c r="I1232" s="19">
        <v>32540</v>
      </c>
      <c r="J1232" s="16">
        <f t="shared" ca="1" si="113"/>
        <v>36</v>
      </c>
      <c r="K1232" s="17" t="s">
        <v>67</v>
      </c>
      <c r="L1232" s="16">
        <v>4070</v>
      </c>
      <c r="M1232" s="16" t="s">
        <v>3596</v>
      </c>
      <c r="N1232" s="16" t="s">
        <v>3597</v>
      </c>
      <c r="O1232" s="35" t="s">
        <v>3598</v>
      </c>
      <c r="P1232" s="16" t="s">
        <v>71</v>
      </c>
      <c r="Q1232" s="16" t="s">
        <v>131</v>
      </c>
      <c r="R1232" s="38" t="s">
        <v>73</v>
      </c>
      <c r="S1232" s="22"/>
      <c r="T1232" s="22">
        <v>1378</v>
      </c>
      <c r="U1232" s="22" t="s">
        <v>3597</v>
      </c>
      <c r="V1232" s="37" t="s">
        <v>3598</v>
      </c>
      <c r="W1232" s="16">
        <v>1000</v>
      </c>
      <c r="X1232" s="16" t="s">
        <v>74</v>
      </c>
      <c r="Y1232" s="16" t="s">
        <v>3599</v>
      </c>
      <c r="Z1232" s="16" t="s">
        <v>3600</v>
      </c>
      <c r="AA1232" s="16" t="s">
        <v>463</v>
      </c>
      <c r="AB1232" s="16" t="s">
        <v>464</v>
      </c>
      <c r="AC1232" s="16" t="s">
        <v>465</v>
      </c>
      <c r="AD1232" s="16" t="s">
        <v>4900</v>
      </c>
      <c r="AE1232" s="16" t="s">
        <v>3601</v>
      </c>
      <c r="AF1232" s="24">
        <v>2948278</v>
      </c>
      <c r="AG1232" s="25" t="s">
        <v>78</v>
      </c>
      <c r="AH1232" s="24">
        <v>2948278</v>
      </c>
      <c r="AI1232" s="26" t="s">
        <v>78</v>
      </c>
      <c r="AJ1232" s="27">
        <v>43308</v>
      </c>
      <c r="AK1232" s="19"/>
      <c r="AL1232" s="28">
        <f t="shared" ca="1" si="112"/>
        <v>6.666666666666667</v>
      </c>
      <c r="AM1232" s="16" t="s">
        <v>183</v>
      </c>
      <c r="AN1232" s="16" t="s">
        <v>94</v>
      </c>
      <c r="AO1232" s="16" t="s">
        <v>466</v>
      </c>
      <c r="AP1232" s="30">
        <v>6.9690000000000002E-2</v>
      </c>
      <c r="AQ1232" s="31" t="s">
        <v>6120</v>
      </c>
      <c r="AR1232" s="31" t="s">
        <v>6120</v>
      </c>
      <c r="AS1232" s="16" t="s">
        <v>107</v>
      </c>
      <c r="AT1232" s="16"/>
      <c r="AU1232" s="33"/>
      <c r="AV1232" s="16"/>
      <c r="AW1232" s="16" t="s">
        <v>6121</v>
      </c>
      <c r="AX1232" s="16">
        <v>3508370105</v>
      </c>
      <c r="AY1232" s="16" t="s">
        <v>78</v>
      </c>
      <c r="AZ1232" s="16" t="str">
        <f t="shared" ca="1" si="111"/>
        <v xml:space="preserve"> </v>
      </c>
      <c r="BA1232" s="16" t="s">
        <v>87</v>
      </c>
      <c r="BB1232" s="16" t="s">
        <v>211</v>
      </c>
      <c r="BC1232" s="16"/>
      <c r="BD1232" s="18" t="s">
        <v>87</v>
      </c>
      <c r="BE1232" s="16"/>
      <c r="BF1232" s="16" t="s">
        <v>87</v>
      </c>
      <c r="BG1232" s="31"/>
      <c r="BH1232" s="16"/>
      <c r="BI1232" s="19"/>
      <c r="BJ1232" s="16"/>
      <c r="BK1232" s="16"/>
      <c r="BL1232" s="34"/>
    </row>
    <row r="1233" spans="1:64">
      <c r="A1233" s="15">
        <v>1379</v>
      </c>
      <c r="B1233" s="16">
        <v>301</v>
      </c>
      <c r="C1233" s="17" t="s">
        <v>64</v>
      </c>
      <c r="D1233" s="18">
        <v>1030559431</v>
      </c>
      <c r="E1233" s="18">
        <v>1030559431</v>
      </c>
      <c r="F1233" s="18">
        <v>1030559431</v>
      </c>
      <c r="G1233" s="17" t="s">
        <v>6122</v>
      </c>
      <c r="H1233" s="16" t="s">
        <v>6123</v>
      </c>
      <c r="I1233" s="19">
        <v>32720</v>
      </c>
      <c r="J1233" s="16">
        <f t="shared" ca="1" si="113"/>
        <v>35</v>
      </c>
      <c r="K1233" s="17" t="s">
        <v>67</v>
      </c>
      <c r="L1233" s="16">
        <v>4070</v>
      </c>
      <c r="M1233" s="16" t="s">
        <v>3596</v>
      </c>
      <c r="N1233" s="16" t="s">
        <v>3597</v>
      </c>
      <c r="O1233" s="35" t="s">
        <v>3598</v>
      </c>
      <c r="P1233" s="16" t="s">
        <v>71</v>
      </c>
      <c r="Q1233" s="16" t="s">
        <v>131</v>
      </c>
      <c r="R1233" s="38" t="s">
        <v>73</v>
      </c>
      <c r="S1233" s="22"/>
      <c r="T1233" s="22">
        <v>1379</v>
      </c>
      <c r="U1233" s="22" t="s">
        <v>3597</v>
      </c>
      <c r="V1233" s="37" t="s">
        <v>3598</v>
      </c>
      <c r="W1233" s="16">
        <v>1000</v>
      </c>
      <c r="X1233" s="16" t="s">
        <v>74</v>
      </c>
      <c r="Y1233" s="16" t="s">
        <v>3599</v>
      </c>
      <c r="Z1233" s="16" t="s">
        <v>3600</v>
      </c>
      <c r="AA1233" s="16" t="s">
        <v>433</v>
      </c>
      <c r="AB1233" s="16" t="s">
        <v>434</v>
      </c>
      <c r="AC1233" s="16" t="s">
        <v>435</v>
      </c>
      <c r="AD1233" s="16"/>
      <c r="AE1233" s="16" t="s">
        <v>1324</v>
      </c>
      <c r="AF1233" s="24">
        <v>2948278</v>
      </c>
      <c r="AG1233" s="25" t="s">
        <v>78</v>
      </c>
      <c r="AH1233" s="24">
        <v>2948278</v>
      </c>
      <c r="AI1233" s="26" t="s">
        <v>78</v>
      </c>
      <c r="AJ1233" s="27">
        <v>45478</v>
      </c>
      <c r="AK1233" s="19" t="s">
        <v>6124</v>
      </c>
      <c r="AL1233" s="28">
        <f t="shared" ca="1" si="112"/>
        <v>0.66666666666666663</v>
      </c>
      <c r="AM1233" s="16" t="s">
        <v>3997</v>
      </c>
      <c r="AN1233" s="16" t="s">
        <v>94</v>
      </c>
      <c r="AO1233" s="16" t="s">
        <v>436</v>
      </c>
      <c r="AP1233" s="30">
        <v>6.9690000000000002E-2</v>
      </c>
      <c r="AQ1233" s="31" t="s">
        <v>6125</v>
      </c>
      <c r="AR1233" s="16" t="s">
        <v>6126</v>
      </c>
      <c r="AS1233" s="16" t="s">
        <v>107</v>
      </c>
      <c r="AT1233" s="16"/>
      <c r="AU1233" s="33"/>
      <c r="AV1233" s="16"/>
      <c r="AW1233" s="16" t="s">
        <v>6127</v>
      </c>
      <c r="AX1233" s="16">
        <v>3243151003</v>
      </c>
      <c r="AY1233" s="16" t="s">
        <v>78</v>
      </c>
      <c r="AZ1233" s="16" t="str">
        <f t="shared" ca="1" si="111"/>
        <v xml:space="preserve"> </v>
      </c>
      <c r="BA1233" s="16" t="s">
        <v>87</v>
      </c>
      <c r="BB1233" s="16" t="s">
        <v>87</v>
      </c>
      <c r="BC1233" s="16" t="s">
        <v>6128</v>
      </c>
      <c r="BD1233" s="18" t="s">
        <v>87</v>
      </c>
      <c r="BE1233" s="16"/>
      <c r="BF1233" s="16" t="s">
        <v>87</v>
      </c>
      <c r="BG1233" s="31"/>
      <c r="BH1233" s="16"/>
      <c r="BI1233" s="19"/>
      <c r="BJ1233" s="16"/>
      <c r="BK1233" s="16"/>
      <c r="BL1233" s="34"/>
    </row>
    <row r="1234" spans="1:64">
      <c r="A1234" s="15">
        <v>1380</v>
      </c>
      <c r="B1234" s="16">
        <v>301</v>
      </c>
      <c r="C1234" s="17" t="s">
        <v>64</v>
      </c>
      <c r="D1234" s="18">
        <v>1061760174</v>
      </c>
      <c r="E1234" s="18">
        <v>1061760174</v>
      </c>
      <c r="F1234" s="18">
        <v>1061760174</v>
      </c>
      <c r="G1234" s="17" t="s">
        <v>6129</v>
      </c>
      <c r="H1234" s="16" t="s">
        <v>89</v>
      </c>
      <c r="I1234" s="19" t="s">
        <v>6130</v>
      </c>
      <c r="J1234" s="16">
        <f t="shared" ca="1" si="113"/>
        <v>35</v>
      </c>
      <c r="K1234" s="17" t="s">
        <v>67</v>
      </c>
      <c r="L1234" s="16">
        <v>4070</v>
      </c>
      <c r="M1234" s="16" t="s">
        <v>3596</v>
      </c>
      <c r="N1234" s="16" t="s">
        <v>3597</v>
      </c>
      <c r="O1234" s="35" t="s">
        <v>3598</v>
      </c>
      <c r="P1234" s="16" t="s">
        <v>71</v>
      </c>
      <c r="Q1234" s="16" t="s">
        <v>131</v>
      </c>
      <c r="R1234" s="38" t="s">
        <v>1726</v>
      </c>
      <c r="S1234" s="85">
        <v>45383</v>
      </c>
      <c r="T1234" s="22">
        <v>1380</v>
      </c>
      <c r="U1234" s="22" t="s">
        <v>3597</v>
      </c>
      <c r="V1234" s="37" t="s">
        <v>3598</v>
      </c>
      <c r="W1234" s="16">
        <v>1000</v>
      </c>
      <c r="X1234" s="16" t="s">
        <v>74</v>
      </c>
      <c r="Y1234" s="16" t="s">
        <v>3599</v>
      </c>
      <c r="Z1234" s="16" t="s">
        <v>3600</v>
      </c>
      <c r="AA1234" s="16" t="s">
        <v>463</v>
      </c>
      <c r="AB1234" s="16" t="s">
        <v>464</v>
      </c>
      <c r="AC1234" s="16" t="s">
        <v>465</v>
      </c>
      <c r="AD1234" s="16" t="s">
        <v>6131</v>
      </c>
      <c r="AE1234" s="16" t="s">
        <v>3601</v>
      </c>
      <c r="AF1234" s="24">
        <v>2948278</v>
      </c>
      <c r="AG1234" s="25" t="s">
        <v>78</v>
      </c>
      <c r="AH1234" s="24">
        <v>2948278</v>
      </c>
      <c r="AI1234" s="26" t="s">
        <v>78</v>
      </c>
      <c r="AJ1234" s="27">
        <v>42989</v>
      </c>
      <c r="AK1234" s="19"/>
      <c r="AL1234" s="28">
        <f t="shared" ca="1" si="112"/>
        <v>7.5</v>
      </c>
      <c r="AM1234" s="16" t="s">
        <v>183</v>
      </c>
      <c r="AN1234" s="16" t="s">
        <v>94</v>
      </c>
      <c r="AO1234" s="16" t="s">
        <v>466</v>
      </c>
      <c r="AP1234" s="30">
        <v>6.9690000000000002E-2</v>
      </c>
      <c r="AQ1234" s="31" t="s">
        <v>6132</v>
      </c>
      <c r="AR1234" s="31" t="s">
        <v>6132</v>
      </c>
      <c r="AS1234" s="16" t="s">
        <v>107</v>
      </c>
      <c r="AT1234" s="16"/>
      <c r="AU1234" s="33"/>
      <c r="AV1234" s="16"/>
      <c r="AW1234" s="16" t="s">
        <v>6133</v>
      </c>
      <c r="AX1234" s="16">
        <v>3173295141</v>
      </c>
      <c r="AY1234" s="16" t="s">
        <v>78</v>
      </c>
      <c r="AZ1234" s="16" t="str">
        <f t="shared" ca="1" si="111"/>
        <v xml:space="preserve"> </v>
      </c>
      <c r="BA1234" s="16" t="s">
        <v>87</v>
      </c>
      <c r="BB1234" s="16" t="s">
        <v>211</v>
      </c>
      <c r="BC1234" s="16"/>
      <c r="BD1234" s="18" t="s">
        <v>87</v>
      </c>
      <c r="BE1234" s="16"/>
      <c r="BF1234" s="16" t="s">
        <v>87</v>
      </c>
      <c r="BG1234" s="31"/>
      <c r="BH1234" s="16"/>
      <c r="BI1234" s="19"/>
      <c r="BJ1234" s="16"/>
      <c r="BK1234" s="16"/>
      <c r="BL1234" s="34"/>
    </row>
    <row r="1235" spans="1:64">
      <c r="A1235" s="15">
        <v>1381</v>
      </c>
      <c r="B1235" s="16">
        <v>301</v>
      </c>
      <c r="C1235" s="17" t="s">
        <v>64</v>
      </c>
      <c r="D1235" s="18">
        <v>1061773083</v>
      </c>
      <c r="E1235" s="18">
        <v>1061773083</v>
      </c>
      <c r="F1235" s="18">
        <v>1061773083</v>
      </c>
      <c r="G1235" s="17" t="s">
        <v>6134</v>
      </c>
      <c r="H1235" s="16" t="s">
        <v>89</v>
      </c>
      <c r="I1235" s="19">
        <v>33097</v>
      </c>
      <c r="J1235" s="16">
        <f t="shared" ca="1" si="113"/>
        <v>34</v>
      </c>
      <c r="K1235" s="17" t="s">
        <v>67</v>
      </c>
      <c r="L1235" s="16">
        <v>4070</v>
      </c>
      <c r="M1235" s="16" t="s">
        <v>3596</v>
      </c>
      <c r="N1235" s="16" t="s">
        <v>3597</v>
      </c>
      <c r="O1235" s="35" t="s">
        <v>3598</v>
      </c>
      <c r="P1235" s="16" t="s">
        <v>71</v>
      </c>
      <c r="Q1235" s="16" t="s">
        <v>131</v>
      </c>
      <c r="R1235" s="38" t="s">
        <v>73</v>
      </c>
      <c r="S1235" s="22"/>
      <c r="T1235" s="22">
        <v>1381</v>
      </c>
      <c r="U1235" s="22" t="s">
        <v>3597</v>
      </c>
      <c r="V1235" s="37" t="s">
        <v>3598</v>
      </c>
      <c r="W1235" s="16">
        <v>1000</v>
      </c>
      <c r="X1235" s="16" t="s">
        <v>74</v>
      </c>
      <c r="Y1235" s="16" t="s">
        <v>3599</v>
      </c>
      <c r="Z1235" s="16" t="s">
        <v>3600</v>
      </c>
      <c r="AA1235" s="16" t="s">
        <v>463</v>
      </c>
      <c r="AB1235" s="16" t="s">
        <v>464</v>
      </c>
      <c r="AC1235" s="16" t="s">
        <v>465</v>
      </c>
      <c r="AD1235" s="16"/>
      <c r="AE1235" s="16" t="s">
        <v>3601</v>
      </c>
      <c r="AF1235" s="24">
        <v>2948278</v>
      </c>
      <c r="AG1235" s="25" t="s">
        <v>78</v>
      </c>
      <c r="AH1235" s="24">
        <v>2948278</v>
      </c>
      <c r="AI1235" s="26" t="s">
        <v>78</v>
      </c>
      <c r="AJ1235" s="27">
        <v>43082</v>
      </c>
      <c r="AK1235" s="19"/>
      <c r="AL1235" s="28">
        <f t="shared" ca="1" si="112"/>
        <v>7.25</v>
      </c>
      <c r="AM1235" s="16" t="s">
        <v>120</v>
      </c>
      <c r="AN1235" s="16" t="s">
        <v>94</v>
      </c>
      <c r="AO1235" s="16" t="s">
        <v>466</v>
      </c>
      <c r="AP1235" s="30">
        <v>6.9690000000000002E-2</v>
      </c>
      <c r="AQ1235" s="31" t="s">
        <v>6135</v>
      </c>
      <c r="AR1235" s="31" t="s">
        <v>6135</v>
      </c>
      <c r="AS1235" s="16" t="s">
        <v>107</v>
      </c>
      <c r="AT1235" s="16"/>
      <c r="AU1235" s="33"/>
      <c r="AV1235" s="16"/>
      <c r="AW1235" s="16" t="s">
        <v>6136</v>
      </c>
      <c r="AX1235" s="16">
        <v>3234385878</v>
      </c>
      <c r="AY1235" s="16">
        <v>3232248100</v>
      </c>
      <c r="AZ1235" s="16" t="str">
        <f t="shared" ca="1" si="111"/>
        <v xml:space="preserve"> </v>
      </c>
      <c r="BA1235" s="16" t="s">
        <v>87</v>
      </c>
      <c r="BB1235" s="16" t="s">
        <v>211</v>
      </c>
      <c r="BC1235" s="16"/>
      <c r="BD1235" s="18" t="s">
        <v>87</v>
      </c>
      <c r="BE1235" s="16"/>
      <c r="BF1235" s="16" t="s">
        <v>87</v>
      </c>
      <c r="BG1235" s="31"/>
      <c r="BH1235" s="16"/>
      <c r="BI1235" s="19"/>
      <c r="BJ1235" s="16"/>
      <c r="BK1235" s="16"/>
      <c r="BL1235" s="34"/>
    </row>
    <row r="1236" spans="1:64">
      <c r="A1236" s="15">
        <v>1382</v>
      </c>
      <c r="B1236" s="16">
        <v>301</v>
      </c>
      <c r="C1236" s="17" t="s">
        <v>64</v>
      </c>
      <c r="D1236" s="18">
        <v>1061780639</v>
      </c>
      <c r="E1236" s="18">
        <v>1061780639</v>
      </c>
      <c r="F1236" s="18">
        <v>1061780639</v>
      </c>
      <c r="G1236" s="17" t="s">
        <v>6137</v>
      </c>
      <c r="H1236" s="16" t="s">
        <v>229</v>
      </c>
      <c r="I1236" s="19" t="s">
        <v>6138</v>
      </c>
      <c r="J1236" s="16">
        <f t="shared" ca="1" si="113"/>
        <v>32</v>
      </c>
      <c r="K1236" s="17" t="s">
        <v>67</v>
      </c>
      <c r="L1236" s="16">
        <v>4070</v>
      </c>
      <c r="M1236" s="16" t="s">
        <v>3596</v>
      </c>
      <c r="N1236" s="16" t="s">
        <v>3597</v>
      </c>
      <c r="O1236" s="35" t="s">
        <v>3598</v>
      </c>
      <c r="P1236" s="16" t="s">
        <v>71</v>
      </c>
      <c r="Q1236" s="16" t="s">
        <v>131</v>
      </c>
      <c r="R1236" s="38" t="s">
        <v>73</v>
      </c>
      <c r="S1236" s="22"/>
      <c r="T1236" s="22">
        <v>1382</v>
      </c>
      <c r="U1236" s="22" t="s">
        <v>3597</v>
      </c>
      <c r="V1236" s="37" t="s">
        <v>3598</v>
      </c>
      <c r="W1236" s="16">
        <v>1000</v>
      </c>
      <c r="X1236" s="16" t="s">
        <v>74</v>
      </c>
      <c r="Y1236" s="16" t="s">
        <v>3599</v>
      </c>
      <c r="Z1236" s="16" t="s">
        <v>3600</v>
      </c>
      <c r="AA1236" s="16" t="s">
        <v>76</v>
      </c>
      <c r="AB1236" s="16" t="s">
        <v>76</v>
      </c>
      <c r="AC1236" s="16" t="s">
        <v>76</v>
      </c>
      <c r="AD1236" s="16"/>
      <c r="AE1236" s="16" t="s">
        <v>3601</v>
      </c>
      <c r="AF1236" s="24">
        <v>2948278</v>
      </c>
      <c r="AG1236" s="25" t="s">
        <v>78</v>
      </c>
      <c r="AH1236" s="24">
        <v>2948278</v>
      </c>
      <c r="AI1236" s="26" t="s">
        <v>78</v>
      </c>
      <c r="AJ1236" s="27">
        <v>42989</v>
      </c>
      <c r="AK1236" s="19"/>
      <c r="AL1236" s="28">
        <f t="shared" ca="1" si="112"/>
        <v>7.5</v>
      </c>
      <c r="AM1236" s="16" t="s">
        <v>183</v>
      </c>
      <c r="AN1236" s="16" t="s">
        <v>94</v>
      </c>
      <c r="AO1236" s="16" t="s">
        <v>82</v>
      </c>
      <c r="AP1236" s="30">
        <v>6.9690000000000002E-2</v>
      </c>
      <c r="AQ1236" s="31" t="s">
        <v>6139</v>
      </c>
      <c r="AR1236" s="31" t="s">
        <v>6139</v>
      </c>
      <c r="AS1236" s="16" t="s">
        <v>107</v>
      </c>
      <c r="AT1236" s="16"/>
      <c r="AU1236" s="33"/>
      <c r="AV1236" s="16"/>
      <c r="AW1236" s="16" t="s">
        <v>6140</v>
      </c>
      <c r="AX1236" s="16">
        <v>3006347728</v>
      </c>
      <c r="AY1236" s="16" t="s">
        <v>78</v>
      </c>
      <c r="AZ1236" s="16" t="str">
        <f t="shared" ca="1" si="111"/>
        <v xml:space="preserve"> </v>
      </c>
      <c r="BA1236" s="16" t="s">
        <v>87</v>
      </c>
      <c r="BB1236" s="16" t="s">
        <v>87</v>
      </c>
      <c r="BC1236" s="16"/>
      <c r="BD1236" s="18" t="s">
        <v>87</v>
      </c>
      <c r="BE1236" s="16"/>
      <c r="BF1236" s="16" t="s">
        <v>87</v>
      </c>
      <c r="BG1236" s="31"/>
      <c r="BH1236" s="16"/>
      <c r="BI1236" s="19"/>
      <c r="BJ1236" s="16"/>
      <c r="BK1236" s="16"/>
      <c r="BL1236" s="34"/>
    </row>
    <row r="1237" spans="1:64">
      <c r="A1237" s="15">
        <v>1383</v>
      </c>
      <c r="B1237" s="16">
        <v>301</v>
      </c>
      <c r="C1237" s="17" t="s">
        <v>112</v>
      </c>
      <c r="D1237" s="18">
        <v>1045108792</v>
      </c>
      <c r="E1237" s="18">
        <v>1045108792</v>
      </c>
      <c r="F1237" s="18">
        <v>1045108792</v>
      </c>
      <c r="G1237" s="17" t="s">
        <v>6141</v>
      </c>
      <c r="H1237" s="16" t="s">
        <v>66</v>
      </c>
      <c r="I1237" s="19">
        <v>32879</v>
      </c>
      <c r="J1237" s="16">
        <f t="shared" ca="1" si="113"/>
        <v>35</v>
      </c>
      <c r="K1237" s="17" t="s">
        <v>67</v>
      </c>
      <c r="L1237" s="16">
        <v>4070</v>
      </c>
      <c r="M1237" s="16" t="s">
        <v>3596</v>
      </c>
      <c r="N1237" s="16" t="s">
        <v>3597</v>
      </c>
      <c r="O1237" s="35" t="s">
        <v>3598</v>
      </c>
      <c r="P1237" s="16" t="s">
        <v>71</v>
      </c>
      <c r="Q1237" s="16" t="s">
        <v>131</v>
      </c>
      <c r="R1237" s="38" t="s">
        <v>73</v>
      </c>
      <c r="S1237" s="22"/>
      <c r="T1237" s="22">
        <v>1383</v>
      </c>
      <c r="U1237" s="22" t="s">
        <v>3597</v>
      </c>
      <c r="V1237" s="37" t="s">
        <v>3598</v>
      </c>
      <c r="W1237" s="16">
        <v>1000</v>
      </c>
      <c r="X1237" s="16" t="s">
        <v>74</v>
      </c>
      <c r="Y1237" s="16" t="s">
        <v>3599</v>
      </c>
      <c r="Z1237" s="16" t="s">
        <v>3600</v>
      </c>
      <c r="AA1237" s="16" t="s">
        <v>76</v>
      </c>
      <c r="AB1237" s="16" t="s">
        <v>76</v>
      </c>
      <c r="AC1237" s="16" t="s">
        <v>76</v>
      </c>
      <c r="AD1237" s="16" t="s">
        <v>6142</v>
      </c>
      <c r="AE1237" s="16" t="s">
        <v>3601</v>
      </c>
      <c r="AF1237" s="24">
        <v>2948278</v>
      </c>
      <c r="AG1237" s="25" t="s">
        <v>78</v>
      </c>
      <c r="AH1237" s="24">
        <v>2948278</v>
      </c>
      <c r="AI1237" s="26" t="s">
        <v>78</v>
      </c>
      <c r="AJ1237" s="27">
        <v>43796</v>
      </c>
      <c r="AK1237" s="19"/>
      <c r="AL1237" s="28">
        <f t="shared" ca="1" si="112"/>
        <v>5.333333333333333</v>
      </c>
      <c r="AM1237" s="16" t="s">
        <v>183</v>
      </c>
      <c r="AN1237" s="16" t="s">
        <v>94</v>
      </c>
      <c r="AO1237" s="16" t="s">
        <v>82</v>
      </c>
      <c r="AP1237" s="30">
        <v>6.9690000000000002E-2</v>
      </c>
      <c r="AQ1237" s="31" t="s">
        <v>6143</v>
      </c>
      <c r="AR1237" s="31" t="s">
        <v>6143</v>
      </c>
      <c r="AS1237" s="16" t="s">
        <v>107</v>
      </c>
      <c r="AT1237" s="16"/>
      <c r="AU1237" s="33"/>
      <c r="AV1237" s="16"/>
      <c r="AW1237" s="16" t="s">
        <v>6144</v>
      </c>
      <c r="AX1237" s="16">
        <v>3137069742</v>
      </c>
      <c r="AY1237" s="16" t="s">
        <v>78</v>
      </c>
      <c r="AZ1237" s="16" t="str">
        <f t="shared" ca="1" si="111"/>
        <v xml:space="preserve"> </v>
      </c>
      <c r="BA1237" s="16" t="s">
        <v>87</v>
      </c>
      <c r="BB1237" s="16" t="s">
        <v>87</v>
      </c>
      <c r="BC1237" s="16"/>
      <c r="BD1237" s="18" t="s">
        <v>87</v>
      </c>
      <c r="BE1237" s="16"/>
      <c r="BF1237" s="16" t="s">
        <v>87</v>
      </c>
      <c r="BG1237" s="31"/>
      <c r="BH1237" s="16"/>
      <c r="BI1237" s="19"/>
      <c r="BJ1237" s="16"/>
      <c r="BK1237" s="16"/>
      <c r="BL1237" s="34"/>
    </row>
    <row r="1238" spans="1:64">
      <c r="A1238" s="15">
        <v>1384</v>
      </c>
      <c r="B1238" s="16">
        <v>301</v>
      </c>
      <c r="C1238" s="17" t="s">
        <v>64</v>
      </c>
      <c r="D1238" s="18">
        <v>1061791366</v>
      </c>
      <c r="E1238" s="18" t="e">
        <v>#N/A</v>
      </c>
      <c r="F1238" s="18" t="e">
        <v>#N/A</v>
      </c>
      <c r="G1238" s="17" t="s">
        <v>6145</v>
      </c>
      <c r="H1238" s="16" t="s">
        <v>89</v>
      </c>
      <c r="I1238" s="19">
        <v>35213</v>
      </c>
      <c r="J1238" s="16">
        <f t="shared" ca="1" si="113"/>
        <v>28</v>
      </c>
      <c r="K1238" s="17" t="s">
        <v>67</v>
      </c>
      <c r="L1238" s="16">
        <v>4070</v>
      </c>
      <c r="M1238" s="16" t="s">
        <v>3596</v>
      </c>
      <c r="N1238" s="16" t="s">
        <v>3597</v>
      </c>
      <c r="O1238" s="35" t="s">
        <v>3598</v>
      </c>
      <c r="P1238" s="16" t="s">
        <v>71</v>
      </c>
      <c r="Q1238" s="16" t="s">
        <v>131</v>
      </c>
      <c r="R1238" s="38" t="s">
        <v>1726</v>
      </c>
      <c r="S1238" s="22"/>
      <c r="T1238" s="22">
        <v>1384</v>
      </c>
      <c r="U1238" s="22" t="s">
        <v>3597</v>
      </c>
      <c r="V1238" s="37" t="s">
        <v>3598</v>
      </c>
      <c r="W1238" s="16">
        <v>1000</v>
      </c>
      <c r="X1238" s="16" t="s">
        <v>74</v>
      </c>
      <c r="Y1238" s="16" t="s">
        <v>3599</v>
      </c>
      <c r="Z1238" s="16" t="s">
        <v>3600</v>
      </c>
      <c r="AA1238" s="16" t="s">
        <v>433</v>
      </c>
      <c r="AB1238" s="16" t="s">
        <v>434</v>
      </c>
      <c r="AC1238" s="16" t="s">
        <v>435</v>
      </c>
      <c r="AD1238" s="16" t="s">
        <v>4049</v>
      </c>
      <c r="AE1238" s="16" t="s">
        <v>3601</v>
      </c>
      <c r="AF1238" s="24">
        <v>2948278</v>
      </c>
      <c r="AG1238" s="25" t="s">
        <v>78</v>
      </c>
      <c r="AH1238" s="24">
        <v>2948278</v>
      </c>
      <c r="AI1238" s="26" t="s">
        <v>78</v>
      </c>
      <c r="AJ1238" s="27">
        <v>43082</v>
      </c>
      <c r="AK1238" s="19"/>
      <c r="AL1238" s="28">
        <f t="shared" ca="1" si="112"/>
        <v>7.25</v>
      </c>
      <c r="AM1238" s="16" t="s">
        <v>183</v>
      </c>
      <c r="AN1238" s="16" t="s">
        <v>94</v>
      </c>
      <c r="AO1238" s="16" t="s">
        <v>436</v>
      </c>
      <c r="AP1238" s="30">
        <v>6.9690000000000002E-2</v>
      </c>
      <c r="AQ1238" s="31" t="s">
        <v>6146</v>
      </c>
      <c r="AR1238" s="31" t="s">
        <v>6146</v>
      </c>
      <c r="AS1238" s="16" t="s">
        <v>107</v>
      </c>
      <c r="AT1238" s="16"/>
      <c r="AU1238" s="33"/>
      <c r="AV1238" s="16"/>
      <c r="AW1238" s="16" t="s">
        <v>5171</v>
      </c>
      <c r="AX1238" s="16">
        <v>3215977610</v>
      </c>
      <c r="AY1238" s="16" t="s">
        <v>78</v>
      </c>
      <c r="AZ1238" s="16" t="str">
        <f t="shared" ca="1" si="111"/>
        <v xml:space="preserve"> </v>
      </c>
      <c r="BA1238" s="16" t="s">
        <v>87</v>
      </c>
      <c r="BB1238" s="16" t="s">
        <v>211</v>
      </c>
      <c r="BC1238" s="16"/>
      <c r="BD1238" s="18" t="s">
        <v>87</v>
      </c>
      <c r="BE1238" s="16"/>
      <c r="BF1238" s="16" t="s">
        <v>87</v>
      </c>
      <c r="BG1238" s="31"/>
      <c r="BH1238" s="16"/>
      <c r="BI1238" s="19"/>
      <c r="BJ1238" s="16"/>
      <c r="BK1238" s="16"/>
      <c r="BL1238" s="34"/>
    </row>
    <row r="1239" spans="1:64">
      <c r="A1239" s="15">
        <v>1385</v>
      </c>
      <c r="B1239" s="16">
        <v>301</v>
      </c>
      <c r="C1239" s="17" t="s">
        <v>64</v>
      </c>
      <c r="D1239" s="18">
        <v>1062078847</v>
      </c>
      <c r="E1239" s="18">
        <v>1062078847</v>
      </c>
      <c r="F1239" s="18">
        <v>1062078847</v>
      </c>
      <c r="G1239" s="17" t="s">
        <v>6147</v>
      </c>
      <c r="H1239" s="16" t="s">
        <v>89</v>
      </c>
      <c r="I1239" s="19">
        <v>32122</v>
      </c>
      <c r="J1239" s="16">
        <f t="shared" ca="1" si="113"/>
        <v>37</v>
      </c>
      <c r="K1239" s="17" t="s">
        <v>67</v>
      </c>
      <c r="L1239" s="16">
        <v>4070</v>
      </c>
      <c r="M1239" s="16" t="s">
        <v>3596</v>
      </c>
      <c r="N1239" s="16" t="s">
        <v>3597</v>
      </c>
      <c r="O1239" s="35" t="s">
        <v>3598</v>
      </c>
      <c r="P1239" s="16" t="s">
        <v>71</v>
      </c>
      <c r="Q1239" s="16" t="s">
        <v>131</v>
      </c>
      <c r="R1239" s="38" t="s">
        <v>73</v>
      </c>
      <c r="S1239" s="22"/>
      <c r="T1239" s="22">
        <v>1385</v>
      </c>
      <c r="U1239" s="22" t="s">
        <v>3597</v>
      </c>
      <c r="V1239" s="37" t="s">
        <v>3598</v>
      </c>
      <c r="W1239" s="16">
        <v>1000</v>
      </c>
      <c r="X1239" s="16" t="s">
        <v>74</v>
      </c>
      <c r="Y1239" s="16" t="s">
        <v>3599</v>
      </c>
      <c r="Z1239" s="16" t="s">
        <v>3600</v>
      </c>
      <c r="AA1239" s="16" t="s">
        <v>463</v>
      </c>
      <c r="AB1239" s="16" t="s">
        <v>3902</v>
      </c>
      <c r="AC1239" s="16" t="s">
        <v>465</v>
      </c>
      <c r="AD1239" s="16"/>
      <c r="AE1239" s="16" t="s">
        <v>3601</v>
      </c>
      <c r="AF1239" s="24">
        <v>2948278</v>
      </c>
      <c r="AG1239" s="25" t="s">
        <v>78</v>
      </c>
      <c r="AH1239" s="24">
        <v>2948278</v>
      </c>
      <c r="AI1239" s="26" t="s">
        <v>78</v>
      </c>
      <c r="AJ1239" s="27">
        <v>43087</v>
      </c>
      <c r="AK1239" s="19"/>
      <c r="AL1239" s="28">
        <f t="shared" ca="1" si="112"/>
        <v>7.25</v>
      </c>
      <c r="AM1239" s="16" t="s">
        <v>183</v>
      </c>
      <c r="AN1239" s="16" t="s">
        <v>94</v>
      </c>
      <c r="AO1239" s="16" t="s">
        <v>466</v>
      </c>
      <c r="AP1239" s="30">
        <v>6.9690000000000002E-2</v>
      </c>
      <c r="AQ1239" s="31" t="s">
        <v>6148</v>
      </c>
      <c r="AR1239" s="31" t="s">
        <v>6148</v>
      </c>
      <c r="AS1239" s="16" t="s">
        <v>107</v>
      </c>
      <c r="AT1239" s="16"/>
      <c r="AU1239" s="33"/>
      <c r="AV1239" s="16"/>
      <c r="AW1239" s="16" t="s">
        <v>6149</v>
      </c>
      <c r="AX1239" s="16">
        <v>3205477086</v>
      </c>
      <c r="AY1239" s="16" t="s">
        <v>78</v>
      </c>
      <c r="AZ1239" s="16" t="str">
        <f t="shared" ca="1" si="111"/>
        <v xml:space="preserve"> </v>
      </c>
      <c r="BA1239" s="16" t="s">
        <v>87</v>
      </c>
      <c r="BB1239" s="16" t="s">
        <v>211</v>
      </c>
      <c r="BC1239" s="16"/>
      <c r="BD1239" s="18" t="s">
        <v>87</v>
      </c>
      <c r="BE1239" s="16"/>
      <c r="BF1239" s="16" t="s">
        <v>87</v>
      </c>
      <c r="BG1239" s="31"/>
      <c r="BH1239" s="16"/>
      <c r="BI1239" s="19"/>
      <c r="BJ1239" s="16"/>
      <c r="BK1239" s="16"/>
      <c r="BL1239" s="34"/>
    </row>
    <row r="1240" spans="1:64">
      <c r="A1240" s="15">
        <v>1387</v>
      </c>
      <c r="B1240" s="16">
        <v>301</v>
      </c>
      <c r="C1240" s="17" t="s">
        <v>112</v>
      </c>
      <c r="D1240" s="18">
        <v>1045077840</v>
      </c>
      <c r="E1240" s="18">
        <v>1045077840</v>
      </c>
      <c r="F1240" s="18">
        <v>1045077840</v>
      </c>
      <c r="G1240" s="17" t="s">
        <v>6150</v>
      </c>
      <c r="H1240" s="16" t="s">
        <v>89</v>
      </c>
      <c r="I1240" s="19">
        <v>34932</v>
      </c>
      <c r="J1240" s="16">
        <f t="shared" ca="1" si="113"/>
        <v>29</v>
      </c>
      <c r="K1240" s="17" t="s">
        <v>67</v>
      </c>
      <c r="L1240" s="16">
        <v>4070</v>
      </c>
      <c r="M1240" s="16" t="s">
        <v>3596</v>
      </c>
      <c r="N1240" s="16" t="s">
        <v>3597</v>
      </c>
      <c r="O1240" s="35" t="s">
        <v>3598</v>
      </c>
      <c r="P1240" s="16" t="s">
        <v>71</v>
      </c>
      <c r="Q1240" s="16" t="s">
        <v>131</v>
      </c>
      <c r="R1240" s="38" t="s">
        <v>73</v>
      </c>
      <c r="S1240" s="22"/>
      <c r="T1240" s="22">
        <v>1387</v>
      </c>
      <c r="U1240" s="22" t="s">
        <v>3597</v>
      </c>
      <c r="V1240" s="37" t="s">
        <v>3598</v>
      </c>
      <c r="W1240" s="16">
        <v>1000</v>
      </c>
      <c r="X1240" s="16" t="s">
        <v>74</v>
      </c>
      <c r="Y1240" s="16" t="s">
        <v>3599</v>
      </c>
      <c r="Z1240" s="16" t="s">
        <v>3600</v>
      </c>
      <c r="AA1240" s="16" t="s">
        <v>190</v>
      </c>
      <c r="AB1240" s="16" t="s">
        <v>1085</v>
      </c>
      <c r="AC1240" s="16" t="s">
        <v>1086</v>
      </c>
      <c r="AD1240" s="16" t="s">
        <v>4338</v>
      </c>
      <c r="AE1240" s="16" t="s">
        <v>3601</v>
      </c>
      <c r="AF1240" s="24">
        <v>2948278</v>
      </c>
      <c r="AG1240" s="25" t="s">
        <v>78</v>
      </c>
      <c r="AH1240" s="24">
        <v>2948278</v>
      </c>
      <c r="AI1240" s="26" t="s">
        <v>78</v>
      </c>
      <c r="AJ1240" s="27">
        <v>43796</v>
      </c>
      <c r="AK1240" s="19"/>
      <c r="AL1240" s="28">
        <f t="shared" ca="1" si="112"/>
        <v>5.333333333333333</v>
      </c>
      <c r="AM1240" s="16" t="s">
        <v>183</v>
      </c>
      <c r="AN1240" s="16" t="s">
        <v>94</v>
      </c>
      <c r="AO1240" s="16" t="s">
        <v>1087</v>
      </c>
      <c r="AP1240" s="30">
        <v>6.9690000000000002E-2</v>
      </c>
      <c r="AQ1240" s="31" t="s">
        <v>6151</v>
      </c>
      <c r="AR1240" s="31" t="s">
        <v>6151</v>
      </c>
      <c r="AS1240" s="16" t="s">
        <v>107</v>
      </c>
      <c r="AT1240" s="16"/>
      <c r="AU1240" s="33"/>
      <c r="AV1240" s="16"/>
      <c r="AW1240" s="16" t="s">
        <v>6152</v>
      </c>
      <c r="AX1240" s="16">
        <v>3023289415</v>
      </c>
      <c r="AY1240" s="16" t="s">
        <v>78</v>
      </c>
      <c r="AZ1240" s="16" t="str">
        <f t="shared" ca="1" si="111"/>
        <v xml:space="preserve"> </v>
      </c>
      <c r="BA1240" s="16" t="s">
        <v>87</v>
      </c>
      <c r="BB1240" s="16" t="s">
        <v>87</v>
      </c>
      <c r="BC1240" s="16"/>
      <c r="BD1240" s="18" t="s">
        <v>87</v>
      </c>
      <c r="BE1240" s="16"/>
      <c r="BF1240" s="16" t="s">
        <v>87</v>
      </c>
      <c r="BG1240" s="31"/>
      <c r="BH1240" s="16"/>
      <c r="BI1240" s="19"/>
      <c r="BJ1240" s="16"/>
      <c r="BK1240" s="16"/>
      <c r="BL1240" s="34"/>
    </row>
    <row r="1241" spans="1:64">
      <c r="A1241" s="15">
        <v>1388</v>
      </c>
      <c r="B1241" s="16">
        <v>301</v>
      </c>
      <c r="C1241" s="17" t="s">
        <v>64</v>
      </c>
      <c r="D1241" s="18">
        <v>1062319588</v>
      </c>
      <c r="E1241" s="18">
        <v>1062319588</v>
      </c>
      <c r="F1241" s="18">
        <v>1062319588</v>
      </c>
      <c r="G1241" s="17" t="s">
        <v>6153</v>
      </c>
      <c r="H1241" s="16" t="s">
        <v>89</v>
      </c>
      <c r="I1241" s="19">
        <v>34903</v>
      </c>
      <c r="J1241" s="16">
        <f t="shared" ca="1" si="113"/>
        <v>29</v>
      </c>
      <c r="K1241" s="17" t="s">
        <v>67</v>
      </c>
      <c r="L1241" s="16">
        <v>4070</v>
      </c>
      <c r="M1241" s="16" t="s">
        <v>3596</v>
      </c>
      <c r="N1241" s="16" t="s">
        <v>3597</v>
      </c>
      <c r="O1241" s="35" t="s">
        <v>3598</v>
      </c>
      <c r="P1241" s="16" t="s">
        <v>71</v>
      </c>
      <c r="Q1241" s="16" t="s">
        <v>131</v>
      </c>
      <c r="R1241" s="38" t="s">
        <v>73</v>
      </c>
      <c r="S1241" s="22"/>
      <c r="T1241" s="22">
        <v>1388</v>
      </c>
      <c r="U1241" s="22" t="s">
        <v>3597</v>
      </c>
      <c r="V1241" s="37" t="s">
        <v>3598</v>
      </c>
      <c r="W1241" s="16">
        <v>1000</v>
      </c>
      <c r="X1241" s="16" t="s">
        <v>74</v>
      </c>
      <c r="Y1241" s="16" t="s">
        <v>3599</v>
      </c>
      <c r="Z1241" s="16" t="s">
        <v>3600</v>
      </c>
      <c r="AA1241" s="16" t="s">
        <v>433</v>
      </c>
      <c r="AB1241" s="16" t="s">
        <v>434</v>
      </c>
      <c r="AC1241" s="16" t="s">
        <v>435</v>
      </c>
      <c r="AD1241" s="16"/>
      <c r="AE1241" s="16" t="s">
        <v>3601</v>
      </c>
      <c r="AF1241" s="24">
        <v>2948278</v>
      </c>
      <c r="AG1241" s="25" t="s">
        <v>78</v>
      </c>
      <c r="AH1241" s="24">
        <v>2948278</v>
      </c>
      <c r="AI1241" s="26" t="s">
        <v>78</v>
      </c>
      <c r="AJ1241" s="27">
        <v>43083</v>
      </c>
      <c r="AK1241" s="19"/>
      <c r="AL1241" s="28">
        <f t="shared" ca="1" si="112"/>
        <v>7.25</v>
      </c>
      <c r="AM1241" s="16" t="s">
        <v>183</v>
      </c>
      <c r="AN1241" s="16" t="s">
        <v>121</v>
      </c>
      <c r="AO1241" s="16" t="s">
        <v>436</v>
      </c>
      <c r="AP1241" s="30">
        <v>6.9690000000000002E-2</v>
      </c>
      <c r="AQ1241" s="31" t="s">
        <v>6154</v>
      </c>
      <c r="AR1241" s="31" t="s">
        <v>6154</v>
      </c>
      <c r="AS1241" s="16" t="s">
        <v>107</v>
      </c>
      <c r="AT1241" s="16"/>
      <c r="AU1241" s="33"/>
      <c r="AV1241" s="16"/>
      <c r="AW1241" s="16" t="s">
        <v>6155</v>
      </c>
      <c r="AX1241" s="16">
        <v>3148289853</v>
      </c>
      <c r="AY1241" s="16" t="s">
        <v>78</v>
      </c>
      <c r="AZ1241" s="16" t="str">
        <f t="shared" ca="1" si="111"/>
        <v xml:space="preserve"> </v>
      </c>
      <c r="BA1241" s="16" t="s">
        <v>87</v>
      </c>
      <c r="BB1241" s="16" t="s">
        <v>211</v>
      </c>
      <c r="BC1241" s="16"/>
      <c r="BD1241" s="18" t="s">
        <v>87</v>
      </c>
      <c r="BE1241" s="16"/>
      <c r="BF1241" s="16" t="s">
        <v>87</v>
      </c>
      <c r="BG1241" s="31"/>
      <c r="BH1241" s="16"/>
      <c r="BI1241" s="19"/>
      <c r="BJ1241" s="16"/>
      <c r="BK1241" s="16"/>
      <c r="BL1241" s="34"/>
    </row>
    <row r="1242" spans="1:64">
      <c r="A1242" s="15">
        <v>1389</v>
      </c>
      <c r="B1242" s="16">
        <v>301</v>
      </c>
      <c r="C1242" s="17" t="s">
        <v>64</v>
      </c>
      <c r="D1242" s="18">
        <v>1062330112</v>
      </c>
      <c r="E1242" s="18">
        <v>1062330112</v>
      </c>
      <c r="F1242" s="18">
        <v>1062330112</v>
      </c>
      <c r="G1242" s="17" t="s">
        <v>6156</v>
      </c>
      <c r="H1242" s="16" t="s">
        <v>89</v>
      </c>
      <c r="I1242" s="19">
        <v>35605</v>
      </c>
      <c r="J1242" s="16">
        <f t="shared" ca="1" si="113"/>
        <v>27</v>
      </c>
      <c r="K1242" s="17" t="s">
        <v>67</v>
      </c>
      <c r="L1242" s="16">
        <v>4070</v>
      </c>
      <c r="M1242" s="16" t="s">
        <v>3596</v>
      </c>
      <c r="N1242" s="16" t="s">
        <v>3597</v>
      </c>
      <c r="O1242" s="35" t="s">
        <v>3598</v>
      </c>
      <c r="P1242" s="16" t="s">
        <v>71</v>
      </c>
      <c r="Q1242" s="16" t="s">
        <v>131</v>
      </c>
      <c r="R1242" s="38" t="s">
        <v>73</v>
      </c>
      <c r="S1242" s="22"/>
      <c r="T1242" s="22">
        <v>1389</v>
      </c>
      <c r="U1242" s="22" t="s">
        <v>3597</v>
      </c>
      <c r="V1242" s="37" t="s">
        <v>3598</v>
      </c>
      <c r="W1242" s="16">
        <v>1000</v>
      </c>
      <c r="X1242" s="16" t="s">
        <v>74</v>
      </c>
      <c r="Y1242" s="16" t="s">
        <v>3599</v>
      </c>
      <c r="Z1242" s="16" t="s">
        <v>3600</v>
      </c>
      <c r="AA1242" s="16" t="s">
        <v>463</v>
      </c>
      <c r="AB1242" s="16" t="s">
        <v>3907</v>
      </c>
      <c r="AC1242" s="16" t="s">
        <v>465</v>
      </c>
      <c r="AD1242" s="16" t="s">
        <v>4900</v>
      </c>
      <c r="AE1242" s="16" t="s">
        <v>3601</v>
      </c>
      <c r="AF1242" s="24">
        <v>2948278</v>
      </c>
      <c r="AG1242" s="25" t="s">
        <v>78</v>
      </c>
      <c r="AH1242" s="24">
        <v>2948278</v>
      </c>
      <c r="AI1242" s="26" t="s">
        <v>78</v>
      </c>
      <c r="AJ1242" s="27">
        <v>43059</v>
      </c>
      <c r="AK1242" s="19"/>
      <c r="AL1242" s="28">
        <f t="shared" ca="1" si="112"/>
        <v>7.333333333333333</v>
      </c>
      <c r="AM1242" s="16" t="s">
        <v>183</v>
      </c>
      <c r="AN1242" s="16" t="s">
        <v>121</v>
      </c>
      <c r="AO1242" s="16" t="s">
        <v>466</v>
      </c>
      <c r="AP1242" s="30">
        <v>6.9690000000000002E-2</v>
      </c>
      <c r="AQ1242" s="31" t="s">
        <v>6157</v>
      </c>
      <c r="AR1242" s="31" t="s">
        <v>6157</v>
      </c>
      <c r="AS1242" s="16" t="s">
        <v>107</v>
      </c>
      <c r="AT1242" s="16"/>
      <c r="AU1242" s="33"/>
      <c r="AV1242" s="16"/>
      <c r="AW1242" s="16" t="s">
        <v>6158</v>
      </c>
      <c r="AX1242" s="16" t="s">
        <v>6159</v>
      </c>
      <c r="AY1242" s="16" t="s">
        <v>78</v>
      </c>
      <c r="AZ1242" s="16" t="str">
        <f t="shared" ca="1" si="111"/>
        <v xml:space="preserve"> </v>
      </c>
      <c r="BA1242" s="16" t="s">
        <v>87</v>
      </c>
      <c r="BB1242" s="16" t="s">
        <v>211</v>
      </c>
      <c r="BC1242" s="16"/>
      <c r="BD1242" s="18" t="s">
        <v>87</v>
      </c>
      <c r="BE1242" s="16"/>
      <c r="BF1242" s="16" t="s">
        <v>87</v>
      </c>
      <c r="BG1242" s="31"/>
      <c r="BH1242" s="16"/>
      <c r="BI1242" s="19"/>
      <c r="BJ1242" s="16"/>
      <c r="BK1242" s="16"/>
      <c r="BL1242" s="34"/>
    </row>
    <row r="1243" spans="1:64">
      <c r="A1243" s="15">
        <v>1390</v>
      </c>
      <c r="B1243" s="16">
        <v>301</v>
      </c>
      <c r="C1243" s="17" t="s">
        <v>64</v>
      </c>
      <c r="D1243" s="18">
        <v>1061222242</v>
      </c>
      <c r="E1243" s="18">
        <v>1061222242</v>
      </c>
      <c r="F1243" s="18">
        <v>1061222242</v>
      </c>
      <c r="G1243" s="17" t="s">
        <v>6160</v>
      </c>
      <c r="H1243" s="16" t="s">
        <v>236</v>
      </c>
      <c r="I1243" s="19">
        <v>33115</v>
      </c>
      <c r="J1243" s="16">
        <f t="shared" ca="1" si="113"/>
        <v>34</v>
      </c>
      <c r="K1243" s="17" t="s">
        <v>67</v>
      </c>
      <c r="L1243" s="16">
        <v>4070</v>
      </c>
      <c r="M1243" s="16" t="s">
        <v>3596</v>
      </c>
      <c r="N1243" s="16" t="s">
        <v>3597</v>
      </c>
      <c r="O1243" s="35" t="s">
        <v>3598</v>
      </c>
      <c r="P1243" s="16" t="s">
        <v>71</v>
      </c>
      <c r="Q1243" s="16" t="s">
        <v>131</v>
      </c>
      <c r="R1243" s="38" t="s">
        <v>73</v>
      </c>
      <c r="S1243" s="22"/>
      <c r="T1243" s="22">
        <v>1390</v>
      </c>
      <c r="U1243" s="22" t="s">
        <v>3597</v>
      </c>
      <c r="V1243" s="37" t="s">
        <v>3598</v>
      </c>
      <c r="W1243" s="16">
        <v>1000</v>
      </c>
      <c r="X1243" s="16" t="s">
        <v>74</v>
      </c>
      <c r="Y1243" s="16" t="s">
        <v>3599</v>
      </c>
      <c r="Z1243" s="16" t="s">
        <v>3600</v>
      </c>
      <c r="AA1243" s="16" t="s">
        <v>463</v>
      </c>
      <c r="AB1243" s="16" t="s">
        <v>464</v>
      </c>
      <c r="AC1243" s="16" t="s">
        <v>465</v>
      </c>
      <c r="AD1243" s="16" t="s">
        <v>6142</v>
      </c>
      <c r="AE1243" s="16" t="s">
        <v>3601</v>
      </c>
      <c r="AF1243" s="24">
        <v>2948278</v>
      </c>
      <c r="AG1243" s="25" t="s">
        <v>78</v>
      </c>
      <c r="AH1243" s="24">
        <v>2948278</v>
      </c>
      <c r="AI1243" s="26" t="s">
        <v>78</v>
      </c>
      <c r="AJ1243" s="27">
        <v>43796</v>
      </c>
      <c r="AK1243" s="19"/>
      <c r="AL1243" s="28">
        <f t="shared" ca="1" si="112"/>
        <v>5.333333333333333</v>
      </c>
      <c r="AM1243" s="16" t="s">
        <v>3710</v>
      </c>
      <c r="AN1243" s="16" t="s">
        <v>121</v>
      </c>
      <c r="AO1243" s="16" t="s">
        <v>466</v>
      </c>
      <c r="AP1243" s="30">
        <v>6.9690000000000002E-2</v>
      </c>
      <c r="AQ1243" s="31" t="s">
        <v>6161</v>
      </c>
      <c r="AR1243" s="31" t="s">
        <v>6161</v>
      </c>
      <c r="AS1243" s="16" t="s">
        <v>107</v>
      </c>
      <c r="AT1243" s="16"/>
      <c r="AU1243" s="33"/>
      <c r="AV1243" s="16"/>
      <c r="AW1243" s="16" t="s">
        <v>6162</v>
      </c>
      <c r="AX1243" s="16">
        <v>3234439067</v>
      </c>
      <c r="AY1243" s="16">
        <v>3234439067</v>
      </c>
      <c r="AZ1243" s="16" t="str">
        <f t="shared" ca="1" si="111"/>
        <v xml:space="preserve"> </v>
      </c>
      <c r="BA1243" s="16" t="s">
        <v>87</v>
      </c>
      <c r="BB1243" s="16" t="s">
        <v>87</v>
      </c>
      <c r="BC1243" s="16"/>
      <c r="BD1243" s="18" t="s">
        <v>87</v>
      </c>
      <c r="BE1243" s="16"/>
      <c r="BF1243" s="16" t="s">
        <v>87</v>
      </c>
      <c r="BG1243" s="31"/>
      <c r="BH1243" s="16"/>
      <c r="BI1243" s="19"/>
      <c r="BJ1243" s="16"/>
      <c r="BK1243" s="16"/>
      <c r="BL1243" s="34"/>
    </row>
    <row r="1244" spans="1:64">
      <c r="A1244" s="15">
        <v>1391</v>
      </c>
      <c r="B1244" s="16">
        <v>301</v>
      </c>
      <c r="C1244" s="17" t="s">
        <v>64</v>
      </c>
      <c r="D1244" s="18">
        <v>1063807080</v>
      </c>
      <c r="E1244" s="18" t="e">
        <v>#N/A</v>
      </c>
      <c r="F1244" s="18" t="e">
        <v>#N/A</v>
      </c>
      <c r="G1244" s="17" t="s">
        <v>6163</v>
      </c>
      <c r="H1244" s="16" t="s">
        <v>229</v>
      </c>
      <c r="I1244" s="19">
        <v>31916</v>
      </c>
      <c r="J1244" s="16">
        <f t="shared" ca="1" si="113"/>
        <v>37</v>
      </c>
      <c r="K1244" s="17" t="s">
        <v>67</v>
      </c>
      <c r="L1244" s="16">
        <v>4070</v>
      </c>
      <c r="M1244" s="16" t="s">
        <v>3596</v>
      </c>
      <c r="N1244" s="16" t="s">
        <v>3597</v>
      </c>
      <c r="O1244" s="35" t="s">
        <v>3598</v>
      </c>
      <c r="P1244" s="16" t="s">
        <v>71</v>
      </c>
      <c r="Q1244" s="16" t="s">
        <v>131</v>
      </c>
      <c r="R1244" s="38" t="s">
        <v>73</v>
      </c>
      <c r="S1244" s="22"/>
      <c r="T1244" s="22">
        <v>1391</v>
      </c>
      <c r="U1244" s="22" t="s">
        <v>3597</v>
      </c>
      <c r="V1244" s="37" t="s">
        <v>3598</v>
      </c>
      <c r="W1244" s="16">
        <v>1000</v>
      </c>
      <c r="X1244" s="16" t="s">
        <v>74</v>
      </c>
      <c r="Y1244" s="16" t="s">
        <v>3599</v>
      </c>
      <c r="Z1244" s="16" t="s">
        <v>3600</v>
      </c>
      <c r="AA1244" s="16" t="s">
        <v>463</v>
      </c>
      <c r="AB1244" s="16" t="s">
        <v>464</v>
      </c>
      <c r="AC1244" s="16" t="s">
        <v>465</v>
      </c>
      <c r="AD1244" s="16" t="s">
        <v>4900</v>
      </c>
      <c r="AE1244" s="16" t="s">
        <v>1324</v>
      </c>
      <c r="AF1244" s="24">
        <v>2948278</v>
      </c>
      <c r="AG1244" s="25" t="s">
        <v>78</v>
      </c>
      <c r="AH1244" s="24">
        <v>2948278</v>
      </c>
      <c r="AI1244" s="26" t="s">
        <v>78</v>
      </c>
      <c r="AJ1244" s="27">
        <v>43084</v>
      </c>
      <c r="AK1244" s="19"/>
      <c r="AL1244" s="28">
        <f t="shared" ca="1" si="112"/>
        <v>7.25</v>
      </c>
      <c r="AM1244" s="16" t="s">
        <v>120</v>
      </c>
      <c r="AN1244" s="16" t="s">
        <v>121</v>
      </c>
      <c r="AO1244" s="16" t="s">
        <v>466</v>
      </c>
      <c r="AP1244" s="30">
        <v>6.9690000000000002E-2</v>
      </c>
      <c r="AQ1244" s="31" t="s">
        <v>6164</v>
      </c>
      <c r="AR1244" s="31" t="s">
        <v>6164</v>
      </c>
      <c r="AS1244" s="16" t="s">
        <v>107</v>
      </c>
      <c r="AT1244" s="16"/>
      <c r="AU1244" s="33"/>
      <c r="AV1244" s="16"/>
      <c r="AW1244" s="16" t="s">
        <v>6165</v>
      </c>
      <c r="AX1244" s="16">
        <v>3223984810</v>
      </c>
      <c r="AY1244" s="16" t="s">
        <v>78</v>
      </c>
      <c r="AZ1244" s="16" t="str">
        <f t="shared" ca="1" si="111"/>
        <v xml:space="preserve"> </v>
      </c>
      <c r="BA1244" s="16" t="s">
        <v>87</v>
      </c>
      <c r="BB1244" s="16" t="s">
        <v>87</v>
      </c>
      <c r="BC1244" s="16"/>
      <c r="BD1244" s="18" t="s">
        <v>87</v>
      </c>
      <c r="BE1244" s="16"/>
      <c r="BF1244" s="16" t="s">
        <v>87</v>
      </c>
      <c r="BG1244" s="31"/>
      <c r="BH1244" s="16"/>
      <c r="BI1244" s="19"/>
      <c r="BJ1244" s="16"/>
      <c r="BK1244" s="16"/>
      <c r="BL1244" s="34"/>
    </row>
    <row r="1245" spans="1:64">
      <c r="A1245" s="15">
        <v>1392</v>
      </c>
      <c r="B1245" s="16">
        <v>301</v>
      </c>
      <c r="C1245" s="17" t="s">
        <v>64</v>
      </c>
      <c r="D1245" s="18">
        <v>7061944</v>
      </c>
      <c r="E1245" s="18">
        <v>7061944</v>
      </c>
      <c r="F1245" s="18">
        <v>7061944</v>
      </c>
      <c r="G1245" s="17" t="s">
        <v>6166</v>
      </c>
      <c r="H1245" s="16" t="s">
        <v>220</v>
      </c>
      <c r="I1245" s="19">
        <v>28214</v>
      </c>
      <c r="J1245" s="16">
        <f t="shared" ca="1" si="113"/>
        <v>48</v>
      </c>
      <c r="K1245" s="17" t="s">
        <v>67</v>
      </c>
      <c r="L1245" s="16">
        <v>4070</v>
      </c>
      <c r="M1245" s="16" t="s">
        <v>3596</v>
      </c>
      <c r="N1245" s="16" t="s">
        <v>3597</v>
      </c>
      <c r="O1245" s="35" t="s">
        <v>3598</v>
      </c>
      <c r="P1245" s="16" t="s">
        <v>71</v>
      </c>
      <c r="Q1245" s="16" t="s">
        <v>131</v>
      </c>
      <c r="R1245" s="38" t="s">
        <v>73</v>
      </c>
      <c r="S1245" s="22"/>
      <c r="T1245" s="22">
        <v>1392</v>
      </c>
      <c r="U1245" s="22" t="s">
        <v>3597</v>
      </c>
      <c r="V1245" s="37" t="s">
        <v>3598</v>
      </c>
      <c r="W1245" s="16">
        <v>1000</v>
      </c>
      <c r="X1245" s="16" t="s">
        <v>74</v>
      </c>
      <c r="Y1245" s="16" t="s">
        <v>3599</v>
      </c>
      <c r="Z1245" s="16" t="s">
        <v>3600</v>
      </c>
      <c r="AA1245" s="16" t="s">
        <v>145</v>
      </c>
      <c r="AB1245" s="16" t="s">
        <v>1314</v>
      </c>
      <c r="AC1245" s="16" t="s">
        <v>559</v>
      </c>
      <c r="AD1245" s="16"/>
      <c r="AE1245" s="16" t="s">
        <v>1324</v>
      </c>
      <c r="AF1245" s="24">
        <v>2948278</v>
      </c>
      <c r="AG1245" s="25" t="s">
        <v>78</v>
      </c>
      <c r="AH1245" s="24">
        <v>2948278</v>
      </c>
      <c r="AI1245" s="26" t="s">
        <v>78</v>
      </c>
      <c r="AJ1245" s="26">
        <v>44774</v>
      </c>
      <c r="AK1245" s="19" t="s">
        <v>6167</v>
      </c>
      <c r="AL1245" s="28">
        <f t="shared" ca="1" si="112"/>
        <v>2.6666666666666665</v>
      </c>
      <c r="AM1245" s="16" t="s">
        <v>120</v>
      </c>
      <c r="AN1245" s="16" t="s">
        <v>121</v>
      </c>
      <c r="AO1245" s="16" t="s">
        <v>562</v>
      </c>
      <c r="AP1245" s="30">
        <v>6.9690000000000002E-2</v>
      </c>
      <c r="AQ1245" s="31" t="s">
        <v>6168</v>
      </c>
      <c r="AR1245" s="31" t="s">
        <v>6169</v>
      </c>
      <c r="AS1245" s="16" t="s">
        <v>107</v>
      </c>
      <c r="AT1245" s="16"/>
      <c r="AU1245" s="33"/>
      <c r="AV1245" s="16"/>
      <c r="AW1245" s="16" t="s">
        <v>6170</v>
      </c>
      <c r="AX1245" s="16">
        <v>3105871672</v>
      </c>
      <c r="AY1245" s="16" t="s">
        <v>78</v>
      </c>
      <c r="AZ1245" s="16" t="str">
        <f t="shared" ca="1" si="111"/>
        <v xml:space="preserve"> </v>
      </c>
      <c r="BA1245" s="16" t="s">
        <v>87</v>
      </c>
      <c r="BB1245" s="16" t="s">
        <v>87</v>
      </c>
      <c r="BC1245" s="16"/>
      <c r="BD1245" s="18" t="s">
        <v>87</v>
      </c>
      <c r="BE1245" s="16"/>
      <c r="BF1245" s="16" t="s">
        <v>87</v>
      </c>
      <c r="BG1245" s="31"/>
      <c r="BH1245" s="16"/>
      <c r="BI1245" s="19"/>
      <c r="BJ1245" s="16"/>
      <c r="BK1245" s="16"/>
      <c r="BL1245" s="34"/>
    </row>
    <row r="1246" spans="1:64">
      <c r="A1246" s="15">
        <v>1393</v>
      </c>
      <c r="B1246" s="16">
        <v>301</v>
      </c>
      <c r="C1246" s="17" t="s">
        <v>64</v>
      </c>
      <c r="D1246" s="18">
        <v>1064429993</v>
      </c>
      <c r="E1246" s="18">
        <v>1064429993</v>
      </c>
      <c r="F1246" s="18">
        <v>1064429993</v>
      </c>
      <c r="G1246" s="17" t="s">
        <v>6171</v>
      </c>
      <c r="H1246" s="16" t="s">
        <v>66</v>
      </c>
      <c r="I1246" s="19">
        <v>32609</v>
      </c>
      <c r="J1246" s="16">
        <f t="shared" ca="1" si="113"/>
        <v>35</v>
      </c>
      <c r="K1246" s="17" t="s">
        <v>67</v>
      </c>
      <c r="L1246" s="16">
        <v>4070</v>
      </c>
      <c r="M1246" s="16" t="s">
        <v>3596</v>
      </c>
      <c r="N1246" s="16" t="s">
        <v>3597</v>
      </c>
      <c r="O1246" s="35" t="s">
        <v>3598</v>
      </c>
      <c r="P1246" s="16" t="s">
        <v>71</v>
      </c>
      <c r="Q1246" s="16" t="s">
        <v>131</v>
      </c>
      <c r="R1246" s="38" t="s">
        <v>73</v>
      </c>
      <c r="S1246" s="22"/>
      <c r="T1246" s="22">
        <v>1393</v>
      </c>
      <c r="U1246" s="22" t="s">
        <v>3597</v>
      </c>
      <c r="V1246" s="37" t="s">
        <v>3598</v>
      </c>
      <c r="W1246" s="16">
        <v>1000</v>
      </c>
      <c r="X1246" s="16" t="s">
        <v>74</v>
      </c>
      <c r="Y1246" s="16" t="s">
        <v>3599</v>
      </c>
      <c r="Z1246" s="16" t="s">
        <v>3600</v>
      </c>
      <c r="AA1246" s="16" t="s">
        <v>463</v>
      </c>
      <c r="AB1246" s="16" t="s">
        <v>464</v>
      </c>
      <c r="AC1246" s="16" t="s">
        <v>465</v>
      </c>
      <c r="AD1246" s="16"/>
      <c r="AE1246" s="16" t="s">
        <v>3601</v>
      </c>
      <c r="AF1246" s="24">
        <v>2948278</v>
      </c>
      <c r="AG1246" s="25" t="s">
        <v>78</v>
      </c>
      <c r="AH1246" s="24">
        <v>2948278</v>
      </c>
      <c r="AI1246" s="26" t="s">
        <v>78</v>
      </c>
      <c r="AJ1246" s="27">
        <v>43059</v>
      </c>
      <c r="AK1246" s="19"/>
      <c r="AL1246" s="28">
        <f t="shared" ca="1" si="112"/>
        <v>7.333333333333333</v>
      </c>
      <c r="AM1246" s="16" t="s">
        <v>183</v>
      </c>
      <c r="AN1246" s="16" t="s">
        <v>94</v>
      </c>
      <c r="AO1246" s="16" t="s">
        <v>466</v>
      </c>
      <c r="AP1246" s="30">
        <v>6.9690000000000002E-2</v>
      </c>
      <c r="AQ1246" s="31" t="s">
        <v>6172</v>
      </c>
      <c r="AR1246" s="31" t="s">
        <v>6172</v>
      </c>
      <c r="AS1246" s="16" t="s">
        <v>107</v>
      </c>
      <c r="AT1246" s="16"/>
      <c r="AU1246" s="33"/>
      <c r="AV1246" s="16"/>
      <c r="AW1246" s="16" t="s">
        <v>6173</v>
      </c>
      <c r="AX1246" s="16">
        <v>3507574830</v>
      </c>
      <c r="AY1246" s="16" t="s">
        <v>78</v>
      </c>
      <c r="AZ1246" s="16" t="str">
        <f t="shared" ca="1" si="111"/>
        <v xml:space="preserve"> </v>
      </c>
      <c r="BA1246" s="16" t="s">
        <v>87</v>
      </c>
      <c r="BB1246" s="16" t="s">
        <v>211</v>
      </c>
      <c r="BC1246" s="16"/>
      <c r="BD1246" s="18" t="s">
        <v>87</v>
      </c>
      <c r="BE1246" s="16"/>
      <c r="BF1246" s="16" t="s">
        <v>87</v>
      </c>
      <c r="BG1246" s="31"/>
      <c r="BH1246" s="16"/>
      <c r="BI1246" s="19"/>
      <c r="BJ1246" s="16"/>
      <c r="BK1246" s="16"/>
      <c r="BL1246" s="34"/>
    </row>
    <row r="1247" spans="1:64">
      <c r="A1247" s="15">
        <v>1394</v>
      </c>
      <c r="B1247" s="16">
        <v>301</v>
      </c>
      <c r="C1247" s="17" t="s">
        <v>112</v>
      </c>
      <c r="D1247" s="18">
        <v>1007757469</v>
      </c>
      <c r="E1247" s="18">
        <v>1007757469</v>
      </c>
      <c r="F1247" s="18">
        <v>1007757469</v>
      </c>
      <c r="G1247" s="17" t="s">
        <v>6174</v>
      </c>
      <c r="H1247" s="16" t="s">
        <v>229</v>
      </c>
      <c r="I1247" s="19">
        <v>30778</v>
      </c>
      <c r="J1247" s="16">
        <f t="shared" ca="1" si="113"/>
        <v>40</v>
      </c>
      <c r="K1247" s="17" t="s">
        <v>67</v>
      </c>
      <c r="L1247" s="16">
        <v>4070</v>
      </c>
      <c r="M1247" s="16" t="s">
        <v>3596</v>
      </c>
      <c r="N1247" s="16" t="s">
        <v>3597</v>
      </c>
      <c r="O1247" s="35" t="s">
        <v>3598</v>
      </c>
      <c r="P1247" s="16" t="s">
        <v>71</v>
      </c>
      <c r="Q1247" s="16" t="s">
        <v>131</v>
      </c>
      <c r="R1247" s="38" t="s">
        <v>73</v>
      </c>
      <c r="S1247" s="22"/>
      <c r="T1247" s="22">
        <v>1394</v>
      </c>
      <c r="U1247" s="22" t="s">
        <v>3597</v>
      </c>
      <c r="V1247" s="37" t="s">
        <v>3598</v>
      </c>
      <c r="W1247" s="16">
        <v>1000</v>
      </c>
      <c r="X1247" s="16" t="s">
        <v>74</v>
      </c>
      <c r="Y1247" s="16" t="s">
        <v>3599</v>
      </c>
      <c r="Z1247" s="16" t="s">
        <v>3600</v>
      </c>
      <c r="AA1247" s="16" t="s">
        <v>76</v>
      </c>
      <c r="AB1247" s="16" t="s">
        <v>76</v>
      </c>
      <c r="AC1247" s="16" t="s">
        <v>76</v>
      </c>
      <c r="AD1247" s="16"/>
      <c r="AE1247" s="16" t="s">
        <v>3601</v>
      </c>
      <c r="AF1247" s="24">
        <v>2948278</v>
      </c>
      <c r="AG1247" s="25" t="s">
        <v>78</v>
      </c>
      <c r="AH1247" s="24">
        <v>2948278</v>
      </c>
      <c r="AI1247" s="26" t="s">
        <v>78</v>
      </c>
      <c r="AJ1247" s="26">
        <v>44774</v>
      </c>
      <c r="AK1247" s="19" t="s">
        <v>5399</v>
      </c>
      <c r="AL1247" s="28">
        <f t="shared" ca="1" si="112"/>
        <v>2.6666666666666665</v>
      </c>
      <c r="AM1247" s="16" t="s">
        <v>173</v>
      </c>
      <c r="AN1247" s="16" t="s">
        <v>94</v>
      </c>
      <c r="AO1247" s="16" t="s">
        <v>82</v>
      </c>
      <c r="AP1247" s="30">
        <v>6.9690000000000002E-2</v>
      </c>
      <c r="AQ1247" s="31" t="s">
        <v>6175</v>
      </c>
      <c r="AR1247" s="31" t="s">
        <v>6176</v>
      </c>
      <c r="AS1247" s="16" t="s">
        <v>107</v>
      </c>
      <c r="AT1247" s="16"/>
      <c r="AU1247" s="33"/>
      <c r="AV1247" s="16"/>
      <c r="AW1247" s="16" t="s">
        <v>6177</v>
      </c>
      <c r="AX1247" s="16">
        <v>3204985436</v>
      </c>
      <c r="AY1247" s="16" t="s">
        <v>78</v>
      </c>
      <c r="AZ1247" s="16" t="str">
        <f t="shared" ca="1" si="111"/>
        <v xml:space="preserve"> </v>
      </c>
      <c r="BA1247" s="16" t="s">
        <v>87</v>
      </c>
      <c r="BB1247" s="16" t="s">
        <v>87</v>
      </c>
      <c r="BC1247" s="16"/>
      <c r="BD1247" s="18" t="s">
        <v>87</v>
      </c>
      <c r="BE1247" s="16"/>
      <c r="BF1247" s="16" t="s">
        <v>87</v>
      </c>
      <c r="BG1247" s="31"/>
      <c r="BH1247" s="16"/>
      <c r="BI1247" s="19"/>
      <c r="BJ1247" s="16"/>
      <c r="BK1247" s="16"/>
      <c r="BL1247" s="34"/>
    </row>
    <row r="1248" spans="1:64">
      <c r="A1248" s="15">
        <v>1395</v>
      </c>
      <c r="B1248" s="16">
        <v>301</v>
      </c>
      <c r="C1248" s="17" t="s">
        <v>64</v>
      </c>
      <c r="D1248" s="18">
        <v>3064744</v>
      </c>
      <c r="E1248" s="18">
        <v>3064744</v>
      </c>
      <c r="F1248" s="18">
        <v>3064744</v>
      </c>
      <c r="G1248" s="17" t="s">
        <v>6178</v>
      </c>
      <c r="H1248" s="16" t="s">
        <v>89</v>
      </c>
      <c r="I1248" s="19">
        <v>24992</v>
      </c>
      <c r="J1248" s="16">
        <v>55</v>
      </c>
      <c r="K1248" s="17" t="s">
        <v>67</v>
      </c>
      <c r="L1248" s="16">
        <v>4070</v>
      </c>
      <c r="M1248" s="16" t="s">
        <v>3596</v>
      </c>
      <c r="N1248" s="16" t="s">
        <v>3597</v>
      </c>
      <c r="O1248" s="35" t="s">
        <v>3598</v>
      </c>
      <c r="P1248" s="16" t="s">
        <v>71</v>
      </c>
      <c r="Q1248" s="16" t="s">
        <v>131</v>
      </c>
      <c r="R1248" s="38" t="s">
        <v>73</v>
      </c>
      <c r="S1248" s="22"/>
      <c r="T1248" s="22">
        <v>1395</v>
      </c>
      <c r="U1248" s="22" t="s">
        <v>3597</v>
      </c>
      <c r="V1248" s="37" t="s">
        <v>3598</v>
      </c>
      <c r="W1248" s="16">
        <v>1000</v>
      </c>
      <c r="X1248" s="16" t="s">
        <v>74</v>
      </c>
      <c r="Y1248" s="16" t="s">
        <v>3599</v>
      </c>
      <c r="Z1248" s="16" t="s">
        <v>3600</v>
      </c>
      <c r="AA1248" s="16" t="s">
        <v>76</v>
      </c>
      <c r="AB1248" s="16" t="s">
        <v>76</v>
      </c>
      <c r="AC1248" s="16" t="s">
        <v>76</v>
      </c>
      <c r="AD1248" s="16"/>
      <c r="AE1248" s="16" t="s">
        <v>3601</v>
      </c>
      <c r="AF1248" s="24">
        <v>2948278</v>
      </c>
      <c r="AG1248" s="25" t="s">
        <v>78</v>
      </c>
      <c r="AH1248" s="24">
        <v>2948278</v>
      </c>
      <c r="AI1248" s="26" t="s">
        <v>78</v>
      </c>
      <c r="AJ1248" s="27">
        <v>45271</v>
      </c>
      <c r="AK1248" s="19" t="s">
        <v>6179</v>
      </c>
      <c r="AL1248" s="28">
        <f t="shared" ca="1" si="112"/>
        <v>1.25</v>
      </c>
      <c r="AM1248" s="16" t="s">
        <v>120</v>
      </c>
      <c r="AN1248" s="16" t="s">
        <v>94</v>
      </c>
      <c r="AO1248" s="16" t="s">
        <v>82</v>
      </c>
      <c r="AP1248" s="30">
        <v>6.9690000000000002E-2</v>
      </c>
      <c r="AQ1248" s="31" t="s">
        <v>6180</v>
      </c>
      <c r="AR1248" s="31" t="s">
        <v>6181</v>
      </c>
      <c r="AS1248" s="16" t="s">
        <v>107</v>
      </c>
      <c r="AT1248" s="16"/>
      <c r="AU1248" s="33"/>
      <c r="AV1248" s="16"/>
      <c r="AW1248" s="16" t="s">
        <v>6182</v>
      </c>
      <c r="AX1248" s="16">
        <v>3112121309</v>
      </c>
      <c r="AY1248" s="16" t="s">
        <v>78</v>
      </c>
      <c r="AZ1248" s="16" t="str">
        <f t="shared" ref="AZ1248:AZ1279" si="114">IF(AND(C1248="MASCULINO",J1248&gt;=59),"Prepensionado",IF(AND(C1248="FEMENINO",J1248&gt;=54),"Prepensionado"," "))</f>
        <v xml:space="preserve"> </v>
      </c>
      <c r="BA1248" s="16" t="s">
        <v>87</v>
      </c>
      <c r="BB1248" s="16" t="s">
        <v>87</v>
      </c>
      <c r="BC1248" s="16"/>
      <c r="BD1248" s="18" t="s">
        <v>87</v>
      </c>
      <c r="BE1248" s="16"/>
      <c r="BF1248" s="16" t="s">
        <v>87</v>
      </c>
      <c r="BG1248" s="31"/>
      <c r="BH1248" s="16"/>
      <c r="BI1248" s="19"/>
      <c r="BJ1248" s="16"/>
      <c r="BK1248" s="16"/>
      <c r="BL1248" s="34"/>
    </row>
    <row r="1249" spans="1:64">
      <c r="A1249" s="15">
        <v>1396</v>
      </c>
      <c r="B1249" s="16">
        <v>301</v>
      </c>
      <c r="C1249" s="17" t="s">
        <v>64</v>
      </c>
      <c r="D1249" s="18">
        <v>1065624368</v>
      </c>
      <c r="E1249" s="18">
        <v>1065624368</v>
      </c>
      <c r="F1249" s="18">
        <v>1065624368</v>
      </c>
      <c r="G1249" s="17" t="s">
        <v>6183</v>
      </c>
      <c r="H1249" s="16" t="s">
        <v>236</v>
      </c>
      <c r="I1249" s="19">
        <v>33244</v>
      </c>
      <c r="J1249" s="16">
        <f t="shared" ref="J1249:J1306" ca="1" si="115">IF(I1249=0," ",DATEDIF(I1249,TODAY(),"Y"))</f>
        <v>34</v>
      </c>
      <c r="K1249" s="17" t="s">
        <v>67</v>
      </c>
      <c r="L1249" s="16">
        <v>4070</v>
      </c>
      <c r="M1249" s="16" t="s">
        <v>3596</v>
      </c>
      <c r="N1249" s="16" t="s">
        <v>3597</v>
      </c>
      <c r="O1249" s="35" t="s">
        <v>3598</v>
      </c>
      <c r="P1249" s="16" t="s">
        <v>71</v>
      </c>
      <c r="Q1249" s="16" t="s">
        <v>131</v>
      </c>
      <c r="R1249" s="38" t="s">
        <v>73</v>
      </c>
      <c r="S1249" s="22"/>
      <c r="T1249" s="22">
        <v>1396</v>
      </c>
      <c r="U1249" s="22" t="s">
        <v>3597</v>
      </c>
      <c r="V1249" s="37" t="s">
        <v>3598</v>
      </c>
      <c r="W1249" s="16">
        <v>1000</v>
      </c>
      <c r="X1249" s="16" t="s">
        <v>74</v>
      </c>
      <c r="Y1249" s="16" t="s">
        <v>3599</v>
      </c>
      <c r="Z1249" s="16" t="s">
        <v>3600</v>
      </c>
      <c r="AA1249" s="16" t="s">
        <v>421</v>
      </c>
      <c r="AB1249" s="16" t="s">
        <v>2300</v>
      </c>
      <c r="AC1249" s="16" t="s">
        <v>423</v>
      </c>
      <c r="AD1249" s="16"/>
      <c r="AE1249" s="16" t="s">
        <v>1324</v>
      </c>
      <c r="AF1249" s="24">
        <v>2948278</v>
      </c>
      <c r="AG1249" s="25" t="s">
        <v>78</v>
      </c>
      <c r="AH1249" s="24">
        <v>2948278</v>
      </c>
      <c r="AI1249" s="26" t="s">
        <v>78</v>
      </c>
      <c r="AJ1249" s="27">
        <v>43068</v>
      </c>
      <c r="AK1249" s="19"/>
      <c r="AL1249" s="28">
        <f t="shared" ca="1" si="112"/>
        <v>7.333333333333333</v>
      </c>
      <c r="AM1249" s="16" t="s">
        <v>173</v>
      </c>
      <c r="AN1249" s="16" t="s">
        <v>121</v>
      </c>
      <c r="AO1249" s="16" t="s">
        <v>425</v>
      </c>
      <c r="AP1249" s="30">
        <v>6.9690000000000002E-2</v>
      </c>
      <c r="AQ1249" s="31" t="s">
        <v>6184</v>
      </c>
      <c r="AR1249" s="31" t="s">
        <v>6184</v>
      </c>
      <c r="AS1249" s="16" t="s">
        <v>107</v>
      </c>
      <c r="AT1249" s="16"/>
      <c r="AU1249" s="33"/>
      <c r="AV1249" s="16"/>
      <c r="AW1249" s="16" t="s">
        <v>6185</v>
      </c>
      <c r="AX1249" s="16">
        <v>3187944718</v>
      </c>
      <c r="AY1249" s="16" t="s">
        <v>78</v>
      </c>
      <c r="AZ1249" s="16" t="str">
        <f t="shared" ca="1" si="114"/>
        <v xml:space="preserve"> </v>
      </c>
      <c r="BA1249" s="16" t="s">
        <v>87</v>
      </c>
      <c r="BB1249" s="16" t="s">
        <v>87</v>
      </c>
      <c r="BC1249" s="16"/>
      <c r="BD1249" s="18" t="s">
        <v>87</v>
      </c>
      <c r="BE1249" s="16"/>
      <c r="BF1249" s="16" t="s">
        <v>87</v>
      </c>
      <c r="BG1249" s="31"/>
      <c r="BH1249" s="16"/>
      <c r="BI1249" s="19"/>
      <c r="BJ1249" s="16"/>
      <c r="BK1249" s="16"/>
      <c r="BL1249" s="34"/>
    </row>
    <row r="1250" spans="1:64">
      <c r="A1250" s="15">
        <v>1397</v>
      </c>
      <c r="B1250" s="16">
        <v>301</v>
      </c>
      <c r="C1250" s="17" t="s">
        <v>64</v>
      </c>
      <c r="D1250" s="18">
        <v>1066175217</v>
      </c>
      <c r="E1250" s="18">
        <v>1066175217</v>
      </c>
      <c r="F1250" s="18">
        <v>1066175217</v>
      </c>
      <c r="G1250" s="17" t="s">
        <v>6186</v>
      </c>
      <c r="H1250" s="16" t="s">
        <v>229</v>
      </c>
      <c r="I1250" s="19" t="s">
        <v>6187</v>
      </c>
      <c r="J1250" s="16">
        <f t="shared" ca="1" si="115"/>
        <v>37</v>
      </c>
      <c r="K1250" s="17" t="s">
        <v>67</v>
      </c>
      <c r="L1250" s="16">
        <v>4070</v>
      </c>
      <c r="M1250" s="16" t="s">
        <v>3596</v>
      </c>
      <c r="N1250" s="16" t="s">
        <v>3597</v>
      </c>
      <c r="O1250" s="35" t="s">
        <v>3598</v>
      </c>
      <c r="P1250" s="16" t="s">
        <v>71</v>
      </c>
      <c r="Q1250" s="16" t="s">
        <v>131</v>
      </c>
      <c r="R1250" s="38" t="s">
        <v>73</v>
      </c>
      <c r="S1250" s="22"/>
      <c r="T1250" s="22">
        <v>1397</v>
      </c>
      <c r="U1250" s="22" t="s">
        <v>3597</v>
      </c>
      <c r="V1250" s="37" t="s">
        <v>3598</v>
      </c>
      <c r="W1250" s="16">
        <v>1000</v>
      </c>
      <c r="X1250" s="16" t="s">
        <v>74</v>
      </c>
      <c r="Y1250" s="16" t="s">
        <v>3599</v>
      </c>
      <c r="Z1250" s="16" t="s">
        <v>3600</v>
      </c>
      <c r="AA1250" s="16" t="s">
        <v>190</v>
      </c>
      <c r="AB1250" s="16" t="s">
        <v>645</v>
      </c>
      <c r="AC1250" s="16" t="s">
        <v>646</v>
      </c>
      <c r="AD1250" s="16" t="s">
        <v>6188</v>
      </c>
      <c r="AE1250" s="16" t="s">
        <v>1324</v>
      </c>
      <c r="AF1250" s="24">
        <v>2948278</v>
      </c>
      <c r="AG1250" s="25" t="s">
        <v>78</v>
      </c>
      <c r="AH1250" s="24">
        <v>2948278</v>
      </c>
      <c r="AI1250" s="26" t="s">
        <v>78</v>
      </c>
      <c r="AJ1250" s="27">
        <v>43000</v>
      </c>
      <c r="AK1250" s="19"/>
      <c r="AL1250" s="28">
        <f t="shared" ca="1" si="112"/>
        <v>7.5</v>
      </c>
      <c r="AM1250" s="16" t="s">
        <v>120</v>
      </c>
      <c r="AN1250" s="16" t="s">
        <v>194</v>
      </c>
      <c r="AO1250" s="16" t="s">
        <v>647</v>
      </c>
      <c r="AP1250" s="30">
        <v>6.9690000000000002E-2</v>
      </c>
      <c r="AQ1250" s="31" t="s">
        <v>6189</v>
      </c>
      <c r="AR1250" s="31" t="s">
        <v>6189</v>
      </c>
      <c r="AS1250" s="16" t="s">
        <v>107</v>
      </c>
      <c r="AT1250" s="16"/>
      <c r="AU1250" s="33"/>
      <c r="AV1250" s="16"/>
      <c r="AW1250" s="16" t="s">
        <v>6190</v>
      </c>
      <c r="AX1250" s="16">
        <v>3208532936</v>
      </c>
      <c r="AY1250" s="16" t="s">
        <v>78</v>
      </c>
      <c r="AZ1250" s="16" t="str">
        <f t="shared" ca="1" si="114"/>
        <v xml:space="preserve"> </v>
      </c>
      <c r="BA1250" s="16" t="s">
        <v>87</v>
      </c>
      <c r="BB1250" s="16" t="s">
        <v>87</v>
      </c>
      <c r="BC1250" s="16"/>
      <c r="BD1250" s="18" t="s">
        <v>87</v>
      </c>
      <c r="BE1250" s="16"/>
      <c r="BF1250" s="16" t="s">
        <v>87</v>
      </c>
      <c r="BG1250" s="31"/>
      <c r="BH1250" s="16"/>
      <c r="BI1250" s="19"/>
      <c r="BJ1250" s="16"/>
      <c r="BK1250" s="16"/>
      <c r="BL1250" s="34"/>
    </row>
    <row r="1251" spans="1:64">
      <c r="A1251" s="15">
        <v>1398</v>
      </c>
      <c r="B1251" s="16">
        <v>301</v>
      </c>
      <c r="C1251" s="17" t="s">
        <v>64</v>
      </c>
      <c r="D1251" s="18">
        <v>1067461564</v>
      </c>
      <c r="E1251" s="18">
        <v>1067461564</v>
      </c>
      <c r="F1251" s="18">
        <v>1067461564</v>
      </c>
      <c r="G1251" s="17" t="s">
        <v>6191</v>
      </c>
      <c r="H1251" s="16"/>
      <c r="I1251" s="19" t="s">
        <v>6192</v>
      </c>
      <c r="J1251" s="16">
        <f t="shared" ca="1" si="115"/>
        <v>37</v>
      </c>
      <c r="K1251" s="17" t="s">
        <v>67</v>
      </c>
      <c r="L1251" s="16">
        <v>4070</v>
      </c>
      <c r="M1251" s="16" t="s">
        <v>3596</v>
      </c>
      <c r="N1251" s="16" t="s">
        <v>3597</v>
      </c>
      <c r="O1251" s="35" t="s">
        <v>3598</v>
      </c>
      <c r="P1251" s="16" t="s">
        <v>71</v>
      </c>
      <c r="Q1251" s="16" t="s">
        <v>131</v>
      </c>
      <c r="R1251" s="38" t="s">
        <v>73</v>
      </c>
      <c r="S1251" s="22"/>
      <c r="T1251" s="22">
        <v>1398</v>
      </c>
      <c r="U1251" s="22" t="s">
        <v>3597</v>
      </c>
      <c r="V1251" s="37" t="s">
        <v>3598</v>
      </c>
      <c r="W1251" s="16">
        <v>1000</v>
      </c>
      <c r="X1251" s="16" t="s">
        <v>74</v>
      </c>
      <c r="Y1251" s="16" t="s">
        <v>3599</v>
      </c>
      <c r="Z1251" s="16" t="s">
        <v>3600</v>
      </c>
      <c r="AA1251" s="16" t="s">
        <v>463</v>
      </c>
      <c r="AB1251" s="16" t="s">
        <v>4664</v>
      </c>
      <c r="AC1251" s="16" t="s">
        <v>465</v>
      </c>
      <c r="AD1251" s="16" t="s">
        <v>4290</v>
      </c>
      <c r="AE1251" s="16" t="s">
        <v>3601</v>
      </c>
      <c r="AF1251" s="24">
        <v>2948278</v>
      </c>
      <c r="AG1251" s="25" t="s">
        <v>78</v>
      </c>
      <c r="AH1251" s="24">
        <v>2948278</v>
      </c>
      <c r="AI1251" s="26" t="s">
        <v>78</v>
      </c>
      <c r="AJ1251" s="27">
        <v>42996</v>
      </c>
      <c r="AK1251" s="19"/>
      <c r="AL1251" s="28">
        <f t="shared" ca="1" si="112"/>
        <v>7.5</v>
      </c>
      <c r="AM1251" s="16" t="s">
        <v>183</v>
      </c>
      <c r="AN1251" s="16" t="s">
        <v>94</v>
      </c>
      <c r="AO1251" s="16" t="s">
        <v>466</v>
      </c>
      <c r="AP1251" s="30">
        <v>6.9690000000000002E-2</v>
      </c>
      <c r="AQ1251" s="31" t="s">
        <v>6193</v>
      </c>
      <c r="AR1251" s="31" t="s">
        <v>6193</v>
      </c>
      <c r="AS1251" s="16" t="s">
        <v>107</v>
      </c>
      <c r="AT1251" s="16"/>
      <c r="AU1251" s="33"/>
      <c r="AV1251" s="16"/>
      <c r="AW1251" s="16" t="s">
        <v>6194</v>
      </c>
      <c r="AX1251" s="16">
        <v>3126384164</v>
      </c>
      <c r="AY1251" s="16" t="s">
        <v>78</v>
      </c>
      <c r="AZ1251" s="16" t="str">
        <f t="shared" ca="1" si="114"/>
        <v xml:space="preserve"> </v>
      </c>
      <c r="BA1251" s="16" t="s">
        <v>87</v>
      </c>
      <c r="BB1251" s="16" t="s">
        <v>87</v>
      </c>
      <c r="BC1251" s="16"/>
      <c r="BD1251" s="18" t="s">
        <v>87</v>
      </c>
      <c r="BE1251" s="16"/>
      <c r="BF1251" s="16" t="s">
        <v>87</v>
      </c>
      <c r="BG1251" s="31"/>
      <c r="BH1251" s="16"/>
      <c r="BI1251" s="19"/>
      <c r="BJ1251" s="16"/>
      <c r="BK1251" s="16"/>
      <c r="BL1251" s="34"/>
    </row>
    <row r="1252" spans="1:64">
      <c r="A1252" s="15">
        <v>1399</v>
      </c>
      <c r="B1252" s="16">
        <v>301</v>
      </c>
      <c r="C1252" s="17" t="s">
        <v>64</v>
      </c>
      <c r="D1252" s="18">
        <v>1067526163</v>
      </c>
      <c r="E1252" s="18">
        <v>1067526163</v>
      </c>
      <c r="F1252" s="18">
        <v>1067526163</v>
      </c>
      <c r="G1252" s="17" t="s">
        <v>6195</v>
      </c>
      <c r="H1252" s="16" t="s">
        <v>89</v>
      </c>
      <c r="I1252" s="19">
        <v>33235</v>
      </c>
      <c r="J1252" s="16">
        <f t="shared" ca="1" si="115"/>
        <v>34</v>
      </c>
      <c r="K1252" s="17" t="s">
        <v>67</v>
      </c>
      <c r="L1252" s="16">
        <v>4070</v>
      </c>
      <c r="M1252" s="16" t="s">
        <v>3596</v>
      </c>
      <c r="N1252" s="16" t="s">
        <v>3597</v>
      </c>
      <c r="O1252" s="35" t="s">
        <v>3598</v>
      </c>
      <c r="P1252" s="16" t="s">
        <v>71</v>
      </c>
      <c r="Q1252" s="16" t="s">
        <v>131</v>
      </c>
      <c r="R1252" s="38" t="s">
        <v>73</v>
      </c>
      <c r="S1252" s="22"/>
      <c r="T1252" s="22">
        <v>1399</v>
      </c>
      <c r="U1252" s="22" t="s">
        <v>3597</v>
      </c>
      <c r="V1252" s="37" t="s">
        <v>3598</v>
      </c>
      <c r="W1252" s="16">
        <v>1000</v>
      </c>
      <c r="X1252" s="16" t="s">
        <v>74</v>
      </c>
      <c r="Y1252" s="16" t="s">
        <v>3599</v>
      </c>
      <c r="Z1252" s="16" t="s">
        <v>3600</v>
      </c>
      <c r="AA1252" s="16" t="s">
        <v>463</v>
      </c>
      <c r="AB1252" s="16" t="s">
        <v>464</v>
      </c>
      <c r="AC1252" s="16" t="s">
        <v>465</v>
      </c>
      <c r="AD1252" s="16" t="s">
        <v>3760</v>
      </c>
      <c r="AE1252" s="16" t="s">
        <v>3601</v>
      </c>
      <c r="AF1252" s="24">
        <v>2948278</v>
      </c>
      <c r="AG1252" s="25" t="s">
        <v>78</v>
      </c>
      <c r="AH1252" s="24">
        <v>2948278</v>
      </c>
      <c r="AI1252" s="26" t="s">
        <v>78</v>
      </c>
      <c r="AJ1252" s="27">
        <v>43059</v>
      </c>
      <c r="AK1252" s="19"/>
      <c r="AL1252" s="28">
        <f t="shared" ca="1" si="112"/>
        <v>7.333333333333333</v>
      </c>
      <c r="AM1252" s="16" t="s">
        <v>183</v>
      </c>
      <c r="AN1252" s="16" t="s">
        <v>94</v>
      </c>
      <c r="AO1252" s="16" t="s">
        <v>466</v>
      </c>
      <c r="AP1252" s="30">
        <v>6.9690000000000002E-2</v>
      </c>
      <c r="AQ1252" s="31" t="s">
        <v>6196</v>
      </c>
      <c r="AR1252" s="31" t="s">
        <v>6197</v>
      </c>
      <c r="AS1252" s="16" t="s">
        <v>107</v>
      </c>
      <c r="AT1252" s="16"/>
      <c r="AU1252" s="33"/>
      <c r="AV1252" s="16"/>
      <c r="AW1252" s="16" t="s">
        <v>6198</v>
      </c>
      <c r="AX1252" s="16">
        <v>3213255039</v>
      </c>
      <c r="AY1252" s="16" t="s">
        <v>78</v>
      </c>
      <c r="AZ1252" s="16" t="str">
        <f t="shared" ca="1" si="114"/>
        <v xml:space="preserve"> </v>
      </c>
      <c r="BA1252" s="16" t="s">
        <v>87</v>
      </c>
      <c r="BB1252" s="16" t="s">
        <v>211</v>
      </c>
      <c r="BC1252" s="16"/>
      <c r="BD1252" s="18" t="s">
        <v>87</v>
      </c>
      <c r="BE1252" s="16"/>
      <c r="BF1252" s="16" t="s">
        <v>87</v>
      </c>
      <c r="BG1252" s="31"/>
      <c r="BH1252" s="16"/>
      <c r="BI1252" s="19"/>
      <c r="BJ1252" s="16"/>
      <c r="BK1252" s="16"/>
      <c r="BL1252" s="34"/>
    </row>
    <row r="1253" spans="1:64">
      <c r="A1253" s="15">
        <v>1400</v>
      </c>
      <c r="B1253" s="16">
        <v>301</v>
      </c>
      <c r="C1253" s="17" t="s">
        <v>64</v>
      </c>
      <c r="D1253" s="18">
        <v>1067533294</v>
      </c>
      <c r="E1253" s="18">
        <v>1067533294</v>
      </c>
      <c r="F1253" s="18">
        <v>1067533294</v>
      </c>
      <c r="G1253" s="17" t="s">
        <v>6199</v>
      </c>
      <c r="H1253" s="16"/>
      <c r="I1253" s="19">
        <v>35992</v>
      </c>
      <c r="J1253" s="16">
        <f t="shared" ca="1" si="115"/>
        <v>26</v>
      </c>
      <c r="K1253" s="17" t="s">
        <v>67</v>
      </c>
      <c r="L1253" s="16">
        <v>4070</v>
      </c>
      <c r="M1253" s="16" t="s">
        <v>3596</v>
      </c>
      <c r="N1253" s="16" t="s">
        <v>3597</v>
      </c>
      <c r="O1253" s="35" t="s">
        <v>3598</v>
      </c>
      <c r="P1253" s="16" t="s">
        <v>71</v>
      </c>
      <c r="Q1253" s="16" t="s">
        <v>131</v>
      </c>
      <c r="R1253" s="38" t="s">
        <v>73</v>
      </c>
      <c r="S1253" s="22"/>
      <c r="T1253" s="22">
        <v>1400</v>
      </c>
      <c r="U1253" s="22" t="s">
        <v>3597</v>
      </c>
      <c r="V1253" s="37" t="s">
        <v>3598</v>
      </c>
      <c r="W1253" s="16">
        <v>1000</v>
      </c>
      <c r="X1253" s="16" t="s">
        <v>74</v>
      </c>
      <c r="Y1253" s="16" t="s">
        <v>3599</v>
      </c>
      <c r="Z1253" s="16" t="s">
        <v>3600</v>
      </c>
      <c r="AA1253" s="16" t="s">
        <v>463</v>
      </c>
      <c r="AB1253" s="16" t="s">
        <v>3902</v>
      </c>
      <c r="AC1253" s="16" t="s">
        <v>465</v>
      </c>
      <c r="AD1253" s="16"/>
      <c r="AE1253" s="16" t="s">
        <v>3601</v>
      </c>
      <c r="AF1253" s="24">
        <v>2948278</v>
      </c>
      <c r="AG1253" s="25" t="s">
        <v>78</v>
      </c>
      <c r="AH1253" s="24">
        <v>2948278</v>
      </c>
      <c r="AI1253" s="26" t="s">
        <v>78</v>
      </c>
      <c r="AJ1253" s="27">
        <v>43059</v>
      </c>
      <c r="AK1253" s="19"/>
      <c r="AL1253" s="28">
        <f t="shared" ca="1" si="112"/>
        <v>7.333333333333333</v>
      </c>
      <c r="AM1253" s="16" t="s">
        <v>183</v>
      </c>
      <c r="AN1253" s="16" t="s">
        <v>121</v>
      </c>
      <c r="AO1253" s="16" t="s">
        <v>466</v>
      </c>
      <c r="AP1253" s="30">
        <v>6.9690000000000002E-2</v>
      </c>
      <c r="AQ1253" s="31" t="s">
        <v>6200</v>
      </c>
      <c r="AR1253" s="31" t="s">
        <v>6200</v>
      </c>
      <c r="AS1253" s="16" t="s">
        <v>107</v>
      </c>
      <c r="AT1253" s="16"/>
      <c r="AU1253" s="33"/>
      <c r="AV1253" s="16"/>
      <c r="AW1253" s="16" t="s">
        <v>6201</v>
      </c>
      <c r="AX1253" s="16">
        <v>3206077763</v>
      </c>
      <c r="AY1253" s="16" t="s">
        <v>78</v>
      </c>
      <c r="AZ1253" s="16" t="str">
        <f t="shared" ca="1" si="114"/>
        <v xml:space="preserve"> </v>
      </c>
      <c r="BA1253" s="16" t="s">
        <v>87</v>
      </c>
      <c r="BB1253" s="16" t="s">
        <v>87</v>
      </c>
      <c r="BC1253" s="16"/>
      <c r="BD1253" s="18" t="s">
        <v>87</v>
      </c>
      <c r="BE1253" s="16"/>
      <c r="BF1253" s="16" t="s">
        <v>87</v>
      </c>
      <c r="BG1253" s="31"/>
      <c r="BH1253" s="16"/>
      <c r="BI1253" s="19"/>
      <c r="BJ1253" s="16"/>
      <c r="BK1253" s="16"/>
      <c r="BL1253" s="34"/>
    </row>
    <row r="1254" spans="1:64">
      <c r="A1254" s="15">
        <v>1401</v>
      </c>
      <c r="B1254" s="16">
        <v>301</v>
      </c>
      <c r="C1254" s="17" t="s">
        <v>64</v>
      </c>
      <c r="D1254" s="18">
        <v>1067815694</v>
      </c>
      <c r="E1254" s="18">
        <v>1067815694</v>
      </c>
      <c r="F1254" s="18">
        <v>1067815694</v>
      </c>
      <c r="G1254" s="17" t="s">
        <v>6202</v>
      </c>
      <c r="H1254" s="16" t="s">
        <v>89</v>
      </c>
      <c r="I1254" s="19">
        <v>32436</v>
      </c>
      <c r="J1254" s="16">
        <f t="shared" ca="1" si="115"/>
        <v>36</v>
      </c>
      <c r="K1254" s="17" t="s">
        <v>67</v>
      </c>
      <c r="L1254" s="16">
        <v>4070</v>
      </c>
      <c r="M1254" s="16" t="s">
        <v>3596</v>
      </c>
      <c r="N1254" s="16" t="s">
        <v>3597</v>
      </c>
      <c r="O1254" s="35" t="s">
        <v>3598</v>
      </c>
      <c r="P1254" s="16" t="s">
        <v>71</v>
      </c>
      <c r="Q1254" s="16" t="s">
        <v>131</v>
      </c>
      <c r="R1254" s="38" t="s">
        <v>73</v>
      </c>
      <c r="S1254" s="22"/>
      <c r="T1254" s="22">
        <v>1401</v>
      </c>
      <c r="U1254" s="22" t="s">
        <v>3597</v>
      </c>
      <c r="V1254" s="37" t="s">
        <v>3598</v>
      </c>
      <c r="W1254" s="16">
        <v>1000</v>
      </c>
      <c r="X1254" s="16" t="s">
        <v>74</v>
      </c>
      <c r="Y1254" s="16" t="s">
        <v>3599</v>
      </c>
      <c r="Z1254" s="16" t="s">
        <v>3600</v>
      </c>
      <c r="AA1254" s="16" t="s">
        <v>421</v>
      </c>
      <c r="AB1254" s="16" t="s">
        <v>2300</v>
      </c>
      <c r="AC1254" s="16" t="s">
        <v>423</v>
      </c>
      <c r="AD1254" s="16"/>
      <c r="AE1254" s="16" t="s">
        <v>3601</v>
      </c>
      <c r="AF1254" s="24">
        <v>2948278</v>
      </c>
      <c r="AG1254" s="25" t="s">
        <v>78</v>
      </c>
      <c r="AH1254" s="24">
        <v>2948278</v>
      </c>
      <c r="AI1254" s="26" t="s">
        <v>78</v>
      </c>
      <c r="AJ1254" s="27">
        <v>43285</v>
      </c>
      <c r="AK1254" s="19"/>
      <c r="AL1254" s="28">
        <f t="shared" ca="1" si="112"/>
        <v>6.75</v>
      </c>
      <c r="AM1254" s="16" t="s">
        <v>173</v>
      </c>
      <c r="AN1254" s="16" t="s">
        <v>94</v>
      </c>
      <c r="AO1254" s="16" t="s">
        <v>425</v>
      </c>
      <c r="AP1254" s="30">
        <v>6.9690000000000002E-2</v>
      </c>
      <c r="AQ1254" s="31" t="s">
        <v>6203</v>
      </c>
      <c r="AR1254" s="31" t="s">
        <v>6203</v>
      </c>
      <c r="AS1254" s="16" t="s">
        <v>107</v>
      </c>
      <c r="AT1254" s="16"/>
      <c r="AU1254" s="33"/>
      <c r="AV1254" s="16"/>
      <c r="AW1254" s="16" t="s">
        <v>6204</v>
      </c>
      <c r="AX1254" s="16">
        <v>3132355922</v>
      </c>
      <c r="AY1254" s="16" t="s">
        <v>78</v>
      </c>
      <c r="AZ1254" s="16" t="str">
        <f t="shared" ca="1" si="114"/>
        <v xml:space="preserve"> </v>
      </c>
      <c r="BA1254" s="16" t="s">
        <v>87</v>
      </c>
      <c r="BB1254" s="16" t="s">
        <v>87</v>
      </c>
      <c r="BC1254" s="16"/>
      <c r="BD1254" s="18" t="s">
        <v>87</v>
      </c>
      <c r="BE1254" s="16"/>
      <c r="BF1254" s="16" t="s">
        <v>87</v>
      </c>
      <c r="BG1254" s="31"/>
      <c r="BH1254" s="16"/>
      <c r="BI1254" s="19"/>
      <c r="BJ1254" s="16"/>
      <c r="BK1254" s="16"/>
      <c r="BL1254" s="34"/>
    </row>
    <row r="1255" spans="1:64">
      <c r="A1255" s="15">
        <v>1402</v>
      </c>
      <c r="B1255" s="16">
        <v>301</v>
      </c>
      <c r="C1255" s="17" t="s">
        <v>64</v>
      </c>
      <c r="D1255" s="18">
        <v>1067908810</v>
      </c>
      <c r="E1255" s="18">
        <v>1067908810</v>
      </c>
      <c r="F1255" s="18">
        <v>1067908810</v>
      </c>
      <c r="G1255" s="17" t="s">
        <v>6205</v>
      </c>
      <c r="H1255" s="16" t="s">
        <v>229</v>
      </c>
      <c r="I1255" s="19" t="s">
        <v>6206</v>
      </c>
      <c r="J1255" s="16">
        <f t="shared" ca="1" si="115"/>
        <v>33</v>
      </c>
      <c r="K1255" s="17" t="s">
        <v>67</v>
      </c>
      <c r="L1255" s="16">
        <v>4070</v>
      </c>
      <c r="M1255" s="16" t="s">
        <v>3596</v>
      </c>
      <c r="N1255" s="16" t="s">
        <v>3597</v>
      </c>
      <c r="O1255" s="35" t="s">
        <v>3598</v>
      </c>
      <c r="P1255" s="16" t="s">
        <v>71</v>
      </c>
      <c r="Q1255" s="16" t="s">
        <v>131</v>
      </c>
      <c r="R1255" s="38" t="s">
        <v>73</v>
      </c>
      <c r="S1255" s="22"/>
      <c r="T1255" s="22">
        <v>1402</v>
      </c>
      <c r="U1255" s="22" t="s">
        <v>3597</v>
      </c>
      <c r="V1255" s="37" t="s">
        <v>3598</v>
      </c>
      <c r="W1255" s="16">
        <v>1000</v>
      </c>
      <c r="X1255" s="16" t="s">
        <v>74</v>
      </c>
      <c r="Y1255" s="16" t="s">
        <v>3599</v>
      </c>
      <c r="Z1255" s="16" t="s">
        <v>3600</v>
      </c>
      <c r="AA1255" s="16" t="s">
        <v>190</v>
      </c>
      <c r="AB1255" s="16" t="s">
        <v>1085</v>
      </c>
      <c r="AC1255" s="16" t="s">
        <v>1086</v>
      </c>
      <c r="AD1255" s="16"/>
      <c r="AE1255" s="16" t="s">
        <v>1324</v>
      </c>
      <c r="AF1255" s="24">
        <v>2948278</v>
      </c>
      <c r="AG1255" s="25" t="s">
        <v>78</v>
      </c>
      <c r="AH1255" s="24">
        <v>2948278</v>
      </c>
      <c r="AI1255" s="26" t="s">
        <v>78</v>
      </c>
      <c r="AJ1255" s="27">
        <v>43014</v>
      </c>
      <c r="AK1255" s="19"/>
      <c r="AL1255" s="28">
        <f t="shared" ca="1" si="112"/>
        <v>7.416666666666667</v>
      </c>
      <c r="AM1255" s="16" t="s">
        <v>120</v>
      </c>
      <c r="AN1255" s="16" t="s">
        <v>194</v>
      </c>
      <c r="AO1255" s="16" t="s">
        <v>1087</v>
      </c>
      <c r="AP1255" s="30">
        <v>6.9690000000000002E-2</v>
      </c>
      <c r="AQ1255" s="31" t="s">
        <v>6207</v>
      </c>
      <c r="AR1255" s="31" t="s">
        <v>6208</v>
      </c>
      <c r="AS1255" s="16" t="s">
        <v>107</v>
      </c>
      <c r="AT1255" s="16"/>
      <c r="AU1255" s="33"/>
      <c r="AV1255" s="16"/>
      <c r="AW1255" s="16" t="s">
        <v>6209</v>
      </c>
      <c r="AX1255" s="16">
        <v>3205661019</v>
      </c>
      <c r="AY1255" s="16" t="s">
        <v>78</v>
      </c>
      <c r="AZ1255" s="16" t="str">
        <f t="shared" ca="1" si="114"/>
        <v xml:space="preserve"> </v>
      </c>
      <c r="BA1255" s="16" t="s">
        <v>87</v>
      </c>
      <c r="BB1255" s="16" t="s">
        <v>1602</v>
      </c>
      <c r="BC1255" s="16"/>
      <c r="BD1255" s="18" t="s">
        <v>87</v>
      </c>
      <c r="BE1255" s="16"/>
      <c r="BF1255" s="16" t="s">
        <v>87</v>
      </c>
      <c r="BG1255" s="31"/>
      <c r="BH1255" s="16"/>
      <c r="BI1255" s="19"/>
      <c r="BJ1255" s="16"/>
      <c r="BK1255" s="16"/>
      <c r="BL1255" s="34"/>
    </row>
    <row r="1256" spans="1:64">
      <c r="A1256" s="15">
        <v>1403</v>
      </c>
      <c r="B1256" s="16">
        <v>301</v>
      </c>
      <c r="C1256" s="17" t="s">
        <v>64</v>
      </c>
      <c r="D1256" s="18">
        <v>1105061112</v>
      </c>
      <c r="E1256" s="18" t="e">
        <v>#N/A</v>
      </c>
      <c r="F1256" s="18" t="e">
        <v>#N/A</v>
      </c>
      <c r="G1256" s="17" t="s">
        <v>6210</v>
      </c>
      <c r="H1256" s="16"/>
      <c r="I1256" s="19">
        <v>35066</v>
      </c>
      <c r="J1256" s="16">
        <f t="shared" ca="1" si="115"/>
        <v>29</v>
      </c>
      <c r="K1256" s="17" t="s">
        <v>67</v>
      </c>
      <c r="L1256" s="16">
        <v>4070</v>
      </c>
      <c r="M1256" s="16" t="s">
        <v>3596</v>
      </c>
      <c r="N1256" s="16" t="s">
        <v>3597</v>
      </c>
      <c r="O1256" s="35" t="s">
        <v>3598</v>
      </c>
      <c r="P1256" s="16" t="s">
        <v>71</v>
      </c>
      <c r="Q1256" s="16" t="s">
        <v>131</v>
      </c>
      <c r="R1256" s="38" t="s">
        <v>73</v>
      </c>
      <c r="S1256" s="22"/>
      <c r="T1256" s="22">
        <v>1403</v>
      </c>
      <c r="U1256" s="22" t="s">
        <v>3597</v>
      </c>
      <c r="V1256" s="37" t="s">
        <v>3598</v>
      </c>
      <c r="W1256" s="16">
        <v>1000</v>
      </c>
      <c r="X1256" s="16" t="s">
        <v>74</v>
      </c>
      <c r="Y1256" s="16" t="s">
        <v>3599</v>
      </c>
      <c r="Z1256" s="16" t="s">
        <v>3600</v>
      </c>
      <c r="AA1256" s="16" t="s">
        <v>76</v>
      </c>
      <c r="AB1256" s="16" t="s">
        <v>76</v>
      </c>
      <c r="AC1256" s="16" t="s">
        <v>76</v>
      </c>
      <c r="AD1256" s="16" t="s">
        <v>4290</v>
      </c>
      <c r="AE1256" s="16" t="s">
        <v>1324</v>
      </c>
      <c r="AF1256" s="24">
        <v>2948278</v>
      </c>
      <c r="AG1256" s="25" t="s">
        <v>78</v>
      </c>
      <c r="AH1256" s="24">
        <v>2948278</v>
      </c>
      <c r="AI1256" s="26" t="s">
        <v>78</v>
      </c>
      <c r="AJ1256" s="27">
        <v>44152</v>
      </c>
      <c r="AK1256" s="19" t="s">
        <v>6211</v>
      </c>
      <c r="AL1256" s="28">
        <f t="shared" ca="1" si="112"/>
        <v>4.333333333333333</v>
      </c>
      <c r="AM1256" s="16" t="s">
        <v>183</v>
      </c>
      <c r="AN1256" s="16" t="s">
        <v>121</v>
      </c>
      <c r="AO1256" s="16" t="s">
        <v>82</v>
      </c>
      <c r="AP1256" s="30">
        <v>6.9690000000000002E-2</v>
      </c>
      <c r="AQ1256" s="31" t="s">
        <v>6212</v>
      </c>
      <c r="AR1256" s="31" t="s">
        <v>6213</v>
      </c>
      <c r="AS1256" s="16" t="s">
        <v>107</v>
      </c>
      <c r="AT1256" s="16"/>
      <c r="AU1256" s="33"/>
      <c r="AV1256" s="16"/>
      <c r="AW1256" s="16" t="s">
        <v>2147</v>
      </c>
      <c r="AX1256" s="16" t="s">
        <v>78</v>
      </c>
      <c r="AY1256" s="16" t="s">
        <v>78</v>
      </c>
      <c r="AZ1256" s="16" t="str">
        <f t="shared" ca="1" si="114"/>
        <v xml:space="preserve"> </v>
      </c>
      <c r="BA1256" s="16" t="s">
        <v>87</v>
      </c>
      <c r="BB1256" s="16" t="s">
        <v>87</v>
      </c>
      <c r="BC1256" s="16"/>
      <c r="BD1256" s="18" t="s">
        <v>87</v>
      </c>
      <c r="BE1256" s="16"/>
      <c r="BF1256" s="16" t="s">
        <v>87</v>
      </c>
      <c r="BG1256" s="31"/>
      <c r="BH1256" s="16"/>
      <c r="BI1256" s="19"/>
      <c r="BJ1256" s="16"/>
      <c r="BK1256" s="16"/>
      <c r="BL1256" s="34"/>
    </row>
    <row r="1257" spans="1:64">
      <c r="A1257" s="15">
        <v>1404</v>
      </c>
      <c r="B1257" s="16">
        <v>301</v>
      </c>
      <c r="C1257" s="17" t="s">
        <v>64</v>
      </c>
      <c r="D1257" s="18">
        <v>1071630343</v>
      </c>
      <c r="E1257" s="18" t="e">
        <v>#N/A</v>
      </c>
      <c r="F1257" s="18" t="e">
        <v>#N/A</v>
      </c>
      <c r="G1257" s="17" t="s">
        <v>6214</v>
      </c>
      <c r="H1257" s="16" t="s">
        <v>229</v>
      </c>
      <c r="I1257" s="19">
        <v>29408</v>
      </c>
      <c r="J1257" s="16">
        <f t="shared" ca="1" si="115"/>
        <v>44</v>
      </c>
      <c r="K1257" s="17" t="s">
        <v>67</v>
      </c>
      <c r="L1257" s="16">
        <v>4070</v>
      </c>
      <c r="M1257" s="16" t="s">
        <v>3596</v>
      </c>
      <c r="N1257" s="16" t="s">
        <v>3597</v>
      </c>
      <c r="O1257" s="35" t="s">
        <v>3598</v>
      </c>
      <c r="P1257" s="16" t="s">
        <v>71</v>
      </c>
      <c r="Q1257" s="16" t="s">
        <v>131</v>
      </c>
      <c r="R1257" s="38" t="s">
        <v>73</v>
      </c>
      <c r="S1257" s="22"/>
      <c r="T1257" s="22">
        <v>1404</v>
      </c>
      <c r="U1257" s="22" t="s">
        <v>3597</v>
      </c>
      <c r="V1257" s="37" t="s">
        <v>3598</v>
      </c>
      <c r="W1257" s="16">
        <v>1000</v>
      </c>
      <c r="X1257" s="16" t="s">
        <v>74</v>
      </c>
      <c r="Y1257" s="16" t="s">
        <v>3599</v>
      </c>
      <c r="Z1257" s="16" t="s">
        <v>3600</v>
      </c>
      <c r="AA1257" s="16" t="s">
        <v>433</v>
      </c>
      <c r="AB1257" s="16" t="s">
        <v>662</v>
      </c>
      <c r="AC1257" s="16" t="s">
        <v>663</v>
      </c>
      <c r="AD1257" s="16" t="s">
        <v>4705</v>
      </c>
      <c r="AE1257" s="16" t="s">
        <v>3601</v>
      </c>
      <c r="AF1257" s="24">
        <v>2948278</v>
      </c>
      <c r="AG1257" s="25" t="s">
        <v>78</v>
      </c>
      <c r="AH1257" s="24">
        <v>2948278</v>
      </c>
      <c r="AI1257" s="26" t="s">
        <v>78</v>
      </c>
      <c r="AJ1257" s="27">
        <v>43285</v>
      </c>
      <c r="AK1257" s="19"/>
      <c r="AL1257" s="28">
        <f t="shared" ca="1" si="112"/>
        <v>6.75</v>
      </c>
      <c r="AM1257" s="16" t="s">
        <v>183</v>
      </c>
      <c r="AN1257" s="16" t="s">
        <v>121</v>
      </c>
      <c r="AO1257" s="16" t="s">
        <v>664</v>
      </c>
      <c r="AP1257" s="30">
        <v>6.9690000000000002E-2</v>
      </c>
      <c r="AQ1257" s="31" t="s">
        <v>6215</v>
      </c>
      <c r="AR1257" s="31" t="s">
        <v>6215</v>
      </c>
      <c r="AS1257" s="16" t="s">
        <v>107</v>
      </c>
      <c r="AT1257" s="16"/>
      <c r="AU1257" s="33"/>
      <c r="AV1257" s="16"/>
      <c r="AW1257" s="16" t="s">
        <v>6216</v>
      </c>
      <c r="AX1257" s="16">
        <v>3105120267</v>
      </c>
      <c r="AY1257" s="16" t="s">
        <v>78</v>
      </c>
      <c r="AZ1257" s="16" t="str">
        <f t="shared" ca="1" si="114"/>
        <v xml:space="preserve"> </v>
      </c>
      <c r="BA1257" s="16" t="s">
        <v>87</v>
      </c>
      <c r="BB1257" s="16" t="s">
        <v>87</v>
      </c>
      <c r="BC1257" s="16"/>
      <c r="BD1257" s="18" t="s">
        <v>87</v>
      </c>
      <c r="BE1257" s="16"/>
      <c r="BF1257" s="16" t="s">
        <v>87</v>
      </c>
      <c r="BG1257" s="31"/>
      <c r="BH1257" s="16"/>
      <c r="BI1257" s="19"/>
      <c r="BJ1257" s="16"/>
      <c r="BK1257" s="16"/>
      <c r="BL1257" s="34"/>
    </row>
    <row r="1258" spans="1:64">
      <c r="A1258" s="15">
        <v>1405</v>
      </c>
      <c r="B1258" s="16">
        <v>301</v>
      </c>
      <c r="C1258" s="17" t="s">
        <v>64</v>
      </c>
      <c r="D1258" s="18">
        <v>1072896442</v>
      </c>
      <c r="E1258" s="18">
        <v>1072896442</v>
      </c>
      <c r="F1258" s="18">
        <v>1072896442</v>
      </c>
      <c r="G1258" s="17" t="s">
        <v>6217</v>
      </c>
      <c r="H1258" s="16" t="s">
        <v>89</v>
      </c>
      <c r="I1258" s="19" t="s">
        <v>6218</v>
      </c>
      <c r="J1258" s="16">
        <f t="shared" ca="1" si="115"/>
        <v>44</v>
      </c>
      <c r="K1258" s="17" t="s">
        <v>67</v>
      </c>
      <c r="L1258" s="16">
        <v>4070</v>
      </c>
      <c r="M1258" s="16" t="s">
        <v>3596</v>
      </c>
      <c r="N1258" s="16" t="s">
        <v>3597</v>
      </c>
      <c r="O1258" s="35" t="s">
        <v>3598</v>
      </c>
      <c r="P1258" s="16" t="s">
        <v>71</v>
      </c>
      <c r="Q1258" s="16" t="s">
        <v>131</v>
      </c>
      <c r="R1258" s="38" t="s">
        <v>73</v>
      </c>
      <c r="S1258" s="22"/>
      <c r="T1258" s="22">
        <v>1405</v>
      </c>
      <c r="U1258" s="22" t="s">
        <v>3597</v>
      </c>
      <c r="V1258" s="37" t="s">
        <v>3598</v>
      </c>
      <c r="W1258" s="16">
        <v>1000</v>
      </c>
      <c r="X1258" s="16" t="s">
        <v>74</v>
      </c>
      <c r="Y1258" s="16" t="s">
        <v>3599</v>
      </c>
      <c r="Z1258" s="16" t="s">
        <v>3600</v>
      </c>
      <c r="AA1258" s="16" t="s">
        <v>671</v>
      </c>
      <c r="AB1258" s="16" t="s">
        <v>4243</v>
      </c>
      <c r="AC1258" s="16" t="s">
        <v>692</v>
      </c>
      <c r="AD1258" s="16" t="s">
        <v>4244</v>
      </c>
      <c r="AE1258" s="16" t="s">
        <v>3601</v>
      </c>
      <c r="AF1258" s="24">
        <v>2948278</v>
      </c>
      <c r="AG1258" s="25" t="s">
        <v>78</v>
      </c>
      <c r="AH1258" s="24">
        <v>2948278</v>
      </c>
      <c r="AI1258" s="26" t="s">
        <v>78</v>
      </c>
      <c r="AJ1258" s="27">
        <v>42989</v>
      </c>
      <c r="AK1258" s="19"/>
      <c r="AL1258" s="28">
        <f t="shared" ca="1" si="112"/>
        <v>7.5</v>
      </c>
      <c r="AM1258" s="16" t="s">
        <v>183</v>
      </c>
      <c r="AN1258" s="16" t="s">
        <v>94</v>
      </c>
      <c r="AO1258" s="16" t="s">
        <v>693</v>
      </c>
      <c r="AP1258" s="30">
        <v>6.9690000000000002E-2</v>
      </c>
      <c r="AQ1258" s="31" t="s">
        <v>6219</v>
      </c>
      <c r="AR1258" s="31" t="s">
        <v>6219</v>
      </c>
      <c r="AS1258" s="16" t="s">
        <v>107</v>
      </c>
      <c r="AT1258" s="16"/>
      <c r="AU1258" s="33"/>
      <c r="AV1258" s="16"/>
      <c r="AW1258" s="16" t="s">
        <v>6220</v>
      </c>
      <c r="AX1258" s="16">
        <v>3123629062</v>
      </c>
      <c r="AY1258" s="16" t="s">
        <v>78</v>
      </c>
      <c r="AZ1258" s="16" t="str">
        <f t="shared" ca="1" si="114"/>
        <v xml:space="preserve"> </v>
      </c>
      <c r="BA1258" s="16" t="s">
        <v>87</v>
      </c>
      <c r="BB1258" s="16" t="s">
        <v>87</v>
      </c>
      <c r="BC1258" s="16"/>
      <c r="BD1258" s="18" t="s">
        <v>87</v>
      </c>
      <c r="BE1258" s="16"/>
      <c r="BF1258" s="16" t="s">
        <v>87</v>
      </c>
      <c r="BG1258" s="31"/>
      <c r="BH1258" s="16"/>
      <c r="BI1258" s="19"/>
      <c r="BJ1258" s="16"/>
      <c r="BK1258" s="16"/>
      <c r="BL1258" s="34"/>
    </row>
    <row r="1259" spans="1:64">
      <c r="A1259" s="15">
        <v>1406</v>
      </c>
      <c r="B1259" s="16">
        <v>301</v>
      </c>
      <c r="C1259" s="17" t="s">
        <v>64</v>
      </c>
      <c r="D1259" s="18">
        <v>1073679810</v>
      </c>
      <c r="E1259" s="18">
        <v>1073679810</v>
      </c>
      <c r="F1259" s="18">
        <v>1073679810</v>
      </c>
      <c r="G1259" s="17" t="s">
        <v>6221</v>
      </c>
      <c r="H1259" s="16" t="s">
        <v>89</v>
      </c>
      <c r="I1259" s="19" t="s">
        <v>915</v>
      </c>
      <c r="J1259" s="16">
        <f t="shared" ca="1" si="115"/>
        <v>36</v>
      </c>
      <c r="K1259" s="17" t="s">
        <v>67</v>
      </c>
      <c r="L1259" s="16">
        <v>4070</v>
      </c>
      <c r="M1259" s="16" t="s">
        <v>3596</v>
      </c>
      <c r="N1259" s="16" t="s">
        <v>3597</v>
      </c>
      <c r="O1259" s="35" t="s">
        <v>3598</v>
      </c>
      <c r="P1259" s="16" t="s">
        <v>71</v>
      </c>
      <c r="Q1259" s="16" t="s">
        <v>131</v>
      </c>
      <c r="R1259" s="38" t="s">
        <v>73</v>
      </c>
      <c r="S1259" s="22"/>
      <c r="T1259" s="22">
        <v>1406</v>
      </c>
      <c r="U1259" s="22" t="s">
        <v>3597</v>
      </c>
      <c r="V1259" s="37" t="s">
        <v>3598</v>
      </c>
      <c r="W1259" s="16">
        <v>1000</v>
      </c>
      <c r="X1259" s="16" t="s">
        <v>74</v>
      </c>
      <c r="Y1259" s="16" t="s">
        <v>3599</v>
      </c>
      <c r="Z1259" s="16" t="s">
        <v>3600</v>
      </c>
      <c r="AA1259" s="16" t="s">
        <v>76</v>
      </c>
      <c r="AB1259" s="16" t="s">
        <v>76</v>
      </c>
      <c r="AC1259" s="16" t="s">
        <v>76</v>
      </c>
      <c r="AD1259" s="16"/>
      <c r="AE1259" s="16" t="s">
        <v>1324</v>
      </c>
      <c r="AF1259" s="24">
        <v>2948278</v>
      </c>
      <c r="AG1259" s="25" t="s">
        <v>78</v>
      </c>
      <c r="AH1259" s="24">
        <v>2948278</v>
      </c>
      <c r="AI1259" s="26" t="s">
        <v>78</v>
      </c>
      <c r="AJ1259" s="27">
        <v>42846</v>
      </c>
      <c r="AK1259" s="19"/>
      <c r="AL1259" s="28">
        <f t="shared" ca="1" si="112"/>
        <v>7.916666666666667</v>
      </c>
      <c r="AM1259" s="16" t="s">
        <v>120</v>
      </c>
      <c r="AN1259" s="16" t="s">
        <v>121</v>
      </c>
      <c r="AO1259" s="16" t="s">
        <v>82</v>
      </c>
      <c r="AP1259" s="30">
        <v>6.9690000000000002E-2</v>
      </c>
      <c r="AQ1259" s="31" t="s">
        <v>6222</v>
      </c>
      <c r="AR1259" s="31" t="s">
        <v>6222</v>
      </c>
      <c r="AS1259" s="16" t="s">
        <v>107</v>
      </c>
      <c r="AT1259" s="16"/>
      <c r="AU1259" s="33"/>
      <c r="AV1259" s="16"/>
      <c r="AW1259" s="16" t="s">
        <v>6223</v>
      </c>
      <c r="AX1259" s="16">
        <v>3007043026</v>
      </c>
      <c r="AY1259" s="16" t="s">
        <v>78</v>
      </c>
      <c r="AZ1259" s="16" t="str">
        <f t="shared" ca="1" si="114"/>
        <v xml:space="preserve"> </v>
      </c>
      <c r="BA1259" s="16" t="s">
        <v>87</v>
      </c>
      <c r="BB1259" s="16" t="s">
        <v>87</v>
      </c>
      <c r="BC1259" s="16"/>
      <c r="BD1259" s="18" t="s">
        <v>87</v>
      </c>
      <c r="BE1259" s="16"/>
      <c r="BF1259" s="16" t="s">
        <v>87</v>
      </c>
      <c r="BG1259" s="31"/>
      <c r="BH1259" s="16"/>
      <c r="BI1259" s="19"/>
      <c r="BJ1259" s="16"/>
      <c r="BK1259" s="16"/>
      <c r="BL1259" s="34"/>
    </row>
    <row r="1260" spans="1:64">
      <c r="A1260" s="15">
        <v>1407</v>
      </c>
      <c r="B1260" s="16">
        <v>301</v>
      </c>
      <c r="C1260" s="17" t="s">
        <v>64</v>
      </c>
      <c r="D1260" s="18">
        <v>1073681843</v>
      </c>
      <c r="E1260" s="18">
        <v>1073681843</v>
      </c>
      <c r="F1260" s="18">
        <v>1073681843</v>
      </c>
      <c r="G1260" s="17" t="s">
        <v>6224</v>
      </c>
      <c r="H1260" s="16" t="s">
        <v>89</v>
      </c>
      <c r="I1260" s="19" t="s">
        <v>6225</v>
      </c>
      <c r="J1260" s="16">
        <f t="shared" ca="1" si="115"/>
        <v>37</v>
      </c>
      <c r="K1260" s="17" t="s">
        <v>67</v>
      </c>
      <c r="L1260" s="16">
        <v>4070</v>
      </c>
      <c r="M1260" s="16" t="s">
        <v>3596</v>
      </c>
      <c r="N1260" s="16" t="s">
        <v>3597</v>
      </c>
      <c r="O1260" s="35" t="s">
        <v>3598</v>
      </c>
      <c r="P1260" s="16" t="s">
        <v>71</v>
      </c>
      <c r="Q1260" s="16" t="s">
        <v>131</v>
      </c>
      <c r="R1260" s="38" t="s">
        <v>73</v>
      </c>
      <c r="S1260" s="22"/>
      <c r="T1260" s="22">
        <v>1407</v>
      </c>
      <c r="U1260" s="22" t="s">
        <v>3597</v>
      </c>
      <c r="V1260" s="37" t="s">
        <v>3598</v>
      </c>
      <c r="W1260" s="16">
        <v>1000</v>
      </c>
      <c r="X1260" s="16" t="s">
        <v>74</v>
      </c>
      <c r="Y1260" s="16" t="s">
        <v>3599</v>
      </c>
      <c r="Z1260" s="16" t="s">
        <v>3600</v>
      </c>
      <c r="AA1260" s="16" t="s">
        <v>76</v>
      </c>
      <c r="AB1260" s="16" t="s">
        <v>76</v>
      </c>
      <c r="AC1260" s="16" t="s">
        <v>76</v>
      </c>
      <c r="AD1260" s="16"/>
      <c r="AE1260" s="16" t="s">
        <v>1324</v>
      </c>
      <c r="AF1260" s="24">
        <v>2948278</v>
      </c>
      <c r="AG1260" s="25" t="s">
        <v>78</v>
      </c>
      <c r="AH1260" s="24">
        <v>2948278</v>
      </c>
      <c r="AI1260" s="26" t="s">
        <v>78</v>
      </c>
      <c r="AJ1260" s="27">
        <v>43007</v>
      </c>
      <c r="AK1260" s="19"/>
      <c r="AL1260" s="28">
        <f t="shared" ca="1" si="112"/>
        <v>7.5</v>
      </c>
      <c r="AM1260" s="16" t="s">
        <v>173</v>
      </c>
      <c r="AN1260" s="16" t="s">
        <v>121</v>
      </c>
      <c r="AO1260" s="16" t="s">
        <v>82</v>
      </c>
      <c r="AP1260" s="30">
        <v>6.9690000000000002E-2</v>
      </c>
      <c r="AQ1260" s="31" t="s">
        <v>6226</v>
      </c>
      <c r="AR1260" s="31" t="s">
        <v>6227</v>
      </c>
      <c r="AS1260" s="16" t="s">
        <v>107</v>
      </c>
      <c r="AT1260" s="16"/>
      <c r="AU1260" s="33"/>
      <c r="AV1260" s="16"/>
      <c r="AW1260" s="16" t="s">
        <v>5744</v>
      </c>
      <c r="AX1260" s="16">
        <v>3508843524</v>
      </c>
      <c r="AY1260" s="16">
        <v>3103006111</v>
      </c>
      <c r="AZ1260" s="16" t="str">
        <f t="shared" ca="1" si="114"/>
        <v xml:space="preserve"> </v>
      </c>
      <c r="BA1260" s="16" t="s">
        <v>87</v>
      </c>
      <c r="BB1260" s="16" t="s">
        <v>87</v>
      </c>
      <c r="BC1260" s="16"/>
      <c r="BD1260" s="18" t="s">
        <v>87</v>
      </c>
      <c r="BE1260" s="16"/>
      <c r="BF1260" s="16" t="s">
        <v>87</v>
      </c>
      <c r="BG1260" s="31"/>
      <c r="BH1260" s="16"/>
      <c r="BI1260" s="19"/>
      <c r="BJ1260" s="16"/>
      <c r="BK1260" s="16"/>
      <c r="BL1260" s="34"/>
    </row>
    <row r="1261" spans="1:64">
      <c r="A1261" s="15">
        <v>1408</v>
      </c>
      <c r="B1261" s="16">
        <v>301</v>
      </c>
      <c r="C1261" s="17" t="s">
        <v>64</v>
      </c>
      <c r="D1261" s="18">
        <v>1073682031</v>
      </c>
      <c r="E1261" s="18">
        <v>1073682031</v>
      </c>
      <c r="F1261" s="18">
        <v>1073682031</v>
      </c>
      <c r="G1261" s="17" t="s">
        <v>6228</v>
      </c>
      <c r="H1261" s="16" t="s">
        <v>89</v>
      </c>
      <c r="I1261" s="19" t="s">
        <v>6229</v>
      </c>
      <c r="J1261" s="16">
        <f t="shared" ca="1" si="115"/>
        <v>36</v>
      </c>
      <c r="K1261" s="17" t="s">
        <v>67</v>
      </c>
      <c r="L1261" s="16">
        <v>4070</v>
      </c>
      <c r="M1261" s="16" t="s">
        <v>3596</v>
      </c>
      <c r="N1261" s="16" t="s">
        <v>3597</v>
      </c>
      <c r="O1261" s="35" t="s">
        <v>3598</v>
      </c>
      <c r="P1261" s="16" t="s">
        <v>71</v>
      </c>
      <c r="Q1261" s="16" t="s">
        <v>131</v>
      </c>
      <c r="R1261" s="38" t="s">
        <v>73</v>
      </c>
      <c r="S1261" s="22"/>
      <c r="T1261" s="22">
        <v>1408</v>
      </c>
      <c r="U1261" s="22" t="s">
        <v>3597</v>
      </c>
      <c r="V1261" s="37" t="s">
        <v>3598</v>
      </c>
      <c r="W1261" s="16">
        <v>1000</v>
      </c>
      <c r="X1261" s="16" t="s">
        <v>74</v>
      </c>
      <c r="Y1261" s="16" t="s">
        <v>3599</v>
      </c>
      <c r="Z1261" s="16" t="s">
        <v>3600</v>
      </c>
      <c r="AA1261" s="16" t="s">
        <v>76</v>
      </c>
      <c r="AB1261" s="16" t="s">
        <v>76</v>
      </c>
      <c r="AC1261" s="16" t="s">
        <v>76</v>
      </c>
      <c r="AD1261" s="16"/>
      <c r="AE1261" s="16" t="s">
        <v>1324</v>
      </c>
      <c r="AF1261" s="24">
        <v>2948278</v>
      </c>
      <c r="AG1261" s="25" t="s">
        <v>78</v>
      </c>
      <c r="AH1261" s="24">
        <v>2948278</v>
      </c>
      <c r="AI1261" s="26" t="s">
        <v>78</v>
      </c>
      <c r="AJ1261" s="27">
        <v>43004</v>
      </c>
      <c r="AK1261" s="19"/>
      <c r="AL1261" s="28">
        <f t="shared" ca="1" si="112"/>
        <v>7.5</v>
      </c>
      <c r="AM1261" s="16" t="s">
        <v>93</v>
      </c>
      <c r="AN1261" s="16" t="s">
        <v>121</v>
      </c>
      <c r="AO1261" s="16" t="s">
        <v>82</v>
      </c>
      <c r="AP1261" s="30">
        <v>6.9690000000000002E-2</v>
      </c>
      <c r="AQ1261" s="31" t="s">
        <v>6230</v>
      </c>
      <c r="AR1261" s="31" t="s">
        <v>6231</v>
      </c>
      <c r="AS1261" s="16" t="s">
        <v>107</v>
      </c>
      <c r="AT1261" s="16"/>
      <c r="AU1261" s="33"/>
      <c r="AV1261" s="16"/>
      <c r="AW1261" s="16" t="s">
        <v>6232</v>
      </c>
      <c r="AX1261" s="16">
        <v>3125594546</v>
      </c>
      <c r="AY1261" s="16" t="s">
        <v>78</v>
      </c>
      <c r="AZ1261" s="16" t="str">
        <f t="shared" ca="1" si="114"/>
        <v xml:space="preserve"> </v>
      </c>
      <c r="BA1261" s="16" t="s">
        <v>87</v>
      </c>
      <c r="BB1261" s="16" t="s">
        <v>87</v>
      </c>
      <c r="BC1261" s="16"/>
      <c r="BD1261" s="18" t="s">
        <v>87</v>
      </c>
      <c r="BE1261" s="16"/>
      <c r="BF1261" s="16" t="s">
        <v>87</v>
      </c>
      <c r="BG1261" s="31"/>
      <c r="BH1261" s="16"/>
      <c r="BI1261" s="19"/>
      <c r="BJ1261" s="16"/>
      <c r="BK1261" s="16"/>
      <c r="BL1261" s="34"/>
    </row>
    <row r="1262" spans="1:64">
      <c r="A1262" s="15">
        <v>1409</v>
      </c>
      <c r="B1262" s="16">
        <v>301</v>
      </c>
      <c r="C1262" s="17" t="s">
        <v>112</v>
      </c>
      <c r="D1262" s="18">
        <v>1073997287</v>
      </c>
      <c r="E1262" s="18">
        <v>1073997287</v>
      </c>
      <c r="F1262" s="18">
        <v>1073997287</v>
      </c>
      <c r="G1262" s="17" t="s">
        <v>6233</v>
      </c>
      <c r="H1262" s="16" t="s">
        <v>89</v>
      </c>
      <c r="I1262" s="19">
        <v>29586</v>
      </c>
      <c r="J1262" s="16">
        <f t="shared" ca="1" si="115"/>
        <v>44</v>
      </c>
      <c r="K1262" s="17" t="s">
        <v>67</v>
      </c>
      <c r="L1262" s="16">
        <v>4070</v>
      </c>
      <c r="M1262" s="16" t="s">
        <v>3596</v>
      </c>
      <c r="N1262" s="16" t="s">
        <v>3597</v>
      </c>
      <c r="O1262" s="35" t="s">
        <v>3598</v>
      </c>
      <c r="P1262" s="16" t="s">
        <v>71</v>
      </c>
      <c r="Q1262" s="16" t="s">
        <v>131</v>
      </c>
      <c r="R1262" s="38" t="s">
        <v>73</v>
      </c>
      <c r="S1262" s="22"/>
      <c r="T1262" s="22">
        <v>1409</v>
      </c>
      <c r="U1262" s="22" t="s">
        <v>3597</v>
      </c>
      <c r="V1262" s="37" t="s">
        <v>3598</v>
      </c>
      <c r="W1262" s="16">
        <v>1000</v>
      </c>
      <c r="X1262" s="16" t="s">
        <v>74</v>
      </c>
      <c r="Y1262" s="16" t="s">
        <v>3599</v>
      </c>
      <c r="Z1262" s="16" t="s">
        <v>3600</v>
      </c>
      <c r="AA1262" s="16" t="s">
        <v>339</v>
      </c>
      <c r="AB1262" s="16" t="s">
        <v>3825</v>
      </c>
      <c r="AC1262" s="16" t="s">
        <v>341</v>
      </c>
      <c r="AD1262" s="16" t="s">
        <v>3955</v>
      </c>
      <c r="AE1262" s="16" t="s">
        <v>3601</v>
      </c>
      <c r="AF1262" s="24">
        <v>2948278</v>
      </c>
      <c r="AG1262" s="25" t="s">
        <v>78</v>
      </c>
      <c r="AH1262" s="24">
        <v>2948278</v>
      </c>
      <c r="AI1262" s="26" t="s">
        <v>78</v>
      </c>
      <c r="AJ1262" s="27">
        <v>43059</v>
      </c>
      <c r="AK1262" s="19"/>
      <c r="AL1262" s="28">
        <f t="shared" ca="1" si="112"/>
        <v>7.333333333333333</v>
      </c>
      <c r="AM1262" s="16" t="s">
        <v>183</v>
      </c>
      <c r="AN1262" s="16" t="s">
        <v>121</v>
      </c>
      <c r="AO1262" s="16" t="s">
        <v>343</v>
      </c>
      <c r="AP1262" s="30">
        <v>6.9690000000000002E-2</v>
      </c>
      <c r="AQ1262" s="31" t="s">
        <v>6234</v>
      </c>
      <c r="AR1262" s="31" t="s">
        <v>6234</v>
      </c>
      <c r="AS1262" s="16" t="s">
        <v>107</v>
      </c>
      <c r="AT1262" s="16"/>
      <c r="AU1262" s="33"/>
      <c r="AV1262" s="16"/>
      <c r="AW1262" s="16" t="s">
        <v>6235</v>
      </c>
      <c r="AX1262" s="16">
        <v>3103669028</v>
      </c>
      <c r="AY1262" s="16">
        <v>3202693288</v>
      </c>
      <c r="AZ1262" s="16" t="str">
        <f t="shared" ca="1" si="114"/>
        <v xml:space="preserve"> </v>
      </c>
      <c r="BA1262" s="16" t="s">
        <v>87</v>
      </c>
      <c r="BB1262" s="16" t="s">
        <v>265</v>
      </c>
      <c r="BC1262" s="16"/>
      <c r="BD1262" s="18" t="s">
        <v>87</v>
      </c>
      <c r="BE1262" s="16"/>
      <c r="BF1262" s="16" t="s">
        <v>87</v>
      </c>
      <c r="BG1262" s="31"/>
      <c r="BH1262" s="16"/>
      <c r="BI1262" s="19"/>
      <c r="BJ1262" s="16"/>
      <c r="BK1262" s="16"/>
      <c r="BL1262" s="34"/>
    </row>
    <row r="1263" spans="1:64">
      <c r="A1263" s="15">
        <v>1410</v>
      </c>
      <c r="B1263" s="16">
        <v>301</v>
      </c>
      <c r="C1263" s="17" t="s">
        <v>64</v>
      </c>
      <c r="D1263" s="18">
        <v>1074576488</v>
      </c>
      <c r="E1263" s="18">
        <v>1074576488</v>
      </c>
      <c r="F1263" s="18">
        <v>1074576488</v>
      </c>
      <c r="G1263" s="17" t="s">
        <v>6236</v>
      </c>
      <c r="H1263" s="16"/>
      <c r="I1263" s="19" t="s">
        <v>5729</v>
      </c>
      <c r="J1263" s="16">
        <f t="shared" ca="1" si="115"/>
        <v>35</v>
      </c>
      <c r="K1263" s="17" t="s">
        <v>67</v>
      </c>
      <c r="L1263" s="16">
        <v>4070</v>
      </c>
      <c r="M1263" s="16" t="s">
        <v>3596</v>
      </c>
      <c r="N1263" s="16" t="s">
        <v>3597</v>
      </c>
      <c r="O1263" s="35" t="s">
        <v>3598</v>
      </c>
      <c r="P1263" s="16" t="s">
        <v>71</v>
      </c>
      <c r="Q1263" s="16" t="s">
        <v>131</v>
      </c>
      <c r="R1263" s="38" t="s">
        <v>73</v>
      </c>
      <c r="S1263" s="22"/>
      <c r="T1263" s="22">
        <v>1410</v>
      </c>
      <c r="U1263" s="22" t="s">
        <v>3597</v>
      </c>
      <c r="V1263" s="37" t="s">
        <v>3598</v>
      </c>
      <c r="W1263" s="16">
        <v>1000</v>
      </c>
      <c r="X1263" s="16" t="s">
        <v>74</v>
      </c>
      <c r="Y1263" s="16" t="s">
        <v>3599</v>
      </c>
      <c r="Z1263" s="16" t="s">
        <v>3600</v>
      </c>
      <c r="AA1263" s="16" t="s">
        <v>478</v>
      </c>
      <c r="AB1263" s="16" t="s">
        <v>3976</v>
      </c>
      <c r="AC1263" s="16" t="s">
        <v>480</v>
      </c>
      <c r="AD1263" s="16" t="s">
        <v>6237</v>
      </c>
      <c r="AE1263" s="16" t="s">
        <v>3601</v>
      </c>
      <c r="AF1263" s="24">
        <v>2948278</v>
      </c>
      <c r="AG1263" s="25" t="s">
        <v>78</v>
      </c>
      <c r="AH1263" s="24">
        <v>2948278</v>
      </c>
      <c r="AI1263" s="26" t="s">
        <v>78</v>
      </c>
      <c r="AJ1263" s="27">
        <v>42996</v>
      </c>
      <c r="AK1263" s="19"/>
      <c r="AL1263" s="28">
        <f t="shared" ca="1" si="112"/>
        <v>7.5</v>
      </c>
      <c r="AM1263" s="16" t="s">
        <v>183</v>
      </c>
      <c r="AN1263" s="16" t="s">
        <v>94</v>
      </c>
      <c r="AO1263" s="16" t="s">
        <v>481</v>
      </c>
      <c r="AP1263" s="30">
        <v>6.9690000000000002E-2</v>
      </c>
      <c r="AQ1263" s="31" t="s">
        <v>6238</v>
      </c>
      <c r="AR1263" s="31" t="s">
        <v>6238</v>
      </c>
      <c r="AS1263" s="16" t="s">
        <v>107</v>
      </c>
      <c r="AT1263" s="16"/>
      <c r="AU1263" s="33"/>
      <c r="AV1263" s="16"/>
      <c r="AW1263" s="16" t="s">
        <v>5291</v>
      </c>
      <c r="AX1263" s="16" t="s">
        <v>6239</v>
      </c>
      <c r="AY1263" s="16" t="s">
        <v>78</v>
      </c>
      <c r="AZ1263" s="16" t="str">
        <f t="shared" ca="1" si="114"/>
        <v xml:space="preserve"> </v>
      </c>
      <c r="BA1263" s="16" t="s">
        <v>87</v>
      </c>
      <c r="BB1263" s="16" t="s">
        <v>87</v>
      </c>
      <c r="BC1263" s="16"/>
      <c r="BD1263" s="18" t="s">
        <v>87</v>
      </c>
      <c r="BE1263" s="16"/>
      <c r="BF1263" s="16" t="s">
        <v>87</v>
      </c>
      <c r="BG1263" s="31"/>
      <c r="BH1263" s="16"/>
      <c r="BI1263" s="19"/>
      <c r="BJ1263" s="16"/>
      <c r="BK1263" s="16"/>
      <c r="BL1263" s="34"/>
    </row>
    <row r="1264" spans="1:64">
      <c r="A1264" s="15">
        <v>1411</v>
      </c>
      <c r="B1264" s="16">
        <v>301</v>
      </c>
      <c r="C1264" s="17" t="s">
        <v>64</v>
      </c>
      <c r="D1264" s="18">
        <v>1075088520</v>
      </c>
      <c r="E1264" s="18">
        <v>1075088520</v>
      </c>
      <c r="F1264" s="18">
        <v>1075088520</v>
      </c>
      <c r="G1264" s="17" t="s">
        <v>6240</v>
      </c>
      <c r="H1264" s="16" t="s">
        <v>66</v>
      </c>
      <c r="I1264" s="19">
        <v>32559</v>
      </c>
      <c r="J1264" s="16">
        <f t="shared" ca="1" si="115"/>
        <v>36</v>
      </c>
      <c r="K1264" s="17" t="s">
        <v>67</v>
      </c>
      <c r="L1264" s="16">
        <v>4070</v>
      </c>
      <c r="M1264" s="16" t="s">
        <v>3596</v>
      </c>
      <c r="N1264" s="16" t="s">
        <v>3597</v>
      </c>
      <c r="O1264" s="35" t="s">
        <v>3598</v>
      </c>
      <c r="P1264" s="16" t="s">
        <v>71</v>
      </c>
      <c r="Q1264" s="16" t="s">
        <v>131</v>
      </c>
      <c r="R1264" s="38" t="s">
        <v>73</v>
      </c>
      <c r="S1264" s="22"/>
      <c r="T1264" s="22">
        <v>1411</v>
      </c>
      <c r="U1264" s="22" t="s">
        <v>3597</v>
      </c>
      <c r="V1264" s="37" t="s">
        <v>3598</v>
      </c>
      <c r="W1264" s="16">
        <v>1000</v>
      </c>
      <c r="X1264" s="16" t="s">
        <v>74</v>
      </c>
      <c r="Y1264" s="16" t="s">
        <v>3599</v>
      </c>
      <c r="Z1264" s="16" t="s">
        <v>3600</v>
      </c>
      <c r="AA1264" s="16" t="s">
        <v>339</v>
      </c>
      <c r="AB1264" s="16" t="s">
        <v>4188</v>
      </c>
      <c r="AC1264" s="16" t="s">
        <v>341</v>
      </c>
      <c r="AD1264" s="16" t="s">
        <v>6142</v>
      </c>
      <c r="AE1264" s="16" t="s">
        <v>3601</v>
      </c>
      <c r="AF1264" s="24">
        <v>2948278</v>
      </c>
      <c r="AG1264" s="25" t="s">
        <v>78</v>
      </c>
      <c r="AH1264" s="24">
        <v>2948278</v>
      </c>
      <c r="AI1264" s="26" t="s">
        <v>78</v>
      </c>
      <c r="AJ1264" s="27">
        <v>43066</v>
      </c>
      <c r="AK1264" s="19"/>
      <c r="AL1264" s="28">
        <f t="shared" ca="1" si="112"/>
        <v>7.333333333333333</v>
      </c>
      <c r="AM1264" s="16" t="s">
        <v>183</v>
      </c>
      <c r="AN1264" s="16" t="s">
        <v>94</v>
      </c>
      <c r="AO1264" s="16" t="s">
        <v>343</v>
      </c>
      <c r="AP1264" s="30">
        <v>6.9690000000000002E-2</v>
      </c>
      <c r="AQ1264" s="31" t="s">
        <v>6241</v>
      </c>
      <c r="AR1264" s="31" t="s">
        <v>6241</v>
      </c>
      <c r="AS1264" s="16" t="s">
        <v>107</v>
      </c>
      <c r="AT1264" s="16"/>
      <c r="AU1264" s="33"/>
      <c r="AV1264" s="16"/>
      <c r="AW1264" s="16" t="s">
        <v>6242</v>
      </c>
      <c r="AX1264" s="16" t="s">
        <v>6243</v>
      </c>
      <c r="AY1264" s="16">
        <v>3222169991</v>
      </c>
      <c r="AZ1264" s="16" t="str">
        <f t="shared" ca="1" si="114"/>
        <v xml:space="preserve"> </v>
      </c>
      <c r="BA1264" s="16" t="s">
        <v>87</v>
      </c>
      <c r="BB1264" s="16" t="s">
        <v>211</v>
      </c>
      <c r="BC1264" s="16"/>
      <c r="BD1264" s="18" t="s">
        <v>87</v>
      </c>
      <c r="BE1264" s="16"/>
      <c r="BF1264" s="16" t="s">
        <v>87</v>
      </c>
      <c r="BG1264" s="31"/>
      <c r="BH1264" s="16"/>
      <c r="BI1264" s="19"/>
      <c r="BJ1264" s="16"/>
      <c r="BK1264" s="16"/>
      <c r="BL1264" s="34"/>
    </row>
    <row r="1265" spans="1:64">
      <c r="A1265" s="15">
        <v>1412</v>
      </c>
      <c r="B1265" s="16">
        <v>301</v>
      </c>
      <c r="C1265" s="17" t="s">
        <v>64</v>
      </c>
      <c r="D1265" s="18">
        <v>1075218887</v>
      </c>
      <c r="E1265" s="18">
        <v>1075218887</v>
      </c>
      <c r="F1265" s="18">
        <v>1075218887</v>
      </c>
      <c r="G1265" s="17" t="s">
        <v>6244</v>
      </c>
      <c r="H1265" s="16" t="s">
        <v>89</v>
      </c>
      <c r="I1265" s="19">
        <v>31805</v>
      </c>
      <c r="J1265" s="16">
        <f t="shared" ca="1" si="115"/>
        <v>38</v>
      </c>
      <c r="K1265" s="17" t="s">
        <v>67</v>
      </c>
      <c r="L1265" s="16">
        <v>4070</v>
      </c>
      <c r="M1265" s="16" t="s">
        <v>3596</v>
      </c>
      <c r="N1265" s="16" t="s">
        <v>3597</v>
      </c>
      <c r="O1265" s="35" t="s">
        <v>3598</v>
      </c>
      <c r="P1265" s="16" t="s">
        <v>71</v>
      </c>
      <c r="Q1265" s="16" t="s">
        <v>131</v>
      </c>
      <c r="R1265" s="38" t="s">
        <v>73</v>
      </c>
      <c r="S1265" s="22"/>
      <c r="T1265" s="22">
        <v>1412</v>
      </c>
      <c r="U1265" s="22" t="s">
        <v>3597</v>
      </c>
      <c r="V1265" s="37" t="s">
        <v>3598</v>
      </c>
      <c r="W1265" s="16">
        <v>1000</v>
      </c>
      <c r="X1265" s="16" t="s">
        <v>74</v>
      </c>
      <c r="Y1265" s="16" t="s">
        <v>3599</v>
      </c>
      <c r="Z1265" s="16" t="s">
        <v>3600</v>
      </c>
      <c r="AA1265" s="16" t="s">
        <v>1359</v>
      </c>
      <c r="AB1265" s="16" t="s">
        <v>3752</v>
      </c>
      <c r="AC1265" s="16" t="s">
        <v>1361</v>
      </c>
      <c r="AD1265" s="16"/>
      <c r="AE1265" s="16" t="s">
        <v>3601</v>
      </c>
      <c r="AF1265" s="24">
        <v>2948278</v>
      </c>
      <c r="AG1265" s="25" t="s">
        <v>78</v>
      </c>
      <c r="AH1265" s="24">
        <v>2948278</v>
      </c>
      <c r="AI1265" s="26" t="s">
        <v>78</v>
      </c>
      <c r="AJ1265" s="27">
        <v>43285</v>
      </c>
      <c r="AK1265" s="19"/>
      <c r="AL1265" s="28">
        <f t="shared" ca="1" si="112"/>
        <v>6.75</v>
      </c>
      <c r="AM1265" s="16" t="s">
        <v>183</v>
      </c>
      <c r="AN1265" s="16" t="s">
        <v>94</v>
      </c>
      <c r="AO1265" s="16" t="s">
        <v>1363</v>
      </c>
      <c r="AP1265" s="30">
        <v>6.9690000000000002E-2</v>
      </c>
      <c r="AQ1265" s="31" t="s">
        <v>6245</v>
      </c>
      <c r="AR1265" s="31" t="s">
        <v>6245</v>
      </c>
      <c r="AS1265" s="16" t="s">
        <v>107</v>
      </c>
      <c r="AT1265" s="16"/>
      <c r="AU1265" s="33"/>
      <c r="AV1265" s="16"/>
      <c r="AW1265" s="16" t="s">
        <v>6246</v>
      </c>
      <c r="AX1265" s="16">
        <v>3123037690</v>
      </c>
      <c r="AY1265" s="16" t="s">
        <v>78</v>
      </c>
      <c r="AZ1265" s="16" t="str">
        <f t="shared" ca="1" si="114"/>
        <v xml:space="preserve"> </v>
      </c>
      <c r="BA1265" s="16" t="s">
        <v>87</v>
      </c>
      <c r="BB1265" s="16" t="s">
        <v>87</v>
      </c>
      <c r="BC1265" s="16"/>
      <c r="BD1265" s="18" t="s">
        <v>87</v>
      </c>
      <c r="BE1265" s="16"/>
      <c r="BF1265" s="16" t="s">
        <v>87</v>
      </c>
      <c r="BG1265" s="31"/>
      <c r="BH1265" s="16"/>
      <c r="BI1265" s="19"/>
      <c r="BJ1265" s="16"/>
      <c r="BK1265" s="16"/>
      <c r="BL1265" s="34"/>
    </row>
    <row r="1266" spans="1:64">
      <c r="A1266" s="15">
        <v>1413</v>
      </c>
      <c r="B1266" s="16">
        <v>301</v>
      </c>
      <c r="C1266" s="17" t="s">
        <v>64</v>
      </c>
      <c r="D1266" s="18">
        <v>1075243460</v>
      </c>
      <c r="E1266" s="18">
        <v>1075243460</v>
      </c>
      <c r="F1266" s="18">
        <v>1075243460</v>
      </c>
      <c r="G1266" s="17" t="s">
        <v>6247</v>
      </c>
      <c r="H1266" s="16" t="s">
        <v>66</v>
      </c>
      <c r="I1266" s="19">
        <v>31070</v>
      </c>
      <c r="J1266" s="16">
        <f t="shared" ca="1" si="115"/>
        <v>40</v>
      </c>
      <c r="K1266" s="17" t="s">
        <v>67</v>
      </c>
      <c r="L1266" s="16">
        <v>4070</v>
      </c>
      <c r="M1266" s="16" t="s">
        <v>3596</v>
      </c>
      <c r="N1266" s="16" t="s">
        <v>3597</v>
      </c>
      <c r="O1266" s="35" t="s">
        <v>3598</v>
      </c>
      <c r="P1266" s="16" t="s">
        <v>71</v>
      </c>
      <c r="Q1266" s="16" t="s">
        <v>131</v>
      </c>
      <c r="R1266" s="38" t="s">
        <v>73</v>
      </c>
      <c r="S1266" s="22"/>
      <c r="T1266" s="22">
        <v>1413</v>
      </c>
      <c r="U1266" s="22" t="s">
        <v>3597</v>
      </c>
      <c r="V1266" s="37" t="s">
        <v>3598</v>
      </c>
      <c r="W1266" s="16">
        <v>1000</v>
      </c>
      <c r="X1266" s="16" t="s">
        <v>74</v>
      </c>
      <c r="Y1266" s="16" t="s">
        <v>3599</v>
      </c>
      <c r="Z1266" s="16" t="s">
        <v>3600</v>
      </c>
      <c r="AA1266" s="16" t="s">
        <v>1359</v>
      </c>
      <c r="AB1266" s="16" t="s">
        <v>1950</v>
      </c>
      <c r="AC1266" s="16" t="s">
        <v>1951</v>
      </c>
      <c r="AD1266" s="16"/>
      <c r="AE1266" s="16" t="s">
        <v>3601</v>
      </c>
      <c r="AF1266" s="24">
        <v>2948278</v>
      </c>
      <c r="AG1266" s="25" t="s">
        <v>78</v>
      </c>
      <c r="AH1266" s="24">
        <v>2948278</v>
      </c>
      <c r="AI1266" s="26" t="s">
        <v>78</v>
      </c>
      <c r="AJ1266" s="27">
        <v>43285</v>
      </c>
      <c r="AK1266" s="19"/>
      <c r="AL1266" s="28">
        <f t="shared" ca="1" si="112"/>
        <v>6.75</v>
      </c>
      <c r="AM1266" s="16" t="s">
        <v>183</v>
      </c>
      <c r="AN1266" s="16" t="s">
        <v>94</v>
      </c>
      <c r="AO1266" s="16" t="s">
        <v>1953</v>
      </c>
      <c r="AP1266" s="30">
        <v>6.9690000000000002E-2</v>
      </c>
      <c r="AQ1266" s="31" t="s">
        <v>6248</v>
      </c>
      <c r="AR1266" s="31" t="s">
        <v>6248</v>
      </c>
      <c r="AS1266" s="16" t="s">
        <v>107</v>
      </c>
      <c r="AT1266" s="16"/>
      <c r="AU1266" s="33"/>
      <c r="AV1266" s="16"/>
      <c r="AW1266" s="16" t="s">
        <v>6249</v>
      </c>
      <c r="AX1266" s="16">
        <v>3102509057</v>
      </c>
      <c r="AY1266" s="16">
        <v>3102509057</v>
      </c>
      <c r="AZ1266" s="16" t="str">
        <f t="shared" ca="1" si="114"/>
        <v xml:space="preserve"> </v>
      </c>
      <c r="BA1266" s="16" t="s">
        <v>87</v>
      </c>
      <c r="BB1266" s="16" t="s">
        <v>87</v>
      </c>
      <c r="BC1266" s="16"/>
      <c r="BD1266" s="18" t="s">
        <v>87</v>
      </c>
      <c r="BE1266" s="16"/>
      <c r="BF1266" s="16" t="s">
        <v>87</v>
      </c>
      <c r="BG1266" s="31"/>
      <c r="BH1266" s="16"/>
      <c r="BI1266" s="19"/>
      <c r="BJ1266" s="16"/>
      <c r="BK1266" s="16"/>
      <c r="BL1266" s="34"/>
    </row>
    <row r="1267" spans="1:64">
      <c r="A1267" s="15">
        <v>1414</v>
      </c>
      <c r="B1267" s="16">
        <v>301</v>
      </c>
      <c r="C1267" s="17" t="s">
        <v>64</v>
      </c>
      <c r="D1267" s="18">
        <v>1075244394</v>
      </c>
      <c r="E1267" s="18">
        <v>1075244394</v>
      </c>
      <c r="F1267" s="18">
        <v>1075244394</v>
      </c>
      <c r="G1267" s="17" t="s">
        <v>6250</v>
      </c>
      <c r="H1267" s="16"/>
      <c r="I1267" s="19" t="s">
        <v>6251</v>
      </c>
      <c r="J1267" s="16">
        <f t="shared" ca="1" si="115"/>
        <v>34</v>
      </c>
      <c r="K1267" s="17" t="s">
        <v>67</v>
      </c>
      <c r="L1267" s="16">
        <v>4070</v>
      </c>
      <c r="M1267" s="16" t="s">
        <v>3596</v>
      </c>
      <c r="N1267" s="16" t="s">
        <v>3597</v>
      </c>
      <c r="O1267" s="35" t="s">
        <v>3598</v>
      </c>
      <c r="P1267" s="16" t="s">
        <v>71</v>
      </c>
      <c r="Q1267" s="16" t="s">
        <v>131</v>
      </c>
      <c r="R1267" s="38" t="s">
        <v>73</v>
      </c>
      <c r="S1267" s="22"/>
      <c r="T1267" s="22">
        <v>1414</v>
      </c>
      <c r="U1267" s="22" t="s">
        <v>3597</v>
      </c>
      <c r="V1267" s="37" t="s">
        <v>3598</v>
      </c>
      <c r="W1267" s="16">
        <v>1000</v>
      </c>
      <c r="X1267" s="16" t="s">
        <v>74</v>
      </c>
      <c r="Y1267" s="16" t="s">
        <v>3599</v>
      </c>
      <c r="Z1267" s="16" t="s">
        <v>3600</v>
      </c>
      <c r="AA1267" s="16" t="s">
        <v>478</v>
      </c>
      <c r="AB1267" s="16" t="s">
        <v>771</v>
      </c>
      <c r="AC1267" s="16" t="s">
        <v>772</v>
      </c>
      <c r="AD1267" s="16" t="s">
        <v>6252</v>
      </c>
      <c r="AE1267" s="16" t="s">
        <v>1324</v>
      </c>
      <c r="AF1267" s="24">
        <v>2948278</v>
      </c>
      <c r="AG1267" s="25" t="s">
        <v>78</v>
      </c>
      <c r="AH1267" s="24">
        <v>2948278</v>
      </c>
      <c r="AI1267" s="26" t="s">
        <v>78</v>
      </c>
      <c r="AJ1267" s="27">
        <v>43019</v>
      </c>
      <c r="AK1267" s="19"/>
      <c r="AL1267" s="28">
        <f t="shared" ca="1" si="112"/>
        <v>7.416666666666667</v>
      </c>
      <c r="AM1267" s="16" t="s">
        <v>183</v>
      </c>
      <c r="AN1267" s="16" t="s">
        <v>240</v>
      </c>
      <c r="AO1267" s="16" t="s">
        <v>773</v>
      </c>
      <c r="AP1267" s="30">
        <v>6.9690000000000002E-2</v>
      </c>
      <c r="AQ1267" s="31" t="s">
        <v>6253</v>
      </c>
      <c r="AR1267" s="31" t="s">
        <v>6253</v>
      </c>
      <c r="AS1267" s="16" t="s">
        <v>107</v>
      </c>
      <c r="AT1267" s="16"/>
      <c r="AU1267" s="33"/>
      <c r="AV1267" s="16"/>
      <c r="AW1267" s="16" t="s">
        <v>6254</v>
      </c>
      <c r="AX1267" s="16">
        <v>3202476391</v>
      </c>
      <c r="AY1267" s="16" t="s">
        <v>78</v>
      </c>
      <c r="AZ1267" s="16" t="str">
        <f t="shared" ca="1" si="114"/>
        <v xml:space="preserve"> </v>
      </c>
      <c r="BA1267" s="16" t="s">
        <v>87</v>
      </c>
      <c r="BB1267" s="16" t="s">
        <v>87</v>
      </c>
      <c r="BC1267" s="16"/>
      <c r="BD1267" s="18" t="s">
        <v>87</v>
      </c>
      <c r="BE1267" s="16"/>
      <c r="BF1267" s="16" t="s">
        <v>87</v>
      </c>
      <c r="BG1267" s="31"/>
      <c r="BH1267" s="16"/>
      <c r="BI1267" s="19"/>
      <c r="BJ1267" s="16"/>
      <c r="BK1267" s="16"/>
      <c r="BL1267" s="34"/>
    </row>
    <row r="1268" spans="1:64">
      <c r="A1268" s="15">
        <v>1415</v>
      </c>
      <c r="B1268" s="16">
        <v>301</v>
      </c>
      <c r="C1268" s="17" t="s">
        <v>64</v>
      </c>
      <c r="D1268" s="18">
        <v>1075267440</v>
      </c>
      <c r="E1268" s="18">
        <v>1075267440</v>
      </c>
      <c r="F1268" s="18">
        <v>1075267440</v>
      </c>
      <c r="G1268" s="17" t="s">
        <v>6255</v>
      </c>
      <c r="H1268" s="16" t="s">
        <v>89</v>
      </c>
      <c r="I1268" s="19">
        <v>33428</v>
      </c>
      <c r="J1268" s="16">
        <f t="shared" ca="1" si="115"/>
        <v>33</v>
      </c>
      <c r="K1268" s="17" t="s">
        <v>67</v>
      </c>
      <c r="L1268" s="16">
        <v>4070</v>
      </c>
      <c r="M1268" s="16" t="s">
        <v>3596</v>
      </c>
      <c r="N1268" s="16" t="s">
        <v>3597</v>
      </c>
      <c r="O1268" s="35" t="s">
        <v>3598</v>
      </c>
      <c r="P1268" s="16" t="s">
        <v>71</v>
      </c>
      <c r="Q1268" s="16" t="s">
        <v>131</v>
      </c>
      <c r="R1268" s="38" t="s">
        <v>73</v>
      </c>
      <c r="S1268" s="22"/>
      <c r="T1268" s="22">
        <v>1415</v>
      </c>
      <c r="U1268" s="22" t="s">
        <v>3597</v>
      </c>
      <c r="V1268" s="37" t="s">
        <v>3598</v>
      </c>
      <c r="W1268" s="16">
        <v>1000</v>
      </c>
      <c r="X1268" s="16" t="s">
        <v>74</v>
      </c>
      <c r="Y1268" s="16" t="s">
        <v>3599</v>
      </c>
      <c r="Z1268" s="16" t="s">
        <v>3600</v>
      </c>
      <c r="AA1268" s="16" t="s">
        <v>463</v>
      </c>
      <c r="AB1268" s="16" t="s">
        <v>6256</v>
      </c>
      <c r="AC1268" s="16" t="s">
        <v>465</v>
      </c>
      <c r="AD1268" s="16" t="s">
        <v>6257</v>
      </c>
      <c r="AE1268" s="16" t="s">
        <v>3601</v>
      </c>
      <c r="AF1268" s="24">
        <v>2948278</v>
      </c>
      <c r="AG1268" s="25" t="s">
        <v>78</v>
      </c>
      <c r="AH1268" s="24">
        <v>2948278</v>
      </c>
      <c r="AI1268" s="26" t="s">
        <v>78</v>
      </c>
      <c r="AJ1268" s="27">
        <v>43059</v>
      </c>
      <c r="AK1268" s="19"/>
      <c r="AL1268" s="28">
        <f t="shared" ca="1" si="112"/>
        <v>7.333333333333333</v>
      </c>
      <c r="AM1268" s="16" t="s">
        <v>183</v>
      </c>
      <c r="AN1268" s="16" t="s">
        <v>94</v>
      </c>
      <c r="AO1268" s="16" t="s">
        <v>466</v>
      </c>
      <c r="AP1268" s="30">
        <v>6.9690000000000002E-2</v>
      </c>
      <c r="AQ1268" s="31" t="s">
        <v>6258</v>
      </c>
      <c r="AR1268" s="31" t="s">
        <v>6259</v>
      </c>
      <c r="AS1268" s="16" t="s">
        <v>107</v>
      </c>
      <c r="AT1268" s="16"/>
      <c r="AU1268" s="33"/>
      <c r="AV1268" s="16"/>
      <c r="AW1268" s="16" t="s">
        <v>6260</v>
      </c>
      <c r="AX1268" s="16">
        <v>3214607991</v>
      </c>
      <c r="AY1268" s="16" t="s">
        <v>78</v>
      </c>
      <c r="AZ1268" s="16" t="str">
        <f t="shared" ca="1" si="114"/>
        <v xml:space="preserve"> </v>
      </c>
      <c r="BA1268" s="16" t="s">
        <v>87</v>
      </c>
      <c r="BB1268" s="16" t="s">
        <v>87</v>
      </c>
      <c r="BC1268" s="16"/>
      <c r="BD1268" s="18" t="s">
        <v>87</v>
      </c>
      <c r="BE1268" s="16"/>
      <c r="BF1268" s="16" t="s">
        <v>87</v>
      </c>
      <c r="BG1268" s="31"/>
      <c r="BH1268" s="16"/>
      <c r="BI1268" s="19"/>
      <c r="BJ1268" s="16"/>
      <c r="BK1268" s="16"/>
      <c r="BL1268" s="34"/>
    </row>
    <row r="1269" spans="1:64">
      <c r="A1269" s="15">
        <v>1416</v>
      </c>
      <c r="B1269" s="16">
        <v>301</v>
      </c>
      <c r="C1269" s="17" t="s">
        <v>64</v>
      </c>
      <c r="D1269" s="18">
        <v>1004965655</v>
      </c>
      <c r="E1269" s="18">
        <v>1004965655</v>
      </c>
      <c r="F1269" s="18">
        <v>1004965655</v>
      </c>
      <c r="G1269" s="17" t="s">
        <v>6261</v>
      </c>
      <c r="H1269" s="16"/>
      <c r="I1269" s="19">
        <v>35669</v>
      </c>
      <c r="J1269" s="16">
        <f t="shared" ca="1" si="115"/>
        <v>27</v>
      </c>
      <c r="K1269" s="17" t="s">
        <v>67</v>
      </c>
      <c r="L1269" s="16">
        <v>4070</v>
      </c>
      <c r="M1269" s="16" t="s">
        <v>3596</v>
      </c>
      <c r="N1269" s="16" t="s">
        <v>3597</v>
      </c>
      <c r="O1269" s="35" t="s">
        <v>3598</v>
      </c>
      <c r="P1269" s="16" t="s">
        <v>71</v>
      </c>
      <c r="Q1269" s="16" t="s">
        <v>131</v>
      </c>
      <c r="R1269" s="38" t="s">
        <v>73</v>
      </c>
      <c r="S1269" s="22"/>
      <c r="T1269" s="22">
        <v>1416</v>
      </c>
      <c r="U1269" s="22" t="s">
        <v>3597</v>
      </c>
      <c r="V1269" s="37" t="s">
        <v>3598</v>
      </c>
      <c r="W1269" s="16">
        <v>1000</v>
      </c>
      <c r="X1269" s="16" t="s">
        <v>74</v>
      </c>
      <c r="Y1269" s="16" t="s">
        <v>3599</v>
      </c>
      <c r="Z1269" s="16" t="s">
        <v>3600</v>
      </c>
      <c r="AA1269" s="16" t="s">
        <v>339</v>
      </c>
      <c r="AB1269" s="16" t="s">
        <v>3825</v>
      </c>
      <c r="AC1269" s="16" t="s">
        <v>341</v>
      </c>
      <c r="AD1269" s="16"/>
      <c r="AE1269" s="16" t="s">
        <v>3601</v>
      </c>
      <c r="AF1269" s="24">
        <v>2948278</v>
      </c>
      <c r="AG1269" s="25" t="s">
        <v>78</v>
      </c>
      <c r="AH1269" s="24">
        <v>2948278</v>
      </c>
      <c r="AI1269" s="26" t="s">
        <v>78</v>
      </c>
      <c r="AJ1269" s="27">
        <v>43797</v>
      </c>
      <c r="AK1269" s="19"/>
      <c r="AL1269" s="28">
        <f t="shared" ca="1" si="112"/>
        <v>5.333333333333333</v>
      </c>
      <c r="AM1269" s="16" t="s">
        <v>183</v>
      </c>
      <c r="AN1269" s="16" t="s">
        <v>121</v>
      </c>
      <c r="AO1269" s="16" t="s">
        <v>343</v>
      </c>
      <c r="AP1269" s="30">
        <v>6.9690000000000002E-2</v>
      </c>
      <c r="AQ1269" s="31" t="s">
        <v>6262</v>
      </c>
      <c r="AR1269" s="84" t="s">
        <v>6262</v>
      </c>
      <c r="AS1269" s="16" t="s">
        <v>107</v>
      </c>
      <c r="AT1269" s="16"/>
      <c r="AU1269" s="33"/>
      <c r="AV1269" s="16"/>
      <c r="AW1269" s="16" t="s">
        <v>6263</v>
      </c>
      <c r="AX1269" s="16">
        <v>3147291895</v>
      </c>
      <c r="AY1269" s="16" t="s">
        <v>78</v>
      </c>
      <c r="AZ1269" s="16" t="str">
        <f t="shared" ca="1" si="114"/>
        <v xml:space="preserve"> </v>
      </c>
      <c r="BA1269" s="16" t="s">
        <v>87</v>
      </c>
      <c r="BB1269" s="16" t="s">
        <v>87</v>
      </c>
      <c r="BC1269" s="16"/>
      <c r="BD1269" s="18" t="s">
        <v>87</v>
      </c>
      <c r="BE1269" s="16"/>
      <c r="BF1269" s="16" t="s">
        <v>87</v>
      </c>
      <c r="BG1269" s="31"/>
      <c r="BH1269" s="16"/>
      <c r="BI1269" s="19"/>
      <c r="BJ1269" s="16"/>
      <c r="BK1269" s="16"/>
      <c r="BL1269" s="34"/>
    </row>
    <row r="1270" spans="1:64">
      <c r="A1270" s="15">
        <v>1418</v>
      </c>
      <c r="B1270" s="16">
        <v>301</v>
      </c>
      <c r="C1270" s="17" t="s">
        <v>112</v>
      </c>
      <c r="D1270" s="18">
        <v>1003373969</v>
      </c>
      <c r="E1270" s="18">
        <v>1003373969</v>
      </c>
      <c r="F1270" s="18">
        <v>1003373969</v>
      </c>
      <c r="G1270" s="17" t="s">
        <v>6264</v>
      </c>
      <c r="H1270" s="16" t="s">
        <v>89</v>
      </c>
      <c r="I1270" s="19">
        <v>33533</v>
      </c>
      <c r="J1270" s="16">
        <f t="shared" ca="1" si="115"/>
        <v>33</v>
      </c>
      <c r="K1270" s="17" t="s">
        <v>67</v>
      </c>
      <c r="L1270" s="16">
        <v>4070</v>
      </c>
      <c r="M1270" s="16" t="s">
        <v>3596</v>
      </c>
      <c r="N1270" s="16" t="s">
        <v>3597</v>
      </c>
      <c r="O1270" s="35" t="s">
        <v>3598</v>
      </c>
      <c r="P1270" s="16" t="s">
        <v>71</v>
      </c>
      <c r="Q1270" s="16" t="s">
        <v>131</v>
      </c>
      <c r="R1270" s="38" t="s">
        <v>73</v>
      </c>
      <c r="S1270" s="22"/>
      <c r="T1270" s="22">
        <v>1418</v>
      </c>
      <c r="U1270" s="22" t="s">
        <v>3597</v>
      </c>
      <c r="V1270" s="37" t="s">
        <v>3598</v>
      </c>
      <c r="W1270" s="16">
        <v>1000</v>
      </c>
      <c r="X1270" s="16" t="s">
        <v>74</v>
      </c>
      <c r="Y1270" s="16" t="s">
        <v>3599</v>
      </c>
      <c r="Z1270" s="16" t="s">
        <v>3600</v>
      </c>
      <c r="AA1270" s="16" t="s">
        <v>339</v>
      </c>
      <c r="AB1270" s="16" t="s">
        <v>3825</v>
      </c>
      <c r="AC1270" s="16" t="s">
        <v>341</v>
      </c>
      <c r="AD1270" s="16"/>
      <c r="AE1270" s="16" t="s">
        <v>3601</v>
      </c>
      <c r="AF1270" s="24">
        <v>2948278</v>
      </c>
      <c r="AG1270" s="25" t="s">
        <v>78</v>
      </c>
      <c r="AH1270" s="24">
        <v>2948278</v>
      </c>
      <c r="AI1270" s="26" t="s">
        <v>78</v>
      </c>
      <c r="AJ1270" s="27">
        <v>43797</v>
      </c>
      <c r="AK1270" s="19"/>
      <c r="AL1270" s="28">
        <f t="shared" ca="1" si="112"/>
        <v>5.333333333333333</v>
      </c>
      <c r="AM1270" s="16" t="s">
        <v>183</v>
      </c>
      <c r="AN1270" s="16" t="s">
        <v>94</v>
      </c>
      <c r="AO1270" s="16" t="s">
        <v>343</v>
      </c>
      <c r="AP1270" s="30">
        <v>6.9690000000000002E-2</v>
      </c>
      <c r="AQ1270" s="31" t="s">
        <v>6265</v>
      </c>
      <c r="AR1270" s="31" t="s">
        <v>6265</v>
      </c>
      <c r="AS1270" s="16" t="s">
        <v>107</v>
      </c>
      <c r="AT1270" s="16"/>
      <c r="AU1270" s="33"/>
      <c r="AV1270" s="16"/>
      <c r="AW1270" s="16" t="s">
        <v>6266</v>
      </c>
      <c r="AX1270" s="16">
        <v>3103646227</v>
      </c>
      <c r="AY1270" s="16" t="s">
        <v>78</v>
      </c>
      <c r="AZ1270" s="16" t="str">
        <f t="shared" ca="1" si="114"/>
        <v xml:space="preserve"> </v>
      </c>
      <c r="BA1270" s="16" t="s">
        <v>87</v>
      </c>
      <c r="BB1270" s="16" t="s">
        <v>211</v>
      </c>
      <c r="BC1270" s="16"/>
      <c r="BD1270" s="18" t="s">
        <v>87</v>
      </c>
      <c r="BE1270" s="16"/>
      <c r="BF1270" s="16" t="s">
        <v>87</v>
      </c>
      <c r="BG1270" s="31"/>
      <c r="BH1270" s="16"/>
      <c r="BI1270" s="19"/>
      <c r="BJ1270" s="16"/>
      <c r="BK1270" s="16"/>
      <c r="BL1270" s="34"/>
    </row>
    <row r="1271" spans="1:64">
      <c r="A1271" s="15">
        <v>1419</v>
      </c>
      <c r="B1271" s="16">
        <v>301</v>
      </c>
      <c r="C1271" s="17" t="s">
        <v>64</v>
      </c>
      <c r="D1271" s="18">
        <v>1077464308</v>
      </c>
      <c r="E1271" s="18">
        <v>1077464308</v>
      </c>
      <c r="F1271" s="18">
        <v>1077464308</v>
      </c>
      <c r="G1271" s="17" t="s">
        <v>6267</v>
      </c>
      <c r="H1271" s="16"/>
      <c r="I1271" s="19">
        <v>34420</v>
      </c>
      <c r="J1271" s="16">
        <f t="shared" ca="1" si="115"/>
        <v>31</v>
      </c>
      <c r="K1271" s="17" t="s">
        <v>67</v>
      </c>
      <c r="L1271" s="16">
        <v>4070</v>
      </c>
      <c r="M1271" s="16" t="s">
        <v>3596</v>
      </c>
      <c r="N1271" s="16" t="s">
        <v>3597</v>
      </c>
      <c r="O1271" s="35" t="s">
        <v>3598</v>
      </c>
      <c r="P1271" s="16" t="s">
        <v>71</v>
      </c>
      <c r="Q1271" s="16" t="s">
        <v>131</v>
      </c>
      <c r="R1271" s="38" t="s">
        <v>73</v>
      </c>
      <c r="S1271" s="22"/>
      <c r="T1271" s="22">
        <v>1419</v>
      </c>
      <c r="U1271" s="22" t="s">
        <v>3597</v>
      </c>
      <c r="V1271" s="37" t="s">
        <v>3598</v>
      </c>
      <c r="W1271" s="16">
        <v>1000</v>
      </c>
      <c r="X1271" s="16" t="s">
        <v>74</v>
      </c>
      <c r="Y1271" s="16" t="s">
        <v>3599</v>
      </c>
      <c r="Z1271" s="16" t="s">
        <v>3600</v>
      </c>
      <c r="AA1271" s="16" t="s">
        <v>339</v>
      </c>
      <c r="AB1271" s="16" t="s">
        <v>340</v>
      </c>
      <c r="AC1271" s="16" t="s">
        <v>341</v>
      </c>
      <c r="AD1271" s="16"/>
      <c r="AE1271" s="16" t="s">
        <v>3601</v>
      </c>
      <c r="AF1271" s="24">
        <v>2948278</v>
      </c>
      <c r="AG1271" s="25" t="s">
        <v>78</v>
      </c>
      <c r="AH1271" s="24">
        <v>2948278</v>
      </c>
      <c r="AI1271" s="26" t="s">
        <v>78</v>
      </c>
      <c r="AJ1271" s="27">
        <v>43059</v>
      </c>
      <c r="AK1271" s="19"/>
      <c r="AL1271" s="28">
        <f t="shared" ca="1" si="112"/>
        <v>7.333333333333333</v>
      </c>
      <c r="AM1271" s="16" t="s">
        <v>269</v>
      </c>
      <c r="AN1271" s="16" t="s">
        <v>94</v>
      </c>
      <c r="AO1271" s="16" t="s">
        <v>343</v>
      </c>
      <c r="AP1271" s="30">
        <v>6.9690000000000002E-2</v>
      </c>
      <c r="AQ1271" s="31" t="s">
        <v>6268</v>
      </c>
      <c r="AR1271" s="31" t="s">
        <v>6268</v>
      </c>
      <c r="AS1271" s="16" t="s">
        <v>107</v>
      </c>
      <c r="AT1271" s="16"/>
      <c r="AU1271" s="33"/>
      <c r="AV1271" s="16"/>
      <c r="AW1271" s="16" t="s">
        <v>6269</v>
      </c>
      <c r="AX1271" s="16">
        <v>3226775211</v>
      </c>
      <c r="AY1271" s="16" t="s">
        <v>78</v>
      </c>
      <c r="AZ1271" s="16" t="str">
        <f t="shared" ca="1" si="114"/>
        <v xml:space="preserve"> </v>
      </c>
      <c r="BA1271" s="16" t="s">
        <v>87</v>
      </c>
      <c r="BB1271" s="16" t="s">
        <v>87</v>
      </c>
      <c r="BC1271" s="16"/>
      <c r="BD1271" s="18" t="s">
        <v>87</v>
      </c>
      <c r="BE1271" s="16"/>
      <c r="BF1271" s="16" t="s">
        <v>87</v>
      </c>
      <c r="BG1271" s="31"/>
      <c r="BH1271" s="16"/>
      <c r="BI1271" s="19"/>
      <c r="BJ1271" s="16"/>
      <c r="BK1271" s="16"/>
      <c r="BL1271" s="34"/>
    </row>
    <row r="1272" spans="1:64">
      <c r="A1272" s="15">
        <v>1420</v>
      </c>
      <c r="B1272" s="16">
        <v>301</v>
      </c>
      <c r="C1272" s="17" t="s">
        <v>112</v>
      </c>
      <c r="D1272" s="18">
        <v>1077467027</v>
      </c>
      <c r="E1272" s="18">
        <v>1077467027</v>
      </c>
      <c r="F1272" s="18">
        <v>1077467027</v>
      </c>
      <c r="G1272" s="17" t="s">
        <v>6270</v>
      </c>
      <c r="H1272" s="16" t="s">
        <v>89</v>
      </c>
      <c r="I1272" s="19">
        <v>34463</v>
      </c>
      <c r="J1272" s="16">
        <f t="shared" ca="1" si="115"/>
        <v>30</v>
      </c>
      <c r="K1272" s="17" t="s">
        <v>67</v>
      </c>
      <c r="L1272" s="16">
        <v>4070</v>
      </c>
      <c r="M1272" s="16" t="s">
        <v>3596</v>
      </c>
      <c r="N1272" s="16" t="s">
        <v>3597</v>
      </c>
      <c r="O1272" s="35" t="s">
        <v>3598</v>
      </c>
      <c r="P1272" s="16" t="s">
        <v>71</v>
      </c>
      <c r="Q1272" s="16" t="s">
        <v>131</v>
      </c>
      <c r="R1272" s="38" t="s">
        <v>73</v>
      </c>
      <c r="S1272" s="22"/>
      <c r="T1272" s="22">
        <v>1420</v>
      </c>
      <c r="U1272" s="22" t="s">
        <v>3597</v>
      </c>
      <c r="V1272" s="37" t="s">
        <v>3598</v>
      </c>
      <c r="W1272" s="16">
        <v>1000</v>
      </c>
      <c r="X1272" s="16" t="s">
        <v>74</v>
      </c>
      <c r="Y1272" s="16" t="s">
        <v>3599</v>
      </c>
      <c r="Z1272" s="16" t="s">
        <v>3600</v>
      </c>
      <c r="AA1272" s="16" t="s">
        <v>339</v>
      </c>
      <c r="AB1272" s="16" t="s">
        <v>3947</v>
      </c>
      <c r="AC1272" s="16" t="s">
        <v>3948</v>
      </c>
      <c r="AD1272" s="16"/>
      <c r="AE1272" s="16" t="s">
        <v>3601</v>
      </c>
      <c r="AF1272" s="24">
        <v>2948278</v>
      </c>
      <c r="AG1272" s="25" t="s">
        <v>78</v>
      </c>
      <c r="AH1272" s="24">
        <v>2948278</v>
      </c>
      <c r="AI1272" s="26" t="s">
        <v>78</v>
      </c>
      <c r="AJ1272" s="27">
        <v>43285</v>
      </c>
      <c r="AK1272" s="19"/>
      <c r="AL1272" s="28">
        <f t="shared" ca="1" si="112"/>
        <v>6.75</v>
      </c>
      <c r="AM1272" s="16" t="s">
        <v>183</v>
      </c>
      <c r="AN1272" s="16" t="s">
        <v>94</v>
      </c>
      <c r="AO1272" s="16" t="s">
        <v>3949</v>
      </c>
      <c r="AP1272" s="30">
        <v>6.9690000000000002E-2</v>
      </c>
      <c r="AQ1272" s="31" t="s">
        <v>6271</v>
      </c>
      <c r="AR1272" s="31" t="s">
        <v>6271</v>
      </c>
      <c r="AS1272" s="16" t="s">
        <v>107</v>
      </c>
      <c r="AT1272" s="16"/>
      <c r="AU1272" s="33"/>
      <c r="AV1272" s="16"/>
      <c r="AW1272" s="16" t="s">
        <v>6272</v>
      </c>
      <c r="AX1272" s="16">
        <v>3102225449</v>
      </c>
      <c r="AY1272" s="16" t="s">
        <v>78</v>
      </c>
      <c r="AZ1272" s="16" t="str">
        <f t="shared" ca="1" si="114"/>
        <v xml:space="preserve"> </v>
      </c>
      <c r="BA1272" s="16" t="s">
        <v>87</v>
      </c>
      <c r="BB1272" s="16" t="s">
        <v>87</v>
      </c>
      <c r="BC1272" s="16"/>
      <c r="BD1272" s="18" t="s">
        <v>87</v>
      </c>
      <c r="BE1272" s="16"/>
      <c r="BF1272" s="16" t="s">
        <v>87</v>
      </c>
      <c r="BG1272" s="31"/>
      <c r="BH1272" s="16"/>
      <c r="BI1272" s="19"/>
      <c r="BJ1272" s="16"/>
      <c r="BK1272" s="16"/>
      <c r="BL1272" s="34"/>
    </row>
    <row r="1273" spans="1:64">
      <c r="A1273" s="15">
        <v>1421</v>
      </c>
      <c r="B1273" s="16">
        <v>301</v>
      </c>
      <c r="C1273" s="17" t="s">
        <v>112</v>
      </c>
      <c r="D1273" s="18">
        <v>1077468444</v>
      </c>
      <c r="E1273" s="18">
        <v>1077468444</v>
      </c>
      <c r="F1273" s="18">
        <v>1077468444</v>
      </c>
      <c r="G1273" s="17" t="s">
        <v>6273</v>
      </c>
      <c r="H1273" s="16" t="s">
        <v>89</v>
      </c>
      <c r="I1273" s="19">
        <v>34670</v>
      </c>
      <c r="J1273" s="16">
        <f t="shared" ca="1" si="115"/>
        <v>30</v>
      </c>
      <c r="K1273" s="17" t="s">
        <v>67</v>
      </c>
      <c r="L1273" s="16">
        <v>4070</v>
      </c>
      <c r="M1273" s="16" t="s">
        <v>3596</v>
      </c>
      <c r="N1273" s="16" t="s">
        <v>3597</v>
      </c>
      <c r="O1273" s="35" t="s">
        <v>3598</v>
      </c>
      <c r="P1273" s="16" t="s">
        <v>71</v>
      </c>
      <c r="Q1273" s="16" t="s">
        <v>131</v>
      </c>
      <c r="R1273" s="38" t="s">
        <v>73</v>
      </c>
      <c r="S1273" s="22"/>
      <c r="T1273" s="22">
        <v>1421</v>
      </c>
      <c r="U1273" s="22" t="s">
        <v>3597</v>
      </c>
      <c r="V1273" s="37" t="s">
        <v>3598</v>
      </c>
      <c r="W1273" s="16">
        <v>1000</v>
      </c>
      <c r="X1273" s="16" t="s">
        <v>74</v>
      </c>
      <c r="Y1273" s="16" t="s">
        <v>3599</v>
      </c>
      <c r="Z1273" s="16" t="s">
        <v>3600</v>
      </c>
      <c r="AA1273" s="16" t="s">
        <v>433</v>
      </c>
      <c r="AB1273" s="16" t="s">
        <v>434</v>
      </c>
      <c r="AC1273" s="16" t="s">
        <v>435</v>
      </c>
      <c r="AD1273" s="16"/>
      <c r="AE1273" s="16" t="s">
        <v>3601</v>
      </c>
      <c r="AF1273" s="24">
        <v>2948278</v>
      </c>
      <c r="AG1273" s="25" t="s">
        <v>78</v>
      </c>
      <c r="AH1273" s="24">
        <v>2948278</v>
      </c>
      <c r="AI1273" s="26" t="s">
        <v>78</v>
      </c>
      <c r="AJ1273" s="27">
        <v>43300</v>
      </c>
      <c r="AK1273" s="19"/>
      <c r="AL1273" s="28">
        <f t="shared" ca="1" si="112"/>
        <v>6.666666666666667</v>
      </c>
      <c r="AM1273" s="16" t="s">
        <v>183</v>
      </c>
      <c r="AN1273" s="16" t="s">
        <v>121</v>
      </c>
      <c r="AO1273" s="16" t="s">
        <v>436</v>
      </c>
      <c r="AP1273" s="30">
        <v>6.9690000000000002E-2</v>
      </c>
      <c r="AQ1273" s="31" t="s">
        <v>6274</v>
      </c>
      <c r="AR1273" s="31" t="s">
        <v>6274</v>
      </c>
      <c r="AS1273" s="16" t="s">
        <v>107</v>
      </c>
      <c r="AT1273" s="16"/>
      <c r="AU1273" s="33"/>
      <c r="AV1273" s="16"/>
      <c r="AW1273" s="16" t="s">
        <v>6275</v>
      </c>
      <c r="AX1273" s="16">
        <v>3136825850</v>
      </c>
      <c r="AY1273" s="16" t="s">
        <v>78</v>
      </c>
      <c r="AZ1273" s="16" t="str">
        <f t="shared" ca="1" si="114"/>
        <v xml:space="preserve"> </v>
      </c>
      <c r="BA1273" s="16" t="s">
        <v>87</v>
      </c>
      <c r="BB1273" s="16" t="s">
        <v>265</v>
      </c>
      <c r="BC1273" s="16"/>
      <c r="BD1273" s="18" t="s">
        <v>87</v>
      </c>
      <c r="BE1273" s="16"/>
      <c r="BF1273" s="16" t="s">
        <v>87</v>
      </c>
      <c r="BG1273" s="31"/>
      <c r="BH1273" s="16"/>
      <c r="BI1273" s="19"/>
      <c r="BJ1273" s="16"/>
      <c r="BK1273" s="16"/>
      <c r="BL1273" s="34"/>
    </row>
    <row r="1274" spans="1:64">
      <c r="A1274" s="15">
        <v>1422</v>
      </c>
      <c r="B1274" s="16">
        <v>301</v>
      </c>
      <c r="C1274" s="17" t="s">
        <v>64</v>
      </c>
      <c r="D1274" s="18">
        <v>1099366601</v>
      </c>
      <c r="E1274" s="18">
        <v>1099366601</v>
      </c>
      <c r="F1274" s="18">
        <v>1099366601</v>
      </c>
      <c r="G1274" s="17" t="s">
        <v>6276</v>
      </c>
      <c r="H1274" s="16" t="s">
        <v>89</v>
      </c>
      <c r="I1274" s="19">
        <v>32987</v>
      </c>
      <c r="J1274" s="16">
        <f t="shared" ca="1" si="115"/>
        <v>34</v>
      </c>
      <c r="K1274" s="17" t="s">
        <v>67</v>
      </c>
      <c r="L1274" s="16">
        <v>4070</v>
      </c>
      <c r="M1274" s="16" t="s">
        <v>3596</v>
      </c>
      <c r="N1274" s="16" t="s">
        <v>3597</v>
      </c>
      <c r="O1274" s="35" t="s">
        <v>3598</v>
      </c>
      <c r="P1274" s="16" t="s">
        <v>71</v>
      </c>
      <c r="Q1274" s="16" t="s">
        <v>131</v>
      </c>
      <c r="R1274" s="38" t="s">
        <v>73</v>
      </c>
      <c r="S1274" s="22"/>
      <c r="T1274" s="22">
        <v>1422</v>
      </c>
      <c r="U1274" s="22" t="s">
        <v>3597</v>
      </c>
      <c r="V1274" s="37" t="s">
        <v>3598</v>
      </c>
      <c r="W1274" s="16">
        <v>1000</v>
      </c>
      <c r="X1274" s="16" t="s">
        <v>74</v>
      </c>
      <c r="Y1274" s="16" t="s">
        <v>3599</v>
      </c>
      <c r="Z1274" s="16" t="s">
        <v>3600</v>
      </c>
      <c r="AA1274" s="16" t="s">
        <v>145</v>
      </c>
      <c r="AB1274" s="16" t="s">
        <v>1314</v>
      </c>
      <c r="AC1274" s="16" t="s">
        <v>559</v>
      </c>
      <c r="AD1274" s="16"/>
      <c r="AE1274" s="16" t="s">
        <v>3601</v>
      </c>
      <c r="AF1274" s="24">
        <v>2948278</v>
      </c>
      <c r="AG1274" s="25" t="s">
        <v>78</v>
      </c>
      <c r="AH1274" s="24">
        <v>2948278</v>
      </c>
      <c r="AI1274" s="26" t="s">
        <v>78</v>
      </c>
      <c r="AJ1274" s="26">
        <v>44774</v>
      </c>
      <c r="AK1274" s="19" t="s">
        <v>6277</v>
      </c>
      <c r="AL1274" s="28">
        <f t="shared" ca="1" si="112"/>
        <v>2.6666666666666665</v>
      </c>
      <c r="AM1274" s="16" t="s">
        <v>120</v>
      </c>
      <c r="AN1274" s="16" t="s">
        <v>94</v>
      </c>
      <c r="AO1274" s="16" t="s">
        <v>562</v>
      </c>
      <c r="AP1274" s="30">
        <v>6.9690000000000002E-2</v>
      </c>
      <c r="AQ1274" s="31" t="s">
        <v>6278</v>
      </c>
      <c r="AR1274" s="31" t="s">
        <v>6279</v>
      </c>
      <c r="AS1274" s="16" t="s">
        <v>107</v>
      </c>
      <c r="AT1274" s="16"/>
      <c r="AU1274" s="33"/>
      <c r="AV1274" s="16"/>
      <c r="AW1274" s="16" t="s">
        <v>6280</v>
      </c>
      <c r="AX1274" s="16">
        <v>3102546817</v>
      </c>
      <c r="AY1274" s="16" t="s">
        <v>78</v>
      </c>
      <c r="AZ1274" s="16" t="str">
        <f t="shared" ca="1" si="114"/>
        <v xml:space="preserve"> </v>
      </c>
      <c r="BA1274" s="16" t="s">
        <v>87</v>
      </c>
      <c r="BB1274" s="16" t="s">
        <v>87</v>
      </c>
      <c r="BC1274" s="16"/>
      <c r="BD1274" s="18" t="s">
        <v>87</v>
      </c>
      <c r="BE1274" s="16"/>
      <c r="BF1274" s="16" t="s">
        <v>87</v>
      </c>
      <c r="BG1274" s="31"/>
      <c r="BH1274" s="16"/>
      <c r="BI1274" s="19"/>
      <c r="BJ1274" s="16"/>
      <c r="BK1274" s="16"/>
      <c r="BL1274" s="34"/>
    </row>
    <row r="1275" spans="1:64">
      <c r="A1275" s="15">
        <v>1423</v>
      </c>
      <c r="B1275" s="16">
        <v>301</v>
      </c>
      <c r="C1275" s="17" t="s">
        <v>64</v>
      </c>
      <c r="D1275" s="18">
        <v>1077870356</v>
      </c>
      <c r="E1275" s="18">
        <v>1077870356</v>
      </c>
      <c r="F1275" s="18">
        <v>1077870356</v>
      </c>
      <c r="G1275" s="17" t="s">
        <v>6281</v>
      </c>
      <c r="H1275" s="16" t="s">
        <v>236</v>
      </c>
      <c r="I1275" s="19">
        <v>34842</v>
      </c>
      <c r="J1275" s="16">
        <f t="shared" ca="1" si="115"/>
        <v>29</v>
      </c>
      <c r="K1275" s="17" t="s">
        <v>67</v>
      </c>
      <c r="L1275" s="16">
        <v>4070</v>
      </c>
      <c r="M1275" s="16" t="s">
        <v>3596</v>
      </c>
      <c r="N1275" s="16" t="s">
        <v>3597</v>
      </c>
      <c r="O1275" s="35" t="s">
        <v>3598</v>
      </c>
      <c r="P1275" s="16" t="s">
        <v>71</v>
      </c>
      <c r="Q1275" s="16" t="s">
        <v>131</v>
      </c>
      <c r="R1275" s="38" t="s">
        <v>73</v>
      </c>
      <c r="S1275" s="22"/>
      <c r="T1275" s="22">
        <v>1423</v>
      </c>
      <c r="U1275" s="22" t="s">
        <v>3597</v>
      </c>
      <c r="V1275" s="37" t="s">
        <v>3598</v>
      </c>
      <c r="W1275" s="16">
        <v>1000</v>
      </c>
      <c r="X1275" s="16" t="s">
        <v>74</v>
      </c>
      <c r="Y1275" s="16" t="s">
        <v>3599</v>
      </c>
      <c r="Z1275" s="16" t="s">
        <v>3600</v>
      </c>
      <c r="AA1275" s="16" t="s">
        <v>478</v>
      </c>
      <c r="AB1275" s="16" t="s">
        <v>771</v>
      </c>
      <c r="AC1275" s="16" t="s">
        <v>772</v>
      </c>
      <c r="AD1275" s="16" t="s">
        <v>6142</v>
      </c>
      <c r="AE1275" s="16" t="s">
        <v>3601</v>
      </c>
      <c r="AF1275" s="24">
        <v>2948278</v>
      </c>
      <c r="AG1275" s="25" t="s">
        <v>78</v>
      </c>
      <c r="AH1275" s="24">
        <v>2948278</v>
      </c>
      <c r="AI1275" s="26" t="s">
        <v>78</v>
      </c>
      <c r="AJ1275" s="27">
        <v>43287</v>
      </c>
      <c r="AK1275" s="19"/>
      <c r="AL1275" s="28">
        <f t="shared" ca="1" si="112"/>
        <v>6.666666666666667</v>
      </c>
      <c r="AM1275" s="16" t="s">
        <v>183</v>
      </c>
      <c r="AN1275" s="16" t="s">
        <v>94</v>
      </c>
      <c r="AO1275" s="16" t="s">
        <v>773</v>
      </c>
      <c r="AP1275" s="30">
        <v>6.9690000000000002E-2</v>
      </c>
      <c r="AQ1275" s="31" t="s">
        <v>6282</v>
      </c>
      <c r="AR1275" s="31" t="s">
        <v>6282</v>
      </c>
      <c r="AS1275" s="16" t="s">
        <v>107</v>
      </c>
      <c r="AT1275" s="16"/>
      <c r="AU1275" s="33"/>
      <c r="AV1275" s="16"/>
      <c r="AW1275" s="16" t="s">
        <v>6283</v>
      </c>
      <c r="AX1275" s="16">
        <v>3105676221</v>
      </c>
      <c r="AY1275" s="16" t="s">
        <v>78</v>
      </c>
      <c r="AZ1275" s="16" t="str">
        <f t="shared" ca="1" si="114"/>
        <v xml:space="preserve"> </v>
      </c>
      <c r="BA1275" s="16" t="s">
        <v>87</v>
      </c>
      <c r="BB1275" s="16" t="s">
        <v>87</v>
      </c>
      <c r="BC1275" s="16"/>
      <c r="BD1275" s="18" t="s">
        <v>87</v>
      </c>
      <c r="BE1275" s="16"/>
      <c r="BF1275" s="16" t="s">
        <v>87</v>
      </c>
      <c r="BG1275" s="31"/>
      <c r="BH1275" s="16"/>
      <c r="BI1275" s="19"/>
      <c r="BJ1275" s="16"/>
      <c r="BK1275" s="16"/>
      <c r="BL1275" s="34"/>
    </row>
    <row r="1276" spans="1:64">
      <c r="A1276" s="15">
        <v>1424</v>
      </c>
      <c r="B1276" s="16">
        <v>301</v>
      </c>
      <c r="C1276" s="17" t="s">
        <v>64</v>
      </c>
      <c r="D1276" s="18">
        <v>1077940155</v>
      </c>
      <c r="E1276" s="18">
        <v>1077940155</v>
      </c>
      <c r="F1276" s="18">
        <v>1077940155</v>
      </c>
      <c r="G1276" s="17" t="s">
        <v>6284</v>
      </c>
      <c r="H1276" s="16" t="s">
        <v>89</v>
      </c>
      <c r="I1276" s="19" t="s">
        <v>6285</v>
      </c>
      <c r="J1276" s="16">
        <f t="shared" ca="1" si="115"/>
        <v>38</v>
      </c>
      <c r="K1276" s="17" t="s">
        <v>67</v>
      </c>
      <c r="L1276" s="16">
        <v>4070</v>
      </c>
      <c r="M1276" s="16" t="s">
        <v>3596</v>
      </c>
      <c r="N1276" s="16" t="s">
        <v>3597</v>
      </c>
      <c r="O1276" s="35" t="s">
        <v>3598</v>
      </c>
      <c r="P1276" s="16" t="s">
        <v>71</v>
      </c>
      <c r="Q1276" s="16" t="s">
        <v>131</v>
      </c>
      <c r="R1276" s="38" t="s">
        <v>73</v>
      </c>
      <c r="S1276" s="22"/>
      <c r="T1276" s="22">
        <v>1424</v>
      </c>
      <c r="U1276" s="22" t="s">
        <v>3597</v>
      </c>
      <c r="V1276" s="37" t="s">
        <v>3598</v>
      </c>
      <c r="W1276" s="16">
        <v>1000</v>
      </c>
      <c r="X1276" s="16" t="s">
        <v>74</v>
      </c>
      <c r="Y1276" s="16" t="s">
        <v>3599</v>
      </c>
      <c r="Z1276" s="16" t="s">
        <v>3600</v>
      </c>
      <c r="AA1276" s="16" t="s">
        <v>76</v>
      </c>
      <c r="AB1276" s="16" t="s">
        <v>76</v>
      </c>
      <c r="AC1276" s="16" t="s">
        <v>76</v>
      </c>
      <c r="AD1276" s="16"/>
      <c r="AE1276" s="16" t="s">
        <v>1324</v>
      </c>
      <c r="AF1276" s="24">
        <v>2948278</v>
      </c>
      <c r="AG1276" s="25" t="s">
        <v>78</v>
      </c>
      <c r="AH1276" s="24">
        <v>2948278</v>
      </c>
      <c r="AI1276" s="26" t="s">
        <v>78</v>
      </c>
      <c r="AJ1276" s="27">
        <v>43004</v>
      </c>
      <c r="AK1276" s="19"/>
      <c r="AL1276" s="28">
        <f t="shared" ca="1" si="112"/>
        <v>7.5</v>
      </c>
      <c r="AM1276" s="16" t="s">
        <v>120</v>
      </c>
      <c r="AN1276" s="16" t="s">
        <v>240</v>
      </c>
      <c r="AO1276" s="16" t="s">
        <v>82</v>
      </c>
      <c r="AP1276" s="30">
        <v>6.9690000000000002E-2</v>
      </c>
      <c r="AQ1276" s="31" t="s">
        <v>6286</v>
      </c>
      <c r="AR1276" s="31" t="s">
        <v>6286</v>
      </c>
      <c r="AS1276" s="16" t="s">
        <v>107</v>
      </c>
      <c r="AT1276" s="16"/>
      <c r="AU1276" s="33"/>
      <c r="AV1276" s="16"/>
      <c r="AW1276" s="16" t="s">
        <v>5744</v>
      </c>
      <c r="AX1276" s="16">
        <v>3506286693</v>
      </c>
      <c r="AY1276" s="16" t="s">
        <v>78</v>
      </c>
      <c r="AZ1276" s="16" t="str">
        <f t="shared" ca="1" si="114"/>
        <v xml:space="preserve"> </v>
      </c>
      <c r="BA1276" s="16" t="s">
        <v>87</v>
      </c>
      <c r="BB1276" s="16" t="s">
        <v>87</v>
      </c>
      <c r="BC1276" s="16"/>
      <c r="BD1276" s="18" t="s">
        <v>87</v>
      </c>
      <c r="BE1276" s="16"/>
      <c r="BF1276" s="16" t="s">
        <v>87</v>
      </c>
      <c r="BG1276" s="31"/>
      <c r="BH1276" s="16"/>
      <c r="BI1276" s="19"/>
      <c r="BJ1276" s="16"/>
      <c r="BK1276" s="16"/>
      <c r="BL1276" s="34"/>
    </row>
    <row r="1277" spans="1:64">
      <c r="A1277" s="15">
        <v>1425</v>
      </c>
      <c r="B1277" s="16">
        <v>301</v>
      </c>
      <c r="C1277" s="17" t="s">
        <v>64</v>
      </c>
      <c r="D1277" s="18">
        <v>1079172143</v>
      </c>
      <c r="E1277" s="18">
        <v>1079172143</v>
      </c>
      <c r="F1277" s="18">
        <v>1079172143</v>
      </c>
      <c r="G1277" s="17" t="s">
        <v>6287</v>
      </c>
      <c r="H1277" s="16" t="s">
        <v>89</v>
      </c>
      <c r="I1277" s="19">
        <v>31241</v>
      </c>
      <c r="J1277" s="16">
        <f t="shared" ca="1" si="115"/>
        <v>39</v>
      </c>
      <c r="K1277" s="17" t="s">
        <v>67</v>
      </c>
      <c r="L1277" s="16">
        <v>4070</v>
      </c>
      <c r="M1277" s="16" t="s">
        <v>3596</v>
      </c>
      <c r="N1277" s="16" t="s">
        <v>3597</v>
      </c>
      <c r="O1277" s="35" t="s">
        <v>3598</v>
      </c>
      <c r="P1277" s="16" t="s">
        <v>71</v>
      </c>
      <c r="Q1277" s="16" t="s">
        <v>131</v>
      </c>
      <c r="R1277" s="38" t="s">
        <v>73</v>
      </c>
      <c r="S1277" s="22"/>
      <c r="T1277" s="22">
        <v>1425</v>
      </c>
      <c r="U1277" s="22" t="s">
        <v>3597</v>
      </c>
      <c r="V1277" s="37" t="s">
        <v>3598</v>
      </c>
      <c r="W1277" s="16">
        <v>1000</v>
      </c>
      <c r="X1277" s="16" t="s">
        <v>74</v>
      </c>
      <c r="Y1277" s="16" t="s">
        <v>3599</v>
      </c>
      <c r="Z1277" s="16" t="s">
        <v>3600</v>
      </c>
      <c r="AA1277" s="16" t="s">
        <v>1359</v>
      </c>
      <c r="AB1277" s="16" t="s">
        <v>4337</v>
      </c>
      <c r="AC1277" s="16" t="s">
        <v>1951</v>
      </c>
      <c r="AD1277" s="16" t="s">
        <v>4338</v>
      </c>
      <c r="AE1277" s="16" t="s">
        <v>1324</v>
      </c>
      <c r="AF1277" s="24">
        <v>2948278</v>
      </c>
      <c r="AG1277" s="25" t="s">
        <v>78</v>
      </c>
      <c r="AH1277" s="24">
        <v>2948278</v>
      </c>
      <c r="AI1277" s="26" t="s">
        <v>78</v>
      </c>
      <c r="AJ1277" s="27">
        <v>43068</v>
      </c>
      <c r="AK1277" s="19"/>
      <c r="AL1277" s="28">
        <f t="shared" ca="1" si="112"/>
        <v>7.333333333333333</v>
      </c>
      <c r="AM1277" s="16" t="s">
        <v>183</v>
      </c>
      <c r="AN1277" s="16" t="s">
        <v>121</v>
      </c>
      <c r="AO1277" s="16" t="s">
        <v>1953</v>
      </c>
      <c r="AP1277" s="30">
        <v>6.9690000000000002E-2</v>
      </c>
      <c r="AQ1277" s="31" t="s">
        <v>6288</v>
      </c>
      <c r="AR1277" s="31" t="s">
        <v>6288</v>
      </c>
      <c r="AS1277" s="16" t="s">
        <v>107</v>
      </c>
      <c r="AT1277" s="16"/>
      <c r="AU1277" s="33"/>
      <c r="AV1277" s="16"/>
      <c r="AW1277" s="16" t="s">
        <v>6289</v>
      </c>
      <c r="AX1277" s="16">
        <v>3226821657</v>
      </c>
      <c r="AY1277" s="16" t="s">
        <v>78</v>
      </c>
      <c r="AZ1277" s="16" t="str">
        <f t="shared" ca="1" si="114"/>
        <v xml:space="preserve"> </v>
      </c>
      <c r="BA1277" s="16" t="s">
        <v>87</v>
      </c>
      <c r="BB1277" s="16" t="s">
        <v>87</v>
      </c>
      <c r="BC1277" s="16"/>
      <c r="BD1277" s="18" t="s">
        <v>87</v>
      </c>
      <c r="BE1277" s="16"/>
      <c r="BF1277" s="16" t="s">
        <v>87</v>
      </c>
      <c r="BG1277" s="31"/>
      <c r="BH1277" s="16"/>
      <c r="BI1277" s="19"/>
      <c r="BJ1277" s="16"/>
      <c r="BK1277" s="16"/>
      <c r="BL1277" s="34"/>
    </row>
    <row r="1278" spans="1:64">
      <c r="A1278" s="15">
        <v>1427</v>
      </c>
      <c r="B1278" s="16">
        <v>301</v>
      </c>
      <c r="C1278" s="17" t="s">
        <v>64</v>
      </c>
      <c r="D1278" s="18">
        <v>1081809944</v>
      </c>
      <c r="E1278" s="18">
        <v>1081809944</v>
      </c>
      <c r="F1278" s="18">
        <v>1081809944</v>
      </c>
      <c r="G1278" s="17" t="s">
        <v>6290</v>
      </c>
      <c r="H1278" s="16" t="s">
        <v>229</v>
      </c>
      <c r="I1278" s="19" t="s">
        <v>6291</v>
      </c>
      <c r="J1278" s="16">
        <f t="shared" ca="1" si="115"/>
        <v>33</v>
      </c>
      <c r="K1278" s="17" t="s">
        <v>67</v>
      </c>
      <c r="L1278" s="16">
        <v>4070</v>
      </c>
      <c r="M1278" s="16" t="s">
        <v>3596</v>
      </c>
      <c r="N1278" s="16" t="s">
        <v>3597</v>
      </c>
      <c r="O1278" s="35" t="s">
        <v>3598</v>
      </c>
      <c r="P1278" s="16" t="s">
        <v>71</v>
      </c>
      <c r="Q1278" s="16" t="s">
        <v>131</v>
      </c>
      <c r="R1278" s="38" t="s">
        <v>73</v>
      </c>
      <c r="S1278" s="22"/>
      <c r="T1278" s="22">
        <v>1427</v>
      </c>
      <c r="U1278" s="22" t="s">
        <v>3597</v>
      </c>
      <c r="V1278" s="37" t="s">
        <v>3598</v>
      </c>
      <c r="W1278" s="16">
        <v>1000</v>
      </c>
      <c r="X1278" s="16" t="s">
        <v>74</v>
      </c>
      <c r="Y1278" s="16" t="s">
        <v>3599</v>
      </c>
      <c r="Z1278" s="16" t="s">
        <v>3600</v>
      </c>
      <c r="AA1278" s="16" t="s">
        <v>421</v>
      </c>
      <c r="AB1278" s="16" t="s">
        <v>2300</v>
      </c>
      <c r="AC1278" s="16" t="s">
        <v>423</v>
      </c>
      <c r="AD1278" s="16"/>
      <c r="AE1278" s="16" t="s">
        <v>3601</v>
      </c>
      <c r="AF1278" s="24">
        <v>2948278</v>
      </c>
      <c r="AG1278" s="25" t="s">
        <v>78</v>
      </c>
      <c r="AH1278" s="24">
        <v>2948278</v>
      </c>
      <c r="AI1278" s="26" t="s">
        <v>78</v>
      </c>
      <c r="AJ1278" s="27">
        <v>42989</v>
      </c>
      <c r="AK1278" s="19"/>
      <c r="AL1278" s="28">
        <f t="shared" ca="1" si="112"/>
        <v>7.5</v>
      </c>
      <c r="AM1278" s="16" t="s">
        <v>173</v>
      </c>
      <c r="AN1278" s="16" t="s">
        <v>94</v>
      </c>
      <c r="AO1278" s="16" t="s">
        <v>425</v>
      </c>
      <c r="AP1278" s="30">
        <v>6.9690000000000002E-2</v>
      </c>
      <c r="AQ1278" s="31" t="s">
        <v>6292</v>
      </c>
      <c r="AR1278" s="31" t="s">
        <v>6292</v>
      </c>
      <c r="AS1278" s="16" t="s">
        <v>107</v>
      </c>
      <c r="AT1278" s="16"/>
      <c r="AU1278" s="33"/>
      <c r="AV1278" s="16"/>
      <c r="AW1278" s="16" t="s">
        <v>6293</v>
      </c>
      <c r="AX1278" s="16">
        <v>3219226057</v>
      </c>
      <c r="AY1278" s="16" t="s">
        <v>78</v>
      </c>
      <c r="AZ1278" s="16" t="str">
        <f t="shared" ca="1" si="114"/>
        <v xml:space="preserve"> </v>
      </c>
      <c r="BA1278" s="16" t="s">
        <v>87</v>
      </c>
      <c r="BB1278" s="16" t="s">
        <v>265</v>
      </c>
      <c r="BC1278" s="16"/>
      <c r="BD1278" s="18" t="s">
        <v>87</v>
      </c>
      <c r="BE1278" s="16"/>
      <c r="BF1278" s="16" t="s">
        <v>87</v>
      </c>
      <c r="BG1278" s="31"/>
      <c r="BH1278" s="16"/>
      <c r="BI1278" s="19"/>
      <c r="BJ1278" s="16"/>
      <c r="BK1278" s="16"/>
      <c r="BL1278" s="34"/>
    </row>
    <row r="1279" spans="1:64">
      <c r="A1279" s="15">
        <v>1428</v>
      </c>
      <c r="B1279" s="16">
        <v>301</v>
      </c>
      <c r="C1279" s="17" t="s">
        <v>64</v>
      </c>
      <c r="D1279" s="18">
        <v>1082244911</v>
      </c>
      <c r="E1279" s="18">
        <v>1082244911</v>
      </c>
      <c r="F1279" s="18">
        <v>1082244911</v>
      </c>
      <c r="G1279" s="17" t="s">
        <v>6294</v>
      </c>
      <c r="H1279" s="16" t="s">
        <v>89</v>
      </c>
      <c r="I1279" s="19">
        <v>30658</v>
      </c>
      <c r="J1279" s="16">
        <f t="shared" ca="1" si="115"/>
        <v>41</v>
      </c>
      <c r="K1279" s="17" t="s">
        <v>67</v>
      </c>
      <c r="L1279" s="16">
        <v>4070</v>
      </c>
      <c r="M1279" s="16" t="s">
        <v>3596</v>
      </c>
      <c r="N1279" s="16" t="s">
        <v>3597</v>
      </c>
      <c r="O1279" s="35" t="s">
        <v>3598</v>
      </c>
      <c r="P1279" s="16" t="s">
        <v>71</v>
      </c>
      <c r="Q1279" s="16" t="s">
        <v>131</v>
      </c>
      <c r="R1279" s="38" t="s">
        <v>73</v>
      </c>
      <c r="S1279" s="22"/>
      <c r="T1279" s="22">
        <v>1428</v>
      </c>
      <c r="U1279" s="22" t="s">
        <v>3597</v>
      </c>
      <c r="V1279" s="37" t="s">
        <v>3598</v>
      </c>
      <c r="W1279" s="16">
        <v>1000</v>
      </c>
      <c r="X1279" s="16" t="s">
        <v>74</v>
      </c>
      <c r="Y1279" s="16" t="s">
        <v>3599</v>
      </c>
      <c r="Z1279" s="16" t="s">
        <v>3600</v>
      </c>
      <c r="AA1279" s="16" t="s">
        <v>421</v>
      </c>
      <c r="AB1279" s="16" t="s">
        <v>2300</v>
      </c>
      <c r="AC1279" s="16" t="s">
        <v>423</v>
      </c>
      <c r="AD1279" s="16"/>
      <c r="AE1279" s="16" t="s">
        <v>3601</v>
      </c>
      <c r="AF1279" s="24">
        <v>2948278</v>
      </c>
      <c r="AG1279" s="25" t="s">
        <v>78</v>
      </c>
      <c r="AH1279" s="24">
        <v>2948278</v>
      </c>
      <c r="AI1279" s="26" t="s">
        <v>78</v>
      </c>
      <c r="AJ1279" s="27">
        <v>43089</v>
      </c>
      <c r="AK1279" s="19"/>
      <c r="AL1279" s="28">
        <f t="shared" ca="1" si="112"/>
        <v>7.25</v>
      </c>
      <c r="AM1279" s="16" t="s">
        <v>183</v>
      </c>
      <c r="AN1279" s="16" t="s">
        <v>94</v>
      </c>
      <c r="AO1279" s="16" t="s">
        <v>425</v>
      </c>
      <c r="AP1279" s="30">
        <v>6.9690000000000002E-2</v>
      </c>
      <c r="AQ1279" s="31" t="s">
        <v>6295</v>
      </c>
      <c r="AR1279" s="31" t="s">
        <v>6295</v>
      </c>
      <c r="AS1279" s="16" t="s">
        <v>107</v>
      </c>
      <c r="AT1279" s="16"/>
      <c r="AU1279" s="33"/>
      <c r="AV1279" s="16"/>
      <c r="AW1279" s="16" t="s">
        <v>6296</v>
      </c>
      <c r="AX1279" s="16">
        <v>3102896974</v>
      </c>
      <c r="AY1279" s="16" t="s">
        <v>78</v>
      </c>
      <c r="AZ1279" s="16" t="str">
        <f t="shared" ca="1" si="114"/>
        <v xml:space="preserve"> </v>
      </c>
      <c r="BA1279" s="16" t="s">
        <v>87</v>
      </c>
      <c r="BB1279" s="16" t="s">
        <v>265</v>
      </c>
      <c r="BC1279" s="16"/>
      <c r="BD1279" s="18" t="s">
        <v>87</v>
      </c>
      <c r="BE1279" s="16"/>
      <c r="BF1279" s="16" t="s">
        <v>87</v>
      </c>
      <c r="BG1279" s="31"/>
      <c r="BH1279" s="16"/>
      <c r="BI1279" s="19"/>
      <c r="BJ1279" s="16"/>
      <c r="BK1279" s="16"/>
      <c r="BL1279" s="34"/>
    </row>
    <row r="1280" spans="1:64">
      <c r="A1280" s="15">
        <v>1429</v>
      </c>
      <c r="B1280" s="16">
        <v>301</v>
      </c>
      <c r="C1280" s="17" t="s">
        <v>64</v>
      </c>
      <c r="D1280" s="18">
        <v>1083879639</v>
      </c>
      <c r="E1280" s="18">
        <v>1083879639</v>
      </c>
      <c r="F1280" s="18">
        <v>1083879639</v>
      </c>
      <c r="G1280" s="17" t="s">
        <v>6297</v>
      </c>
      <c r="H1280" s="16" t="s">
        <v>89</v>
      </c>
      <c r="I1280" s="19">
        <v>32544</v>
      </c>
      <c r="J1280" s="16">
        <f t="shared" ca="1" si="115"/>
        <v>36</v>
      </c>
      <c r="K1280" s="17" t="s">
        <v>67</v>
      </c>
      <c r="L1280" s="16">
        <v>4070</v>
      </c>
      <c r="M1280" s="16" t="s">
        <v>3596</v>
      </c>
      <c r="N1280" s="16" t="s">
        <v>3597</v>
      </c>
      <c r="O1280" s="35" t="s">
        <v>3598</v>
      </c>
      <c r="P1280" s="16" t="s">
        <v>71</v>
      </c>
      <c r="Q1280" s="16" t="s">
        <v>131</v>
      </c>
      <c r="R1280" s="38" t="s">
        <v>73</v>
      </c>
      <c r="S1280" s="22"/>
      <c r="T1280" s="22">
        <v>1429</v>
      </c>
      <c r="U1280" s="22" t="s">
        <v>3597</v>
      </c>
      <c r="V1280" s="37" t="s">
        <v>3598</v>
      </c>
      <c r="W1280" s="16">
        <v>1000</v>
      </c>
      <c r="X1280" s="16" t="s">
        <v>74</v>
      </c>
      <c r="Y1280" s="16" t="s">
        <v>3599</v>
      </c>
      <c r="Z1280" s="16" t="s">
        <v>3600</v>
      </c>
      <c r="AA1280" s="16" t="s">
        <v>1359</v>
      </c>
      <c r="AB1280" s="16" t="s">
        <v>4352</v>
      </c>
      <c r="AC1280" s="16" t="s">
        <v>1951</v>
      </c>
      <c r="AD1280" s="16"/>
      <c r="AE1280" s="16" t="s">
        <v>3601</v>
      </c>
      <c r="AF1280" s="24">
        <v>2948278</v>
      </c>
      <c r="AG1280" s="25" t="s">
        <v>78</v>
      </c>
      <c r="AH1280" s="24">
        <v>2948278</v>
      </c>
      <c r="AI1280" s="26" t="s">
        <v>78</v>
      </c>
      <c r="AJ1280" s="27">
        <v>43089</v>
      </c>
      <c r="AK1280" s="19"/>
      <c r="AL1280" s="28">
        <f t="shared" ca="1" si="112"/>
        <v>7.25</v>
      </c>
      <c r="AM1280" s="16" t="s">
        <v>183</v>
      </c>
      <c r="AN1280" s="16" t="s">
        <v>94</v>
      </c>
      <c r="AO1280" s="16" t="s">
        <v>1953</v>
      </c>
      <c r="AP1280" s="30">
        <v>6.9690000000000002E-2</v>
      </c>
      <c r="AQ1280" s="31" t="s">
        <v>6298</v>
      </c>
      <c r="AR1280" s="31" t="s">
        <v>6298</v>
      </c>
      <c r="AS1280" s="16" t="s">
        <v>107</v>
      </c>
      <c r="AT1280" s="16"/>
      <c r="AU1280" s="33"/>
      <c r="AV1280" s="16"/>
      <c r="AW1280" s="16" t="s">
        <v>6299</v>
      </c>
      <c r="AX1280" s="16">
        <v>3142976022</v>
      </c>
      <c r="AY1280" s="16" t="s">
        <v>78</v>
      </c>
      <c r="AZ1280" s="16" t="str">
        <f t="shared" ref="AZ1280:AZ1311" ca="1" si="116">IF(AND(C1280="MASCULINO",J1280&gt;=59),"Prepensionado",IF(AND(C1280="FEMENINO",J1280&gt;=54),"Prepensionado"," "))</f>
        <v xml:space="preserve"> </v>
      </c>
      <c r="BA1280" s="16" t="s">
        <v>87</v>
      </c>
      <c r="BB1280" s="16" t="s">
        <v>87</v>
      </c>
      <c r="BC1280" s="16"/>
      <c r="BD1280" s="18" t="s">
        <v>87</v>
      </c>
      <c r="BE1280" s="16"/>
      <c r="BF1280" s="16" t="s">
        <v>87</v>
      </c>
      <c r="BG1280" s="31"/>
      <c r="BH1280" s="16"/>
      <c r="BI1280" s="19"/>
      <c r="BJ1280" s="16"/>
      <c r="BK1280" s="16"/>
      <c r="BL1280" s="34"/>
    </row>
    <row r="1281" spans="1:64">
      <c r="A1281" s="15">
        <v>1431</v>
      </c>
      <c r="B1281" s="16">
        <v>301</v>
      </c>
      <c r="C1281" s="17" t="s">
        <v>64</v>
      </c>
      <c r="D1281" s="18">
        <v>1085634177</v>
      </c>
      <c r="E1281" s="18">
        <v>1085634177</v>
      </c>
      <c r="F1281" s="18">
        <v>1085634177</v>
      </c>
      <c r="G1281" s="17" t="s">
        <v>6300</v>
      </c>
      <c r="H1281" s="16" t="s">
        <v>89</v>
      </c>
      <c r="I1281" s="19">
        <v>31612</v>
      </c>
      <c r="J1281" s="16">
        <f t="shared" ca="1" si="115"/>
        <v>38</v>
      </c>
      <c r="K1281" s="17" t="s">
        <v>67</v>
      </c>
      <c r="L1281" s="16">
        <v>4070</v>
      </c>
      <c r="M1281" s="16" t="s">
        <v>3596</v>
      </c>
      <c r="N1281" s="16" t="s">
        <v>3597</v>
      </c>
      <c r="O1281" s="35" t="s">
        <v>3598</v>
      </c>
      <c r="P1281" s="16" t="s">
        <v>71</v>
      </c>
      <c r="Q1281" s="16" t="s">
        <v>131</v>
      </c>
      <c r="R1281" s="38" t="s">
        <v>73</v>
      </c>
      <c r="S1281" s="22"/>
      <c r="T1281" s="22">
        <v>1431</v>
      </c>
      <c r="U1281" s="22" t="s">
        <v>3597</v>
      </c>
      <c r="V1281" s="37" t="s">
        <v>3598</v>
      </c>
      <c r="W1281" s="16">
        <v>1000</v>
      </c>
      <c r="X1281" s="16" t="s">
        <v>74</v>
      </c>
      <c r="Y1281" s="16" t="s">
        <v>3599</v>
      </c>
      <c r="Z1281" s="16" t="s">
        <v>3600</v>
      </c>
      <c r="AA1281" s="16" t="s">
        <v>433</v>
      </c>
      <c r="AB1281" s="16" t="s">
        <v>434</v>
      </c>
      <c r="AC1281" s="16" t="s">
        <v>435</v>
      </c>
      <c r="AD1281" s="16" t="s">
        <v>4338</v>
      </c>
      <c r="AE1281" s="16" t="s">
        <v>1324</v>
      </c>
      <c r="AF1281" s="24">
        <v>2948278</v>
      </c>
      <c r="AG1281" s="25" t="s">
        <v>78</v>
      </c>
      <c r="AH1281" s="24">
        <v>2948278</v>
      </c>
      <c r="AI1281" s="26" t="s">
        <v>78</v>
      </c>
      <c r="AJ1281" s="27">
        <v>43087</v>
      </c>
      <c r="AK1281" s="19"/>
      <c r="AL1281" s="28">
        <f t="shared" ref="AL1281:AL1340" ca="1" si="117">IFERROR(IF(AJ1281=0," ",DATEDIF(AJ1281,TODAY(),"M"))/12," ")</f>
        <v>7.25</v>
      </c>
      <c r="AM1281" s="16" t="s">
        <v>183</v>
      </c>
      <c r="AN1281" s="16" t="s">
        <v>121</v>
      </c>
      <c r="AO1281" s="16" t="s">
        <v>436</v>
      </c>
      <c r="AP1281" s="30">
        <v>6.9690000000000002E-2</v>
      </c>
      <c r="AQ1281" s="31" t="s">
        <v>6301</v>
      </c>
      <c r="AR1281" s="31" t="s">
        <v>6301</v>
      </c>
      <c r="AS1281" s="16" t="s">
        <v>107</v>
      </c>
      <c r="AT1281" s="16"/>
      <c r="AU1281" s="33"/>
      <c r="AV1281" s="16"/>
      <c r="AW1281" s="16" t="s">
        <v>6302</v>
      </c>
      <c r="AX1281" s="16">
        <v>3174623497</v>
      </c>
      <c r="AY1281" s="16" t="s">
        <v>78</v>
      </c>
      <c r="AZ1281" s="16" t="str">
        <f t="shared" ca="1" si="116"/>
        <v xml:space="preserve"> </v>
      </c>
      <c r="BA1281" s="16" t="s">
        <v>87</v>
      </c>
      <c r="BB1281" s="16" t="s">
        <v>87</v>
      </c>
      <c r="BC1281" s="16"/>
      <c r="BD1281" s="18" t="s">
        <v>87</v>
      </c>
      <c r="BE1281" s="16"/>
      <c r="BF1281" s="16" t="s">
        <v>87</v>
      </c>
      <c r="BG1281" s="31"/>
      <c r="BH1281" s="16"/>
      <c r="BI1281" s="19"/>
      <c r="BJ1281" s="16"/>
      <c r="BK1281" s="16"/>
      <c r="BL1281" s="34"/>
    </row>
    <row r="1282" spans="1:64">
      <c r="A1282" s="15">
        <v>1432</v>
      </c>
      <c r="B1282" s="16">
        <v>301</v>
      </c>
      <c r="C1282" s="17" t="s">
        <v>64</v>
      </c>
      <c r="D1282" s="18">
        <v>1086193010</v>
      </c>
      <c r="E1282" s="18">
        <v>1086193010</v>
      </c>
      <c r="F1282" s="18">
        <v>1086193010</v>
      </c>
      <c r="G1282" s="17" t="s">
        <v>6303</v>
      </c>
      <c r="H1282" s="16" t="s">
        <v>236</v>
      </c>
      <c r="I1282" s="19">
        <v>35617</v>
      </c>
      <c r="J1282" s="16">
        <f t="shared" ca="1" si="115"/>
        <v>27</v>
      </c>
      <c r="K1282" s="17" t="s">
        <v>67</v>
      </c>
      <c r="L1282" s="16">
        <v>4070</v>
      </c>
      <c r="M1282" s="16" t="s">
        <v>3596</v>
      </c>
      <c r="N1282" s="16" t="s">
        <v>3597</v>
      </c>
      <c r="O1282" s="35" t="s">
        <v>3598</v>
      </c>
      <c r="P1282" s="16" t="s">
        <v>71</v>
      </c>
      <c r="Q1282" s="16" t="s">
        <v>131</v>
      </c>
      <c r="R1282" s="38" t="s">
        <v>73</v>
      </c>
      <c r="S1282" s="22"/>
      <c r="T1282" s="22">
        <v>1432</v>
      </c>
      <c r="U1282" s="22" t="s">
        <v>3597</v>
      </c>
      <c r="V1282" s="37" t="s">
        <v>3598</v>
      </c>
      <c r="W1282" s="16">
        <v>1000</v>
      </c>
      <c r="X1282" s="16" t="s">
        <v>74</v>
      </c>
      <c r="Y1282" s="16" t="s">
        <v>3599</v>
      </c>
      <c r="Z1282" s="16" t="s">
        <v>3600</v>
      </c>
      <c r="AA1282" s="16" t="s">
        <v>463</v>
      </c>
      <c r="AB1282" s="16" t="s">
        <v>3709</v>
      </c>
      <c r="AC1282" s="16" t="s">
        <v>465</v>
      </c>
      <c r="AD1282" s="16"/>
      <c r="AE1282" s="16" t="s">
        <v>3601</v>
      </c>
      <c r="AF1282" s="24">
        <v>2948278</v>
      </c>
      <c r="AG1282" s="25" t="s">
        <v>78</v>
      </c>
      <c r="AH1282" s="24">
        <v>2948278</v>
      </c>
      <c r="AI1282" s="26" t="s">
        <v>78</v>
      </c>
      <c r="AJ1282" s="27">
        <v>43059</v>
      </c>
      <c r="AK1282" s="19"/>
      <c r="AL1282" s="28">
        <f t="shared" ca="1" si="117"/>
        <v>7.333333333333333</v>
      </c>
      <c r="AM1282" s="16" t="s">
        <v>183</v>
      </c>
      <c r="AN1282" s="16" t="s">
        <v>94</v>
      </c>
      <c r="AO1282" s="16" t="s">
        <v>466</v>
      </c>
      <c r="AP1282" s="30">
        <v>6.9690000000000002E-2</v>
      </c>
      <c r="AQ1282" s="31" t="s">
        <v>6304</v>
      </c>
      <c r="AR1282" s="31" t="s">
        <v>6304</v>
      </c>
      <c r="AS1282" s="16" t="s">
        <v>107</v>
      </c>
      <c r="AT1282" s="16"/>
      <c r="AU1282" s="33"/>
      <c r="AV1282" s="16"/>
      <c r="AW1282" s="16" t="s">
        <v>6305</v>
      </c>
      <c r="AX1282" s="16">
        <v>3132192167</v>
      </c>
      <c r="AY1282" s="16" t="s">
        <v>78</v>
      </c>
      <c r="AZ1282" s="16" t="str">
        <f t="shared" ca="1" si="116"/>
        <v xml:space="preserve"> </v>
      </c>
      <c r="BA1282" s="16" t="s">
        <v>87</v>
      </c>
      <c r="BB1282" s="16" t="s">
        <v>87</v>
      </c>
      <c r="BC1282" s="16"/>
      <c r="BD1282" s="18" t="s">
        <v>87</v>
      </c>
      <c r="BE1282" s="16"/>
      <c r="BF1282" s="16" t="s">
        <v>87</v>
      </c>
      <c r="BG1282" s="31"/>
      <c r="BH1282" s="16"/>
      <c r="BI1282" s="19"/>
      <c r="BJ1282" s="16"/>
      <c r="BK1282" s="16"/>
      <c r="BL1282" s="34"/>
    </row>
    <row r="1283" spans="1:64">
      <c r="A1283" s="15">
        <v>1433</v>
      </c>
      <c r="B1283" s="16">
        <v>301</v>
      </c>
      <c r="C1283" s="17" t="s">
        <v>112</v>
      </c>
      <c r="D1283" s="18">
        <v>1087196351</v>
      </c>
      <c r="E1283" s="18">
        <v>1087196351</v>
      </c>
      <c r="F1283" s="18">
        <v>1087196351</v>
      </c>
      <c r="G1283" s="17" t="s">
        <v>6306</v>
      </c>
      <c r="H1283" s="16" t="s">
        <v>89</v>
      </c>
      <c r="I1283" s="19">
        <v>34098</v>
      </c>
      <c r="J1283" s="16">
        <f t="shared" ca="1" si="115"/>
        <v>31</v>
      </c>
      <c r="K1283" s="17" t="s">
        <v>67</v>
      </c>
      <c r="L1283" s="16">
        <v>4070</v>
      </c>
      <c r="M1283" s="16" t="s">
        <v>3596</v>
      </c>
      <c r="N1283" s="16" t="s">
        <v>3597</v>
      </c>
      <c r="O1283" s="35" t="s">
        <v>3598</v>
      </c>
      <c r="P1283" s="16" t="s">
        <v>71</v>
      </c>
      <c r="Q1283" s="16" t="s">
        <v>131</v>
      </c>
      <c r="R1283" s="38" t="s">
        <v>73</v>
      </c>
      <c r="S1283" s="22"/>
      <c r="T1283" s="22">
        <v>1433</v>
      </c>
      <c r="U1283" s="22" t="s">
        <v>3597</v>
      </c>
      <c r="V1283" s="37" t="s">
        <v>3598</v>
      </c>
      <c r="W1283" s="16">
        <v>1000</v>
      </c>
      <c r="X1283" s="16" t="s">
        <v>74</v>
      </c>
      <c r="Y1283" s="16" t="s">
        <v>3599</v>
      </c>
      <c r="Z1283" s="16" t="s">
        <v>3600</v>
      </c>
      <c r="AA1283" s="16" t="s">
        <v>76</v>
      </c>
      <c r="AB1283" s="16" t="s">
        <v>76</v>
      </c>
      <c r="AC1283" s="16" t="s">
        <v>76</v>
      </c>
      <c r="AD1283" s="16"/>
      <c r="AE1283" s="16" t="s">
        <v>3601</v>
      </c>
      <c r="AF1283" s="24">
        <v>2948278</v>
      </c>
      <c r="AG1283" s="25" t="s">
        <v>78</v>
      </c>
      <c r="AH1283" s="24">
        <v>2948278</v>
      </c>
      <c r="AI1283" s="26" t="s">
        <v>78</v>
      </c>
      <c r="AJ1283" s="27">
        <v>43294</v>
      </c>
      <c r="AK1283" s="19"/>
      <c r="AL1283" s="28">
        <f t="shared" ca="1" si="117"/>
        <v>6.666666666666667</v>
      </c>
      <c r="AM1283" s="16" t="s">
        <v>173</v>
      </c>
      <c r="AN1283" s="16" t="s">
        <v>94</v>
      </c>
      <c r="AO1283" s="16" t="s">
        <v>82</v>
      </c>
      <c r="AP1283" s="30">
        <v>6.9690000000000002E-2</v>
      </c>
      <c r="AQ1283" s="31" t="s">
        <v>6307</v>
      </c>
      <c r="AR1283" s="31" t="s">
        <v>6308</v>
      </c>
      <c r="AS1283" s="16" t="s">
        <v>107</v>
      </c>
      <c r="AT1283" s="16"/>
      <c r="AU1283" s="33"/>
      <c r="AV1283" s="16"/>
      <c r="AW1283" s="16" t="s">
        <v>6309</v>
      </c>
      <c r="AX1283" s="16">
        <v>3166151705</v>
      </c>
      <c r="AY1283" s="16" t="s">
        <v>78</v>
      </c>
      <c r="AZ1283" s="16" t="str">
        <f t="shared" ca="1" si="116"/>
        <v xml:space="preserve"> </v>
      </c>
      <c r="BA1283" s="16" t="s">
        <v>87</v>
      </c>
      <c r="BB1283" s="16" t="s">
        <v>87</v>
      </c>
      <c r="BC1283" s="16"/>
      <c r="BD1283" s="18" t="s">
        <v>87</v>
      </c>
      <c r="BE1283" s="16"/>
      <c r="BF1283" s="16" t="s">
        <v>87</v>
      </c>
      <c r="BG1283" s="31"/>
      <c r="BH1283" s="16"/>
      <c r="BI1283" s="19"/>
      <c r="BJ1283" s="16"/>
      <c r="BK1283" s="16"/>
      <c r="BL1283" s="34"/>
    </row>
    <row r="1284" spans="1:64">
      <c r="A1284" s="15">
        <v>1434</v>
      </c>
      <c r="B1284" s="16">
        <v>301</v>
      </c>
      <c r="C1284" s="17" t="s">
        <v>64</v>
      </c>
      <c r="D1284" s="18">
        <v>1088345718</v>
      </c>
      <c r="E1284" s="18">
        <v>1088345718</v>
      </c>
      <c r="F1284" s="18">
        <v>1088345718</v>
      </c>
      <c r="G1284" s="17" t="s">
        <v>6310</v>
      </c>
      <c r="H1284" s="16" t="s">
        <v>89</v>
      </c>
      <c r="I1284" s="19">
        <v>32341</v>
      </c>
      <c r="J1284" s="16">
        <f t="shared" ca="1" si="115"/>
        <v>36</v>
      </c>
      <c r="K1284" s="17" t="s">
        <v>67</v>
      </c>
      <c r="L1284" s="16">
        <v>4070</v>
      </c>
      <c r="M1284" s="16" t="s">
        <v>3596</v>
      </c>
      <c r="N1284" s="16" t="s">
        <v>3597</v>
      </c>
      <c r="O1284" s="35" t="s">
        <v>3598</v>
      </c>
      <c r="P1284" s="16" t="s">
        <v>71</v>
      </c>
      <c r="Q1284" s="16" t="s">
        <v>131</v>
      </c>
      <c r="R1284" s="38" t="s">
        <v>73</v>
      </c>
      <c r="S1284" s="22"/>
      <c r="T1284" s="22">
        <v>1434</v>
      </c>
      <c r="U1284" s="22" t="s">
        <v>3597</v>
      </c>
      <c r="V1284" s="37" t="s">
        <v>3598</v>
      </c>
      <c r="W1284" s="16">
        <v>1000</v>
      </c>
      <c r="X1284" s="16" t="s">
        <v>74</v>
      </c>
      <c r="Y1284" s="16" t="s">
        <v>3599</v>
      </c>
      <c r="Z1284" s="16" t="s">
        <v>3600</v>
      </c>
      <c r="AA1284" s="16" t="s">
        <v>433</v>
      </c>
      <c r="AB1284" s="16" t="s">
        <v>496</v>
      </c>
      <c r="AC1284" s="16" t="s">
        <v>497</v>
      </c>
      <c r="AD1284" s="16"/>
      <c r="AE1284" s="16" t="s">
        <v>3601</v>
      </c>
      <c r="AF1284" s="24">
        <v>2948278</v>
      </c>
      <c r="AG1284" s="25" t="s">
        <v>78</v>
      </c>
      <c r="AH1284" s="24">
        <v>2948278</v>
      </c>
      <c r="AI1284" s="26" t="s">
        <v>78</v>
      </c>
      <c r="AJ1284" s="27">
        <v>43287</v>
      </c>
      <c r="AK1284" s="19"/>
      <c r="AL1284" s="28">
        <f t="shared" ca="1" si="117"/>
        <v>6.666666666666667</v>
      </c>
      <c r="AM1284" s="16" t="s">
        <v>183</v>
      </c>
      <c r="AN1284" s="16" t="s">
        <v>94</v>
      </c>
      <c r="AO1284" s="16" t="s">
        <v>498</v>
      </c>
      <c r="AP1284" s="30">
        <v>6.9690000000000002E-2</v>
      </c>
      <c r="AQ1284" s="31" t="s">
        <v>6311</v>
      </c>
      <c r="AR1284" s="31" t="s">
        <v>6311</v>
      </c>
      <c r="AS1284" s="16" t="s">
        <v>107</v>
      </c>
      <c r="AT1284" s="16"/>
      <c r="AU1284" s="33"/>
      <c r="AV1284" s="16"/>
      <c r="AW1284" s="16" t="s">
        <v>6312</v>
      </c>
      <c r="AX1284" s="16">
        <v>3113841892</v>
      </c>
      <c r="AY1284" s="16" t="s">
        <v>78</v>
      </c>
      <c r="AZ1284" s="16" t="str">
        <f t="shared" ca="1" si="116"/>
        <v xml:space="preserve"> </v>
      </c>
      <c r="BA1284" s="16" t="s">
        <v>87</v>
      </c>
      <c r="BB1284" s="16" t="s">
        <v>87</v>
      </c>
      <c r="BC1284" s="16"/>
      <c r="BD1284" s="18" t="s">
        <v>87</v>
      </c>
      <c r="BE1284" s="16"/>
      <c r="BF1284" s="16" t="s">
        <v>87</v>
      </c>
      <c r="BG1284" s="31"/>
      <c r="BH1284" s="16"/>
      <c r="BI1284" s="19"/>
      <c r="BJ1284" s="16"/>
      <c r="BK1284" s="16"/>
      <c r="BL1284" s="34"/>
    </row>
    <row r="1285" spans="1:64">
      <c r="A1285" s="15">
        <v>1435</v>
      </c>
      <c r="B1285" s="16">
        <v>301</v>
      </c>
      <c r="C1285" s="17" t="s">
        <v>64</v>
      </c>
      <c r="D1285" s="18">
        <v>1088944422</v>
      </c>
      <c r="E1285" s="18">
        <v>1088944422</v>
      </c>
      <c r="F1285" s="18">
        <v>1088944422</v>
      </c>
      <c r="G1285" s="17" t="s">
        <v>6313</v>
      </c>
      <c r="H1285" s="16" t="s">
        <v>66</v>
      </c>
      <c r="I1285" s="19">
        <v>31619</v>
      </c>
      <c r="J1285" s="16">
        <f t="shared" ca="1" si="115"/>
        <v>38</v>
      </c>
      <c r="K1285" s="17" t="s">
        <v>67</v>
      </c>
      <c r="L1285" s="16">
        <v>4070</v>
      </c>
      <c r="M1285" s="16" t="s">
        <v>3596</v>
      </c>
      <c r="N1285" s="16" t="s">
        <v>3597</v>
      </c>
      <c r="O1285" s="35" t="s">
        <v>3598</v>
      </c>
      <c r="P1285" s="16" t="s">
        <v>71</v>
      </c>
      <c r="Q1285" s="16" t="s">
        <v>131</v>
      </c>
      <c r="R1285" s="38" t="s">
        <v>73</v>
      </c>
      <c r="S1285" s="22"/>
      <c r="T1285" s="22">
        <v>1435</v>
      </c>
      <c r="U1285" s="22" t="s">
        <v>3597</v>
      </c>
      <c r="V1285" s="37" t="s">
        <v>3598</v>
      </c>
      <c r="W1285" s="16">
        <v>1000</v>
      </c>
      <c r="X1285" s="16" t="s">
        <v>74</v>
      </c>
      <c r="Y1285" s="16" t="s">
        <v>3599</v>
      </c>
      <c r="Z1285" s="16" t="s">
        <v>3600</v>
      </c>
      <c r="AA1285" s="16" t="s">
        <v>463</v>
      </c>
      <c r="AB1285" s="16" t="s">
        <v>464</v>
      </c>
      <c r="AC1285" s="16" t="s">
        <v>465</v>
      </c>
      <c r="AD1285" s="16"/>
      <c r="AE1285" s="16" t="s">
        <v>3601</v>
      </c>
      <c r="AF1285" s="24">
        <v>2948278</v>
      </c>
      <c r="AG1285" s="25" t="s">
        <v>78</v>
      </c>
      <c r="AH1285" s="24">
        <v>2948278</v>
      </c>
      <c r="AI1285" s="26" t="s">
        <v>78</v>
      </c>
      <c r="AJ1285" s="27">
        <v>43059</v>
      </c>
      <c r="AK1285" s="19"/>
      <c r="AL1285" s="28">
        <f t="shared" ca="1" si="117"/>
        <v>7.333333333333333</v>
      </c>
      <c r="AM1285" s="16" t="s">
        <v>183</v>
      </c>
      <c r="AN1285" s="16" t="s">
        <v>121</v>
      </c>
      <c r="AO1285" s="16" t="s">
        <v>466</v>
      </c>
      <c r="AP1285" s="30">
        <v>6.9690000000000002E-2</v>
      </c>
      <c r="AQ1285" s="31" t="s">
        <v>6314</v>
      </c>
      <c r="AR1285" s="31" t="s">
        <v>6314</v>
      </c>
      <c r="AS1285" s="16" t="s">
        <v>107</v>
      </c>
      <c r="AT1285" s="16"/>
      <c r="AU1285" s="33"/>
      <c r="AV1285" s="16"/>
      <c r="AW1285" s="16" t="s">
        <v>6315</v>
      </c>
      <c r="AX1285" s="16">
        <v>3123694096</v>
      </c>
      <c r="AY1285" s="16" t="s">
        <v>78</v>
      </c>
      <c r="AZ1285" s="16" t="str">
        <f t="shared" ca="1" si="116"/>
        <v xml:space="preserve"> </v>
      </c>
      <c r="BA1285" s="16" t="s">
        <v>87</v>
      </c>
      <c r="BB1285" s="16" t="s">
        <v>87</v>
      </c>
      <c r="BC1285" s="16"/>
      <c r="BD1285" s="18" t="s">
        <v>87</v>
      </c>
      <c r="BE1285" s="16"/>
      <c r="BF1285" s="16" t="s">
        <v>87</v>
      </c>
      <c r="BG1285" s="31"/>
      <c r="BH1285" s="16"/>
      <c r="BI1285" s="19"/>
      <c r="BJ1285" s="16"/>
      <c r="BK1285" s="16"/>
      <c r="BL1285" s="34"/>
    </row>
    <row r="1286" spans="1:64">
      <c r="A1286" s="15">
        <v>1436</v>
      </c>
      <c r="B1286" s="16">
        <v>301</v>
      </c>
      <c r="C1286" s="17" t="s">
        <v>64</v>
      </c>
      <c r="D1286" s="18">
        <v>1089512825</v>
      </c>
      <c r="E1286" s="18">
        <v>1089512825</v>
      </c>
      <c r="F1286" s="18">
        <v>1089512825</v>
      </c>
      <c r="G1286" s="17" t="s">
        <v>6316</v>
      </c>
      <c r="H1286" s="16"/>
      <c r="I1286" s="19" t="s">
        <v>6317</v>
      </c>
      <c r="J1286" s="16">
        <f t="shared" ca="1" si="115"/>
        <v>30</v>
      </c>
      <c r="K1286" s="17" t="s">
        <v>67</v>
      </c>
      <c r="L1286" s="16">
        <v>4070</v>
      </c>
      <c r="M1286" s="16" t="s">
        <v>3596</v>
      </c>
      <c r="N1286" s="16" t="s">
        <v>3597</v>
      </c>
      <c r="O1286" s="35" t="s">
        <v>3598</v>
      </c>
      <c r="P1286" s="16" t="s">
        <v>71</v>
      </c>
      <c r="Q1286" s="16" t="s">
        <v>131</v>
      </c>
      <c r="R1286" s="38" t="s">
        <v>73</v>
      </c>
      <c r="S1286" s="22"/>
      <c r="T1286" s="22">
        <v>1436</v>
      </c>
      <c r="U1286" s="22" t="s">
        <v>3597</v>
      </c>
      <c r="V1286" s="37" t="s">
        <v>3598</v>
      </c>
      <c r="W1286" s="16">
        <v>1000</v>
      </c>
      <c r="X1286" s="16" t="s">
        <v>74</v>
      </c>
      <c r="Y1286" s="16" t="s">
        <v>3599</v>
      </c>
      <c r="Z1286" s="16" t="s">
        <v>3600</v>
      </c>
      <c r="AA1286" s="16" t="s">
        <v>463</v>
      </c>
      <c r="AB1286" s="16" t="s">
        <v>3709</v>
      </c>
      <c r="AC1286" s="16" t="s">
        <v>465</v>
      </c>
      <c r="AD1286" s="16"/>
      <c r="AE1286" s="16" t="s">
        <v>3601</v>
      </c>
      <c r="AF1286" s="24">
        <v>2948278</v>
      </c>
      <c r="AG1286" s="25" t="s">
        <v>78</v>
      </c>
      <c r="AH1286" s="24">
        <v>2948278</v>
      </c>
      <c r="AI1286" s="26" t="s">
        <v>78</v>
      </c>
      <c r="AJ1286" s="27">
        <v>42989</v>
      </c>
      <c r="AK1286" s="19"/>
      <c r="AL1286" s="28">
        <f t="shared" ca="1" si="117"/>
        <v>7.5</v>
      </c>
      <c r="AM1286" s="16" t="s">
        <v>183</v>
      </c>
      <c r="AN1286" s="16" t="s">
        <v>94</v>
      </c>
      <c r="AO1286" s="16" t="s">
        <v>466</v>
      </c>
      <c r="AP1286" s="30">
        <v>6.9690000000000002E-2</v>
      </c>
      <c r="AQ1286" s="31" t="s">
        <v>6318</v>
      </c>
      <c r="AR1286" s="31" t="s">
        <v>6318</v>
      </c>
      <c r="AS1286" s="16" t="s">
        <v>107</v>
      </c>
      <c r="AT1286" s="16"/>
      <c r="AU1286" s="33"/>
      <c r="AV1286" s="16"/>
      <c r="AW1286" s="16" t="s">
        <v>6319</v>
      </c>
      <c r="AX1286" s="16">
        <v>3172836283</v>
      </c>
      <c r="AY1286" s="16" t="s">
        <v>78</v>
      </c>
      <c r="AZ1286" s="16" t="str">
        <f t="shared" ca="1" si="116"/>
        <v xml:space="preserve"> </v>
      </c>
      <c r="BA1286" s="16" t="s">
        <v>87</v>
      </c>
      <c r="BB1286" s="16" t="s">
        <v>87</v>
      </c>
      <c r="BC1286" s="16"/>
      <c r="BD1286" s="18" t="s">
        <v>87</v>
      </c>
      <c r="BE1286" s="16"/>
      <c r="BF1286" s="16" t="s">
        <v>87</v>
      </c>
      <c r="BG1286" s="31"/>
      <c r="BH1286" s="16"/>
      <c r="BI1286" s="19"/>
      <c r="BJ1286" s="16"/>
      <c r="BK1286" s="16"/>
      <c r="BL1286" s="34"/>
    </row>
    <row r="1287" spans="1:64">
      <c r="A1287" s="15">
        <v>1437</v>
      </c>
      <c r="B1287" s="16">
        <v>301</v>
      </c>
      <c r="C1287" s="17" t="s">
        <v>64</v>
      </c>
      <c r="D1287" s="18">
        <v>1089745256</v>
      </c>
      <c r="E1287" s="18">
        <v>1089745256</v>
      </c>
      <c r="F1287" s="18">
        <v>1089745256</v>
      </c>
      <c r="G1287" s="17" t="s">
        <v>6320</v>
      </c>
      <c r="H1287" s="16" t="s">
        <v>89</v>
      </c>
      <c r="I1287" s="19" t="s">
        <v>6321</v>
      </c>
      <c r="J1287" s="16">
        <f t="shared" ca="1" si="115"/>
        <v>36</v>
      </c>
      <c r="K1287" s="17" t="s">
        <v>67</v>
      </c>
      <c r="L1287" s="16">
        <v>4070</v>
      </c>
      <c r="M1287" s="16" t="s">
        <v>3596</v>
      </c>
      <c r="N1287" s="16" t="s">
        <v>3597</v>
      </c>
      <c r="O1287" s="35" t="s">
        <v>3598</v>
      </c>
      <c r="P1287" s="16" t="s">
        <v>71</v>
      </c>
      <c r="Q1287" s="16" t="s">
        <v>131</v>
      </c>
      <c r="R1287" s="38" t="s">
        <v>73</v>
      </c>
      <c r="S1287" s="22"/>
      <c r="T1287" s="22">
        <v>1437</v>
      </c>
      <c r="U1287" s="22" t="s">
        <v>3597</v>
      </c>
      <c r="V1287" s="37" t="s">
        <v>3598</v>
      </c>
      <c r="W1287" s="16">
        <v>1000</v>
      </c>
      <c r="X1287" s="16" t="s">
        <v>74</v>
      </c>
      <c r="Y1287" s="16" t="s">
        <v>3599</v>
      </c>
      <c r="Z1287" s="16" t="s">
        <v>3600</v>
      </c>
      <c r="AA1287" s="16" t="s">
        <v>463</v>
      </c>
      <c r="AB1287" s="16" t="s">
        <v>464</v>
      </c>
      <c r="AC1287" s="16" t="s">
        <v>465</v>
      </c>
      <c r="AD1287" s="16"/>
      <c r="AE1287" s="16" t="s">
        <v>1324</v>
      </c>
      <c r="AF1287" s="24">
        <v>2948278</v>
      </c>
      <c r="AG1287" s="25" t="s">
        <v>78</v>
      </c>
      <c r="AH1287" s="24">
        <v>2948278</v>
      </c>
      <c r="AI1287" s="26" t="s">
        <v>78</v>
      </c>
      <c r="AJ1287" s="27">
        <v>43012</v>
      </c>
      <c r="AK1287" s="19"/>
      <c r="AL1287" s="28">
        <f t="shared" ca="1" si="117"/>
        <v>7.5</v>
      </c>
      <c r="AM1287" s="16" t="s">
        <v>120</v>
      </c>
      <c r="AN1287" s="16" t="s">
        <v>240</v>
      </c>
      <c r="AO1287" s="16" t="s">
        <v>466</v>
      </c>
      <c r="AP1287" s="30">
        <v>6.9690000000000002E-2</v>
      </c>
      <c r="AQ1287" s="31" t="s">
        <v>6322</v>
      </c>
      <c r="AR1287" s="31" t="s">
        <v>6323</v>
      </c>
      <c r="AS1287" s="16" t="s">
        <v>107</v>
      </c>
      <c r="AT1287" s="16"/>
      <c r="AU1287" s="33"/>
      <c r="AV1287" s="16"/>
      <c r="AW1287" s="16" t="s">
        <v>6324</v>
      </c>
      <c r="AX1287" s="16">
        <v>3105462834</v>
      </c>
      <c r="AY1287" s="16" t="s">
        <v>78</v>
      </c>
      <c r="AZ1287" s="16" t="str">
        <f t="shared" ca="1" si="116"/>
        <v xml:space="preserve"> </v>
      </c>
      <c r="BA1287" s="16" t="s">
        <v>87</v>
      </c>
      <c r="BB1287" s="16" t="s">
        <v>87</v>
      </c>
      <c r="BC1287" s="16"/>
      <c r="BD1287" s="18" t="s">
        <v>87</v>
      </c>
      <c r="BE1287" s="16"/>
      <c r="BF1287" s="16" t="s">
        <v>87</v>
      </c>
      <c r="BG1287" s="31"/>
      <c r="BH1287" s="16"/>
      <c r="BI1287" s="19"/>
      <c r="BJ1287" s="16"/>
      <c r="BK1287" s="16"/>
      <c r="BL1287" s="34"/>
    </row>
    <row r="1288" spans="1:64">
      <c r="A1288" s="15">
        <v>1438</v>
      </c>
      <c r="B1288" s="16">
        <v>301</v>
      </c>
      <c r="C1288" s="17" t="s">
        <v>64</v>
      </c>
      <c r="D1288" s="18">
        <v>1090177365</v>
      </c>
      <c r="E1288" s="18">
        <v>1090177365</v>
      </c>
      <c r="F1288" s="18">
        <v>1090177365</v>
      </c>
      <c r="G1288" s="17" t="s">
        <v>6325</v>
      </c>
      <c r="H1288" s="16" t="s">
        <v>89</v>
      </c>
      <c r="I1288" s="19" t="s">
        <v>6326</v>
      </c>
      <c r="J1288" s="16">
        <f t="shared" ca="1" si="115"/>
        <v>30</v>
      </c>
      <c r="K1288" s="17" t="s">
        <v>67</v>
      </c>
      <c r="L1288" s="16">
        <v>4070</v>
      </c>
      <c r="M1288" s="16" t="s">
        <v>3596</v>
      </c>
      <c r="N1288" s="16" t="s">
        <v>3597</v>
      </c>
      <c r="O1288" s="35" t="s">
        <v>3598</v>
      </c>
      <c r="P1288" s="16" t="s">
        <v>71</v>
      </c>
      <c r="Q1288" s="16" t="s">
        <v>131</v>
      </c>
      <c r="R1288" s="38" t="s">
        <v>73</v>
      </c>
      <c r="S1288" s="22"/>
      <c r="T1288" s="22">
        <v>1438</v>
      </c>
      <c r="U1288" s="22" t="s">
        <v>3597</v>
      </c>
      <c r="V1288" s="37" t="s">
        <v>3598</v>
      </c>
      <c r="W1288" s="16">
        <v>1000</v>
      </c>
      <c r="X1288" s="16" t="s">
        <v>74</v>
      </c>
      <c r="Y1288" s="16" t="s">
        <v>3599</v>
      </c>
      <c r="Z1288" s="16" t="s">
        <v>3600</v>
      </c>
      <c r="AA1288" s="16" t="s">
        <v>145</v>
      </c>
      <c r="AB1288" s="16" t="s">
        <v>5853</v>
      </c>
      <c r="AC1288" s="16" t="s">
        <v>147</v>
      </c>
      <c r="AD1288" s="16" t="s">
        <v>6327</v>
      </c>
      <c r="AE1288" s="16" t="s">
        <v>1324</v>
      </c>
      <c r="AF1288" s="24">
        <v>2948278</v>
      </c>
      <c r="AG1288" s="25" t="s">
        <v>78</v>
      </c>
      <c r="AH1288" s="24">
        <v>2948278</v>
      </c>
      <c r="AI1288" s="26" t="s">
        <v>78</v>
      </c>
      <c r="AJ1288" s="27">
        <v>43005</v>
      </c>
      <c r="AK1288" s="19"/>
      <c r="AL1288" s="28">
        <f t="shared" ca="1" si="117"/>
        <v>7.5</v>
      </c>
      <c r="AM1288" s="16" t="s">
        <v>183</v>
      </c>
      <c r="AN1288" s="16" t="s">
        <v>121</v>
      </c>
      <c r="AO1288" s="16" t="s">
        <v>148</v>
      </c>
      <c r="AP1288" s="30">
        <v>6.9690000000000002E-2</v>
      </c>
      <c r="AQ1288" s="31" t="s">
        <v>6328</v>
      </c>
      <c r="AR1288" s="31" t="s">
        <v>6329</v>
      </c>
      <c r="AS1288" s="16" t="s">
        <v>107</v>
      </c>
      <c r="AT1288" s="16"/>
      <c r="AU1288" s="33"/>
      <c r="AV1288" s="16"/>
      <c r="AW1288" s="16" t="s">
        <v>6330</v>
      </c>
      <c r="AX1288" s="16">
        <v>3208455464</v>
      </c>
      <c r="AY1288" s="16" t="s">
        <v>78</v>
      </c>
      <c r="AZ1288" s="16" t="str">
        <f t="shared" ca="1" si="116"/>
        <v xml:space="preserve"> </v>
      </c>
      <c r="BA1288" s="16" t="s">
        <v>87</v>
      </c>
      <c r="BB1288" s="16" t="s">
        <v>87</v>
      </c>
      <c r="BC1288" s="16"/>
      <c r="BD1288" s="18" t="s">
        <v>87</v>
      </c>
      <c r="BE1288" s="16"/>
      <c r="BF1288" s="16" t="s">
        <v>87</v>
      </c>
      <c r="BG1288" s="31"/>
      <c r="BH1288" s="16"/>
      <c r="BI1288" s="19"/>
      <c r="BJ1288" s="16"/>
      <c r="BK1288" s="16"/>
      <c r="BL1288" s="34"/>
    </row>
    <row r="1289" spans="1:64">
      <c r="A1289" s="15">
        <v>1439</v>
      </c>
      <c r="B1289" s="16">
        <v>301</v>
      </c>
      <c r="C1289" s="17" t="s">
        <v>64</v>
      </c>
      <c r="D1289" s="18">
        <v>1090364482</v>
      </c>
      <c r="E1289" s="18">
        <v>1090364482</v>
      </c>
      <c r="F1289" s="18">
        <v>1090364482</v>
      </c>
      <c r="G1289" s="17" t="s">
        <v>6331</v>
      </c>
      <c r="H1289" s="16" t="s">
        <v>291</v>
      </c>
      <c r="I1289" s="19" t="s">
        <v>6332</v>
      </c>
      <c r="J1289" s="16">
        <f t="shared" ca="1" si="115"/>
        <v>39</v>
      </c>
      <c r="K1289" s="17" t="s">
        <v>67</v>
      </c>
      <c r="L1289" s="16">
        <v>4070</v>
      </c>
      <c r="M1289" s="16" t="s">
        <v>3596</v>
      </c>
      <c r="N1289" s="16" t="s">
        <v>3597</v>
      </c>
      <c r="O1289" s="35" t="s">
        <v>3598</v>
      </c>
      <c r="P1289" s="16" t="s">
        <v>71</v>
      </c>
      <c r="Q1289" s="16" t="s">
        <v>131</v>
      </c>
      <c r="R1289" s="38" t="s">
        <v>73</v>
      </c>
      <c r="S1289" s="22"/>
      <c r="T1289" s="22">
        <v>1439</v>
      </c>
      <c r="U1289" s="22" t="s">
        <v>3597</v>
      </c>
      <c r="V1289" s="37" t="s">
        <v>3598</v>
      </c>
      <c r="W1289" s="16">
        <v>1000</v>
      </c>
      <c r="X1289" s="16" t="s">
        <v>74</v>
      </c>
      <c r="Y1289" s="16" t="s">
        <v>3599</v>
      </c>
      <c r="Z1289" s="16" t="s">
        <v>3600</v>
      </c>
      <c r="AA1289" s="16" t="s">
        <v>145</v>
      </c>
      <c r="AB1289" s="16" t="s">
        <v>3668</v>
      </c>
      <c r="AC1289" s="16" t="s">
        <v>147</v>
      </c>
      <c r="AD1289" s="16"/>
      <c r="AE1289" s="16" t="s">
        <v>1324</v>
      </c>
      <c r="AF1289" s="24">
        <v>2948278</v>
      </c>
      <c r="AG1289" s="25" t="s">
        <v>78</v>
      </c>
      <c r="AH1289" s="24">
        <v>2948278</v>
      </c>
      <c r="AI1289" s="26" t="s">
        <v>78</v>
      </c>
      <c r="AJ1289" s="27">
        <v>43025</v>
      </c>
      <c r="AK1289" s="19"/>
      <c r="AL1289" s="28">
        <f t="shared" ca="1" si="117"/>
        <v>7.416666666666667</v>
      </c>
      <c r="AM1289" s="16" t="s">
        <v>120</v>
      </c>
      <c r="AN1289" s="16" t="s">
        <v>121</v>
      </c>
      <c r="AO1289" s="16" t="s">
        <v>148</v>
      </c>
      <c r="AP1289" s="30">
        <v>6.9690000000000002E-2</v>
      </c>
      <c r="AQ1289" s="31" t="s">
        <v>6333</v>
      </c>
      <c r="AR1289" s="31" t="s">
        <v>6334</v>
      </c>
      <c r="AS1289" s="16" t="s">
        <v>107</v>
      </c>
      <c r="AT1289" s="16"/>
      <c r="AU1289" s="33"/>
      <c r="AV1289" s="16"/>
      <c r="AW1289" s="16" t="s">
        <v>6335</v>
      </c>
      <c r="AX1289" s="16">
        <v>3229474785</v>
      </c>
      <c r="AY1289" s="16" t="s">
        <v>78</v>
      </c>
      <c r="AZ1289" s="16" t="str">
        <f t="shared" ca="1" si="116"/>
        <v xml:space="preserve"> </v>
      </c>
      <c r="BA1289" s="16" t="s">
        <v>87</v>
      </c>
      <c r="BB1289" s="16" t="s">
        <v>87</v>
      </c>
      <c r="BC1289" s="16"/>
      <c r="BD1289" s="18" t="s">
        <v>87</v>
      </c>
      <c r="BE1289" s="16"/>
      <c r="BF1289" s="16" t="s">
        <v>87</v>
      </c>
      <c r="BG1289" s="31"/>
      <c r="BH1289" s="16"/>
      <c r="BI1289" s="19"/>
      <c r="BJ1289" s="16"/>
      <c r="BK1289" s="16"/>
      <c r="BL1289" s="34"/>
    </row>
    <row r="1290" spans="1:64">
      <c r="A1290" s="15">
        <v>1440</v>
      </c>
      <c r="B1290" s="16">
        <v>301</v>
      </c>
      <c r="C1290" s="17" t="s">
        <v>64</v>
      </c>
      <c r="D1290" s="18">
        <v>1090376615</v>
      </c>
      <c r="E1290" s="18">
        <v>1090376615</v>
      </c>
      <c r="F1290" s="18">
        <v>1090376615</v>
      </c>
      <c r="G1290" s="17" t="s">
        <v>6336</v>
      </c>
      <c r="H1290" s="16" t="s">
        <v>229</v>
      </c>
      <c r="I1290" s="19">
        <v>34266</v>
      </c>
      <c r="J1290" s="16">
        <f t="shared" ca="1" si="115"/>
        <v>31</v>
      </c>
      <c r="K1290" s="17" t="s">
        <v>67</v>
      </c>
      <c r="L1290" s="16">
        <v>4070</v>
      </c>
      <c r="M1290" s="16" t="s">
        <v>3596</v>
      </c>
      <c r="N1290" s="16" t="s">
        <v>3597</v>
      </c>
      <c r="O1290" s="35" t="s">
        <v>3598</v>
      </c>
      <c r="P1290" s="16" t="s">
        <v>71</v>
      </c>
      <c r="Q1290" s="16" t="s">
        <v>131</v>
      </c>
      <c r="R1290" s="38" t="s">
        <v>73</v>
      </c>
      <c r="S1290" s="22"/>
      <c r="T1290" s="22">
        <v>1440</v>
      </c>
      <c r="U1290" s="22" t="s">
        <v>3597</v>
      </c>
      <c r="V1290" s="37" t="s">
        <v>3598</v>
      </c>
      <c r="W1290" s="16">
        <v>1000</v>
      </c>
      <c r="X1290" s="16" t="s">
        <v>74</v>
      </c>
      <c r="Y1290" s="16" t="s">
        <v>3599</v>
      </c>
      <c r="Z1290" s="16" t="s">
        <v>3600</v>
      </c>
      <c r="AA1290" s="16" t="s">
        <v>421</v>
      </c>
      <c r="AB1290" s="16" t="s">
        <v>3649</v>
      </c>
      <c r="AC1290" s="16" t="s">
        <v>545</v>
      </c>
      <c r="AD1290" s="16"/>
      <c r="AE1290" s="16" t="s">
        <v>1324</v>
      </c>
      <c r="AF1290" s="24">
        <v>2948278</v>
      </c>
      <c r="AG1290" s="25" t="s">
        <v>78</v>
      </c>
      <c r="AH1290" s="24">
        <v>2948278</v>
      </c>
      <c r="AI1290" s="26" t="s">
        <v>78</v>
      </c>
      <c r="AJ1290" s="27">
        <v>43308</v>
      </c>
      <c r="AK1290" s="19"/>
      <c r="AL1290" s="28">
        <f t="shared" ca="1" si="117"/>
        <v>6.666666666666667</v>
      </c>
      <c r="AM1290" s="16" t="s">
        <v>120</v>
      </c>
      <c r="AN1290" s="16" t="s">
        <v>94</v>
      </c>
      <c r="AO1290" s="16" t="s">
        <v>546</v>
      </c>
      <c r="AP1290" s="30">
        <v>6.9690000000000002E-2</v>
      </c>
      <c r="AQ1290" s="31" t="s">
        <v>6337</v>
      </c>
      <c r="AR1290" s="31" t="s">
        <v>6337</v>
      </c>
      <c r="AS1290" s="16" t="s">
        <v>107</v>
      </c>
      <c r="AT1290" s="16"/>
      <c r="AU1290" s="33"/>
      <c r="AV1290" s="16"/>
      <c r="AW1290" s="16" t="s">
        <v>6338</v>
      </c>
      <c r="AX1290" s="16">
        <v>3108451116</v>
      </c>
      <c r="AY1290" s="16" t="s">
        <v>78</v>
      </c>
      <c r="AZ1290" s="16" t="str">
        <f t="shared" ca="1" si="116"/>
        <v xml:space="preserve"> </v>
      </c>
      <c r="BA1290" s="16" t="s">
        <v>87</v>
      </c>
      <c r="BB1290" s="16" t="s">
        <v>87</v>
      </c>
      <c r="BC1290" s="16"/>
      <c r="BD1290" s="18" t="s">
        <v>87</v>
      </c>
      <c r="BE1290" s="16"/>
      <c r="BF1290" s="16" t="s">
        <v>87</v>
      </c>
      <c r="BG1290" s="31"/>
      <c r="BH1290" s="16"/>
      <c r="BI1290" s="19"/>
      <c r="BJ1290" s="16"/>
      <c r="BK1290" s="16"/>
      <c r="BL1290" s="34"/>
    </row>
    <row r="1291" spans="1:64">
      <c r="A1291" s="15">
        <v>1441</v>
      </c>
      <c r="B1291" s="16">
        <v>301</v>
      </c>
      <c r="C1291" s="17" t="s">
        <v>64</v>
      </c>
      <c r="D1291" s="18">
        <v>1236438185</v>
      </c>
      <c r="E1291" s="18">
        <v>1236438185</v>
      </c>
      <c r="F1291" s="18">
        <v>1236438185</v>
      </c>
      <c r="G1291" s="17" t="s">
        <v>6339</v>
      </c>
      <c r="H1291" s="16" t="s">
        <v>89</v>
      </c>
      <c r="I1291" s="19">
        <v>32282</v>
      </c>
      <c r="J1291" s="16">
        <f t="shared" ca="1" si="115"/>
        <v>36</v>
      </c>
      <c r="K1291" s="17" t="s">
        <v>67</v>
      </c>
      <c r="L1291" s="16">
        <v>4070</v>
      </c>
      <c r="M1291" s="16" t="s">
        <v>3596</v>
      </c>
      <c r="N1291" s="16" t="s">
        <v>3597</v>
      </c>
      <c r="O1291" s="35" t="s">
        <v>3598</v>
      </c>
      <c r="P1291" s="16" t="s">
        <v>71</v>
      </c>
      <c r="Q1291" s="16" t="s">
        <v>131</v>
      </c>
      <c r="R1291" s="38" t="s">
        <v>73</v>
      </c>
      <c r="S1291" s="22"/>
      <c r="T1291" s="22">
        <v>1441</v>
      </c>
      <c r="U1291" s="22" t="s">
        <v>3597</v>
      </c>
      <c r="V1291" s="37" t="s">
        <v>3598</v>
      </c>
      <c r="W1291" s="16">
        <v>1000</v>
      </c>
      <c r="X1291" s="16" t="s">
        <v>74</v>
      </c>
      <c r="Y1291" s="16" t="s">
        <v>3599</v>
      </c>
      <c r="Z1291" s="16" t="s">
        <v>3600</v>
      </c>
      <c r="AA1291" s="16" t="s">
        <v>339</v>
      </c>
      <c r="AB1291" s="16" t="s">
        <v>4188</v>
      </c>
      <c r="AC1291" s="16" t="s">
        <v>341</v>
      </c>
      <c r="AD1291" s="16"/>
      <c r="AE1291" s="16" t="s">
        <v>1324</v>
      </c>
      <c r="AF1291" s="24">
        <v>2948278</v>
      </c>
      <c r="AG1291" s="25" t="s">
        <v>78</v>
      </c>
      <c r="AH1291" s="24">
        <v>2948278</v>
      </c>
      <c r="AI1291" s="26" t="s">
        <v>78</v>
      </c>
      <c r="AJ1291" s="27">
        <v>44152</v>
      </c>
      <c r="AK1291" s="19" t="s">
        <v>6340</v>
      </c>
      <c r="AL1291" s="28">
        <f t="shared" ca="1" si="117"/>
        <v>4.333333333333333</v>
      </c>
      <c r="AM1291" s="16" t="s">
        <v>183</v>
      </c>
      <c r="AN1291" s="16" t="s">
        <v>94</v>
      </c>
      <c r="AO1291" s="16" t="s">
        <v>343</v>
      </c>
      <c r="AP1291" s="30">
        <v>6.9690000000000002E-2</v>
      </c>
      <c r="AQ1291" s="31" t="s">
        <v>6341</v>
      </c>
      <c r="AR1291" s="31" t="s">
        <v>6342</v>
      </c>
      <c r="AS1291" s="16" t="s">
        <v>107</v>
      </c>
      <c r="AT1291" s="16"/>
      <c r="AU1291" s="33"/>
      <c r="AV1291" s="16"/>
      <c r="AW1291" s="16" t="s">
        <v>6343</v>
      </c>
      <c r="AX1291" s="16">
        <v>3503478044</v>
      </c>
      <c r="AY1291" s="16" t="s">
        <v>78</v>
      </c>
      <c r="AZ1291" s="16" t="str">
        <f t="shared" ca="1" si="116"/>
        <v xml:space="preserve"> </v>
      </c>
      <c r="BA1291" s="16" t="s">
        <v>87</v>
      </c>
      <c r="BB1291" s="16" t="s">
        <v>2744</v>
      </c>
      <c r="BC1291" s="16"/>
      <c r="BD1291" s="18" t="s">
        <v>87</v>
      </c>
      <c r="BE1291" s="16"/>
      <c r="BF1291" s="16" t="s">
        <v>87</v>
      </c>
      <c r="BG1291" s="31"/>
      <c r="BH1291" s="16"/>
      <c r="BI1291" s="19"/>
      <c r="BJ1291" s="16"/>
      <c r="BK1291" s="16"/>
      <c r="BL1291" s="34"/>
    </row>
    <row r="1292" spans="1:64">
      <c r="A1292" s="15">
        <v>1442</v>
      </c>
      <c r="B1292" s="16">
        <v>301</v>
      </c>
      <c r="C1292" s="17" t="s">
        <v>64</v>
      </c>
      <c r="D1292" s="18">
        <v>1090507967</v>
      </c>
      <c r="E1292" s="18">
        <v>1090507967</v>
      </c>
      <c r="F1292" s="18">
        <v>1090507967</v>
      </c>
      <c r="G1292" s="17" t="s">
        <v>6344</v>
      </c>
      <c r="H1292" s="16" t="s">
        <v>89</v>
      </c>
      <c r="I1292" s="19">
        <v>28950</v>
      </c>
      <c r="J1292" s="16">
        <f t="shared" ca="1" si="115"/>
        <v>45</v>
      </c>
      <c r="K1292" s="17" t="s">
        <v>67</v>
      </c>
      <c r="L1292" s="16">
        <v>4070</v>
      </c>
      <c r="M1292" s="16" t="s">
        <v>3596</v>
      </c>
      <c r="N1292" s="16" t="s">
        <v>3597</v>
      </c>
      <c r="O1292" s="35" t="s">
        <v>3598</v>
      </c>
      <c r="P1292" s="16" t="s">
        <v>71</v>
      </c>
      <c r="Q1292" s="16" t="s">
        <v>131</v>
      </c>
      <c r="R1292" s="38" t="s">
        <v>73</v>
      </c>
      <c r="S1292" s="22"/>
      <c r="T1292" s="22">
        <v>1442</v>
      </c>
      <c r="U1292" s="22" t="s">
        <v>3597</v>
      </c>
      <c r="V1292" s="37" t="s">
        <v>3598</v>
      </c>
      <c r="W1292" s="16">
        <v>1000</v>
      </c>
      <c r="X1292" s="16" t="s">
        <v>74</v>
      </c>
      <c r="Y1292" s="16" t="s">
        <v>3599</v>
      </c>
      <c r="Z1292" s="16" t="s">
        <v>3600</v>
      </c>
      <c r="AA1292" s="16" t="s">
        <v>76</v>
      </c>
      <c r="AB1292" s="16" t="s">
        <v>76</v>
      </c>
      <c r="AC1292" s="16" t="s">
        <v>76</v>
      </c>
      <c r="AD1292" s="16"/>
      <c r="AE1292" s="16" t="s">
        <v>3601</v>
      </c>
      <c r="AF1292" s="24">
        <v>2948278</v>
      </c>
      <c r="AG1292" s="25" t="s">
        <v>78</v>
      </c>
      <c r="AH1292" s="24">
        <v>2948278</v>
      </c>
      <c r="AI1292" s="26" t="s">
        <v>78</v>
      </c>
      <c r="AJ1292" s="27">
        <v>43088</v>
      </c>
      <c r="AK1292" s="19"/>
      <c r="AL1292" s="28">
        <f t="shared" ca="1" si="117"/>
        <v>7.25</v>
      </c>
      <c r="AM1292" s="16" t="s">
        <v>183</v>
      </c>
      <c r="AN1292" s="16" t="s">
        <v>94</v>
      </c>
      <c r="AO1292" s="16" t="s">
        <v>82</v>
      </c>
      <c r="AP1292" s="30">
        <v>6.9690000000000002E-2</v>
      </c>
      <c r="AQ1292" s="31" t="s">
        <v>6345</v>
      </c>
      <c r="AR1292" s="31" t="s">
        <v>6345</v>
      </c>
      <c r="AS1292" s="16" t="s">
        <v>107</v>
      </c>
      <c r="AT1292" s="16"/>
      <c r="AU1292" s="33"/>
      <c r="AV1292" s="16"/>
      <c r="AW1292" s="16" t="s">
        <v>6346</v>
      </c>
      <c r="AX1292" s="16">
        <v>3225347907</v>
      </c>
      <c r="AY1292" s="16" t="s">
        <v>78</v>
      </c>
      <c r="AZ1292" s="16" t="str">
        <f t="shared" ca="1" si="116"/>
        <v xml:space="preserve"> </v>
      </c>
      <c r="BA1292" s="16" t="s">
        <v>87</v>
      </c>
      <c r="BB1292" s="16" t="s">
        <v>265</v>
      </c>
      <c r="BC1292" s="16"/>
      <c r="BD1292" s="18" t="s">
        <v>87</v>
      </c>
      <c r="BE1292" s="16"/>
      <c r="BF1292" s="16" t="s">
        <v>87</v>
      </c>
      <c r="BG1292" s="31"/>
      <c r="BH1292" s="16"/>
      <c r="BI1292" s="19"/>
      <c r="BJ1292" s="16"/>
      <c r="BK1292" s="16"/>
      <c r="BL1292" s="34"/>
    </row>
    <row r="1293" spans="1:64">
      <c r="A1293" s="15">
        <v>1443</v>
      </c>
      <c r="B1293" s="16">
        <v>301</v>
      </c>
      <c r="C1293" s="17" t="s">
        <v>112</v>
      </c>
      <c r="D1293" s="18">
        <v>1236438209</v>
      </c>
      <c r="E1293" s="18">
        <v>1236438209</v>
      </c>
      <c r="F1293" s="18">
        <v>1236438209</v>
      </c>
      <c r="G1293" s="17" t="s">
        <v>6347</v>
      </c>
      <c r="H1293" s="16" t="s">
        <v>229</v>
      </c>
      <c r="I1293" s="19">
        <v>31489</v>
      </c>
      <c r="J1293" s="16">
        <f t="shared" ca="1" si="115"/>
        <v>39</v>
      </c>
      <c r="K1293" s="17" t="s">
        <v>67</v>
      </c>
      <c r="L1293" s="16">
        <v>4070</v>
      </c>
      <c r="M1293" s="16" t="s">
        <v>3596</v>
      </c>
      <c r="N1293" s="16" t="s">
        <v>3597</v>
      </c>
      <c r="O1293" s="35" t="s">
        <v>3598</v>
      </c>
      <c r="P1293" s="16" t="s">
        <v>71</v>
      </c>
      <c r="Q1293" s="16" t="s">
        <v>131</v>
      </c>
      <c r="R1293" s="38" t="s">
        <v>73</v>
      </c>
      <c r="S1293" s="22"/>
      <c r="T1293" s="22">
        <v>1443</v>
      </c>
      <c r="U1293" s="22" t="s">
        <v>3597</v>
      </c>
      <c r="V1293" s="37" t="s">
        <v>3598</v>
      </c>
      <c r="W1293" s="16">
        <v>1000</v>
      </c>
      <c r="X1293" s="16" t="s">
        <v>74</v>
      </c>
      <c r="Y1293" s="16" t="s">
        <v>3599</v>
      </c>
      <c r="Z1293" s="16" t="s">
        <v>3600</v>
      </c>
      <c r="AA1293" s="16" t="s">
        <v>339</v>
      </c>
      <c r="AB1293" s="16" t="s">
        <v>340</v>
      </c>
      <c r="AC1293" s="16" t="s">
        <v>341</v>
      </c>
      <c r="AD1293" s="16" t="s">
        <v>3760</v>
      </c>
      <c r="AE1293" s="16" t="s">
        <v>3601</v>
      </c>
      <c r="AF1293" s="24">
        <v>2948278</v>
      </c>
      <c r="AG1293" s="25" t="s">
        <v>78</v>
      </c>
      <c r="AH1293" s="24">
        <v>2948278</v>
      </c>
      <c r="AI1293" s="26" t="s">
        <v>78</v>
      </c>
      <c r="AJ1293" s="27">
        <v>43797</v>
      </c>
      <c r="AK1293" s="19"/>
      <c r="AL1293" s="28">
        <f t="shared" ca="1" si="117"/>
        <v>5.333333333333333</v>
      </c>
      <c r="AM1293" s="16" t="s">
        <v>183</v>
      </c>
      <c r="AN1293" s="16" t="s">
        <v>94</v>
      </c>
      <c r="AO1293" s="16" t="s">
        <v>343</v>
      </c>
      <c r="AP1293" s="30">
        <v>6.9690000000000002E-2</v>
      </c>
      <c r="AQ1293" s="31" t="s">
        <v>6348</v>
      </c>
      <c r="AR1293" s="31" t="s">
        <v>6349</v>
      </c>
      <c r="AS1293" s="16" t="s">
        <v>107</v>
      </c>
      <c r="AT1293" s="16"/>
      <c r="AU1293" s="33"/>
      <c r="AV1293" s="16"/>
      <c r="AW1293" s="16" t="s">
        <v>6350</v>
      </c>
      <c r="AX1293" s="16" t="s">
        <v>6351</v>
      </c>
      <c r="AY1293" s="16" t="s">
        <v>78</v>
      </c>
      <c r="AZ1293" s="16" t="str">
        <f t="shared" ca="1" si="116"/>
        <v xml:space="preserve"> </v>
      </c>
      <c r="BA1293" s="16" t="s">
        <v>87</v>
      </c>
      <c r="BB1293" s="16" t="s">
        <v>265</v>
      </c>
      <c r="BC1293" s="16"/>
      <c r="BD1293" s="18" t="s">
        <v>87</v>
      </c>
      <c r="BE1293" s="16"/>
      <c r="BF1293" s="16" t="s">
        <v>87</v>
      </c>
      <c r="BG1293" s="31"/>
      <c r="BH1293" s="16"/>
      <c r="BI1293" s="19"/>
      <c r="BJ1293" s="16"/>
      <c r="BK1293" s="16"/>
      <c r="BL1293" s="34"/>
    </row>
    <row r="1294" spans="1:64">
      <c r="A1294" s="15">
        <v>1444</v>
      </c>
      <c r="B1294" s="16">
        <v>301</v>
      </c>
      <c r="C1294" s="17" t="s">
        <v>64</v>
      </c>
      <c r="D1294" s="18">
        <v>1091072176</v>
      </c>
      <c r="E1294" s="18">
        <v>1091072176</v>
      </c>
      <c r="F1294" s="18">
        <v>1091072176</v>
      </c>
      <c r="G1294" s="17" t="s">
        <v>6352</v>
      </c>
      <c r="H1294" s="16" t="s">
        <v>229</v>
      </c>
      <c r="I1294" s="19" t="s">
        <v>6353</v>
      </c>
      <c r="J1294" s="16">
        <f t="shared" ca="1" si="115"/>
        <v>34</v>
      </c>
      <c r="K1294" s="17" t="s">
        <v>67</v>
      </c>
      <c r="L1294" s="16">
        <v>4070</v>
      </c>
      <c r="M1294" s="16" t="s">
        <v>3596</v>
      </c>
      <c r="N1294" s="16" t="s">
        <v>3597</v>
      </c>
      <c r="O1294" s="35" t="s">
        <v>3598</v>
      </c>
      <c r="P1294" s="16" t="s">
        <v>71</v>
      </c>
      <c r="Q1294" s="16" t="s">
        <v>131</v>
      </c>
      <c r="R1294" s="38" t="s">
        <v>73</v>
      </c>
      <c r="S1294" s="22"/>
      <c r="T1294" s="22">
        <v>1444</v>
      </c>
      <c r="U1294" s="22" t="s">
        <v>3597</v>
      </c>
      <c r="V1294" s="37" t="s">
        <v>3598</v>
      </c>
      <c r="W1294" s="16">
        <v>1000</v>
      </c>
      <c r="X1294" s="16" t="s">
        <v>74</v>
      </c>
      <c r="Y1294" s="16" t="s">
        <v>3599</v>
      </c>
      <c r="Z1294" s="16" t="s">
        <v>3600</v>
      </c>
      <c r="AA1294" s="16" t="s">
        <v>76</v>
      </c>
      <c r="AB1294" s="16" t="s">
        <v>76</v>
      </c>
      <c r="AC1294" s="16" t="s">
        <v>76</v>
      </c>
      <c r="AD1294" s="16"/>
      <c r="AE1294" s="16" t="s">
        <v>3601</v>
      </c>
      <c r="AF1294" s="24">
        <v>2948278</v>
      </c>
      <c r="AG1294" s="25" t="s">
        <v>78</v>
      </c>
      <c r="AH1294" s="24">
        <v>2948278</v>
      </c>
      <c r="AI1294" s="26" t="s">
        <v>78</v>
      </c>
      <c r="AJ1294" s="27">
        <v>42989</v>
      </c>
      <c r="AK1294" s="19"/>
      <c r="AL1294" s="28">
        <f t="shared" ca="1" si="117"/>
        <v>7.5</v>
      </c>
      <c r="AM1294" s="16" t="s">
        <v>183</v>
      </c>
      <c r="AN1294" s="16" t="s">
        <v>94</v>
      </c>
      <c r="AO1294" s="16" t="s">
        <v>82</v>
      </c>
      <c r="AP1294" s="30">
        <v>6.9690000000000002E-2</v>
      </c>
      <c r="AQ1294" s="31" t="s">
        <v>6354</v>
      </c>
      <c r="AR1294" s="31" t="s">
        <v>6355</v>
      </c>
      <c r="AS1294" s="16" t="s">
        <v>107</v>
      </c>
      <c r="AT1294" s="16"/>
      <c r="AU1294" s="33"/>
      <c r="AV1294" s="16"/>
      <c r="AW1294" s="16" t="s">
        <v>5744</v>
      </c>
      <c r="AX1294" s="16">
        <v>3233063528</v>
      </c>
      <c r="AY1294" s="16" t="s">
        <v>78</v>
      </c>
      <c r="AZ1294" s="16" t="str">
        <f t="shared" ca="1" si="116"/>
        <v xml:space="preserve"> </v>
      </c>
      <c r="BA1294" s="16" t="s">
        <v>87</v>
      </c>
      <c r="BB1294" s="16" t="s">
        <v>265</v>
      </c>
      <c r="BC1294" s="16"/>
      <c r="BD1294" s="18" t="s">
        <v>87</v>
      </c>
      <c r="BE1294" s="16"/>
      <c r="BF1294" s="16" t="s">
        <v>87</v>
      </c>
      <c r="BG1294" s="31"/>
      <c r="BH1294" s="16"/>
      <c r="BI1294" s="19"/>
      <c r="BJ1294" s="16"/>
      <c r="BK1294" s="16"/>
      <c r="BL1294" s="34"/>
    </row>
    <row r="1295" spans="1:64">
      <c r="A1295" s="15">
        <v>1446</v>
      </c>
      <c r="B1295" s="16">
        <v>301</v>
      </c>
      <c r="C1295" s="17" t="s">
        <v>64</v>
      </c>
      <c r="D1295" s="18">
        <v>1091075770</v>
      </c>
      <c r="E1295" s="18">
        <v>1091075770</v>
      </c>
      <c r="F1295" s="18">
        <v>1091075770</v>
      </c>
      <c r="G1295" s="17" t="s">
        <v>6356</v>
      </c>
      <c r="H1295" s="16" t="s">
        <v>89</v>
      </c>
      <c r="I1295" s="19">
        <v>32943</v>
      </c>
      <c r="J1295" s="16">
        <f t="shared" ca="1" si="115"/>
        <v>35</v>
      </c>
      <c r="K1295" s="17" t="s">
        <v>67</v>
      </c>
      <c r="L1295" s="16">
        <v>4070</v>
      </c>
      <c r="M1295" s="16" t="s">
        <v>3596</v>
      </c>
      <c r="N1295" s="16" t="s">
        <v>3597</v>
      </c>
      <c r="O1295" s="35" t="s">
        <v>3598</v>
      </c>
      <c r="P1295" s="16" t="s">
        <v>71</v>
      </c>
      <c r="Q1295" s="16" t="s">
        <v>131</v>
      </c>
      <c r="R1295" s="38" t="s">
        <v>73</v>
      </c>
      <c r="S1295" s="22"/>
      <c r="T1295" s="22">
        <v>1446</v>
      </c>
      <c r="U1295" s="22" t="s">
        <v>3597</v>
      </c>
      <c r="V1295" s="37" t="s">
        <v>3598</v>
      </c>
      <c r="W1295" s="16">
        <v>1000</v>
      </c>
      <c r="X1295" s="16" t="s">
        <v>74</v>
      </c>
      <c r="Y1295" s="16" t="s">
        <v>3599</v>
      </c>
      <c r="Z1295" s="16" t="s">
        <v>3600</v>
      </c>
      <c r="AA1295" s="16" t="s">
        <v>76</v>
      </c>
      <c r="AB1295" s="16" t="s">
        <v>76</v>
      </c>
      <c r="AC1295" s="16" t="s">
        <v>76</v>
      </c>
      <c r="AD1295" s="16" t="s">
        <v>3955</v>
      </c>
      <c r="AE1295" s="16" t="s">
        <v>3601</v>
      </c>
      <c r="AF1295" s="24">
        <v>2948278</v>
      </c>
      <c r="AG1295" s="25" t="s">
        <v>78</v>
      </c>
      <c r="AH1295" s="24">
        <v>2948278</v>
      </c>
      <c r="AI1295" s="26" t="s">
        <v>78</v>
      </c>
      <c r="AJ1295" s="27">
        <v>43083</v>
      </c>
      <c r="AK1295" s="19"/>
      <c r="AL1295" s="28">
        <f t="shared" ca="1" si="117"/>
        <v>7.25</v>
      </c>
      <c r="AM1295" s="16" t="s">
        <v>269</v>
      </c>
      <c r="AN1295" s="16" t="s">
        <v>94</v>
      </c>
      <c r="AO1295" s="16" t="s">
        <v>82</v>
      </c>
      <c r="AP1295" s="30">
        <v>6.9690000000000002E-2</v>
      </c>
      <c r="AQ1295" s="31" t="s">
        <v>6357</v>
      </c>
      <c r="AR1295" s="31" t="s">
        <v>6358</v>
      </c>
      <c r="AS1295" s="16" t="s">
        <v>107</v>
      </c>
      <c r="AT1295" s="16"/>
      <c r="AU1295" s="33"/>
      <c r="AV1295" s="16"/>
      <c r="AW1295" s="16" t="s">
        <v>6359</v>
      </c>
      <c r="AX1295" s="16">
        <v>3219981439</v>
      </c>
      <c r="AY1295" s="16">
        <v>3103014764</v>
      </c>
      <c r="AZ1295" s="16" t="str">
        <f t="shared" ca="1" si="116"/>
        <v xml:space="preserve"> </v>
      </c>
      <c r="BA1295" s="16" t="s">
        <v>87</v>
      </c>
      <c r="BB1295" s="16" t="s">
        <v>87</v>
      </c>
      <c r="BC1295" s="16"/>
      <c r="BD1295" s="18" t="s">
        <v>87</v>
      </c>
      <c r="BE1295" s="16"/>
      <c r="BF1295" s="16" t="s">
        <v>87</v>
      </c>
      <c r="BG1295" s="31"/>
      <c r="BH1295" s="16"/>
      <c r="BI1295" s="19"/>
      <c r="BJ1295" s="16"/>
      <c r="BK1295" s="16"/>
      <c r="BL1295" s="34"/>
    </row>
    <row r="1296" spans="1:64">
      <c r="A1296" s="15">
        <v>1447</v>
      </c>
      <c r="B1296" s="16">
        <v>301</v>
      </c>
      <c r="C1296" s="17" t="s">
        <v>64</v>
      </c>
      <c r="D1296" s="18">
        <v>1045433875</v>
      </c>
      <c r="E1296" s="18">
        <v>1045433875</v>
      </c>
      <c r="F1296" s="18">
        <v>1045433875</v>
      </c>
      <c r="G1296" s="17" t="s">
        <v>6360</v>
      </c>
      <c r="H1296" s="16" t="s">
        <v>229</v>
      </c>
      <c r="I1296" s="19">
        <v>29575</v>
      </c>
      <c r="J1296" s="16">
        <f t="shared" ca="1" si="115"/>
        <v>44</v>
      </c>
      <c r="K1296" s="17" t="s">
        <v>67</v>
      </c>
      <c r="L1296" s="16">
        <v>4070</v>
      </c>
      <c r="M1296" s="16" t="s">
        <v>3596</v>
      </c>
      <c r="N1296" s="16" t="s">
        <v>3597</v>
      </c>
      <c r="O1296" s="35" t="s">
        <v>3598</v>
      </c>
      <c r="P1296" s="16" t="s">
        <v>71</v>
      </c>
      <c r="Q1296" s="16" t="s">
        <v>131</v>
      </c>
      <c r="R1296" s="38" t="s">
        <v>73</v>
      </c>
      <c r="S1296" s="22"/>
      <c r="T1296" s="22">
        <v>1447</v>
      </c>
      <c r="U1296" s="22" t="s">
        <v>3597</v>
      </c>
      <c r="V1296" s="37" t="s">
        <v>3598</v>
      </c>
      <c r="W1296" s="16">
        <v>1000</v>
      </c>
      <c r="X1296" s="16" t="s">
        <v>74</v>
      </c>
      <c r="Y1296" s="16" t="s">
        <v>3599</v>
      </c>
      <c r="Z1296" s="16" t="s">
        <v>3600</v>
      </c>
      <c r="AA1296" s="16" t="s">
        <v>339</v>
      </c>
      <c r="AB1296" s="16" t="s">
        <v>4454</v>
      </c>
      <c r="AC1296" s="16" t="s">
        <v>3948</v>
      </c>
      <c r="AD1296" s="16"/>
      <c r="AE1296" s="16" t="s">
        <v>3601</v>
      </c>
      <c r="AF1296" s="24">
        <v>2948278</v>
      </c>
      <c r="AG1296" s="25" t="s">
        <v>78</v>
      </c>
      <c r="AH1296" s="24">
        <v>2948278</v>
      </c>
      <c r="AI1296" s="26" t="s">
        <v>78</v>
      </c>
      <c r="AJ1296" s="27">
        <v>43797</v>
      </c>
      <c r="AK1296" s="19"/>
      <c r="AL1296" s="28">
        <f t="shared" ca="1" si="117"/>
        <v>5.333333333333333</v>
      </c>
      <c r="AM1296" s="16" t="s">
        <v>183</v>
      </c>
      <c r="AN1296" s="16" t="s">
        <v>94</v>
      </c>
      <c r="AO1296" s="16" t="s">
        <v>3949</v>
      </c>
      <c r="AP1296" s="30">
        <v>6.9690000000000002E-2</v>
      </c>
      <c r="AQ1296" s="31" t="s">
        <v>6361</v>
      </c>
      <c r="AR1296" s="31" t="s">
        <v>6362</v>
      </c>
      <c r="AS1296" s="16" t="s">
        <v>107</v>
      </c>
      <c r="AT1296" s="16"/>
      <c r="AU1296" s="33"/>
      <c r="AV1296" s="16"/>
      <c r="AW1296" s="16" t="s">
        <v>6363</v>
      </c>
      <c r="AX1296" s="16">
        <v>3197271146</v>
      </c>
      <c r="AY1296" s="16" t="s">
        <v>78</v>
      </c>
      <c r="AZ1296" s="16" t="str">
        <f t="shared" ca="1" si="116"/>
        <v xml:space="preserve"> </v>
      </c>
      <c r="BA1296" s="16" t="s">
        <v>87</v>
      </c>
      <c r="BB1296" s="16" t="s">
        <v>87</v>
      </c>
      <c r="BC1296" s="16"/>
      <c r="BD1296" s="18" t="s">
        <v>87</v>
      </c>
      <c r="BE1296" s="16"/>
      <c r="BF1296" s="16" t="s">
        <v>87</v>
      </c>
      <c r="BG1296" s="31"/>
      <c r="BH1296" s="16"/>
      <c r="BI1296" s="19"/>
      <c r="BJ1296" s="16"/>
      <c r="BK1296" s="16"/>
      <c r="BL1296" s="34"/>
    </row>
    <row r="1297" spans="1:64">
      <c r="A1297" s="15">
        <v>1448</v>
      </c>
      <c r="B1297" s="16">
        <v>301</v>
      </c>
      <c r="C1297" s="17" t="s">
        <v>64</v>
      </c>
      <c r="D1297" s="18">
        <v>1038542073</v>
      </c>
      <c r="E1297" s="18">
        <v>1038542073</v>
      </c>
      <c r="F1297" s="18">
        <v>1038542073</v>
      </c>
      <c r="G1297" s="17" t="s">
        <v>6364</v>
      </c>
      <c r="H1297" s="16" t="s">
        <v>89</v>
      </c>
      <c r="I1297" s="19">
        <v>36874</v>
      </c>
      <c r="J1297" s="16">
        <f t="shared" ca="1" si="115"/>
        <v>24</v>
      </c>
      <c r="K1297" s="17" t="s">
        <v>67</v>
      </c>
      <c r="L1297" s="16">
        <v>4070</v>
      </c>
      <c r="M1297" s="16" t="s">
        <v>3596</v>
      </c>
      <c r="N1297" s="16" t="s">
        <v>3597</v>
      </c>
      <c r="O1297" s="35" t="s">
        <v>3598</v>
      </c>
      <c r="P1297" s="16" t="s">
        <v>71</v>
      </c>
      <c r="Q1297" s="16" t="s">
        <v>131</v>
      </c>
      <c r="R1297" s="38" t="s">
        <v>73</v>
      </c>
      <c r="S1297" s="22"/>
      <c r="T1297" s="22">
        <v>1448</v>
      </c>
      <c r="U1297" s="22" t="s">
        <v>3597</v>
      </c>
      <c r="V1297" s="37" t="s">
        <v>3598</v>
      </c>
      <c r="W1297" s="16">
        <v>1000</v>
      </c>
      <c r="X1297" s="16" t="s">
        <v>74</v>
      </c>
      <c r="Y1297" s="16" t="s">
        <v>3599</v>
      </c>
      <c r="Z1297" s="16" t="s">
        <v>3600</v>
      </c>
      <c r="AA1297" s="16" t="s">
        <v>76</v>
      </c>
      <c r="AB1297" s="16" t="s">
        <v>6365</v>
      </c>
      <c r="AC1297" s="16" t="s">
        <v>3702</v>
      </c>
      <c r="AD1297" s="16" t="s">
        <v>6366</v>
      </c>
      <c r="AE1297" s="16" t="s">
        <v>1324</v>
      </c>
      <c r="AF1297" s="24">
        <v>2948278</v>
      </c>
      <c r="AG1297" s="25" t="s">
        <v>78</v>
      </c>
      <c r="AH1297" s="24">
        <v>2948278</v>
      </c>
      <c r="AI1297" s="26" t="s">
        <v>78</v>
      </c>
      <c r="AJ1297" s="27">
        <v>44777</v>
      </c>
      <c r="AK1297" s="19" t="s">
        <v>6367</v>
      </c>
      <c r="AL1297" s="28">
        <f t="shared" ca="1" si="117"/>
        <v>2.6666666666666665</v>
      </c>
      <c r="AM1297" s="16" t="s">
        <v>183</v>
      </c>
      <c r="AN1297" s="16" t="s">
        <v>121</v>
      </c>
      <c r="AO1297" s="16" t="s">
        <v>82</v>
      </c>
      <c r="AP1297" s="30">
        <v>6.9690000000000002E-2</v>
      </c>
      <c r="AQ1297" s="31" t="s">
        <v>6368</v>
      </c>
      <c r="AR1297" s="31" t="s">
        <v>6369</v>
      </c>
      <c r="AS1297" s="16" t="s">
        <v>107</v>
      </c>
      <c r="AT1297" s="16"/>
      <c r="AU1297" s="33"/>
      <c r="AV1297" s="16"/>
      <c r="AW1297" s="16" t="s">
        <v>6370</v>
      </c>
      <c r="AX1297" s="16">
        <v>3045841442</v>
      </c>
      <c r="AY1297" s="16" t="s">
        <v>78</v>
      </c>
      <c r="AZ1297" s="16" t="str">
        <f t="shared" ca="1" si="116"/>
        <v xml:space="preserve"> </v>
      </c>
      <c r="BA1297" s="16" t="s">
        <v>87</v>
      </c>
      <c r="BB1297" s="16" t="s">
        <v>87</v>
      </c>
      <c r="BC1297" s="16"/>
      <c r="BD1297" s="18" t="s">
        <v>87</v>
      </c>
      <c r="BE1297" s="16"/>
      <c r="BF1297" s="16" t="s">
        <v>87</v>
      </c>
      <c r="BG1297" s="31"/>
      <c r="BH1297" s="16"/>
      <c r="BI1297" s="19"/>
      <c r="BJ1297" s="16"/>
      <c r="BK1297" s="16"/>
      <c r="BL1297" s="34"/>
    </row>
    <row r="1298" spans="1:64">
      <c r="A1298" s="15">
        <v>1449</v>
      </c>
      <c r="B1298" s="16">
        <v>301</v>
      </c>
      <c r="C1298" s="17" t="s">
        <v>64</v>
      </c>
      <c r="D1298" s="18">
        <v>1091669140</v>
      </c>
      <c r="E1298" s="18">
        <v>1091669140</v>
      </c>
      <c r="F1298" s="18">
        <v>1091669140</v>
      </c>
      <c r="G1298" s="17" t="s">
        <v>6371</v>
      </c>
      <c r="H1298" s="16" t="s">
        <v>89</v>
      </c>
      <c r="I1298" s="19">
        <v>33918</v>
      </c>
      <c r="J1298" s="16">
        <f t="shared" ca="1" si="115"/>
        <v>32</v>
      </c>
      <c r="K1298" s="17" t="s">
        <v>67</v>
      </c>
      <c r="L1298" s="16">
        <v>4070</v>
      </c>
      <c r="M1298" s="16" t="s">
        <v>3596</v>
      </c>
      <c r="N1298" s="16" t="s">
        <v>3597</v>
      </c>
      <c r="O1298" s="35" t="s">
        <v>3598</v>
      </c>
      <c r="P1298" s="16" t="s">
        <v>71</v>
      </c>
      <c r="Q1298" s="16" t="s">
        <v>131</v>
      </c>
      <c r="R1298" s="38" t="s">
        <v>73</v>
      </c>
      <c r="S1298" s="22"/>
      <c r="T1298" s="22">
        <v>1449</v>
      </c>
      <c r="U1298" s="22" t="s">
        <v>3597</v>
      </c>
      <c r="V1298" s="37" t="s">
        <v>3598</v>
      </c>
      <c r="W1298" s="16">
        <v>1000</v>
      </c>
      <c r="X1298" s="16" t="s">
        <v>74</v>
      </c>
      <c r="Y1298" s="16" t="s">
        <v>3599</v>
      </c>
      <c r="Z1298" s="16" t="s">
        <v>3600</v>
      </c>
      <c r="AA1298" s="16" t="s">
        <v>433</v>
      </c>
      <c r="AB1298" s="16" t="s">
        <v>662</v>
      </c>
      <c r="AC1298" s="16" t="s">
        <v>663</v>
      </c>
      <c r="AD1298" s="16" t="s">
        <v>4636</v>
      </c>
      <c r="AE1298" s="16" t="s">
        <v>3601</v>
      </c>
      <c r="AF1298" s="24">
        <v>2948278</v>
      </c>
      <c r="AG1298" s="25" t="s">
        <v>78</v>
      </c>
      <c r="AH1298" s="24">
        <v>2948278</v>
      </c>
      <c r="AI1298" s="26" t="s">
        <v>78</v>
      </c>
      <c r="AJ1298" s="27">
        <v>43059</v>
      </c>
      <c r="AK1298" s="19"/>
      <c r="AL1298" s="28">
        <f t="shared" ca="1" si="117"/>
        <v>7.333333333333333</v>
      </c>
      <c r="AM1298" s="16" t="s">
        <v>183</v>
      </c>
      <c r="AN1298" s="16" t="s">
        <v>94</v>
      </c>
      <c r="AO1298" s="16" t="s">
        <v>664</v>
      </c>
      <c r="AP1298" s="30">
        <v>6.9690000000000002E-2</v>
      </c>
      <c r="AQ1298" s="31" t="s">
        <v>6372</v>
      </c>
      <c r="AR1298" s="31" t="s">
        <v>6372</v>
      </c>
      <c r="AS1298" s="16" t="s">
        <v>107</v>
      </c>
      <c r="AT1298" s="16"/>
      <c r="AU1298" s="33"/>
      <c r="AV1298" s="16"/>
      <c r="AW1298" s="16" t="s">
        <v>6373</v>
      </c>
      <c r="AX1298" s="16">
        <v>3133611030</v>
      </c>
      <c r="AY1298" s="16" t="s">
        <v>78</v>
      </c>
      <c r="AZ1298" s="16" t="str">
        <f t="shared" ca="1" si="116"/>
        <v xml:space="preserve"> </v>
      </c>
      <c r="BA1298" s="16" t="s">
        <v>87</v>
      </c>
      <c r="BB1298" s="16" t="s">
        <v>265</v>
      </c>
      <c r="BC1298" s="16"/>
      <c r="BD1298" s="18" t="s">
        <v>87</v>
      </c>
      <c r="BE1298" s="16"/>
      <c r="BF1298" s="16" t="s">
        <v>87</v>
      </c>
      <c r="BG1298" s="31"/>
      <c r="BH1298" s="16"/>
      <c r="BI1298" s="19"/>
      <c r="BJ1298" s="16"/>
      <c r="BK1298" s="16"/>
      <c r="BL1298" s="34"/>
    </row>
    <row r="1299" spans="1:64">
      <c r="A1299" s="15">
        <v>1450</v>
      </c>
      <c r="B1299" s="16">
        <v>301</v>
      </c>
      <c r="C1299" s="17" t="s">
        <v>64</v>
      </c>
      <c r="D1299" s="18">
        <v>1092345236</v>
      </c>
      <c r="E1299" s="18">
        <v>1092345236</v>
      </c>
      <c r="F1299" s="18">
        <v>1092345236</v>
      </c>
      <c r="G1299" s="17" t="s">
        <v>6374</v>
      </c>
      <c r="H1299" s="16" t="s">
        <v>89</v>
      </c>
      <c r="I1299" s="19">
        <v>32939</v>
      </c>
      <c r="J1299" s="16">
        <f t="shared" ca="1" si="115"/>
        <v>35</v>
      </c>
      <c r="K1299" s="17" t="s">
        <v>67</v>
      </c>
      <c r="L1299" s="16">
        <v>4070</v>
      </c>
      <c r="M1299" s="16" t="s">
        <v>3596</v>
      </c>
      <c r="N1299" s="16" t="s">
        <v>3597</v>
      </c>
      <c r="O1299" s="35" t="s">
        <v>3598</v>
      </c>
      <c r="P1299" s="16" t="s">
        <v>71</v>
      </c>
      <c r="Q1299" s="16" t="s">
        <v>131</v>
      </c>
      <c r="R1299" s="38" t="s">
        <v>73</v>
      </c>
      <c r="S1299" s="22"/>
      <c r="T1299" s="22">
        <v>1450</v>
      </c>
      <c r="U1299" s="22" t="s">
        <v>3597</v>
      </c>
      <c r="V1299" s="37" t="s">
        <v>3598</v>
      </c>
      <c r="W1299" s="16">
        <v>1000</v>
      </c>
      <c r="X1299" s="16" t="s">
        <v>74</v>
      </c>
      <c r="Y1299" s="16" t="s">
        <v>3599</v>
      </c>
      <c r="Z1299" s="16" t="s">
        <v>3600</v>
      </c>
      <c r="AA1299" s="16" t="s">
        <v>671</v>
      </c>
      <c r="AB1299" s="16" t="s">
        <v>4243</v>
      </c>
      <c r="AC1299" s="16" t="s">
        <v>692</v>
      </c>
      <c r="AD1299" s="16" t="s">
        <v>4244</v>
      </c>
      <c r="AE1299" s="16" t="s">
        <v>1324</v>
      </c>
      <c r="AF1299" s="24">
        <v>2948278</v>
      </c>
      <c r="AG1299" s="25" t="s">
        <v>78</v>
      </c>
      <c r="AH1299" s="24">
        <v>2948278</v>
      </c>
      <c r="AI1299" s="26" t="s">
        <v>78</v>
      </c>
      <c r="AJ1299" s="27">
        <v>43118</v>
      </c>
      <c r="AK1299" s="19"/>
      <c r="AL1299" s="28">
        <f t="shared" ca="1" si="117"/>
        <v>7.166666666666667</v>
      </c>
      <c r="AM1299" s="16" t="s">
        <v>173</v>
      </c>
      <c r="AN1299" s="16" t="s">
        <v>240</v>
      </c>
      <c r="AO1299" s="16" t="s">
        <v>693</v>
      </c>
      <c r="AP1299" s="30">
        <v>6.9690000000000002E-2</v>
      </c>
      <c r="AQ1299" s="31" t="s">
        <v>6375</v>
      </c>
      <c r="AR1299" s="31" t="s">
        <v>6375</v>
      </c>
      <c r="AS1299" s="16" t="s">
        <v>107</v>
      </c>
      <c r="AT1299" s="16"/>
      <c r="AU1299" s="33"/>
      <c r="AV1299" s="16"/>
      <c r="AW1299" s="16" t="s">
        <v>6376</v>
      </c>
      <c r="AX1299" s="16">
        <v>3214051862</v>
      </c>
      <c r="AY1299" s="16" t="s">
        <v>78</v>
      </c>
      <c r="AZ1299" s="16" t="str">
        <f t="shared" ca="1" si="116"/>
        <v xml:space="preserve"> </v>
      </c>
      <c r="BA1299" s="16" t="s">
        <v>87</v>
      </c>
      <c r="BB1299" s="16" t="s">
        <v>87</v>
      </c>
      <c r="BC1299" s="16"/>
      <c r="BD1299" s="18" t="s">
        <v>87</v>
      </c>
      <c r="BE1299" s="16"/>
      <c r="BF1299" s="16" t="s">
        <v>87</v>
      </c>
      <c r="BG1299" s="31"/>
      <c r="BH1299" s="16"/>
      <c r="BI1299" s="19"/>
      <c r="BJ1299" s="16"/>
      <c r="BK1299" s="16"/>
      <c r="BL1299" s="34"/>
    </row>
    <row r="1300" spans="1:64">
      <c r="A1300" s="15">
        <v>1451</v>
      </c>
      <c r="B1300" s="16">
        <v>301</v>
      </c>
      <c r="C1300" s="17" t="s">
        <v>64</v>
      </c>
      <c r="D1300" s="18">
        <v>1093737294</v>
      </c>
      <c r="E1300" s="18">
        <v>1093737294</v>
      </c>
      <c r="F1300" s="18">
        <v>1093737294</v>
      </c>
      <c r="G1300" s="17" t="s">
        <v>6377</v>
      </c>
      <c r="H1300" s="16" t="s">
        <v>229</v>
      </c>
      <c r="I1300" s="19">
        <v>31621</v>
      </c>
      <c r="J1300" s="16">
        <f t="shared" ca="1" si="115"/>
        <v>38</v>
      </c>
      <c r="K1300" s="17" t="s">
        <v>67</v>
      </c>
      <c r="L1300" s="16">
        <v>4070</v>
      </c>
      <c r="M1300" s="16" t="s">
        <v>3596</v>
      </c>
      <c r="N1300" s="16" t="s">
        <v>3597</v>
      </c>
      <c r="O1300" s="35" t="s">
        <v>3598</v>
      </c>
      <c r="P1300" s="16" t="s">
        <v>71</v>
      </c>
      <c r="Q1300" s="16" t="s">
        <v>131</v>
      </c>
      <c r="R1300" s="38" t="s">
        <v>73</v>
      </c>
      <c r="S1300" s="22"/>
      <c r="T1300" s="22">
        <v>1451</v>
      </c>
      <c r="U1300" s="22" t="s">
        <v>3597</v>
      </c>
      <c r="V1300" s="37" t="s">
        <v>3598</v>
      </c>
      <c r="W1300" s="16">
        <v>1000</v>
      </c>
      <c r="X1300" s="16" t="s">
        <v>74</v>
      </c>
      <c r="Y1300" s="16" t="s">
        <v>3599</v>
      </c>
      <c r="Z1300" s="16" t="s">
        <v>3600</v>
      </c>
      <c r="AA1300" s="16" t="s">
        <v>145</v>
      </c>
      <c r="AB1300" s="16" t="s">
        <v>146</v>
      </c>
      <c r="AC1300" s="16" t="s">
        <v>147</v>
      </c>
      <c r="AD1300" s="16" t="s">
        <v>4179</v>
      </c>
      <c r="AE1300" s="16" t="s">
        <v>1324</v>
      </c>
      <c r="AF1300" s="24">
        <v>2948278</v>
      </c>
      <c r="AG1300" s="25" t="s">
        <v>78</v>
      </c>
      <c r="AH1300" s="24">
        <v>2948278</v>
      </c>
      <c r="AI1300" s="26" t="s">
        <v>78</v>
      </c>
      <c r="AJ1300" s="27">
        <v>43122</v>
      </c>
      <c r="AK1300" s="19"/>
      <c r="AL1300" s="28">
        <f t="shared" ca="1" si="117"/>
        <v>7.166666666666667</v>
      </c>
      <c r="AM1300" s="16" t="s">
        <v>120</v>
      </c>
      <c r="AN1300" s="16" t="s">
        <v>94</v>
      </c>
      <c r="AO1300" s="16" t="s">
        <v>148</v>
      </c>
      <c r="AP1300" s="30">
        <v>6.9690000000000002E-2</v>
      </c>
      <c r="AQ1300" s="31" t="s">
        <v>6378</v>
      </c>
      <c r="AR1300" s="31" t="s">
        <v>6378</v>
      </c>
      <c r="AS1300" s="16" t="s">
        <v>107</v>
      </c>
      <c r="AT1300" s="16"/>
      <c r="AU1300" s="33"/>
      <c r="AV1300" s="16"/>
      <c r="AW1300" s="16" t="s">
        <v>6379</v>
      </c>
      <c r="AX1300" s="16">
        <v>3506694094</v>
      </c>
      <c r="AY1300" s="16" t="s">
        <v>78</v>
      </c>
      <c r="AZ1300" s="16" t="str">
        <f t="shared" ca="1" si="116"/>
        <v xml:space="preserve"> </v>
      </c>
      <c r="BA1300" s="16" t="s">
        <v>87</v>
      </c>
      <c r="BB1300" s="16" t="s">
        <v>87</v>
      </c>
      <c r="BC1300" s="16"/>
      <c r="BD1300" s="18" t="s">
        <v>87</v>
      </c>
      <c r="BE1300" s="16"/>
      <c r="BF1300" s="16" t="s">
        <v>87</v>
      </c>
      <c r="BG1300" s="31"/>
      <c r="BH1300" s="16"/>
      <c r="BI1300" s="19"/>
      <c r="BJ1300" s="16"/>
      <c r="BK1300" s="16"/>
      <c r="BL1300" s="34"/>
    </row>
    <row r="1301" spans="1:64">
      <c r="A1301" s="15">
        <v>1452</v>
      </c>
      <c r="B1301" s="16">
        <v>301</v>
      </c>
      <c r="C1301" s="17" t="s">
        <v>64</v>
      </c>
      <c r="D1301" s="18">
        <v>1093758781</v>
      </c>
      <c r="E1301" s="18">
        <v>1093758781</v>
      </c>
      <c r="F1301" s="18">
        <v>1093758781</v>
      </c>
      <c r="G1301" s="17" t="s">
        <v>6380</v>
      </c>
      <c r="H1301" s="16" t="s">
        <v>89</v>
      </c>
      <c r="I1301" s="19">
        <v>33507</v>
      </c>
      <c r="J1301" s="16">
        <f t="shared" ca="1" si="115"/>
        <v>33</v>
      </c>
      <c r="K1301" s="17" t="s">
        <v>67</v>
      </c>
      <c r="L1301" s="16">
        <v>4070</v>
      </c>
      <c r="M1301" s="16" t="s">
        <v>3596</v>
      </c>
      <c r="N1301" s="16" t="s">
        <v>3597</v>
      </c>
      <c r="O1301" s="35" t="s">
        <v>3598</v>
      </c>
      <c r="P1301" s="16" t="s">
        <v>71</v>
      </c>
      <c r="Q1301" s="16" t="s">
        <v>131</v>
      </c>
      <c r="R1301" s="38" t="s">
        <v>73</v>
      </c>
      <c r="S1301" s="22"/>
      <c r="T1301" s="22">
        <v>1452</v>
      </c>
      <c r="U1301" s="22" t="s">
        <v>3597</v>
      </c>
      <c r="V1301" s="37" t="s">
        <v>3598</v>
      </c>
      <c r="W1301" s="16">
        <v>1000</v>
      </c>
      <c r="X1301" s="16" t="s">
        <v>74</v>
      </c>
      <c r="Y1301" s="16" t="s">
        <v>3599</v>
      </c>
      <c r="Z1301" s="16" t="s">
        <v>3600</v>
      </c>
      <c r="AA1301" s="16" t="s">
        <v>76</v>
      </c>
      <c r="AB1301" s="16" t="s">
        <v>76</v>
      </c>
      <c r="AC1301" s="16" t="s">
        <v>76</v>
      </c>
      <c r="AD1301" s="16"/>
      <c r="AE1301" s="16" t="s">
        <v>1324</v>
      </c>
      <c r="AF1301" s="24">
        <v>2948278</v>
      </c>
      <c r="AG1301" s="25" t="s">
        <v>78</v>
      </c>
      <c r="AH1301" s="24">
        <v>2948278</v>
      </c>
      <c r="AI1301" s="26" t="s">
        <v>78</v>
      </c>
      <c r="AJ1301" s="27">
        <v>43081</v>
      </c>
      <c r="AK1301" s="19"/>
      <c r="AL1301" s="28">
        <f t="shared" ca="1" si="117"/>
        <v>7.25</v>
      </c>
      <c r="AM1301" s="16" t="s">
        <v>120</v>
      </c>
      <c r="AN1301" s="16" t="s">
        <v>94</v>
      </c>
      <c r="AO1301" s="16" t="s">
        <v>82</v>
      </c>
      <c r="AP1301" s="30">
        <v>6.9690000000000002E-2</v>
      </c>
      <c r="AQ1301" s="31" t="s">
        <v>6381</v>
      </c>
      <c r="AR1301" s="31" t="s">
        <v>6381</v>
      </c>
      <c r="AS1301" s="16" t="s">
        <v>107</v>
      </c>
      <c r="AT1301" s="16"/>
      <c r="AU1301" s="33"/>
      <c r="AV1301" s="16"/>
      <c r="AW1301" s="16" t="s">
        <v>6382</v>
      </c>
      <c r="AX1301" s="16">
        <v>3155047581</v>
      </c>
      <c r="AY1301" s="16" t="s">
        <v>78</v>
      </c>
      <c r="AZ1301" s="16" t="str">
        <f t="shared" ca="1" si="116"/>
        <v xml:space="preserve"> </v>
      </c>
      <c r="BA1301" s="16" t="s">
        <v>87</v>
      </c>
      <c r="BB1301" s="16" t="s">
        <v>87</v>
      </c>
      <c r="BC1301" s="16"/>
      <c r="BD1301" s="18" t="s">
        <v>87</v>
      </c>
      <c r="BE1301" s="16"/>
      <c r="BF1301" s="16" t="s">
        <v>87</v>
      </c>
      <c r="BG1301" s="31"/>
      <c r="BH1301" s="16"/>
      <c r="BI1301" s="19"/>
      <c r="BJ1301" s="16"/>
      <c r="BK1301" s="16"/>
      <c r="BL1301" s="34"/>
    </row>
    <row r="1302" spans="1:64">
      <c r="A1302" s="15">
        <v>1453</v>
      </c>
      <c r="B1302" s="16">
        <v>301</v>
      </c>
      <c r="C1302" s="17" t="s">
        <v>64</v>
      </c>
      <c r="D1302" s="18">
        <v>1094322529</v>
      </c>
      <c r="E1302" s="18">
        <v>1094322529</v>
      </c>
      <c r="F1302" s="18">
        <v>1094322529</v>
      </c>
      <c r="G1302" s="17" t="s">
        <v>6383</v>
      </c>
      <c r="H1302" s="16" t="s">
        <v>229</v>
      </c>
      <c r="I1302" s="19">
        <v>33279</v>
      </c>
      <c r="J1302" s="16">
        <f t="shared" ca="1" si="115"/>
        <v>34</v>
      </c>
      <c r="K1302" s="17" t="s">
        <v>67</v>
      </c>
      <c r="L1302" s="16">
        <v>4070</v>
      </c>
      <c r="M1302" s="16" t="s">
        <v>3596</v>
      </c>
      <c r="N1302" s="16" t="s">
        <v>3597</v>
      </c>
      <c r="O1302" s="35" t="s">
        <v>3598</v>
      </c>
      <c r="P1302" s="16" t="s">
        <v>71</v>
      </c>
      <c r="Q1302" s="16" t="s">
        <v>131</v>
      </c>
      <c r="R1302" s="38" t="s">
        <v>73</v>
      </c>
      <c r="S1302" s="22"/>
      <c r="T1302" s="22">
        <v>1453</v>
      </c>
      <c r="U1302" s="22" t="s">
        <v>3597</v>
      </c>
      <c r="V1302" s="37" t="s">
        <v>3598</v>
      </c>
      <c r="W1302" s="16">
        <v>1000</v>
      </c>
      <c r="X1302" s="16" t="s">
        <v>74</v>
      </c>
      <c r="Y1302" s="16" t="s">
        <v>3599</v>
      </c>
      <c r="Z1302" s="16" t="s">
        <v>3600</v>
      </c>
      <c r="AA1302" s="16" t="s">
        <v>76</v>
      </c>
      <c r="AB1302" s="16" t="s">
        <v>76</v>
      </c>
      <c r="AC1302" s="16" t="s">
        <v>76</v>
      </c>
      <c r="AD1302" s="16"/>
      <c r="AE1302" s="16" t="s">
        <v>3601</v>
      </c>
      <c r="AF1302" s="24">
        <v>2948278</v>
      </c>
      <c r="AG1302" s="25" t="s">
        <v>78</v>
      </c>
      <c r="AH1302" s="24">
        <v>2948278</v>
      </c>
      <c r="AI1302" s="26" t="s">
        <v>78</v>
      </c>
      <c r="AJ1302" s="27">
        <v>43285</v>
      </c>
      <c r="AK1302" s="19"/>
      <c r="AL1302" s="28">
        <f t="shared" ca="1" si="117"/>
        <v>6.75</v>
      </c>
      <c r="AM1302" s="16" t="s">
        <v>173</v>
      </c>
      <c r="AN1302" s="16" t="s">
        <v>94</v>
      </c>
      <c r="AO1302" s="16" t="s">
        <v>82</v>
      </c>
      <c r="AP1302" s="30">
        <v>6.9690000000000002E-2</v>
      </c>
      <c r="AQ1302" s="31" t="s">
        <v>6384</v>
      </c>
      <c r="AR1302" s="31" t="s">
        <v>6384</v>
      </c>
      <c r="AS1302" s="16" t="s">
        <v>107</v>
      </c>
      <c r="AT1302" s="16"/>
      <c r="AU1302" s="33"/>
      <c r="AV1302" s="16"/>
      <c r="AW1302" s="16" t="s">
        <v>6385</v>
      </c>
      <c r="AX1302" s="16">
        <v>3104479618</v>
      </c>
      <c r="AY1302" s="16" t="s">
        <v>78</v>
      </c>
      <c r="AZ1302" s="16" t="str">
        <f t="shared" ca="1" si="116"/>
        <v xml:space="preserve"> </v>
      </c>
      <c r="BA1302" s="16" t="s">
        <v>87</v>
      </c>
      <c r="BB1302" s="16" t="s">
        <v>87</v>
      </c>
      <c r="BC1302" s="16"/>
      <c r="BD1302" s="18" t="s">
        <v>87</v>
      </c>
      <c r="BE1302" s="16"/>
      <c r="BF1302" s="16" t="s">
        <v>87</v>
      </c>
      <c r="BG1302" s="31"/>
      <c r="BH1302" s="16"/>
      <c r="BI1302" s="19"/>
      <c r="BJ1302" s="16"/>
      <c r="BK1302" s="16"/>
      <c r="BL1302" s="34"/>
    </row>
    <row r="1303" spans="1:64">
      <c r="A1303" s="15">
        <v>1454</v>
      </c>
      <c r="B1303" s="16">
        <v>301</v>
      </c>
      <c r="C1303" s="17" t="s">
        <v>64</v>
      </c>
      <c r="D1303" s="18">
        <v>1096183202</v>
      </c>
      <c r="E1303" s="18">
        <v>1096183202</v>
      </c>
      <c r="F1303" s="18">
        <v>1096183202</v>
      </c>
      <c r="G1303" s="17" t="s">
        <v>6386</v>
      </c>
      <c r="H1303" s="16" t="s">
        <v>89</v>
      </c>
      <c r="I1303" s="19">
        <v>31552</v>
      </c>
      <c r="J1303" s="16">
        <f t="shared" ca="1" si="115"/>
        <v>38</v>
      </c>
      <c r="K1303" s="17" t="s">
        <v>67</v>
      </c>
      <c r="L1303" s="16">
        <v>4070</v>
      </c>
      <c r="M1303" s="16" t="s">
        <v>3596</v>
      </c>
      <c r="N1303" s="16" t="s">
        <v>3597</v>
      </c>
      <c r="O1303" s="35" t="s">
        <v>3598</v>
      </c>
      <c r="P1303" s="16" t="s">
        <v>71</v>
      </c>
      <c r="Q1303" s="16" t="s">
        <v>131</v>
      </c>
      <c r="R1303" s="38" t="s">
        <v>73</v>
      </c>
      <c r="S1303" s="22"/>
      <c r="T1303" s="22">
        <v>1454</v>
      </c>
      <c r="U1303" s="22" t="s">
        <v>3597</v>
      </c>
      <c r="V1303" s="37" t="s">
        <v>3598</v>
      </c>
      <c r="W1303" s="16">
        <v>1000</v>
      </c>
      <c r="X1303" s="16" t="s">
        <v>74</v>
      </c>
      <c r="Y1303" s="16" t="s">
        <v>3599</v>
      </c>
      <c r="Z1303" s="16" t="s">
        <v>3600</v>
      </c>
      <c r="AA1303" s="16" t="s">
        <v>145</v>
      </c>
      <c r="AB1303" s="16" t="s">
        <v>1314</v>
      </c>
      <c r="AC1303" s="16" t="s">
        <v>559</v>
      </c>
      <c r="AD1303" s="16"/>
      <c r="AE1303" s="16" t="s">
        <v>1324</v>
      </c>
      <c r="AF1303" s="24">
        <v>2948278</v>
      </c>
      <c r="AG1303" s="25" t="s">
        <v>78</v>
      </c>
      <c r="AH1303" s="24">
        <v>2948278</v>
      </c>
      <c r="AI1303" s="26" t="s">
        <v>78</v>
      </c>
      <c r="AJ1303" s="27">
        <v>43066</v>
      </c>
      <c r="AK1303" s="19"/>
      <c r="AL1303" s="28">
        <f t="shared" ca="1" si="117"/>
        <v>7.333333333333333</v>
      </c>
      <c r="AM1303" s="16" t="s">
        <v>183</v>
      </c>
      <c r="AN1303" s="16" t="s">
        <v>121</v>
      </c>
      <c r="AO1303" s="16" t="s">
        <v>562</v>
      </c>
      <c r="AP1303" s="30">
        <v>6.9690000000000002E-2</v>
      </c>
      <c r="AQ1303" s="31" t="s">
        <v>6387</v>
      </c>
      <c r="AR1303" s="31" t="s">
        <v>6387</v>
      </c>
      <c r="AS1303" s="16" t="s">
        <v>107</v>
      </c>
      <c r="AT1303" s="16"/>
      <c r="AU1303" s="33"/>
      <c r="AV1303" s="16"/>
      <c r="AW1303" s="16" t="s">
        <v>6388</v>
      </c>
      <c r="AX1303" s="16">
        <v>3204900039</v>
      </c>
      <c r="AY1303" s="16" t="s">
        <v>78</v>
      </c>
      <c r="AZ1303" s="16" t="str">
        <f t="shared" ca="1" si="116"/>
        <v xml:space="preserve"> </v>
      </c>
      <c r="BA1303" s="16" t="s">
        <v>87</v>
      </c>
      <c r="BB1303" s="16" t="s">
        <v>265</v>
      </c>
      <c r="BC1303" s="16"/>
      <c r="BD1303" s="18" t="s">
        <v>87</v>
      </c>
      <c r="BE1303" s="16"/>
      <c r="BF1303" s="16" t="s">
        <v>87</v>
      </c>
      <c r="BG1303" s="31"/>
      <c r="BH1303" s="16"/>
      <c r="BI1303" s="19"/>
      <c r="BJ1303" s="16"/>
      <c r="BK1303" s="16"/>
      <c r="BL1303" s="34"/>
    </row>
    <row r="1304" spans="1:64">
      <c r="A1304" s="15">
        <v>1455</v>
      </c>
      <c r="B1304" s="16">
        <v>301</v>
      </c>
      <c r="C1304" s="17" t="s">
        <v>64</v>
      </c>
      <c r="D1304" s="18">
        <v>1096187720</v>
      </c>
      <c r="E1304" s="18">
        <v>1096187720</v>
      </c>
      <c r="F1304" s="18">
        <v>1096187720</v>
      </c>
      <c r="G1304" s="17" t="s">
        <v>6389</v>
      </c>
      <c r="H1304" s="16" t="s">
        <v>89</v>
      </c>
      <c r="I1304" s="19" t="s">
        <v>6390</v>
      </c>
      <c r="J1304" s="16">
        <f t="shared" ca="1" si="115"/>
        <v>38</v>
      </c>
      <c r="K1304" s="17" t="s">
        <v>67</v>
      </c>
      <c r="L1304" s="16">
        <v>4070</v>
      </c>
      <c r="M1304" s="16" t="s">
        <v>3596</v>
      </c>
      <c r="N1304" s="16" t="s">
        <v>3597</v>
      </c>
      <c r="O1304" s="35" t="s">
        <v>3598</v>
      </c>
      <c r="P1304" s="16" t="s">
        <v>71</v>
      </c>
      <c r="Q1304" s="16" t="s">
        <v>131</v>
      </c>
      <c r="R1304" s="38" t="s">
        <v>73</v>
      </c>
      <c r="S1304" s="22"/>
      <c r="T1304" s="22">
        <v>1455</v>
      </c>
      <c r="U1304" s="22" t="s">
        <v>3597</v>
      </c>
      <c r="V1304" s="37" t="s">
        <v>3598</v>
      </c>
      <c r="W1304" s="16">
        <v>1000</v>
      </c>
      <c r="X1304" s="16" t="s">
        <v>74</v>
      </c>
      <c r="Y1304" s="16" t="s">
        <v>3599</v>
      </c>
      <c r="Z1304" s="16" t="s">
        <v>3600</v>
      </c>
      <c r="AA1304" s="16" t="s">
        <v>145</v>
      </c>
      <c r="AB1304" s="16" t="s">
        <v>558</v>
      </c>
      <c r="AC1304" s="16" t="s">
        <v>559</v>
      </c>
      <c r="AD1304" s="72" t="s">
        <v>6391</v>
      </c>
      <c r="AE1304" s="16" t="s">
        <v>1324</v>
      </c>
      <c r="AF1304" s="24">
        <v>2948278</v>
      </c>
      <c r="AG1304" s="25" t="s">
        <v>78</v>
      </c>
      <c r="AH1304" s="24">
        <v>2948278</v>
      </c>
      <c r="AI1304" s="26" t="s">
        <v>78</v>
      </c>
      <c r="AJ1304" s="27">
        <v>43004</v>
      </c>
      <c r="AK1304" s="19"/>
      <c r="AL1304" s="28">
        <f t="shared" ca="1" si="117"/>
        <v>7.5</v>
      </c>
      <c r="AM1304" s="16" t="s">
        <v>120</v>
      </c>
      <c r="AN1304" s="16" t="s">
        <v>121</v>
      </c>
      <c r="AO1304" s="16" t="s">
        <v>562</v>
      </c>
      <c r="AP1304" s="30">
        <v>6.9690000000000002E-2</v>
      </c>
      <c r="AQ1304" s="31" t="s">
        <v>6392</v>
      </c>
      <c r="AR1304" s="31" t="s">
        <v>6392</v>
      </c>
      <c r="AS1304" s="16" t="s">
        <v>107</v>
      </c>
      <c r="AT1304" s="16"/>
      <c r="AU1304" s="33"/>
      <c r="AV1304" s="16"/>
      <c r="AW1304" s="16" t="s">
        <v>6393</v>
      </c>
      <c r="AX1304" s="16">
        <v>3157653204</v>
      </c>
      <c r="AY1304" s="16" t="s">
        <v>78</v>
      </c>
      <c r="AZ1304" s="16" t="str">
        <f t="shared" ca="1" si="116"/>
        <v xml:space="preserve"> </v>
      </c>
      <c r="BA1304" s="16" t="s">
        <v>87</v>
      </c>
      <c r="BB1304" s="16" t="s">
        <v>87</v>
      </c>
      <c r="BC1304" s="16"/>
      <c r="BD1304" s="18" t="s">
        <v>87</v>
      </c>
      <c r="BE1304" s="16"/>
      <c r="BF1304" s="16" t="s">
        <v>87</v>
      </c>
      <c r="BG1304" s="31"/>
      <c r="BH1304" s="16"/>
      <c r="BI1304" s="19"/>
      <c r="BJ1304" s="16"/>
      <c r="BK1304" s="16"/>
      <c r="BL1304" s="34"/>
    </row>
    <row r="1305" spans="1:64">
      <c r="A1305" s="15">
        <v>1456</v>
      </c>
      <c r="B1305" s="16">
        <v>301</v>
      </c>
      <c r="C1305" s="17" t="s">
        <v>64</v>
      </c>
      <c r="D1305" s="18">
        <v>1096189095</v>
      </c>
      <c r="E1305" s="18">
        <v>1096189095</v>
      </c>
      <c r="F1305" s="18">
        <v>1096189095</v>
      </c>
      <c r="G1305" s="17" t="s">
        <v>6394</v>
      </c>
      <c r="H1305" s="16" t="s">
        <v>229</v>
      </c>
      <c r="I1305" s="19" t="s">
        <v>6395</v>
      </c>
      <c r="J1305" s="16">
        <f t="shared" ca="1" si="115"/>
        <v>38</v>
      </c>
      <c r="K1305" s="17" t="s">
        <v>67</v>
      </c>
      <c r="L1305" s="16">
        <v>4070</v>
      </c>
      <c r="M1305" s="16" t="s">
        <v>3596</v>
      </c>
      <c r="N1305" s="16" t="s">
        <v>3597</v>
      </c>
      <c r="O1305" s="35" t="s">
        <v>3598</v>
      </c>
      <c r="P1305" s="16" t="s">
        <v>71</v>
      </c>
      <c r="Q1305" s="16" t="s">
        <v>131</v>
      </c>
      <c r="R1305" s="38" t="s">
        <v>73</v>
      </c>
      <c r="S1305" s="22"/>
      <c r="T1305" s="22">
        <v>1456</v>
      </c>
      <c r="U1305" s="22" t="s">
        <v>3597</v>
      </c>
      <c r="V1305" s="37" t="s">
        <v>3598</v>
      </c>
      <c r="W1305" s="16">
        <v>1000</v>
      </c>
      <c r="X1305" s="16" t="s">
        <v>74</v>
      </c>
      <c r="Y1305" s="16" t="s">
        <v>3599</v>
      </c>
      <c r="Z1305" s="16" t="s">
        <v>3600</v>
      </c>
      <c r="AA1305" s="16" t="s">
        <v>190</v>
      </c>
      <c r="AB1305" s="16" t="s">
        <v>1085</v>
      </c>
      <c r="AC1305" s="16" t="s">
        <v>1086</v>
      </c>
      <c r="AD1305" s="16"/>
      <c r="AE1305" s="16" t="s">
        <v>1324</v>
      </c>
      <c r="AF1305" s="24">
        <v>2948278</v>
      </c>
      <c r="AG1305" s="25" t="s">
        <v>78</v>
      </c>
      <c r="AH1305" s="24">
        <v>2948278</v>
      </c>
      <c r="AI1305" s="26" t="s">
        <v>78</v>
      </c>
      <c r="AJ1305" s="27">
        <v>43005</v>
      </c>
      <c r="AK1305" s="19"/>
      <c r="AL1305" s="28">
        <f t="shared" ca="1" si="117"/>
        <v>7.5</v>
      </c>
      <c r="AM1305" s="16" t="s">
        <v>183</v>
      </c>
      <c r="AN1305" s="16" t="s">
        <v>240</v>
      </c>
      <c r="AO1305" s="16" t="s">
        <v>1087</v>
      </c>
      <c r="AP1305" s="30">
        <v>6.9690000000000002E-2</v>
      </c>
      <c r="AQ1305" s="31" t="s">
        <v>6396</v>
      </c>
      <c r="AR1305" s="31" t="s">
        <v>6396</v>
      </c>
      <c r="AS1305" s="16" t="s">
        <v>107</v>
      </c>
      <c r="AT1305" s="16"/>
      <c r="AU1305" s="33"/>
      <c r="AV1305" s="16"/>
      <c r="AW1305" s="16" t="s">
        <v>6397</v>
      </c>
      <c r="AX1305" s="16">
        <v>3134646068</v>
      </c>
      <c r="AY1305" s="16" t="s">
        <v>78</v>
      </c>
      <c r="AZ1305" s="16" t="str">
        <f t="shared" ca="1" si="116"/>
        <v xml:space="preserve"> </v>
      </c>
      <c r="BA1305" s="16" t="s">
        <v>87</v>
      </c>
      <c r="BB1305" s="16" t="s">
        <v>87</v>
      </c>
      <c r="BC1305" s="16"/>
      <c r="BD1305" s="18" t="s">
        <v>87</v>
      </c>
      <c r="BE1305" s="16"/>
      <c r="BF1305" s="16" t="s">
        <v>87</v>
      </c>
      <c r="BG1305" s="31"/>
      <c r="BH1305" s="16"/>
      <c r="BI1305" s="19"/>
      <c r="BJ1305" s="16"/>
      <c r="BK1305" s="16"/>
      <c r="BL1305" s="34"/>
    </row>
    <row r="1306" spans="1:64">
      <c r="A1306" s="15">
        <v>1457</v>
      </c>
      <c r="B1306" s="16">
        <v>301</v>
      </c>
      <c r="C1306" s="17" t="s">
        <v>64</v>
      </c>
      <c r="D1306" s="18">
        <v>82210022</v>
      </c>
      <c r="E1306" s="18">
        <v>82210022</v>
      </c>
      <c r="F1306" s="18">
        <v>82210022</v>
      </c>
      <c r="G1306" s="17" t="s">
        <v>6398</v>
      </c>
      <c r="H1306" s="16" t="s">
        <v>89</v>
      </c>
      <c r="I1306" s="19">
        <v>30984</v>
      </c>
      <c r="J1306" s="16">
        <f t="shared" ca="1" si="115"/>
        <v>40</v>
      </c>
      <c r="K1306" s="17" t="s">
        <v>67</v>
      </c>
      <c r="L1306" s="16">
        <v>4070</v>
      </c>
      <c r="M1306" s="16" t="s">
        <v>3596</v>
      </c>
      <c r="N1306" s="16" t="s">
        <v>3597</v>
      </c>
      <c r="O1306" s="35" t="s">
        <v>3598</v>
      </c>
      <c r="P1306" s="16" t="s">
        <v>71</v>
      </c>
      <c r="Q1306" s="16" t="s">
        <v>131</v>
      </c>
      <c r="R1306" s="38" t="s">
        <v>73</v>
      </c>
      <c r="S1306" s="22"/>
      <c r="T1306" s="22">
        <v>1457</v>
      </c>
      <c r="U1306" s="22" t="s">
        <v>3597</v>
      </c>
      <c r="V1306" s="37" t="s">
        <v>3598</v>
      </c>
      <c r="W1306" s="16">
        <v>1000</v>
      </c>
      <c r="X1306" s="16" t="s">
        <v>74</v>
      </c>
      <c r="Y1306" s="16" t="s">
        <v>3599</v>
      </c>
      <c r="Z1306" s="16" t="s">
        <v>3600</v>
      </c>
      <c r="AA1306" s="16" t="s">
        <v>339</v>
      </c>
      <c r="AB1306" s="16" t="s">
        <v>4454</v>
      </c>
      <c r="AC1306" s="16" t="s">
        <v>3948</v>
      </c>
      <c r="AD1306" s="16"/>
      <c r="AE1306" s="16" t="s">
        <v>3601</v>
      </c>
      <c r="AF1306" s="24">
        <v>2948278</v>
      </c>
      <c r="AG1306" s="25" t="s">
        <v>78</v>
      </c>
      <c r="AH1306" s="24">
        <v>2948278</v>
      </c>
      <c r="AI1306" s="26" t="s">
        <v>78</v>
      </c>
      <c r="AJ1306" s="27">
        <v>43797</v>
      </c>
      <c r="AK1306" s="19"/>
      <c r="AL1306" s="28">
        <f t="shared" ca="1" si="117"/>
        <v>5.333333333333333</v>
      </c>
      <c r="AM1306" s="16" t="s">
        <v>183</v>
      </c>
      <c r="AN1306" s="16" t="s">
        <v>94</v>
      </c>
      <c r="AO1306" s="16" t="s">
        <v>3949</v>
      </c>
      <c r="AP1306" s="30">
        <v>6.9690000000000002E-2</v>
      </c>
      <c r="AQ1306" s="31" t="s">
        <v>6399</v>
      </c>
      <c r="AR1306" s="31" t="s">
        <v>6400</v>
      </c>
      <c r="AS1306" s="16" t="s">
        <v>107</v>
      </c>
      <c r="AT1306" s="16"/>
      <c r="AU1306" s="33"/>
      <c r="AV1306" s="16"/>
      <c r="AW1306" s="16" t="s">
        <v>6401</v>
      </c>
      <c r="AX1306" s="16">
        <v>3152599087</v>
      </c>
      <c r="AY1306" s="16" t="s">
        <v>78</v>
      </c>
      <c r="AZ1306" s="16" t="str">
        <f t="shared" ca="1" si="116"/>
        <v xml:space="preserve"> </v>
      </c>
      <c r="BA1306" s="16" t="s">
        <v>87</v>
      </c>
      <c r="BB1306" s="16" t="s">
        <v>87</v>
      </c>
      <c r="BC1306" s="16"/>
      <c r="BD1306" s="18" t="s">
        <v>87</v>
      </c>
      <c r="BE1306" s="16"/>
      <c r="BF1306" s="16" t="s">
        <v>87</v>
      </c>
      <c r="BG1306" s="31"/>
      <c r="BH1306" s="16"/>
      <c r="BI1306" s="19"/>
      <c r="BJ1306" s="16"/>
      <c r="BK1306" s="16"/>
      <c r="BL1306" s="34"/>
    </row>
    <row r="1307" spans="1:64">
      <c r="A1307" s="15">
        <v>1459</v>
      </c>
      <c r="B1307" s="16">
        <v>301</v>
      </c>
      <c r="C1307" s="17" t="s">
        <v>64</v>
      </c>
      <c r="D1307" s="18">
        <v>1096238343</v>
      </c>
      <c r="E1307" s="18">
        <v>1096238343</v>
      </c>
      <c r="F1307" s="18">
        <v>1096238343</v>
      </c>
      <c r="G1307" s="17" t="s">
        <v>6402</v>
      </c>
      <c r="H1307" s="16" t="s">
        <v>66</v>
      </c>
      <c r="I1307" s="19" t="s">
        <v>6403</v>
      </c>
      <c r="J1307" s="16">
        <f t="shared" ref="J1307:J1321" ca="1" si="118">IF(I1307=0," ",DATEDIF(I1307,TODAY(),"Y"))</f>
        <v>48</v>
      </c>
      <c r="K1307" s="17" t="s">
        <v>67</v>
      </c>
      <c r="L1307" s="16">
        <v>4070</v>
      </c>
      <c r="M1307" s="16" t="s">
        <v>3596</v>
      </c>
      <c r="N1307" s="16" t="s">
        <v>3597</v>
      </c>
      <c r="O1307" s="35" t="s">
        <v>3598</v>
      </c>
      <c r="P1307" s="16" t="s">
        <v>71</v>
      </c>
      <c r="Q1307" s="16" t="s">
        <v>131</v>
      </c>
      <c r="R1307" s="38" t="s">
        <v>73</v>
      </c>
      <c r="S1307" s="22"/>
      <c r="T1307" s="22">
        <v>1459</v>
      </c>
      <c r="U1307" s="22" t="s">
        <v>3597</v>
      </c>
      <c r="V1307" s="37" t="s">
        <v>3598</v>
      </c>
      <c r="W1307" s="16">
        <v>1000</v>
      </c>
      <c r="X1307" s="16" t="s">
        <v>74</v>
      </c>
      <c r="Y1307" s="16" t="s">
        <v>3599</v>
      </c>
      <c r="Z1307" s="16" t="s">
        <v>3600</v>
      </c>
      <c r="AA1307" s="16" t="s">
        <v>145</v>
      </c>
      <c r="AB1307" s="16" t="s">
        <v>1314</v>
      </c>
      <c r="AC1307" s="16" t="s">
        <v>559</v>
      </c>
      <c r="AD1307" s="16" t="s">
        <v>3658</v>
      </c>
      <c r="AE1307" s="16" t="s">
        <v>1324</v>
      </c>
      <c r="AF1307" s="24">
        <v>2948278</v>
      </c>
      <c r="AG1307" s="25" t="s">
        <v>78</v>
      </c>
      <c r="AH1307" s="24">
        <v>2948278</v>
      </c>
      <c r="AI1307" s="26" t="s">
        <v>78</v>
      </c>
      <c r="AJ1307" s="27">
        <v>43021</v>
      </c>
      <c r="AK1307" s="19"/>
      <c r="AL1307" s="28">
        <f t="shared" ca="1" si="117"/>
        <v>7.416666666666667</v>
      </c>
      <c r="AM1307" s="16" t="s">
        <v>183</v>
      </c>
      <c r="AN1307" s="16" t="s">
        <v>121</v>
      </c>
      <c r="AO1307" s="16" t="s">
        <v>562</v>
      </c>
      <c r="AP1307" s="30">
        <v>6.9690000000000002E-2</v>
      </c>
      <c r="AQ1307" s="31" t="s">
        <v>6404</v>
      </c>
      <c r="AR1307" s="31" t="s">
        <v>6404</v>
      </c>
      <c r="AS1307" s="16" t="s">
        <v>107</v>
      </c>
      <c r="AT1307" s="16"/>
      <c r="AU1307" s="33"/>
      <c r="AV1307" s="16"/>
      <c r="AW1307" s="16" t="s">
        <v>6405</v>
      </c>
      <c r="AX1307" s="16">
        <v>3154090894</v>
      </c>
      <c r="AY1307" s="16" t="s">
        <v>78</v>
      </c>
      <c r="AZ1307" s="16" t="str">
        <f t="shared" ca="1" si="116"/>
        <v xml:space="preserve"> </v>
      </c>
      <c r="BA1307" s="16" t="s">
        <v>87</v>
      </c>
      <c r="BB1307" s="16" t="s">
        <v>87</v>
      </c>
      <c r="BC1307" s="16"/>
      <c r="BD1307" s="18" t="s">
        <v>87</v>
      </c>
      <c r="BE1307" s="16"/>
      <c r="BF1307" s="16" t="s">
        <v>87</v>
      </c>
      <c r="BG1307" s="31"/>
      <c r="BH1307" s="16"/>
      <c r="BI1307" s="19"/>
      <c r="BJ1307" s="16"/>
      <c r="BK1307" s="16"/>
      <c r="BL1307" s="34"/>
    </row>
    <row r="1308" spans="1:64">
      <c r="A1308" s="15">
        <v>1460</v>
      </c>
      <c r="B1308" s="16">
        <v>301</v>
      </c>
      <c r="C1308" s="17" t="s">
        <v>64</v>
      </c>
      <c r="D1308" s="18">
        <v>1098608465</v>
      </c>
      <c r="E1308" s="18">
        <v>1098608465</v>
      </c>
      <c r="F1308" s="18">
        <v>1098608465</v>
      </c>
      <c r="G1308" s="17" t="s">
        <v>6406</v>
      </c>
      <c r="H1308" s="16" t="s">
        <v>89</v>
      </c>
      <c r="I1308" s="19">
        <v>31450</v>
      </c>
      <c r="J1308" s="16">
        <f t="shared" ca="1" si="118"/>
        <v>39</v>
      </c>
      <c r="K1308" s="17" t="s">
        <v>67</v>
      </c>
      <c r="L1308" s="16">
        <v>4070</v>
      </c>
      <c r="M1308" s="16" t="s">
        <v>3596</v>
      </c>
      <c r="N1308" s="16" t="s">
        <v>3597</v>
      </c>
      <c r="O1308" s="35" t="s">
        <v>3598</v>
      </c>
      <c r="P1308" s="16" t="s">
        <v>71</v>
      </c>
      <c r="Q1308" s="16" t="s">
        <v>131</v>
      </c>
      <c r="R1308" s="38" t="s">
        <v>73</v>
      </c>
      <c r="S1308" s="22"/>
      <c r="T1308" s="22">
        <v>1460</v>
      </c>
      <c r="U1308" s="22" t="s">
        <v>3597</v>
      </c>
      <c r="V1308" s="37" t="s">
        <v>3598</v>
      </c>
      <c r="W1308" s="16">
        <v>1000</v>
      </c>
      <c r="X1308" s="16" t="s">
        <v>74</v>
      </c>
      <c r="Y1308" s="16" t="s">
        <v>3599</v>
      </c>
      <c r="Z1308" s="16" t="s">
        <v>3600</v>
      </c>
      <c r="AA1308" s="16" t="s">
        <v>145</v>
      </c>
      <c r="AB1308" s="16" t="s">
        <v>558</v>
      </c>
      <c r="AC1308" s="16" t="s">
        <v>559</v>
      </c>
      <c r="AD1308" s="16"/>
      <c r="AE1308" s="16" t="s">
        <v>1324</v>
      </c>
      <c r="AF1308" s="24">
        <v>2948278</v>
      </c>
      <c r="AG1308" s="25" t="s">
        <v>78</v>
      </c>
      <c r="AH1308" s="24">
        <v>2948278</v>
      </c>
      <c r="AI1308" s="26" t="s">
        <v>78</v>
      </c>
      <c r="AJ1308" s="27">
        <v>43059</v>
      </c>
      <c r="AK1308" s="19"/>
      <c r="AL1308" s="28">
        <f t="shared" ca="1" si="117"/>
        <v>7.333333333333333</v>
      </c>
      <c r="AM1308" s="16" t="s">
        <v>120</v>
      </c>
      <c r="AN1308" s="16" t="s">
        <v>121</v>
      </c>
      <c r="AO1308" s="16" t="s">
        <v>562</v>
      </c>
      <c r="AP1308" s="30">
        <v>6.9690000000000002E-2</v>
      </c>
      <c r="AQ1308" s="31" t="s">
        <v>6407</v>
      </c>
      <c r="AR1308" s="31" t="s">
        <v>6407</v>
      </c>
      <c r="AS1308" s="16" t="s">
        <v>107</v>
      </c>
      <c r="AT1308" s="16"/>
      <c r="AU1308" s="33"/>
      <c r="AV1308" s="16"/>
      <c r="AW1308" s="16" t="s">
        <v>6408</v>
      </c>
      <c r="AX1308" s="16">
        <v>3115555793</v>
      </c>
      <c r="AY1308" s="16" t="s">
        <v>78</v>
      </c>
      <c r="AZ1308" s="16" t="str">
        <f t="shared" ca="1" si="116"/>
        <v xml:space="preserve"> </v>
      </c>
      <c r="BA1308" s="16" t="s">
        <v>87</v>
      </c>
      <c r="BB1308" s="16" t="s">
        <v>87</v>
      </c>
      <c r="BC1308" s="16"/>
      <c r="BD1308" s="18" t="s">
        <v>87</v>
      </c>
      <c r="BE1308" s="16"/>
      <c r="BF1308" s="16" t="s">
        <v>87</v>
      </c>
      <c r="BG1308" s="31"/>
      <c r="BH1308" s="16"/>
      <c r="BI1308" s="19"/>
      <c r="BJ1308" s="16"/>
      <c r="BK1308" s="16"/>
      <c r="BL1308" s="34"/>
    </row>
    <row r="1309" spans="1:64">
      <c r="A1309" s="15">
        <v>1461</v>
      </c>
      <c r="B1309" s="16">
        <v>301</v>
      </c>
      <c r="C1309" s="17" t="s">
        <v>64</v>
      </c>
      <c r="D1309" s="18">
        <v>1098665865</v>
      </c>
      <c r="E1309" s="18">
        <v>1098665865</v>
      </c>
      <c r="F1309" s="18">
        <v>1098665865</v>
      </c>
      <c r="G1309" s="17" t="s">
        <v>6409</v>
      </c>
      <c r="H1309" s="16" t="s">
        <v>229</v>
      </c>
      <c r="I1309" s="19" t="s">
        <v>6410</v>
      </c>
      <c r="J1309" s="16">
        <f t="shared" ca="1" si="118"/>
        <v>36</v>
      </c>
      <c r="K1309" s="17" t="s">
        <v>67</v>
      </c>
      <c r="L1309" s="16">
        <v>4070</v>
      </c>
      <c r="M1309" s="16" t="s">
        <v>3596</v>
      </c>
      <c r="N1309" s="16" t="s">
        <v>3597</v>
      </c>
      <c r="O1309" s="35" t="s">
        <v>3598</v>
      </c>
      <c r="P1309" s="16" t="s">
        <v>71</v>
      </c>
      <c r="Q1309" s="16" t="s">
        <v>131</v>
      </c>
      <c r="R1309" s="38" t="s">
        <v>73</v>
      </c>
      <c r="S1309" s="22"/>
      <c r="T1309" s="22">
        <v>1461</v>
      </c>
      <c r="U1309" s="22" t="s">
        <v>3597</v>
      </c>
      <c r="V1309" s="37" t="s">
        <v>3598</v>
      </c>
      <c r="W1309" s="16">
        <v>1000</v>
      </c>
      <c r="X1309" s="16" t="s">
        <v>74</v>
      </c>
      <c r="Y1309" s="16" t="s">
        <v>3599</v>
      </c>
      <c r="Z1309" s="16" t="s">
        <v>3600</v>
      </c>
      <c r="AA1309" s="16" t="s">
        <v>145</v>
      </c>
      <c r="AB1309" s="16" t="s">
        <v>6411</v>
      </c>
      <c r="AC1309" s="16" t="s">
        <v>147</v>
      </c>
      <c r="AD1309" s="16" t="s">
        <v>6412</v>
      </c>
      <c r="AE1309" s="16" t="s">
        <v>1324</v>
      </c>
      <c r="AF1309" s="24">
        <v>2948278</v>
      </c>
      <c r="AG1309" s="25" t="s">
        <v>78</v>
      </c>
      <c r="AH1309" s="24">
        <v>2948278</v>
      </c>
      <c r="AI1309" s="26" t="s">
        <v>78</v>
      </c>
      <c r="AJ1309" s="27">
        <v>42832</v>
      </c>
      <c r="AK1309" s="19"/>
      <c r="AL1309" s="28">
        <f t="shared" ca="1" si="117"/>
        <v>7.916666666666667</v>
      </c>
      <c r="AM1309" s="16" t="s">
        <v>183</v>
      </c>
      <c r="AN1309" s="16" t="s">
        <v>121</v>
      </c>
      <c r="AO1309" s="16" t="s">
        <v>148</v>
      </c>
      <c r="AP1309" s="30">
        <v>6.9690000000000002E-2</v>
      </c>
      <c r="AQ1309" s="31" t="s">
        <v>6413</v>
      </c>
      <c r="AR1309" s="31" t="s">
        <v>6414</v>
      </c>
      <c r="AS1309" s="16" t="s">
        <v>107</v>
      </c>
      <c r="AT1309" s="16"/>
      <c r="AU1309" s="33"/>
      <c r="AV1309" s="16"/>
      <c r="AW1309" s="16" t="s">
        <v>6415</v>
      </c>
      <c r="AX1309" s="16">
        <v>3175688291</v>
      </c>
      <c r="AY1309" s="16" t="s">
        <v>78</v>
      </c>
      <c r="AZ1309" s="16" t="str">
        <f t="shared" ca="1" si="116"/>
        <v xml:space="preserve"> </v>
      </c>
      <c r="BA1309" s="16" t="s">
        <v>87</v>
      </c>
      <c r="BB1309" s="16" t="s">
        <v>87</v>
      </c>
      <c r="BC1309" s="16"/>
      <c r="BD1309" s="18" t="s">
        <v>87</v>
      </c>
      <c r="BE1309" s="16"/>
      <c r="BF1309" s="16" t="s">
        <v>87</v>
      </c>
      <c r="BG1309" s="31"/>
      <c r="BH1309" s="16"/>
      <c r="BI1309" s="19"/>
      <c r="BJ1309" s="16"/>
      <c r="BK1309" s="16"/>
      <c r="BL1309" s="34"/>
    </row>
    <row r="1310" spans="1:64">
      <c r="A1310" s="15">
        <v>1462</v>
      </c>
      <c r="B1310" s="16">
        <v>301</v>
      </c>
      <c r="C1310" s="17" t="s">
        <v>64</v>
      </c>
      <c r="D1310" s="18">
        <v>1098747960</v>
      </c>
      <c r="E1310" s="18">
        <v>1098747960</v>
      </c>
      <c r="F1310" s="18">
        <v>1098747960</v>
      </c>
      <c r="G1310" s="17" t="s">
        <v>6416</v>
      </c>
      <c r="H1310" s="16" t="s">
        <v>89</v>
      </c>
      <c r="I1310" s="19" t="s">
        <v>6417</v>
      </c>
      <c r="J1310" s="16">
        <f t="shared" ca="1" si="118"/>
        <v>31</v>
      </c>
      <c r="K1310" s="17" t="s">
        <v>67</v>
      </c>
      <c r="L1310" s="16">
        <v>4070</v>
      </c>
      <c r="M1310" s="16" t="s">
        <v>3596</v>
      </c>
      <c r="N1310" s="16" t="s">
        <v>3597</v>
      </c>
      <c r="O1310" s="35" t="s">
        <v>3598</v>
      </c>
      <c r="P1310" s="16" t="s">
        <v>71</v>
      </c>
      <c r="Q1310" s="16" t="s">
        <v>131</v>
      </c>
      <c r="R1310" s="38" t="s">
        <v>73</v>
      </c>
      <c r="S1310" s="22"/>
      <c r="T1310" s="22">
        <v>1462</v>
      </c>
      <c r="U1310" s="22" t="s">
        <v>3597</v>
      </c>
      <c r="V1310" s="37" t="s">
        <v>3598</v>
      </c>
      <c r="W1310" s="16">
        <v>1000</v>
      </c>
      <c r="X1310" s="16" t="s">
        <v>74</v>
      </c>
      <c r="Y1310" s="16" t="s">
        <v>3599</v>
      </c>
      <c r="Z1310" s="16" t="s">
        <v>3600</v>
      </c>
      <c r="AA1310" s="16" t="s">
        <v>76</v>
      </c>
      <c r="AB1310" s="16" t="s">
        <v>76</v>
      </c>
      <c r="AC1310" s="16" t="s">
        <v>76</v>
      </c>
      <c r="AD1310" s="16"/>
      <c r="AE1310" s="16" t="s">
        <v>1324</v>
      </c>
      <c r="AF1310" s="24">
        <v>2948278</v>
      </c>
      <c r="AG1310" s="25" t="s">
        <v>78</v>
      </c>
      <c r="AH1310" s="24">
        <v>2948278</v>
      </c>
      <c r="AI1310" s="26" t="s">
        <v>78</v>
      </c>
      <c r="AJ1310" s="27">
        <v>43014</v>
      </c>
      <c r="AK1310" s="19"/>
      <c r="AL1310" s="28">
        <f t="shared" ca="1" si="117"/>
        <v>7.416666666666667</v>
      </c>
      <c r="AM1310" s="16" t="s">
        <v>173</v>
      </c>
      <c r="AN1310" s="39" t="s">
        <v>94</v>
      </c>
      <c r="AO1310" s="16" t="s">
        <v>82</v>
      </c>
      <c r="AP1310" s="30">
        <v>6.9690000000000002E-2</v>
      </c>
      <c r="AQ1310" s="31" t="s">
        <v>6418</v>
      </c>
      <c r="AR1310" s="31" t="s">
        <v>6418</v>
      </c>
      <c r="AS1310" s="16" t="s">
        <v>107</v>
      </c>
      <c r="AT1310" s="16"/>
      <c r="AU1310" s="33"/>
      <c r="AV1310" s="16"/>
      <c r="AW1310" s="16" t="s">
        <v>6419</v>
      </c>
      <c r="AX1310" s="16" t="s">
        <v>6420</v>
      </c>
      <c r="AY1310" s="16" t="s">
        <v>78</v>
      </c>
      <c r="AZ1310" s="16" t="str">
        <f t="shared" ca="1" si="116"/>
        <v xml:space="preserve"> </v>
      </c>
      <c r="BA1310" s="16" t="s">
        <v>87</v>
      </c>
      <c r="BB1310" s="16" t="s">
        <v>87</v>
      </c>
      <c r="BC1310" s="16"/>
      <c r="BD1310" s="18" t="s">
        <v>87</v>
      </c>
      <c r="BE1310" s="16"/>
      <c r="BF1310" s="16" t="s">
        <v>87</v>
      </c>
      <c r="BG1310" s="31"/>
      <c r="BH1310" s="16"/>
      <c r="BI1310" s="19"/>
      <c r="BJ1310" s="16"/>
      <c r="BK1310" s="16"/>
      <c r="BL1310" s="34"/>
    </row>
    <row r="1311" spans="1:64">
      <c r="A1311" s="15">
        <v>1463</v>
      </c>
      <c r="B1311" s="16">
        <v>301</v>
      </c>
      <c r="C1311" s="17" t="s">
        <v>64</v>
      </c>
      <c r="D1311" s="18">
        <v>1098815293</v>
      </c>
      <c r="E1311" s="18">
        <v>1098815293</v>
      </c>
      <c r="F1311" s="18">
        <v>1098815293</v>
      </c>
      <c r="G1311" s="17" t="s">
        <v>6421</v>
      </c>
      <c r="H1311" s="16" t="s">
        <v>66</v>
      </c>
      <c r="I1311" s="19">
        <v>31871</v>
      </c>
      <c r="J1311" s="16">
        <f t="shared" ca="1" si="118"/>
        <v>38</v>
      </c>
      <c r="K1311" s="17" t="s">
        <v>67</v>
      </c>
      <c r="L1311" s="16">
        <v>4070</v>
      </c>
      <c r="M1311" s="16" t="s">
        <v>3596</v>
      </c>
      <c r="N1311" s="16" t="s">
        <v>3597</v>
      </c>
      <c r="O1311" s="35" t="s">
        <v>3598</v>
      </c>
      <c r="P1311" s="16" t="s">
        <v>71</v>
      </c>
      <c r="Q1311" s="16" t="s">
        <v>131</v>
      </c>
      <c r="R1311" s="38" t="s">
        <v>73</v>
      </c>
      <c r="S1311" s="22"/>
      <c r="T1311" s="22">
        <v>1463</v>
      </c>
      <c r="U1311" s="22" t="s">
        <v>3597</v>
      </c>
      <c r="V1311" s="37" t="s">
        <v>3598</v>
      </c>
      <c r="W1311" s="16">
        <v>1000</v>
      </c>
      <c r="X1311" s="16" t="s">
        <v>74</v>
      </c>
      <c r="Y1311" s="16" t="s">
        <v>3599</v>
      </c>
      <c r="Z1311" s="16" t="s">
        <v>3600</v>
      </c>
      <c r="AA1311" s="16" t="s">
        <v>145</v>
      </c>
      <c r="AB1311" s="16" t="s">
        <v>146</v>
      </c>
      <c r="AC1311" s="16" t="s">
        <v>147</v>
      </c>
      <c r="AD1311" s="16" t="s">
        <v>5138</v>
      </c>
      <c r="AE1311" s="16" t="s">
        <v>3601</v>
      </c>
      <c r="AF1311" s="24">
        <v>2948278</v>
      </c>
      <c r="AG1311" s="25" t="s">
        <v>78</v>
      </c>
      <c r="AH1311" s="24">
        <v>2948278</v>
      </c>
      <c r="AI1311" s="26" t="s">
        <v>78</v>
      </c>
      <c r="AJ1311" s="27">
        <v>43059</v>
      </c>
      <c r="AK1311" s="19"/>
      <c r="AL1311" s="28">
        <f t="shared" ca="1" si="117"/>
        <v>7.333333333333333</v>
      </c>
      <c r="AM1311" s="16" t="s">
        <v>120</v>
      </c>
      <c r="AN1311" s="16" t="s">
        <v>94</v>
      </c>
      <c r="AO1311" s="16" t="s">
        <v>148</v>
      </c>
      <c r="AP1311" s="30">
        <v>6.9690000000000002E-2</v>
      </c>
      <c r="AQ1311" s="31" t="s">
        <v>6422</v>
      </c>
      <c r="AR1311" s="31" t="s">
        <v>6422</v>
      </c>
      <c r="AS1311" s="16" t="s">
        <v>107</v>
      </c>
      <c r="AT1311" s="16"/>
      <c r="AU1311" s="33"/>
      <c r="AV1311" s="16"/>
      <c r="AW1311" s="16" t="s">
        <v>6423</v>
      </c>
      <c r="AX1311" s="16">
        <v>3123659194</v>
      </c>
      <c r="AY1311" s="16" t="s">
        <v>78</v>
      </c>
      <c r="AZ1311" s="16" t="str">
        <f t="shared" ca="1" si="116"/>
        <v xml:space="preserve"> </v>
      </c>
      <c r="BA1311" s="16" t="s">
        <v>87</v>
      </c>
      <c r="BB1311" s="16" t="s">
        <v>87</v>
      </c>
      <c r="BC1311" s="16"/>
      <c r="BD1311" s="18" t="s">
        <v>87</v>
      </c>
      <c r="BE1311" s="16"/>
      <c r="BF1311" s="16" t="s">
        <v>87</v>
      </c>
      <c r="BG1311" s="31"/>
      <c r="BH1311" s="16"/>
      <c r="BI1311" s="19"/>
      <c r="BJ1311" s="16"/>
      <c r="BK1311" s="16"/>
      <c r="BL1311" s="34"/>
    </row>
    <row r="1312" spans="1:64">
      <c r="A1312" s="15">
        <v>1464</v>
      </c>
      <c r="B1312" s="16">
        <v>301</v>
      </c>
      <c r="C1312" s="17" t="s">
        <v>64</v>
      </c>
      <c r="D1312" s="18">
        <v>1099364853</v>
      </c>
      <c r="E1312" s="18">
        <v>1099364853</v>
      </c>
      <c r="F1312" s="18">
        <v>1099364853</v>
      </c>
      <c r="G1312" s="17" t="s">
        <v>6424</v>
      </c>
      <c r="H1312" s="16" t="s">
        <v>236</v>
      </c>
      <c r="I1312" s="19">
        <v>32391</v>
      </c>
      <c r="J1312" s="16">
        <f t="shared" ca="1" si="118"/>
        <v>36</v>
      </c>
      <c r="K1312" s="17" t="s">
        <v>67</v>
      </c>
      <c r="L1312" s="16">
        <v>4070</v>
      </c>
      <c r="M1312" s="16" t="s">
        <v>3596</v>
      </c>
      <c r="N1312" s="16" t="s">
        <v>3597</v>
      </c>
      <c r="O1312" s="35" t="s">
        <v>3598</v>
      </c>
      <c r="P1312" s="16" t="s">
        <v>71</v>
      </c>
      <c r="Q1312" s="16" t="s">
        <v>131</v>
      </c>
      <c r="R1312" s="38" t="s">
        <v>73</v>
      </c>
      <c r="S1312" s="22"/>
      <c r="T1312" s="22">
        <v>1464</v>
      </c>
      <c r="U1312" s="22" t="s">
        <v>3597</v>
      </c>
      <c r="V1312" s="37" t="s">
        <v>3598</v>
      </c>
      <c r="W1312" s="16">
        <v>1000</v>
      </c>
      <c r="X1312" s="16" t="s">
        <v>74</v>
      </c>
      <c r="Y1312" s="16" t="s">
        <v>3599</v>
      </c>
      <c r="Z1312" s="16" t="s">
        <v>3600</v>
      </c>
      <c r="AA1312" s="16" t="s">
        <v>145</v>
      </c>
      <c r="AB1312" s="16" t="s">
        <v>6425</v>
      </c>
      <c r="AC1312" s="16" t="s">
        <v>559</v>
      </c>
      <c r="AD1312" s="16" t="s">
        <v>5241</v>
      </c>
      <c r="AE1312" s="16" t="s">
        <v>1324</v>
      </c>
      <c r="AF1312" s="24">
        <v>2948278</v>
      </c>
      <c r="AG1312" s="25" t="s">
        <v>78</v>
      </c>
      <c r="AH1312" s="24">
        <v>2948278</v>
      </c>
      <c r="AI1312" s="26" t="s">
        <v>78</v>
      </c>
      <c r="AJ1312" s="27">
        <v>43066</v>
      </c>
      <c r="AK1312" s="19"/>
      <c r="AL1312" s="28">
        <f t="shared" ca="1" si="117"/>
        <v>7.333333333333333</v>
      </c>
      <c r="AM1312" s="16" t="s">
        <v>183</v>
      </c>
      <c r="AN1312" s="16" t="s">
        <v>94</v>
      </c>
      <c r="AO1312" s="16" t="s">
        <v>562</v>
      </c>
      <c r="AP1312" s="30">
        <v>6.9690000000000002E-2</v>
      </c>
      <c r="AQ1312" s="31" t="s">
        <v>6426</v>
      </c>
      <c r="AR1312" s="31" t="s">
        <v>6426</v>
      </c>
      <c r="AS1312" s="16" t="s">
        <v>107</v>
      </c>
      <c r="AT1312" s="16"/>
      <c r="AU1312" s="33"/>
      <c r="AV1312" s="16"/>
      <c r="AW1312" s="16" t="s">
        <v>6427</v>
      </c>
      <c r="AX1312" s="16">
        <v>3104929032</v>
      </c>
      <c r="AY1312" s="16" t="s">
        <v>78</v>
      </c>
      <c r="AZ1312" s="16" t="str">
        <f t="shared" ref="AZ1312:AZ1335" ca="1" si="119">IF(AND(C1312="MASCULINO",J1312&gt;=59),"Prepensionado",IF(AND(C1312="FEMENINO",J1312&gt;=54),"Prepensionado"," "))</f>
        <v xml:space="preserve"> </v>
      </c>
      <c r="BA1312" s="16" t="s">
        <v>87</v>
      </c>
      <c r="BB1312" s="16" t="s">
        <v>706</v>
      </c>
      <c r="BC1312" s="16"/>
      <c r="BD1312" s="18" t="s">
        <v>87</v>
      </c>
      <c r="BE1312" s="16"/>
      <c r="BF1312" s="16" t="s">
        <v>87</v>
      </c>
      <c r="BG1312" s="31"/>
      <c r="BH1312" s="16"/>
      <c r="BI1312" s="19"/>
      <c r="BJ1312" s="16"/>
      <c r="BK1312" s="16"/>
      <c r="BL1312" s="34"/>
    </row>
    <row r="1313" spans="1:64">
      <c r="A1313" s="15">
        <v>1465</v>
      </c>
      <c r="B1313" s="16">
        <v>301</v>
      </c>
      <c r="C1313" s="17" t="s">
        <v>64</v>
      </c>
      <c r="D1313" s="18">
        <v>14010129</v>
      </c>
      <c r="E1313" s="18">
        <v>14010129</v>
      </c>
      <c r="F1313" s="18">
        <v>14010129</v>
      </c>
      <c r="G1313" s="17" t="s">
        <v>6428</v>
      </c>
      <c r="H1313" s="16" t="s">
        <v>89</v>
      </c>
      <c r="I1313" s="19">
        <v>29424</v>
      </c>
      <c r="J1313" s="16">
        <f t="shared" ca="1" si="118"/>
        <v>44</v>
      </c>
      <c r="K1313" s="17" t="s">
        <v>67</v>
      </c>
      <c r="L1313" s="16">
        <v>4070</v>
      </c>
      <c r="M1313" s="16" t="s">
        <v>3596</v>
      </c>
      <c r="N1313" s="16" t="s">
        <v>3597</v>
      </c>
      <c r="O1313" s="35" t="s">
        <v>3598</v>
      </c>
      <c r="P1313" s="16" t="s">
        <v>71</v>
      </c>
      <c r="Q1313" s="16" t="s">
        <v>131</v>
      </c>
      <c r="R1313" s="38" t="s">
        <v>73</v>
      </c>
      <c r="S1313" s="22"/>
      <c r="T1313" s="22">
        <v>1465</v>
      </c>
      <c r="U1313" s="22" t="s">
        <v>3597</v>
      </c>
      <c r="V1313" s="37" t="s">
        <v>3598</v>
      </c>
      <c r="W1313" s="16">
        <v>1000</v>
      </c>
      <c r="X1313" s="16" t="s">
        <v>74</v>
      </c>
      <c r="Y1313" s="16" t="s">
        <v>3599</v>
      </c>
      <c r="Z1313" s="16" t="s">
        <v>3600</v>
      </c>
      <c r="AA1313" s="16" t="s">
        <v>76</v>
      </c>
      <c r="AB1313" s="16" t="s">
        <v>76</v>
      </c>
      <c r="AC1313" s="16" t="s">
        <v>76</v>
      </c>
      <c r="AD1313" s="16"/>
      <c r="AE1313" s="16" t="s">
        <v>1324</v>
      </c>
      <c r="AF1313" s="24">
        <v>2948278</v>
      </c>
      <c r="AG1313" s="25" t="s">
        <v>78</v>
      </c>
      <c r="AH1313" s="24">
        <v>2948278</v>
      </c>
      <c r="AI1313" s="26" t="s">
        <v>78</v>
      </c>
      <c r="AJ1313" s="27">
        <v>44378</v>
      </c>
      <c r="AK1313" s="19" t="s">
        <v>6429</v>
      </c>
      <c r="AL1313" s="28">
        <f t="shared" ca="1" si="117"/>
        <v>3.75</v>
      </c>
      <c r="AM1313" s="16" t="s">
        <v>1161</v>
      </c>
      <c r="AN1313" s="16" t="s">
        <v>121</v>
      </c>
      <c r="AO1313" s="16" t="s">
        <v>82</v>
      </c>
      <c r="AP1313" s="30">
        <v>6.9690000000000002E-2</v>
      </c>
      <c r="AQ1313" s="31" t="s">
        <v>6430</v>
      </c>
      <c r="AR1313" s="31" t="s">
        <v>6431</v>
      </c>
      <c r="AS1313" s="16" t="s">
        <v>107</v>
      </c>
      <c r="AT1313" s="16" t="s">
        <v>6432</v>
      </c>
      <c r="AU1313" s="33"/>
      <c r="AV1313" s="16"/>
      <c r="AW1313" s="16" t="s">
        <v>6433</v>
      </c>
      <c r="AX1313" s="16">
        <v>3104141311</v>
      </c>
      <c r="AY1313" s="16" t="s">
        <v>78</v>
      </c>
      <c r="AZ1313" s="16" t="str">
        <f t="shared" ca="1" si="119"/>
        <v xml:space="preserve"> </v>
      </c>
      <c r="BA1313" s="16" t="s">
        <v>87</v>
      </c>
      <c r="BB1313" s="16" t="s">
        <v>87</v>
      </c>
      <c r="BC1313" s="16">
        <f>22+7/12</f>
        <v>22.583333333333332</v>
      </c>
      <c r="BD1313" s="18" t="s">
        <v>87</v>
      </c>
      <c r="BE1313" s="16"/>
      <c r="BF1313" s="16" t="s">
        <v>87</v>
      </c>
      <c r="BG1313" s="31"/>
      <c r="BH1313" s="16"/>
      <c r="BI1313" s="19"/>
      <c r="BJ1313" s="16"/>
      <c r="BK1313" s="16"/>
      <c r="BL1313" s="34"/>
    </row>
    <row r="1314" spans="1:64">
      <c r="A1314" s="15">
        <v>1466</v>
      </c>
      <c r="B1314" s="16">
        <v>301</v>
      </c>
      <c r="C1314" s="17" t="s">
        <v>64</v>
      </c>
      <c r="D1314" s="18">
        <v>1102367343</v>
      </c>
      <c r="E1314" s="18">
        <v>1102367343</v>
      </c>
      <c r="F1314" s="18">
        <v>1102367343</v>
      </c>
      <c r="G1314" s="17" t="s">
        <v>6434</v>
      </c>
      <c r="H1314" s="16" t="s">
        <v>89</v>
      </c>
      <c r="I1314" s="19" t="s">
        <v>6435</v>
      </c>
      <c r="J1314" s="16">
        <f t="shared" ca="1" si="118"/>
        <v>33</v>
      </c>
      <c r="K1314" s="17" t="s">
        <v>67</v>
      </c>
      <c r="L1314" s="16">
        <v>4070</v>
      </c>
      <c r="M1314" s="16" t="s">
        <v>3596</v>
      </c>
      <c r="N1314" s="16" t="s">
        <v>3597</v>
      </c>
      <c r="O1314" s="35" t="s">
        <v>3598</v>
      </c>
      <c r="P1314" s="16" t="s">
        <v>71</v>
      </c>
      <c r="Q1314" s="16" t="s">
        <v>131</v>
      </c>
      <c r="R1314" s="38" t="s">
        <v>73</v>
      </c>
      <c r="S1314" s="22"/>
      <c r="T1314" s="22">
        <v>1466</v>
      </c>
      <c r="U1314" s="22" t="s">
        <v>3597</v>
      </c>
      <c r="V1314" s="37" t="s">
        <v>3598</v>
      </c>
      <c r="W1314" s="16">
        <v>1000</v>
      </c>
      <c r="X1314" s="16" t="s">
        <v>74</v>
      </c>
      <c r="Y1314" s="16" t="s">
        <v>3599</v>
      </c>
      <c r="Z1314" s="16" t="s">
        <v>3600</v>
      </c>
      <c r="AA1314" s="16" t="s">
        <v>339</v>
      </c>
      <c r="AB1314" s="16" t="s">
        <v>3825</v>
      </c>
      <c r="AC1314" s="16" t="s">
        <v>341</v>
      </c>
      <c r="AD1314" s="16"/>
      <c r="AE1314" s="16" t="s">
        <v>1324</v>
      </c>
      <c r="AF1314" s="24">
        <v>2948278</v>
      </c>
      <c r="AG1314" s="25" t="s">
        <v>78</v>
      </c>
      <c r="AH1314" s="24">
        <v>2948278</v>
      </c>
      <c r="AI1314" s="26" t="s">
        <v>78</v>
      </c>
      <c r="AJ1314" s="27">
        <v>43007</v>
      </c>
      <c r="AK1314" s="19"/>
      <c r="AL1314" s="28">
        <f t="shared" ca="1" si="117"/>
        <v>7.5</v>
      </c>
      <c r="AM1314" s="16" t="s">
        <v>120</v>
      </c>
      <c r="AN1314" s="16" t="s">
        <v>121</v>
      </c>
      <c r="AO1314" s="16" t="s">
        <v>343</v>
      </c>
      <c r="AP1314" s="30">
        <v>6.9690000000000002E-2</v>
      </c>
      <c r="AQ1314" s="31" t="s">
        <v>6436</v>
      </c>
      <c r="AR1314" s="31" t="s">
        <v>6436</v>
      </c>
      <c r="AS1314" s="16" t="s">
        <v>107</v>
      </c>
      <c r="AT1314" s="16"/>
      <c r="AU1314" s="33"/>
      <c r="AV1314" s="16"/>
      <c r="AW1314" s="16" t="s">
        <v>6437</v>
      </c>
      <c r="AX1314" s="16">
        <v>3116564461</v>
      </c>
      <c r="AY1314" s="16" t="s">
        <v>78</v>
      </c>
      <c r="AZ1314" s="16" t="str">
        <f t="shared" ca="1" si="119"/>
        <v xml:space="preserve"> </v>
      </c>
      <c r="BA1314" s="16" t="s">
        <v>87</v>
      </c>
      <c r="BB1314" s="16" t="s">
        <v>87</v>
      </c>
      <c r="BC1314" s="16"/>
      <c r="BD1314" s="18" t="s">
        <v>87</v>
      </c>
      <c r="BE1314" s="16"/>
      <c r="BF1314" s="16" t="s">
        <v>87</v>
      </c>
      <c r="BG1314" s="31"/>
      <c r="BH1314" s="16"/>
      <c r="BI1314" s="19"/>
      <c r="BJ1314" s="16"/>
      <c r="BK1314" s="16"/>
      <c r="BL1314" s="34"/>
    </row>
    <row r="1315" spans="1:64">
      <c r="A1315" s="15">
        <v>1467</v>
      </c>
      <c r="B1315" s="16">
        <v>301</v>
      </c>
      <c r="C1315" s="17" t="s">
        <v>64</v>
      </c>
      <c r="D1315" s="18">
        <v>1102846036</v>
      </c>
      <c r="E1315" s="18">
        <v>1102846036</v>
      </c>
      <c r="F1315" s="18">
        <v>1102846036</v>
      </c>
      <c r="G1315" s="17" t="s">
        <v>6438</v>
      </c>
      <c r="H1315" s="16" t="s">
        <v>89</v>
      </c>
      <c r="I1315" s="19">
        <v>33656</v>
      </c>
      <c r="J1315" s="16">
        <f t="shared" ca="1" si="118"/>
        <v>33</v>
      </c>
      <c r="K1315" s="17" t="s">
        <v>67</v>
      </c>
      <c r="L1315" s="16">
        <v>4070</v>
      </c>
      <c r="M1315" s="16" t="s">
        <v>3596</v>
      </c>
      <c r="N1315" s="16" t="s">
        <v>3597</v>
      </c>
      <c r="O1315" s="35" t="s">
        <v>3598</v>
      </c>
      <c r="P1315" s="16" t="s">
        <v>71</v>
      </c>
      <c r="Q1315" s="16" t="s">
        <v>131</v>
      </c>
      <c r="R1315" s="38" t="s">
        <v>73</v>
      </c>
      <c r="S1315" s="22"/>
      <c r="T1315" s="22">
        <v>1467</v>
      </c>
      <c r="U1315" s="22" t="s">
        <v>3597</v>
      </c>
      <c r="V1315" s="37" t="s">
        <v>3598</v>
      </c>
      <c r="W1315" s="16">
        <v>1000</v>
      </c>
      <c r="X1315" s="16" t="s">
        <v>74</v>
      </c>
      <c r="Y1315" s="16" t="s">
        <v>3599</v>
      </c>
      <c r="Z1315" s="16" t="s">
        <v>3600</v>
      </c>
      <c r="AA1315" s="16" t="s">
        <v>190</v>
      </c>
      <c r="AB1315" s="16" t="s">
        <v>645</v>
      </c>
      <c r="AC1315" s="16" t="s">
        <v>646</v>
      </c>
      <c r="AD1315" s="16"/>
      <c r="AE1315" s="16" t="s">
        <v>1324</v>
      </c>
      <c r="AF1315" s="24">
        <v>2948278</v>
      </c>
      <c r="AG1315" s="25" t="s">
        <v>78</v>
      </c>
      <c r="AH1315" s="24">
        <v>2948278</v>
      </c>
      <c r="AI1315" s="26" t="s">
        <v>78</v>
      </c>
      <c r="AJ1315" s="27">
        <v>43118</v>
      </c>
      <c r="AK1315" s="19"/>
      <c r="AL1315" s="28">
        <f t="shared" ca="1" si="117"/>
        <v>7.166666666666667</v>
      </c>
      <c r="AM1315" s="16" t="s">
        <v>120</v>
      </c>
      <c r="AN1315" s="16" t="s">
        <v>121</v>
      </c>
      <c r="AO1315" s="16" t="s">
        <v>647</v>
      </c>
      <c r="AP1315" s="30">
        <v>6.9690000000000002E-2</v>
      </c>
      <c r="AQ1315" s="31" t="s">
        <v>6439</v>
      </c>
      <c r="AR1315" s="31" t="s">
        <v>6439</v>
      </c>
      <c r="AS1315" s="16" t="s">
        <v>107</v>
      </c>
      <c r="AT1315" s="16"/>
      <c r="AU1315" s="33"/>
      <c r="AV1315" s="16"/>
      <c r="AW1315" s="16" t="s">
        <v>6440</v>
      </c>
      <c r="AX1315" s="16">
        <v>3203081587</v>
      </c>
      <c r="AY1315" s="16">
        <v>3252257007</v>
      </c>
      <c r="AZ1315" s="16" t="str">
        <f t="shared" ca="1" si="119"/>
        <v xml:space="preserve"> </v>
      </c>
      <c r="BA1315" s="16" t="s">
        <v>87</v>
      </c>
      <c r="BB1315" s="16" t="s">
        <v>87</v>
      </c>
      <c r="BC1315" s="16"/>
      <c r="BD1315" s="18" t="s">
        <v>87</v>
      </c>
      <c r="BE1315" s="16"/>
      <c r="BF1315" s="16" t="s">
        <v>87</v>
      </c>
      <c r="BG1315" s="31"/>
      <c r="BH1315" s="16"/>
      <c r="BI1315" s="19"/>
      <c r="BJ1315" s="16"/>
      <c r="BK1315" s="16"/>
      <c r="BL1315" s="34"/>
    </row>
    <row r="1316" spans="1:64">
      <c r="A1316" s="15">
        <v>1468</v>
      </c>
      <c r="B1316" s="16">
        <v>301</v>
      </c>
      <c r="C1316" s="17" t="s">
        <v>64</v>
      </c>
      <c r="D1316" s="18">
        <v>79978034</v>
      </c>
      <c r="E1316" s="18">
        <v>79978034</v>
      </c>
      <c r="F1316" s="18">
        <v>79978034</v>
      </c>
      <c r="G1316" s="17" t="s">
        <v>6441</v>
      </c>
      <c r="H1316" s="16" t="s">
        <v>229</v>
      </c>
      <c r="I1316" s="19">
        <v>29601</v>
      </c>
      <c r="J1316" s="16">
        <f t="shared" ca="1" si="118"/>
        <v>44</v>
      </c>
      <c r="K1316" s="17" t="s">
        <v>67</v>
      </c>
      <c r="L1316" s="16">
        <v>4070</v>
      </c>
      <c r="M1316" s="16" t="s">
        <v>3596</v>
      </c>
      <c r="N1316" s="16" t="s">
        <v>3597</v>
      </c>
      <c r="O1316" s="35" t="s">
        <v>3598</v>
      </c>
      <c r="P1316" s="16" t="s">
        <v>71</v>
      </c>
      <c r="Q1316" s="16" t="s">
        <v>131</v>
      </c>
      <c r="R1316" s="38" t="s">
        <v>73</v>
      </c>
      <c r="S1316" s="22"/>
      <c r="T1316" s="22">
        <v>1468</v>
      </c>
      <c r="U1316" s="22" t="s">
        <v>3597</v>
      </c>
      <c r="V1316" s="37" t="s">
        <v>3598</v>
      </c>
      <c r="W1316" s="16">
        <v>1000</v>
      </c>
      <c r="X1316" s="16" t="s">
        <v>74</v>
      </c>
      <c r="Y1316" s="16" t="s">
        <v>3599</v>
      </c>
      <c r="Z1316" s="16" t="s">
        <v>3600</v>
      </c>
      <c r="AA1316" s="16" t="s">
        <v>76</v>
      </c>
      <c r="AB1316" s="16" t="s">
        <v>76</v>
      </c>
      <c r="AC1316" s="16" t="s">
        <v>76</v>
      </c>
      <c r="AD1316" s="16"/>
      <c r="AE1316" s="16" t="s">
        <v>1324</v>
      </c>
      <c r="AF1316" s="24">
        <v>2948278</v>
      </c>
      <c r="AG1316" s="25" t="s">
        <v>78</v>
      </c>
      <c r="AH1316" s="24">
        <v>2948278</v>
      </c>
      <c r="AI1316" s="26" t="s">
        <v>78</v>
      </c>
      <c r="AJ1316" s="27">
        <v>43635</v>
      </c>
      <c r="AK1316" s="19"/>
      <c r="AL1316" s="28">
        <f t="shared" ca="1" si="117"/>
        <v>5.75</v>
      </c>
      <c r="AM1316" s="16" t="s">
        <v>269</v>
      </c>
      <c r="AN1316" s="16" t="s">
        <v>94</v>
      </c>
      <c r="AO1316" s="16" t="s">
        <v>82</v>
      </c>
      <c r="AP1316" s="30">
        <v>6.9690000000000002E-2</v>
      </c>
      <c r="AQ1316" s="31" t="s">
        <v>6442</v>
      </c>
      <c r="AR1316" s="31" t="s">
        <v>6443</v>
      </c>
      <c r="AS1316" s="16" t="s">
        <v>107</v>
      </c>
      <c r="AT1316" s="16"/>
      <c r="AU1316" s="33"/>
      <c r="AV1316" s="16"/>
      <c r="AW1316" s="16" t="s">
        <v>5744</v>
      </c>
      <c r="AX1316" s="16">
        <v>3213553715</v>
      </c>
      <c r="AY1316" s="16" t="s">
        <v>78</v>
      </c>
      <c r="AZ1316" s="16" t="str">
        <f t="shared" ca="1" si="119"/>
        <v xml:space="preserve"> </v>
      </c>
      <c r="BA1316" s="16" t="s">
        <v>87</v>
      </c>
      <c r="BB1316" s="16" t="s">
        <v>87</v>
      </c>
      <c r="BC1316" s="16"/>
      <c r="BD1316" s="18" t="s">
        <v>87</v>
      </c>
      <c r="BE1316" s="16"/>
      <c r="BF1316" s="16" t="s">
        <v>87</v>
      </c>
      <c r="BG1316" s="31"/>
      <c r="BH1316" s="16"/>
      <c r="BI1316" s="19"/>
      <c r="BJ1316" s="16"/>
      <c r="BK1316" s="16"/>
      <c r="BL1316" s="34"/>
    </row>
    <row r="1317" spans="1:64" ht="22.5">
      <c r="A1317" s="15">
        <v>1469</v>
      </c>
      <c r="B1317" s="16">
        <v>301</v>
      </c>
      <c r="C1317" s="17" t="s">
        <v>112</v>
      </c>
      <c r="D1317" s="18">
        <v>1104777101</v>
      </c>
      <c r="E1317" s="18">
        <v>1104777101</v>
      </c>
      <c r="F1317" s="18">
        <v>1104777101</v>
      </c>
      <c r="G1317" s="17" t="s">
        <v>6444</v>
      </c>
      <c r="H1317" s="16" t="s">
        <v>89</v>
      </c>
      <c r="I1317" s="19">
        <v>31625</v>
      </c>
      <c r="J1317" s="16">
        <f t="shared" ca="1" si="118"/>
        <v>38</v>
      </c>
      <c r="K1317" s="17" t="s">
        <v>67</v>
      </c>
      <c r="L1317" s="16">
        <v>4070</v>
      </c>
      <c r="M1317" s="16" t="s">
        <v>3596</v>
      </c>
      <c r="N1317" s="16" t="s">
        <v>3597</v>
      </c>
      <c r="O1317" s="35" t="s">
        <v>3598</v>
      </c>
      <c r="P1317" s="16" t="s">
        <v>71</v>
      </c>
      <c r="Q1317" s="16" t="s">
        <v>131</v>
      </c>
      <c r="R1317" s="38" t="s">
        <v>73</v>
      </c>
      <c r="S1317" s="22"/>
      <c r="T1317" s="22">
        <v>1469</v>
      </c>
      <c r="U1317" s="22" t="s">
        <v>3597</v>
      </c>
      <c r="V1317" s="37" t="s">
        <v>3598</v>
      </c>
      <c r="W1317" s="16">
        <v>1000</v>
      </c>
      <c r="X1317" s="16" t="s">
        <v>74</v>
      </c>
      <c r="Y1317" s="16" t="s">
        <v>3599</v>
      </c>
      <c r="Z1317" s="16" t="s">
        <v>3600</v>
      </c>
      <c r="AA1317" s="16" t="s">
        <v>671</v>
      </c>
      <c r="AB1317" s="33" t="s">
        <v>6445</v>
      </c>
      <c r="AC1317" s="16" t="s">
        <v>692</v>
      </c>
      <c r="AD1317" s="16" t="s">
        <v>6446</v>
      </c>
      <c r="AE1317" s="16" t="s">
        <v>3601</v>
      </c>
      <c r="AF1317" s="24">
        <v>2948278</v>
      </c>
      <c r="AG1317" s="25" t="s">
        <v>78</v>
      </c>
      <c r="AH1317" s="24">
        <v>2948278</v>
      </c>
      <c r="AI1317" s="26" t="s">
        <v>78</v>
      </c>
      <c r="AJ1317" s="27">
        <v>43285</v>
      </c>
      <c r="AK1317" s="19"/>
      <c r="AL1317" s="28">
        <f t="shared" ca="1" si="117"/>
        <v>6.75</v>
      </c>
      <c r="AM1317" s="16" t="s">
        <v>173</v>
      </c>
      <c r="AN1317" s="16" t="s">
        <v>94</v>
      </c>
      <c r="AO1317" s="16" t="s">
        <v>693</v>
      </c>
      <c r="AP1317" s="30">
        <v>6.9690000000000002E-2</v>
      </c>
      <c r="AQ1317" s="31" t="s">
        <v>6447</v>
      </c>
      <c r="AR1317" s="31" t="s">
        <v>6447</v>
      </c>
      <c r="AS1317" s="16" t="s">
        <v>107</v>
      </c>
      <c r="AT1317" s="16"/>
      <c r="AU1317" s="33"/>
      <c r="AV1317" s="16"/>
      <c r="AW1317" s="16" t="s">
        <v>6448</v>
      </c>
      <c r="AX1317" s="16">
        <v>3209780315</v>
      </c>
      <c r="AY1317" s="16" t="s">
        <v>78</v>
      </c>
      <c r="AZ1317" s="16" t="str">
        <f t="shared" ca="1" si="119"/>
        <v xml:space="preserve"> </v>
      </c>
      <c r="BA1317" s="16" t="s">
        <v>87</v>
      </c>
      <c r="BB1317" s="16" t="s">
        <v>87</v>
      </c>
      <c r="BC1317" s="16"/>
      <c r="BD1317" s="18" t="s">
        <v>87</v>
      </c>
      <c r="BE1317" s="16"/>
      <c r="BF1317" s="16" t="s">
        <v>87</v>
      </c>
      <c r="BG1317" s="31"/>
      <c r="BH1317" s="16"/>
      <c r="BI1317" s="19"/>
      <c r="BJ1317" s="16"/>
      <c r="BK1317" s="16"/>
      <c r="BL1317" s="34"/>
    </row>
    <row r="1318" spans="1:64">
      <c r="A1318" s="15">
        <v>1470</v>
      </c>
      <c r="B1318" s="16">
        <v>301</v>
      </c>
      <c r="C1318" s="17" t="s">
        <v>64</v>
      </c>
      <c r="D1318" s="18">
        <v>1105059438</v>
      </c>
      <c r="E1318" s="18">
        <v>1105059438</v>
      </c>
      <c r="F1318" s="18">
        <v>1105059438</v>
      </c>
      <c r="G1318" s="17" t="s">
        <v>6449</v>
      </c>
      <c r="H1318" s="16" t="s">
        <v>89</v>
      </c>
      <c r="I1318" s="19" t="s">
        <v>6450</v>
      </c>
      <c r="J1318" s="16">
        <f t="shared" ca="1" si="118"/>
        <v>32</v>
      </c>
      <c r="K1318" s="17" t="s">
        <v>67</v>
      </c>
      <c r="L1318" s="16">
        <v>4070</v>
      </c>
      <c r="M1318" s="16" t="s">
        <v>3596</v>
      </c>
      <c r="N1318" s="16" t="s">
        <v>3597</v>
      </c>
      <c r="O1318" s="35" t="s">
        <v>3598</v>
      </c>
      <c r="P1318" s="16" t="s">
        <v>71</v>
      </c>
      <c r="Q1318" s="16" t="s">
        <v>131</v>
      </c>
      <c r="R1318" s="38" t="s">
        <v>73</v>
      </c>
      <c r="S1318" s="22"/>
      <c r="T1318" s="22">
        <v>1470</v>
      </c>
      <c r="U1318" s="22" t="s">
        <v>3597</v>
      </c>
      <c r="V1318" s="37" t="s">
        <v>3598</v>
      </c>
      <c r="W1318" s="16">
        <v>1000</v>
      </c>
      <c r="X1318" s="16" t="s">
        <v>74</v>
      </c>
      <c r="Y1318" s="16" t="s">
        <v>3599</v>
      </c>
      <c r="Z1318" s="16" t="s">
        <v>3600</v>
      </c>
      <c r="AA1318" s="16" t="s">
        <v>76</v>
      </c>
      <c r="AB1318" s="16" t="s">
        <v>76</v>
      </c>
      <c r="AC1318" s="16" t="s">
        <v>76</v>
      </c>
      <c r="AD1318" s="16"/>
      <c r="AE1318" s="16" t="s">
        <v>1324</v>
      </c>
      <c r="AF1318" s="24">
        <v>2948278</v>
      </c>
      <c r="AG1318" s="25" t="s">
        <v>78</v>
      </c>
      <c r="AH1318" s="24">
        <v>2948278</v>
      </c>
      <c r="AI1318" s="26" t="s">
        <v>78</v>
      </c>
      <c r="AJ1318" s="27">
        <v>43019</v>
      </c>
      <c r="AK1318" s="19"/>
      <c r="AL1318" s="28">
        <f t="shared" ca="1" si="117"/>
        <v>7.416666666666667</v>
      </c>
      <c r="AM1318" s="16" t="s">
        <v>183</v>
      </c>
      <c r="AN1318" s="16" t="s">
        <v>121</v>
      </c>
      <c r="AO1318" s="16" t="s">
        <v>82</v>
      </c>
      <c r="AP1318" s="30">
        <v>6.9690000000000002E-2</v>
      </c>
      <c r="AQ1318" s="31" t="s">
        <v>6451</v>
      </c>
      <c r="AR1318" s="31" t="s">
        <v>6451</v>
      </c>
      <c r="AS1318" s="16" t="s">
        <v>107</v>
      </c>
      <c r="AT1318" s="16"/>
      <c r="AU1318" s="33"/>
      <c r="AV1318" s="16"/>
      <c r="AW1318" s="16" t="s">
        <v>6452</v>
      </c>
      <c r="AX1318" s="16">
        <v>3105361351</v>
      </c>
      <c r="AY1318" s="16">
        <v>3232255761</v>
      </c>
      <c r="AZ1318" s="16" t="str">
        <f t="shared" ca="1" si="119"/>
        <v xml:space="preserve"> </v>
      </c>
      <c r="BA1318" s="16" t="s">
        <v>87</v>
      </c>
      <c r="BB1318" s="16" t="s">
        <v>211</v>
      </c>
      <c r="BC1318" s="16"/>
      <c r="BD1318" s="18" t="s">
        <v>87</v>
      </c>
      <c r="BE1318" s="16"/>
      <c r="BF1318" s="16" t="s">
        <v>87</v>
      </c>
      <c r="BG1318" s="31"/>
      <c r="BH1318" s="16"/>
      <c r="BI1318" s="19"/>
      <c r="BJ1318" s="16"/>
      <c r="BK1318" s="16"/>
      <c r="BL1318" s="34"/>
    </row>
    <row r="1319" spans="1:64">
      <c r="A1319" s="15">
        <v>1471</v>
      </c>
      <c r="B1319" s="16">
        <v>301</v>
      </c>
      <c r="C1319" s="17" t="s">
        <v>64</v>
      </c>
      <c r="D1319" s="18">
        <v>1105059469</v>
      </c>
      <c r="E1319" s="18">
        <v>1105059469</v>
      </c>
      <c r="F1319" s="18">
        <v>1105059469</v>
      </c>
      <c r="G1319" s="17" t="s">
        <v>6453</v>
      </c>
      <c r="H1319" s="16" t="s">
        <v>89</v>
      </c>
      <c r="I1319" s="19" t="s">
        <v>6454</v>
      </c>
      <c r="J1319" s="16">
        <f t="shared" ca="1" si="118"/>
        <v>32</v>
      </c>
      <c r="K1319" s="17" t="s">
        <v>67</v>
      </c>
      <c r="L1319" s="16">
        <v>4070</v>
      </c>
      <c r="M1319" s="16" t="s">
        <v>3596</v>
      </c>
      <c r="N1319" s="16" t="s">
        <v>3597</v>
      </c>
      <c r="O1319" s="35" t="s">
        <v>3598</v>
      </c>
      <c r="P1319" s="16" t="s">
        <v>71</v>
      </c>
      <c r="Q1319" s="16" t="s">
        <v>131</v>
      </c>
      <c r="R1319" s="38" t="s">
        <v>73</v>
      </c>
      <c r="S1319" s="22"/>
      <c r="T1319" s="22">
        <v>1471</v>
      </c>
      <c r="U1319" s="22" t="s">
        <v>3597</v>
      </c>
      <c r="V1319" s="37" t="s">
        <v>3598</v>
      </c>
      <c r="W1319" s="16">
        <v>1000</v>
      </c>
      <c r="X1319" s="16" t="s">
        <v>74</v>
      </c>
      <c r="Y1319" s="16" t="s">
        <v>3599</v>
      </c>
      <c r="Z1319" s="16" t="s">
        <v>3600</v>
      </c>
      <c r="AA1319" s="16" t="s">
        <v>76</v>
      </c>
      <c r="AB1319" s="16" t="s">
        <v>76</v>
      </c>
      <c r="AC1319" s="16" t="s">
        <v>76</v>
      </c>
      <c r="AD1319" s="16"/>
      <c r="AE1319" s="16" t="s">
        <v>1324</v>
      </c>
      <c r="AF1319" s="24">
        <v>2948278</v>
      </c>
      <c r="AG1319" s="25" t="s">
        <v>78</v>
      </c>
      <c r="AH1319" s="24">
        <v>2948278</v>
      </c>
      <c r="AI1319" s="26" t="s">
        <v>78</v>
      </c>
      <c r="AJ1319" s="27">
        <v>43004</v>
      </c>
      <c r="AK1319" s="19"/>
      <c r="AL1319" s="28">
        <f t="shared" ca="1" si="117"/>
        <v>7.5</v>
      </c>
      <c r="AM1319" s="16" t="s">
        <v>173</v>
      </c>
      <c r="AN1319" s="16" t="s">
        <v>121</v>
      </c>
      <c r="AO1319" s="16" t="s">
        <v>82</v>
      </c>
      <c r="AP1319" s="30">
        <v>6.9690000000000002E-2</v>
      </c>
      <c r="AQ1319" s="31" t="s">
        <v>6455</v>
      </c>
      <c r="AR1319" s="31" t="s">
        <v>6455</v>
      </c>
      <c r="AS1319" s="16" t="s">
        <v>107</v>
      </c>
      <c r="AT1319" s="16"/>
      <c r="AU1319" s="33"/>
      <c r="AV1319" s="16"/>
      <c r="AW1319" s="16" t="s">
        <v>6456</v>
      </c>
      <c r="AX1319" s="16">
        <v>3155434257</v>
      </c>
      <c r="AY1319" s="16" t="s">
        <v>78</v>
      </c>
      <c r="AZ1319" s="16" t="str">
        <f t="shared" ca="1" si="119"/>
        <v xml:space="preserve"> </v>
      </c>
      <c r="BA1319" s="16" t="s">
        <v>87</v>
      </c>
      <c r="BB1319" s="16" t="s">
        <v>87</v>
      </c>
      <c r="BC1319" s="16"/>
      <c r="BD1319" s="18" t="s">
        <v>87</v>
      </c>
      <c r="BE1319" s="16"/>
      <c r="BF1319" s="16" t="s">
        <v>87</v>
      </c>
      <c r="BG1319" s="31"/>
      <c r="BH1319" s="16"/>
      <c r="BI1319" s="19"/>
      <c r="BJ1319" s="16"/>
      <c r="BK1319" s="16"/>
      <c r="BL1319" s="34"/>
    </row>
    <row r="1320" spans="1:64">
      <c r="A1320" s="15">
        <v>1472</v>
      </c>
      <c r="B1320" s="16">
        <v>301</v>
      </c>
      <c r="C1320" s="17" t="s">
        <v>64</v>
      </c>
      <c r="D1320" s="18">
        <v>1107096479</v>
      </c>
      <c r="E1320" s="18">
        <v>1107096479</v>
      </c>
      <c r="F1320" s="18">
        <v>1107096479</v>
      </c>
      <c r="G1320" s="17" t="s">
        <v>6457</v>
      </c>
      <c r="H1320" s="16" t="s">
        <v>851</v>
      </c>
      <c r="I1320" s="19">
        <v>28586</v>
      </c>
      <c r="J1320" s="16">
        <f t="shared" ca="1" si="118"/>
        <v>46</v>
      </c>
      <c r="K1320" s="17" t="s">
        <v>67</v>
      </c>
      <c r="L1320" s="16">
        <v>4070</v>
      </c>
      <c r="M1320" s="16" t="s">
        <v>3596</v>
      </c>
      <c r="N1320" s="16" t="s">
        <v>3597</v>
      </c>
      <c r="O1320" s="35" t="s">
        <v>3598</v>
      </c>
      <c r="P1320" s="16" t="s">
        <v>71</v>
      </c>
      <c r="Q1320" s="16" t="s">
        <v>131</v>
      </c>
      <c r="R1320" s="38" t="s">
        <v>73</v>
      </c>
      <c r="S1320" s="22"/>
      <c r="T1320" s="22">
        <v>1472</v>
      </c>
      <c r="U1320" s="22" t="s">
        <v>3597</v>
      </c>
      <c r="V1320" s="37" t="s">
        <v>3598</v>
      </c>
      <c r="W1320" s="16">
        <v>1000</v>
      </c>
      <c r="X1320" s="16" t="s">
        <v>74</v>
      </c>
      <c r="Y1320" s="16" t="s">
        <v>3599</v>
      </c>
      <c r="Z1320" s="16" t="s">
        <v>3600</v>
      </c>
      <c r="AA1320" s="16" t="s">
        <v>671</v>
      </c>
      <c r="AB1320" s="16" t="s">
        <v>4647</v>
      </c>
      <c r="AC1320" s="16" t="s">
        <v>692</v>
      </c>
      <c r="AD1320" s="16"/>
      <c r="AE1320" s="16" t="s">
        <v>3601</v>
      </c>
      <c r="AF1320" s="24">
        <v>2948278</v>
      </c>
      <c r="AG1320" s="25" t="s">
        <v>78</v>
      </c>
      <c r="AH1320" s="24">
        <v>2948278</v>
      </c>
      <c r="AI1320" s="26" t="s">
        <v>78</v>
      </c>
      <c r="AJ1320" s="27">
        <v>45111</v>
      </c>
      <c r="AK1320" s="19" t="s">
        <v>6458</v>
      </c>
      <c r="AL1320" s="28">
        <f t="shared" ca="1" si="117"/>
        <v>1.75</v>
      </c>
      <c r="AM1320" s="16" t="s">
        <v>183</v>
      </c>
      <c r="AN1320" s="16" t="s">
        <v>94</v>
      </c>
      <c r="AO1320" s="16" t="s">
        <v>693</v>
      </c>
      <c r="AP1320" s="30">
        <v>6.9690000000000002E-2</v>
      </c>
      <c r="AQ1320" s="31" t="s">
        <v>6459</v>
      </c>
      <c r="AR1320" s="31" t="s">
        <v>6460</v>
      </c>
      <c r="AS1320" s="16" t="s">
        <v>107</v>
      </c>
      <c r="AT1320" s="16"/>
      <c r="AU1320" s="33"/>
      <c r="AV1320" s="16"/>
      <c r="AW1320" s="16" t="s">
        <v>6461</v>
      </c>
      <c r="AX1320" s="16">
        <v>3117857352</v>
      </c>
      <c r="AY1320" s="16" t="s">
        <v>78</v>
      </c>
      <c r="AZ1320" s="16" t="str">
        <f t="shared" ca="1" si="119"/>
        <v xml:space="preserve"> </v>
      </c>
      <c r="BA1320" s="16" t="s">
        <v>87</v>
      </c>
      <c r="BB1320" s="16" t="s">
        <v>87</v>
      </c>
      <c r="BC1320" s="16"/>
      <c r="BD1320" s="18" t="s">
        <v>87</v>
      </c>
      <c r="BE1320" s="16"/>
      <c r="BF1320" s="16" t="s">
        <v>87</v>
      </c>
      <c r="BG1320" s="31"/>
      <c r="BH1320" s="16"/>
      <c r="BI1320" s="19"/>
      <c r="BJ1320" s="16"/>
      <c r="BK1320" s="16"/>
      <c r="BL1320" s="34"/>
    </row>
    <row r="1321" spans="1:64">
      <c r="A1321" s="15">
        <v>1473</v>
      </c>
      <c r="B1321" s="16">
        <v>301</v>
      </c>
      <c r="C1321" s="17" t="s">
        <v>64</v>
      </c>
      <c r="D1321" s="18">
        <v>1105683165</v>
      </c>
      <c r="E1321" s="18">
        <v>1105683165</v>
      </c>
      <c r="F1321" s="18">
        <v>1105683165</v>
      </c>
      <c r="G1321" s="17" t="s">
        <v>6462</v>
      </c>
      <c r="H1321" s="16" t="s">
        <v>89</v>
      </c>
      <c r="I1321" s="19" t="s">
        <v>6463</v>
      </c>
      <c r="J1321" s="16">
        <f t="shared" ca="1" si="118"/>
        <v>33</v>
      </c>
      <c r="K1321" s="17" t="s">
        <v>67</v>
      </c>
      <c r="L1321" s="16">
        <v>4070</v>
      </c>
      <c r="M1321" s="16" t="s">
        <v>3596</v>
      </c>
      <c r="N1321" s="16" t="s">
        <v>3597</v>
      </c>
      <c r="O1321" s="35" t="s">
        <v>3598</v>
      </c>
      <c r="P1321" s="16" t="s">
        <v>71</v>
      </c>
      <c r="Q1321" s="16" t="s">
        <v>131</v>
      </c>
      <c r="R1321" s="38" t="s">
        <v>73</v>
      </c>
      <c r="S1321" s="22"/>
      <c r="T1321" s="22">
        <v>1473</v>
      </c>
      <c r="U1321" s="22" t="s">
        <v>3597</v>
      </c>
      <c r="V1321" s="37" t="s">
        <v>3598</v>
      </c>
      <c r="W1321" s="16">
        <v>1000</v>
      </c>
      <c r="X1321" s="16" t="s">
        <v>74</v>
      </c>
      <c r="Y1321" s="16" t="s">
        <v>3599</v>
      </c>
      <c r="Z1321" s="16" t="s">
        <v>3600</v>
      </c>
      <c r="AA1321" s="16" t="s">
        <v>339</v>
      </c>
      <c r="AB1321" s="16" t="s">
        <v>340</v>
      </c>
      <c r="AC1321" s="16" t="s">
        <v>341</v>
      </c>
      <c r="AD1321" s="16"/>
      <c r="AE1321" s="16" t="s">
        <v>1324</v>
      </c>
      <c r="AF1321" s="24">
        <v>2948278</v>
      </c>
      <c r="AG1321" s="25" t="s">
        <v>78</v>
      </c>
      <c r="AH1321" s="24">
        <v>2948278</v>
      </c>
      <c r="AI1321" s="26" t="s">
        <v>78</v>
      </c>
      <c r="AJ1321" s="27">
        <v>43014</v>
      </c>
      <c r="AK1321" s="19"/>
      <c r="AL1321" s="28">
        <f t="shared" ca="1" si="117"/>
        <v>7.416666666666667</v>
      </c>
      <c r="AM1321" s="16" t="s">
        <v>269</v>
      </c>
      <c r="AN1321" s="16" t="s">
        <v>94</v>
      </c>
      <c r="AO1321" s="16" t="s">
        <v>343</v>
      </c>
      <c r="AP1321" s="30">
        <v>6.9690000000000002E-2</v>
      </c>
      <c r="AQ1321" s="31" t="s">
        <v>6464</v>
      </c>
      <c r="AR1321" s="31" t="s">
        <v>6464</v>
      </c>
      <c r="AS1321" s="16" t="s">
        <v>107</v>
      </c>
      <c r="AT1321" s="16"/>
      <c r="AU1321" s="33"/>
      <c r="AV1321" s="16"/>
      <c r="AW1321" s="16" t="s">
        <v>6465</v>
      </c>
      <c r="AX1321" s="16">
        <v>3103169071</v>
      </c>
      <c r="AY1321" s="16" t="s">
        <v>78</v>
      </c>
      <c r="AZ1321" s="16" t="str">
        <f t="shared" ca="1" si="119"/>
        <v xml:space="preserve"> </v>
      </c>
      <c r="BA1321" s="16" t="s">
        <v>87</v>
      </c>
      <c r="BB1321" s="16" t="s">
        <v>87</v>
      </c>
      <c r="BC1321" s="16"/>
      <c r="BD1321" s="18" t="s">
        <v>87</v>
      </c>
      <c r="BE1321" s="16"/>
      <c r="BF1321" s="16" t="s">
        <v>87</v>
      </c>
      <c r="BG1321" s="31"/>
      <c r="BH1321" s="16"/>
      <c r="BI1321" s="19"/>
      <c r="BJ1321" s="16"/>
      <c r="BK1321" s="16"/>
      <c r="BL1321" s="34"/>
    </row>
    <row r="1322" spans="1:64">
      <c r="A1322" s="15">
        <v>1475</v>
      </c>
      <c r="B1322" s="16">
        <v>301</v>
      </c>
      <c r="C1322" s="17" t="s">
        <v>64</v>
      </c>
      <c r="D1322" s="18">
        <v>1106776960</v>
      </c>
      <c r="E1322" s="18">
        <v>1106776960</v>
      </c>
      <c r="F1322" s="18">
        <v>1106776960</v>
      </c>
      <c r="G1322" s="17" t="s">
        <v>6466</v>
      </c>
      <c r="H1322" s="16" t="s">
        <v>229</v>
      </c>
      <c r="I1322" s="19">
        <v>34498</v>
      </c>
      <c r="J1322" s="16">
        <f t="shared" ref="J1322:J1335" ca="1" si="120">IF(I1322=0," ",DATEDIF(I1322,TODAY(),"Y"))</f>
        <v>30</v>
      </c>
      <c r="K1322" s="17" t="s">
        <v>67</v>
      </c>
      <c r="L1322" s="16">
        <v>4070</v>
      </c>
      <c r="M1322" s="16" t="s">
        <v>3596</v>
      </c>
      <c r="N1322" s="16" t="s">
        <v>3597</v>
      </c>
      <c r="O1322" s="35" t="s">
        <v>3598</v>
      </c>
      <c r="P1322" s="16" t="s">
        <v>71</v>
      </c>
      <c r="Q1322" s="16" t="s">
        <v>131</v>
      </c>
      <c r="R1322" s="38" t="s">
        <v>73</v>
      </c>
      <c r="S1322" s="22"/>
      <c r="T1322" s="22">
        <v>1475</v>
      </c>
      <c r="U1322" s="22" t="s">
        <v>3597</v>
      </c>
      <c r="V1322" s="37" t="s">
        <v>3598</v>
      </c>
      <c r="W1322" s="16">
        <v>1000</v>
      </c>
      <c r="X1322" s="16" t="s">
        <v>74</v>
      </c>
      <c r="Y1322" s="16" t="s">
        <v>3599</v>
      </c>
      <c r="Z1322" s="16" t="s">
        <v>3600</v>
      </c>
      <c r="AA1322" s="16" t="s">
        <v>478</v>
      </c>
      <c r="AB1322" s="16" t="s">
        <v>479</v>
      </c>
      <c r="AC1322" s="16" t="s">
        <v>480</v>
      </c>
      <c r="AD1322" s="16" t="s">
        <v>3781</v>
      </c>
      <c r="AE1322" s="16" t="s">
        <v>3601</v>
      </c>
      <c r="AF1322" s="24">
        <v>2948278</v>
      </c>
      <c r="AG1322" s="25" t="s">
        <v>78</v>
      </c>
      <c r="AH1322" s="24">
        <v>2948278</v>
      </c>
      <c r="AI1322" s="26" t="s">
        <v>78</v>
      </c>
      <c r="AJ1322" s="27">
        <v>43294</v>
      </c>
      <c r="AK1322" s="19"/>
      <c r="AL1322" s="28">
        <f t="shared" ca="1" si="117"/>
        <v>6.666666666666667</v>
      </c>
      <c r="AM1322" s="16" t="s">
        <v>183</v>
      </c>
      <c r="AN1322" s="16" t="s">
        <v>94</v>
      </c>
      <c r="AO1322" s="16" t="s">
        <v>481</v>
      </c>
      <c r="AP1322" s="30">
        <v>6.9690000000000002E-2</v>
      </c>
      <c r="AQ1322" s="31" t="s">
        <v>6467</v>
      </c>
      <c r="AR1322" s="31" t="s">
        <v>6467</v>
      </c>
      <c r="AS1322" s="16" t="s">
        <v>107</v>
      </c>
      <c r="AT1322" s="16"/>
      <c r="AU1322" s="33"/>
      <c r="AV1322" s="16"/>
      <c r="AW1322" s="16" t="s">
        <v>6468</v>
      </c>
      <c r="AX1322" s="16">
        <v>3142904505</v>
      </c>
      <c r="AY1322" s="16" t="s">
        <v>78</v>
      </c>
      <c r="AZ1322" s="16" t="str">
        <f t="shared" ca="1" si="119"/>
        <v xml:space="preserve"> </v>
      </c>
      <c r="BA1322" s="16" t="s">
        <v>87</v>
      </c>
      <c r="BB1322" s="16" t="s">
        <v>87</v>
      </c>
      <c r="BC1322" s="16"/>
      <c r="BD1322" s="18" t="s">
        <v>87</v>
      </c>
      <c r="BE1322" s="16"/>
      <c r="BF1322" s="16" t="s">
        <v>87</v>
      </c>
      <c r="BG1322" s="31"/>
      <c r="BH1322" s="16"/>
      <c r="BI1322" s="19"/>
      <c r="BJ1322" s="16"/>
      <c r="BK1322" s="16"/>
      <c r="BL1322" s="34"/>
    </row>
    <row r="1323" spans="1:64">
      <c r="A1323" s="15">
        <v>1476</v>
      </c>
      <c r="B1323" s="16">
        <v>301</v>
      </c>
      <c r="C1323" s="17" t="s">
        <v>64</v>
      </c>
      <c r="D1323" s="18">
        <v>1106779747</v>
      </c>
      <c r="E1323" s="18">
        <v>1106779747</v>
      </c>
      <c r="F1323" s="18">
        <v>1106779747</v>
      </c>
      <c r="G1323" s="17" t="s">
        <v>6469</v>
      </c>
      <c r="H1323" s="16" t="s">
        <v>66</v>
      </c>
      <c r="I1323" s="19">
        <v>33415</v>
      </c>
      <c r="J1323" s="16">
        <f t="shared" ca="1" si="120"/>
        <v>33</v>
      </c>
      <c r="K1323" s="17" t="s">
        <v>67</v>
      </c>
      <c r="L1323" s="16">
        <v>4070</v>
      </c>
      <c r="M1323" s="16" t="s">
        <v>3596</v>
      </c>
      <c r="N1323" s="16" t="s">
        <v>3597</v>
      </c>
      <c r="O1323" s="35" t="s">
        <v>3598</v>
      </c>
      <c r="P1323" s="16" t="s">
        <v>71</v>
      </c>
      <c r="Q1323" s="16" t="s">
        <v>131</v>
      </c>
      <c r="R1323" s="38" t="s">
        <v>73</v>
      </c>
      <c r="S1323" s="22"/>
      <c r="T1323" s="22">
        <v>1476</v>
      </c>
      <c r="U1323" s="22" t="s">
        <v>3597</v>
      </c>
      <c r="V1323" s="37" t="s">
        <v>3598</v>
      </c>
      <c r="W1323" s="16">
        <v>1000</v>
      </c>
      <c r="X1323" s="16" t="s">
        <v>74</v>
      </c>
      <c r="Y1323" s="16" t="s">
        <v>3599</v>
      </c>
      <c r="Z1323" s="16" t="s">
        <v>3600</v>
      </c>
      <c r="AA1323" s="16" t="s">
        <v>478</v>
      </c>
      <c r="AB1323" s="16" t="s">
        <v>4076</v>
      </c>
      <c r="AC1323" s="16" t="s">
        <v>480</v>
      </c>
      <c r="AD1323" s="16"/>
      <c r="AE1323" s="16" t="s">
        <v>3601</v>
      </c>
      <c r="AF1323" s="24">
        <v>2948278</v>
      </c>
      <c r="AG1323" s="25" t="s">
        <v>78</v>
      </c>
      <c r="AH1323" s="24">
        <v>2948278</v>
      </c>
      <c r="AI1323" s="26" t="s">
        <v>78</v>
      </c>
      <c r="AJ1323" s="27">
        <v>43080</v>
      </c>
      <c r="AK1323" s="19"/>
      <c r="AL1323" s="28">
        <f t="shared" ca="1" si="117"/>
        <v>7.25</v>
      </c>
      <c r="AM1323" s="16" t="s">
        <v>183</v>
      </c>
      <c r="AN1323" s="16" t="s">
        <v>121</v>
      </c>
      <c r="AO1323" s="16" t="s">
        <v>481</v>
      </c>
      <c r="AP1323" s="30">
        <v>6.9690000000000002E-2</v>
      </c>
      <c r="AQ1323" s="31" t="s">
        <v>6470</v>
      </c>
      <c r="AR1323" s="31" t="s">
        <v>6470</v>
      </c>
      <c r="AS1323" s="16" t="s">
        <v>107</v>
      </c>
      <c r="AT1323" s="16"/>
      <c r="AU1323" s="33"/>
      <c r="AV1323" s="16"/>
      <c r="AW1323" s="16" t="s">
        <v>5041</v>
      </c>
      <c r="AX1323" s="16">
        <v>3112797287</v>
      </c>
      <c r="AY1323" s="16" t="s">
        <v>78</v>
      </c>
      <c r="AZ1323" s="16" t="str">
        <f t="shared" ca="1" si="119"/>
        <v xml:space="preserve"> </v>
      </c>
      <c r="BA1323" s="16" t="s">
        <v>87</v>
      </c>
      <c r="BB1323" s="16" t="s">
        <v>87</v>
      </c>
      <c r="BC1323" s="16"/>
      <c r="BD1323" s="18" t="s">
        <v>87</v>
      </c>
      <c r="BE1323" s="16"/>
      <c r="BF1323" s="16" t="s">
        <v>87</v>
      </c>
      <c r="BG1323" s="31"/>
      <c r="BH1323" s="16"/>
      <c r="BI1323" s="19"/>
      <c r="BJ1323" s="16"/>
      <c r="BK1323" s="16"/>
      <c r="BL1323" s="34"/>
    </row>
    <row r="1324" spans="1:64">
      <c r="A1324" s="15">
        <v>1477</v>
      </c>
      <c r="B1324" s="16">
        <v>301</v>
      </c>
      <c r="C1324" s="17" t="s">
        <v>64</v>
      </c>
      <c r="D1324" s="18">
        <v>1106785038</v>
      </c>
      <c r="E1324" s="18">
        <v>1106785038</v>
      </c>
      <c r="F1324" s="18">
        <v>1106785038</v>
      </c>
      <c r="G1324" s="17" t="s">
        <v>6471</v>
      </c>
      <c r="H1324" s="16"/>
      <c r="I1324" s="19">
        <v>29389</v>
      </c>
      <c r="J1324" s="16">
        <f t="shared" ca="1" si="120"/>
        <v>44</v>
      </c>
      <c r="K1324" s="17" t="s">
        <v>67</v>
      </c>
      <c r="L1324" s="16">
        <v>4070</v>
      </c>
      <c r="M1324" s="16" t="s">
        <v>3596</v>
      </c>
      <c r="N1324" s="16" t="s">
        <v>3597</v>
      </c>
      <c r="O1324" s="35" t="s">
        <v>3598</v>
      </c>
      <c r="P1324" s="16" t="s">
        <v>71</v>
      </c>
      <c r="Q1324" s="16" t="s">
        <v>131</v>
      </c>
      <c r="R1324" s="38" t="s">
        <v>73</v>
      </c>
      <c r="S1324" s="22"/>
      <c r="T1324" s="22">
        <v>1477</v>
      </c>
      <c r="U1324" s="22" t="s">
        <v>3597</v>
      </c>
      <c r="V1324" s="37" t="s">
        <v>3598</v>
      </c>
      <c r="W1324" s="16">
        <v>1000</v>
      </c>
      <c r="X1324" s="16" t="s">
        <v>74</v>
      </c>
      <c r="Y1324" s="16" t="s">
        <v>3599</v>
      </c>
      <c r="Z1324" s="16" t="s">
        <v>3600</v>
      </c>
      <c r="AA1324" s="16" t="s">
        <v>478</v>
      </c>
      <c r="AB1324" s="16" t="s">
        <v>3976</v>
      </c>
      <c r="AC1324" s="16" t="s">
        <v>480</v>
      </c>
      <c r="AD1324" s="16"/>
      <c r="AE1324" s="16" t="s">
        <v>3601</v>
      </c>
      <c r="AF1324" s="24">
        <v>2948278</v>
      </c>
      <c r="AG1324" s="25" t="s">
        <v>78</v>
      </c>
      <c r="AH1324" s="24">
        <v>2948278</v>
      </c>
      <c r="AI1324" s="26" t="s">
        <v>78</v>
      </c>
      <c r="AJ1324" s="27">
        <v>43308</v>
      </c>
      <c r="AK1324" s="19"/>
      <c r="AL1324" s="28">
        <f t="shared" ca="1" si="117"/>
        <v>6.666666666666667</v>
      </c>
      <c r="AM1324" s="16" t="s">
        <v>173</v>
      </c>
      <c r="AN1324" s="16" t="s">
        <v>94</v>
      </c>
      <c r="AO1324" s="16" t="s">
        <v>481</v>
      </c>
      <c r="AP1324" s="30">
        <v>6.9690000000000002E-2</v>
      </c>
      <c r="AQ1324" s="31" t="s">
        <v>6472</v>
      </c>
      <c r="AR1324" s="31" t="s">
        <v>6472</v>
      </c>
      <c r="AS1324" s="16" t="s">
        <v>107</v>
      </c>
      <c r="AT1324" s="16"/>
      <c r="AU1324" s="33"/>
      <c r="AV1324" s="16"/>
      <c r="AW1324" s="16" t="s">
        <v>6473</v>
      </c>
      <c r="AX1324" s="16">
        <v>3222383079</v>
      </c>
      <c r="AY1324" s="16" t="s">
        <v>78</v>
      </c>
      <c r="AZ1324" s="16" t="str">
        <f t="shared" ca="1" si="119"/>
        <v xml:space="preserve"> </v>
      </c>
      <c r="BA1324" s="16" t="s">
        <v>87</v>
      </c>
      <c r="BB1324" s="16" t="s">
        <v>87</v>
      </c>
      <c r="BC1324" s="16"/>
      <c r="BD1324" s="18" t="s">
        <v>87</v>
      </c>
      <c r="BE1324" s="16"/>
      <c r="BF1324" s="16" t="s">
        <v>87</v>
      </c>
      <c r="BG1324" s="31"/>
      <c r="BH1324" s="16"/>
      <c r="BI1324" s="19"/>
      <c r="BJ1324" s="16"/>
      <c r="BK1324" s="16"/>
      <c r="BL1324" s="34"/>
    </row>
    <row r="1325" spans="1:64">
      <c r="A1325" s="15">
        <v>1478</v>
      </c>
      <c r="B1325" s="16">
        <v>301</v>
      </c>
      <c r="C1325" s="17" t="s">
        <v>64</v>
      </c>
      <c r="D1325" s="18">
        <v>1106888477</v>
      </c>
      <c r="E1325" s="18">
        <v>1106888477</v>
      </c>
      <c r="F1325" s="18">
        <v>1106888477</v>
      </c>
      <c r="G1325" s="17" t="s">
        <v>6474</v>
      </c>
      <c r="H1325" s="16" t="s">
        <v>89</v>
      </c>
      <c r="I1325" s="19">
        <v>31298</v>
      </c>
      <c r="J1325" s="16">
        <f t="shared" ca="1" si="120"/>
        <v>39</v>
      </c>
      <c r="K1325" s="17" t="s">
        <v>67</v>
      </c>
      <c r="L1325" s="16">
        <v>4070</v>
      </c>
      <c r="M1325" s="16" t="s">
        <v>3596</v>
      </c>
      <c r="N1325" s="16" t="s">
        <v>3597</v>
      </c>
      <c r="O1325" s="35" t="s">
        <v>3598</v>
      </c>
      <c r="P1325" s="16" t="s">
        <v>71</v>
      </c>
      <c r="Q1325" s="16" t="s">
        <v>131</v>
      </c>
      <c r="R1325" s="38" t="s">
        <v>73</v>
      </c>
      <c r="S1325" s="22"/>
      <c r="T1325" s="22">
        <v>1478</v>
      </c>
      <c r="U1325" s="22" t="s">
        <v>3597</v>
      </c>
      <c r="V1325" s="37" t="s">
        <v>3598</v>
      </c>
      <c r="W1325" s="16">
        <v>1000</v>
      </c>
      <c r="X1325" s="16" t="s">
        <v>74</v>
      </c>
      <c r="Y1325" s="16" t="s">
        <v>3599</v>
      </c>
      <c r="Z1325" s="16" t="s">
        <v>3600</v>
      </c>
      <c r="AA1325" s="16" t="s">
        <v>463</v>
      </c>
      <c r="AB1325" s="16" t="s">
        <v>3902</v>
      </c>
      <c r="AC1325" s="16" t="s">
        <v>465</v>
      </c>
      <c r="AD1325" s="16"/>
      <c r="AE1325" s="16" t="s">
        <v>1324</v>
      </c>
      <c r="AF1325" s="24">
        <v>2948278</v>
      </c>
      <c r="AG1325" s="25" t="s">
        <v>78</v>
      </c>
      <c r="AH1325" s="24">
        <v>2948278</v>
      </c>
      <c r="AI1325" s="26" t="s">
        <v>78</v>
      </c>
      <c r="AJ1325" s="27">
        <v>43112</v>
      </c>
      <c r="AK1325" s="19"/>
      <c r="AL1325" s="28">
        <f t="shared" ca="1" si="117"/>
        <v>7.166666666666667</v>
      </c>
      <c r="AM1325" s="16" t="s">
        <v>120</v>
      </c>
      <c r="AN1325" s="16" t="s">
        <v>121</v>
      </c>
      <c r="AO1325" s="16" t="s">
        <v>466</v>
      </c>
      <c r="AP1325" s="30">
        <v>6.9690000000000002E-2</v>
      </c>
      <c r="AQ1325" s="31" t="s">
        <v>6475</v>
      </c>
      <c r="AR1325" s="31" t="s">
        <v>6476</v>
      </c>
      <c r="AS1325" s="16" t="s">
        <v>107</v>
      </c>
      <c r="AT1325" s="16"/>
      <c r="AU1325" s="33"/>
      <c r="AV1325" s="16"/>
      <c r="AW1325" s="16" t="s">
        <v>6477</v>
      </c>
      <c r="AX1325" s="16">
        <v>3153865314</v>
      </c>
      <c r="AY1325" s="16">
        <v>3232246685</v>
      </c>
      <c r="AZ1325" s="16" t="str">
        <f t="shared" ca="1" si="119"/>
        <v xml:space="preserve"> </v>
      </c>
      <c r="BA1325" s="16" t="s">
        <v>87</v>
      </c>
      <c r="BB1325" s="16" t="s">
        <v>87</v>
      </c>
      <c r="BC1325" s="16"/>
      <c r="BD1325" s="18" t="s">
        <v>87</v>
      </c>
      <c r="BE1325" s="16"/>
      <c r="BF1325" s="16" t="s">
        <v>87</v>
      </c>
      <c r="BG1325" s="31"/>
      <c r="BH1325" s="16"/>
      <c r="BI1325" s="19"/>
      <c r="BJ1325" s="16"/>
      <c r="BK1325" s="16"/>
      <c r="BL1325" s="34"/>
    </row>
    <row r="1326" spans="1:64">
      <c r="A1326" s="15">
        <v>1479</v>
      </c>
      <c r="B1326" s="16">
        <v>301</v>
      </c>
      <c r="C1326" s="17" t="s">
        <v>64</v>
      </c>
      <c r="D1326" s="18">
        <v>1107058011</v>
      </c>
      <c r="E1326" s="18">
        <v>1107058011</v>
      </c>
      <c r="F1326" s="18">
        <v>1107058011</v>
      </c>
      <c r="G1326" s="17" t="s">
        <v>6478</v>
      </c>
      <c r="H1326" s="16" t="s">
        <v>229</v>
      </c>
      <c r="I1326" s="19" t="s">
        <v>6479</v>
      </c>
      <c r="J1326" s="16">
        <f t="shared" ca="1" si="120"/>
        <v>35</v>
      </c>
      <c r="K1326" s="17" t="s">
        <v>67</v>
      </c>
      <c r="L1326" s="16">
        <v>4070</v>
      </c>
      <c r="M1326" s="16" t="s">
        <v>3596</v>
      </c>
      <c r="N1326" s="16" t="s">
        <v>3597</v>
      </c>
      <c r="O1326" s="35" t="s">
        <v>3598</v>
      </c>
      <c r="P1326" s="16" t="s">
        <v>71</v>
      </c>
      <c r="Q1326" s="16" t="s">
        <v>131</v>
      </c>
      <c r="R1326" s="38" t="s">
        <v>73</v>
      </c>
      <c r="S1326" s="22"/>
      <c r="T1326" s="22">
        <v>1479</v>
      </c>
      <c r="U1326" s="22" t="s">
        <v>3597</v>
      </c>
      <c r="V1326" s="37" t="s">
        <v>3598</v>
      </c>
      <c r="W1326" s="16">
        <v>1000</v>
      </c>
      <c r="X1326" s="16" t="s">
        <v>74</v>
      </c>
      <c r="Y1326" s="16" t="s">
        <v>3599</v>
      </c>
      <c r="Z1326" s="16" t="s">
        <v>3600</v>
      </c>
      <c r="AA1326" s="16" t="s">
        <v>339</v>
      </c>
      <c r="AB1326" s="16" t="s">
        <v>340</v>
      </c>
      <c r="AC1326" s="16" t="s">
        <v>341</v>
      </c>
      <c r="AD1326" s="16"/>
      <c r="AE1326" s="16" t="s">
        <v>1324</v>
      </c>
      <c r="AF1326" s="24">
        <v>2948278</v>
      </c>
      <c r="AG1326" s="25" t="s">
        <v>78</v>
      </c>
      <c r="AH1326" s="24">
        <v>2948278</v>
      </c>
      <c r="AI1326" s="26" t="s">
        <v>78</v>
      </c>
      <c r="AJ1326" s="27">
        <v>43017</v>
      </c>
      <c r="AK1326" s="19"/>
      <c r="AL1326" s="28">
        <f t="shared" ca="1" si="117"/>
        <v>7.416666666666667</v>
      </c>
      <c r="AM1326" s="16" t="s">
        <v>269</v>
      </c>
      <c r="AN1326" s="16" t="s">
        <v>121</v>
      </c>
      <c r="AO1326" s="16" t="s">
        <v>343</v>
      </c>
      <c r="AP1326" s="30">
        <v>6.9690000000000002E-2</v>
      </c>
      <c r="AQ1326" s="31" t="s">
        <v>6480</v>
      </c>
      <c r="AR1326" s="31" t="s">
        <v>6480</v>
      </c>
      <c r="AS1326" s="16" t="s">
        <v>107</v>
      </c>
      <c r="AT1326" s="16"/>
      <c r="AU1326" s="33"/>
      <c r="AV1326" s="16"/>
      <c r="AW1326" s="16" t="s">
        <v>6481</v>
      </c>
      <c r="AX1326" s="16">
        <v>3102487174</v>
      </c>
      <c r="AY1326" s="16" t="s">
        <v>78</v>
      </c>
      <c r="AZ1326" s="16" t="str">
        <f t="shared" ca="1" si="119"/>
        <v xml:space="preserve"> </v>
      </c>
      <c r="BA1326" s="16" t="s">
        <v>87</v>
      </c>
      <c r="BB1326" s="16" t="s">
        <v>87</v>
      </c>
      <c r="BC1326" s="16"/>
      <c r="BD1326" s="18" t="s">
        <v>87</v>
      </c>
      <c r="BE1326" s="16"/>
      <c r="BF1326" s="16" t="s">
        <v>87</v>
      </c>
      <c r="BG1326" s="31"/>
      <c r="BH1326" s="16"/>
      <c r="BI1326" s="19"/>
      <c r="BJ1326" s="16"/>
      <c r="BK1326" s="16"/>
      <c r="BL1326" s="34"/>
    </row>
    <row r="1327" spans="1:64">
      <c r="A1327" s="15">
        <v>1480</v>
      </c>
      <c r="B1327" s="16">
        <v>301</v>
      </c>
      <c r="C1327" s="17" t="s">
        <v>64</v>
      </c>
      <c r="D1327" s="18">
        <v>16552582</v>
      </c>
      <c r="E1327" s="18">
        <v>16552582</v>
      </c>
      <c r="F1327" s="18">
        <v>16552582</v>
      </c>
      <c r="G1327" s="17" t="s">
        <v>6482</v>
      </c>
      <c r="H1327" s="16" t="s">
        <v>89</v>
      </c>
      <c r="I1327" s="19">
        <v>29301</v>
      </c>
      <c r="J1327" s="16">
        <f t="shared" ca="1" si="120"/>
        <v>45</v>
      </c>
      <c r="K1327" s="17" t="s">
        <v>67</v>
      </c>
      <c r="L1327" s="16">
        <v>4070</v>
      </c>
      <c r="M1327" s="16" t="s">
        <v>3596</v>
      </c>
      <c r="N1327" s="16" t="s">
        <v>3597</v>
      </c>
      <c r="O1327" s="35" t="s">
        <v>3598</v>
      </c>
      <c r="P1327" s="16" t="s">
        <v>71</v>
      </c>
      <c r="Q1327" s="16" t="s">
        <v>131</v>
      </c>
      <c r="R1327" s="38" t="s">
        <v>73</v>
      </c>
      <c r="S1327" s="22"/>
      <c r="T1327" s="22">
        <v>1480</v>
      </c>
      <c r="U1327" s="22" t="s">
        <v>3597</v>
      </c>
      <c r="V1327" s="37" t="s">
        <v>3598</v>
      </c>
      <c r="W1327" s="16">
        <v>1000</v>
      </c>
      <c r="X1327" s="16" t="s">
        <v>74</v>
      </c>
      <c r="Y1327" s="16" t="s">
        <v>3599</v>
      </c>
      <c r="Z1327" s="16" t="s">
        <v>3600</v>
      </c>
      <c r="AA1327" s="16" t="s">
        <v>433</v>
      </c>
      <c r="AB1327" s="16" t="s">
        <v>496</v>
      </c>
      <c r="AC1327" s="16" t="s">
        <v>497</v>
      </c>
      <c r="AD1327" s="16"/>
      <c r="AE1327" s="16" t="s">
        <v>3601</v>
      </c>
      <c r="AF1327" s="24">
        <v>2948278</v>
      </c>
      <c r="AG1327" s="25" t="s">
        <v>78</v>
      </c>
      <c r="AH1327" s="24">
        <v>2948278</v>
      </c>
      <c r="AI1327" s="26" t="s">
        <v>78</v>
      </c>
      <c r="AJ1327" s="27">
        <v>43797</v>
      </c>
      <c r="AK1327" s="19"/>
      <c r="AL1327" s="28">
        <f t="shared" ca="1" si="117"/>
        <v>5.333333333333333</v>
      </c>
      <c r="AM1327" s="16" t="s">
        <v>173</v>
      </c>
      <c r="AN1327" s="16" t="s">
        <v>94</v>
      </c>
      <c r="AO1327" s="16" t="s">
        <v>498</v>
      </c>
      <c r="AP1327" s="30">
        <v>6.9690000000000002E-2</v>
      </c>
      <c r="AQ1327" s="31" t="s">
        <v>6483</v>
      </c>
      <c r="AR1327" s="31" t="s">
        <v>6483</v>
      </c>
      <c r="AS1327" s="16" t="s">
        <v>107</v>
      </c>
      <c r="AT1327" s="16"/>
      <c r="AU1327" s="33"/>
      <c r="AV1327" s="16"/>
      <c r="AW1327" s="16" t="s">
        <v>6484</v>
      </c>
      <c r="AX1327" s="16">
        <v>3202234852</v>
      </c>
      <c r="AY1327" s="16" t="s">
        <v>78</v>
      </c>
      <c r="AZ1327" s="16" t="str">
        <f t="shared" ca="1" si="119"/>
        <v xml:space="preserve"> </v>
      </c>
      <c r="BA1327" s="16" t="s">
        <v>87</v>
      </c>
      <c r="BB1327" s="16" t="s">
        <v>265</v>
      </c>
      <c r="BC1327" s="16"/>
      <c r="BD1327" s="18" t="s">
        <v>87</v>
      </c>
      <c r="BE1327" s="16"/>
      <c r="BF1327" s="16" t="s">
        <v>87</v>
      </c>
      <c r="BG1327" s="31"/>
      <c r="BH1327" s="16"/>
      <c r="BI1327" s="19"/>
      <c r="BJ1327" s="16"/>
      <c r="BK1327" s="16"/>
      <c r="BL1327" s="34"/>
    </row>
    <row r="1328" spans="1:64">
      <c r="A1328" s="15">
        <v>1481</v>
      </c>
      <c r="B1328" s="16">
        <v>301</v>
      </c>
      <c r="C1328" s="17" t="s">
        <v>64</v>
      </c>
      <c r="D1328" s="18">
        <v>1109415595</v>
      </c>
      <c r="E1328" s="18">
        <v>1109415595</v>
      </c>
      <c r="F1328" s="18">
        <v>1109415595</v>
      </c>
      <c r="G1328" s="17" t="s">
        <v>6485</v>
      </c>
      <c r="H1328" s="16" t="s">
        <v>89</v>
      </c>
      <c r="I1328" s="19" t="s">
        <v>6486</v>
      </c>
      <c r="J1328" s="16">
        <f t="shared" ca="1" si="120"/>
        <v>34</v>
      </c>
      <c r="K1328" s="17" t="s">
        <v>67</v>
      </c>
      <c r="L1328" s="16">
        <v>4070</v>
      </c>
      <c r="M1328" s="16" t="s">
        <v>3596</v>
      </c>
      <c r="N1328" s="16" t="s">
        <v>3597</v>
      </c>
      <c r="O1328" s="35" t="s">
        <v>3598</v>
      </c>
      <c r="P1328" s="16" t="s">
        <v>71</v>
      </c>
      <c r="Q1328" s="16" t="s">
        <v>131</v>
      </c>
      <c r="R1328" s="38" t="s">
        <v>73</v>
      </c>
      <c r="S1328" s="22"/>
      <c r="T1328" s="22">
        <v>1481</v>
      </c>
      <c r="U1328" s="22" t="s">
        <v>3597</v>
      </c>
      <c r="V1328" s="37" t="s">
        <v>3598</v>
      </c>
      <c r="W1328" s="16">
        <v>1000</v>
      </c>
      <c r="X1328" s="16" t="s">
        <v>74</v>
      </c>
      <c r="Y1328" s="16" t="s">
        <v>3599</v>
      </c>
      <c r="Z1328" s="16" t="s">
        <v>3600</v>
      </c>
      <c r="AA1328" s="16" t="s">
        <v>463</v>
      </c>
      <c r="AB1328" s="16" t="s">
        <v>464</v>
      </c>
      <c r="AC1328" s="16" t="s">
        <v>465</v>
      </c>
      <c r="AD1328" s="16"/>
      <c r="AE1328" s="16" t="s">
        <v>3601</v>
      </c>
      <c r="AF1328" s="24">
        <v>2948278</v>
      </c>
      <c r="AG1328" s="25" t="s">
        <v>78</v>
      </c>
      <c r="AH1328" s="24">
        <v>2948278</v>
      </c>
      <c r="AI1328" s="26" t="s">
        <v>78</v>
      </c>
      <c r="AJ1328" s="27">
        <v>42996</v>
      </c>
      <c r="AK1328" s="19"/>
      <c r="AL1328" s="28">
        <f t="shared" ca="1" si="117"/>
        <v>7.5</v>
      </c>
      <c r="AM1328" s="16" t="s">
        <v>183</v>
      </c>
      <c r="AN1328" s="16" t="s">
        <v>94</v>
      </c>
      <c r="AO1328" s="16" t="s">
        <v>466</v>
      </c>
      <c r="AP1328" s="30">
        <v>6.9690000000000002E-2</v>
      </c>
      <c r="AQ1328" s="31" t="s">
        <v>6487</v>
      </c>
      <c r="AR1328" s="31" t="s">
        <v>6487</v>
      </c>
      <c r="AS1328" s="16" t="s">
        <v>107</v>
      </c>
      <c r="AT1328" s="16"/>
      <c r="AU1328" s="33"/>
      <c r="AV1328" s="16"/>
      <c r="AW1328" s="16" t="s">
        <v>6488</v>
      </c>
      <c r="AX1328" s="16">
        <v>3166342328</v>
      </c>
      <c r="AY1328" s="16" t="s">
        <v>78</v>
      </c>
      <c r="AZ1328" s="16" t="str">
        <f t="shared" ca="1" si="119"/>
        <v xml:space="preserve"> </v>
      </c>
      <c r="BA1328" s="16" t="s">
        <v>87</v>
      </c>
      <c r="BB1328" s="16" t="s">
        <v>87</v>
      </c>
      <c r="BC1328" s="16"/>
      <c r="BD1328" s="18" t="s">
        <v>87</v>
      </c>
      <c r="BE1328" s="16"/>
      <c r="BF1328" s="16" t="s">
        <v>87</v>
      </c>
      <c r="BG1328" s="31"/>
      <c r="BH1328" s="16"/>
      <c r="BI1328" s="19"/>
      <c r="BJ1328" s="16"/>
      <c r="BK1328" s="16"/>
      <c r="BL1328" s="34"/>
    </row>
    <row r="1329" spans="1:64">
      <c r="A1329" s="15">
        <v>1482</v>
      </c>
      <c r="B1329" s="16">
        <v>301</v>
      </c>
      <c r="C1329" s="17" t="s">
        <v>64</v>
      </c>
      <c r="D1329" s="18">
        <v>1109418583</v>
      </c>
      <c r="E1329" s="18">
        <v>1109418583</v>
      </c>
      <c r="F1329" s="18">
        <v>1109418583</v>
      </c>
      <c r="G1329" s="17" t="s">
        <v>6489</v>
      </c>
      <c r="H1329" s="16" t="s">
        <v>89</v>
      </c>
      <c r="I1329" s="19">
        <v>34346</v>
      </c>
      <c r="J1329" s="16">
        <f t="shared" ca="1" si="120"/>
        <v>31</v>
      </c>
      <c r="K1329" s="17" t="s">
        <v>67</v>
      </c>
      <c r="L1329" s="16">
        <v>4070</v>
      </c>
      <c r="M1329" s="16" t="s">
        <v>3596</v>
      </c>
      <c r="N1329" s="16" t="s">
        <v>3597</v>
      </c>
      <c r="O1329" s="35" t="s">
        <v>3598</v>
      </c>
      <c r="P1329" s="16" t="s">
        <v>71</v>
      </c>
      <c r="Q1329" s="16" t="s">
        <v>131</v>
      </c>
      <c r="R1329" s="38" t="s">
        <v>73</v>
      </c>
      <c r="S1329" s="22"/>
      <c r="T1329" s="22">
        <v>1482</v>
      </c>
      <c r="U1329" s="22" t="s">
        <v>3597</v>
      </c>
      <c r="V1329" s="37" t="s">
        <v>3598</v>
      </c>
      <c r="W1329" s="16">
        <v>1000</v>
      </c>
      <c r="X1329" s="16" t="s">
        <v>74</v>
      </c>
      <c r="Y1329" s="16" t="s">
        <v>3599</v>
      </c>
      <c r="Z1329" s="16" t="s">
        <v>3600</v>
      </c>
      <c r="AA1329" s="16" t="s">
        <v>478</v>
      </c>
      <c r="AB1329" s="16" t="s">
        <v>4076</v>
      </c>
      <c r="AC1329" s="16" t="s">
        <v>480</v>
      </c>
      <c r="AD1329" s="16"/>
      <c r="AE1329" s="16" t="s">
        <v>3601</v>
      </c>
      <c r="AF1329" s="24">
        <v>2948278</v>
      </c>
      <c r="AG1329" s="25" t="s">
        <v>78</v>
      </c>
      <c r="AH1329" s="24">
        <v>2948278</v>
      </c>
      <c r="AI1329" s="26" t="s">
        <v>78</v>
      </c>
      <c r="AJ1329" s="27">
        <v>43294</v>
      </c>
      <c r="AK1329" s="19"/>
      <c r="AL1329" s="28">
        <f t="shared" ca="1" si="117"/>
        <v>6.666666666666667</v>
      </c>
      <c r="AM1329" s="16" t="s">
        <v>183</v>
      </c>
      <c r="AN1329" s="16" t="s">
        <v>94</v>
      </c>
      <c r="AO1329" s="16" t="s">
        <v>481</v>
      </c>
      <c r="AP1329" s="30">
        <v>6.9690000000000002E-2</v>
      </c>
      <c r="AQ1329" s="31" t="s">
        <v>6490</v>
      </c>
      <c r="AR1329" s="31" t="s">
        <v>6490</v>
      </c>
      <c r="AS1329" s="16" t="s">
        <v>107</v>
      </c>
      <c r="AT1329" s="16"/>
      <c r="AU1329" s="33"/>
      <c r="AV1329" s="16"/>
      <c r="AW1329" s="16" t="s">
        <v>5041</v>
      </c>
      <c r="AX1329" s="16">
        <v>3208144822</v>
      </c>
      <c r="AY1329" s="16" t="s">
        <v>78</v>
      </c>
      <c r="AZ1329" s="16" t="str">
        <f t="shared" ca="1" si="119"/>
        <v xml:space="preserve"> </v>
      </c>
      <c r="BA1329" s="16" t="s">
        <v>87</v>
      </c>
      <c r="BB1329" s="16" t="s">
        <v>87</v>
      </c>
      <c r="BC1329" s="16"/>
      <c r="BD1329" s="18" t="s">
        <v>87</v>
      </c>
      <c r="BE1329" s="16"/>
      <c r="BF1329" s="16" t="s">
        <v>87</v>
      </c>
      <c r="BG1329" s="31"/>
      <c r="BH1329" s="16"/>
      <c r="BI1329" s="19"/>
      <c r="BJ1329" s="16"/>
      <c r="BK1329" s="16"/>
      <c r="BL1329" s="34"/>
    </row>
    <row r="1330" spans="1:64">
      <c r="A1330" s="15">
        <v>1483</v>
      </c>
      <c r="B1330" s="16">
        <v>301</v>
      </c>
      <c r="C1330" s="17" t="s">
        <v>64</v>
      </c>
      <c r="D1330" s="18">
        <v>1110446185</v>
      </c>
      <c r="E1330" s="18">
        <v>1110446185</v>
      </c>
      <c r="F1330" s="18">
        <v>1110446185</v>
      </c>
      <c r="G1330" s="17" t="s">
        <v>6491</v>
      </c>
      <c r="H1330" s="16" t="s">
        <v>89</v>
      </c>
      <c r="I1330" s="19">
        <v>29343</v>
      </c>
      <c r="J1330" s="16">
        <f t="shared" ca="1" si="120"/>
        <v>44</v>
      </c>
      <c r="K1330" s="17" t="s">
        <v>67</v>
      </c>
      <c r="L1330" s="16">
        <v>4070</v>
      </c>
      <c r="M1330" s="16" t="s">
        <v>3596</v>
      </c>
      <c r="N1330" s="16" t="s">
        <v>3597</v>
      </c>
      <c r="O1330" s="35" t="s">
        <v>3598</v>
      </c>
      <c r="P1330" s="16" t="s">
        <v>71</v>
      </c>
      <c r="Q1330" s="16" t="s">
        <v>131</v>
      </c>
      <c r="R1330" s="38" t="s">
        <v>73</v>
      </c>
      <c r="S1330" s="22"/>
      <c r="T1330" s="22">
        <v>1483</v>
      </c>
      <c r="U1330" s="22" t="s">
        <v>3597</v>
      </c>
      <c r="V1330" s="37" t="s">
        <v>3598</v>
      </c>
      <c r="W1330" s="16">
        <v>1000</v>
      </c>
      <c r="X1330" s="16" t="s">
        <v>74</v>
      </c>
      <c r="Y1330" s="16" t="s">
        <v>3599</v>
      </c>
      <c r="Z1330" s="16" t="s">
        <v>3600</v>
      </c>
      <c r="AA1330" s="16" t="s">
        <v>1359</v>
      </c>
      <c r="AB1330" s="16" t="s">
        <v>4839</v>
      </c>
      <c r="AC1330" s="16" t="s">
        <v>1951</v>
      </c>
      <c r="AD1330" s="16"/>
      <c r="AE1330" s="16" t="s">
        <v>3601</v>
      </c>
      <c r="AF1330" s="24">
        <v>2948278</v>
      </c>
      <c r="AG1330" s="25" t="s">
        <v>78</v>
      </c>
      <c r="AH1330" s="24">
        <v>2948278</v>
      </c>
      <c r="AI1330" s="26" t="s">
        <v>78</v>
      </c>
      <c r="AJ1330" s="27">
        <v>43059</v>
      </c>
      <c r="AK1330" s="19"/>
      <c r="AL1330" s="28">
        <f t="shared" ca="1" si="117"/>
        <v>7.333333333333333</v>
      </c>
      <c r="AM1330" s="16" t="s">
        <v>183</v>
      </c>
      <c r="AN1330" s="16" t="s">
        <v>94</v>
      </c>
      <c r="AO1330" s="16" t="s">
        <v>1953</v>
      </c>
      <c r="AP1330" s="30">
        <v>6.9690000000000002E-2</v>
      </c>
      <c r="AQ1330" s="31" t="s">
        <v>6492</v>
      </c>
      <c r="AR1330" s="31" t="s">
        <v>6492</v>
      </c>
      <c r="AS1330" s="16" t="s">
        <v>107</v>
      </c>
      <c r="AT1330" s="16"/>
      <c r="AU1330" s="33"/>
      <c r="AV1330" s="16"/>
      <c r="AW1330" s="16" t="s">
        <v>6493</v>
      </c>
      <c r="AX1330" s="16">
        <v>3114951239</v>
      </c>
      <c r="AY1330" s="16" t="s">
        <v>78</v>
      </c>
      <c r="AZ1330" s="16" t="str">
        <f t="shared" ca="1" si="119"/>
        <v xml:space="preserve"> </v>
      </c>
      <c r="BA1330" s="16" t="s">
        <v>87</v>
      </c>
      <c r="BB1330" s="16" t="s">
        <v>87</v>
      </c>
      <c r="BC1330" s="16"/>
      <c r="BD1330" s="18" t="s">
        <v>87</v>
      </c>
      <c r="BE1330" s="16"/>
      <c r="BF1330" s="16" t="s">
        <v>87</v>
      </c>
      <c r="BG1330" s="31"/>
      <c r="BH1330" s="16"/>
      <c r="BI1330" s="19"/>
      <c r="BJ1330" s="16"/>
      <c r="BK1330" s="16"/>
      <c r="BL1330" s="34"/>
    </row>
    <row r="1331" spans="1:64">
      <c r="A1331" s="15">
        <v>1484</v>
      </c>
      <c r="B1331" s="16">
        <v>301</v>
      </c>
      <c r="C1331" s="17" t="s">
        <v>64</v>
      </c>
      <c r="D1331" s="18">
        <v>1110494053</v>
      </c>
      <c r="E1331" s="18">
        <v>1110494053</v>
      </c>
      <c r="F1331" s="18">
        <v>1110494053</v>
      </c>
      <c r="G1331" s="17" t="s">
        <v>6494</v>
      </c>
      <c r="H1331" s="16" t="s">
        <v>89</v>
      </c>
      <c r="I1331" s="19" t="s">
        <v>6495</v>
      </c>
      <c r="J1331" s="16">
        <f t="shared" ca="1" si="120"/>
        <v>35</v>
      </c>
      <c r="K1331" s="17" t="s">
        <v>67</v>
      </c>
      <c r="L1331" s="16">
        <v>4070</v>
      </c>
      <c r="M1331" s="16" t="s">
        <v>3596</v>
      </c>
      <c r="N1331" s="16" t="s">
        <v>3597</v>
      </c>
      <c r="O1331" s="35" t="s">
        <v>3598</v>
      </c>
      <c r="P1331" s="16" t="s">
        <v>71</v>
      </c>
      <c r="Q1331" s="16" t="s">
        <v>131</v>
      </c>
      <c r="R1331" s="38" t="s">
        <v>73</v>
      </c>
      <c r="S1331" s="22"/>
      <c r="T1331" s="22">
        <v>1484</v>
      </c>
      <c r="U1331" s="22" t="s">
        <v>3597</v>
      </c>
      <c r="V1331" s="37" t="s">
        <v>3598</v>
      </c>
      <c r="W1331" s="16">
        <v>1000</v>
      </c>
      <c r="X1331" s="16" t="s">
        <v>74</v>
      </c>
      <c r="Y1331" s="16" t="s">
        <v>3599</v>
      </c>
      <c r="Z1331" s="16" t="s">
        <v>3600</v>
      </c>
      <c r="AA1331" s="16" t="s">
        <v>76</v>
      </c>
      <c r="AB1331" s="16" t="s">
        <v>76</v>
      </c>
      <c r="AC1331" s="16" t="s">
        <v>76</v>
      </c>
      <c r="AD1331" s="16"/>
      <c r="AE1331" s="16" t="s">
        <v>1324</v>
      </c>
      <c r="AF1331" s="24">
        <v>2948278</v>
      </c>
      <c r="AG1331" s="25" t="s">
        <v>78</v>
      </c>
      <c r="AH1331" s="24">
        <v>2948278</v>
      </c>
      <c r="AI1331" s="26" t="s">
        <v>78</v>
      </c>
      <c r="AJ1331" s="27">
        <v>43006</v>
      </c>
      <c r="AK1331" s="19"/>
      <c r="AL1331" s="28">
        <f t="shared" ca="1" si="117"/>
        <v>7.5</v>
      </c>
      <c r="AM1331" s="16" t="s">
        <v>173</v>
      </c>
      <c r="AN1331" s="16" t="s">
        <v>240</v>
      </c>
      <c r="AO1331" s="16" t="s">
        <v>82</v>
      </c>
      <c r="AP1331" s="30">
        <v>6.9690000000000002E-2</v>
      </c>
      <c r="AQ1331" s="31" t="s">
        <v>6496</v>
      </c>
      <c r="AR1331" s="31" t="s">
        <v>6496</v>
      </c>
      <c r="AS1331" s="16" t="s">
        <v>107</v>
      </c>
      <c r="AT1331" s="16"/>
      <c r="AU1331" s="33"/>
      <c r="AV1331" s="16"/>
      <c r="AW1331" s="16" t="s">
        <v>6497</v>
      </c>
      <c r="AX1331" s="16">
        <v>3112573077</v>
      </c>
      <c r="AY1331" s="16" t="s">
        <v>78</v>
      </c>
      <c r="AZ1331" s="16" t="str">
        <f t="shared" ca="1" si="119"/>
        <v xml:space="preserve"> </v>
      </c>
      <c r="BA1331" s="16" t="s">
        <v>87</v>
      </c>
      <c r="BB1331" s="16" t="s">
        <v>211</v>
      </c>
      <c r="BC1331" s="16"/>
      <c r="BD1331" s="18" t="s">
        <v>87</v>
      </c>
      <c r="BE1331" s="16"/>
      <c r="BF1331" s="16" t="s">
        <v>87</v>
      </c>
      <c r="BG1331" s="31"/>
      <c r="BH1331" s="16"/>
      <c r="BI1331" s="19"/>
      <c r="BJ1331" s="16"/>
      <c r="BK1331" s="16"/>
      <c r="BL1331" s="34"/>
    </row>
    <row r="1332" spans="1:64">
      <c r="A1332" s="15">
        <v>1485</v>
      </c>
      <c r="B1332" s="16">
        <v>301</v>
      </c>
      <c r="C1332" s="17" t="s">
        <v>64</v>
      </c>
      <c r="D1332" s="18">
        <v>1096185356</v>
      </c>
      <c r="E1332" s="18">
        <v>1096185356</v>
      </c>
      <c r="F1332" s="18">
        <v>1096185356</v>
      </c>
      <c r="G1332" s="17" t="s">
        <v>6498</v>
      </c>
      <c r="H1332" s="16" t="s">
        <v>229</v>
      </c>
      <c r="I1332" s="19">
        <v>31687</v>
      </c>
      <c r="J1332" s="16">
        <f t="shared" ca="1" si="120"/>
        <v>38</v>
      </c>
      <c r="K1332" s="17" t="s">
        <v>67</v>
      </c>
      <c r="L1332" s="16">
        <v>4070</v>
      </c>
      <c r="M1332" s="16" t="s">
        <v>3596</v>
      </c>
      <c r="N1332" s="16" t="s">
        <v>3597</v>
      </c>
      <c r="O1332" s="35" t="s">
        <v>3598</v>
      </c>
      <c r="P1332" s="16" t="s">
        <v>71</v>
      </c>
      <c r="Q1332" s="16" t="s">
        <v>131</v>
      </c>
      <c r="R1332" s="38" t="s">
        <v>73</v>
      </c>
      <c r="S1332" s="22"/>
      <c r="T1332" s="22">
        <v>1485</v>
      </c>
      <c r="U1332" s="22" t="s">
        <v>3597</v>
      </c>
      <c r="V1332" s="37" t="s">
        <v>3598</v>
      </c>
      <c r="W1332" s="16">
        <v>1000</v>
      </c>
      <c r="X1332" s="16" t="s">
        <v>74</v>
      </c>
      <c r="Y1332" s="16" t="s">
        <v>3599</v>
      </c>
      <c r="Z1332" s="16" t="s">
        <v>3600</v>
      </c>
      <c r="AA1332" s="16" t="s">
        <v>76</v>
      </c>
      <c r="AB1332" s="16" t="s">
        <v>76</v>
      </c>
      <c r="AC1332" s="16" t="s">
        <v>76</v>
      </c>
      <c r="AD1332" s="16"/>
      <c r="AE1332" s="16" t="s">
        <v>1324</v>
      </c>
      <c r="AF1332" s="24">
        <v>2948278</v>
      </c>
      <c r="AG1332" s="25" t="s">
        <v>78</v>
      </c>
      <c r="AH1332" s="24">
        <v>2948278</v>
      </c>
      <c r="AI1332" s="26" t="s">
        <v>78</v>
      </c>
      <c r="AJ1332" s="27">
        <v>44777</v>
      </c>
      <c r="AK1332" s="19" t="s">
        <v>6499</v>
      </c>
      <c r="AL1332" s="28">
        <f t="shared" ca="1" si="117"/>
        <v>2.6666666666666665</v>
      </c>
      <c r="AM1332" s="16" t="s">
        <v>183</v>
      </c>
      <c r="AN1332" s="16" t="s">
        <v>121</v>
      </c>
      <c r="AO1332" s="16" t="s">
        <v>82</v>
      </c>
      <c r="AP1332" s="30">
        <v>6.9690000000000002E-2</v>
      </c>
      <c r="AQ1332" s="31" t="s">
        <v>6500</v>
      </c>
      <c r="AR1332" s="31" t="s">
        <v>6501</v>
      </c>
      <c r="AS1332" s="16" t="s">
        <v>107</v>
      </c>
      <c r="AT1332" s="16"/>
      <c r="AU1332" s="33"/>
      <c r="AV1332" s="16"/>
      <c r="AW1332" s="16" t="s">
        <v>6502</v>
      </c>
      <c r="AX1332" s="16">
        <v>3125562025</v>
      </c>
      <c r="AY1332" s="16">
        <v>3125562025</v>
      </c>
      <c r="AZ1332" s="16" t="str">
        <f t="shared" ca="1" si="119"/>
        <v xml:space="preserve"> </v>
      </c>
      <c r="BA1332" s="16" t="s">
        <v>87</v>
      </c>
      <c r="BB1332" s="16" t="s">
        <v>87</v>
      </c>
      <c r="BC1332" s="16"/>
      <c r="BD1332" s="18" t="s">
        <v>87</v>
      </c>
      <c r="BE1332" s="16"/>
      <c r="BF1332" s="16" t="s">
        <v>87</v>
      </c>
      <c r="BG1332" s="31"/>
      <c r="BH1332" s="16"/>
      <c r="BI1332" s="19"/>
      <c r="BJ1332" s="16"/>
      <c r="BK1332" s="16"/>
      <c r="BL1332" s="34"/>
    </row>
    <row r="1333" spans="1:64">
      <c r="A1333" s="15">
        <v>1486</v>
      </c>
      <c r="B1333" s="16">
        <v>301</v>
      </c>
      <c r="C1333" s="17" t="s">
        <v>64</v>
      </c>
      <c r="D1333" s="18">
        <v>1110536341</v>
      </c>
      <c r="E1333" s="18">
        <v>1110536341</v>
      </c>
      <c r="F1333" s="18">
        <v>1110536341</v>
      </c>
      <c r="G1333" s="17" t="s">
        <v>6503</v>
      </c>
      <c r="H1333" s="16" t="s">
        <v>89</v>
      </c>
      <c r="I1333" s="19">
        <v>32579</v>
      </c>
      <c r="J1333" s="16">
        <f t="shared" ca="1" si="120"/>
        <v>36</v>
      </c>
      <c r="K1333" s="17" t="s">
        <v>67</v>
      </c>
      <c r="L1333" s="16">
        <v>4070</v>
      </c>
      <c r="M1333" s="16" t="s">
        <v>3596</v>
      </c>
      <c r="N1333" s="16" t="s">
        <v>3597</v>
      </c>
      <c r="O1333" s="35" t="s">
        <v>3598</v>
      </c>
      <c r="P1333" s="16" t="s">
        <v>71</v>
      </c>
      <c r="Q1333" s="16" t="s">
        <v>131</v>
      </c>
      <c r="R1333" s="38" t="s">
        <v>73</v>
      </c>
      <c r="S1333" s="22"/>
      <c r="T1333" s="22">
        <v>1486</v>
      </c>
      <c r="U1333" s="22" t="s">
        <v>3597</v>
      </c>
      <c r="V1333" s="37" t="s">
        <v>3598</v>
      </c>
      <c r="W1333" s="16">
        <v>1000</v>
      </c>
      <c r="X1333" s="16" t="s">
        <v>74</v>
      </c>
      <c r="Y1333" s="16" t="s">
        <v>3599</v>
      </c>
      <c r="Z1333" s="16" t="s">
        <v>3600</v>
      </c>
      <c r="AA1333" s="16" t="s">
        <v>76</v>
      </c>
      <c r="AB1333" s="16" t="s">
        <v>76</v>
      </c>
      <c r="AC1333" s="16" t="s">
        <v>76</v>
      </c>
      <c r="AD1333" s="16"/>
      <c r="AE1333" s="16" t="s">
        <v>3601</v>
      </c>
      <c r="AF1333" s="24">
        <v>2948278</v>
      </c>
      <c r="AG1333" s="25" t="s">
        <v>78</v>
      </c>
      <c r="AH1333" s="24">
        <v>2948278</v>
      </c>
      <c r="AI1333" s="26" t="s">
        <v>78</v>
      </c>
      <c r="AJ1333" s="27">
        <v>43018</v>
      </c>
      <c r="AK1333" s="19"/>
      <c r="AL1333" s="28">
        <f t="shared" ca="1" si="117"/>
        <v>7.416666666666667</v>
      </c>
      <c r="AM1333" s="16" t="s">
        <v>183</v>
      </c>
      <c r="AN1333" s="16" t="s">
        <v>94</v>
      </c>
      <c r="AO1333" s="16" t="s">
        <v>82</v>
      </c>
      <c r="AP1333" s="30">
        <v>6.9690000000000002E-2</v>
      </c>
      <c r="AQ1333" s="31" t="s">
        <v>6504</v>
      </c>
      <c r="AR1333" s="31" t="s">
        <v>6504</v>
      </c>
      <c r="AS1333" s="16" t="s">
        <v>107</v>
      </c>
      <c r="AT1333" s="16"/>
      <c r="AU1333" s="33"/>
      <c r="AV1333" s="16"/>
      <c r="AW1333" s="16" t="s">
        <v>6505</v>
      </c>
      <c r="AX1333" s="16">
        <v>3015761965</v>
      </c>
      <c r="AY1333" s="16" t="s">
        <v>78</v>
      </c>
      <c r="AZ1333" s="16" t="str">
        <f t="shared" ca="1" si="119"/>
        <v xml:space="preserve"> </v>
      </c>
      <c r="BA1333" s="16" t="s">
        <v>87</v>
      </c>
      <c r="BB1333" s="16" t="s">
        <v>87</v>
      </c>
      <c r="BC1333" s="16"/>
      <c r="BD1333" s="18" t="s">
        <v>87</v>
      </c>
      <c r="BE1333" s="16"/>
      <c r="BF1333" s="16" t="s">
        <v>87</v>
      </c>
      <c r="BG1333" s="31"/>
      <c r="BH1333" s="16"/>
      <c r="BI1333" s="19"/>
      <c r="BJ1333" s="16"/>
      <c r="BK1333" s="16"/>
      <c r="BL1333" s="34"/>
    </row>
    <row r="1334" spans="1:64">
      <c r="A1334" s="15">
        <v>1487</v>
      </c>
      <c r="B1334" s="16">
        <v>301</v>
      </c>
      <c r="C1334" s="17" t="s">
        <v>64</v>
      </c>
      <c r="D1334" s="18">
        <v>1110538333</v>
      </c>
      <c r="E1334" s="18">
        <v>1110538333</v>
      </c>
      <c r="F1334" s="18">
        <v>1110538333</v>
      </c>
      <c r="G1334" s="17" t="s">
        <v>6506</v>
      </c>
      <c r="H1334" s="16" t="s">
        <v>89</v>
      </c>
      <c r="I1334" s="19" t="s">
        <v>6507</v>
      </c>
      <c r="J1334" s="16">
        <f t="shared" ca="1" si="120"/>
        <v>31</v>
      </c>
      <c r="K1334" s="17" t="s">
        <v>67</v>
      </c>
      <c r="L1334" s="16">
        <v>4070</v>
      </c>
      <c r="M1334" s="16" t="s">
        <v>3596</v>
      </c>
      <c r="N1334" s="16" t="s">
        <v>3597</v>
      </c>
      <c r="O1334" s="35" t="s">
        <v>3598</v>
      </c>
      <c r="P1334" s="16" t="s">
        <v>71</v>
      </c>
      <c r="Q1334" s="16" t="s">
        <v>131</v>
      </c>
      <c r="R1334" s="38" t="s">
        <v>73</v>
      </c>
      <c r="S1334" s="22"/>
      <c r="T1334" s="22">
        <v>1487</v>
      </c>
      <c r="U1334" s="22" t="s">
        <v>3597</v>
      </c>
      <c r="V1334" s="37" t="s">
        <v>3598</v>
      </c>
      <c r="W1334" s="16">
        <v>1000</v>
      </c>
      <c r="X1334" s="16" t="s">
        <v>74</v>
      </c>
      <c r="Y1334" s="16" t="s">
        <v>3599</v>
      </c>
      <c r="Z1334" s="16" t="s">
        <v>3600</v>
      </c>
      <c r="AA1334" s="16" t="s">
        <v>76</v>
      </c>
      <c r="AB1334" s="16" t="s">
        <v>76</v>
      </c>
      <c r="AC1334" s="16" t="s">
        <v>76</v>
      </c>
      <c r="AD1334" s="16" t="s">
        <v>3764</v>
      </c>
      <c r="AE1334" s="16" t="s">
        <v>1324</v>
      </c>
      <c r="AF1334" s="24">
        <v>2948278</v>
      </c>
      <c r="AG1334" s="25" t="s">
        <v>78</v>
      </c>
      <c r="AH1334" s="24">
        <v>2948278</v>
      </c>
      <c r="AI1334" s="26" t="s">
        <v>78</v>
      </c>
      <c r="AJ1334" s="27">
        <v>43012</v>
      </c>
      <c r="AK1334" s="19"/>
      <c r="AL1334" s="28">
        <f t="shared" ca="1" si="117"/>
        <v>7.5</v>
      </c>
      <c r="AM1334" s="16" t="s">
        <v>120</v>
      </c>
      <c r="AN1334" s="16" t="s">
        <v>121</v>
      </c>
      <c r="AO1334" s="16" t="s">
        <v>82</v>
      </c>
      <c r="AP1334" s="30">
        <v>6.9690000000000002E-2</v>
      </c>
      <c r="AQ1334" s="31" t="s">
        <v>6508</v>
      </c>
      <c r="AR1334" s="31" t="s">
        <v>6508</v>
      </c>
      <c r="AS1334" s="16" t="s">
        <v>107</v>
      </c>
      <c r="AT1334" s="16"/>
      <c r="AU1334" s="33"/>
      <c r="AV1334" s="16"/>
      <c r="AW1334" s="16" t="s">
        <v>6509</v>
      </c>
      <c r="AX1334" s="16">
        <v>3126627777</v>
      </c>
      <c r="AY1334" s="16" t="s">
        <v>78</v>
      </c>
      <c r="AZ1334" s="16" t="str">
        <f t="shared" ca="1" si="119"/>
        <v xml:space="preserve"> </v>
      </c>
      <c r="BA1334" s="16" t="s">
        <v>87</v>
      </c>
      <c r="BB1334" s="16" t="s">
        <v>87</v>
      </c>
      <c r="BC1334" s="16"/>
      <c r="BD1334" s="18" t="s">
        <v>87</v>
      </c>
      <c r="BE1334" s="16"/>
      <c r="BF1334" s="16" t="s">
        <v>87</v>
      </c>
      <c r="BG1334" s="31"/>
      <c r="BH1334" s="16"/>
      <c r="BI1334" s="19"/>
      <c r="BJ1334" s="16"/>
      <c r="BK1334" s="16"/>
      <c r="BL1334" s="34"/>
    </row>
    <row r="1335" spans="1:64">
      <c r="A1335" s="15">
        <v>1488</v>
      </c>
      <c r="B1335" s="16">
        <v>301</v>
      </c>
      <c r="C1335" s="17" t="s">
        <v>64</v>
      </c>
      <c r="D1335" s="18">
        <v>1110558809</v>
      </c>
      <c r="E1335" s="18">
        <v>1110558809</v>
      </c>
      <c r="F1335" s="18">
        <v>1110558809</v>
      </c>
      <c r="G1335" s="17" t="s">
        <v>6510</v>
      </c>
      <c r="H1335" s="16" t="s">
        <v>229</v>
      </c>
      <c r="I1335" s="19">
        <v>29075</v>
      </c>
      <c r="J1335" s="16">
        <f t="shared" ca="1" si="120"/>
        <v>45</v>
      </c>
      <c r="K1335" s="17" t="s">
        <v>67</v>
      </c>
      <c r="L1335" s="16">
        <v>4070</v>
      </c>
      <c r="M1335" s="16" t="s">
        <v>3596</v>
      </c>
      <c r="N1335" s="16" t="s">
        <v>3597</v>
      </c>
      <c r="O1335" s="35" t="s">
        <v>3598</v>
      </c>
      <c r="P1335" s="16" t="s">
        <v>71</v>
      </c>
      <c r="Q1335" s="16" t="s">
        <v>131</v>
      </c>
      <c r="R1335" s="38" t="s">
        <v>73</v>
      </c>
      <c r="S1335" s="22"/>
      <c r="T1335" s="22">
        <v>1488</v>
      </c>
      <c r="U1335" s="22" t="s">
        <v>3597</v>
      </c>
      <c r="V1335" s="37" t="s">
        <v>3598</v>
      </c>
      <c r="W1335" s="16">
        <v>1000</v>
      </c>
      <c r="X1335" s="16" t="s">
        <v>74</v>
      </c>
      <c r="Y1335" s="16" t="s">
        <v>3599</v>
      </c>
      <c r="Z1335" s="16" t="s">
        <v>3600</v>
      </c>
      <c r="AA1335" s="16" t="s">
        <v>671</v>
      </c>
      <c r="AB1335" s="16" t="s">
        <v>6511</v>
      </c>
      <c r="AC1335" s="16" t="s">
        <v>692</v>
      </c>
      <c r="AD1335" s="16"/>
      <c r="AE1335" s="16" t="s">
        <v>3601</v>
      </c>
      <c r="AF1335" s="24">
        <v>2948278</v>
      </c>
      <c r="AG1335" s="25" t="s">
        <v>78</v>
      </c>
      <c r="AH1335" s="24">
        <v>2948278</v>
      </c>
      <c r="AI1335" s="26" t="s">
        <v>78</v>
      </c>
      <c r="AJ1335" s="27">
        <v>43066</v>
      </c>
      <c r="AK1335" s="19"/>
      <c r="AL1335" s="28">
        <f t="shared" ca="1" si="117"/>
        <v>7.333333333333333</v>
      </c>
      <c r="AM1335" s="16" t="s">
        <v>183</v>
      </c>
      <c r="AN1335" s="16" t="s">
        <v>94</v>
      </c>
      <c r="AO1335" s="16" t="s">
        <v>693</v>
      </c>
      <c r="AP1335" s="30">
        <v>6.9690000000000002E-2</v>
      </c>
      <c r="AQ1335" s="31" t="s">
        <v>6512</v>
      </c>
      <c r="AR1335" s="31" t="s">
        <v>6512</v>
      </c>
      <c r="AS1335" s="16" t="s">
        <v>107</v>
      </c>
      <c r="AT1335" s="16"/>
      <c r="AU1335" s="33"/>
      <c r="AV1335" s="16"/>
      <c r="AW1335" s="16" t="s">
        <v>6513</v>
      </c>
      <c r="AX1335" s="16">
        <v>3114406664</v>
      </c>
      <c r="AY1335" s="16" t="s">
        <v>78</v>
      </c>
      <c r="AZ1335" s="16" t="str">
        <f t="shared" ca="1" si="119"/>
        <v xml:space="preserve"> </v>
      </c>
      <c r="BA1335" s="16" t="s">
        <v>87</v>
      </c>
      <c r="BB1335" s="16" t="s">
        <v>87</v>
      </c>
      <c r="BC1335" s="16"/>
      <c r="BD1335" s="18" t="s">
        <v>87</v>
      </c>
      <c r="BE1335" s="16"/>
      <c r="BF1335" s="16" t="s">
        <v>87</v>
      </c>
      <c r="BG1335" s="31"/>
      <c r="BH1335" s="16"/>
      <c r="BI1335" s="19"/>
      <c r="BJ1335" s="16"/>
      <c r="BK1335" s="16"/>
      <c r="BL1335" s="34"/>
    </row>
    <row r="1336" spans="1:64">
      <c r="A1336" s="15">
        <v>1489</v>
      </c>
      <c r="B1336" s="16">
        <v>301</v>
      </c>
      <c r="C1336" s="17" t="s">
        <v>64</v>
      </c>
      <c r="D1336" s="18">
        <v>91463489</v>
      </c>
      <c r="E1336" s="18">
        <v>91463489</v>
      </c>
      <c r="F1336" s="18">
        <v>91463489</v>
      </c>
      <c r="G1336" s="17" t="s">
        <v>6514</v>
      </c>
      <c r="H1336" s="16" t="s">
        <v>851</v>
      </c>
      <c r="I1336" s="19">
        <v>26112</v>
      </c>
      <c r="J1336" s="16">
        <v>52</v>
      </c>
      <c r="K1336" s="17" t="s">
        <v>67</v>
      </c>
      <c r="L1336" s="16">
        <v>4070</v>
      </c>
      <c r="M1336" s="16" t="s">
        <v>3596</v>
      </c>
      <c r="N1336" s="16" t="s">
        <v>3597</v>
      </c>
      <c r="O1336" s="35" t="s">
        <v>3598</v>
      </c>
      <c r="P1336" s="16" t="s">
        <v>71</v>
      </c>
      <c r="Q1336" s="16" t="s">
        <v>131</v>
      </c>
      <c r="R1336" s="38" t="s">
        <v>73</v>
      </c>
      <c r="S1336" s="22"/>
      <c r="T1336" s="22">
        <v>1489</v>
      </c>
      <c r="U1336" s="22" t="s">
        <v>3597</v>
      </c>
      <c r="V1336" s="37" t="s">
        <v>3598</v>
      </c>
      <c r="W1336" s="16">
        <v>1000</v>
      </c>
      <c r="X1336" s="16" t="s">
        <v>74</v>
      </c>
      <c r="Y1336" s="16" t="s">
        <v>3599</v>
      </c>
      <c r="Z1336" s="16" t="s">
        <v>3600</v>
      </c>
      <c r="AA1336" s="16" t="s">
        <v>76</v>
      </c>
      <c r="AB1336" s="16" t="s">
        <v>6365</v>
      </c>
      <c r="AC1336" s="16" t="s">
        <v>3702</v>
      </c>
      <c r="AD1336" s="16"/>
      <c r="AE1336" s="16" t="s">
        <v>1324</v>
      </c>
      <c r="AF1336" s="24">
        <v>2948278</v>
      </c>
      <c r="AG1336" s="25" t="s">
        <v>78</v>
      </c>
      <c r="AH1336" s="24">
        <v>2948278</v>
      </c>
      <c r="AI1336" s="26" t="s">
        <v>78</v>
      </c>
      <c r="AJ1336" s="27">
        <v>45111</v>
      </c>
      <c r="AK1336" s="19" t="s">
        <v>6515</v>
      </c>
      <c r="AL1336" s="28">
        <f t="shared" ca="1" si="117"/>
        <v>1.75</v>
      </c>
      <c r="AM1336" s="16" t="s">
        <v>183</v>
      </c>
      <c r="AN1336" s="16" t="s">
        <v>94</v>
      </c>
      <c r="AO1336" s="16" t="s">
        <v>82</v>
      </c>
      <c r="AP1336" s="30">
        <v>6.9690000000000002E-2</v>
      </c>
      <c r="AQ1336" s="31" t="s">
        <v>6516</v>
      </c>
      <c r="AR1336" s="31" t="s">
        <v>6517</v>
      </c>
      <c r="AS1336" s="16" t="s">
        <v>107</v>
      </c>
      <c r="AT1336" s="16"/>
      <c r="AU1336" s="33"/>
      <c r="AV1336" s="16"/>
      <c r="AW1336" s="16" t="s">
        <v>6518</v>
      </c>
      <c r="AX1336" s="16">
        <v>3112004737</v>
      </c>
      <c r="AY1336" s="16" t="s">
        <v>78</v>
      </c>
      <c r="AZ1336" s="16"/>
      <c r="BA1336" s="16" t="s">
        <v>87</v>
      </c>
      <c r="BB1336" s="16" t="s">
        <v>87</v>
      </c>
      <c r="BC1336" s="16"/>
      <c r="BD1336" s="18" t="s">
        <v>87</v>
      </c>
      <c r="BE1336" s="16"/>
      <c r="BF1336" s="16" t="s">
        <v>87</v>
      </c>
      <c r="BG1336" s="31"/>
      <c r="BH1336" s="16"/>
      <c r="BI1336" s="19"/>
      <c r="BJ1336" s="16"/>
      <c r="BK1336" s="16"/>
      <c r="BL1336" s="34"/>
    </row>
    <row r="1337" spans="1:64">
      <c r="A1337" s="15">
        <v>1490</v>
      </c>
      <c r="B1337" s="16">
        <v>301</v>
      </c>
      <c r="C1337" s="17" t="s">
        <v>64</v>
      </c>
      <c r="D1337" s="18">
        <v>1111797736</v>
      </c>
      <c r="E1337" s="18">
        <v>1111797736</v>
      </c>
      <c r="F1337" s="18">
        <v>1111797736</v>
      </c>
      <c r="G1337" s="17" t="s">
        <v>6519</v>
      </c>
      <c r="H1337" s="16"/>
      <c r="I1337" s="19">
        <v>34425</v>
      </c>
      <c r="J1337" s="16">
        <f t="shared" ref="J1337:J1362" ca="1" si="121">IF(I1337=0," ",DATEDIF(I1337,TODAY(),"Y"))</f>
        <v>31</v>
      </c>
      <c r="K1337" s="17" t="s">
        <v>67</v>
      </c>
      <c r="L1337" s="16">
        <v>4070</v>
      </c>
      <c r="M1337" s="16" t="s">
        <v>3596</v>
      </c>
      <c r="N1337" s="16" t="s">
        <v>3597</v>
      </c>
      <c r="O1337" s="35" t="s">
        <v>3598</v>
      </c>
      <c r="P1337" s="16" t="s">
        <v>71</v>
      </c>
      <c r="Q1337" s="16" t="s">
        <v>131</v>
      </c>
      <c r="R1337" s="38" t="s">
        <v>73</v>
      </c>
      <c r="S1337" s="22"/>
      <c r="T1337" s="22">
        <v>1490</v>
      </c>
      <c r="U1337" s="22" t="s">
        <v>3597</v>
      </c>
      <c r="V1337" s="37" t="s">
        <v>3598</v>
      </c>
      <c r="W1337" s="16">
        <v>1000</v>
      </c>
      <c r="X1337" s="16" t="s">
        <v>74</v>
      </c>
      <c r="Y1337" s="16" t="s">
        <v>3599</v>
      </c>
      <c r="Z1337" s="16" t="s">
        <v>3600</v>
      </c>
      <c r="AA1337" s="16" t="s">
        <v>463</v>
      </c>
      <c r="AB1337" s="16" t="s">
        <v>464</v>
      </c>
      <c r="AC1337" s="16" t="s">
        <v>465</v>
      </c>
      <c r="AD1337" s="16"/>
      <c r="AE1337" s="16" t="s">
        <v>3601</v>
      </c>
      <c r="AF1337" s="24">
        <v>2948278</v>
      </c>
      <c r="AG1337" s="25" t="s">
        <v>78</v>
      </c>
      <c r="AH1337" s="24">
        <v>2948278</v>
      </c>
      <c r="AI1337" s="26" t="s">
        <v>78</v>
      </c>
      <c r="AJ1337" s="27">
        <v>43082</v>
      </c>
      <c r="AK1337" s="19"/>
      <c r="AL1337" s="28">
        <f t="shared" ca="1" si="117"/>
        <v>7.25</v>
      </c>
      <c r="AM1337" s="16" t="s">
        <v>183</v>
      </c>
      <c r="AN1337" s="16" t="s">
        <v>94</v>
      </c>
      <c r="AO1337" s="16" t="s">
        <v>466</v>
      </c>
      <c r="AP1337" s="30">
        <v>6.9690000000000002E-2</v>
      </c>
      <c r="AQ1337" s="31" t="s">
        <v>6520</v>
      </c>
      <c r="AR1337" s="31" t="s">
        <v>6520</v>
      </c>
      <c r="AS1337" s="16" t="s">
        <v>107</v>
      </c>
      <c r="AT1337" s="16"/>
      <c r="AU1337" s="33"/>
      <c r="AV1337" s="16"/>
      <c r="AW1337" s="16" t="s">
        <v>6521</v>
      </c>
      <c r="AX1337" s="16">
        <v>3117623622</v>
      </c>
      <c r="AY1337" s="16" t="s">
        <v>78</v>
      </c>
      <c r="AZ1337" s="16" t="str">
        <f t="shared" ref="AZ1337:AZ1378" ca="1" si="122">IF(AND(C1337="MASCULINO",J1337&gt;=59),"Prepensionado",IF(AND(C1337="FEMENINO",J1337&gt;=54),"Prepensionado"," "))</f>
        <v xml:space="preserve"> </v>
      </c>
      <c r="BA1337" s="16" t="s">
        <v>87</v>
      </c>
      <c r="BB1337" s="16" t="s">
        <v>87</v>
      </c>
      <c r="BC1337" s="16"/>
      <c r="BD1337" s="18" t="s">
        <v>87</v>
      </c>
      <c r="BE1337" s="16"/>
      <c r="BF1337" s="16" t="s">
        <v>87</v>
      </c>
      <c r="BG1337" s="31"/>
      <c r="BH1337" s="16"/>
      <c r="BI1337" s="19"/>
      <c r="BJ1337" s="16"/>
      <c r="BK1337" s="16"/>
      <c r="BL1337" s="34"/>
    </row>
    <row r="1338" spans="1:64">
      <c r="A1338" s="15">
        <v>1491</v>
      </c>
      <c r="B1338" s="16">
        <v>301</v>
      </c>
      <c r="C1338" s="17" t="s">
        <v>64</v>
      </c>
      <c r="D1338" s="18">
        <v>1111813879</v>
      </c>
      <c r="E1338" s="18">
        <v>1111813879</v>
      </c>
      <c r="F1338" s="18">
        <v>1111813879</v>
      </c>
      <c r="G1338" s="17" t="s">
        <v>6522</v>
      </c>
      <c r="H1338" s="16" t="s">
        <v>89</v>
      </c>
      <c r="I1338" s="19">
        <v>34615</v>
      </c>
      <c r="J1338" s="16">
        <f t="shared" ca="1" si="121"/>
        <v>30</v>
      </c>
      <c r="K1338" s="17" t="s">
        <v>67</v>
      </c>
      <c r="L1338" s="16">
        <v>4070</v>
      </c>
      <c r="M1338" s="16" t="s">
        <v>3596</v>
      </c>
      <c r="N1338" s="16" t="s">
        <v>3597</v>
      </c>
      <c r="O1338" s="35" t="s">
        <v>3598</v>
      </c>
      <c r="P1338" s="16" t="s">
        <v>71</v>
      </c>
      <c r="Q1338" s="16" t="s">
        <v>131</v>
      </c>
      <c r="R1338" s="38" t="s">
        <v>73</v>
      </c>
      <c r="S1338" s="22"/>
      <c r="T1338" s="22">
        <v>1491</v>
      </c>
      <c r="U1338" s="22" t="s">
        <v>3597</v>
      </c>
      <c r="V1338" s="37" t="s">
        <v>3598</v>
      </c>
      <c r="W1338" s="16">
        <v>1000</v>
      </c>
      <c r="X1338" s="16" t="s">
        <v>74</v>
      </c>
      <c r="Y1338" s="16" t="s">
        <v>3599</v>
      </c>
      <c r="Z1338" s="16" t="s">
        <v>3600</v>
      </c>
      <c r="AA1338" s="16" t="s">
        <v>339</v>
      </c>
      <c r="AB1338" s="16" t="s">
        <v>3825</v>
      </c>
      <c r="AC1338" s="16" t="s">
        <v>341</v>
      </c>
      <c r="AD1338" s="16"/>
      <c r="AE1338" s="16" t="s">
        <v>3601</v>
      </c>
      <c r="AF1338" s="24">
        <v>2948278</v>
      </c>
      <c r="AG1338" s="25" t="s">
        <v>78</v>
      </c>
      <c r="AH1338" s="24">
        <v>2948278</v>
      </c>
      <c r="AI1338" s="26" t="s">
        <v>78</v>
      </c>
      <c r="AJ1338" s="27">
        <v>43083</v>
      </c>
      <c r="AK1338" s="19"/>
      <c r="AL1338" s="28">
        <f t="shared" ca="1" si="117"/>
        <v>7.25</v>
      </c>
      <c r="AM1338" s="16" t="s">
        <v>183</v>
      </c>
      <c r="AN1338" s="16" t="s">
        <v>94</v>
      </c>
      <c r="AO1338" s="16" t="s">
        <v>343</v>
      </c>
      <c r="AP1338" s="30">
        <v>6.9690000000000002E-2</v>
      </c>
      <c r="AQ1338" s="31" t="s">
        <v>6523</v>
      </c>
      <c r="AR1338" s="31" t="s">
        <v>6523</v>
      </c>
      <c r="AS1338" s="16" t="s">
        <v>107</v>
      </c>
      <c r="AT1338" s="16"/>
      <c r="AU1338" s="33"/>
      <c r="AV1338" s="16"/>
      <c r="AW1338" s="16" t="s">
        <v>5478</v>
      </c>
      <c r="AX1338" s="16">
        <v>3233278885</v>
      </c>
      <c r="AY1338" s="16" t="s">
        <v>78</v>
      </c>
      <c r="AZ1338" s="16" t="str">
        <f t="shared" ca="1" si="122"/>
        <v xml:space="preserve"> </v>
      </c>
      <c r="BA1338" s="16" t="s">
        <v>87</v>
      </c>
      <c r="BB1338" s="16" t="s">
        <v>87</v>
      </c>
      <c r="BC1338" s="16"/>
      <c r="BD1338" s="18" t="s">
        <v>87</v>
      </c>
      <c r="BE1338" s="16"/>
      <c r="BF1338" s="16" t="s">
        <v>87</v>
      </c>
      <c r="BG1338" s="31"/>
      <c r="BH1338" s="16"/>
      <c r="BI1338" s="19"/>
      <c r="BJ1338" s="16"/>
      <c r="BK1338" s="16"/>
      <c r="BL1338" s="34"/>
    </row>
    <row r="1339" spans="1:64">
      <c r="A1339" s="15">
        <v>1492</v>
      </c>
      <c r="B1339" s="16">
        <v>301</v>
      </c>
      <c r="C1339" s="17" t="s">
        <v>64</v>
      </c>
      <c r="D1339" s="18">
        <v>1112102402</v>
      </c>
      <c r="E1339" s="18">
        <v>1112102402</v>
      </c>
      <c r="F1339" s="18">
        <v>1112102402</v>
      </c>
      <c r="G1339" s="17" t="s">
        <v>6524</v>
      </c>
      <c r="H1339" s="16" t="s">
        <v>66</v>
      </c>
      <c r="I1339" s="19">
        <v>33162</v>
      </c>
      <c r="J1339" s="16">
        <f t="shared" ca="1" si="121"/>
        <v>34</v>
      </c>
      <c r="K1339" s="17" t="s">
        <v>67</v>
      </c>
      <c r="L1339" s="16">
        <v>4070</v>
      </c>
      <c r="M1339" s="16" t="s">
        <v>3596</v>
      </c>
      <c r="N1339" s="16" t="s">
        <v>3597</v>
      </c>
      <c r="O1339" s="35" t="s">
        <v>3598</v>
      </c>
      <c r="P1339" s="16" t="s">
        <v>71</v>
      </c>
      <c r="Q1339" s="16" t="s">
        <v>131</v>
      </c>
      <c r="R1339" s="38" t="s">
        <v>73</v>
      </c>
      <c r="S1339" s="22"/>
      <c r="T1339" s="22">
        <v>1492</v>
      </c>
      <c r="U1339" s="22" t="s">
        <v>3597</v>
      </c>
      <c r="V1339" s="37" t="s">
        <v>3598</v>
      </c>
      <c r="W1339" s="16">
        <v>1000</v>
      </c>
      <c r="X1339" s="16" t="s">
        <v>74</v>
      </c>
      <c r="Y1339" s="16" t="s">
        <v>3599</v>
      </c>
      <c r="Z1339" s="16" t="s">
        <v>3600</v>
      </c>
      <c r="AA1339" s="16" t="s">
        <v>433</v>
      </c>
      <c r="AB1339" s="16" t="s">
        <v>4431</v>
      </c>
      <c r="AC1339" s="16" t="s">
        <v>497</v>
      </c>
      <c r="AD1339" s="16" t="s">
        <v>3632</v>
      </c>
      <c r="AE1339" s="16" t="s">
        <v>3601</v>
      </c>
      <c r="AF1339" s="24">
        <v>2948278</v>
      </c>
      <c r="AG1339" s="25" t="s">
        <v>78</v>
      </c>
      <c r="AH1339" s="24">
        <v>2948278</v>
      </c>
      <c r="AI1339" s="26" t="s">
        <v>78</v>
      </c>
      <c r="AJ1339" s="27">
        <v>43059</v>
      </c>
      <c r="AK1339" s="19"/>
      <c r="AL1339" s="28">
        <f t="shared" ca="1" si="117"/>
        <v>7.333333333333333</v>
      </c>
      <c r="AM1339" s="16" t="s">
        <v>120</v>
      </c>
      <c r="AN1339" s="16" t="s">
        <v>121</v>
      </c>
      <c r="AO1339" s="16" t="s">
        <v>498</v>
      </c>
      <c r="AP1339" s="30">
        <v>6.9690000000000002E-2</v>
      </c>
      <c r="AQ1339" s="31" t="s">
        <v>6525</v>
      </c>
      <c r="AR1339" s="31" t="s">
        <v>6525</v>
      </c>
      <c r="AS1339" s="16" t="s">
        <v>107</v>
      </c>
      <c r="AT1339" s="16"/>
      <c r="AU1339" s="33"/>
      <c r="AV1339" s="16"/>
      <c r="AW1339" s="16" t="s">
        <v>6526</v>
      </c>
      <c r="AX1339" s="16">
        <v>3112979684</v>
      </c>
      <c r="AY1339" s="16">
        <v>3112979684</v>
      </c>
      <c r="AZ1339" s="16" t="str">
        <f t="shared" ca="1" si="122"/>
        <v xml:space="preserve"> </v>
      </c>
      <c r="BA1339" s="16" t="s">
        <v>87</v>
      </c>
      <c r="BB1339" s="16" t="s">
        <v>2744</v>
      </c>
      <c r="BC1339" s="16"/>
      <c r="BD1339" s="18" t="s">
        <v>87</v>
      </c>
      <c r="BE1339" s="16"/>
      <c r="BF1339" s="16" t="s">
        <v>87</v>
      </c>
      <c r="BG1339" s="31"/>
      <c r="BH1339" s="16"/>
      <c r="BI1339" s="19"/>
      <c r="BJ1339" s="16"/>
      <c r="BK1339" s="16"/>
      <c r="BL1339" s="34"/>
    </row>
    <row r="1340" spans="1:64">
      <c r="A1340" s="15">
        <v>1493</v>
      </c>
      <c r="B1340" s="16">
        <v>301</v>
      </c>
      <c r="C1340" s="17" t="s">
        <v>112</v>
      </c>
      <c r="D1340" s="18">
        <v>1118027045</v>
      </c>
      <c r="E1340" s="18">
        <v>1118027045</v>
      </c>
      <c r="F1340" s="18">
        <v>1118027045</v>
      </c>
      <c r="G1340" s="17" t="s">
        <v>6527</v>
      </c>
      <c r="H1340" s="16" t="s">
        <v>229</v>
      </c>
      <c r="I1340" s="19">
        <v>32555</v>
      </c>
      <c r="J1340" s="16">
        <f t="shared" ca="1" si="121"/>
        <v>36</v>
      </c>
      <c r="K1340" s="17" t="s">
        <v>67</v>
      </c>
      <c r="L1340" s="16">
        <v>4070</v>
      </c>
      <c r="M1340" s="16" t="s">
        <v>3596</v>
      </c>
      <c r="N1340" s="16" t="s">
        <v>3597</v>
      </c>
      <c r="O1340" s="35" t="s">
        <v>3598</v>
      </c>
      <c r="P1340" s="16" t="s">
        <v>71</v>
      </c>
      <c r="Q1340" s="16" t="s">
        <v>131</v>
      </c>
      <c r="R1340" s="38" t="s">
        <v>73</v>
      </c>
      <c r="S1340" s="22"/>
      <c r="T1340" s="22">
        <v>1493</v>
      </c>
      <c r="U1340" s="22" t="s">
        <v>3597</v>
      </c>
      <c r="V1340" s="37" t="s">
        <v>3598</v>
      </c>
      <c r="W1340" s="16">
        <v>1000</v>
      </c>
      <c r="X1340" s="16" t="s">
        <v>74</v>
      </c>
      <c r="Y1340" s="16" t="s">
        <v>3599</v>
      </c>
      <c r="Z1340" s="16" t="s">
        <v>3600</v>
      </c>
      <c r="AA1340" s="16" t="s">
        <v>433</v>
      </c>
      <c r="AB1340" s="16" t="s">
        <v>496</v>
      </c>
      <c r="AC1340" s="16" t="s">
        <v>497</v>
      </c>
      <c r="AD1340" s="16"/>
      <c r="AE1340" s="16" t="s">
        <v>3601</v>
      </c>
      <c r="AF1340" s="24">
        <v>2948278</v>
      </c>
      <c r="AG1340" s="25" t="s">
        <v>78</v>
      </c>
      <c r="AH1340" s="24">
        <v>2948278</v>
      </c>
      <c r="AI1340" s="26" t="s">
        <v>78</v>
      </c>
      <c r="AJ1340" s="27">
        <v>43797</v>
      </c>
      <c r="AK1340" s="19"/>
      <c r="AL1340" s="28">
        <f t="shared" ca="1" si="117"/>
        <v>5.333333333333333</v>
      </c>
      <c r="AM1340" s="16" t="s">
        <v>120</v>
      </c>
      <c r="AN1340" s="16" t="s">
        <v>94</v>
      </c>
      <c r="AO1340" s="16" t="s">
        <v>498</v>
      </c>
      <c r="AP1340" s="30">
        <v>6.9690000000000002E-2</v>
      </c>
      <c r="AQ1340" s="31" t="s">
        <v>6528</v>
      </c>
      <c r="AR1340" s="31" t="s">
        <v>6529</v>
      </c>
      <c r="AS1340" s="16" t="s">
        <v>107</v>
      </c>
      <c r="AT1340" s="16"/>
      <c r="AU1340" s="33"/>
      <c r="AV1340" s="16"/>
      <c r="AW1340" s="16" t="s">
        <v>6530</v>
      </c>
      <c r="AX1340" s="16">
        <v>3223196749</v>
      </c>
      <c r="AY1340" s="16" t="s">
        <v>78</v>
      </c>
      <c r="AZ1340" s="16" t="str">
        <f t="shared" ca="1" si="122"/>
        <v xml:space="preserve"> </v>
      </c>
      <c r="BA1340" s="16" t="s">
        <v>87</v>
      </c>
      <c r="BB1340" s="16" t="s">
        <v>87</v>
      </c>
      <c r="BC1340" s="16"/>
      <c r="BD1340" s="18" t="s">
        <v>87</v>
      </c>
      <c r="BE1340" s="16"/>
      <c r="BF1340" s="16" t="s">
        <v>87</v>
      </c>
      <c r="BG1340" s="31"/>
      <c r="BH1340" s="16"/>
      <c r="BI1340" s="19"/>
      <c r="BJ1340" s="16"/>
      <c r="BK1340" s="16"/>
      <c r="BL1340" s="34"/>
    </row>
    <row r="1341" spans="1:64">
      <c r="A1341" s="15">
        <v>1494</v>
      </c>
      <c r="B1341" s="16">
        <v>301</v>
      </c>
      <c r="C1341" s="17" t="s">
        <v>112</v>
      </c>
      <c r="D1341" s="18">
        <v>1079172461</v>
      </c>
      <c r="E1341" s="18">
        <v>1079172461</v>
      </c>
      <c r="F1341" s="18">
        <v>1079172461</v>
      </c>
      <c r="G1341" s="17" t="s">
        <v>6531</v>
      </c>
      <c r="H1341" s="16" t="s">
        <v>89</v>
      </c>
      <c r="I1341" s="19">
        <v>37211</v>
      </c>
      <c r="J1341" s="16">
        <f t="shared" ca="1" si="121"/>
        <v>23</v>
      </c>
      <c r="K1341" s="17" t="s">
        <v>67</v>
      </c>
      <c r="L1341" s="16">
        <v>4070</v>
      </c>
      <c r="M1341" s="16" t="s">
        <v>3596</v>
      </c>
      <c r="N1341" s="16" t="s">
        <v>3597</v>
      </c>
      <c r="O1341" s="35" t="s">
        <v>3598</v>
      </c>
      <c r="P1341" s="16" t="s">
        <v>71</v>
      </c>
      <c r="Q1341" s="16" t="s">
        <v>131</v>
      </c>
      <c r="R1341" s="38" t="s">
        <v>73</v>
      </c>
      <c r="S1341" s="22"/>
      <c r="T1341" s="22">
        <v>1494</v>
      </c>
      <c r="U1341" s="22" t="s">
        <v>3597</v>
      </c>
      <c r="V1341" s="37" t="s">
        <v>3598</v>
      </c>
      <c r="W1341" s="16">
        <v>1000</v>
      </c>
      <c r="X1341" s="16" t="s">
        <v>74</v>
      </c>
      <c r="Y1341" s="16" t="s">
        <v>3599</v>
      </c>
      <c r="Z1341" s="16" t="s">
        <v>3600</v>
      </c>
      <c r="AA1341" s="16" t="s">
        <v>76</v>
      </c>
      <c r="AB1341" s="16" t="s">
        <v>76</v>
      </c>
      <c r="AC1341" s="16" t="s">
        <v>76</v>
      </c>
      <c r="AD1341" s="16"/>
      <c r="AE1341" s="16" t="s">
        <v>3601</v>
      </c>
      <c r="AF1341" s="24">
        <v>2948278</v>
      </c>
      <c r="AG1341" s="25" t="s">
        <v>78</v>
      </c>
      <c r="AH1341" s="24">
        <v>2948278</v>
      </c>
      <c r="AI1341" s="26" t="s">
        <v>78</v>
      </c>
      <c r="AJ1341" s="27">
        <v>44782</v>
      </c>
      <c r="AK1341" s="19" t="s">
        <v>6532</v>
      </c>
      <c r="AL1341" s="28">
        <f t="shared" ref="AL1341:AL1388" ca="1" si="123">IFERROR(IF(AJ1341=0," ",DATEDIF(AJ1341,TODAY(),"M"))/12," ")</f>
        <v>2.5833333333333335</v>
      </c>
      <c r="AM1341" s="16" t="s">
        <v>183</v>
      </c>
      <c r="AN1341" s="16" t="s">
        <v>121</v>
      </c>
      <c r="AO1341" s="16" t="s">
        <v>82</v>
      </c>
      <c r="AP1341" s="30">
        <v>6.9690000000000002E-2</v>
      </c>
      <c r="AQ1341" s="31" t="s">
        <v>6533</v>
      </c>
      <c r="AR1341" s="31" t="s">
        <v>6534</v>
      </c>
      <c r="AS1341" s="16" t="s">
        <v>107</v>
      </c>
      <c r="AT1341" s="16"/>
      <c r="AU1341" s="33"/>
      <c r="AV1341" s="16"/>
      <c r="AW1341" s="16" t="s">
        <v>6535</v>
      </c>
      <c r="AX1341" s="16">
        <v>3102200585</v>
      </c>
      <c r="AY1341" s="16" t="s">
        <v>78</v>
      </c>
      <c r="AZ1341" s="16" t="str">
        <f t="shared" ca="1" si="122"/>
        <v xml:space="preserve"> </v>
      </c>
      <c r="BA1341" s="16" t="s">
        <v>87</v>
      </c>
      <c r="BB1341" s="16" t="s">
        <v>87</v>
      </c>
      <c r="BC1341" s="16"/>
      <c r="BD1341" s="18" t="s">
        <v>87</v>
      </c>
      <c r="BE1341" s="16"/>
      <c r="BF1341" s="16" t="s">
        <v>87</v>
      </c>
      <c r="BG1341" s="31"/>
      <c r="BH1341" s="16"/>
      <c r="BI1341" s="19"/>
      <c r="BJ1341" s="16"/>
      <c r="BK1341" s="16"/>
      <c r="BL1341" s="34"/>
    </row>
    <row r="1342" spans="1:64">
      <c r="A1342" s="15">
        <v>1495</v>
      </c>
      <c r="B1342" s="16">
        <v>301</v>
      </c>
      <c r="C1342" s="17" t="s">
        <v>64</v>
      </c>
      <c r="D1342" s="18">
        <v>1112479095</v>
      </c>
      <c r="E1342" s="18">
        <v>1112479095</v>
      </c>
      <c r="F1342" s="18">
        <v>1112479095</v>
      </c>
      <c r="G1342" s="17" t="s">
        <v>6536</v>
      </c>
      <c r="H1342" s="16" t="s">
        <v>89</v>
      </c>
      <c r="I1342" s="19">
        <v>30431</v>
      </c>
      <c r="J1342" s="16">
        <f t="shared" ca="1" si="121"/>
        <v>41</v>
      </c>
      <c r="K1342" s="17" t="s">
        <v>67</v>
      </c>
      <c r="L1342" s="16">
        <v>4070</v>
      </c>
      <c r="M1342" s="16" t="s">
        <v>3596</v>
      </c>
      <c r="N1342" s="16" t="s">
        <v>3597</v>
      </c>
      <c r="O1342" s="35" t="s">
        <v>3598</v>
      </c>
      <c r="P1342" s="16" t="s">
        <v>71</v>
      </c>
      <c r="Q1342" s="16" t="s">
        <v>131</v>
      </c>
      <c r="R1342" s="38" t="s">
        <v>73</v>
      </c>
      <c r="S1342" s="22"/>
      <c r="T1342" s="22">
        <v>1495</v>
      </c>
      <c r="U1342" s="22" t="s">
        <v>3597</v>
      </c>
      <c r="V1342" s="37" t="s">
        <v>3598</v>
      </c>
      <c r="W1342" s="16">
        <v>1000</v>
      </c>
      <c r="X1342" s="16" t="s">
        <v>74</v>
      </c>
      <c r="Y1342" s="16" t="s">
        <v>3599</v>
      </c>
      <c r="Z1342" s="16" t="s">
        <v>3600</v>
      </c>
      <c r="AA1342" s="16" t="s">
        <v>433</v>
      </c>
      <c r="AB1342" s="16" t="s">
        <v>434</v>
      </c>
      <c r="AC1342" s="16" t="s">
        <v>435</v>
      </c>
      <c r="AD1342" s="16" t="s">
        <v>6537</v>
      </c>
      <c r="AE1342" s="16" t="s">
        <v>3601</v>
      </c>
      <c r="AF1342" s="24">
        <v>2948278</v>
      </c>
      <c r="AG1342" s="25" t="s">
        <v>78</v>
      </c>
      <c r="AH1342" s="24">
        <v>2948278</v>
      </c>
      <c r="AI1342" s="26" t="s">
        <v>78</v>
      </c>
      <c r="AJ1342" s="27">
        <v>43285</v>
      </c>
      <c r="AK1342" s="19"/>
      <c r="AL1342" s="28">
        <f t="shared" ca="1" si="123"/>
        <v>6.75</v>
      </c>
      <c r="AM1342" s="16" t="s">
        <v>173</v>
      </c>
      <c r="AN1342" s="16" t="s">
        <v>94</v>
      </c>
      <c r="AO1342" s="16" t="s">
        <v>436</v>
      </c>
      <c r="AP1342" s="30">
        <v>6.9690000000000002E-2</v>
      </c>
      <c r="AQ1342" s="31" t="s">
        <v>6538</v>
      </c>
      <c r="AR1342" s="31" t="s">
        <v>6538</v>
      </c>
      <c r="AS1342" s="16" t="s">
        <v>107</v>
      </c>
      <c r="AT1342" s="16"/>
      <c r="AU1342" s="33"/>
      <c r="AV1342" s="16"/>
      <c r="AW1342" s="16" t="s">
        <v>6539</v>
      </c>
      <c r="AX1342" s="16">
        <v>3164911018</v>
      </c>
      <c r="AY1342" s="16" t="s">
        <v>78</v>
      </c>
      <c r="AZ1342" s="16" t="str">
        <f t="shared" ca="1" si="122"/>
        <v xml:space="preserve"> </v>
      </c>
      <c r="BA1342" s="16" t="s">
        <v>87</v>
      </c>
      <c r="BB1342" s="16" t="s">
        <v>87</v>
      </c>
      <c r="BC1342" s="16"/>
      <c r="BD1342" s="18" t="s">
        <v>87</v>
      </c>
      <c r="BE1342" s="16"/>
      <c r="BF1342" s="16" t="s">
        <v>87</v>
      </c>
      <c r="BG1342" s="31"/>
      <c r="BH1342" s="16"/>
      <c r="BI1342" s="19"/>
      <c r="BJ1342" s="16"/>
      <c r="BK1342" s="16"/>
      <c r="BL1342" s="34"/>
    </row>
    <row r="1343" spans="1:64">
      <c r="A1343" s="15">
        <v>1496</v>
      </c>
      <c r="B1343" s="16">
        <v>301</v>
      </c>
      <c r="C1343" s="17" t="s">
        <v>64</v>
      </c>
      <c r="D1343" s="18">
        <v>1112966141</v>
      </c>
      <c r="E1343" s="18">
        <v>1112966141</v>
      </c>
      <c r="F1343" s="18">
        <v>1112966141</v>
      </c>
      <c r="G1343" s="17" t="s">
        <v>6540</v>
      </c>
      <c r="H1343" s="16" t="s">
        <v>89</v>
      </c>
      <c r="I1343" s="19">
        <v>32818</v>
      </c>
      <c r="J1343" s="16">
        <f t="shared" ca="1" si="121"/>
        <v>35</v>
      </c>
      <c r="K1343" s="17" t="s">
        <v>67</v>
      </c>
      <c r="L1343" s="16">
        <v>4070</v>
      </c>
      <c r="M1343" s="16" t="s">
        <v>3596</v>
      </c>
      <c r="N1343" s="16" t="s">
        <v>3597</v>
      </c>
      <c r="O1343" s="35" t="s">
        <v>3598</v>
      </c>
      <c r="P1343" s="16" t="s">
        <v>71</v>
      </c>
      <c r="Q1343" s="16" t="s">
        <v>131</v>
      </c>
      <c r="R1343" s="38" t="s">
        <v>73</v>
      </c>
      <c r="S1343" s="22"/>
      <c r="T1343" s="22">
        <v>1496</v>
      </c>
      <c r="U1343" s="22" t="s">
        <v>3597</v>
      </c>
      <c r="V1343" s="37" t="s">
        <v>3598</v>
      </c>
      <c r="W1343" s="16">
        <v>1000</v>
      </c>
      <c r="X1343" s="16" t="s">
        <v>74</v>
      </c>
      <c r="Y1343" s="16" t="s">
        <v>3599</v>
      </c>
      <c r="Z1343" s="16" t="s">
        <v>3600</v>
      </c>
      <c r="AA1343" s="16" t="s">
        <v>433</v>
      </c>
      <c r="AB1343" s="16" t="s">
        <v>434</v>
      </c>
      <c r="AC1343" s="16" t="s">
        <v>435</v>
      </c>
      <c r="AD1343" s="16"/>
      <c r="AE1343" s="16" t="s">
        <v>3601</v>
      </c>
      <c r="AF1343" s="24">
        <v>2948278</v>
      </c>
      <c r="AG1343" s="25" t="s">
        <v>78</v>
      </c>
      <c r="AH1343" s="24">
        <v>2948278</v>
      </c>
      <c r="AI1343" s="26" t="s">
        <v>78</v>
      </c>
      <c r="AJ1343" s="27">
        <v>43066</v>
      </c>
      <c r="AK1343" s="19"/>
      <c r="AL1343" s="28">
        <f t="shared" ca="1" si="123"/>
        <v>7.333333333333333</v>
      </c>
      <c r="AM1343" s="16" t="s">
        <v>183</v>
      </c>
      <c r="AN1343" s="16" t="s">
        <v>94</v>
      </c>
      <c r="AO1343" s="16" t="s">
        <v>436</v>
      </c>
      <c r="AP1343" s="30">
        <v>6.9690000000000002E-2</v>
      </c>
      <c r="AQ1343" s="31" t="s">
        <v>6541</v>
      </c>
      <c r="AR1343" s="31" t="s">
        <v>6541</v>
      </c>
      <c r="AS1343" s="16" t="s">
        <v>107</v>
      </c>
      <c r="AT1343" s="16"/>
      <c r="AU1343" s="33"/>
      <c r="AV1343" s="16"/>
      <c r="AW1343" s="16" t="s">
        <v>6542</v>
      </c>
      <c r="AX1343" s="16">
        <v>3117382226</v>
      </c>
      <c r="AY1343" s="16" t="s">
        <v>78</v>
      </c>
      <c r="AZ1343" s="16" t="str">
        <f t="shared" ca="1" si="122"/>
        <v xml:space="preserve"> </v>
      </c>
      <c r="BA1343" s="16" t="s">
        <v>87</v>
      </c>
      <c r="BB1343" s="16" t="s">
        <v>87</v>
      </c>
      <c r="BC1343" s="16"/>
      <c r="BD1343" s="18" t="s">
        <v>87</v>
      </c>
      <c r="BE1343" s="16"/>
      <c r="BF1343" s="16" t="s">
        <v>87</v>
      </c>
      <c r="BG1343" s="31"/>
      <c r="BH1343" s="16"/>
      <c r="BI1343" s="19"/>
      <c r="BJ1343" s="16"/>
      <c r="BK1343" s="16"/>
      <c r="BL1343" s="34"/>
    </row>
    <row r="1344" spans="1:64">
      <c r="A1344" s="15">
        <v>1497</v>
      </c>
      <c r="B1344" s="16">
        <v>301</v>
      </c>
      <c r="C1344" s="17" t="s">
        <v>64</v>
      </c>
      <c r="D1344" s="18">
        <v>5205462</v>
      </c>
      <c r="E1344" s="18">
        <v>5205462</v>
      </c>
      <c r="F1344" s="18">
        <v>5205462</v>
      </c>
      <c r="G1344" s="17" t="s">
        <v>6543</v>
      </c>
      <c r="H1344" s="16" t="s">
        <v>89</v>
      </c>
      <c r="I1344" s="19">
        <v>30099</v>
      </c>
      <c r="J1344" s="16">
        <f t="shared" ca="1" si="121"/>
        <v>42</v>
      </c>
      <c r="K1344" s="17" t="s">
        <v>67</v>
      </c>
      <c r="L1344" s="16">
        <v>4070</v>
      </c>
      <c r="M1344" s="16" t="s">
        <v>3596</v>
      </c>
      <c r="N1344" s="16" t="s">
        <v>3597</v>
      </c>
      <c r="O1344" s="35" t="s">
        <v>3598</v>
      </c>
      <c r="P1344" s="16" t="s">
        <v>71</v>
      </c>
      <c r="Q1344" s="16" t="s">
        <v>131</v>
      </c>
      <c r="R1344" s="38" t="s">
        <v>73</v>
      </c>
      <c r="S1344" s="22"/>
      <c r="T1344" s="22">
        <v>1497</v>
      </c>
      <c r="U1344" s="22" t="s">
        <v>3597</v>
      </c>
      <c r="V1344" s="37" t="s">
        <v>3598</v>
      </c>
      <c r="W1344" s="16">
        <v>1000</v>
      </c>
      <c r="X1344" s="16" t="s">
        <v>74</v>
      </c>
      <c r="Y1344" s="16" t="s">
        <v>3599</v>
      </c>
      <c r="Z1344" s="16" t="s">
        <v>3600</v>
      </c>
      <c r="AA1344" s="16" t="s">
        <v>463</v>
      </c>
      <c r="AB1344" s="16" t="s">
        <v>3709</v>
      </c>
      <c r="AC1344" s="16" t="s">
        <v>465</v>
      </c>
      <c r="AD1344" s="16"/>
      <c r="AE1344" s="16" t="s">
        <v>3601</v>
      </c>
      <c r="AF1344" s="24">
        <v>2948278</v>
      </c>
      <c r="AG1344" s="25" t="s">
        <v>78</v>
      </c>
      <c r="AH1344" s="24">
        <v>2948278</v>
      </c>
      <c r="AI1344" s="26" t="s">
        <v>78</v>
      </c>
      <c r="AJ1344" s="27">
        <v>43797</v>
      </c>
      <c r="AK1344" s="19"/>
      <c r="AL1344" s="28">
        <f t="shared" ca="1" si="123"/>
        <v>5.333333333333333</v>
      </c>
      <c r="AM1344" s="16" t="s">
        <v>3710</v>
      </c>
      <c r="AN1344" s="16" t="s">
        <v>94</v>
      </c>
      <c r="AO1344" s="16" t="s">
        <v>466</v>
      </c>
      <c r="AP1344" s="30">
        <v>6.9690000000000002E-2</v>
      </c>
      <c r="AQ1344" s="31" t="s">
        <v>6544</v>
      </c>
      <c r="AR1344" s="31" t="s">
        <v>6544</v>
      </c>
      <c r="AS1344" s="16" t="s">
        <v>107</v>
      </c>
      <c r="AT1344" s="16"/>
      <c r="AU1344" s="33"/>
      <c r="AV1344" s="16"/>
      <c r="AW1344" s="16" t="s">
        <v>6545</v>
      </c>
      <c r="AX1344" s="16">
        <v>3165007261</v>
      </c>
      <c r="AY1344" s="16" t="s">
        <v>78</v>
      </c>
      <c r="AZ1344" s="16" t="str">
        <f t="shared" ca="1" si="122"/>
        <v xml:space="preserve"> </v>
      </c>
      <c r="BA1344" s="16" t="s">
        <v>87</v>
      </c>
      <c r="BB1344" s="16" t="s">
        <v>87</v>
      </c>
      <c r="BC1344" s="16"/>
      <c r="BD1344" s="18" t="s">
        <v>87</v>
      </c>
      <c r="BE1344" s="16"/>
      <c r="BF1344" s="16" t="s">
        <v>87</v>
      </c>
      <c r="BG1344" s="31"/>
      <c r="BH1344" s="16"/>
      <c r="BI1344" s="19"/>
      <c r="BJ1344" s="16"/>
      <c r="BK1344" s="16"/>
      <c r="BL1344" s="34"/>
    </row>
    <row r="1345" spans="1:64">
      <c r="A1345" s="15">
        <v>1498</v>
      </c>
      <c r="B1345" s="16">
        <v>301</v>
      </c>
      <c r="C1345" s="17" t="s">
        <v>64</v>
      </c>
      <c r="D1345" s="18">
        <v>1113037344</v>
      </c>
      <c r="E1345" s="18">
        <v>1113037344</v>
      </c>
      <c r="F1345" s="18">
        <v>1113037344</v>
      </c>
      <c r="G1345" s="17" t="s">
        <v>6546</v>
      </c>
      <c r="H1345" s="16" t="s">
        <v>89</v>
      </c>
      <c r="I1345" s="19" t="s">
        <v>6547</v>
      </c>
      <c r="J1345" s="16">
        <f t="shared" ca="1" si="121"/>
        <v>36</v>
      </c>
      <c r="K1345" s="17" t="s">
        <v>67</v>
      </c>
      <c r="L1345" s="16">
        <v>4070</v>
      </c>
      <c r="M1345" s="16" t="s">
        <v>3596</v>
      </c>
      <c r="N1345" s="16" t="s">
        <v>3597</v>
      </c>
      <c r="O1345" s="35" t="s">
        <v>3598</v>
      </c>
      <c r="P1345" s="16" t="s">
        <v>71</v>
      </c>
      <c r="Q1345" s="16" t="s">
        <v>131</v>
      </c>
      <c r="R1345" s="38" t="s">
        <v>73</v>
      </c>
      <c r="S1345" s="22"/>
      <c r="T1345" s="22">
        <v>1498</v>
      </c>
      <c r="U1345" s="22" t="s">
        <v>3597</v>
      </c>
      <c r="V1345" s="37" t="s">
        <v>3598</v>
      </c>
      <c r="W1345" s="16">
        <v>1000</v>
      </c>
      <c r="X1345" s="16" t="s">
        <v>74</v>
      </c>
      <c r="Y1345" s="16" t="s">
        <v>3599</v>
      </c>
      <c r="Z1345" s="16" t="s">
        <v>3600</v>
      </c>
      <c r="AA1345" s="16" t="s">
        <v>433</v>
      </c>
      <c r="AB1345" s="16" t="s">
        <v>3715</v>
      </c>
      <c r="AC1345" s="16" t="s">
        <v>435</v>
      </c>
      <c r="AD1345" s="16" t="s">
        <v>4432</v>
      </c>
      <c r="AE1345" s="16" t="s">
        <v>1324</v>
      </c>
      <c r="AF1345" s="24">
        <v>2948278</v>
      </c>
      <c r="AG1345" s="25" t="s">
        <v>78</v>
      </c>
      <c r="AH1345" s="24">
        <v>2948278</v>
      </c>
      <c r="AI1345" s="26" t="s">
        <v>78</v>
      </c>
      <c r="AJ1345" s="27">
        <v>43019</v>
      </c>
      <c r="AK1345" s="19"/>
      <c r="AL1345" s="28">
        <f t="shared" ca="1" si="123"/>
        <v>7.416666666666667</v>
      </c>
      <c r="AM1345" s="16" t="s">
        <v>183</v>
      </c>
      <c r="AN1345" s="16" t="s">
        <v>121</v>
      </c>
      <c r="AO1345" s="16" t="s">
        <v>436</v>
      </c>
      <c r="AP1345" s="30">
        <v>6.9690000000000002E-2</v>
      </c>
      <c r="AQ1345" s="31" t="s">
        <v>6548</v>
      </c>
      <c r="AR1345" s="31" t="s">
        <v>6549</v>
      </c>
      <c r="AS1345" s="16" t="s">
        <v>107</v>
      </c>
      <c r="AT1345" s="16"/>
      <c r="AU1345" s="33"/>
      <c r="AV1345" s="16"/>
      <c r="AW1345" s="16" t="s">
        <v>6550</v>
      </c>
      <c r="AX1345" s="16">
        <v>3136962995</v>
      </c>
      <c r="AY1345" s="16" t="s">
        <v>78</v>
      </c>
      <c r="AZ1345" s="16" t="str">
        <f t="shared" ca="1" si="122"/>
        <v xml:space="preserve"> </v>
      </c>
      <c r="BA1345" s="16" t="s">
        <v>87</v>
      </c>
      <c r="BB1345" s="16" t="s">
        <v>87</v>
      </c>
      <c r="BC1345" s="16"/>
      <c r="BD1345" s="18" t="s">
        <v>87</v>
      </c>
      <c r="BE1345" s="16"/>
      <c r="BF1345" s="16" t="s">
        <v>87</v>
      </c>
      <c r="BG1345" s="31"/>
      <c r="BH1345" s="16"/>
      <c r="BI1345" s="19"/>
      <c r="BJ1345" s="16"/>
      <c r="BK1345" s="16"/>
      <c r="BL1345" s="34"/>
    </row>
    <row r="1346" spans="1:64">
      <c r="A1346" s="15">
        <v>1499</v>
      </c>
      <c r="B1346" s="16">
        <v>301</v>
      </c>
      <c r="C1346" s="17" t="s">
        <v>112</v>
      </c>
      <c r="D1346" s="18">
        <v>1236438303</v>
      </c>
      <c r="E1346" s="18">
        <v>1236438303</v>
      </c>
      <c r="F1346" s="18">
        <v>1236438303</v>
      </c>
      <c r="G1346" s="17" t="s">
        <v>6551</v>
      </c>
      <c r="H1346" s="16" t="s">
        <v>229</v>
      </c>
      <c r="I1346" s="19">
        <v>34974</v>
      </c>
      <c r="J1346" s="16">
        <f t="shared" ca="1" si="121"/>
        <v>29</v>
      </c>
      <c r="K1346" s="17" t="s">
        <v>67</v>
      </c>
      <c r="L1346" s="16">
        <v>4070</v>
      </c>
      <c r="M1346" s="16" t="s">
        <v>3596</v>
      </c>
      <c r="N1346" s="16" t="s">
        <v>3597</v>
      </c>
      <c r="O1346" s="35" t="s">
        <v>3598</v>
      </c>
      <c r="P1346" s="16" t="s">
        <v>71</v>
      </c>
      <c r="Q1346" s="16" t="s">
        <v>131</v>
      </c>
      <c r="R1346" s="38" t="s">
        <v>73</v>
      </c>
      <c r="S1346" s="22"/>
      <c r="T1346" s="22">
        <v>1499</v>
      </c>
      <c r="U1346" s="22" t="s">
        <v>3597</v>
      </c>
      <c r="V1346" s="37" t="s">
        <v>3598</v>
      </c>
      <c r="W1346" s="16">
        <v>1000</v>
      </c>
      <c r="X1346" s="16" t="s">
        <v>74</v>
      </c>
      <c r="Y1346" s="16" t="s">
        <v>3599</v>
      </c>
      <c r="Z1346" s="16" t="s">
        <v>3600</v>
      </c>
      <c r="AA1346" s="16" t="s">
        <v>76</v>
      </c>
      <c r="AB1346" s="16" t="s">
        <v>76</v>
      </c>
      <c r="AC1346" s="16" t="s">
        <v>76</v>
      </c>
      <c r="AD1346" s="16"/>
      <c r="AE1346" s="16" t="s">
        <v>3601</v>
      </c>
      <c r="AF1346" s="24">
        <v>2948278</v>
      </c>
      <c r="AG1346" s="25" t="s">
        <v>78</v>
      </c>
      <c r="AH1346" s="24">
        <v>2948278</v>
      </c>
      <c r="AI1346" s="26" t="s">
        <v>78</v>
      </c>
      <c r="AJ1346" s="27">
        <v>44782</v>
      </c>
      <c r="AK1346" s="19" t="s">
        <v>6552</v>
      </c>
      <c r="AL1346" s="28">
        <f t="shared" ca="1" si="123"/>
        <v>2.5833333333333335</v>
      </c>
      <c r="AM1346" s="16" t="s">
        <v>183</v>
      </c>
      <c r="AN1346" s="16" t="s">
        <v>94</v>
      </c>
      <c r="AO1346" s="16" t="s">
        <v>82</v>
      </c>
      <c r="AP1346" s="30">
        <v>6.9690000000000002E-2</v>
      </c>
      <c r="AQ1346" s="67" t="s">
        <v>6553</v>
      </c>
      <c r="AR1346" s="31" t="s">
        <v>6554</v>
      </c>
      <c r="AS1346" s="16" t="s">
        <v>107</v>
      </c>
      <c r="AT1346" s="16"/>
      <c r="AU1346" s="33"/>
      <c r="AV1346" s="16"/>
      <c r="AW1346" s="16" t="s">
        <v>6555</v>
      </c>
      <c r="AX1346" s="16">
        <v>3104443419</v>
      </c>
      <c r="AY1346" s="16" t="s">
        <v>78</v>
      </c>
      <c r="AZ1346" s="16" t="str">
        <f t="shared" ca="1" si="122"/>
        <v xml:space="preserve"> </v>
      </c>
      <c r="BA1346" s="16" t="s">
        <v>87</v>
      </c>
      <c r="BB1346" s="16" t="s">
        <v>87</v>
      </c>
      <c r="BC1346" s="16"/>
      <c r="BD1346" s="18" t="s">
        <v>87</v>
      </c>
      <c r="BE1346" s="16"/>
      <c r="BF1346" s="16" t="s">
        <v>87</v>
      </c>
      <c r="BG1346" s="31"/>
      <c r="BH1346" s="16"/>
      <c r="BI1346" s="19"/>
      <c r="BJ1346" s="16"/>
      <c r="BK1346" s="16"/>
      <c r="BL1346" s="34"/>
    </row>
    <row r="1347" spans="1:64">
      <c r="A1347" s="15">
        <v>1500</v>
      </c>
      <c r="B1347" s="16">
        <v>301</v>
      </c>
      <c r="C1347" s="17" t="s">
        <v>112</v>
      </c>
      <c r="D1347" s="18">
        <v>1115071004</v>
      </c>
      <c r="E1347" s="18">
        <v>1115071004</v>
      </c>
      <c r="F1347" s="18">
        <v>1115071004</v>
      </c>
      <c r="G1347" s="17" t="s">
        <v>6556</v>
      </c>
      <c r="H1347" s="16" t="s">
        <v>89</v>
      </c>
      <c r="I1347" s="19">
        <v>32662</v>
      </c>
      <c r="J1347" s="16">
        <f t="shared" ca="1" si="121"/>
        <v>35</v>
      </c>
      <c r="K1347" s="17" t="s">
        <v>67</v>
      </c>
      <c r="L1347" s="16">
        <v>4070</v>
      </c>
      <c r="M1347" s="16" t="s">
        <v>3596</v>
      </c>
      <c r="N1347" s="16" t="s">
        <v>3597</v>
      </c>
      <c r="O1347" s="35" t="s">
        <v>3598</v>
      </c>
      <c r="P1347" s="16" t="s">
        <v>71</v>
      </c>
      <c r="Q1347" s="16" t="s">
        <v>131</v>
      </c>
      <c r="R1347" s="38" t="s">
        <v>73</v>
      </c>
      <c r="S1347" s="22"/>
      <c r="T1347" s="22">
        <v>1500</v>
      </c>
      <c r="U1347" s="22" t="s">
        <v>3597</v>
      </c>
      <c r="V1347" s="37" t="s">
        <v>3598</v>
      </c>
      <c r="W1347" s="16">
        <v>1000</v>
      </c>
      <c r="X1347" s="16" t="s">
        <v>74</v>
      </c>
      <c r="Y1347" s="16" t="s">
        <v>3599</v>
      </c>
      <c r="Z1347" s="16" t="s">
        <v>3600</v>
      </c>
      <c r="AA1347" s="16" t="s">
        <v>433</v>
      </c>
      <c r="AB1347" s="16" t="s">
        <v>434</v>
      </c>
      <c r="AC1347" s="16" t="s">
        <v>435</v>
      </c>
      <c r="AD1347" s="16" t="s">
        <v>4164</v>
      </c>
      <c r="AE1347" s="16" t="s">
        <v>1324</v>
      </c>
      <c r="AF1347" s="24">
        <v>2948278</v>
      </c>
      <c r="AG1347" s="25" t="s">
        <v>78</v>
      </c>
      <c r="AH1347" s="24">
        <v>2948278</v>
      </c>
      <c r="AI1347" s="26" t="s">
        <v>78</v>
      </c>
      <c r="AJ1347" s="27">
        <v>43097</v>
      </c>
      <c r="AK1347" s="19"/>
      <c r="AL1347" s="28">
        <f t="shared" ca="1" si="123"/>
        <v>7.25</v>
      </c>
      <c r="AM1347" s="16" t="s">
        <v>1390</v>
      </c>
      <c r="AN1347" s="16" t="s">
        <v>94</v>
      </c>
      <c r="AO1347" s="16" t="s">
        <v>436</v>
      </c>
      <c r="AP1347" s="30">
        <v>6.9690000000000002E-2</v>
      </c>
      <c r="AQ1347" s="31" t="s">
        <v>6557</v>
      </c>
      <c r="AR1347" s="31" t="s">
        <v>6557</v>
      </c>
      <c r="AS1347" s="16" t="s">
        <v>107</v>
      </c>
      <c r="AT1347" s="16"/>
      <c r="AU1347" s="33"/>
      <c r="AV1347" s="16"/>
      <c r="AW1347" s="16" t="s">
        <v>6558</v>
      </c>
      <c r="AX1347" s="16">
        <v>3215093358</v>
      </c>
      <c r="AY1347" s="16" t="s">
        <v>78</v>
      </c>
      <c r="AZ1347" s="16" t="str">
        <f t="shared" ca="1" si="122"/>
        <v xml:space="preserve"> </v>
      </c>
      <c r="BA1347" s="16" t="s">
        <v>87</v>
      </c>
      <c r="BB1347" s="16" t="s">
        <v>87</v>
      </c>
      <c r="BC1347" s="16"/>
      <c r="BD1347" s="18" t="s">
        <v>87</v>
      </c>
      <c r="BE1347" s="16"/>
      <c r="BF1347" s="16" t="s">
        <v>87</v>
      </c>
      <c r="BG1347" s="31"/>
      <c r="BH1347" s="16"/>
      <c r="BI1347" s="19"/>
      <c r="BJ1347" s="16"/>
      <c r="BK1347" s="16"/>
      <c r="BL1347" s="34"/>
    </row>
    <row r="1348" spans="1:64">
      <c r="A1348" s="15">
        <v>1501</v>
      </c>
      <c r="B1348" s="16">
        <v>301</v>
      </c>
      <c r="C1348" s="17" t="s">
        <v>64</v>
      </c>
      <c r="D1348" s="18">
        <v>1115743788</v>
      </c>
      <c r="E1348" s="18">
        <v>1115743788</v>
      </c>
      <c r="F1348" s="18">
        <v>1115743788</v>
      </c>
      <c r="G1348" s="17" t="s">
        <v>6559</v>
      </c>
      <c r="H1348" s="16"/>
      <c r="I1348" s="19">
        <v>32696</v>
      </c>
      <c r="J1348" s="16">
        <f t="shared" ca="1" si="121"/>
        <v>35</v>
      </c>
      <c r="K1348" s="17" t="s">
        <v>67</v>
      </c>
      <c r="L1348" s="16">
        <v>4070</v>
      </c>
      <c r="M1348" s="16" t="s">
        <v>3596</v>
      </c>
      <c r="N1348" s="16" t="s">
        <v>3597</v>
      </c>
      <c r="O1348" s="35" t="s">
        <v>3598</v>
      </c>
      <c r="P1348" s="16" t="s">
        <v>71</v>
      </c>
      <c r="Q1348" s="16" t="s">
        <v>131</v>
      </c>
      <c r="R1348" s="38" t="s">
        <v>73</v>
      </c>
      <c r="S1348" s="22"/>
      <c r="T1348" s="22">
        <v>1501</v>
      </c>
      <c r="U1348" s="22" t="s">
        <v>3597</v>
      </c>
      <c r="V1348" s="37" t="s">
        <v>3598</v>
      </c>
      <c r="W1348" s="16">
        <v>1000</v>
      </c>
      <c r="X1348" s="16" t="s">
        <v>74</v>
      </c>
      <c r="Y1348" s="16" t="s">
        <v>3599</v>
      </c>
      <c r="Z1348" s="16" t="s">
        <v>3600</v>
      </c>
      <c r="AA1348" s="16" t="s">
        <v>671</v>
      </c>
      <c r="AB1348" s="16" t="s">
        <v>691</v>
      </c>
      <c r="AC1348" s="16" t="s">
        <v>692</v>
      </c>
      <c r="AD1348" s="16" t="s">
        <v>4900</v>
      </c>
      <c r="AE1348" s="16" t="s">
        <v>3601</v>
      </c>
      <c r="AF1348" s="24">
        <v>2948278</v>
      </c>
      <c r="AG1348" s="25" t="s">
        <v>78</v>
      </c>
      <c r="AH1348" s="24">
        <v>2948278</v>
      </c>
      <c r="AI1348" s="26" t="s">
        <v>78</v>
      </c>
      <c r="AJ1348" s="27">
        <v>43285</v>
      </c>
      <c r="AK1348" s="19"/>
      <c r="AL1348" s="28">
        <f t="shared" ca="1" si="123"/>
        <v>6.75</v>
      </c>
      <c r="AM1348" s="16" t="s">
        <v>173</v>
      </c>
      <c r="AN1348" s="16" t="s">
        <v>94</v>
      </c>
      <c r="AO1348" s="16" t="s">
        <v>693</v>
      </c>
      <c r="AP1348" s="30">
        <v>6.9690000000000002E-2</v>
      </c>
      <c r="AQ1348" s="31" t="s">
        <v>6560</v>
      </c>
      <c r="AR1348" s="31" t="s">
        <v>6560</v>
      </c>
      <c r="AS1348" s="16" t="s">
        <v>107</v>
      </c>
      <c r="AT1348" s="16"/>
      <c r="AU1348" s="33"/>
      <c r="AV1348" s="16"/>
      <c r="AW1348" s="16" t="s">
        <v>6561</v>
      </c>
      <c r="AX1348" s="16">
        <v>3133663158</v>
      </c>
      <c r="AY1348" s="16" t="s">
        <v>78</v>
      </c>
      <c r="AZ1348" s="16" t="str">
        <f t="shared" ca="1" si="122"/>
        <v xml:space="preserve"> </v>
      </c>
      <c r="BA1348" s="16" t="s">
        <v>87</v>
      </c>
      <c r="BB1348" s="16" t="s">
        <v>87</v>
      </c>
      <c r="BC1348" s="16"/>
      <c r="BD1348" s="18" t="s">
        <v>87</v>
      </c>
      <c r="BE1348" s="16"/>
      <c r="BF1348" s="16" t="s">
        <v>87</v>
      </c>
      <c r="BG1348" s="31"/>
      <c r="BH1348" s="16"/>
      <c r="BI1348" s="19"/>
      <c r="BJ1348" s="16"/>
      <c r="BK1348" s="16"/>
      <c r="BL1348" s="34"/>
    </row>
    <row r="1349" spans="1:64">
      <c r="A1349" s="15">
        <v>1502</v>
      </c>
      <c r="B1349" s="16">
        <v>301</v>
      </c>
      <c r="C1349" s="17" t="s">
        <v>64</v>
      </c>
      <c r="D1349" s="18">
        <v>1115942766</v>
      </c>
      <c r="E1349" s="18">
        <v>1115942766</v>
      </c>
      <c r="F1349" s="18">
        <v>1115942766</v>
      </c>
      <c r="G1349" s="17" t="s">
        <v>6562</v>
      </c>
      <c r="H1349" s="16"/>
      <c r="I1349" s="19">
        <v>31837</v>
      </c>
      <c r="J1349" s="16">
        <f t="shared" ca="1" si="121"/>
        <v>38</v>
      </c>
      <c r="K1349" s="17" t="s">
        <v>67</v>
      </c>
      <c r="L1349" s="16">
        <v>4070</v>
      </c>
      <c r="M1349" s="16" t="s">
        <v>3596</v>
      </c>
      <c r="N1349" s="16" t="s">
        <v>3597</v>
      </c>
      <c r="O1349" s="35" t="s">
        <v>3598</v>
      </c>
      <c r="P1349" s="16" t="s">
        <v>71</v>
      </c>
      <c r="Q1349" s="16" t="s">
        <v>131</v>
      </c>
      <c r="R1349" s="38" t="s">
        <v>73</v>
      </c>
      <c r="S1349" s="22"/>
      <c r="T1349" s="22">
        <v>1502</v>
      </c>
      <c r="U1349" s="22" t="s">
        <v>3597</v>
      </c>
      <c r="V1349" s="37" t="s">
        <v>3598</v>
      </c>
      <c r="W1349" s="16">
        <v>1000</v>
      </c>
      <c r="X1349" s="16" t="s">
        <v>74</v>
      </c>
      <c r="Y1349" s="16" t="s">
        <v>3599</v>
      </c>
      <c r="Z1349" s="16" t="s">
        <v>3600</v>
      </c>
      <c r="AA1349" s="16" t="s">
        <v>1359</v>
      </c>
      <c r="AB1349" s="16" t="s">
        <v>4146</v>
      </c>
      <c r="AC1349" s="16" t="s">
        <v>1951</v>
      </c>
      <c r="AD1349" s="16" t="s">
        <v>4147</v>
      </c>
      <c r="AE1349" s="16" t="s">
        <v>3601</v>
      </c>
      <c r="AF1349" s="24">
        <v>2948278</v>
      </c>
      <c r="AG1349" s="25" t="s">
        <v>78</v>
      </c>
      <c r="AH1349" s="24">
        <v>2948278</v>
      </c>
      <c r="AI1349" s="26" t="s">
        <v>78</v>
      </c>
      <c r="AJ1349" s="27">
        <v>43059</v>
      </c>
      <c r="AK1349" s="19"/>
      <c r="AL1349" s="28">
        <f t="shared" ca="1" si="123"/>
        <v>7.333333333333333</v>
      </c>
      <c r="AM1349" s="16" t="s">
        <v>3898</v>
      </c>
      <c r="AN1349" s="16" t="s">
        <v>94</v>
      </c>
      <c r="AO1349" s="16" t="s">
        <v>1953</v>
      </c>
      <c r="AP1349" s="30">
        <v>6.9690000000000002E-2</v>
      </c>
      <c r="AQ1349" s="31" t="s">
        <v>6563</v>
      </c>
      <c r="AR1349" s="31" t="s">
        <v>6563</v>
      </c>
      <c r="AS1349" s="16" t="s">
        <v>107</v>
      </c>
      <c r="AT1349" s="16"/>
      <c r="AU1349" s="33"/>
      <c r="AV1349" s="16"/>
      <c r="AW1349" s="16" t="s">
        <v>6564</v>
      </c>
      <c r="AX1349" s="16">
        <v>3203824782</v>
      </c>
      <c r="AY1349" s="16" t="s">
        <v>78</v>
      </c>
      <c r="AZ1349" s="16" t="str">
        <f t="shared" ca="1" si="122"/>
        <v xml:space="preserve"> </v>
      </c>
      <c r="BA1349" s="16" t="s">
        <v>87</v>
      </c>
      <c r="BB1349" s="16" t="s">
        <v>87</v>
      </c>
      <c r="BC1349" s="16"/>
      <c r="BD1349" s="18" t="s">
        <v>87</v>
      </c>
      <c r="BE1349" s="16"/>
      <c r="BF1349" s="16" t="s">
        <v>87</v>
      </c>
      <c r="BG1349" s="31"/>
      <c r="BH1349" s="16"/>
      <c r="BI1349" s="19"/>
      <c r="BJ1349" s="16"/>
      <c r="BK1349" s="16"/>
      <c r="BL1349" s="34"/>
    </row>
    <row r="1350" spans="1:64">
      <c r="A1350" s="15">
        <v>1503</v>
      </c>
      <c r="B1350" s="16">
        <v>301</v>
      </c>
      <c r="C1350" s="17" t="s">
        <v>64</v>
      </c>
      <c r="D1350" s="18">
        <v>1116041974</v>
      </c>
      <c r="E1350" s="18">
        <v>1116041974</v>
      </c>
      <c r="F1350" s="18">
        <v>1116041974</v>
      </c>
      <c r="G1350" s="17" t="s">
        <v>6565</v>
      </c>
      <c r="H1350" s="16" t="s">
        <v>89</v>
      </c>
      <c r="I1350" s="19">
        <v>33734</v>
      </c>
      <c r="J1350" s="16">
        <f t="shared" ca="1" si="121"/>
        <v>32</v>
      </c>
      <c r="K1350" s="17" t="s">
        <v>67</v>
      </c>
      <c r="L1350" s="16">
        <v>4070</v>
      </c>
      <c r="M1350" s="16" t="s">
        <v>3596</v>
      </c>
      <c r="N1350" s="16" t="s">
        <v>3597</v>
      </c>
      <c r="O1350" s="35" t="s">
        <v>3598</v>
      </c>
      <c r="P1350" s="16" t="s">
        <v>71</v>
      </c>
      <c r="Q1350" s="16" t="s">
        <v>131</v>
      </c>
      <c r="R1350" s="38" t="s">
        <v>73</v>
      </c>
      <c r="S1350" s="22"/>
      <c r="T1350" s="22">
        <v>1503</v>
      </c>
      <c r="U1350" s="22" t="s">
        <v>3597</v>
      </c>
      <c r="V1350" s="37" t="s">
        <v>3598</v>
      </c>
      <c r="W1350" s="16">
        <v>1000</v>
      </c>
      <c r="X1350" s="16" t="s">
        <v>74</v>
      </c>
      <c r="Y1350" s="16" t="s">
        <v>3599</v>
      </c>
      <c r="Z1350" s="16" t="s">
        <v>3600</v>
      </c>
      <c r="AA1350" s="16" t="s">
        <v>76</v>
      </c>
      <c r="AB1350" s="16" t="s">
        <v>76</v>
      </c>
      <c r="AC1350" s="16" t="s">
        <v>76</v>
      </c>
      <c r="AD1350" s="16" t="s">
        <v>6566</v>
      </c>
      <c r="AE1350" s="16" t="s">
        <v>3601</v>
      </c>
      <c r="AF1350" s="24">
        <v>2948278</v>
      </c>
      <c r="AG1350" s="25" t="s">
        <v>78</v>
      </c>
      <c r="AH1350" s="24">
        <v>2948278</v>
      </c>
      <c r="AI1350" s="26" t="s">
        <v>78</v>
      </c>
      <c r="AJ1350" s="27">
        <v>43088</v>
      </c>
      <c r="AK1350" s="19"/>
      <c r="AL1350" s="28">
        <f t="shared" ca="1" si="123"/>
        <v>7.25</v>
      </c>
      <c r="AM1350" s="16" t="s">
        <v>173</v>
      </c>
      <c r="AN1350" s="16" t="s">
        <v>94</v>
      </c>
      <c r="AO1350" s="16" t="s">
        <v>82</v>
      </c>
      <c r="AP1350" s="30">
        <v>6.9690000000000002E-2</v>
      </c>
      <c r="AQ1350" s="31" t="s">
        <v>6567</v>
      </c>
      <c r="AR1350" s="31" t="s">
        <v>6567</v>
      </c>
      <c r="AS1350" s="16" t="s">
        <v>107</v>
      </c>
      <c r="AT1350" s="16"/>
      <c r="AU1350" s="33"/>
      <c r="AV1350" s="16"/>
      <c r="AW1350" s="16" t="s">
        <v>6568</v>
      </c>
      <c r="AX1350" s="16" t="s">
        <v>6569</v>
      </c>
      <c r="AY1350" s="16" t="s">
        <v>78</v>
      </c>
      <c r="AZ1350" s="16" t="str">
        <f t="shared" ca="1" si="122"/>
        <v xml:space="preserve"> </v>
      </c>
      <c r="BA1350" s="16" t="s">
        <v>87</v>
      </c>
      <c r="BB1350" s="16" t="s">
        <v>211</v>
      </c>
      <c r="BC1350" s="16"/>
      <c r="BD1350" s="18" t="s">
        <v>87</v>
      </c>
      <c r="BE1350" s="16"/>
      <c r="BF1350" s="16" t="s">
        <v>87</v>
      </c>
      <c r="BG1350" s="31"/>
      <c r="BH1350" s="16"/>
      <c r="BI1350" s="19"/>
      <c r="BJ1350" s="16"/>
      <c r="BK1350" s="16"/>
      <c r="BL1350" s="34"/>
    </row>
    <row r="1351" spans="1:64">
      <c r="A1351" s="15">
        <v>1504</v>
      </c>
      <c r="B1351" s="16">
        <v>301</v>
      </c>
      <c r="C1351" s="17" t="s">
        <v>64</v>
      </c>
      <c r="D1351" s="18">
        <v>1116182525</v>
      </c>
      <c r="E1351" s="18">
        <v>1116182525</v>
      </c>
      <c r="F1351" s="18">
        <v>1116182525</v>
      </c>
      <c r="G1351" s="17" t="s">
        <v>6570</v>
      </c>
      <c r="H1351" s="16" t="s">
        <v>89</v>
      </c>
      <c r="I1351" s="19">
        <v>34509</v>
      </c>
      <c r="J1351" s="16">
        <f t="shared" ca="1" si="121"/>
        <v>30</v>
      </c>
      <c r="K1351" s="17" t="s">
        <v>67</v>
      </c>
      <c r="L1351" s="16">
        <v>4070</v>
      </c>
      <c r="M1351" s="16" t="s">
        <v>3596</v>
      </c>
      <c r="N1351" s="16" t="s">
        <v>3597</v>
      </c>
      <c r="O1351" s="35" t="s">
        <v>3598</v>
      </c>
      <c r="P1351" s="16" t="s">
        <v>71</v>
      </c>
      <c r="Q1351" s="16" t="s">
        <v>131</v>
      </c>
      <c r="R1351" s="38" t="s">
        <v>73</v>
      </c>
      <c r="S1351" s="22"/>
      <c r="T1351" s="22">
        <v>1504</v>
      </c>
      <c r="U1351" s="22" t="s">
        <v>3597</v>
      </c>
      <c r="V1351" s="37" t="s">
        <v>3598</v>
      </c>
      <c r="W1351" s="16">
        <v>1000</v>
      </c>
      <c r="X1351" s="16" t="s">
        <v>74</v>
      </c>
      <c r="Y1351" s="16" t="s">
        <v>3599</v>
      </c>
      <c r="Z1351" s="16" t="s">
        <v>3600</v>
      </c>
      <c r="AA1351" s="16" t="s">
        <v>671</v>
      </c>
      <c r="AB1351" s="16" t="s">
        <v>6571</v>
      </c>
      <c r="AC1351" s="16" t="s">
        <v>3691</v>
      </c>
      <c r="AD1351" s="16" t="s">
        <v>3632</v>
      </c>
      <c r="AE1351" s="16" t="s">
        <v>3601</v>
      </c>
      <c r="AF1351" s="24">
        <v>2948278</v>
      </c>
      <c r="AG1351" s="25" t="s">
        <v>78</v>
      </c>
      <c r="AH1351" s="24">
        <v>2948278</v>
      </c>
      <c r="AI1351" s="26" t="s">
        <v>78</v>
      </c>
      <c r="AJ1351" s="27">
        <v>43285</v>
      </c>
      <c r="AK1351" s="19"/>
      <c r="AL1351" s="28">
        <f t="shared" ca="1" si="123"/>
        <v>6.75</v>
      </c>
      <c r="AM1351" s="16" t="s">
        <v>183</v>
      </c>
      <c r="AN1351" s="16" t="s">
        <v>94</v>
      </c>
      <c r="AO1351" s="16" t="s">
        <v>3692</v>
      </c>
      <c r="AP1351" s="30">
        <v>6.9690000000000002E-2</v>
      </c>
      <c r="AQ1351" s="31" t="s">
        <v>6572</v>
      </c>
      <c r="AR1351" s="31" t="s">
        <v>6572</v>
      </c>
      <c r="AS1351" s="16" t="s">
        <v>107</v>
      </c>
      <c r="AT1351" s="16"/>
      <c r="AU1351" s="33"/>
      <c r="AV1351" s="16"/>
      <c r="AW1351" s="16" t="s">
        <v>6573</v>
      </c>
      <c r="AX1351" s="16">
        <v>3214152467</v>
      </c>
      <c r="AY1351" s="16" t="s">
        <v>78</v>
      </c>
      <c r="AZ1351" s="16" t="str">
        <f t="shared" ca="1" si="122"/>
        <v xml:space="preserve"> </v>
      </c>
      <c r="BA1351" s="16" t="s">
        <v>87</v>
      </c>
      <c r="BB1351" s="16" t="s">
        <v>87</v>
      </c>
      <c r="BC1351" s="16"/>
      <c r="BD1351" s="18" t="s">
        <v>87</v>
      </c>
      <c r="BE1351" s="16"/>
      <c r="BF1351" s="16" t="s">
        <v>87</v>
      </c>
      <c r="BG1351" s="31"/>
      <c r="BH1351" s="16"/>
      <c r="BI1351" s="19"/>
      <c r="BJ1351" s="16"/>
      <c r="BK1351" s="16"/>
      <c r="BL1351" s="34"/>
    </row>
    <row r="1352" spans="1:64">
      <c r="A1352" s="15">
        <v>1505</v>
      </c>
      <c r="B1352" s="16">
        <v>301</v>
      </c>
      <c r="C1352" s="17" t="s">
        <v>64</v>
      </c>
      <c r="D1352" s="18">
        <v>1116205525</v>
      </c>
      <c r="E1352" s="18">
        <v>1116205525</v>
      </c>
      <c r="F1352" s="18">
        <v>1116205525</v>
      </c>
      <c r="G1352" s="17" t="s">
        <v>6574</v>
      </c>
      <c r="H1352" s="16" t="s">
        <v>229</v>
      </c>
      <c r="I1352" s="19" t="s">
        <v>6575</v>
      </c>
      <c r="J1352" s="16">
        <f t="shared" ca="1" si="121"/>
        <v>36</v>
      </c>
      <c r="K1352" s="17" t="s">
        <v>67</v>
      </c>
      <c r="L1352" s="16">
        <v>4070</v>
      </c>
      <c r="M1352" s="16" t="s">
        <v>3596</v>
      </c>
      <c r="N1352" s="16" t="s">
        <v>3597</v>
      </c>
      <c r="O1352" s="35" t="s">
        <v>3598</v>
      </c>
      <c r="P1352" s="16" t="s">
        <v>71</v>
      </c>
      <c r="Q1352" s="16" t="s">
        <v>131</v>
      </c>
      <c r="R1352" s="38" t="s">
        <v>73</v>
      </c>
      <c r="S1352" s="22"/>
      <c r="T1352" s="22">
        <v>1505</v>
      </c>
      <c r="U1352" s="22" t="s">
        <v>3597</v>
      </c>
      <c r="V1352" s="37" t="s">
        <v>3598</v>
      </c>
      <c r="W1352" s="16">
        <v>1000</v>
      </c>
      <c r="X1352" s="16" t="s">
        <v>74</v>
      </c>
      <c r="Y1352" s="16" t="s">
        <v>3599</v>
      </c>
      <c r="Z1352" s="16" t="s">
        <v>3600</v>
      </c>
      <c r="AA1352" s="16" t="s">
        <v>1359</v>
      </c>
      <c r="AB1352" s="16" t="s">
        <v>3752</v>
      </c>
      <c r="AC1352" s="16" t="s">
        <v>1361</v>
      </c>
      <c r="AD1352" s="16" t="s">
        <v>3939</v>
      </c>
      <c r="AE1352" s="16" t="s">
        <v>3601</v>
      </c>
      <c r="AF1352" s="24">
        <v>2948278</v>
      </c>
      <c r="AG1352" s="25" t="s">
        <v>78</v>
      </c>
      <c r="AH1352" s="24">
        <v>2948278</v>
      </c>
      <c r="AI1352" s="26" t="s">
        <v>78</v>
      </c>
      <c r="AJ1352" s="27">
        <v>42989</v>
      </c>
      <c r="AK1352" s="19"/>
      <c r="AL1352" s="28">
        <f t="shared" ca="1" si="123"/>
        <v>7.5</v>
      </c>
      <c r="AM1352" s="16" t="s">
        <v>183</v>
      </c>
      <c r="AN1352" s="16" t="s">
        <v>94</v>
      </c>
      <c r="AO1352" s="16" t="s">
        <v>1363</v>
      </c>
      <c r="AP1352" s="30">
        <v>6.9690000000000002E-2</v>
      </c>
      <c r="AQ1352" s="31" t="s">
        <v>6576</v>
      </c>
      <c r="AR1352" s="31" t="s">
        <v>6576</v>
      </c>
      <c r="AS1352" s="16" t="s">
        <v>107</v>
      </c>
      <c r="AT1352" s="16"/>
      <c r="AU1352" s="33"/>
      <c r="AV1352" s="16"/>
      <c r="AW1352" s="16" t="s">
        <v>6577</v>
      </c>
      <c r="AX1352" s="16">
        <v>3145903422</v>
      </c>
      <c r="AY1352" s="16">
        <v>3103001519</v>
      </c>
      <c r="AZ1352" s="16" t="str">
        <f t="shared" ca="1" si="122"/>
        <v xml:space="preserve"> </v>
      </c>
      <c r="BA1352" s="16" t="s">
        <v>87</v>
      </c>
      <c r="BB1352" s="16" t="s">
        <v>87</v>
      </c>
      <c r="BC1352" s="16"/>
      <c r="BD1352" s="18" t="s">
        <v>87</v>
      </c>
      <c r="BE1352" s="16"/>
      <c r="BF1352" s="16" t="s">
        <v>87</v>
      </c>
      <c r="BG1352" s="31"/>
      <c r="BH1352" s="16"/>
      <c r="BI1352" s="19"/>
      <c r="BJ1352" s="16"/>
      <c r="BK1352" s="16"/>
      <c r="BL1352" s="34"/>
    </row>
    <row r="1353" spans="1:64">
      <c r="A1353" s="15">
        <v>1506</v>
      </c>
      <c r="B1353" s="16">
        <v>301</v>
      </c>
      <c r="C1353" s="17" t="s">
        <v>64</v>
      </c>
      <c r="D1353" s="18">
        <v>1116205741</v>
      </c>
      <c r="E1353" s="18" t="e">
        <v>#N/A</v>
      </c>
      <c r="F1353" s="18" t="e">
        <v>#N/A</v>
      </c>
      <c r="G1353" s="17" t="s">
        <v>6578</v>
      </c>
      <c r="H1353" s="16"/>
      <c r="I1353" s="19" t="s">
        <v>6579</v>
      </c>
      <c r="J1353" s="16">
        <f t="shared" ca="1" si="121"/>
        <v>34</v>
      </c>
      <c r="K1353" s="17" t="s">
        <v>67</v>
      </c>
      <c r="L1353" s="16">
        <v>4070</v>
      </c>
      <c r="M1353" s="16" t="s">
        <v>3596</v>
      </c>
      <c r="N1353" s="16" t="s">
        <v>3597</v>
      </c>
      <c r="O1353" s="35" t="s">
        <v>3598</v>
      </c>
      <c r="P1353" s="16" t="s">
        <v>71</v>
      </c>
      <c r="Q1353" s="16" t="s">
        <v>131</v>
      </c>
      <c r="R1353" s="38" t="s">
        <v>1309</v>
      </c>
      <c r="S1353" s="22"/>
      <c r="T1353" s="22">
        <v>1506</v>
      </c>
      <c r="U1353" s="22" t="s">
        <v>3597</v>
      </c>
      <c r="V1353" s="37" t="s">
        <v>3598</v>
      </c>
      <c r="W1353" s="16">
        <v>1000</v>
      </c>
      <c r="X1353" s="16" t="s">
        <v>74</v>
      </c>
      <c r="Y1353" s="16" t="s">
        <v>3599</v>
      </c>
      <c r="Z1353" s="16" t="s">
        <v>3600</v>
      </c>
      <c r="AA1353" s="16" t="s">
        <v>1359</v>
      </c>
      <c r="AB1353" s="16" t="s">
        <v>3752</v>
      </c>
      <c r="AC1353" s="16" t="s">
        <v>1361</v>
      </c>
      <c r="AD1353" s="16"/>
      <c r="AE1353" s="16" t="s">
        <v>3601</v>
      </c>
      <c r="AF1353" s="24">
        <v>2948278</v>
      </c>
      <c r="AG1353" s="25" t="s">
        <v>78</v>
      </c>
      <c r="AH1353" s="24">
        <v>2948278</v>
      </c>
      <c r="AI1353" s="26" t="s">
        <v>78</v>
      </c>
      <c r="AJ1353" s="27">
        <v>43285</v>
      </c>
      <c r="AK1353" s="19"/>
      <c r="AL1353" s="28">
        <f t="shared" ca="1" si="123"/>
        <v>6.75</v>
      </c>
      <c r="AM1353" s="16" t="s">
        <v>183</v>
      </c>
      <c r="AN1353" s="16" t="s">
        <v>94</v>
      </c>
      <c r="AO1353" s="16" t="s">
        <v>1363</v>
      </c>
      <c r="AP1353" s="30">
        <v>6.9690000000000002E-2</v>
      </c>
      <c r="AQ1353" s="31" t="s">
        <v>6580</v>
      </c>
      <c r="AR1353" s="31" t="s">
        <v>6580</v>
      </c>
      <c r="AS1353" s="16" t="s">
        <v>107</v>
      </c>
      <c r="AT1353" s="16"/>
      <c r="AU1353" s="33"/>
      <c r="AV1353" s="16"/>
      <c r="AW1353" s="16" t="s">
        <v>6581</v>
      </c>
      <c r="AX1353" s="16">
        <v>3124681801</v>
      </c>
      <c r="AY1353" s="16" t="s">
        <v>78</v>
      </c>
      <c r="AZ1353" s="16" t="str">
        <f t="shared" ca="1" si="122"/>
        <v xml:space="preserve"> </v>
      </c>
      <c r="BA1353" s="16" t="s">
        <v>87</v>
      </c>
      <c r="BB1353" s="16" t="s">
        <v>87</v>
      </c>
      <c r="BC1353" s="16"/>
      <c r="BD1353" s="18" t="s">
        <v>87</v>
      </c>
      <c r="BE1353" s="16"/>
      <c r="BF1353" s="16" t="s">
        <v>87</v>
      </c>
      <c r="BG1353" s="31"/>
      <c r="BH1353" s="16"/>
      <c r="BI1353" s="19"/>
      <c r="BJ1353" s="16"/>
      <c r="BK1353" s="16"/>
      <c r="BL1353" s="34"/>
    </row>
    <row r="1354" spans="1:64">
      <c r="A1354" s="15">
        <v>1507</v>
      </c>
      <c r="B1354" s="16">
        <v>301</v>
      </c>
      <c r="C1354" s="17" t="s">
        <v>64</v>
      </c>
      <c r="D1354" s="18">
        <v>1116493964</v>
      </c>
      <c r="E1354" s="18">
        <v>1116493964</v>
      </c>
      <c r="F1354" s="18">
        <v>1116493964</v>
      </c>
      <c r="G1354" s="17" t="s">
        <v>6582</v>
      </c>
      <c r="H1354" s="16" t="s">
        <v>89</v>
      </c>
      <c r="I1354" s="19">
        <v>31805</v>
      </c>
      <c r="J1354" s="16">
        <f t="shared" ca="1" si="121"/>
        <v>38</v>
      </c>
      <c r="K1354" s="17" t="s">
        <v>67</v>
      </c>
      <c r="L1354" s="16">
        <v>4070</v>
      </c>
      <c r="M1354" s="16" t="s">
        <v>3596</v>
      </c>
      <c r="N1354" s="16" t="s">
        <v>3597</v>
      </c>
      <c r="O1354" s="35" t="s">
        <v>3598</v>
      </c>
      <c r="P1354" s="16" t="s">
        <v>71</v>
      </c>
      <c r="Q1354" s="16" t="s">
        <v>131</v>
      </c>
      <c r="R1354" s="38" t="s">
        <v>73</v>
      </c>
      <c r="S1354" s="22"/>
      <c r="T1354" s="22">
        <v>1507</v>
      </c>
      <c r="U1354" s="22" t="s">
        <v>3597</v>
      </c>
      <c r="V1354" s="37" t="s">
        <v>3598</v>
      </c>
      <c r="W1354" s="16">
        <v>1000</v>
      </c>
      <c r="X1354" s="16" t="s">
        <v>74</v>
      </c>
      <c r="Y1354" s="16" t="s">
        <v>3599</v>
      </c>
      <c r="Z1354" s="16" t="s">
        <v>3600</v>
      </c>
      <c r="AA1354" s="16" t="s">
        <v>671</v>
      </c>
      <c r="AB1354" s="16" t="s">
        <v>4135</v>
      </c>
      <c r="AC1354" s="16" t="s">
        <v>3691</v>
      </c>
      <c r="AD1354" s="16"/>
      <c r="AE1354" s="16" t="s">
        <v>3601</v>
      </c>
      <c r="AF1354" s="24">
        <v>2948278</v>
      </c>
      <c r="AG1354" s="25" t="s">
        <v>78</v>
      </c>
      <c r="AH1354" s="24">
        <v>2948278</v>
      </c>
      <c r="AI1354" s="26" t="s">
        <v>78</v>
      </c>
      <c r="AJ1354" s="27">
        <v>43059</v>
      </c>
      <c r="AK1354" s="19"/>
      <c r="AL1354" s="28">
        <f t="shared" ca="1" si="123"/>
        <v>7.333333333333333</v>
      </c>
      <c r="AM1354" s="16" t="s">
        <v>183</v>
      </c>
      <c r="AN1354" s="16" t="s">
        <v>94</v>
      </c>
      <c r="AO1354" s="16" t="s">
        <v>3692</v>
      </c>
      <c r="AP1354" s="30">
        <v>6.9690000000000002E-2</v>
      </c>
      <c r="AQ1354" s="31" t="s">
        <v>6583</v>
      </c>
      <c r="AR1354" s="31" t="s">
        <v>6583</v>
      </c>
      <c r="AS1354" s="16" t="s">
        <v>107</v>
      </c>
      <c r="AT1354" s="16"/>
      <c r="AU1354" s="33"/>
      <c r="AV1354" s="16"/>
      <c r="AW1354" s="16" t="s">
        <v>6584</v>
      </c>
      <c r="AX1354" s="16">
        <v>3142449711</v>
      </c>
      <c r="AY1354" s="16" t="s">
        <v>78</v>
      </c>
      <c r="AZ1354" s="16" t="str">
        <f t="shared" ca="1" si="122"/>
        <v xml:space="preserve"> </v>
      </c>
      <c r="BA1354" s="16" t="s">
        <v>87</v>
      </c>
      <c r="BB1354" s="16" t="s">
        <v>87</v>
      </c>
      <c r="BC1354" s="16"/>
      <c r="BD1354" s="18" t="s">
        <v>87</v>
      </c>
      <c r="BE1354" s="16"/>
      <c r="BF1354" s="16" t="s">
        <v>87</v>
      </c>
      <c r="BG1354" s="31"/>
      <c r="BH1354" s="16"/>
      <c r="BI1354" s="19"/>
      <c r="BJ1354" s="16"/>
      <c r="BK1354" s="16"/>
      <c r="BL1354" s="34"/>
    </row>
    <row r="1355" spans="1:64">
      <c r="A1355" s="15">
        <v>1508</v>
      </c>
      <c r="B1355" s="16">
        <v>301</v>
      </c>
      <c r="C1355" s="17" t="s">
        <v>64</v>
      </c>
      <c r="D1355" s="18">
        <v>1116495087</v>
      </c>
      <c r="E1355" s="18">
        <v>1116495087</v>
      </c>
      <c r="F1355" s="18">
        <v>1116495087</v>
      </c>
      <c r="G1355" s="17" t="s">
        <v>6585</v>
      </c>
      <c r="H1355" s="16" t="s">
        <v>89</v>
      </c>
      <c r="I1355" s="19" t="s">
        <v>6586</v>
      </c>
      <c r="J1355" s="16">
        <f t="shared" ca="1" si="121"/>
        <v>39</v>
      </c>
      <c r="K1355" s="17" t="s">
        <v>67</v>
      </c>
      <c r="L1355" s="16">
        <v>4070</v>
      </c>
      <c r="M1355" s="16" t="s">
        <v>3596</v>
      </c>
      <c r="N1355" s="16" t="s">
        <v>3597</v>
      </c>
      <c r="O1355" s="35" t="s">
        <v>3598</v>
      </c>
      <c r="P1355" s="16" t="s">
        <v>71</v>
      </c>
      <c r="Q1355" s="16" t="s">
        <v>131</v>
      </c>
      <c r="R1355" s="38" t="s">
        <v>73</v>
      </c>
      <c r="S1355" s="22"/>
      <c r="T1355" s="22">
        <v>1508</v>
      </c>
      <c r="U1355" s="22" t="s">
        <v>3597</v>
      </c>
      <c r="V1355" s="37" t="s">
        <v>3598</v>
      </c>
      <c r="W1355" s="16">
        <v>1000</v>
      </c>
      <c r="X1355" s="16" t="s">
        <v>74</v>
      </c>
      <c r="Y1355" s="16" t="s">
        <v>3599</v>
      </c>
      <c r="Z1355" s="16" t="s">
        <v>3600</v>
      </c>
      <c r="AA1355" s="16" t="s">
        <v>671</v>
      </c>
      <c r="AB1355" s="16" t="s">
        <v>4135</v>
      </c>
      <c r="AC1355" s="16" t="s">
        <v>3691</v>
      </c>
      <c r="AD1355" s="16"/>
      <c r="AE1355" s="16" t="s">
        <v>3601</v>
      </c>
      <c r="AF1355" s="24">
        <v>2948278</v>
      </c>
      <c r="AG1355" s="25" t="s">
        <v>78</v>
      </c>
      <c r="AH1355" s="24">
        <v>2948278</v>
      </c>
      <c r="AI1355" s="26" t="s">
        <v>78</v>
      </c>
      <c r="AJ1355" s="27">
        <v>42996</v>
      </c>
      <c r="AK1355" s="19"/>
      <c r="AL1355" s="28">
        <f t="shared" ca="1" si="123"/>
        <v>7.5</v>
      </c>
      <c r="AM1355" s="16" t="s">
        <v>183</v>
      </c>
      <c r="AN1355" s="16" t="s">
        <v>94</v>
      </c>
      <c r="AO1355" s="16" t="s">
        <v>3692</v>
      </c>
      <c r="AP1355" s="30">
        <v>6.9690000000000002E-2</v>
      </c>
      <c r="AQ1355" s="31" t="s">
        <v>6587</v>
      </c>
      <c r="AR1355" s="31" t="s">
        <v>6587</v>
      </c>
      <c r="AS1355" s="16" t="s">
        <v>107</v>
      </c>
      <c r="AT1355" s="16"/>
      <c r="AU1355" s="33"/>
      <c r="AV1355" s="16"/>
      <c r="AW1355" s="16" t="s">
        <v>6588</v>
      </c>
      <c r="AX1355" s="16">
        <v>3233200105</v>
      </c>
      <c r="AY1355" s="16" t="s">
        <v>78</v>
      </c>
      <c r="AZ1355" s="16" t="str">
        <f t="shared" ca="1" si="122"/>
        <v xml:space="preserve"> </v>
      </c>
      <c r="BA1355" s="16" t="s">
        <v>87</v>
      </c>
      <c r="BB1355" s="16" t="s">
        <v>87</v>
      </c>
      <c r="BC1355" s="16"/>
      <c r="BD1355" s="18" t="s">
        <v>87</v>
      </c>
      <c r="BE1355" s="16"/>
      <c r="BF1355" s="16" t="s">
        <v>87</v>
      </c>
      <c r="BG1355" s="31"/>
      <c r="BH1355" s="16"/>
      <c r="BI1355" s="19"/>
      <c r="BJ1355" s="16"/>
      <c r="BK1355" s="16"/>
      <c r="BL1355" s="34"/>
    </row>
    <row r="1356" spans="1:64">
      <c r="A1356" s="15">
        <v>1509</v>
      </c>
      <c r="B1356" s="16">
        <v>301</v>
      </c>
      <c r="C1356" s="17" t="s">
        <v>64</v>
      </c>
      <c r="D1356" s="18">
        <v>1218213729</v>
      </c>
      <c r="E1356" s="18">
        <v>1218213729</v>
      </c>
      <c r="F1356" s="18">
        <v>1218213729</v>
      </c>
      <c r="G1356" s="17" t="s">
        <v>6589</v>
      </c>
      <c r="H1356" s="16" t="s">
        <v>851</v>
      </c>
      <c r="I1356" s="19">
        <v>29348</v>
      </c>
      <c r="J1356" s="16">
        <f t="shared" ca="1" si="121"/>
        <v>44</v>
      </c>
      <c r="K1356" s="17" t="s">
        <v>67</v>
      </c>
      <c r="L1356" s="16">
        <v>4070</v>
      </c>
      <c r="M1356" s="16" t="s">
        <v>3596</v>
      </c>
      <c r="N1356" s="16" t="s">
        <v>3597</v>
      </c>
      <c r="O1356" s="35" t="s">
        <v>3598</v>
      </c>
      <c r="P1356" s="16" t="s">
        <v>71</v>
      </c>
      <c r="Q1356" s="16" t="s">
        <v>131</v>
      </c>
      <c r="R1356" s="38" t="s">
        <v>73</v>
      </c>
      <c r="S1356" s="22"/>
      <c r="T1356" s="22">
        <v>1509</v>
      </c>
      <c r="U1356" s="22" t="s">
        <v>3597</v>
      </c>
      <c r="V1356" s="37" t="s">
        <v>3598</v>
      </c>
      <c r="W1356" s="16">
        <v>1000</v>
      </c>
      <c r="X1356" s="16" t="s">
        <v>74</v>
      </c>
      <c r="Y1356" s="16" t="s">
        <v>3599</v>
      </c>
      <c r="Z1356" s="16" t="s">
        <v>3600</v>
      </c>
      <c r="AA1356" s="16" t="s">
        <v>671</v>
      </c>
      <c r="AB1356" s="16" t="s">
        <v>4647</v>
      </c>
      <c r="AC1356" s="16" t="s">
        <v>692</v>
      </c>
      <c r="AD1356" s="16"/>
      <c r="AE1356" s="16" t="s">
        <v>3601</v>
      </c>
      <c r="AF1356" s="24">
        <v>2948278</v>
      </c>
      <c r="AG1356" s="25" t="s">
        <v>78</v>
      </c>
      <c r="AH1356" s="24">
        <v>2948278</v>
      </c>
      <c r="AI1356" s="26" t="s">
        <v>78</v>
      </c>
      <c r="AJ1356" s="27">
        <v>45111</v>
      </c>
      <c r="AK1356" s="19" t="s">
        <v>6590</v>
      </c>
      <c r="AL1356" s="28">
        <f t="shared" ca="1" si="123"/>
        <v>1.75</v>
      </c>
      <c r="AM1356" s="16" t="s">
        <v>183</v>
      </c>
      <c r="AN1356" s="16" t="s">
        <v>94</v>
      </c>
      <c r="AO1356" s="16" t="s">
        <v>693</v>
      </c>
      <c r="AP1356" s="30">
        <v>6.9690000000000002E-2</v>
      </c>
      <c r="AQ1356" s="31" t="s">
        <v>6591</v>
      </c>
      <c r="AR1356" s="31" t="s">
        <v>6592</v>
      </c>
      <c r="AS1356" s="16" t="s">
        <v>107</v>
      </c>
      <c r="AT1356" s="16"/>
      <c r="AU1356" s="33"/>
      <c r="AV1356" s="16"/>
      <c r="AW1356" s="16" t="s">
        <v>6593</v>
      </c>
      <c r="AX1356" s="16">
        <v>3102958589</v>
      </c>
      <c r="AY1356" s="16" t="s">
        <v>78</v>
      </c>
      <c r="AZ1356" s="16" t="str">
        <f t="shared" ca="1" si="122"/>
        <v xml:space="preserve"> </v>
      </c>
      <c r="BA1356" s="16" t="s">
        <v>87</v>
      </c>
      <c r="BB1356" s="16" t="s">
        <v>87</v>
      </c>
      <c r="BC1356" s="16"/>
      <c r="BD1356" s="18" t="s">
        <v>87</v>
      </c>
      <c r="BE1356" s="16"/>
      <c r="BF1356" s="16" t="s">
        <v>87</v>
      </c>
      <c r="BG1356" s="31"/>
      <c r="BH1356" s="16"/>
      <c r="BI1356" s="19"/>
      <c r="BJ1356" s="16"/>
      <c r="BK1356" s="16"/>
      <c r="BL1356" s="34"/>
    </row>
    <row r="1357" spans="1:64">
      <c r="A1357" s="15">
        <v>1510</v>
      </c>
      <c r="B1357" s="16">
        <v>301</v>
      </c>
      <c r="C1357" s="17" t="s">
        <v>64</v>
      </c>
      <c r="D1357" s="18">
        <v>1116498364</v>
      </c>
      <c r="E1357" s="18">
        <v>1116498364</v>
      </c>
      <c r="F1357" s="18">
        <v>1116498364</v>
      </c>
      <c r="G1357" s="17" t="s">
        <v>6594</v>
      </c>
      <c r="H1357" s="16" t="s">
        <v>89</v>
      </c>
      <c r="I1357" s="19" t="s">
        <v>6595</v>
      </c>
      <c r="J1357" s="16">
        <f t="shared" ca="1" si="121"/>
        <v>33</v>
      </c>
      <c r="K1357" s="17" t="s">
        <v>67</v>
      </c>
      <c r="L1357" s="16">
        <v>4070</v>
      </c>
      <c r="M1357" s="16" t="s">
        <v>3596</v>
      </c>
      <c r="N1357" s="16" t="s">
        <v>3597</v>
      </c>
      <c r="O1357" s="35" t="s">
        <v>3598</v>
      </c>
      <c r="P1357" s="16" t="s">
        <v>71</v>
      </c>
      <c r="Q1357" s="16" t="s">
        <v>131</v>
      </c>
      <c r="R1357" s="38" t="s">
        <v>73</v>
      </c>
      <c r="S1357" s="22"/>
      <c r="T1357" s="22">
        <v>1510</v>
      </c>
      <c r="U1357" s="22" t="s">
        <v>3597</v>
      </c>
      <c r="V1357" s="37" t="s">
        <v>3598</v>
      </c>
      <c r="W1357" s="16">
        <v>1000</v>
      </c>
      <c r="X1357" s="16" t="s">
        <v>74</v>
      </c>
      <c r="Y1357" s="16" t="s">
        <v>3599</v>
      </c>
      <c r="Z1357" s="16" t="s">
        <v>3600</v>
      </c>
      <c r="AA1357" s="16" t="s">
        <v>671</v>
      </c>
      <c r="AB1357" s="16" t="s">
        <v>4135</v>
      </c>
      <c r="AC1357" s="16" t="s">
        <v>3691</v>
      </c>
      <c r="AD1357" s="16"/>
      <c r="AE1357" s="16" t="s">
        <v>1324</v>
      </c>
      <c r="AF1357" s="24">
        <v>2948278</v>
      </c>
      <c r="AG1357" s="25" t="s">
        <v>78</v>
      </c>
      <c r="AH1357" s="24">
        <v>2948278</v>
      </c>
      <c r="AI1357" s="26" t="s">
        <v>78</v>
      </c>
      <c r="AJ1357" s="27">
        <v>43013</v>
      </c>
      <c r="AK1357" s="19"/>
      <c r="AL1357" s="28">
        <f t="shared" ca="1" si="123"/>
        <v>7.416666666666667</v>
      </c>
      <c r="AM1357" s="16" t="s">
        <v>183</v>
      </c>
      <c r="AN1357" s="16" t="s">
        <v>121</v>
      </c>
      <c r="AO1357" s="16" t="s">
        <v>3692</v>
      </c>
      <c r="AP1357" s="30">
        <v>6.9690000000000002E-2</v>
      </c>
      <c r="AQ1357" s="31" t="s">
        <v>6596</v>
      </c>
      <c r="AR1357" s="31" t="s">
        <v>6596</v>
      </c>
      <c r="AS1357" s="16" t="s">
        <v>107</v>
      </c>
      <c r="AT1357" s="16"/>
      <c r="AU1357" s="33"/>
      <c r="AV1357" s="16"/>
      <c r="AW1357" s="16" t="s">
        <v>6597</v>
      </c>
      <c r="AX1357" s="16">
        <v>3107929808</v>
      </c>
      <c r="AY1357" s="16" t="s">
        <v>78</v>
      </c>
      <c r="AZ1357" s="16" t="str">
        <f t="shared" ca="1" si="122"/>
        <v xml:space="preserve"> </v>
      </c>
      <c r="BA1357" s="16" t="s">
        <v>87</v>
      </c>
      <c r="BB1357" s="16" t="s">
        <v>87</v>
      </c>
      <c r="BC1357" s="16"/>
      <c r="BD1357" s="18" t="s">
        <v>87</v>
      </c>
      <c r="BE1357" s="16"/>
      <c r="BF1357" s="16" t="s">
        <v>87</v>
      </c>
      <c r="BG1357" s="31"/>
      <c r="BH1357" s="16"/>
      <c r="BI1357" s="19"/>
      <c r="BJ1357" s="16"/>
      <c r="BK1357" s="16"/>
      <c r="BL1357" s="34"/>
    </row>
    <row r="1358" spans="1:64">
      <c r="A1358" s="15">
        <v>1511</v>
      </c>
      <c r="B1358" s="16">
        <v>301</v>
      </c>
      <c r="C1358" s="17" t="s">
        <v>64</v>
      </c>
      <c r="D1358" s="18">
        <v>1116789687</v>
      </c>
      <c r="E1358" s="18">
        <v>1116789687</v>
      </c>
      <c r="F1358" s="18">
        <v>1116789687</v>
      </c>
      <c r="G1358" s="17" t="s">
        <v>6598</v>
      </c>
      <c r="H1358" s="16" t="s">
        <v>89</v>
      </c>
      <c r="I1358" s="19" t="s">
        <v>6599</v>
      </c>
      <c r="J1358" s="16">
        <f t="shared" ca="1" si="121"/>
        <v>34</v>
      </c>
      <c r="K1358" s="17" t="s">
        <v>67</v>
      </c>
      <c r="L1358" s="16">
        <v>4070</v>
      </c>
      <c r="M1358" s="16" t="s">
        <v>3596</v>
      </c>
      <c r="N1358" s="16" t="s">
        <v>3597</v>
      </c>
      <c r="O1358" s="35" t="s">
        <v>3598</v>
      </c>
      <c r="P1358" s="16" t="s">
        <v>71</v>
      </c>
      <c r="Q1358" s="16" t="s">
        <v>131</v>
      </c>
      <c r="R1358" s="38" t="s">
        <v>73</v>
      </c>
      <c r="S1358" s="22"/>
      <c r="T1358" s="22">
        <v>1511</v>
      </c>
      <c r="U1358" s="22" t="s">
        <v>3597</v>
      </c>
      <c r="V1358" s="37" t="s">
        <v>3598</v>
      </c>
      <c r="W1358" s="16">
        <v>1000</v>
      </c>
      <c r="X1358" s="16" t="s">
        <v>74</v>
      </c>
      <c r="Y1358" s="16" t="s">
        <v>3599</v>
      </c>
      <c r="Z1358" s="16" t="s">
        <v>3600</v>
      </c>
      <c r="AA1358" s="16" t="s">
        <v>671</v>
      </c>
      <c r="AB1358" s="16" t="s">
        <v>3768</v>
      </c>
      <c r="AC1358" s="16" t="s">
        <v>3691</v>
      </c>
      <c r="AD1358" s="16" t="s">
        <v>3843</v>
      </c>
      <c r="AE1358" s="16" t="s">
        <v>1324</v>
      </c>
      <c r="AF1358" s="24">
        <v>2948278</v>
      </c>
      <c r="AG1358" s="25" t="s">
        <v>78</v>
      </c>
      <c r="AH1358" s="24">
        <v>2948278</v>
      </c>
      <c r="AI1358" s="26" t="s">
        <v>78</v>
      </c>
      <c r="AJ1358" s="27">
        <v>43013</v>
      </c>
      <c r="AK1358" s="19"/>
      <c r="AL1358" s="28">
        <f t="shared" ca="1" si="123"/>
        <v>7.416666666666667</v>
      </c>
      <c r="AM1358" s="16" t="s">
        <v>183</v>
      </c>
      <c r="AN1358" s="16" t="s">
        <v>240</v>
      </c>
      <c r="AO1358" s="16" t="s">
        <v>3692</v>
      </c>
      <c r="AP1358" s="30">
        <v>6.9690000000000002E-2</v>
      </c>
      <c r="AQ1358" s="31" t="s">
        <v>6600</v>
      </c>
      <c r="AR1358" s="31" t="s">
        <v>6600</v>
      </c>
      <c r="AS1358" s="16" t="s">
        <v>107</v>
      </c>
      <c r="AT1358" s="16"/>
      <c r="AU1358" s="33"/>
      <c r="AV1358" s="16"/>
      <c r="AW1358" s="16" t="s">
        <v>6601</v>
      </c>
      <c r="AX1358" s="16">
        <v>3118568708</v>
      </c>
      <c r="AY1358" s="16" t="s">
        <v>78</v>
      </c>
      <c r="AZ1358" s="16" t="str">
        <f t="shared" ca="1" si="122"/>
        <v xml:space="preserve"> </v>
      </c>
      <c r="BA1358" s="16" t="s">
        <v>87</v>
      </c>
      <c r="BB1358" s="16" t="s">
        <v>87</v>
      </c>
      <c r="BC1358" s="16"/>
      <c r="BD1358" s="18" t="s">
        <v>87</v>
      </c>
      <c r="BE1358" s="16"/>
      <c r="BF1358" s="16" t="s">
        <v>87</v>
      </c>
      <c r="BG1358" s="31"/>
      <c r="BH1358" s="16"/>
      <c r="BI1358" s="19"/>
      <c r="BJ1358" s="16"/>
      <c r="BK1358" s="16"/>
      <c r="BL1358" s="34"/>
    </row>
    <row r="1359" spans="1:64">
      <c r="A1359" s="15">
        <v>1512</v>
      </c>
      <c r="B1359" s="16">
        <v>301</v>
      </c>
      <c r="C1359" s="17" t="s">
        <v>64</v>
      </c>
      <c r="D1359" s="18">
        <v>1116789769</v>
      </c>
      <c r="E1359" s="18">
        <v>1116789769</v>
      </c>
      <c r="F1359" s="18">
        <v>1116789769</v>
      </c>
      <c r="G1359" s="17" t="s">
        <v>6602</v>
      </c>
      <c r="H1359" s="16" t="s">
        <v>229</v>
      </c>
      <c r="I1359" s="19" t="s">
        <v>6603</v>
      </c>
      <c r="J1359" s="16">
        <f t="shared" ca="1" si="121"/>
        <v>34</v>
      </c>
      <c r="K1359" s="17" t="s">
        <v>67</v>
      </c>
      <c r="L1359" s="16">
        <v>4070</v>
      </c>
      <c r="M1359" s="16" t="s">
        <v>3596</v>
      </c>
      <c r="N1359" s="16" t="s">
        <v>3597</v>
      </c>
      <c r="O1359" s="35" t="s">
        <v>3598</v>
      </c>
      <c r="P1359" s="16" t="s">
        <v>71</v>
      </c>
      <c r="Q1359" s="16" t="s">
        <v>131</v>
      </c>
      <c r="R1359" s="38" t="s">
        <v>73</v>
      </c>
      <c r="S1359" s="22"/>
      <c r="T1359" s="22">
        <v>1512</v>
      </c>
      <c r="U1359" s="22" t="s">
        <v>3597</v>
      </c>
      <c r="V1359" s="37" t="s">
        <v>3598</v>
      </c>
      <c r="W1359" s="16">
        <v>1000</v>
      </c>
      <c r="X1359" s="16" t="s">
        <v>74</v>
      </c>
      <c r="Y1359" s="16" t="s">
        <v>3599</v>
      </c>
      <c r="Z1359" s="16" t="s">
        <v>3600</v>
      </c>
      <c r="AA1359" s="16" t="s">
        <v>671</v>
      </c>
      <c r="AB1359" s="16" t="s">
        <v>691</v>
      </c>
      <c r="AC1359" s="16" t="s">
        <v>692</v>
      </c>
      <c r="AD1359" s="16" t="s">
        <v>6604</v>
      </c>
      <c r="AE1359" s="16" t="s">
        <v>1324</v>
      </c>
      <c r="AF1359" s="24">
        <v>2948278</v>
      </c>
      <c r="AG1359" s="25" t="s">
        <v>78</v>
      </c>
      <c r="AH1359" s="24">
        <v>2948278</v>
      </c>
      <c r="AI1359" s="26" t="s">
        <v>78</v>
      </c>
      <c r="AJ1359" s="27">
        <v>43007</v>
      </c>
      <c r="AK1359" s="19"/>
      <c r="AL1359" s="28">
        <f t="shared" ca="1" si="123"/>
        <v>7.5</v>
      </c>
      <c r="AM1359" s="16" t="s">
        <v>120</v>
      </c>
      <c r="AN1359" s="16" t="s">
        <v>121</v>
      </c>
      <c r="AO1359" s="16" t="s">
        <v>693</v>
      </c>
      <c r="AP1359" s="30">
        <v>6.9690000000000002E-2</v>
      </c>
      <c r="AQ1359" s="31" t="s">
        <v>6605</v>
      </c>
      <c r="AR1359" s="31" t="s">
        <v>6606</v>
      </c>
      <c r="AS1359" s="16" t="s">
        <v>107</v>
      </c>
      <c r="AT1359" s="16"/>
      <c r="AU1359" s="33"/>
      <c r="AV1359" s="16"/>
      <c r="AW1359" s="16" t="s">
        <v>6607</v>
      </c>
      <c r="AX1359" s="16">
        <v>3147667402</v>
      </c>
      <c r="AY1359" s="16" t="s">
        <v>78</v>
      </c>
      <c r="AZ1359" s="16" t="str">
        <f t="shared" ca="1" si="122"/>
        <v xml:space="preserve"> </v>
      </c>
      <c r="BA1359" s="16" t="s">
        <v>87</v>
      </c>
      <c r="BB1359" s="16" t="s">
        <v>87</v>
      </c>
      <c r="BC1359" s="16"/>
      <c r="BD1359" s="18" t="s">
        <v>87</v>
      </c>
      <c r="BE1359" s="16"/>
      <c r="BF1359" s="16" t="s">
        <v>87</v>
      </c>
      <c r="BG1359" s="31"/>
      <c r="BH1359" s="16"/>
      <c r="BI1359" s="19"/>
      <c r="BJ1359" s="16"/>
      <c r="BK1359" s="16"/>
      <c r="BL1359" s="34"/>
    </row>
    <row r="1360" spans="1:64">
      <c r="A1360" s="15">
        <v>1513</v>
      </c>
      <c r="B1360" s="16">
        <v>301</v>
      </c>
      <c r="C1360" s="17" t="s">
        <v>64</v>
      </c>
      <c r="D1360" s="18">
        <v>1116797093</v>
      </c>
      <c r="E1360" s="18">
        <v>1116797093</v>
      </c>
      <c r="F1360" s="18">
        <v>1116797093</v>
      </c>
      <c r="G1360" s="17" t="s">
        <v>6608</v>
      </c>
      <c r="H1360" s="16" t="s">
        <v>89</v>
      </c>
      <c r="I1360" s="19" t="s">
        <v>6609</v>
      </c>
      <c r="J1360" s="16">
        <f t="shared" ca="1" si="121"/>
        <v>31</v>
      </c>
      <c r="K1360" s="17" t="s">
        <v>67</v>
      </c>
      <c r="L1360" s="16">
        <v>4070</v>
      </c>
      <c r="M1360" s="16" t="s">
        <v>3596</v>
      </c>
      <c r="N1360" s="16" t="s">
        <v>3597</v>
      </c>
      <c r="O1360" s="35" t="s">
        <v>3598</v>
      </c>
      <c r="P1360" s="16" t="s">
        <v>71</v>
      </c>
      <c r="Q1360" s="16" t="s">
        <v>131</v>
      </c>
      <c r="R1360" s="38" t="s">
        <v>73</v>
      </c>
      <c r="S1360" s="22"/>
      <c r="T1360" s="22">
        <v>1513</v>
      </c>
      <c r="U1360" s="22" t="s">
        <v>3597</v>
      </c>
      <c r="V1360" s="37" t="s">
        <v>3598</v>
      </c>
      <c r="W1360" s="16">
        <v>1000</v>
      </c>
      <c r="X1360" s="16" t="s">
        <v>74</v>
      </c>
      <c r="Y1360" s="16" t="s">
        <v>3599</v>
      </c>
      <c r="Z1360" s="16" t="s">
        <v>3600</v>
      </c>
      <c r="AA1360" s="16" t="s">
        <v>671</v>
      </c>
      <c r="AB1360" s="16" t="s">
        <v>4135</v>
      </c>
      <c r="AC1360" s="16" t="s">
        <v>3691</v>
      </c>
      <c r="AD1360" s="16" t="s">
        <v>4179</v>
      </c>
      <c r="AE1360" s="16" t="s">
        <v>1324</v>
      </c>
      <c r="AF1360" s="24">
        <v>2948278</v>
      </c>
      <c r="AG1360" s="25" t="s">
        <v>78</v>
      </c>
      <c r="AH1360" s="24">
        <v>2948278</v>
      </c>
      <c r="AI1360" s="26" t="s">
        <v>78</v>
      </c>
      <c r="AJ1360" s="27">
        <v>43019</v>
      </c>
      <c r="AK1360" s="19"/>
      <c r="AL1360" s="28">
        <f t="shared" ca="1" si="123"/>
        <v>7.416666666666667</v>
      </c>
      <c r="AM1360" s="16" t="s">
        <v>173</v>
      </c>
      <c r="AN1360" s="16" t="s">
        <v>121</v>
      </c>
      <c r="AO1360" s="16" t="s">
        <v>3692</v>
      </c>
      <c r="AP1360" s="30">
        <v>6.9690000000000002E-2</v>
      </c>
      <c r="AQ1360" s="31" t="s">
        <v>6610</v>
      </c>
      <c r="AR1360" s="31" t="s">
        <v>6611</v>
      </c>
      <c r="AS1360" s="16" t="s">
        <v>107</v>
      </c>
      <c r="AT1360" s="16"/>
      <c r="AU1360" s="33"/>
      <c r="AV1360" s="16"/>
      <c r="AW1360" s="16" t="s">
        <v>6612</v>
      </c>
      <c r="AX1360" s="16">
        <v>3132177727</v>
      </c>
      <c r="AY1360" s="16" t="s">
        <v>78</v>
      </c>
      <c r="AZ1360" s="16" t="str">
        <f t="shared" ca="1" si="122"/>
        <v xml:space="preserve"> </v>
      </c>
      <c r="BA1360" s="16" t="s">
        <v>87</v>
      </c>
      <c r="BB1360" s="16" t="s">
        <v>87</v>
      </c>
      <c r="BC1360" s="16"/>
      <c r="BD1360" s="18" t="s">
        <v>87</v>
      </c>
      <c r="BE1360" s="16"/>
      <c r="BF1360" s="16" t="s">
        <v>87</v>
      </c>
      <c r="BG1360" s="31"/>
      <c r="BH1360" s="16"/>
      <c r="BI1360" s="19"/>
      <c r="BJ1360" s="16"/>
      <c r="BK1360" s="16"/>
      <c r="BL1360" s="34"/>
    </row>
    <row r="1361" spans="1:64">
      <c r="A1361" s="15">
        <v>1514</v>
      </c>
      <c r="B1361" s="16">
        <v>301</v>
      </c>
      <c r="C1361" s="17" t="s">
        <v>112</v>
      </c>
      <c r="D1361" s="18">
        <v>1116797635</v>
      </c>
      <c r="E1361" s="18">
        <v>1116797635</v>
      </c>
      <c r="F1361" s="18">
        <v>1116797635</v>
      </c>
      <c r="G1361" s="17" t="s">
        <v>6613</v>
      </c>
      <c r="H1361" s="16" t="s">
        <v>89</v>
      </c>
      <c r="I1361" s="19">
        <v>31597</v>
      </c>
      <c r="J1361" s="16">
        <f t="shared" ca="1" si="121"/>
        <v>38</v>
      </c>
      <c r="K1361" s="17" t="s">
        <v>67</v>
      </c>
      <c r="L1361" s="16">
        <v>4070</v>
      </c>
      <c r="M1361" s="16" t="s">
        <v>3596</v>
      </c>
      <c r="N1361" s="16" t="s">
        <v>3597</v>
      </c>
      <c r="O1361" s="35" t="s">
        <v>3598</v>
      </c>
      <c r="P1361" s="16" t="s">
        <v>71</v>
      </c>
      <c r="Q1361" s="16" t="s">
        <v>131</v>
      </c>
      <c r="R1361" s="38" t="s">
        <v>73</v>
      </c>
      <c r="S1361" s="22"/>
      <c r="T1361" s="22">
        <v>1514</v>
      </c>
      <c r="U1361" s="22" t="s">
        <v>3597</v>
      </c>
      <c r="V1361" s="37" t="s">
        <v>3598</v>
      </c>
      <c r="W1361" s="16">
        <v>1000</v>
      </c>
      <c r="X1361" s="16" t="s">
        <v>74</v>
      </c>
      <c r="Y1361" s="16" t="s">
        <v>3599</v>
      </c>
      <c r="Z1361" s="16" t="s">
        <v>3600</v>
      </c>
      <c r="AA1361" s="16" t="s">
        <v>671</v>
      </c>
      <c r="AB1361" s="16" t="s">
        <v>3919</v>
      </c>
      <c r="AC1361" s="16" t="s">
        <v>692</v>
      </c>
      <c r="AD1361" s="16"/>
      <c r="AE1361" s="16" t="s">
        <v>3601</v>
      </c>
      <c r="AF1361" s="24">
        <v>2948278</v>
      </c>
      <c r="AG1361" s="25" t="s">
        <v>78</v>
      </c>
      <c r="AH1361" s="24">
        <v>2948278</v>
      </c>
      <c r="AI1361" s="26" t="s">
        <v>78</v>
      </c>
      <c r="AJ1361" s="27">
        <v>43285</v>
      </c>
      <c r="AK1361" s="19"/>
      <c r="AL1361" s="28">
        <f t="shared" ca="1" si="123"/>
        <v>6.75</v>
      </c>
      <c r="AM1361" s="16" t="s">
        <v>183</v>
      </c>
      <c r="AN1361" s="16" t="s">
        <v>94</v>
      </c>
      <c r="AO1361" s="16" t="s">
        <v>693</v>
      </c>
      <c r="AP1361" s="30">
        <v>6.9690000000000002E-2</v>
      </c>
      <c r="AQ1361" s="31" t="s">
        <v>6614</v>
      </c>
      <c r="AR1361" s="31" t="s">
        <v>6615</v>
      </c>
      <c r="AS1361" s="16" t="s">
        <v>107</v>
      </c>
      <c r="AT1361" s="16"/>
      <c r="AU1361" s="33"/>
      <c r="AV1361" s="16"/>
      <c r="AW1361" s="16" t="s">
        <v>6616</v>
      </c>
      <c r="AX1361" s="16">
        <v>3134191822</v>
      </c>
      <c r="AY1361" s="16" t="s">
        <v>78</v>
      </c>
      <c r="AZ1361" s="16" t="str">
        <f t="shared" ca="1" si="122"/>
        <v xml:space="preserve"> </v>
      </c>
      <c r="BA1361" s="16" t="s">
        <v>87</v>
      </c>
      <c r="BB1361" s="16" t="s">
        <v>87</v>
      </c>
      <c r="BC1361" s="16"/>
      <c r="BD1361" s="18" t="s">
        <v>87</v>
      </c>
      <c r="BE1361" s="16"/>
      <c r="BF1361" s="16" t="s">
        <v>87</v>
      </c>
      <c r="BG1361" s="31"/>
      <c r="BH1361" s="16"/>
      <c r="BI1361" s="19"/>
      <c r="BJ1361" s="16"/>
      <c r="BK1361" s="16"/>
      <c r="BL1361" s="34"/>
    </row>
    <row r="1362" spans="1:64">
      <c r="A1362" s="15">
        <v>1515</v>
      </c>
      <c r="B1362" s="16">
        <v>301</v>
      </c>
      <c r="C1362" s="17" t="s">
        <v>112</v>
      </c>
      <c r="D1362" s="18">
        <v>1048016637</v>
      </c>
      <c r="E1362" s="18">
        <v>1048016637</v>
      </c>
      <c r="F1362" s="18">
        <v>1048016637</v>
      </c>
      <c r="G1362" s="17" t="s">
        <v>6617</v>
      </c>
      <c r="H1362" s="16" t="s">
        <v>229</v>
      </c>
      <c r="I1362" s="19">
        <v>32680</v>
      </c>
      <c r="J1362" s="16">
        <f t="shared" ca="1" si="121"/>
        <v>35</v>
      </c>
      <c r="K1362" s="17" t="s">
        <v>67</v>
      </c>
      <c r="L1362" s="16">
        <v>4070</v>
      </c>
      <c r="M1362" s="16" t="s">
        <v>3596</v>
      </c>
      <c r="N1362" s="16" t="s">
        <v>3597</v>
      </c>
      <c r="O1362" s="35" t="s">
        <v>3598</v>
      </c>
      <c r="P1362" s="16" t="s">
        <v>71</v>
      </c>
      <c r="Q1362" s="16" t="s">
        <v>131</v>
      </c>
      <c r="R1362" s="38" t="s">
        <v>73</v>
      </c>
      <c r="S1362" s="22"/>
      <c r="T1362" s="22">
        <v>1515</v>
      </c>
      <c r="U1362" s="22" t="s">
        <v>3597</v>
      </c>
      <c r="V1362" s="37" t="s">
        <v>3598</v>
      </c>
      <c r="W1362" s="16">
        <v>1000</v>
      </c>
      <c r="X1362" s="16" t="s">
        <v>74</v>
      </c>
      <c r="Y1362" s="16" t="s">
        <v>3599</v>
      </c>
      <c r="Z1362" s="16" t="s">
        <v>3600</v>
      </c>
      <c r="AA1362" s="16" t="s">
        <v>339</v>
      </c>
      <c r="AB1362" s="16" t="s">
        <v>6618</v>
      </c>
      <c r="AC1362" s="16" t="s">
        <v>341</v>
      </c>
      <c r="AD1362" s="16" t="s">
        <v>6619</v>
      </c>
      <c r="AE1362" s="16" t="s">
        <v>3601</v>
      </c>
      <c r="AF1362" s="24">
        <v>2948278</v>
      </c>
      <c r="AG1362" s="25" t="s">
        <v>78</v>
      </c>
      <c r="AH1362" s="24">
        <v>2948278</v>
      </c>
      <c r="AI1362" s="26" t="s">
        <v>78</v>
      </c>
      <c r="AJ1362" s="27">
        <v>43797</v>
      </c>
      <c r="AK1362" s="19"/>
      <c r="AL1362" s="28">
        <f t="shared" ca="1" si="123"/>
        <v>5.333333333333333</v>
      </c>
      <c r="AM1362" s="16" t="s">
        <v>183</v>
      </c>
      <c r="AN1362" s="16" t="s">
        <v>121</v>
      </c>
      <c r="AO1362" s="16" t="s">
        <v>343</v>
      </c>
      <c r="AP1362" s="30">
        <v>6.9690000000000002E-2</v>
      </c>
      <c r="AQ1362" s="31" t="s">
        <v>6620</v>
      </c>
      <c r="AR1362" s="31" t="s">
        <v>6620</v>
      </c>
      <c r="AS1362" s="16" t="s">
        <v>107</v>
      </c>
      <c r="AT1362" s="16"/>
      <c r="AU1362" s="33"/>
      <c r="AV1362" s="16"/>
      <c r="AW1362" s="16" t="s">
        <v>6621</v>
      </c>
      <c r="AX1362" s="16">
        <v>3104585116</v>
      </c>
      <c r="AY1362" s="16" t="s">
        <v>78</v>
      </c>
      <c r="AZ1362" s="16" t="str">
        <f t="shared" ca="1" si="122"/>
        <v xml:space="preserve"> </v>
      </c>
      <c r="BA1362" s="16" t="s">
        <v>87</v>
      </c>
      <c r="BB1362" s="16" t="s">
        <v>87</v>
      </c>
      <c r="BC1362" s="16"/>
      <c r="BD1362" s="18" t="s">
        <v>87</v>
      </c>
      <c r="BE1362" s="16"/>
      <c r="BF1362" s="16" t="s">
        <v>87</v>
      </c>
      <c r="BG1362" s="31"/>
      <c r="BH1362" s="16"/>
      <c r="BI1362" s="19"/>
      <c r="BJ1362" s="16"/>
      <c r="BK1362" s="16"/>
      <c r="BL1362" s="34"/>
    </row>
    <row r="1363" spans="1:64">
      <c r="A1363" s="15">
        <v>1517</v>
      </c>
      <c r="B1363" s="16">
        <v>301</v>
      </c>
      <c r="C1363" s="17" t="s">
        <v>112</v>
      </c>
      <c r="D1363" s="18">
        <v>1116801009</v>
      </c>
      <c r="E1363" s="18">
        <v>1116801009</v>
      </c>
      <c r="F1363" s="18">
        <v>1116801009</v>
      </c>
      <c r="G1363" s="17" t="s">
        <v>6622</v>
      </c>
      <c r="H1363" s="16" t="s">
        <v>89</v>
      </c>
      <c r="I1363" s="19">
        <v>31018</v>
      </c>
      <c r="J1363" s="16">
        <f t="shared" ref="J1363:J1375" ca="1" si="124">IF(I1363=0," ",DATEDIF(I1363,TODAY(),"Y"))</f>
        <v>40</v>
      </c>
      <c r="K1363" s="17" t="s">
        <v>67</v>
      </c>
      <c r="L1363" s="16">
        <v>4070</v>
      </c>
      <c r="M1363" s="16" t="s">
        <v>3596</v>
      </c>
      <c r="N1363" s="16" t="s">
        <v>3597</v>
      </c>
      <c r="O1363" s="35" t="s">
        <v>3598</v>
      </c>
      <c r="P1363" s="16" t="s">
        <v>71</v>
      </c>
      <c r="Q1363" s="16" t="s">
        <v>131</v>
      </c>
      <c r="R1363" s="38" t="s">
        <v>73</v>
      </c>
      <c r="S1363" s="22"/>
      <c r="T1363" s="22">
        <v>1517</v>
      </c>
      <c r="U1363" s="22" t="s">
        <v>3597</v>
      </c>
      <c r="V1363" s="37" t="s">
        <v>3598</v>
      </c>
      <c r="W1363" s="16">
        <v>1000</v>
      </c>
      <c r="X1363" s="16" t="s">
        <v>74</v>
      </c>
      <c r="Y1363" s="16" t="s">
        <v>3599</v>
      </c>
      <c r="Z1363" s="16" t="s">
        <v>3600</v>
      </c>
      <c r="AA1363" s="16" t="s">
        <v>671</v>
      </c>
      <c r="AB1363" s="16" t="s">
        <v>4135</v>
      </c>
      <c r="AC1363" s="16" t="s">
        <v>3691</v>
      </c>
      <c r="AD1363" s="16" t="s">
        <v>6623</v>
      </c>
      <c r="AE1363" s="16" t="s">
        <v>3601</v>
      </c>
      <c r="AF1363" s="24">
        <v>2948278</v>
      </c>
      <c r="AG1363" s="25" t="s">
        <v>78</v>
      </c>
      <c r="AH1363" s="24">
        <v>2948278</v>
      </c>
      <c r="AI1363" s="26" t="s">
        <v>78</v>
      </c>
      <c r="AJ1363" s="27">
        <v>43083</v>
      </c>
      <c r="AK1363" s="19"/>
      <c r="AL1363" s="28">
        <f t="shared" ca="1" si="123"/>
        <v>7.25</v>
      </c>
      <c r="AM1363" s="16" t="s">
        <v>183</v>
      </c>
      <c r="AN1363" s="16" t="s">
        <v>94</v>
      </c>
      <c r="AO1363" s="16" t="s">
        <v>3692</v>
      </c>
      <c r="AP1363" s="30">
        <v>6.9690000000000002E-2</v>
      </c>
      <c r="AQ1363" s="31" t="s">
        <v>6624</v>
      </c>
      <c r="AR1363" s="31" t="s">
        <v>6624</v>
      </c>
      <c r="AS1363" s="16" t="s">
        <v>107</v>
      </c>
      <c r="AT1363" s="16"/>
      <c r="AU1363" s="33"/>
      <c r="AV1363" s="16"/>
      <c r="AW1363" s="16" t="s">
        <v>6625</v>
      </c>
      <c r="AX1363" s="16">
        <v>3105801129</v>
      </c>
      <c r="AY1363" s="16" t="s">
        <v>78</v>
      </c>
      <c r="AZ1363" s="16" t="str">
        <f t="shared" ca="1" si="122"/>
        <v xml:space="preserve"> </v>
      </c>
      <c r="BA1363" s="16" t="s">
        <v>87</v>
      </c>
      <c r="BB1363" s="16" t="s">
        <v>211</v>
      </c>
      <c r="BC1363" s="16"/>
      <c r="BD1363" s="18" t="s">
        <v>87</v>
      </c>
      <c r="BE1363" s="16"/>
      <c r="BF1363" s="16" t="s">
        <v>87</v>
      </c>
      <c r="BG1363" s="31"/>
      <c r="BH1363" s="16"/>
      <c r="BI1363" s="19"/>
      <c r="BJ1363" s="16"/>
      <c r="BK1363" s="16"/>
      <c r="BL1363" s="34"/>
    </row>
    <row r="1364" spans="1:64">
      <c r="A1364" s="15">
        <v>1518</v>
      </c>
      <c r="B1364" s="16">
        <v>301</v>
      </c>
      <c r="C1364" s="17" t="s">
        <v>64</v>
      </c>
      <c r="D1364" s="18">
        <v>1116804079</v>
      </c>
      <c r="E1364" s="18">
        <v>1116804079</v>
      </c>
      <c r="F1364" s="18">
        <v>1116804079</v>
      </c>
      <c r="G1364" s="17" t="s">
        <v>6626</v>
      </c>
      <c r="H1364" s="16" t="s">
        <v>229</v>
      </c>
      <c r="I1364" s="19" t="s">
        <v>6627</v>
      </c>
      <c r="J1364" s="16">
        <f t="shared" ca="1" si="124"/>
        <v>28</v>
      </c>
      <c r="K1364" s="17" t="s">
        <v>67</v>
      </c>
      <c r="L1364" s="16">
        <v>4070</v>
      </c>
      <c r="M1364" s="16" t="s">
        <v>3596</v>
      </c>
      <c r="N1364" s="16" t="s">
        <v>3597</v>
      </c>
      <c r="O1364" s="35" t="s">
        <v>3598</v>
      </c>
      <c r="P1364" s="16" t="s">
        <v>71</v>
      </c>
      <c r="Q1364" s="16" t="s">
        <v>131</v>
      </c>
      <c r="R1364" s="17" t="s">
        <v>73</v>
      </c>
      <c r="S1364" s="22"/>
      <c r="T1364" s="22">
        <v>1518</v>
      </c>
      <c r="U1364" s="22" t="s">
        <v>3597</v>
      </c>
      <c r="V1364" s="37" t="s">
        <v>3598</v>
      </c>
      <c r="W1364" s="16">
        <v>1000</v>
      </c>
      <c r="X1364" s="16" t="s">
        <v>74</v>
      </c>
      <c r="Y1364" s="16" t="s">
        <v>3599</v>
      </c>
      <c r="Z1364" s="16" t="s">
        <v>3600</v>
      </c>
      <c r="AA1364" s="16" t="s">
        <v>671</v>
      </c>
      <c r="AB1364" s="16" t="s">
        <v>3768</v>
      </c>
      <c r="AC1364" s="16" t="s">
        <v>3691</v>
      </c>
      <c r="AD1364" s="16" t="s">
        <v>3769</v>
      </c>
      <c r="AE1364" s="16" t="s">
        <v>1324</v>
      </c>
      <c r="AF1364" s="24">
        <v>2948278</v>
      </c>
      <c r="AG1364" s="25" t="s">
        <v>78</v>
      </c>
      <c r="AH1364" s="24">
        <v>2948278</v>
      </c>
      <c r="AI1364" s="26" t="s">
        <v>78</v>
      </c>
      <c r="AJ1364" s="27">
        <v>43005</v>
      </c>
      <c r="AK1364" s="19"/>
      <c r="AL1364" s="28">
        <f t="shared" ca="1" si="123"/>
        <v>7.5</v>
      </c>
      <c r="AM1364" s="16" t="s">
        <v>120</v>
      </c>
      <c r="AN1364" s="16" t="s">
        <v>121</v>
      </c>
      <c r="AO1364" s="16" t="s">
        <v>3692</v>
      </c>
      <c r="AP1364" s="30">
        <v>6.9690000000000002E-2</v>
      </c>
      <c r="AQ1364" s="31" t="s">
        <v>6628</v>
      </c>
      <c r="AR1364" s="31" t="s">
        <v>6629</v>
      </c>
      <c r="AS1364" s="16" t="s">
        <v>107</v>
      </c>
      <c r="AT1364" s="16"/>
      <c r="AU1364" s="33"/>
      <c r="AV1364" s="16"/>
      <c r="AW1364" s="16" t="s">
        <v>6630</v>
      </c>
      <c r="AX1364" s="16">
        <v>3132396698</v>
      </c>
      <c r="AY1364" s="16" t="s">
        <v>78</v>
      </c>
      <c r="AZ1364" s="16" t="str">
        <f t="shared" ca="1" si="122"/>
        <v xml:space="preserve"> </v>
      </c>
      <c r="BA1364" s="16" t="s">
        <v>87</v>
      </c>
      <c r="BB1364" s="16" t="s">
        <v>87</v>
      </c>
      <c r="BC1364" s="16"/>
      <c r="BD1364" s="18" t="s">
        <v>87</v>
      </c>
      <c r="BE1364" s="16"/>
      <c r="BF1364" s="16" t="s">
        <v>87</v>
      </c>
      <c r="BG1364" s="31"/>
      <c r="BH1364" s="16"/>
      <c r="BI1364" s="19"/>
      <c r="BJ1364" s="16"/>
      <c r="BK1364" s="16"/>
      <c r="BL1364" s="34"/>
    </row>
    <row r="1365" spans="1:64">
      <c r="A1365" s="15">
        <v>1519</v>
      </c>
      <c r="B1365" s="16">
        <v>301</v>
      </c>
      <c r="C1365" s="17" t="s">
        <v>112</v>
      </c>
      <c r="D1365" s="18">
        <v>1116809550</v>
      </c>
      <c r="E1365" s="18">
        <v>1116809550</v>
      </c>
      <c r="F1365" s="18">
        <v>1116809550</v>
      </c>
      <c r="G1365" s="17" t="s">
        <v>6631</v>
      </c>
      <c r="H1365" s="16" t="s">
        <v>89</v>
      </c>
      <c r="I1365" s="19">
        <v>35168</v>
      </c>
      <c r="J1365" s="16">
        <f t="shared" ca="1" si="124"/>
        <v>28</v>
      </c>
      <c r="K1365" s="17" t="s">
        <v>67</v>
      </c>
      <c r="L1365" s="16">
        <v>4070</v>
      </c>
      <c r="M1365" s="16" t="s">
        <v>3596</v>
      </c>
      <c r="N1365" s="16" t="s">
        <v>3597</v>
      </c>
      <c r="O1365" s="35" t="s">
        <v>3598</v>
      </c>
      <c r="P1365" s="16" t="s">
        <v>71</v>
      </c>
      <c r="Q1365" s="16" t="s">
        <v>131</v>
      </c>
      <c r="R1365" s="17" t="s">
        <v>73</v>
      </c>
      <c r="S1365" s="22"/>
      <c r="T1365" s="22">
        <v>1519</v>
      </c>
      <c r="U1365" s="22" t="s">
        <v>3597</v>
      </c>
      <c r="V1365" s="37" t="s">
        <v>3598</v>
      </c>
      <c r="W1365" s="16">
        <v>1000</v>
      </c>
      <c r="X1365" s="16" t="s">
        <v>74</v>
      </c>
      <c r="Y1365" s="16" t="s">
        <v>3599</v>
      </c>
      <c r="Z1365" s="16" t="s">
        <v>3600</v>
      </c>
      <c r="AA1365" s="16" t="s">
        <v>76</v>
      </c>
      <c r="AB1365" s="16" t="s">
        <v>76</v>
      </c>
      <c r="AC1365" s="16" t="s">
        <v>76</v>
      </c>
      <c r="AD1365" s="16"/>
      <c r="AE1365" s="16" t="s">
        <v>3601</v>
      </c>
      <c r="AF1365" s="24">
        <v>2948278</v>
      </c>
      <c r="AG1365" s="25" t="s">
        <v>78</v>
      </c>
      <c r="AH1365" s="24">
        <v>2948278</v>
      </c>
      <c r="AI1365" s="26" t="s">
        <v>78</v>
      </c>
      <c r="AJ1365" s="27">
        <v>43066</v>
      </c>
      <c r="AK1365" s="19"/>
      <c r="AL1365" s="28">
        <f t="shared" ca="1" si="123"/>
        <v>7.333333333333333</v>
      </c>
      <c r="AM1365" s="16" t="s">
        <v>183</v>
      </c>
      <c r="AN1365" s="16" t="s">
        <v>121</v>
      </c>
      <c r="AO1365" s="16" t="s">
        <v>82</v>
      </c>
      <c r="AP1365" s="30">
        <v>6.9690000000000002E-2</v>
      </c>
      <c r="AQ1365" s="31" t="s">
        <v>6632</v>
      </c>
      <c r="AR1365" s="31" t="s">
        <v>6633</v>
      </c>
      <c r="AS1365" s="16" t="s">
        <v>107</v>
      </c>
      <c r="AT1365" s="16"/>
      <c r="AU1365" s="33"/>
      <c r="AV1365" s="16"/>
      <c r="AW1365" s="16" t="s">
        <v>6634</v>
      </c>
      <c r="AX1365" s="16">
        <v>3233089906</v>
      </c>
      <c r="AY1365" s="16" t="s">
        <v>78</v>
      </c>
      <c r="AZ1365" s="16" t="str">
        <f t="shared" ca="1" si="122"/>
        <v xml:space="preserve"> </v>
      </c>
      <c r="BA1365" s="16" t="s">
        <v>87</v>
      </c>
      <c r="BB1365" s="16" t="s">
        <v>87</v>
      </c>
      <c r="BC1365" s="16"/>
      <c r="BD1365" s="18" t="s">
        <v>87</v>
      </c>
      <c r="BE1365" s="16"/>
      <c r="BF1365" s="16" t="s">
        <v>87</v>
      </c>
      <c r="BG1365" s="31"/>
      <c r="BH1365" s="16"/>
      <c r="BI1365" s="19"/>
      <c r="BJ1365" s="16"/>
      <c r="BK1365" s="16"/>
      <c r="BL1365" s="34"/>
    </row>
    <row r="1366" spans="1:64" ht="22.5">
      <c r="A1366" s="15">
        <v>1520</v>
      </c>
      <c r="B1366" s="16">
        <v>301</v>
      </c>
      <c r="C1366" s="17" t="s">
        <v>64</v>
      </c>
      <c r="D1366" s="18">
        <v>1116854062</v>
      </c>
      <c r="E1366" s="18">
        <v>1116854062</v>
      </c>
      <c r="F1366" s="18">
        <v>1116854062</v>
      </c>
      <c r="G1366" s="17" t="s">
        <v>6635</v>
      </c>
      <c r="H1366" s="16" t="s">
        <v>229</v>
      </c>
      <c r="I1366" s="19">
        <v>34959</v>
      </c>
      <c r="J1366" s="16">
        <f t="shared" ca="1" si="124"/>
        <v>29</v>
      </c>
      <c r="K1366" s="17" t="s">
        <v>67</v>
      </c>
      <c r="L1366" s="16">
        <v>4070</v>
      </c>
      <c r="M1366" s="16" t="s">
        <v>3596</v>
      </c>
      <c r="N1366" s="16" t="s">
        <v>3597</v>
      </c>
      <c r="O1366" s="35" t="s">
        <v>3598</v>
      </c>
      <c r="P1366" s="16" t="s">
        <v>71</v>
      </c>
      <c r="Q1366" s="16" t="s">
        <v>131</v>
      </c>
      <c r="R1366" s="38" t="s">
        <v>73</v>
      </c>
      <c r="S1366" s="22"/>
      <c r="T1366" s="22">
        <v>1520</v>
      </c>
      <c r="U1366" s="22" t="s">
        <v>3597</v>
      </c>
      <c r="V1366" s="37" t="s">
        <v>3598</v>
      </c>
      <c r="W1366" s="16">
        <v>1000</v>
      </c>
      <c r="X1366" s="16" t="s">
        <v>74</v>
      </c>
      <c r="Y1366" s="16" t="s">
        <v>3599</v>
      </c>
      <c r="Z1366" s="16" t="s">
        <v>3600</v>
      </c>
      <c r="AA1366" s="16" t="s">
        <v>671</v>
      </c>
      <c r="AB1366" s="33" t="s">
        <v>6445</v>
      </c>
      <c r="AC1366" s="16" t="s">
        <v>692</v>
      </c>
      <c r="AD1366" s="16" t="s">
        <v>6446</v>
      </c>
      <c r="AE1366" s="16" t="s">
        <v>3601</v>
      </c>
      <c r="AF1366" s="24">
        <v>2948278</v>
      </c>
      <c r="AG1366" s="25" t="s">
        <v>78</v>
      </c>
      <c r="AH1366" s="24">
        <v>2948278</v>
      </c>
      <c r="AI1366" s="26" t="s">
        <v>78</v>
      </c>
      <c r="AJ1366" s="27">
        <v>43300</v>
      </c>
      <c r="AK1366" s="19"/>
      <c r="AL1366" s="28">
        <f t="shared" ca="1" si="123"/>
        <v>6.666666666666667</v>
      </c>
      <c r="AM1366" s="16" t="s">
        <v>183</v>
      </c>
      <c r="AN1366" s="16" t="s">
        <v>94</v>
      </c>
      <c r="AO1366" s="16" t="s">
        <v>693</v>
      </c>
      <c r="AP1366" s="30">
        <v>6.9690000000000002E-2</v>
      </c>
      <c r="AQ1366" s="31" t="s">
        <v>6636</v>
      </c>
      <c r="AR1366" s="31" t="s">
        <v>6637</v>
      </c>
      <c r="AS1366" s="16" t="s">
        <v>107</v>
      </c>
      <c r="AT1366" s="16"/>
      <c r="AU1366" s="33"/>
      <c r="AV1366" s="16"/>
      <c r="AW1366" s="16" t="s">
        <v>6638</v>
      </c>
      <c r="AX1366" s="16">
        <v>3212025121</v>
      </c>
      <c r="AY1366" s="16" t="s">
        <v>78</v>
      </c>
      <c r="AZ1366" s="16" t="str">
        <f t="shared" ca="1" si="122"/>
        <v xml:space="preserve"> </v>
      </c>
      <c r="BA1366" s="16" t="s">
        <v>87</v>
      </c>
      <c r="BB1366" s="16" t="s">
        <v>87</v>
      </c>
      <c r="BC1366" s="16"/>
      <c r="BD1366" s="18" t="s">
        <v>87</v>
      </c>
      <c r="BE1366" s="16"/>
      <c r="BF1366" s="16" t="s">
        <v>87</v>
      </c>
      <c r="BG1366" s="31"/>
      <c r="BH1366" s="16"/>
      <c r="BI1366" s="19"/>
      <c r="BJ1366" s="16"/>
      <c r="BK1366" s="16"/>
      <c r="BL1366" s="34"/>
    </row>
    <row r="1367" spans="1:64">
      <c r="A1367" s="15">
        <v>1521</v>
      </c>
      <c r="B1367" s="16">
        <v>301</v>
      </c>
      <c r="C1367" s="17" t="s">
        <v>64</v>
      </c>
      <c r="D1367" s="18">
        <v>1116912938</v>
      </c>
      <c r="E1367" s="18">
        <v>1116912938</v>
      </c>
      <c r="F1367" s="18">
        <v>1116912938</v>
      </c>
      <c r="G1367" s="17" t="s">
        <v>6639</v>
      </c>
      <c r="H1367" s="16" t="s">
        <v>89</v>
      </c>
      <c r="I1367" s="19">
        <v>35235</v>
      </c>
      <c r="J1367" s="16">
        <f t="shared" ca="1" si="124"/>
        <v>28</v>
      </c>
      <c r="K1367" s="17" t="s">
        <v>67</v>
      </c>
      <c r="L1367" s="16">
        <v>4070</v>
      </c>
      <c r="M1367" s="16" t="s">
        <v>3596</v>
      </c>
      <c r="N1367" s="16" t="s">
        <v>3597</v>
      </c>
      <c r="O1367" s="35" t="s">
        <v>3598</v>
      </c>
      <c r="P1367" s="16" t="s">
        <v>71</v>
      </c>
      <c r="Q1367" s="16" t="s">
        <v>131</v>
      </c>
      <c r="R1367" s="38" t="s">
        <v>73</v>
      </c>
      <c r="S1367" s="22"/>
      <c r="T1367" s="22">
        <v>1521</v>
      </c>
      <c r="U1367" s="22" t="s">
        <v>3597</v>
      </c>
      <c r="V1367" s="37" t="s">
        <v>3598</v>
      </c>
      <c r="W1367" s="16">
        <v>1000</v>
      </c>
      <c r="X1367" s="16" t="s">
        <v>74</v>
      </c>
      <c r="Y1367" s="16" t="s">
        <v>3599</v>
      </c>
      <c r="Z1367" s="16" t="s">
        <v>3600</v>
      </c>
      <c r="AA1367" s="16" t="s">
        <v>76</v>
      </c>
      <c r="AB1367" s="16" t="s">
        <v>76</v>
      </c>
      <c r="AC1367" s="16" t="s">
        <v>76</v>
      </c>
      <c r="AD1367" s="16"/>
      <c r="AE1367" s="16" t="s">
        <v>3601</v>
      </c>
      <c r="AF1367" s="24">
        <v>2948278</v>
      </c>
      <c r="AG1367" s="25" t="s">
        <v>78</v>
      </c>
      <c r="AH1367" s="24">
        <v>2948278</v>
      </c>
      <c r="AI1367" s="26" t="s">
        <v>78</v>
      </c>
      <c r="AJ1367" s="27">
        <v>43285</v>
      </c>
      <c r="AK1367" s="19"/>
      <c r="AL1367" s="28">
        <f t="shared" ca="1" si="123"/>
        <v>6.75</v>
      </c>
      <c r="AM1367" s="16" t="s">
        <v>183</v>
      </c>
      <c r="AN1367" s="16" t="s">
        <v>94</v>
      </c>
      <c r="AO1367" s="16" t="s">
        <v>82</v>
      </c>
      <c r="AP1367" s="30">
        <v>6.9690000000000002E-2</v>
      </c>
      <c r="AQ1367" s="31" t="s">
        <v>6640</v>
      </c>
      <c r="AR1367" s="31" t="s">
        <v>6641</v>
      </c>
      <c r="AS1367" s="16" t="s">
        <v>107</v>
      </c>
      <c r="AT1367" s="16"/>
      <c r="AU1367" s="33"/>
      <c r="AV1367" s="16"/>
      <c r="AW1367" s="16" t="s">
        <v>6642</v>
      </c>
      <c r="AX1367" s="16">
        <v>3028177355</v>
      </c>
      <c r="AY1367" s="16" t="s">
        <v>78</v>
      </c>
      <c r="AZ1367" s="16" t="str">
        <f t="shared" ca="1" si="122"/>
        <v xml:space="preserve"> </v>
      </c>
      <c r="BA1367" s="16" t="s">
        <v>87</v>
      </c>
      <c r="BB1367" s="16" t="s">
        <v>87</v>
      </c>
      <c r="BC1367" s="16"/>
      <c r="BD1367" s="18" t="s">
        <v>87</v>
      </c>
      <c r="BE1367" s="16"/>
      <c r="BF1367" s="16" t="s">
        <v>87</v>
      </c>
      <c r="BG1367" s="31"/>
      <c r="BH1367" s="16"/>
      <c r="BI1367" s="19"/>
      <c r="BJ1367" s="16"/>
      <c r="BK1367" s="16"/>
      <c r="BL1367" s="34"/>
    </row>
    <row r="1368" spans="1:64">
      <c r="A1368" s="15">
        <v>1522</v>
      </c>
      <c r="B1368" s="16">
        <v>301</v>
      </c>
      <c r="C1368" s="17" t="s">
        <v>112</v>
      </c>
      <c r="D1368" s="18">
        <v>1116920767</v>
      </c>
      <c r="E1368" s="18">
        <v>1116920767</v>
      </c>
      <c r="F1368" s="18">
        <v>1116920767</v>
      </c>
      <c r="G1368" s="17" t="s">
        <v>6643</v>
      </c>
      <c r="H1368" s="16" t="s">
        <v>89</v>
      </c>
      <c r="I1368" s="19">
        <v>31504</v>
      </c>
      <c r="J1368" s="16">
        <f t="shared" ca="1" si="124"/>
        <v>39</v>
      </c>
      <c r="K1368" s="17" t="s">
        <v>67</v>
      </c>
      <c r="L1368" s="16">
        <v>4070</v>
      </c>
      <c r="M1368" s="16" t="s">
        <v>3596</v>
      </c>
      <c r="N1368" s="16" t="s">
        <v>3597</v>
      </c>
      <c r="O1368" s="35" t="s">
        <v>3598</v>
      </c>
      <c r="P1368" s="16" t="s">
        <v>71</v>
      </c>
      <c r="Q1368" s="16" t="s">
        <v>131</v>
      </c>
      <c r="R1368" s="38" t="s">
        <v>73</v>
      </c>
      <c r="S1368" s="22"/>
      <c r="T1368" s="22">
        <v>1522</v>
      </c>
      <c r="U1368" s="22" t="s">
        <v>3597</v>
      </c>
      <c r="V1368" s="37" t="s">
        <v>3598</v>
      </c>
      <c r="W1368" s="16">
        <v>1000</v>
      </c>
      <c r="X1368" s="16" t="s">
        <v>74</v>
      </c>
      <c r="Y1368" s="16" t="s">
        <v>3599</v>
      </c>
      <c r="Z1368" s="16" t="s">
        <v>3600</v>
      </c>
      <c r="AA1368" s="16" t="s">
        <v>433</v>
      </c>
      <c r="AB1368" s="16" t="s">
        <v>4157</v>
      </c>
      <c r="AC1368" s="16" t="s">
        <v>756</v>
      </c>
      <c r="AD1368" s="16" t="s">
        <v>6644</v>
      </c>
      <c r="AE1368" s="16" t="s">
        <v>3601</v>
      </c>
      <c r="AF1368" s="24">
        <v>2948278</v>
      </c>
      <c r="AG1368" s="25" t="s">
        <v>78</v>
      </c>
      <c r="AH1368" s="24">
        <v>2948278</v>
      </c>
      <c r="AI1368" s="26" t="s">
        <v>78</v>
      </c>
      <c r="AJ1368" s="27">
        <v>43083</v>
      </c>
      <c r="AK1368" s="19"/>
      <c r="AL1368" s="28">
        <f t="shared" ca="1" si="123"/>
        <v>7.25</v>
      </c>
      <c r="AM1368" s="16" t="s">
        <v>183</v>
      </c>
      <c r="AN1368" s="16" t="s">
        <v>121</v>
      </c>
      <c r="AO1368" s="16" t="s">
        <v>757</v>
      </c>
      <c r="AP1368" s="30">
        <v>6.9690000000000002E-2</v>
      </c>
      <c r="AQ1368" s="31" t="s">
        <v>6645</v>
      </c>
      <c r="AR1368" s="31" t="s">
        <v>6646</v>
      </c>
      <c r="AS1368" s="16" t="s">
        <v>107</v>
      </c>
      <c r="AT1368" s="16"/>
      <c r="AU1368" s="33"/>
      <c r="AV1368" s="16"/>
      <c r="AW1368" s="16" t="s">
        <v>6647</v>
      </c>
      <c r="AX1368" s="16">
        <v>3232306237</v>
      </c>
      <c r="AY1368" s="16" t="s">
        <v>78</v>
      </c>
      <c r="AZ1368" s="16" t="str">
        <f t="shared" ca="1" si="122"/>
        <v xml:space="preserve"> </v>
      </c>
      <c r="BA1368" s="16" t="s">
        <v>87</v>
      </c>
      <c r="BB1368" s="16" t="s">
        <v>87</v>
      </c>
      <c r="BC1368" s="16"/>
      <c r="BD1368" s="18" t="s">
        <v>87</v>
      </c>
      <c r="BE1368" s="16"/>
      <c r="BF1368" s="16" t="s">
        <v>87</v>
      </c>
      <c r="BG1368" s="31"/>
      <c r="BH1368" s="16"/>
      <c r="BI1368" s="19"/>
      <c r="BJ1368" s="16"/>
      <c r="BK1368" s="16"/>
      <c r="BL1368" s="34"/>
    </row>
    <row r="1369" spans="1:64">
      <c r="A1369" s="15">
        <v>1523</v>
      </c>
      <c r="B1369" s="16">
        <v>301</v>
      </c>
      <c r="C1369" s="17" t="s">
        <v>112</v>
      </c>
      <c r="D1369" s="18">
        <v>1193125861</v>
      </c>
      <c r="E1369" s="18">
        <v>1193125861</v>
      </c>
      <c r="F1369" s="18">
        <v>1193125861</v>
      </c>
      <c r="G1369" s="17" t="s">
        <v>6648</v>
      </c>
      <c r="H1369" s="16" t="s">
        <v>89</v>
      </c>
      <c r="I1369" s="19">
        <v>35002</v>
      </c>
      <c r="J1369" s="16">
        <f t="shared" ca="1" si="124"/>
        <v>29</v>
      </c>
      <c r="K1369" s="17" t="s">
        <v>67</v>
      </c>
      <c r="L1369" s="16">
        <v>4070</v>
      </c>
      <c r="M1369" s="16" t="s">
        <v>3596</v>
      </c>
      <c r="N1369" s="16" t="s">
        <v>3597</v>
      </c>
      <c r="O1369" s="35" t="s">
        <v>3598</v>
      </c>
      <c r="P1369" s="16" t="s">
        <v>71</v>
      </c>
      <c r="Q1369" s="16" t="s">
        <v>131</v>
      </c>
      <c r="R1369" s="38" t="s">
        <v>73</v>
      </c>
      <c r="S1369" s="22"/>
      <c r="T1369" s="22">
        <v>1523</v>
      </c>
      <c r="U1369" s="22" t="s">
        <v>3597</v>
      </c>
      <c r="V1369" s="37" t="s">
        <v>3598</v>
      </c>
      <c r="W1369" s="16">
        <v>1000</v>
      </c>
      <c r="X1369" s="16" t="s">
        <v>74</v>
      </c>
      <c r="Y1369" s="16" t="s">
        <v>3599</v>
      </c>
      <c r="Z1369" s="16" t="s">
        <v>3600</v>
      </c>
      <c r="AA1369" s="16" t="s">
        <v>339</v>
      </c>
      <c r="AB1369" s="16" t="s">
        <v>3947</v>
      </c>
      <c r="AC1369" s="16" t="s">
        <v>3948</v>
      </c>
      <c r="AD1369" s="16"/>
      <c r="AE1369" s="16" t="s">
        <v>3601</v>
      </c>
      <c r="AF1369" s="24">
        <v>2948278</v>
      </c>
      <c r="AG1369" s="25" t="s">
        <v>78</v>
      </c>
      <c r="AH1369" s="24">
        <v>2948278</v>
      </c>
      <c r="AI1369" s="26" t="s">
        <v>78</v>
      </c>
      <c r="AJ1369" s="27">
        <v>43797</v>
      </c>
      <c r="AK1369" s="19"/>
      <c r="AL1369" s="28">
        <f t="shared" ca="1" si="123"/>
        <v>5.333333333333333</v>
      </c>
      <c r="AM1369" s="16" t="s">
        <v>183</v>
      </c>
      <c r="AN1369" s="16" t="s">
        <v>94</v>
      </c>
      <c r="AO1369" s="16" t="s">
        <v>3949</v>
      </c>
      <c r="AP1369" s="30">
        <v>6.9690000000000002E-2</v>
      </c>
      <c r="AQ1369" s="31" t="s">
        <v>6649</v>
      </c>
      <c r="AR1369" s="31" t="s">
        <v>6650</v>
      </c>
      <c r="AS1369" s="16" t="s">
        <v>107</v>
      </c>
      <c r="AT1369" s="16"/>
      <c r="AU1369" s="33"/>
      <c r="AV1369" s="16"/>
      <c r="AW1369" s="16" t="s">
        <v>6651</v>
      </c>
      <c r="AX1369" s="16">
        <v>3135154627</v>
      </c>
      <c r="AY1369" s="16" t="s">
        <v>78</v>
      </c>
      <c r="AZ1369" s="16" t="str">
        <f t="shared" ca="1" si="122"/>
        <v xml:space="preserve"> </v>
      </c>
      <c r="BA1369" s="16" t="s">
        <v>87</v>
      </c>
      <c r="BB1369" s="16" t="s">
        <v>265</v>
      </c>
      <c r="BC1369" s="16"/>
      <c r="BD1369" s="18" t="s">
        <v>87</v>
      </c>
      <c r="BE1369" s="16"/>
      <c r="BF1369" s="16" t="s">
        <v>87</v>
      </c>
      <c r="BG1369" s="31"/>
      <c r="BH1369" s="16"/>
      <c r="BI1369" s="19"/>
      <c r="BJ1369" s="16"/>
      <c r="BK1369" s="16"/>
      <c r="BL1369" s="34"/>
    </row>
    <row r="1370" spans="1:64">
      <c r="A1370" s="15">
        <v>1524</v>
      </c>
      <c r="B1370" s="16">
        <v>301</v>
      </c>
      <c r="C1370" s="17" t="s">
        <v>112</v>
      </c>
      <c r="D1370" s="18">
        <v>1116923708</v>
      </c>
      <c r="E1370" s="18">
        <v>1116923708</v>
      </c>
      <c r="F1370" s="18">
        <v>1116923708</v>
      </c>
      <c r="G1370" s="17" t="s">
        <v>6652</v>
      </c>
      <c r="H1370" s="16" t="s">
        <v>89</v>
      </c>
      <c r="I1370" s="19" t="s">
        <v>6653</v>
      </c>
      <c r="J1370" s="16">
        <f t="shared" ca="1" si="124"/>
        <v>37</v>
      </c>
      <c r="K1370" s="17" t="s">
        <v>67</v>
      </c>
      <c r="L1370" s="16">
        <v>4070</v>
      </c>
      <c r="M1370" s="16" t="s">
        <v>3596</v>
      </c>
      <c r="N1370" s="16" t="s">
        <v>3597</v>
      </c>
      <c r="O1370" s="35" t="s">
        <v>3598</v>
      </c>
      <c r="P1370" s="16" t="s">
        <v>71</v>
      </c>
      <c r="Q1370" s="16" t="s">
        <v>131</v>
      </c>
      <c r="R1370" s="38" t="s">
        <v>4888</v>
      </c>
      <c r="S1370" s="22"/>
      <c r="T1370" s="22">
        <v>1524</v>
      </c>
      <c r="U1370" s="22" t="s">
        <v>3597</v>
      </c>
      <c r="V1370" s="37" t="s">
        <v>3598</v>
      </c>
      <c r="W1370" s="16">
        <v>1000</v>
      </c>
      <c r="X1370" s="16" t="s">
        <v>74</v>
      </c>
      <c r="Y1370" s="16" t="s">
        <v>3599</v>
      </c>
      <c r="Z1370" s="16" t="s">
        <v>3600</v>
      </c>
      <c r="AA1370" s="16" t="s">
        <v>463</v>
      </c>
      <c r="AB1370" s="16" t="s">
        <v>464</v>
      </c>
      <c r="AC1370" s="16" t="s">
        <v>465</v>
      </c>
      <c r="AD1370" s="16"/>
      <c r="AE1370" s="16" t="s">
        <v>3601</v>
      </c>
      <c r="AF1370" s="24">
        <v>2948278</v>
      </c>
      <c r="AG1370" s="25" t="s">
        <v>78</v>
      </c>
      <c r="AH1370" s="24">
        <v>2948278</v>
      </c>
      <c r="AI1370" s="26" t="s">
        <v>78</v>
      </c>
      <c r="AJ1370" s="27">
        <v>42989</v>
      </c>
      <c r="AK1370" s="19"/>
      <c r="AL1370" s="28">
        <f t="shared" ca="1" si="123"/>
        <v>7.5</v>
      </c>
      <c r="AM1370" s="16" t="s">
        <v>183</v>
      </c>
      <c r="AN1370" s="16" t="s">
        <v>94</v>
      </c>
      <c r="AO1370" s="16" t="s">
        <v>466</v>
      </c>
      <c r="AP1370" s="30">
        <v>6.9690000000000002E-2</v>
      </c>
      <c r="AQ1370" s="31" t="s">
        <v>6654</v>
      </c>
      <c r="AR1370" s="31" t="s">
        <v>6655</v>
      </c>
      <c r="AS1370" s="16" t="s">
        <v>107</v>
      </c>
      <c r="AT1370" s="16"/>
      <c r="AU1370" s="33"/>
      <c r="AV1370" s="16"/>
      <c r="AW1370" s="16" t="s">
        <v>6656</v>
      </c>
      <c r="AX1370" s="16">
        <v>3103198929</v>
      </c>
      <c r="AY1370" s="16" t="s">
        <v>78</v>
      </c>
      <c r="AZ1370" s="16" t="str">
        <f t="shared" ca="1" si="122"/>
        <v xml:space="preserve"> </v>
      </c>
      <c r="BA1370" s="16" t="s">
        <v>87</v>
      </c>
      <c r="BB1370" s="16" t="s">
        <v>211</v>
      </c>
      <c r="BC1370" s="16"/>
      <c r="BD1370" s="18" t="s">
        <v>87</v>
      </c>
      <c r="BE1370" s="16"/>
      <c r="BF1370" s="16" t="s">
        <v>87</v>
      </c>
      <c r="BG1370" s="31"/>
      <c r="BH1370" s="16"/>
      <c r="BI1370" s="19"/>
      <c r="BJ1370" s="16"/>
      <c r="BK1370" s="16"/>
      <c r="BL1370" s="34"/>
    </row>
    <row r="1371" spans="1:64">
      <c r="A1371" s="15">
        <v>1525</v>
      </c>
      <c r="B1371" s="16">
        <v>301</v>
      </c>
      <c r="C1371" s="17" t="s">
        <v>64</v>
      </c>
      <c r="D1371" s="18">
        <v>1117262325</v>
      </c>
      <c r="E1371" s="18">
        <v>1117262325</v>
      </c>
      <c r="F1371" s="18">
        <v>1117262325</v>
      </c>
      <c r="G1371" s="17" t="s">
        <v>6657</v>
      </c>
      <c r="H1371" s="16" t="s">
        <v>89</v>
      </c>
      <c r="I1371" s="19">
        <v>34229</v>
      </c>
      <c r="J1371" s="16">
        <f t="shared" ca="1" si="124"/>
        <v>31</v>
      </c>
      <c r="K1371" s="17" t="s">
        <v>67</v>
      </c>
      <c r="L1371" s="16">
        <v>4070</v>
      </c>
      <c r="M1371" s="16" t="s">
        <v>3596</v>
      </c>
      <c r="N1371" s="16" t="s">
        <v>3597</v>
      </c>
      <c r="O1371" s="35" t="s">
        <v>3598</v>
      </c>
      <c r="P1371" s="16" t="s">
        <v>71</v>
      </c>
      <c r="Q1371" s="16" t="s">
        <v>131</v>
      </c>
      <c r="R1371" s="38" t="s">
        <v>73</v>
      </c>
      <c r="S1371" s="22"/>
      <c r="T1371" s="22">
        <v>1525</v>
      </c>
      <c r="U1371" s="22" t="s">
        <v>3597</v>
      </c>
      <c r="V1371" s="37" t="s">
        <v>3598</v>
      </c>
      <c r="W1371" s="16">
        <v>1000</v>
      </c>
      <c r="X1371" s="16" t="s">
        <v>74</v>
      </c>
      <c r="Y1371" s="16" t="s">
        <v>3599</v>
      </c>
      <c r="Z1371" s="16" t="s">
        <v>3600</v>
      </c>
      <c r="AA1371" s="16" t="s">
        <v>478</v>
      </c>
      <c r="AB1371" s="16" t="s">
        <v>771</v>
      </c>
      <c r="AC1371" s="16" t="s">
        <v>772</v>
      </c>
      <c r="AD1371" s="16"/>
      <c r="AE1371" s="16" t="s">
        <v>3601</v>
      </c>
      <c r="AF1371" s="24">
        <v>2948278</v>
      </c>
      <c r="AG1371" s="25" t="s">
        <v>78</v>
      </c>
      <c r="AH1371" s="24">
        <v>2948278</v>
      </c>
      <c r="AI1371" s="26" t="s">
        <v>78</v>
      </c>
      <c r="AJ1371" s="27">
        <v>43285</v>
      </c>
      <c r="AK1371" s="19"/>
      <c r="AL1371" s="28">
        <f t="shared" ca="1" si="123"/>
        <v>6.75</v>
      </c>
      <c r="AM1371" s="16" t="s">
        <v>183</v>
      </c>
      <c r="AN1371" s="16" t="s">
        <v>94</v>
      </c>
      <c r="AO1371" s="16" t="s">
        <v>773</v>
      </c>
      <c r="AP1371" s="30">
        <v>6.9690000000000002E-2</v>
      </c>
      <c r="AQ1371" s="31" t="s">
        <v>6658</v>
      </c>
      <c r="AR1371" s="31" t="s">
        <v>6658</v>
      </c>
      <c r="AS1371" s="16" t="s">
        <v>107</v>
      </c>
      <c r="AT1371" s="16"/>
      <c r="AU1371" s="33"/>
      <c r="AV1371" s="16"/>
      <c r="AW1371" s="16" t="s">
        <v>6659</v>
      </c>
      <c r="AX1371" s="16">
        <v>3123959584</v>
      </c>
      <c r="AY1371" s="16" t="s">
        <v>78</v>
      </c>
      <c r="AZ1371" s="16" t="str">
        <f t="shared" ca="1" si="122"/>
        <v xml:space="preserve"> </v>
      </c>
      <c r="BA1371" s="16" t="s">
        <v>87</v>
      </c>
      <c r="BB1371" s="16" t="s">
        <v>211</v>
      </c>
      <c r="BC1371" s="16"/>
      <c r="BD1371" s="18" t="s">
        <v>87</v>
      </c>
      <c r="BE1371" s="16"/>
      <c r="BF1371" s="16" t="s">
        <v>87</v>
      </c>
      <c r="BG1371" s="31"/>
      <c r="BH1371" s="16"/>
      <c r="BI1371" s="19"/>
      <c r="BJ1371" s="16"/>
      <c r="BK1371" s="16"/>
      <c r="BL1371" s="34"/>
    </row>
    <row r="1372" spans="1:64">
      <c r="A1372" s="15">
        <v>1526</v>
      </c>
      <c r="B1372" s="16">
        <v>301</v>
      </c>
      <c r="C1372" s="17" t="s">
        <v>112</v>
      </c>
      <c r="D1372" s="18">
        <v>1148956644</v>
      </c>
      <c r="E1372" s="18">
        <v>1148956644</v>
      </c>
      <c r="F1372" s="18">
        <v>1148956644</v>
      </c>
      <c r="G1372" s="17" t="s">
        <v>6660</v>
      </c>
      <c r="H1372" s="16" t="s">
        <v>229</v>
      </c>
      <c r="I1372" s="19">
        <v>31206</v>
      </c>
      <c r="J1372" s="16">
        <f t="shared" ca="1" si="124"/>
        <v>39</v>
      </c>
      <c r="K1372" s="17" t="s">
        <v>67</v>
      </c>
      <c r="L1372" s="16">
        <v>4070</v>
      </c>
      <c r="M1372" s="16" t="s">
        <v>3596</v>
      </c>
      <c r="N1372" s="16" t="s">
        <v>3597</v>
      </c>
      <c r="O1372" s="35" t="s">
        <v>3598</v>
      </c>
      <c r="P1372" s="16" t="s">
        <v>71</v>
      </c>
      <c r="Q1372" s="16" t="s">
        <v>131</v>
      </c>
      <c r="R1372" s="38" t="s">
        <v>73</v>
      </c>
      <c r="S1372" s="22"/>
      <c r="T1372" s="22">
        <v>1526</v>
      </c>
      <c r="U1372" s="22" t="s">
        <v>3597</v>
      </c>
      <c r="V1372" s="37" t="s">
        <v>3598</v>
      </c>
      <c r="W1372" s="16">
        <v>1000</v>
      </c>
      <c r="X1372" s="16" t="s">
        <v>74</v>
      </c>
      <c r="Y1372" s="16" t="s">
        <v>3599</v>
      </c>
      <c r="Z1372" s="16" t="s">
        <v>3600</v>
      </c>
      <c r="AA1372" s="16" t="s">
        <v>76</v>
      </c>
      <c r="AB1372" s="16" t="s">
        <v>76</v>
      </c>
      <c r="AC1372" s="16" t="s">
        <v>76</v>
      </c>
      <c r="AD1372" s="16"/>
      <c r="AE1372" s="16" t="s">
        <v>1324</v>
      </c>
      <c r="AF1372" s="24">
        <v>2948278</v>
      </c>
      <c r="AG1372" s="25" t="s">
        <v>78</v>
      </c>
      <c r="AH1372" s="24">
        <v>2948278</v>
      </c>
      <c r="AI1372" s="26" t="s">
        <v>78</v>
      </c>
      <c r="AJ1372" s="27">
        <v>44130</v>
      </c>
      <c r="AK1372" s="19" t="s">
        <v>6661</v>
      </c>
      <c r="AL1372" s="28">
        <f t="shared" ca="1" si="123"/>
        <v>4.416666666666667</v>
      </c>
      <c r="AM1372" s="16" t="s">
        <v>120</v>
      </c>
      <c r="AN1372" s="16" t="s">
        <v>94</v>
      </c>
      <c r="AO1372" s="16" t="s">
        <v>82</v>
      </c>
      <c r="AP1372" s="30">
        <v>6.9690000000000002E-2</v>
      </c>
      <c r="AQ1372" s="31" t="s">
        <v>6662</v>
      </c>
      <c r="AR1372" s="31" t="s">
        <v>6663</v>
      </c>
      <c r="AS1372" s="16" t="s">
        <v>107</v>
      </c>
      <c r="AT1372" s="16"/>
      <c r="AU1372" s="33"/>
      <c r="AV1372" s="16"/>
      <c r="AW1372" s="16" t="s">
        <v>6664</v>
      </c>
      <c r="AX1372" s="16">
        <v>3228021367</v>
      </c>
      <c r="AY1372" s="16" t="s">
        <v>78</v>
      </c>
      <c r="AZ1372" s="16" t="str">
        <f t="shared" ca="1" si="122"/>
        <v xml:space="preserve"> </v>
      </c>
      <c r="BA1372" s="16" t="s">
        <v>87</v>
      </c>
      <c r="BB1372" s="16" t="s">
        <v>87</v>
      </c>
      <c r="BC1372" s="16"/>
      <c r="BD1372" s="18" t="s">
        <v>87</v>
      </c>
      <c r="BE1372" s="16"/>
      <c r="BF1372" s="16" t="s">
        <v>87</v>
      </c>
      <c r="BG1372" s="31"/>
      <c r="BH1372" s="16"/>
      <c r="BI1372" s="19"/>
      <c r="BJ1372" s="16"/>
      <c r="BK1372" s="16"/>
      <c r="BL1372" s="34"/>
    </row>
    <row r="1373" spans="1:64">
      <c r="A1373" s="15">
        <v>1527</v>
      </c>
      <c r="B1373" s="16">
        <v>301</v>
      </c>
      <c r="C1373" s="17" t="s">
        <v>64</v>
      </c>
      <c r="D1373" s="18">
        <v>1117486752</v>
      </c>
      <c r="E1373" s="18">
        <v>1117486752</v>
      </c>
      <c r="F1373" s="18">
        <v>1117486752</v>
      </c>
      <c r="G1373" s="17" t="s">
        <v>6665</v>
      </c>
      <c r="H1373" s="16" t="s">
        <v>89</v>
      </c>
      <c r="I1373" s="19" t="s">
        <v>6666</v>
      </c>
      <c r="J1373" s="16">
        <f t="shared" ca="1" si="124"/>
        <v>38</v>
      </c>
      <c r="K1373" s="17" t="s">
        <v>67</v>
      </c>
      <c r="L1373" s="16">
        <v>4070</v>
      </c>
      <c r="M1373" s="16" t="s">
        <v>3596</v>
      </c>
      <c r="N1373" s="16" t="s">
        <v>3597</v>
      </c>
      <c r="O1373" s="35" t="s">
        <v>3598</v>
      </c>
      <c r="P1373" s="16" t="s">
        <v>71</v>
      </c>
      <c r="Q1373" s="16" t="s">
        <v>131</v>
      </c>
      <c r="R1373" s="38" t="s">
        <v>73</v>
      </c>
      <c r="S1373" s="22"/>
      <c r="T1373" s="22">
        <v>1527</v>
      </c>
      <c r="U1373" s="22" t="s">
        <v>3597</v>
      </c>
      <c r="V1373" s="37" t="s">
        <v>3598</v>
      </c>
      <c r="W1373" s="16">
        <v>1000</v>
      </c>
      <c r="X1373" s="16" t="s">
        <v>74</v>
      </c>
      <c r="Y1373" s="16" t="s">
        <v>3599</v>
      </c>
      <c r="Z1373" s="16" t="s">
        <v>3600</v>
      </c>
      <c r="AA1373" s="16" t="s">
        <v>1359</v>
      </c>
      <c r="AB1373" s="16" t="s">
        <v>1950</v>
      </c>
      <c r="AC1373" s="16" t="s">
        <v>1951</v>
      </c>
      <c r="AD1373" s="16"/>
      <c r="AE1373" s="16" t="s">
        <v>1324</v>
      </c>
      <c r="AF1373" s="24">
        <v>2948278</v>
      </c>
      <c r="AG1373" s="25" t="s">
        <v>78</v>
      </c>
      <c r="AH1373" s="24">
        <v>2948278</v>
      </c>
      <c r="AI1373" s="26" t="s">
        <v>78</v>
      </c>
      <c r="AJ1373" s="27">
        <v>43007</v>
      </c>
      <c r="AK1373" s="19"/>
      <c r="AL1373" s="28">
        <f t="shared" ca="1" si="123"/>
        <v>7.5</v>
      </c>
      <c r="AM1373" s="16" t="s">
        <v>183</v>
      </c>
      <c r="AN1373" s="39" t="s">
        <v>94</v>
      </c>
      <c r="AO1373" s="16" t="s">
        <v>1953</v>
      </c>
      <c r="AP1373" s="30">
        <v>6.9690000000000002E-2</v>
      </c>
      <c r="AQ1373" s="31" t="s">
        <v>6667</v>
      </c>
      <c r="AR1373" s="31" t="s">
        <v>6668</v>
      </c>
      <c r="AS1373" s="16" t="s">
        <v>107</v>
      </c>
      <c r="AT1373" s="16"/>
      <c r="AU1373" s="33"/>
      <c r="AV1373" s="16"/>
      <c r="AW1373" s="16" t="s">
        <v>6669</v>
      </c>
      <c r="AX1373" s="16">
        <v>3134103736</v>
      </c>
      <c r="AY1373" s="16" t="s">
        <v>78</v>
      </c>
      <c r="AZ1373" s="16" t="str">
        <f t="shared" ca="1" si="122"/>
        <v xml:space="preserve"> </v>
      </c>
      <c r="BA1373" s="16" t="s">
        <v>87</v>
      </c>
      <c r="BB1373" s="16" t="s">
        <v>87</v>
      </c>
      <c r="BC1373" s="16"/>
      <c r="BD1373" s="18" t="s">
        <v>87</v>
      </c>
      <c r="BE1373" s="16"/>
      <c r="BF1373" s="16" t="s">
        <v>87</v>
      </c>
      <c r="BG1373" s="31"/>
      <c r="BH1373" s="16"/>
      <c r="BI1373" s="19"/>
      <c r="BJ1373" s="16"/>
      <c r="BK1373" s="16"/>
      <c r="BL1373" s="34"/>
    </row>
    <row r="1374" spans="1:64">
      <c r="A1374" s="15">
        <v>1528</v>
      </c>
      <c r="B1374" s="16">
        <v>301</v>
      </c>
      <c r="C1374" s="17" t="s">
        <v>64</v>
      </c>
      <c r="D1374" s="18">
        <v>1117496591</v>
      </c>
      <c r="E1374" s="18">
        <v>1117496591</v>
      </c>
      <c r="F1374" s="18">
        <v>1117496591</v>
      </c>
      <c r="G1374" s="17" t="s">
        <v>6670</v>
      </c>
      <c r="H1374" s="16" t="s">
        <v>89</v>
      </c>
      <c r="I1374" s="19" t="s">
        <v>6671</v>
      </c>
      <c r="J1374" s="16">
        <f t="shared" ca="1" si="124"/>
        <v>37</v>
      </c>
      <c r="K1374" s="17" t="s">
        <v>67</v>
      </c>
      <c r="L1374" s="16">
        <v>4070</v>
      </c>
      <c r="M1374" s="16" t="s">
        <v>3596</v>
      </c>
      <c r="N1374" s="16" t="s">
        <v>3597</v>
      </c>
      <c r="O1374" s="35" t="s">
        <v>3598</v>
      </c>
      <c r="P1374" s="16" t="s">
        <v>71</v>
      </c>
      <c r="Q1374" s="16" t="s">
        <v>131</v>
      </c>
      <c r="R1374" s="38" t="s">
        <v>73</v>
      </c>
      <c r="S1374" s="22"/>
      <c r="T1374" s="22">
        <v>1528</v>
      </c>
      <c r="U1374" s="22" t="s">
        <v>3597</v>
      </c>
      <c r="V1374" s="37" t="s">
        <v>3598</v>
      </c>
      <c r="W1374" s="16">
        <v>1000</v>
      </c>
      <c r="X1374" s="16" t="s">
        <v>74</v>
      </c>
      <c r="Y1374" s="16" t="s">
        <v>3599</v>
      </c>
      <c r="Z1374" s="16" t="s">
        <v>3600</v>
      </c>
      <c r="AA1374" s="16" t="s">
        <v>1359</v>
      </c>
      <c r="AB1374" s="16" t="s">
        <v>4352</v>
      </c>
      <c r="AC1374" s="16" t="s">
        <v>1951</v>
      </c>
      <c r="AD1374" s="16"/>
      <c r="AE1374" s="16" t="s">
        <v>1324</v>
      </c>
      <c r="AF1374" s="24">
        <v>2948278</v>
      </c>
      <c r="AG1374" s="25" t="s">
        <v>78</v>
      </c>
      <c r="AH1374" s="24">
        <v>2948278</v>
      </c>
      <c r="AI1374" s="26" t="s">
        <v>78</v>
      </c>
      <c r="AJ1374" s="27">
        <v>43028</v>
      </c>
      <c r="AK1374" s="19"/>
      <c r="AL1374" s="28">
        <f t="shared" ca="1" si="123"/>
        <v>7.416666666666667</v>
      </c>
      <c r="AM1374" s="16" t="s">
        <v>183</v>
      </c>
      <c r="AN1374" s="16" t="s">
        <v>194</v>
      </c>
      <c r="AO1374" s="16" t="s">
        <v>1953</v>
      </c>
      <c r="AP1374" s="30">
        <v>6.9690000000000002E-2</v>
      </c>
      <c r="AQ1374" s="31" t="s">
        <v>6672</v>
      </c>
      <c r="AR1374" s="31" t="s">
        <v>6672</v>
      </c>
      <c r="AS1374" s="16" t="s">
        <v>107</v>
      </c>
      <c r="AT1374" s="16"/>
      <c r="AU1374" s="33"/>
      <c r="AV1374" s="16"/>
      <c r="AW1374" s="16" t="s">
        <v>6673</v>
      </c>
      <c r="AX1374" s="16">
        <v>3213930469</v>
      </c>
      <c r="AY1374" s="16" t="s">
        <v>78</v>
      </c>
      <c r="AZ1374" s="16" t="str">
        <f t="shared" ca="1" si="122"/>
        <v xml:space="preserve"> </v>
      </c>
      <c r="BA1374" s="16" t="s">
        <v>87</v>
      </c>
      <c r="BB1374" s="16" t="s">
        <v>1602</v>
      </c>
      <c r="BC1374" s="16"/>
      <c r="BD1374" s="18" t="s">
        <v>87</v>
      </c>
      <c r="BE1374" s="16"/>
      <c r="BF1374" s="16" t="s">
        <v>87</v>
      </c>
      <c r="BG1374" s="31"/>
      <c r="BH1374" s="16"/>
      <c r="BI1374" s="19"/>
      <c r="BJ1374" s="16"/>
      <c r="BK1374" s="16"/>
      <c r="BL1374" s="34"/>
    </row>
    <row r="1375" spans="1:64">
      <c r="A1375" s="15">
        <v>1529</v>
      </c>
      <c r="B1375" s="16">
        <v>301</v>
      </c>
      <c r="C1375" s="17" t="s">
        <v>64</v>
      </c>
      <c r="D1375" s="18">
        <v>1117509941</v>
      </c>
      <c r="E1375" s="18">
        <v>1117509941</v>
      </c>
      <c r="F1375" s="18">
        <v>1117509941</v>
      </c>
      <c r="G1375" s="17" t="s">
        <v>6674</v>
      </c>
      <c r="H1375" s="16"/>
      <c r="I1375" s="19" t="s">
        <v>5840</v>
      </c>
      <c r="J1375" s="16">
        <f t="shared" ca="1" si="124"/>
        <v>35</v>
      </c>
      <c r="K1375" s="17" t="s">
        <v>67</v>
      </c>
      <c r="L1375" s="16">
        <v>4070</v>
      </c>
      <c r="M1375" s="16" t="s">
        <v>3596</v>
      </c>
      <c r="N1375" s="16" t="s">
        <v>3597</v>
      </c>
      <c r="O1375" s="35" t="s">
        <v>3598</v>
      </c>
      <c r="P1375" s="16" t="s">
        <v>71</v>
      </c>
      <c r="Q1375" s="16" t="s">
        <v>131</v>
      </c>
      <c r="R1375" s="38" t="s">
        <v>73</v>
      </c>
      <c r="S1375" s="22"/>
      <c r="T1375" s="22">
        <v>1529</v>
      </c>
      <c r="U1375" s="22" t="s">
        <v>3597</v>
      </c>
      <c r="V1375" s="37" t="s">
        <v>3598</v>
      </c>
      <c r="W1375" s="16">
        <v>1000</v>
      </c>
      <c r="X1375" s="16" t="s">
        <v>74</v>
      </c>
      <c r="Y1375" s="16" t="s">
        <v>3599</v>
      </c>
      <c r="Z1375" s="16" t="s">
        <v>3600</v>
      </c>
      <c r="AA1375" s="16" t="s">
        <v>145</v>
      </c>
      <c r="AB1375" s="16" t="s">
        <v>4743</v>
      </c>
      <c r="AC1375" s="16" t="s">
        <v>559</v>
      </c>
      <c r="AD1375" s="16"/>
      <c r="AE1375" s="16" t="s">
        <v>1324</v>
      </c>
      <c r="AF1375" s="24">
        <v>2948278</v>
      </c>
      <c r="AG1375" s="25" t="s">
        <v>78</v>
      </c>
      <c r="AH1375" s="24">
        <v>2948278</v>
      </c>
      <c r="AI1375" s="26" t="s">
        <v>78</v>
      </c>
      <c r="AJ1375" s="27">
        <v>43012</v>
      </c>
      <c r="AK1375" s="19"/>
      <c r="AL1375" s="28">
        <f t="shared" ca="1" si="123"/>
        <v>7.5</v>
      </c>
      <c r="AM1375" s="16" t="s">
        <v>269</v>
      </c>
      <c r="AN1375" s="16" t="s">
        <v>240</v>
      </c>
      <c r="AO1375" s="16" t="s">
        <v>562</v>
      </c>
      <c r="AP1375" s="30">
        <v>6.9690000000000002E-2</v>
      </c>
      <c r="AQ1375" s="31" t="s">
        <v>6675</v>
      </c>
      <c r="AR1375" s="31" t="s">
        <v>6676</v>
      </c>
      <c r="AS1375" s="16" t="s">
        <v>107</v>
      </c>
      <c r="AT1375" s="16"/>
      <c r="AU1375" s="33"/>
      <c r="AV1375" s="16"/>
      <c r="AW1375" s="16" t="s">
        <v>6677</v>
      </c>
      <c r="AX1375" s="16">
        <v>3228939002</v>
      </c>
      <c r="AY1375" s="16" t="s">
        <v>78</v>
      </c>
      <c r="AZ1375" s="16" t="str">
        <f t="shared" ca="1" si="122"/>
        <v xml:space="preserve"> </v>
      </c>
      <c r="BA1375" s="16" t="s">
        <v>87</v>
      </c>
      <c r="BB1375" s="16" t="s">
        <v>87</v>
      </c>
      <c r="BC1375" s="16"/>
      <c r="BD1375" s="18" t="s">
        <v>87</v>
      </c>
      <c r="BE1375" s="16"/>
      <c r="BF1375" s="16" t="s">
        <v>87</v>
      </c>
      <c r="BG1375" s="31"/>
      <c r="BH1375" s="16"/>
      <c r="BI1375" s="19"/>
      <c r="BJ1375" s="16"/>
      <c r="BK1375" s="16"/>
      <c r="BL1375" s="34"/>
    </row>
    <row r="1376" spans="1:64">
      <c r="A1376" s="15">
        <v>1530</v>
      </c>
      <c r="B1376" s="16">
        <v>301</v>
      </c>
      <c r="C1376" s="17" t="s">
        <v>64</v>
      </c>
      <c r="D1376" s="18">
        <v>1148707146</v>
      </c>
      <c r="E1376" s="18">
        <v>1148707146</v>
      </c>
      <c r="F1376" s="18">
        <v>1148707146</v>
      </c>
      <c r="G1376" s="17" t="s">
        <v>6678</v>
      </c>
      <c r="H1376" s="16"/>
      <c r="I1376" s="19">
        <v>28392</v>
      </c>
      <c r="J1376" s="16">
        <v>46</v>
      </c>
      <c r="K1376" s="17" t="s">
        <v>67</v>
      </c>
      <c r="L1376" s="16">
        <v>4070</v>
      </c>
      <c r="M1376" s="16" t="s">
        <v>3596</v>
      </c>
      <c r="N1376" s="16" t="s">
        <v>3597</v>
      </c>
      <c r="O1376" s="35" t="s">
        <v>3598</v>
      </c>
      <c r="P1376" s="16" t="s">
        <v>71</v>
      </c>
      <c r="Q1376" s="16" t="s">
        <v>131</v>
      </c>
      <c r="R1376" s="38" t="s">
        <v>73</v>
      </c>
      <c r="S1376" s="22"/>
      <c r="T1376" s="22">
        <v>1530</v>
      </c>
      <c r="U1376" s="22" t="s">
        <v>3597</v>
      </c>
      <c r="V1376" s="37" t="s">
        <v>3598</v>
      </c>
      <c r="W1376" s="16">
        <v>3000</v>
      </c>
      <c r="X1376" s="16" t="s">
        <v>74</v>
      </c>
      <c r="Y1376" s="16" t="s">
        <v>3599</v>
      </c>
      <c r="Z1376" s="16" t="s">
        <v>3600</v>
      </c>
      <c r="AA1376" s="16" t="s">
        <v>76</v>
      </c>
      <c r="AB1376" s="16" t="s">
        <v>76</v>
      </c>
      <c r="AC1376" s="16" t="s">
        <v>76</v>
      </c>
      <c r="AD1376" s="16"/>
      <c r="AE1376" s="16" t="s">
        <v>1324</v>
      </c>
      <c r="AF1376" s="24">
        <v>2948278</v>
      </c>
      <c r="AG1376" s="25" t="s">
        <v>78</v>
      </c>
      <c r="AH1376" s="24">
        <v>2948278</v>
      </c>
      <c r="AI1376" s="26" t="s">
        <v>78</v>
      </c>
      <c r="AJ1376" s="27">
        <v>45391</v>
      </c>
      <c r="AK1376" s="19" t="s">
        <v>6679</v>
      </c>
      <c r="AL1376" s="28">
        <f t="shared" ca="1" si="123"/>
        <v>0.91666666666666663</v>
      </c>
      <c r="AM1376" s="16" t="s">
        <v>120</v>
      </c>
      <c r="AN1376" s="16" t="s">
        <v>94</v>
      </c>
      <c r="AO1376" s="16" t="s">
        <v>82</v>
      </c>
      <c r="AP1376" s="30">
        <v>6.9690000000000002E-2</v>
      </c>
      <c r="AQ1376" s="31" t="s">
        <v>6680</v>
      </c>
      <c r="AR1376" s="31" t="s">
        <v>6681</v>
      </c>
      <c r="AS1376" s="16" t="s">
        <v>107</v>
      </c>
      <c r="AT1376" s="16"/>
      <c r="AU1376" s="33"/>
      <c r="AV1376" s="16"/>
      <c r="AW1376" s="16" t="s">
        <v>6682</v>
      </c>
      <c r="AX1376" s="16">
        <v>3142521537</v>
      </c>
      <c r="AY1376" s="16" t="s">
        <v>78</v>
      </c>
      <c r="AZ1376" s="16" t="str">
        <f t="shared" si="122"/>
        <v xml:space="preserve"> </v>
      </c>
      <c r="BA1376" s="16" t="s">
        <v>87</v>
      </c>
      <c r="BB1376" s="16" t="s">
        <v>87</v>
      </c>
      <c r="BC1376" s="16"/>
      <c r="BD1376" s="18" t="s">
        <v>87</v>
      </c>
      <c r="BE1376" s="16"/>
      <c r="BF1376" s="16" t="s">
        <v>87</v>
      </c>
      <c r="BG1376" s="31"/>
      <c r="BH1376" s="16"/>
      <c r="BI1376" s="19"/>
      <c r="BJ1376" s="16"/>
      <c r="BK1376" s="16"/>
      <c r="BL1376" s="34"/>
    </row>
    <row r="1377" spans="1:64">
      <c r="A1377" s="15">
        <v>1531</v>
      </c>
      <c r="B1377" s="16">
        <v>301</v>
      </c>
      <c r="C1377" s="17" t="s">
        <v>64</v>
      </c>
      <c r="D1377" s="18">
        <v>1117514624</v>
      </c>
      <c r="E1377" s="18">
        <v>1117514624</v>
      </c>
      <c r="F1377" s="18">
        <v>1117514624</v>
      </c>
      <c r="G1377" s="17" t="s">
        <v>6683</v>
      </c>
      <c r="H1377" s="16" t="s">
        <v>89</v>
      </c>
      <c r="I1377" s="19">
        <v>33119</v>
      </c>
      <c r="J1377" s="16">
        <f t="shared" ref="J1377:J1388" ca="1" si="125">IF(I1377=0," ",DATEDIF(I1377,TODAY(),"Y"))</f>
        <v>34</v>
      </c>
      <c r="K1377" s="17" t="s">
        <v>67</v>
      </c>
      <c r="L1377" s="16">
        <v>4070</v>
      </c>
      <c r="M1377" s="16" t="s">
        <v>3596</v>
      </c>
      <c r="N1377" s="16" t="s">
        <v>3597</v>
      </c>
      <c r="O1377" s="35" t="s">
        <v>3598</v>
      </c>
      <c r="P1377" s="16" t="s">
        <v>71</v>
      </c>
      <c r="Q1377" s="16" t="s">
        <v>131</v>
      </c>
      <c r="R1377" s="38" t="s">
        <v>73</v>
      </c>
      <c r="S1377" s="22"/>
      <c r="T1377" s="22">
        <v>1531</v>
      </c>
      <c r="U1377" s="22" t="s">
        <v>3597</v>
      </c>
      <c r="V1377" s="37" t="s">
        <v>3598</v>
      </c>
      <c r="W1377" s="16">
        <v>1000</v>
      </c>
      <c r="X1377" s="16" t="s">
        <v>74</v>
      </c>
      <c r="Y1377" s="16" t="s">
        <v>3599</v>
      </c>
      <c r="Z1377" s="16" t="s">
        <v>3600</v>
      </c>
      <c r="AA1377" s="16" t="s">
        <v>1359</v>
      </c>
      <c r="AB1377" s="16" t="s">
        <v>4352</v>
      </c>
      <c r="AC1377" s="16" t="s">
        <v>1951</v>
      </c>
      <c r="AD1377" s="16"/>
      <c r="AE1377" s="16" t="s">
        <v>1324</v>
      </c>
      <c r="AF1377" s="24">
        <v>2948278</v>
      </c>
      <c r="AG1377" s="25" t="s">
        <v>78</v>
      </c>
      <c r="AH1377" s="24">
        <v>2948278</v>
      </c>
      <c r="AI1377" s="26" t="s">
        <v>78</v>
      </c>
      <c r="AJ1377" s="27">
        <v>43111</v>
      </c>
      <c r="AK1377" s="19"/>
      <c r="AL1377" s="28">
        <f t="shared" ca="1" si="123"/>
        <v>7.166666666666667</v>
      </c>
      <c r="AM1377" s="16" t="s">
        <v>120</v>
      </c>
      <c r="AN1377" s="16" t="s">
        <v>94</v>
      </c>
      <c r="AO1377" s="16" t="s">
        <v>1953</v>
      </c>
      <c r="AP1377" s="30">
        <v>6.9690000000000002E-2</v>
      </c>
      <c r="AQ1377" s="31" t="s">
        <v>6684</v>
      </c>
      <c r="AR1377" s="31" t="s">
        <v>6684</v>
      </c>
      <c r="AS1377" s="16" t="s">
        <v>107</v>
      </c>
      <c r="AT1377" s="16"/>
      <c r="AU1377" s="33"/>
      <c r="AV1377" s="16"/>
      <c r="AW1377" s="16" t="s">
        <v>6685</v>
      </c>
      <c r="AX1377" s="16">
        <v>3135000127</v>
      </c>
      <c r="AY1377" s="16" t="s">
        <v>78</v>
      </c>
      <c r="AZ1377" s="16" t="str">
        <f t="shared" ca="1" si="122"/>
        <v xml:space="preserve"> </v>
      </c>
      <c r="BA1377" s="16" t="s">
        <v>87</v>
      </c>
      <c r="BB1377" s="16" t="s">
        <v>87</v>
      </c>
      <c r="BC1377" s="16"/>
      <c r="BD1377" s="18" t="s">
        <v>87</v>
      </c>
      <c r="BE1377" s="16"/>
      <c r="BF1377" s="16" t="s">
        <v>87</v>
      </c>
      <c r="BG1377" s="31"/>
      <c r="BH1377" s="16"/>
      <c r="BI1377" s="19"/>
      <c r="BJ1377" s="16"/>
      <c r="BK1377" s="16"/>
      <c r="BL1377" s="34"/>
    </row>
    <row r="1378" spans="1:64">
      <c r="A1378" s="15">
        <v>1532</v>
      </c>
      <c r="B1378" s="16">
        <v>301</v>
      </c>
      <c r="C1378" s="17" t="s">
        <v>64</v>
      </c>
      <c r="D1378" s="18">
        <v>1050923312</v>
      </c>
      <c r="E1378" s="18">
        <v>1050923312</v>
      </c>
      <c r="F1378" s="18">
        <v>1050923312</v>
      </c>
      <c r="G1378" s="17" t="s">
        <v>6686</v>
      </c>
      <c r="H1378" s="16"/>
      <c r="I1378" s="19">
        <v>36473</v>
      </c>
      <c r="J1378" s="16">
        <f t="shared" ca="1" si="125"/>
        <v>25</v>
      </c>
      <c r="K1378" s="17" t="s">
        <v>67</v>
      </c>
      <c r="L1378" s="16">
        <v>4070</v>
      </c>
      <c r="M1378" s="16" t="s">
        <v>3596</v>
      </c>
      <c r="N1378" s="16" t="s">
        <v>3597</v>
      </c>
      <c r="O1378" s="35" t="s">
        <v>3598</v>
      </c>
      <c r="P1378" s="16" t="s">
        <v>71</v>
      </c>
      <c r="Q1378" s="16" t="s">
        <v>131</v>
      </c>
      <c r="R1378" s="38" t="s">
        <v>73</v>
      </c>
      <c r="S1378" s="22"/>
      <c r="T1378" s="22">
        <v>1532</v>
      </c>
      <c r="U1378" s="22" t="s">
        <v>3597</v>
      </c>
      <c r="V1378" s="37" t="s">
        <v>3598</v>
      </c>
      <c r="W1378" s="16">
        <v>1000</v>
      </c>
      <c r="X1378" s="16" t="s">
        <v>74</v>
      </c>
      <c r="Y1378" s="16" t="s">
        <v>3599</v>
      </c>
      <c r="Z1378" s="16" t="s">
        <v>3600</v>
      </c>
      <c r="AA1378" s="16" t="s">
        <v>339</v>
      </c>
      <c r="AB1378" s="16" t="s">
        <v>340</v>
      </c>
      <c r="AC1378" s="16" t="s">
        <v>341</v>
      </c>
      <c r="AD1378" s="16"/>
      <c r="AE1378" s="16" t="s">
        <v>3601</v>
      </c>
      <c r="AF1378" s="24">
        <v>2948278</v>
      </c>
      <c r="AG1378" s="25" t="s">
        <v>78</v>
      </c>
      <c r="AH1378" s="24">
        <v>2948278</v>
      </c>
      <c r="AI1378" s="26" t="s">
        <v>78</v>
      </c>
      <c r="AJ1378" s="27">
        <v>44782</v>
      </c>
      <c r="AK1378" s="19" t="s">
        <v>6687</v>
      </c>
      <c r="AL1378" s="28">
        <f t="shared" ca="1" si="123"/>
        <v>2.5833333333333335</v>
      </c>
      <c r="AM1378" s="16" t="s">
        <v>183</v>
      </c>
      <c r="AN1378" s="16" t="s">
        <v>240</v>
      </c>
      <c r="AO1378" s="16" t="s">
        <v>343</v>
      </c>
      <c r="AP1378" s="30">
        <v>6.9690000000000002E-2</v>
      </c>
      <c r="AQ1378" s="31" t="s">
        <v>6688</v>
      </c>
      <c r="AR1378" s="31" t="s">
        <v>6689</v>
      </c>
      <c r="AS1378" s="16" t="s">
        <v>107</v>
      </c>
      <c r="AT1378" s="16"/>
      <c r="AU1378" s="33"/>
      <c r="AV1378" s="16"/>
      <c r="AW1378" s="16" t="s">
        <v>6690</v>
      </c>
      <c r="AX1378" s="16">
        <v>3143252751</v>
      </c>
      <c r="AY1378" s="16" t="s">
        <v>78</v>
      </c>
      <c r="AZ1378" s="16" t="str">
        <f t="shared" ca="1" si="122"/>
        <v xml:space="preserve"> </v>
      </c>
      <c r="BA1378" s="16" t="s">
        <v>87</v>
      </c>
      <c r="BB1378" s="16" t="s">
        <v>87</v>
      </c>
      <c r="BC1378" s="16"/>
      <c r="BD1378" s="18" t="s">
        <v>87</v>
      </c>
      <c r="BE1378" s="16"/>
      <c r="BF1378" s="16" t="s">
        <v>87</v>
      </c>
      <c r="BG1378" s="31"/>
      <c r="BH1378" s="16"/>
      <c r="BI1378" s="19"/>
      <c r="BJ1378" s="16"/>
      <c r="BK1378" s="16"/>
      <c r="BL1378" s="34"/>
    </row>
    <row r="1379" spans="1:64">
      <c r="A1379" s="15">
        <v>1533</v>
      </c>
      <c r="B1379" s="16">
        <v>301</v>
      </c>
      <c r="C1379" s="17" t="s">
        <v>112</v>
      </c>
      <c r="D1379" s="18">
        <v>1096187092</v>
      </c>
      <c r="E1379" s="18">
        <v>1096187092</v>
      </c>
      <c r="F1379" s="18">
        <v>1096187092</v>
      </c>
      <c r="G1379" s="17" t="s">
        <v>6691</v>
      </c>
      <c r="H1379" s="16" t="s">
        <v>89</v>
      </c>
      <c r="I1379" s="19">
        <v>31800</v>
      </c>
      <c r="J1379" s="16">
        <f t="shared" ca="1" si="125"/>
        <v>38</v>
      </c>
      <c r="K1379" s="17" t="s">
        <v>67</v>
      </c>
      <c r="L1379" s="16">
        <v>4070</v>
      </c>
      <c r="M1379" s="16" t="s">
        <v>3596</v>
      </c>
      <c r="N1379" s="16" t="s">
        <v>3597</v>
      </c>
      <c r="O1379" s="35" t="s">
        <v>3598</v>
      </c>
      <c r="P1379" s="16" t="s">
        <v>71</v>
      </c>
      <c r="Q1379" s="16" t="s">
        <v>131</v>
      </c>
      <c r="R1379" s="38" t="s">
        <v>73</v>
      </c>
      <c r="S1379" s="22"/>
      <c r="T1379" s="22">
        <v>1533</v>
      </c>
      <c r="U1379" s="22" t="s">
        <v>3597</v>
      </c>
      <c r="V1379" s="37" t="s">
        <v>3598</v>
      </c>
      <c r="W1379" s="16">
        <v>1000</v>
      </c>
      <c r="X1379" s="16" t="s">
        <v>74</v>
      </c>
      <c r="Y1379" s="16" t="s">
        <v>3599</v>
      </c>
      <c r="Z1379" s="16" t="s">
        <v>3600</v>
      </c>
      <c r="AA1379" s="16" t="s">
        <v>145</v>
      </c>
      <c r="AB1379" s="16" t="s">
        <v>1314</v>
      </c>
      <c r="AC1379" s="16" t="s">
        <v>559</v>
      </c>
      <c r="AD1379" s="16"/>
      <c r="AE1379" s="16" t="s">
        <v>3601</v>
      </c>
      <c r="AF1379" s="24">
        <v>2948278</v>
      </c>
      <c r="AG1379" s="25" t="s">
        <v>78</v>
      </c>
      <c r="AH1379" s="24">
        <v>2948278</v>
      </c>
      <c r="AI1379" s="26" t="s">
        <v>78</v>
      </c>
      <c r="AJ1379" s="27">
        <v>44790</v>
      </c>
      <c r="AK1379" s="19" t="s">
        <v>6692</v>
      </c>
      <c r="AL1379" s="28">
        <f t="shared" ca="1" si="123"/>
        <v>2.5833333333333335</v>
      </c>
      <c r="AM1379" s="16" t="s">
        <v>120</v>
      </c>
      <c r="AN1379" s="16" t="s">
        <v>240</v>
      </c>
      <c r="AO1379" s="16" t="s">
        <v>562</v>
      </c>
      <c r="AP1379" s="30">
        <v>6.9690000000000002E-2</v>
      </c>
      <c r="AQ1379" s="31" t="s">
        <v>6693</v>
      </c>
      <c r="AR1379" s="31" t="s">
        <v>6694</v>
      </c>
      <c r="AS1379" s="16" t="s">
        <v>107</v>
      </c>
      <c r="AT1379" s="16"/>
      <c r="AU1379" s="33"/>
      <c r="AV1379" s="16"/>
      <c r="AW1379" s="16" t="s">
        <v>6695</v>
      </c>
      <c r="AX1379" s="16">
        <v>3145667538</v>
      </c>
      <c r="AY1379" s="16" t="s">
        <v>78</v>
      </c>
      <c r="AZ1379" s="16"/>
      <c r="BA1379" s="16" t="s">
        <v>87</v>
      </c>
      <c r="BB1379" s="16" t="s">
        <v>87</v>
      </c>
      <c r="BC1379" s="16"/>
      <c r="BD1379" s="18" t="s">
        <v>87</v>
      </c>
      <c r="BE1379" s="16"/>
      <c r="BF1379" s="16" t="s">
        <v>87</v>
      </c>
      <c r="BG1379" s="31"/>
      <c r="BH1379" s="16"/>
      <c r="BI1379" s="19"/>
      <c r="BJ1379" s="16"/>
      <c r="BK1379" s="16"/>
      <c r="BL1379" s="34"/>
    </row>
    <row r="1380" spans="1:64">
      <c r="A1380" s="15">
        <v>1534</v>
      </c>
      <c r="B1380" s="16">
        <v>301</v>
      </c>
      <c r="C1380" s="17" t="s">
        <v>112</v>
      </c>
      <c r="D1380" s="18">
        <v>1117519561</v>
      </c>
      <c r="E1380" s="18">
        <v>1117519561</v>
      </c>
      <c r="F1380" s="18">
        <v>1117519561</v>
      </c>
      <c r="G1380" s="17" t="s">
        <v>6696</v>
      </c>
      <c r="H1380" s="16" t="s">
        <v>89</v>
      </c>
      <c r="I1380" s="19" t="s">
        <v>6697</v>
      </c>
      <c r="J1380" s="16">
        <f t="shared" ca="1" si="125"/>
        <v>33</v>
      </c>
      <c r="K1380" s="17" t="s">
        <v>67</v>
      </c>
      <c r="L1380" s="16">
        <v>4070</v>
      </c>
      <c r="M1380" s="16" t="s">
        <v>3596</v>
      </c>
      <c r="N1380" s="16" t="s">
        <v>3597</v>
      </c>
      <c r="O1380" s="35" t="s">
        <v>3598</v>
      </c>
      <c r="P1380" s="16" t="s">
        <v>71</v>
      </c>
      <c r="Q1380" s="16" t="s">
        <v>131</v>
      </c>
      <c r="R1380" s="38" t="s">
        <v>73</v>
      </c>
      <c r="S1380" s="22"/>
      <c r="T1380" s="22">
        <v>1534</v>
      </c>
      <c r="U1380" s="22" t="s">
        <v>3597</v>
      </c>
      <c r="V1380" s="37" t="s">
        <v>3598</v>
      </c>
      <c r="W1380" s="16">
        <v>1000</v>
      </c>
      <c r="X1380" s="16" t="s">
        <v>74</v>
      </c>
      <c r="Y1380" s="16" t="s">
        <v>3599</v>
      </c>
      <c r="Z1380" s="16" t="s">
        <v>3600</v>
      </c>
      <c r="AA1380" s="16" t="s">
        <v>1359</v>
      </c>
      <c r="AB1380" s="16" t="s">
        <v>4337</v>
      </c>
      <c r="AC1380" s="16" t="s">
        <v>1951</v>
      </c>
      <c r="AD1380" s="16" t="s">
        <v>6698</v>
      </c>
      <c r="AE1380" s="16" t="s">
        <v>1324</v>
      </c>
      <c r="AF1380" s="24">
        <v>2948278</v>
      </c>
      <c r="AG1380" s="25" t="s">
        <v>78</v>
      </c>
      <c r="AH1380" s="24">
        <v>2948278</v>
      </c>
      <c r="AI1380" s="26" t="s">
        <v>78</v>
      </c>
      <c r="AJ1380" s="27">
        <v>43021</v>
      </c>
      <c r="AK1380" s="19"/>
      <c r="AL1380" s="28">
        <f t="shared" ca="1" si="123"/>
        <v>7.416666666666667</v>
      </c>
      <c r="AM1380" s="16" t="s">
        <v>183</v>
      </c>
      <c r="AN1380" s="16" t="s">
        <v>121</v>
      </c>
      <c r="AO1380" s="16" t="s">
        <v>1953</v>
      </c>
      <c r="AP1380" s="30">
        <v>6.9690000000000002E-2</v>
      </c>
      <c r="AQ1380" s="31" t="s">
        <v>6699</v>
      </c>
      <c r="AR1380" s="31" t="s">
        <v>6700</v>
      </c>
      <c r="AS1380" s="16" t="s">
        <v>107</v>
      </c>
      <c r="AT1380" s="16"/>
      <c r="AU1380" s="33"/>
      <c r="AV1380" s="16"/>
      <c r="AW1380" s="16" t="s">
        <v>6701</v>
      </c>
      <c r="AX1380" s="16">
        <v>3212137396</v>
      </c>
      <c r="AY1380" s="16" t="s">
        <v>78</v>
      </c>
      <c r="AZ1380" s="16" t="str">
        <f t="shared" ref="AZ1380:AZ1388" ca="1" si="126">IF(AND(C1380="MASCULINO",J1380&gt;=59),"Prepensionado",IF(AND(C1380="FEMENINO",J1380&gt;=54),"Prepensionado"," "))</f>
        <v xml:space="preserve"> </v>
      </c>
      <c r="BA1380" s="16" t="s">
        <v>87</v>
      </c>
      <c r="BB1380" s="16" t="s">
        <v>87</v>
      </c>
      <c r="BC1380" s="16"/>
      <c r="BD1380" s="18" t="s">
        <v>87</v>
      </c>
      <c r="BE1380" s="16"/>
      <c r="BF1380" s="16" t="s">
        <v>87</v>
      </c>
      <c r="BG1380" s="31"/>
      <c r="BH1380" s="16"/>
      <c r="BI1380" s="19"/>
      <c r="BJ1380" s="16"/>
      <c r="BK1380" s="16"/>
      <c r="BL1380" s="34"/>
    </row>
    <row r="1381" spans="1:64">
      <c r="A1381" s="15">
        <v>1535</v>
      </c>
      <c r="B1381" s="16">
        <v>301</v>
      </c>
      <c r="C1381" s="17" t="s">
        <v>64</v>
      </c>
      <c r="D1381" s="18">
        <v>1117528855</v>
      </c>
      <c r="E1381" s="18">
        <v>1117528855</v>
      </c>
      <c r="F1381" s="18">
        <v>1117528855</v>
      </c>
      <c r="G1381" s="17" t="s">
        <v>6702</v>
      </c>
      <c r="H1381" s="16" t="s">
        <v>89</v>
      </c>
      <c r="I1381" s="19" t="s">
        <v>6703</v>
      </c>
      <c r="J1381" s="16">
        <f t="shared" ca="1" si="125"/>
        <v>31</v>
      </c>
      <c r="K1381" s="17" t="s">
        <v>67</v>
      </c>
      <c r="L1381" s="16">
        <v>4070</v>
      </c>
      <c r="M1381" s="16" t="s">
        <v>3596</v>
      </c>
      <c r="N1381" s="16" t="s">
        <v>3597</v>
      </c>
      <c r="O1381" s="35" t="s">
        <v>3598</v>
      </c>
      <c r="P1381" s="16" t="s">
        <v>71</v>
      </c>
      <c r="Q1381" s="16" t="s">
        <v>131</v>
      </c>
      <c r="R1381" s="38" t="s">
        <v>73</v>
      </c>
      <c r="S1381" s="22"/>
      <c r="T1381" s="22">
        <v>1535</v>
      </c>
      <c r="U1381" s="22" t="s">
        <v>3597</v>
      </c>
      <c r="V1381" s="37" t="s">
        <v>3598</v>
      </c>
      <c r="W1381" s="16">
        <v>1000</v>
      </c>
      <c r="X1381" s="16" t="s">
        <v>74</v>
      </c>
      <c r="Y1381" s="16" t="s">
        <v>3599</v>
      </c>
      <c r="Z1381" s="16" t="s">
        <v>3600</v>
      </c>
      <c r="AA1381" s="16" t="s">
        <v>1359</v>
      </c>
      <c r="AB1381" s="16" t="s">
        <v>4352</v>
      </c>
      <c r="AC1381" s="16" t="s">
        <v>1951</v>
      </c>
      <c r="AD1381" s="16"/>
      <c r="AE1381" s="16" t="s">
        <v>1324</v>
      </c>
      <c r="AF1381" s="24">
        <v>2948278</v>
      </c>
      <c r="AG1381" s="25" t="s">
        <v>78</v>
      </c>
      <c r="AH1381" s="24">
        <v>2948278</v>
      </c>
      <c r="AI1381" s="26" t="s">
        <v>78</v>
      </c>
      <c r="AJ1381" s="27">
        <v>43005</v>
      </c>
      <c r="AK1381" s="19" t="s">
        <v>6704</v>
      </c>
      <c r="AL1381" s="28">
        <f t="shared" ca="1" si="123"/>
        <v>7.5</v>
      </c>
      <c r="AM1381" s="16" t="s">
        <v>120</v>
      </c>
      <c r="AN1381" s="16" t="s">
        <v>121</v>
      </c>
      <c r="AO1381" s="16" t="s">
        <v>1953</v>
      </c>
      <c r="AP1381" s="30">
        <v>6.9690000000000002E-2</v>
      </c>
      <c r="AQ1381" s="31" t="s">
        <v>6705</v>
      </c>
      <c r="AR1381" s="31" t="s">
        <v>6705</v>
      </c>
      <c r="AS1381" s="16" t="s">
        <v>107</v>
      </c>
      <c r="AT1381" s="16"/>
      <c r="AU1381" s="33"/>
      <c r="AV1381" s="16"/>
      <c r="AW1381" s="16" t="s">
        <v>6706</v>
      </c>
      <c r="AX1381" s="16">
        <v>3103436043</v>
      </c>
      <c r="AY1381" s="16" t="s">
        <v>78</v>
      </c>
      <c r="AZ1381" s="16" t="str">
        <f t="shared" ca="1" si="126"/>
        <v xml:space="preserve"> </v>
      </c>
      <c r="BA1381" s="16" t="s">
        <v>87</v>
      </c>
      <c r="BB1381" s="16" t="s">
        <v>87</v>
      </c>
      <c r="BC1381" s="16"/>
      <c r="BD1381" s="18" t="s">
        <v>87</v>
      </c>
      <c r="BE1381" s="16"/>
      <c r="BF1381" s="16" t="s">
        <v>87</v>
      </c>
      <c r="BG1381" s="31"/>
      <c r="BH1381" s="16"/>
      <c r="BI1381" s="19"/>
      <c r="BJ1381" s="16"/>
      <c r="BK1381" s="16"/>
      <c r="BL1381" s="34"/>
    </row>
    <row r="1382" spans="1:64">
      <c r="A1382" s="15">
        <v>1536</v>
      </c>
      <c r="B1382" s="16">
        <v>301</v>
      </c>
      <c r="C1382" s="17" t="s">
        <v>64</v>
      </c>
      <c r="D1382" s="18">
        <v>1117542181</v>
      </c>
      <c r="E1382" s="18" t="e">
        <v>#N/A</v>
      </c>
      <c r="F1382" s="18" t="e">
        <v>#N/A</v>
      </c>
      <c r="G1382" s="17" t="s">
        <v>6707</v>
      </c>
      <c r="H1382" s="16"/>
      <c r="I1382" s="19">
        <v>28918</v>
      </c>
      <c r="J1382" s="16">
        <f t="shared" ca="1" si="125"/>
        <v>46</v>
      </c>
      <c r="K1382" s="17" t="s">
        <v>67</v>
      </c>
      <c r="L1382" s="16">
        <v>4070</v>
      </c>
      <c r="M1382" s="16" t="s">
        <v>3596</v>
      </c>
      <c r="N1382" s="16" t="s">
        <v>3597</v>
      </c>
      <c r="O1382" s="35" t="s">
        <v>3598</v>
      </c>
      <c r="P1382" s="16" t="s">
        <v>71</v>
      </c>
      <c r="Q1382" s="16" t="s">
        <v>131</v>
      </c>
      <c r="R1382" s="38" t="s">
        <v>1309</v>
      </c>
      <c r="S1382" s="22"/>
      <c r="T1382" s="22">
        <v>1536</v>
      </c>
      <c r="U1382" s="22" t="s">
        <v>3597</v>
      </c>
      <c r="V1382" s="37" t="s">
        <v>3598</v>
      </c>
      <c r="W1382" s="16">
        <v>1000</v>
      </c>
      <c r="X1382" s="16" t="s">
        <v>74</v>
      </c>
      <c r="Y1382" s="16" t="s">
        <v>3599</v>
      </c>
      <c r="Z1382" s="16" t="s">
        <v>3600</v>
      </c>
      <c r="AA1382" s="16" t="s">
        <v>671</v>
      </c>
      <c r="AB1382" s="16" t="s">
        <v>6708</v>
      </c>
      <c r="AC1382" s="16" t="s">
        <v>3817</v>
      </c>
      <c r="AD1382" s="16"/>
      <c r="AE1382" s="16" t="s">
        <v>3601</v>
      </c>
      <c r="AF1382" s="24">
        <v>2948278</v>
      </c>
      <c r="AG1382" s="25" t="s">
        <v>78</v>
      </c>
      <c r="AH1382" s="24">
        <v>2948278</v>
      </c>
      <c r="AI1382" s="26" t="s">
        <v>78</v>
      </c>
      <c r="AJ1382" s="27">
        <v>43059</v>
      </c>
      <c r="AK1382" s="19"/>
      <c r="AL1382" s="28">
        <f t="shared" ca="1" si="123"/>
        <v>7.333333333333333</v>
      </c>
      <c r="AM1382" s="16" t="s">
        <v>183</v>
      </c>
      <c r="AN1382" s="16" t="s">
        <v>121</v>
      </c>
      <c r="AO1382" s="16" t="s">
        <v>3818</v>
      </c>
      <c r="AP1382" s="30">
        <v>6.9690000000000002E-2</v>
      </c>
      <c r="AQ1382" s="31" t="s">
        <v>6709</v>
      </c>
      <c r="AR1382" s="31" t="s">
        <v>6709</v>
      </c>
      <c r="AS1382" s="16" t="s">
        <v>107</v>
      </c>
      <c r="AT1382" s="16"/>
      <c r="AU1382" s="33"/>
      <c r="AV1382" s="16"/>
      <c r="AW1382" s="16" t="s">
        <v>6710</v>
      </c>
      <c r="AX1382" s="16" t="s">
        <v>6711</v>
      </c>
      <c r="AY1382" s="16" t="s">
        <v>78</v>
      </c>
      <c r="AZ1382" s="16" t="str">
        <f t="shared" ca="1" si="126"/>
        <v xml:space="preserve"> </v>
      </c>
      <c r="BA1382" s="16" t="s">
        <v>87</v>
      </c>
      <c r="BB1382" s="16" t="s">
        <v>87</v>
      </c>
      <c r="BC1382" s="16"/>
      <c r="BD1382" s="18" t="s">
        <v>87</v>
      </c>
      <c r="BE1382" s="16"/>
      <c r="BF1382" s="16" t="s">
        <v>87</v>
      </c>
      <c r="BG1382" s="31"/>
      <c r="BH1382" s="16"/>
      <c r="BI1382" s="19"/>
      <c r="BJ1382" s="16"/>
      <c r="BK1382" s="16"/>
      <c r="BL1382" s="34"/>
    </row>
    <row r="1383" spans="1:64">
      <c r="A1383" s="15">
        <v>1537</v>
      </c>
      <c r="B1383" s="16">
        <v>301</v>
      </c>
      <c r="C1383" s="17" t="s">
        <v>112</v>
      </c>
      <c r="D1383" s="18">
        <v>1117548538</v>
      </c>
      <c r="E1383" s="18">
        <v>1117548538</v>
      </c>
      <c r="F1383" s="18">
        <v>1117548538</v>
      </c>
      <c r="G1383" s="17" t="s">
        <v>6712</v>
      </c>
      <c r="H1383" s="16" t="s">
        <v>89</v>
      </c>
      <c r="I1383" s="19">
        <v>31097</v>
      </c>
      <c r="J1383" s="16">
        <f t="shared" ca="1" si="125"/>
        <v>40</v>
      </c>
      <c r="K1383" s="17" t="s">
        <v>67</v>
      </c>
      <c r="L1383" s="16">
        <v>4070</v>
      </c>
      <c r="M1383" s="16" t="s">
        <v>3596</v>
      </c>
      <c r="N1383" s="16" t="s">
        <v>3597</v>
      </c>
      <c r="O1383" s="35" t="s">
        <v>3598</v>
      </c>
      <c r="P1383" s="16" t="s">
        <v>71</v>
      </c>
      <c r="Q1383" s="16" t="s">
        <v>131</v>
      </c>
      <c r="R1383" s="38" t="s">
        <v>73</v>
      </c>
      <c r="S1383" s="22"/>
      <c r="T1383" s="22">
        <v>1537</v>
      </c>
      <c r="U1383" s="22" t="s">
        <v>3597</v>
      </c>
      <c r="V1383" s="37" t="s">
        <v>3598</v>
      </c>
      <c r="W1383" s="16">
        <v>1000</v>
      </c>
      <c r="X1383" s="16" t="s">
        <v>74</v>
      </c>
      <c r="Y1383" s="16" t="s">
        <v>3599</v>
      </c>
      <c r="Z1383" s="16" t="s">
        <v>3600</v>
      </c>
      <c r="AA1383" s="16" t="s">
        <v>421</v>
      </c>
      <c r="AB1383" s="16" t="s">
        <v>3649</v>
      </c>
      <c r="AC1383" s="16" t="s">
        <v>545</v>
      </c>
      <c r="AD1383" s="16"/>
      <c r="AE1383" s="16" t="s">
        <v>3601</v>
      </c>
      <c r="AF1383" s="24">
        <v>2948278</v>
      </c>
      <c r="AG1383" s="25" t="s">
        <v>78</v>
      </c>
      <c r="AH1383" s="24">
        <v>2948278</v>
      </c>
      <c r="AI1383" s="26" t="s">
        <v>78</v>
      </c>
      <c r="AJ1383" s="27">
        <v>43308</v>
      </c>
      <c r="AK1383" s="19"/>
      <c r="AL1383" s="28">
        <f t="shared" ca="1" si="123"/>
        <v>6.666666666666667</v>
      </c>
      <c r="AM1383" s="16" t="s">
        <v>183</v>
      </c>
      <c r="AN1383" s="16" t="s">
        <v>94</v>
      </c>
      <c r="AO1383" s="16" t="s">
        <v>546</v>
      </c>
      <c r="AP1383" s="30">
        <v>6.9690000000000002E-2</v>
      </c>
      <c r="AQ1383" s="31" t="s">
        <v>6713</v>
      </c>
      <c r="AR1383" s="31" t="s">
        <v>6713</v>
      </c>
      <c r="AS1383" s="16" t="s">
        <v>107</v>
      </c>
      <c r="AT1383" s="16"/>
      <c r="AU1383" s="33"/>
      <c r="AV1383" s="16"/>
      <c r="AW1383" s="16" t="s">
        <v>6714</v>
      </c>
      <c r="AX1383" s="16">
        <v>3138703998</v>
      </c>
      <c r="AY1383" s="16">
        <v>3232253300</v>
      </c>
      <c r="AZ1383" s="16" t="str">
        <f t="shared" ca="1" si="126"/>
        <v xml:space="preserve"> </v>
      </c>
      <c r="BA1383" s="16" t="s">
        <v>87</v>
      </c>
      <c r="BB1383" s="16" t="s">
        <v>211</v>
      </c>
      <c r="BC1383" s="16"/>
      <c r="BD1383" s="18" t="s">
        <v>87</v>
      </c>
      <c r="BE1383" s="16"/>
      <c r="BF1383" s="16" t="s">
        <v>87</v>
      </c>
      <c r="BG1383" s="31"/>
      <c r="BH1383" s="16"/>
      <c r="BI1383" s="19"/>
      <c r="BJ1383" s="16"/>
      <c r="BK1383" s="16"/>
      <c r="BL1383" s="34"/>
    </row>
    <row r="1384" spans="1:64">
      <c r="A1384" s="15">
        <v>1538</v>
      </c>
      <c r="B1384" s="16">
        <v>301</v>
      </c>
      <c r="C1384" s="17" t="s">
        <v>64</v>
      </c>
      <c r="D1384" s="18">
        <v>1117785019</v>
      </c>
      <c r="E1384" s="18">
        <v>1117785019</v>
      </c>
      <c r="F1384" s="18">
        <v>1117785019</v>
      </c>
      <c r="G1384" s="17" t="s">
        <v>6715</v>
      </c>
      <c r="H1384" s="16" t="s">
        <v>89</v>
      </c>
      <c r="I1384" s="19">
        <v>33033</v>
      </c>
      <c r="J1384" s="16">
        <f t="shared" ca="1" si="125"/>
        <v>34</v>
      </c>
      <c r="K1384" s="17" t="s">
        <v>67</v>
      </c>
      <c r="L1384" s="16">
        <v>4070</v>
      </c>
      <c r="M1384" s="16" t="s">
        <v>3596</v>
      </c>
      <c r="N1384" s="16" t="s">
        <v>3597</v>
      </c>
      <c r="O1384" s="35" t="s">
        <v>3598</v>
      </c>
      <c r="P1384" s="16" t="s">
        <v>71</v>
      </c>
      <c r="Q1384" s="16" t="s">
        <v>131</v>
      </c>
      <c r="R1384" s="38" t="s">
        <v>73</v>
      </c>
      <c r="S1384" s="22"/>
      <c r="T1384" s="22">
        <v>1538</v>
      </c>
      <c r="U1384" s="22" t="s">
        <v>3597</v>
      </c>
      <c r="V1384" s="37" t="s">
        <v>3598</v>
      </c>
      <c r="W1384" s="16">
        <v>1000</v>
      </c>
      <c r="X1384" s="16" t="s">
        <v>74</v>
      </c>
      <c r="Y1384" s="16" t="s">
        <v>3599</v>
      </c>
      <c r="Z1384" s="16" t="s">
        <v>3600</v>
      </c>
      <c r="AA1384" s="16" t="s">
        <v>1359</v>
      </c>
      <c r="AB1384" s="16" t="s">
        <v>1950</v>
      </c>
      <c r="AC1384" s="16" t="s">
        <v>1951</v>
      </c>
      <c r="AD1384" s="16" t="s">
        <v>3955</v>
      </c>
      <c r="AE1384" s="16" t="s">
        <v>1324</v>
      </c>
      <c r="AF1384" s="24">
        <v>2948278</v>
      </c>
      <c r="AG1384" s="25" t="s">
        <v>78</v>
      </c>
      <c r="AH1384" s="24">
        <v>2948278</v>
      </c>
      <c r="AI1384" s="26" t="s">
        <v>78</v>
      </c>
      <c r="AJ1384" s="27">
        <v>43082</v>
      </c>
      <c r="AK1384" s="19"/>
      <c r="AL1384" s="28">
        <f t="shared" ca="1" si="123"/>
        <v>7.25</v>
      </c>
      <c r="AM1384" s="16" t="s">
        <v>120</v>
      </c>
      <c r="AN1384" s="16" t="s">
        <v>121</v>
      </c>
      <c r="AO1384" s="16" t="s">
        <v>1953</v>
      </c>
      <c r="AP1384" s="30">
        <v>6.9690000000000002E-2</v>
      </c>
      <c r="AQ1384" s="31" t="s">
        <v>6716</v>
      </c>
      <c r="AR1384" s="31" t="s">
        <v>6716</v>
      </c>
      <c r="AS1384" s="16" t="s">
        <v>107</v>
      </c>
      <c r="AT1384" s="16" t="s">
        <v>6717</v>
      </c>
      <c r="AU1384" s="33"/>
      <c r="AV1384" s="16"/>
      <c r="AW1384" s="16" t="s">
        <v>6718</v>
      </c>
      <c r="AX1384" s="16">
        <v>3187190579</v>
      </c>
      <c r="AY1384" s="16" t="s">
        <v>78</v>
      </c>
      <c r="AZ1384" s="16" t="str">
        <f t="shared" ca="1" si="126"/>
        <v xml:space="preserve"> </v>
      </c>
      <c r="BA1384" s="16" t="s">
        <v>87</v>
      </c>
      <c r="BB1384" s="16" t="s">
        <v>87</v>
      </c>
      <c r="BC1384" s="16"/>
      <c r="BD1384" s="18" t="s">
        <v>87</v>
      </c>
      <c r="BE1384" s="16"/>
      <c r="BF1384" s="16" t="s">
        <v>87</v>
      </c>
      <c r="BG1384" s="31"/>
      <c r="BH1384" s="16"/>
      <c r="BI1384" s="19"/>
      <c r="BJ1384" s="16"/>
      <c r="BK1384" s="16"/>
      <c r="BL1384" s="34"/>
    </row>
    <row r="1385" spans="1:64">
      <c r="A1385" s="15">
        <v>1539</v>
      </c>
      <c r="B1385" s="16">
        <v>301</v>
      </c>
      <c r="C1385" s="17" t="s">
        <v>64</v>
      </c>
      <c r="D1385" s="18">
        <v>1001498132</v>
      </c>
      <c r="E1385" s="18" t="e">
        <v>#N/A</v>
      </c>
      <c r="F1385" s="18" t="e">
        <v>#N/A</v>
      </c>
      <c r="G1385" s="17" t="s">
        <v>6719</v>
      </c>
      <c r="H1385" s="16"/>
      <c r="I1385" s="19">
        <v>31882</v>
      </c>
      <c r="J1385" s="16">
        <f t="shared" ca="1" si="125"/>
        <v>37</v>
      </c>
      <c r="K1385" s="17" t="s">
        <v>67</v>
      </c>
      <c r="L1385" s="16">
        <v>4070</v>
      </c>
      <c r="M1385" s="16" t="s">
        <v>3596</v>
      </c>
      <c r="N1385" s="16" t="s">
        <v>3597</v>
      </c>
      <c r="O1385" s="35" t="s">
        <v>3598</v>
      </c>
      <c r="P1385" s="16" t="s">
        <v>71</v>
      </c>
      <c r="Q1385" s="16" t="s">
        <v>131</v>
      </c>
      <c r="R1385" s="38" t="s">
        <v>73</v>
      </c>
      <c r="S1385" s="22"/>
      <c r="T1385" s="22">
        <v>1539</v>
      </c>
      <c r="U1385" s="22" t="s">
        <v>3597</v>
      </c>
      <c r="V1385" s="37" t="s">
        <v>3598</v>
      </c>
      <c r="W1385" s="16">
        <v>1000</v>
      </c>
      <c r="X1385" s="16" t="s">
        <v>74</v>
      </c>
      <c r="Y1385" s="16" t="s">
        <v>3599</v>
      </c>
      <c r="Z1385" s="16" t="s">
        <v>3600</v>
      </c>
      <c r="AA1385" s="16" t="s">
        <v>339</v>
      </c>
      <c r="AB1385" s="16" t="s">
        <v>340</v>
      </c>
      <c r="AC1385" s="16" t="s">
        <v>341</v>
      </c>
      <c r="AD1385" s="16" t="s">
        <v>3969</v>
      </c>
      <c r="AE1385" s="16" t="s">
        <v>1324</v>
      </c>
      <c r="AF1385" s="24">
        <v>2948278</v>
      </c>
      <c r="AG1385" s="25" t="s">
        <v>78</v>
      </c>
      <c r="AH1385" s="24">
        <v>2948278</v>
      </c>
      <c r="AI1385" s="26" t="s">
        <v>78</v>
      </c>
      <c r="AJ1385" s="27">
        <v>44123</v>
      </c>
      <c r="AK1385" s="19" t="s">
        <v>6720</v>
      </c>
      <c r="AL1385" s="28">
        <f t="shared" ca="1" si="123"/>
        <v>4.416666666666667</v>
      </c>
      <c r="AM1385" s="16" t="s">
        <v>183</v>
      </c>
      <c r="AN1385" s="16" t="s">
        <v>94</v>
      </c>
      <c r="AO1385" s="16" t="s">
        <v>343</v>
      </c>
      <c r="AP1385" s="30">
        <v>6.9690000000000002E-2</v>
      </c>
      <c r="AQ1385" s="31" t="s">
        <v>6721</v>
      </c>
      <c r="AR1385" s="31"/>
      <c r="AS1385" s="16" t="s">
        <v>107</v>
      </c>
      <c r="AT1385" s="16"/>
      <c r="AU1385" s="33"/>
      <c r="AV1385" s="16"/>
      <c r="AW1385" s="16" t="s">
        <v>6722</v>
      </c>
      <c r="AX1385" s="16">
        <v>3234867345</v>
      </c>
      <c r="AY1385" s="16" t="s">
        <v>78</v>
      </c>
      <c r="AZ1385" s="16" t="str">
        <f t="shared" ca="1" si="126"/>
        <v xml:space="preserve"> </v>
      </c>
      <c r="BA1385" s="16" t="s">
        <v>87</v>
      </c>
      <c r="BB1385" s="16" t="s">
        <v>87</v>
      </c>
      <c r="BC1385" s="16"/>
      <c r="BD1385" s="18" t="s">
        <v>87</v>
      </c>
      <c r="BE1385" s="16"/>
      <c r="BF1385" s="16" t="s">
        <v>87</v>
      </c>
      <c r="BG1385" s="31"/>
      <c r="BH1385" s="16"/>
      <c r="BI1385" s="19"/>
      <c r="BJ1385" s="16"/>
      <c r="BK1385" s="16"/>
      <c r="BL1385" s="34"/>
    </row>
    <row r="1386" spans="1:64">
      <c r="A1386" s="15">
        <v>1540</v>
      </c>
      <c r="B1386" s="16">
        <v>301</v>
      </c>
      <c r="C1386" s="17" t="s">
        <v>64</v>
      </c>
      <c r="D1386" s="18">
        <v>1117813237</v>
      </c>
      <c r="E1386" s="18">
        <v>1117813237</v>
      </c>
      <c r="F1386" s="18">
        <v>1117813237</v>
      </c>
      <c r="G1386" s="17" t="s">
        <v>6723</v>
      </c>
      <c r="H1386" s="16" t="s">
        <v>229</v>
      </c>
      <c r="I1386" s="19">
        <v>34609</v>
      </c>
      <c r="J1386" s="16">
        <f t="shared" ca="1" si="125"/>
        <v>30</v>
      </c>
      <c r="K1386" s="17" t="s">
        <v>67</v>
      </c>
      <c r="L1386" s="16">
        <v>4070</v>
      </c>
      <c r="M1386" s="16" t="s">
        <v>3596</v>
      </c>
      <c r="N1386" s="16" t="s">
        <v>3597</v>
      </c>
      <c r="O1386" s="35" t="s">
        <v>3598</v>
      </c>
      <c r="P1386" s="16" t="s">
        <v>71</v>
      </c>
      <c r="Q1386" s="16" t="s">
        <v>131</v>
      </c>
      <c r="R1386" s="38" t="s">
        <v>73</v>
      </c>
      <c r="S1386" s="22"/>
      <c r="T1386" s="22">
        <v>1540</v>
      </c>
      <c r="U1386" s="22" t="s">
        <v>3597</v>
      </c>
      <c r="V1386" s="37" t="s">
        <v>3598</v>
      </c>
      <c r="W1386" s="16">
        <v>1000</v>
      </c>
      <c r="X1386" s="16" t="s">
        <v>74</v>
      </c>
      <c r="Y1386" s="16" t="s">
        <v>3599</v>
      </c>
      <c r="Z1386" s="16" t="s">
        <v>3600</v>
      </c>
      <c r="AA1386" s="16" t="s">
        <v>478</v>
      </c>
      <c r="AB1386" s="16" t="s">
        <v>6724</v>
      </c>
      <c r="AC1386" s="16" t="s">
        <v>772</v>
      </c>
      <c r="AD1386" s="16" t="s">
        <v>4362</v>
      </c>
      <c r="AE1386" s="16" t="s">
        <v>3601</v>
      </c>
      <c r="AF1386" s="24">
        <v>2948278</v>
      </c>
      <c r="AG1386" s="25" t="s">
        <v>78</v>
      </c>
      <c r="AH1386" s="24">
        <v>2948278</v>
      </c>
      <c r="AI1386" s="26" t="s">
        <v>78</v>
      </c>
      <c r="AJ1386" s="27">
        <v>43059</v>
      </c>
      <c r="AK1386" s="19"/>
      <c r="AL1386" s="28">
        <f t="shared" ca="1" si="123"/>
        <v>7.333333333333333</v>
      </c>
      <c r="AM1386" s="16" t="s">
        <v>120</v>
      </c>
      <c r="AN1386" s="16" t="s">
        <v>121</v>
      </c>
      <c r="AO1386" s="16" t="s">
        <v>773</v>
      </c>
      <c r="AP1386" s="30">
        <v>6.9690000000000002E-2</v>
      </c>
      <c r="AQ1386" s="31" t="s">
        <v>6725</v>
      </c>
      <c r="AR1386" s="31" t="s">
        <v>6726</v>
      </c>
      <c r="AS1386" s="16" t="s">
        <v>107</v>
      </c>
      <c r="AT1386" s="16"/>
      <c r="AU1386" s="33"/>
      <c r="AV1386" s="16"/>
      <c r="AW1386" s="16" t="s">
        <v>6727</v>
      </c>
      <c r="AX1386" s="16">
        <v>3104709223</v>
      </c>
      <c r="AY1386" s="16" t="s">
        <v>78</v>
      </c>
      <c r="AZ1386" s="16" t="str">
        <f t="shared" ca="1" si="126"/>
        <v xml:space="preserve"> </v>
      </c>
      <c r="BA1386" s="16" t="s">
        <v>87</v>
      </c>
      <c r="BB1386" s="16" t="s">
        <v>87</v>
      </c>
      <c r="BC1386" s="16"/>
      <c r="BD1386" s="18" t="s">
        <v>87</v>
      </c>
      <c r="BE1386" s="16"/>
      <c r="BF1386" s="16" t="s">
        <v>87</v>
      </c>
      <c r="BG1386" s="31"/>
      <c r="BH1386" s="16"/>
      <c r="BI1386" s="19"/>
      <c r="BJ1386" s="16"/>
      <c r="BK1386" s="16"/>
      <c r="BL1386" s="34"/>
    </row>
    <row r="1387" spans="1:64">
      <c r="A1387" s="15">
        <v>1541</v>
      </c>
      <c r="B1387" s="16">
        <v>301</v>
      </c>
      <c r="C1387" s="17" t="s">
        <v>112</v>
      </c>
      <c r="D1387" s="18">
        <v>1117815343</v>
      </c>
      <c r="E1387" s="18">
        <v>1117815343</v>
      </c>
      <c r="F1387" s="18">
        <v>1117815343</v>
      </c>
      <c r="G1387" s="17" t="s">
        <v>6728</v>
      </c>
      <c r="H1387" s="16" t="s">
        <v>89</v>
      </c>
      <c r="I1387" s="19">
        <v>34132</v>
      </c>
      <c r="J1387" s="16">
        <f t="shared" ca="1" si="125"/>
        <v>31</v>
      </c>
      <c r="K1387" s="17" t="s">
        <v>67</v>
      </c>
      <c r="L1387" s="16">
        <v>4070</v>
      </c>
      <c r="M1387" s="16" t="s">
        <v>3596</v>
      </c>
      <c r="N1387" s="16" t="s">
        <v>3597</v>
      </c>
      <c r="O1387" s="35" t="s">
        <v>3598</v>
      </c>
      <c r="P1387" s="16" t="s">
        <v>71</v>
      </c>
      <c r="Q1387" s="16" t="s">
        <v>131</v>
      </c>
      <c r="R1387" s="38" t="s">
        <v>73</v>
      </c>
      <c r="S1387" s="22"/>
      <c r="T1387" s="22">
        <v>1541</v>
      </c>
      <c r="U1387" s="22" t="s">
        <v>3597</v>
      </c>
      <c r="V1387" s="37" t="s">
        <v>3598</v>
      </c>
      <c r="W1387" s="16">
        <v>1000</v>
      </c>
      <c r="X1387" s="16" t="s">
        <v>74</v>
      </c>
      <c r="Y1387" s="16" t="s">
        <v>3599</v>
      </c>
      <c r="Z1387" s="16" t="s">
        <v>3600</v>
      </c>
      <c r="AA1387" s="16" t="s">
        <v>1359</v>
      </c>
      <c r="AB1387" s="16" t="s">
        <v>1950</v>
      </c>
      <c r="AC1387" s="16" t="s">
        <v>1951</v>
      </c>
      <c r="AD1387" s="16"/>
      <c r="AE1387" s="16" t="s">
        <v>3601</v>
      </c>
      <c r="AF1387" s="24">
        <v>2948278</v>
      </c>
      <c r="AG1387" s="25" t="s">
        <v>78</v>
      </c>
      <c r="AH1387" s="24">
        <v>2948278</v>
      </c>
      <c r="AI1387" s="26" t="s">
        <v>78</v>
      </c>
      <c r="AJ1387" s="27">
        <v>43059</v>
      </c>
      <c r="AK1387" s="19"/>
      <c r="AL1387" s="28">
        <f t="shared" ca="1" si="123"/>
        <v>7.333333333333333</v>
      </c>
      <c r="AM1387" s="16" t="s">
        <v>183</v>
      </c>
      <c r="AN1387" s="16" t="s">
        <v>121</v>
      </c>
      <c r="AO1387" s="16" t="s">
        <v>1953</v>
      </c>
      <c r="AP1387" s="30">
        <v>6.9690000000000002E-2</v>
      </c>
      <c r="AQ1387" s="31" t="s">
        <v>6729</v>
      </c>
      <c r="AR1387" s="31" t="s">
        <v>6729</v>
      </c>
      <c r="AS1387" s="16" t="s">
        <v>107</v>
      </c>
      <c r="AT1387" s="16"/>
      <c r="AU1387" s="33"/>
      <c r="AV1387" s="16"/>
      <c r="AW1387" s="16" t="s">
        <v>6730</v>
      </c>
      <c r="AX1387" s="16">
        <v>3123247302</v>
      </c>
      <c r="AY1387" s="16" t="s">
        <v>78</v>
      </c>
      <c r="AZ1387" s="16" t="str">
        <f t="shared" ca="1" si="126"/>
        <v xml:space="preserve"> </v>
      </c>
      <c r="BA1387" s="16" t="s">
        <v>87</v>
      </c>
      <c r="BB1387" s="16" t="s">
        <v>211</v>
      </c>
      <c r="BC1387" s="16"/>
      <c r="BD1387" s="18" t="s">
        <v>87</v>
      </c>
      <c r="BE1387" s="16"/>
      <c r="BF1387" s="16" t="s">
        <v>87</v>
      </c>
      <c r="BG1387" s="31"/>
      <c r="BH1387" s="16"/>
      <c r="BI1387" s="19"/>
      <c r="BJ1387" s="16"/>
      <c r="BK1387" s="16"/>
      <c r="BL1387" s="34"/>
    </row>
    <row r="1388" spans="1:64" ht="22.5">
      <c r="A1388" s="15">
        <v>1542</v>
      </c>
      <c r="B1388" s="16">
        <v>301</v>
      </c>
      <c r="C1388" s="17" t="s">
        <v>64</v>
      </c>
      <c r="D1388" s="18">
        <v>1117820237</v>
      </c>
      <c r="E1388" s="18">
        <v>1117820237</v>
      </c>
      <c r="F1388" s="18">
        <v>1117820237</v>
      </c>
      <c r="G1388" s="17" t="s">
        <v>6731</v>
      </c>
      <c r="H1388" s="16" t="s">
        <v>229</v>
      </c>
      <c r="I1388" s="19">
        <v>32126</v>
      </c>
      <c r="J1388" s="16">
        <f t="shared" ca="1" si="125"/>
        <v>37</v>
      </c>
      <c r="K1388" s="17" t="s">
        <v>67</v>
      </c>
      <c r="L1388" s="16">
        <v>4070</v>
      </c>
      <c r="M1388" s="16" t="s">
        <v>3596</v>
      </c>
      <c r="N1388" s="16" t="s">
        <v>3597</v>
      </c>
      <c r="O1388" s="35" t="s">
        <v>3598</v>
      </c>
      <c r="P1388" s="16" t="s">
        <v>71</v>
      </c>
      <c r="Q1388" s="16" t="s">
        <v>131</v>
      </c>
      <c r="R1388" s="38" t="s">
        <v>73</v>
      </c>
      <c r="S1388" s="22"/>
      <c r="T1388" s="22">
        <v>1542</v>
      </c>
      <c r="U1388" s="22" t="s">
        <v>3597</v>
      </c>
      <c r="V1388" s="37" t="s">
        <v>3598</v>
      </c>
      <c r="W1388" s="16">
        <v>1000</v>
      </c>
      <c r="X1388" s="16" t="s">
        <v>74</v>
      </c>
      <c r="Y1388" s="16" t="s">
        <v>3599</v>
      </c>
      <c r="Z1388" s="16" t="s">
        <v>3600</v>
      </c>
      <c r="AA1388" s="16" t="s">
        <v>671</v>
      </c>
      <c r="AB1388" s="33" t="s">
        <v>6445</v>
      </c>
      <c r="AC1388" s="16" t="s">
        <v>692</v>
      </c>
      <c r="AD1388" s="16" t="s">
        <v>6446</v>
      </c>
      <c r="AE1388" s="16" t="s">
        <v>3601</v>
      </c>
      <c r="AF1388" s="24">
        <v>2948278</v>
      </c>
      <c r="AG1388" s="25" t="s">
        <v>78</v>
      </c>
      <c r="AH1388" s="24">
        <v>2948278</v>
      </c>
      <c r="AI1388" s="26" t="s">
        <v>78</v>
      </c>
      <c r="AJ1388" s="27">
        <v>43066</v>
      </c>
      <c r="AK1388" s="19"/>
      <c r="AL1388" s="28">
        <f t="shared" ca="1" si="123"/>
        <v>7.333333333333333</v>
      </c>
      <c r="AM1388" s="16" t="s">
        <v>173</v>
      </c>
      <c r="AN1388" s="16" t="s">
        <v>94</v>
      </c>
      <c r="AO1388" s="16" t="s">
        <v>693</v>
      </c>
      <c r="AP1388" s="30">
        <v>6.9690000000000002E-2</v>
      </c>
      <c r="AQ1388" s="31" t="s">
        <v>6732</v>
      </c>
      <c r="AR1388" s="31" t="s">
        <v>6733</v>
      </c>
      <c r="AS1388" s="16" t="s">
        <v>107</v>
      </c>
      <c r="AT1388" s="16"/>
      <c r="AU1388" s="33"/>
      <c r="AV1388" s="16"/>
      <c r="AW1388" s="16" t="s">
        <v>6734</v>
      </c>
      <c r="AX1388" s="16">
        <v>3202225638</v>
      </c>
      <c r="AY1388" s="16" t="s">
        <v>78</v>
      </c>
      <c r="AZ1388" s="16" t="str">
        <f t="shared" ca="1" si="126"/>
        <v xml:space="preserve"> </v>
      </c>
      <c r="BA1388" s="16" t="s">
        <v>87</v>
      </c>
      <c r="BB1388" s="16" t="s">
        <v>87</v>
      </c>
      <c r="BC1388" s="16"/>
      <c r="BD1388" s="18" t="s">
        <v>87</v>
      </c>
      <c r="BE1388" s="16"/>
      <c r="BF1388" s="16" t="s">
        <v>87</v>
      </c>
      <c r="BG1388" s="31"/>
      <c r="BH1388" s="16"/>
      <c r="BI1388" s="19"/>
      <c r="BJ1388" s="16"/>
      <c r="BK1388" s="16"/>
      <c r="BL1388" s="34"/>
    </row>
    <row r="1389" spans="1:64">
      <c r="A1389" s="15">
        <v>1543</v>
      </c>
      <c r="B1389" s="16">
        <v>301</v>
      </c>
      <c r="C1389" s="17" t="s">
        <v>64</v>
      </c>
      <c r="D1389" s="18">
        <v>1149196500</v>
      </c>
      <c r="E1389" s="18">
        <v>1149196500</v>
      </c>
      <c r="F1389" s="18">
        <v>1149196500</v>
      </c>
      <c r="G1389" s="17" t="s">
        <v>6735</v>
      </c>
      <c r="H1389" s="16" t="s">
        <v>156</v>
      </c>
      <c r="I1389" s="19">
        <v>27877</v>
      </c>
      <c r="J1389" s="16">
        <v>47</v>
      </c>
      <c r="K1389" s="17" t="s">
        <v>67</v>
      </c>
      <c r="L1389" s="16">
        <v>4070</v>
      </c>
      <c r="M1389" s="16" t="s">
        <v>3596</v>
      </c>
      <c r="N1389" s="16" t="s">
        <v>3597</v>
      </c>
      <c r="O1389" s="35" t="s">
        <v>3598</v>
      </c>
      <c r="P1389" s="16" t="s">
        <v>71</v>
      </c>
      <c r="Q1389" s="16" t="s">
        <v>131</v>
      </c>
      <c r="R1389" s="38" t="s">
        <v>73</v>
      </c>
      <c r="S1389" s="22"/>
      <c r="T1389" s="22">
        <v>1543</v>
      </c>
      <c r="U1389" s="22" t="s">
        <v>3597</v>
      </c>
      <c r="V1389" s="37" t="s">
        <v>3598</v>
      </c>
      <c r="W1389" s="16">
        <v>1000</v>
      </c>
      <c r="X1389" s="16" t="s">
        <v>74</v>
      </c>
      <c r="Y1389" s="16" t="s">
        <v>3599</v>
      </c>
      <c r="Z1389" s="16" t="s">
        <v>3600</v>
      </c>
      <c r="AA1389" s="16" t="s">
        <v>671</v>
      </c>
      <c r="AB1389" s="16" t="s">
        <v>691</v>
      </c>
      <c r="AC1389" s="16" t="s">
        <v>692</v>
      </c>
      <c r="AD1389" s="16"/>
      <c r="AE1389" s="16" t="s">
        <v>3601</v>
      </c>
      <c r="AF1389" s="24">
        <v>2948278</v>
      </c>
      <c r="AG1389" s="25" t="s">
        <v>78</v>
      </c>
      <c r="AH1389" s="24">
        <v>2948278</v>
      </c>
      <c r="AI1389" s="26" t="s">
        <v>78</v>
      </c>
      <c r="AJ1389" s="27">
        <v>45111</v>
      </c>
      <c r="AK1389" s="19" t="s">
        <v>6736</v>
      </c>
      <c r="AL1389" s="28"/>
      <c r="AM1389" s="16" t="s">
        <v>183</v>
      </c>
      <c r="AN1389" s="16" t="s">
        <v>94</v>
      </c>
      <c r="AO1389" s="16" t="s">
        <v>693</v>
      </c>
      <c r="AP1389" s="30">
        <v>6.9690000000000002E-2</v>
      </c>
      <c r="AQ1389" s="31" t="s">
        <v>6737</v>
      </c>
      <c r="AR1389" s="31" t="s">
        <v>6738</v>
      </c>
      <c r="AS1389" s="16" t="s">
        <v>107</v>
      </c>
      <c r="AT1389" s="16"/>
      <c r="AU1389" s="33"/>
      <c r="AV1389" s="16"/>
      <c r="AW1389" s="16" t="s">
        <v>6739</v>
      </c>
      <c r="AX1389" s="16">
        <v>3202100603</v>
      </c>
      <c r="AY1389" s="16" t="s">
        <v>78</v>
      </c>
      <c r="AZ1389" s="16"/>
      <c r="BA1389" s="16" t="s">
        <v>87</v>
      </c>
      <c r="BB1389" s="16" t="s">
        <v>87</v>
      </c>
      <c r="BC1389" s="16"/>
      <c r="BD1389" s="18" t="s">
        <v>87</v>
      </c>
      <c r="BE1389" s="16"/>
      <c r="BF1389" s="16" t="s">
        <v>87</v>
      </c>
      <c r="BG1389" s="31"/>
      <c r="BH1389" s="16"/>
      <c r="BI1389" s="19"/>
      <c r="BJ1389" s="16"/>
      <c r="BK1389" s="16"/>
      <c r="BL1389" s="34"/>
    </row>
    <row r="1390" spans="1:64">
      <c r="A1390" s="15">
        <v>1544</v>
      </c>
      <c r="B1390" s="16">
        <v>301</v>
      </c>
      <c r="C1390" s="17" t="s">
        <v>64</v>
      </c>
      <c r="D1390" s="18">
        <v>1117820773</v>
      </c>
      <c r="E1390" s="18">
        <v>1117820773</v>
      </c>
      <c r="F1390" s="18">
        <v>1117820773</v>
      </c>
      <c r="G1390" s="17" t="s">
        <v>6740</v>
      </c>
      <c r="H1390" s="16" t="s">
        <v>89</v>
      </c>
      <c r="I1390" s="19" t="s">
        <v>6741</v>
      </c>
      <c r="J1390" s="16">
        <f ca="1">IF(I1390=0," ",DATEDIF(I1390,TODAY(),"Y"))</f>
        <v>40</v>
      </c>
      <c r="K1390" s="17" t="s">
        <v>67</v>
      </c>
      <c r="L1390" s="16">
        <v>4070</v>
      </c>
      <c r="M1390" s="16" t="s">
        <v>3596</v>
      </c>
      <c r="N1390" s="16" t="s">
        <v>3597</v>
      </c>
      <c r="O1390" s="35" t="s">
        <v>3598</v>
      </c>
      <c r="P1390" s="16" t="s">
        <v>71</v>
      </c>
      <c r="Q1390" s="16" t="s">
        <v>131</v>
      </c>
      <c r="R1390" s="38" t="s">
        <v>73</v>
      </c>
      <c r="S1390" s="22"/>
      <c r="T1390" s="22">
        <v>1544</v>
      </c>
      <c r="U1390" s="22" t="s">
        <v>3597</v>
      </c>
      <c r="V1390" s="37" t="s">
        <v>3598</v>
      </c>
      <c r="W1390" s="16">
        <v>1000</v>
      </c>
      <c r="X1390" s="16" t="s">
        <v>74</v>
      </c>
      <c r="Y1390" s="16" t="s">
        <v>3599</v>
      </c>
      <c r="Z1390" s="16" t="s">
        <v>3600</v>
      </c>
      <c r="AA1390" s="16" t="s">
        <v>433</v>
      </c>
      <c r="AB1390" s="16" t="s">
        <v>662</v>
      </c>
      <c r="AC1390" s="16" t="s">
        <v>663</v>
      </c>
      <c r="AD1390" s="16" t="s">
        <v>4900</v>
      </c>
      <c r="AE1390" s="16" t="s">
        <v>3601</v>
      </c>
      <c r="AF1390" s="24">
        <v>2948278</v>
      </c>
      <c r="AG1390" s="25" t="s">
        <v>78</v>
      </c>
      <c r="AH1390" s="24">
        <v>2948278</v>
      </c>
      <c r="AI1390" s="26" t="s">
        <v>78</v>
      </c>
      <c r="AJ1390" s="27">
        <v>42989</v>
      </c>
      <c r="AK1390" s="19"/>
      <c r="AL1390" s="28">
        <f t="shared" ref="AL1390:AL1452" ca="1" si="127">IFERROR(IF(AJ1390=0," ",DATEDIF(AJ1390,TODAY(),"M"))/12," ")</f>
        <v>7.5</v>
      </c>
      <c r="AM1390" s="16" t="s">
        <v>183</v>
      </c>
      <c r="AN1390" s="16" t="s">
        <v>94</v>
      </c>
      <c r="AO1390" s="16" t="s">
        <v>664</v>
      </c>
      <c r="AP1390" s="30">
        <v>6.9690000000000002E-2</v>
      </c>
      <c r="AQ1390" s="31" t="s">
        <v>6742</v>
      </c>
      <c r="AR1390" s="31" t="s">
        <v>6743</v>
      </c>
      <c r="AS1390" s="16" t="s">
        <v>107</v>
      </c>
      <c r="AT1390" s="16"/>
      <c r="AU1390" s="33"/>
      <c r="AV1390" s="16"/>
      <c r="AW1390" s="16" t="s">
        <v>6744</v>
      </c>
      <c r="AX1390" s="16">
        <v>3136234885</v>
      </c>
      <c r="AY1390" s="16" t="s">
        <v>78</v>
      </c>
      <c r="AZ1390" s="16" t="str">
        <f t="shared" ref="AZ1390:AZ1400" ca="1" si="128">IF(AND(C1390="MASCULINO",J1390&gt;=59),"Prepensionado",IF(AND(C1390="FEMENINO",J1390&gt;=54),"Prepensionado"," "))</f>
        <v xml:space="preserve"> </v>
      </c>
      <c r="BA1390" s="16" t="s">
        <v>87</v>
      </c>
      <c r="BB1390" s="16" t="s">
        <v>87</v>
      </c>
      <c r="BC1390" s="16"/>
      <c r="BD1390" s="18" t="s">
        <v>87</v>
      </c>
      <c r="BE1390" s="16"/>
      <c r="BF1390" s="16" t="s">
        <v>87</v>
      </c>
      <c r="BG1390" s="31"/>
      <c r="BH1390" s="16"/>
      <c r="BI1390" s="19"/>
      <c r="BJ1390" s="16"/>
      <c r="BK1390" s="16"/>
      <c r="BL1390" s="34"/>
    </row>
    <row r="1391" spans="1:64">
      <c r="A1391" s="15">
        <v>1545</v>
      </c>
      <c r="B1391" s="16">
        <v>301</v>
      </c>
      <c r="C1391" s="17" t="s">
        <v>112</v>
      </c>
      <c r="D1391" s="18">
        <v>1117823844</v>
      </c>
      <c r="E1391" s="18">
        <v>1117823844</v>
      </c>
      <c r="F1391" s="18">
        <v>1117823844</v>
      </c>
      <c r="G1391" s="17" t="s">
        <v>6745</v>
      </c>
      <c r="H1391" s="16" t="s">
        <v>89</v>
      </c>
      <c r="I1391" s="19">
        <v>32172</v>
      </c>
      <c r="J1391" s="16">
        <f ca="1">IF(I1391=0," ",DATEDIF(I1391,TODAY(),"Y"))</f>
        <v>37</v>
      </c>
      <c r="K1391" s="17" t="s">
        <v>67</v>
      </c>
      <c r="L1391" s="16">
        <v>4070</v>
      </c>
      <c r="M1391" s="16" t="s">
        <v>3596</v>
      </c>
      <c r="N1391" s="16" t="s">
        <v>3597</v>
      </c>
      <c r="O1391" s="35" t="s">
        <v>3598</v>
      </c>
      <c r="P1391" s="16" t="s">
        <v>71</v>
      </c>
      <c r="Q1391" s="16" t="s">
        <v>131</v>
      </c>
      <c r="R1391" s="38" t="s">
        <v>73</v>
      </c>
      <c r="S1391" s="22"/>
      <c r="T1391" s="22">
        <v>1545</v>
      </c>
      <c r="U1391" s="22" t="s">
        <v>3597</v>
      </c>
      <c r="V1391" s="37" t="s">
        <v>3598</v>
      </c>
      <c r="W1391" s="16">
        <v>1000</v>
      </c>
      <c r="X1391" s="16" t="s">
        <v>74</v>
      </c>
      <c r="Y1391" s="16" t="s">
        <v>3599</v>
      </c>
      <c r="Z1391" s="16" t="s">
        <v>3600</v>
      </c>
      <c r="AA1391" s="16" t="s">
        <v>478</v>
      </c>
      <c r="AB1391" s="16" t="s">
        <v>771</v>
      </c>
      <c r="AC1391" s="16" t="s">
        <v>772</v>
      </c>
      <c r="AD1391" s="16" t="s">
        <v>4998</v>
      </c>
      <c r="AE1391" s="16" t="s">
        <v>3601</v>
      </c>
      <c r="AF1391" s="24">
        <v>2948278</v>
      </c>
      <c r="AG1391" s="25" t="s">
        <v>78</v>
      </c>
      <c r="AH1391" s="24">
        <v>2948278</v>
      </c>
      <c r="AI1391" s="26" t="s">
        <v>78</v>
      </c>
      <c r="AJ1391" s="27">
        <v>43285</v>
      </c>
      <c r="AK1391" s="19"/>
      <c r="AL1391" s="28">
        <f t="shared" ca="1" si="127"/>
        <v>6.75</v>
      </c>
      <c r="AM1391" s="16" t="s">
        <v>120</v>
      </c>
      <c r="AN1391" s="16" t="s">
        <v>94</v>
      </c>
      <c r="AO1391" s="16" t="s">
        <v>773</v>
      </c>
      <c r="AP1391" s="30">
        <v>6.9690000000000002E-2</v>
      </c>
      <c r="AQ1391" s="31" t="s">
        <v>6746</v>
      </c>
      <c r="AR1391" s="31" t="s">
        <v>6747</v>
      </c>
      <c r="AS1391" s="16" t="s">
        <v>107</v>
      </c>
      <c r="AT1391" s="16"/>
      <c r="AU1391" s="33"/>
      <c r="AV1391" s="16"/>
      <c r="AW1391" s="16" t="s">
        <v>6748</v>
      </c>
      <c r="AX1391" s="16">
        <v>3223071354</v>
      </c>
      <c r="AY1391" s="16" t="s">
        <v>78</v>
      </c>
      <c r="AZ1391" s="16" t="str">
        <f t="shared" ca="1" si="128"/>
        <v xml:space="preserve"> </v>
      </c>
      <c r="BA1391" s="16" t="s">
        <v>87</v>
      </c>
      <c r="BB1391" s="16" t="s">
        <v>87</v>
      </c>
      <c r="BC1391" s="16"/>
      <c r="BD1391" s="18" t="s">
        <v>87</v>
      </c>
      <c r="BE1391" s="16"/>
      <c r="BF1391" s="16" t="s">
        <v>87</v>
      </c>
      <c r="BG1391" s="31"/>
      <c r="BH1391" s="16"/>
      <c r="BI1391" s="19"/>
      <c r="BJ1391" s="16"/>
      <c r="BK1391" s="16"/>
      <c r="BL1391" s="34"/>
    </row>
    <row r="1392" spans="1:64">
      <c r="A1392" s="15">
        <v>1546</v>
      </c>
      <c r="B1392" s="16">
        <v>301</v>
      </c>
      <c r="C1392" s="17" t="s">
        <v>64</v>
      </c>
      <c r="D1392" s="18">
        <v>1117827210</v>
      </c>
      <c r="E1392" s="18">
        <v>1117827210</v>
      </c>
      <c r="F1392" s="18">
        <v>1117827210</v>
      </c>
      <c r="G1392" s="17" t="s">
        <v>6749</v>
      </c>
      <c r="H1392" s="16" t="s">
        <v>66</v>
      </c>
      <c r="I1392" s="19" t="s">
        <v>6750</v>
      </c>
      <c r="J1392" s="16">
        <f ca="1">IF(I1392=0," ",DATEDIF(I1392,TODAY(),"Y"))</f>
        <v>33</v>
      </c>
      <c r="K1392" s="17" t="s">
        <v>67</v>
      </c>
      <c r="L1392" s="16">
        <v>4070</v>
      </c>
      <c r="M1392" s="16" t="s">
        <v>3596</v>
      </c>
      <c r="N1392" s="16" t="s">
        <v>3597</v>
      </c>
      <c r="O1392" s="35" t="s">
        <v>3598</v>
      </c>
      <c r="P1392" s="16" t="s">
        <v>71</v>
      </c>
      <c r="Q1392" s="16" t="s">
        <v>131</v>
      </c>
      <c r="R1392" s="38" t="s">
        <v>73</v>
      </c>
      <c r="S1392" s="22"/>
      <c r="T1392" s="22">
        <v>1546</v>
      </c>
      <c r="U1392" s="22" t="s">
        <v>3597</v>
      </c>
      <c r="V1392" s="37" t="s">
        <v>3598</v>
      </c>
      <c r="W1392" s="16">
        <v>1000</v>
      </c>
      <c r="X1392" s="16" t="s">
        <v>74</v>
      </c>
      <c r="Y1392" s="16" t="s">
        <v>3599</v>
      </c>
      <c r="Z1392" s="16" t="s">
        <v>3600</v>
      </c>
      <c r="AA1392" s="16" t="s">
        <v>671</v>
      </c>
      <c r="AB1392" s="16" t="s">
        <v>691</v>
      </c>
      <c r="AC1392" s="16" t="s">
        <v>692</v>
      </c>
      <c r="AD1392" s="16" t="s">
        <v>6751</v>
      </c>
      <c r="AE1392" s="16" t="s">
        <v>3601</v>
      </c>
      <c r="AF1392" s="24">
        <v>2948278</v>
      </c>
      <c r="AG1392" s="25" t="s">
        <v>78</v>
      </c>
      <c r="AH1392" s="24">
        <v>2948278</v>
      </c>
      <c r="AI1392" s="26" t="s">
        <v>78</v>
      </c>
      <c r="AJ1392" s="27">
        <v>42996</v>
      </c>
      <c r="AK1392" s="19"/>
      <c r="AL1392" s="28">
        <f t="shared" ca="1" si="127"/>
        <v>7.5</v>
      </c>
      <c r="AM1392" s="16" t="s">
        <v>183</v>
      </c>
      <c r="AN1392" s="16" t="s">
        <v>94</v>
      </c>
      <c r="AO1392" s="16" t="s">
        <v>693</v>
      </c>
      <c r="AP1392" s="30">
        <v>6.9690000000000002E-2</v>
      </c>
      <c r="AQ1392" s="31" t="s">
        <v>6752</v>
      </c>
      <c r="AR1392" s="31" t="s">
        <v>6752</v>
      </c>
      <c r="AS1392" s="16" t="s">
        <v>107</v>
      </c>
      <c r="AT1392" s="16"/>
      <c r="AU1392" s="33"/>
      <c r="AV1392" s="16"/>
      <c r="AW1392" s="16" t="s">
        <v>6753</v>
      </c>
      <c r="AX1392" s="16">
        <v>3125558401</v>
      </c>
      <c r="AY1392" s="16" t="s">
        <v>78</v>
      </c>
      <c r="AZ1392" s="16" t="str">
        <f t="shared" ca="1" si="128"/>
        <v xml:space="preserve"> </v>
      </c>
      <c r="BA1392" s="16" t="s">
        <v>87</v>
      </c>
      <c r="BB1392" s="16" t="s">
        <v>87</v>
      </c>
      <c r="BC1392" s="16"/>
      <c r="BD1392" s="18" t="s">
        <v>87</v>
      </c>
      <c r="BE1392" s="16"/>
      <c r="BF1392" s="16" t="s">
        <v>87</v>
      </c>
      <c r="BG1392" s="31"/>
      <c r="BH1392" s="16"/>
      <c r="BI1392" s="19"/>
      <c r="BJ1392" s="16"/>
      <c r="BK1392" s="16"/>
      <c r="BL1392" s="34"/>
    </row>
    <row r="1393" spans="1:64">
      <c r="A1393" s="15">
        <v>1547</v>
      </c>
      <c r="B1393" s="16">
        <v>301</v>
      </c>
      <c r="C1393" s="17" t="s">
        <v>112</v>
      </c>
      <c r="D1393" s="289">
        <v>1151461992</v>
      </c>
      <c r="E1393" s="289">
        <v>1151461992</v>
      </c>
      <c r="F1393" s="289">
        <v>1151461992</v>
      </c>
      <c r="G1393" s="86" t="s">
        <v>6754</v>
      </c>
      <c r="H1393" s="16" t="s">
        <v>66</v>
      </c>
      <c r="I1393" s="87">
        <v>33976</v>
      </c>
      <c r="J1393" s="16">
        <v>30</v>
      </c>
      <c r="K1393" s="17" t="s">
        <v>67</v>
      </c>
      <c r="L1393" s="16">
        <v>4070</v>
      </c>
      <c r="M1393" s="16" t="s">
        <v>3596</v>
      </c>
      <c r="N1393" s="16" t="s">
        <v>3597</v>
      </c>
      <c r="O1393" s="35" t="s">
        <v>3598</v>
      </c>
      <c r="P1393" s="16" t="s">
        <v>71</v>
      </c>
      <c r="Q1393" s="16" t="s">
        <v>131</v>
      </c>
      <c r="R1393" s="38" t="s">
        <v>73</v>
      </c>
      <c r="S1393" s="22"/>
      <c r="T1393" s="22">
        <v>1547</v>
      </c>
      <c r="U1393" s="22" t="s">
        <v>3597</v>
      </c>
      <c r="V1393" s="37" t="s">
        <v>3598</v>
      </c>
      <c r="W1393" s="16">
        <v>1000</v>
      </c>
      <c r="X1393" s="16" t="s">
        <v>74</v>
      </c>
      <c r="Y1393" s="16" t="s">
        <v>3599</v>
      </c>
      <c r="Z1393" s="16" t="s">
        <v>3600</v>
      </c>
      <c r="AA1393" s="16" t="s">
        <v>76</v>
      </c>
      <c r="AB1393" s="16" t="s">
        <v>76</v>
      </c>
      <c r="AC1393" s="16" t="s">
        <v>76</v>
      </c>
      <c r="AD1393" s="16"/>
      <c r="AE1393" s="16" t="s">
        <v>3601</v>
      </c>
      <c r="AF1393" s="24">
        <v>2948278</v>
      </c>
      <c r="AG1393" s="25" t="s">
        <v>78</v>
      </c>
      <c r="AH1393" s="24">
        <v>2948278</v>
      </c>
      <c r="AI1393" s="26" t="s">
        <v>78</v>
      </c>
      <c r="AJ1393" s="27">
        <v>45271</v>
      </c>
      <c r="AK1393" s="86" t="s">
        <v>6755</v>
      </c>
      <c r="AL1393" s="28">
        <f t="shared" ca="1" si="127"/>
        <v>1.25</v>
      </c>
      <c r="AM1393" s="16" t="s">
        <v>80</v>
      </c>
      <c r="AN1393" s="86" t="s">
        <v>94</v>
      </c>
      <c r="AO1393" s="86" t="s">
        <v>82</v>
      </c>
      <c r="AP1393" s="30">
        <v>6.9690000000000002E-2</v>
      </c>
      <c r="AQ1393" s="31" t="s">
        <v>6756</v>
      </c>
      <c r="AR1393" s="88" t="s">
        <v>6757</v>
      </c>
      <c r="AS1393" s="49" t="s">
        <v>107</v>
      </c>
      <c r="AT1393" s="16"/>
      <c r="AU1393" s="33"/>
      <c r="AV1393" s="16"/>
      <c r="AW1393" s="86" t="s">
        <v>6758</v>
      </c>
      <c r="AX1393" s="86">
        <v>3107142488</v>
      </c>
      <c r="AY1393" s="16" t="s">
        <v>78</v>
      </c>
      <c r="AZ1393" s="16" t="str">
        <f t="shared" si="128"/>
        <v xml:space="preserve"> </v>
      </c>
      <c r="BA1393" s="16" t="s">
        <v>87</v>
      </c>
      <c r="BB1393" s="16" t="s">
        <v>87</v>
      </c>
      <c r="BC1393" s="16"/>
      <c r="BD1393" s="18" t="s">
        <v>87</v>
      </c>
      <c r="BE1393" s="16"/>
      <c r="BF1393" s="16" t="s">
        <v>87</v>
      </c>
      <c r="BG1393" s="31"/>
      <c r="BH1393" s="16"/>
      <c r="BI1393" s="19"/>
      <c r="BJ1393" s="16"/>
      <c r="BK1393" s="16"/>
      <c r="BL1393" s="34"/>
    </row>
    <row r="1394" spans="1:64">
      <c r="A1394" s="15">
        <v>1548</v>
      </c>
      <c r="B1394" s="16">
        <v>301</v>
      </c>
      <c r="C1394" s="17" t="s">
        <v>64</v>
      </c>
      <c r="D1394" s="18">
        <v>1117827435</v>
      </c>
      <c r="E1394" s="18">
        <v>1117827435</v>
      </c>
      <c r="F1394" s="18">
        <v>1117827435</v>
      </c>
      <c r="G1394" s="17" t="s">
        <v>6759</v>
      </c>
      <c r="H1394" s="16" t="s">
        <v>89</v>
      </c>
      <c r="I1394" s="19">
        <v>30662</v>
      </c>
      <c r="J1394" s="16">
        <f t="shared" ref="J1394:J1400" ca="1" si="129">IF(I1394=0," ",DATEDIF(I1394,TODAY(),"Y"))</f>
        <v>41</v>
      </c>
      <c r="K1394" s="17" t="s">
        <v>67</v>
      </c>
      <c r="L1394" s="16">
        <v>4070</v>
      </c>
      <c r="M1394" s="16" t="s">
        <v>3596</v>
      </c>
      <c r="N1394" s="16" t="s">
        <v>3597</v>
      </c>
      <c r="O1394" s="35" t="s">
        <v>3598</v>
      </c>
      <c r="P1394" s="16" t="s">
        <v>71</v>
      </c>
      <c r="Q1394" s="16" t="s">
        <v>131</v>
      </c>
      <c r="R1394" s="38" t="s">
        <v>73</v>
      </c>
      <c r="S1394" s="22"/>
      <c r="T1394" s="22">
        <v>1548</v>
      </c>
      <c r="U1394" s="22" t="s">
        <v>3597</v>
      </c>
      <c r="V1394" s="37" t="s">
        <v>3598</v>
      </c>
      <c r="W1394" s="16">
        <v>1000</v>
      </c>
      <c r="X1394" s="16" t="s">
        <v>74</v>
      </c>
      <c r="Y1394" s="16" t="s">
        <v>3599</v>
      </c>
      <c r="Z1394" s="16" t="s">
        <v>3600</v>
      </c>
      <c r="AA1394" s="16" t="s">
        <v>76</v>
      </c>
      <c r="AB1394" s="16" t="s">
        <v>76</v>
      </c>
      <c r="AC1394" s="16" t="s">
        <v>76</v>
      </c>
      <c r="AD1394" s="16"/>
      <c r="AE1394" s="16" t="s">
        <v>3601</v>
      </c>
      <c r="AF1394" s="24">
        <v>2948278</v>
      </c>
      <c r="AG1394" s="25" t="s">
        <v>78</v>
      </c>
      <c r="AH1394" s="24">
        <v>2948278</v>
      </c>
      <c r="AI1394" s="26" t="s">
        <v>78</v>
      </c>
      <c r="AJ1394" s="27">
        <v>43308</v>
      </c>
      <c r="AK1394" s="19"/>
      <c r="AL1394" s="28">
        <f t="shared" ca="1" si="127"/>
        <v>6.666666666666667</v>
      </c>
      <c r="AM1394" s="16" t="s">
        <v>269</v>
      </c>
      <c r="AN1394" s="16" t="s">
        <v>94</v>
      </c>
      <c r="AO1394" s="16" t="s">
        <v>82</v>
      </c>
      <c r="AP1394" s="30">
        <v>6.9690000000000002E-2</v>
      </c>
      <c r="AQ1394" s="31" t="s">
        <v>6760</v>
      </c>
      <c r="AR1394" s="31" t="s">
        <v>6761</v>
      </c>
      <c r="AS1394" s="16" t="s">
        <v>107</v>
      </c>
      <c r="AT1394" s="16"/>
      <c r="AU1394" s="33"/>
      <c r="AV1394" s="16"/>
      <c r="AW1394" s="16" t="s">
        <v>6762</v>
      </c>
      <c r="AX1394" s="16">
        <v>3505909119</v>
      </c>
      <c r="AY1394" s="16" t="s">
        <v>78</v>
      </c>
      <c r="AZ1394" s="16" t="str">
        <f t="shared" ca="1" si="128"/>
        <v xml:space="preserve"> </v>
      </c>
      <c r="BA1394" s="16" t="s">
        <v>87</v>
      </c>
      <c r="BB1394" s="16" t="s">
        <v>87</v>
      </c>
      <c r="BC1394" s="16"/>
      <c r="BD1394" s="18" t="s">
        <v>87</v>
      </c>
      <c r="BE1394" s="16"/>
      <c r="BF1394" s="16" t="s">
        <v>87</v>
      </c>
      <c r="BG1394" s="31"/>
      <c r="BH1394" s="16"/>
      <c r="BI1394" s="19"/>
      <c r="BJ1394" s="16"/>
      <c r="BK1394" s="16"/>
      <c r="BL1394" s="34"/>
    </row>
    <row r="1395" spans="1:64">
      <c r="A1395" s="15">
        <v>1549</v>
      </c>
      <c r="B1395" s="16">
        <v>301</v>
      </c>
      <c r="C1395" s="17" t="s">
        <v>64</v>
      </c>
      <c r="D1395" s="18">
        <v>1117837685</v>
      </c>
      <c r="E1395" s="18">
        <v>1117837685</v>
      </c>
      <c r="F1395" s="18">
        <v>1117837685</v>
      </c>
      <c r="G1395" s="17" t="s">
        <v>6763</v>
      </c>
      <c r="H1395" s="16" t="s">
        <v>89</v>
      </c>
      <c r="I1395" s="19" t="s">
        <v>6764</v>
      </c>
      <c r="J1395" s="16">
        <f t="shared" ca="1" si="129"/>
        <v>37</v>
      </c>
      <c r="K1395" s="17" t="s">
        <v>67</v>
      </c>
      <c r="L1395" s="16">
        <v>4070</v>
      </c>
      <c r="M1395" s="16" t="s">
        <v>3596</v>
      </c>
      <c r="N1395" s="16" t="s">
        <v>3597</v>
      </c>
      <c r="O1395" s="35" t="s">
        <v>3598</v>
      </c>
      <c r="P1395" s="16" t="s">
        <v>71</v>
      </c>
      <c r="Q1395" s="16" t="s">
        <v>131</v>
      </c>
      <c r="R1395" s="38" t="s">
        <v>73</v>
      </c>
      <c r="S1395" s="22"/>
      <c r="T1395" s="22">
        <v>1549</v>
      </c>
      <c r="U1395" s="22" t="s">
        <v>3597</v>
      </c>
      <c r="V1395" s="37" t="s">
        <v>3598</v>
      </c>
      <c r="W1395" s="16">
        <v>1000</v>
      </c>
      <c r="X1395" s="16" t="s">
        <v>74</v>
      </c>
      <c r="Y1395" s="16" t="s">
        <v>3599</v>
      </c>
      <c r="Z1395" s="16" t="s">
        <v>3600</v>
      </c>
      <c r="AA1395" s="16" t="s">
        <v>671</v>
      </c>
      <c r="AB1395" s="16" t="s">
        <v>691</v>
      </c>
      <c r="AC1395" s="16" t="s">
        <v>692</v>
      </c>
      <c r="AD1395" s="16" t="s">
        <v>6765</v>
      </c>
      <c r="AE1395" s="16" t="s">
        <v>3601</v>
      </c>
      <c r="AF1395" s="24">
        <v>2948278</v>
      </c>
      <c r="AG1395" s="25" t="s">
        <v>78</v>
      </c>
      <c r="AH1395" s="24">
        <v>2948278</v>
      </c>
      <c r="AI1395" s="26" t="s">
        <v>78</v>
      </c>
      <c r="AJ1395" s="27">
        <v>42989</v>
      </c>
      <c r="AK1395" s="19"/>
      <c r="AL1395" s="28">
        <f t="shared" ca="1" si="127"/>
        <v>7.5</v>
      </c>
      <c r="AM1395" s="16" t="s">
        <v>120</v>
      </c>
      <c r="AN1395" s="16" t="s">
        <v>94</v>
      </c>
      <c r="AO1395" s="16" t="s">
        <v>693</v>
      </c>
      <c r="AP1395" s="30">
        <v>6.9690000000000002E-2</v>
      </c>
      <c r="AQ1395" s="31" t="s">
        <v>6766</v>
      </c>
      <c r="AR1395" s="31" t="s">
        <v>6766</v>
      </c>
      <c r="AS1395" s="16" t="s">
        <v>107</v>
      </c>
      <c r="AT1395" s="16"/>
      <c r="AU1395" s="33"/>
      <c r="AV1395" s="16"/>
      <c r="AW1395" s="16" t="s">
        <v>6767</v>
      </c>
      <c r="AX1395" s="16">
        <v>3123601611</v>
      </c>
      <c r="AY1395" s="16">
        <v>3232249018</v>
      </c>
      <c r="AZ1395" s="16" t="str">
        <f t="shared" ca="1" si="128"/>
        <v xml:space="preserve"> </v>
      </c>
      <c r="BA1395" s="16" t="s">
        <v>87</v>
      </c>
      <c r="BB1395" s="16" t="s">
        <v>87</v>
      </c>
      <c r="BC1395" s="16"/>
      <c r="BD1395" s="18" t="s">
        <v>87</v>
      </c>
      <c r="BE1395" s="16"/>
      <c r="BF1395" s="16" t="s">
        <v>87</v>
      </c>
      <c r="BG1395" s="31"/>
      <c r="BH1395" s="16"/>
      <c r="BI1395" s="19"/>
      <c r="BJ1395" s="16"/>
      <c r="BK1395" s="16"/>
      <c r="BL1395" s="34"/>
    </row>
    <row r="1396" spans="1:64">
      <c r="A1396" s="15">
        <v>1550</v>
      </c>
      <c r="B1396" s="16">
        <v>301</v>
      </c>
      <c r="C1396" s="17" t="s">
        <v>64</v>
      </c>
      <c r="D1396" s="18">
        <v>1117837686</v>
      </c>
      <c r="E1396" s="18">
        <v>1117837686</v>
      </c>
      <c r="F1396" s="18">
        <v>1117837686</v>
      </c>
      <c r="G1396" s="17" t="s">
        <v>6768</v>
      </c>
      <c r="H1396" s="16" t="s">
        <v>229</v>
      </c>
      <c r="I1396" s="19">
        <v>33765</v>
      </c>
      <c r="J1396" s="16">
        <f t="shared" ca="1" si="129"/>
        <v>32</v>
      </c>
      <c r="K1396" s="17" t="s">
        <v>67</v>
      </c>
      <c r="L1396" s="16">
        <v>4070</v>
      </c>
      <c r="M1396" s="16" t="s">
        <v>3596</v>
      </c>
      <c r="N1396" s="16" t="s">
        <v>3597</v>
      </c>
      <c r="O1396" s="35" t="s">
        <v>3598</v>
      </c>
      <c r="P1396" s="16" t="s">
        <v>71</v>
      </c>
      <c r="Q1396" s="16" t="s">
        <v>131</v>
      </c>
      <c r="R1396" s="38" t="s">
        <v>73</v>
      </c>
      <c r="S1396" s="22"/>
      <c r="T1396" s="22">
        <v>1550</v>
      </c>
      <c r="U1396" s="22" t="s">
        <v>3597</v>
      </c>
      <c r="V1396" s="37" t="s">
        <v>3598</v>
      </c>
      <c r="W1396" s="16">
        <v>1000</v>
      </c>
      <c r="X1396" s="16" t="s">
        <v>74</v>
      </c>
      <c r="Y1396" s="16" t="s">
        <v>3599</v>
      </c>
      <c r="Z1396" s="16" t="s">
        <v>3600</v>
      </c>
      <c r="AA1396" s="16" t="s">
        <v>1359</v>
      </c>
      <c r="AB1396" s="16" t="s">
        <v>4146</v>
      </c>
      <c r="AC1396" s="16" t="s">
        <v>1951</v>
      </c>
      <c r="AD1396" s="16" t="s">
        <v>4147</v>
      </c>
      <c r="AE1396" s="16" t="s">
        <v>3601</v>
      </c>
      <c r="AF1396" s="24">
        <v>2948278</v>
      </c>
      <c r="AG1396" s="25" t="s">
        <v>78</v>
      </c>
      <c r="AH1396" s="24">
        <v>2948278</v>
      </c>
      <c r="AI1396" s="26" t="s">
        <v>78</v>
      </c>
      <c r="AJ1396" s="27">
        <v>43285</v>
      </c>
      <c r="AK1396" s="19"/>
      <c r="AL1396" s="28">
        <f t="shared" ca="1" si="127"/>
        <v>6.75</v>
      </c>
      <c r="AM1396" s="16" t="s">
        <v>183</v>
      </c>
      <c r="AN1396" s="16" t="s">
        <v>94</v>
      </c>
      <c r="AO1396" s="16" t="s">
        <v>1953</v>
      </c>
      <c r="AP1396" s="30">
        <v>6.9690000000000002E-2</v>
      </c>
      <c r="AQ1396" s="31" t="s">
        <v>6769</v>
      </c>
      <c r="AR1396" s="31" t="s">
        <v>6769</v>
      </c>
      <c r="AS1396" s="16" t="s">
        <v>107</v>
      </c>
      <c r="AT1396" s="16"/>
      <c r="AU1396" s="33"/>
      <c r="AV1396" s="16"/>
      <c r="AW1396" s="16" t="s">
        <v>6770</v>
      </c>
      <c r="AX1396" s="16">
        <v>3115405939</v>
      </c>
      <c r="AY1396" s="16" t="s">
        <v>78</v>
      </c>
      <c r="AZ1396" s="16" t="str">
        <f t="shared" ca="1" si="128"/>
        <v xml:space="preserve"> </v>
      </c>
      <c r="BA1396" s="16" t="s">
        <v>87</v>
      </c>
      <c r="BB1396" s="16" t="s">
        <v>87</v>
      </c>
      <c r="BC1396" s="16"/>
      <c r="BD1396" s="18" t="s">
        <v>87</v>
      </c>
      <c r="BE1396" s="16"/>
      <c r="BF1396" s="16" t="s">
        <v>87</v>
      </c>
      <c r="BG1396" s="31"/>
      <c r="BH1396" s="16"/>
      <c r="BI1396" s="19"/>
      <c r="BJ1396" s="16"/>
      <c r="BK1396" s="16"/>
      <c r="BL1396" s="34"/>
    </row>
    <row r="1397" spans="1:64">
      <c r="A1397" s="15">
        <v>1551</v>
      </c>
      <c r="B1397" s="16">
        <v>301</v>
      </c>
      <c r="C1397" s="17" t="s">
        <v>112</v>
      </c>
      <c r="D1397" s="18">
        <v>1117839107</v>
      </c>
      <c r="E1397" s="18">
        <v>1117839107</v>
      </c>
      <c r="F1397" s="18">
        <v>1117839107</v>
      </c>
      <c r="G1397" s="17" t="s">
        <v>6771</v>
      </c>
      <c r="H1397" s="16" t="s">
        <v>89</v>
      </c>
      <c r="I1397" s="19">
        <v>33777</v>
      </c>
      <c r="J1397" s="16">
        <f t="shared" ca="1" si="129"/>
        <v>32</v>
      </c>
      <c r="K1397" s="17" t="s">
        <v>67</v>
      </c>
      <c r="L1397" s="16">
        <v>4070</v>
      </c>
      <c r="M1397" s="16" t="s">
        <v>3596</v>
      </c>
      <c r="N1397" s="16" t="s">
        <v>3597</v>
      </c>
      <c r="O1397" s="35" t="s">
        <v>3598</v>
      </c>
      <c r="P1397" s="16" t="s">
        <v>71</v>
      </c>
      <c r="Q1397" s="16" t="s">
        <v>131</v>
      </c>
      <c r="R1397" s="38" t="s">
        <v>73</v>
      </c>
      <c r="S1397" s="22"/>
      <c r="T1397" s="22">
        <v>1551</v>
      </c>
      <c r="U1397" s="22" t="s">
        <v>3597</v>
      </c>
      <c r="V1397" s="37" t="s">
        <v>3598</v>
      </c>
      <c r="W1397" s="16">
        <v>1000</v>
      </c>
      <c r="X1397" s="16" t="s">
        <v>74</v>
      </c>
      <c r="Y1397" s="16" t="s">
        <v>3599</v>
      </c>
      <c r="Z1397" s="16" t="s">
        <v>3600</v>
      </c>
      <c r="AA1397" s="16" t="s">
        <v>671</v>
      </c>
      <c r="AB1397" s="16" t="s">
        <v>3816</v>
      </c>
      <c r="AC1397" s="16" t="s">
        <v>3817</v>
      </c>
      <c r="AD1397" s="16"/>
      <c r="AE1397" s="16" t="s">
        <v>3601</v>
      </c>
      <c r="AF1397" s="24">
        <v>2948278</v>
      </c>
      <c r="AG1397" s="25" t="s">
        <v>78</v>
      </c>
      <c r="AH1397" s="24">
        <v>2948278</v>
      </c>
      <c r="AI1397" s="26" t="s">
        <v>78</v>
      </c>
      <c r="AJ1397" s="27">
        <v>43285</v>
      </c>
      <c r="AK1397" s="19"/>
      <c r="AL1397" s="28">
        <f t="shared" ca="1" si="127"/>
        <v>6.75</v>
      </c>
      <c r="AM1397" s="16" t="s">
        <v>183</v>
      </c>
      <c r="AN1397" s="16" t="s">
        <v>94</v>
      </c>
      <c r="AO1397" s="16" t="s">
        <v>3818</v>
      </c>
      <c r="AP1397" s="30">
        <v>6.9690000000000002E-2</v>
      </c>
      <c r="AQ1397" s="31" t="s">
        <v>6772</v>
      </c>
      <c r="AR1397" s="31" t="s">
        <v>6772</v>
      </c>
      <c r="AS1397" s="16" t="s">
        <v>107</v>
      </c>
      <c r="AT1397" s="16"/>
      <c r="AU1397" s="33"/>
      <c r="AV1397" s="16"/>
      <c r="AW1397" s="16" t="s">
        <v>6773</v>
      </c>
      <c r="AX1397" s="16">
        <v>3233235143</v>
      </c>
      <c r="AY1397" s="16" t="s">
        <v>78</v>
      </c>
      <c r="AZ1397" s="16" t="str">
        <f t="shared" ca="1" si="128"/>
        <v xml:space="preserve"> </v>
      </c>
      <c r="BA1397" s="16" t="s">
        <v>87</v>
      </c>
      <c r="BB1397" s="16" t="s">
        <v>211</v>
      </c>
      <c r="BC1397" s="16"/>
      <c r="BD1397" s="18" t="s">
        <v>87</v>
      </c>
      <c r="BE1397" s="16"/>
      <c r="BF1397" s="16" t="s">
        <v>87</v>
      </c>
      <c r="BG1397" s="31"/>
      <c r="BH1397" s="16"/>
      <c r="BI1397" s="19"/>
      <c r="BJ1397" s="16"/>
      <c r="BK1397" s="16"/>
      <c r="BL1397" s="34"/>
    </row>
    <row r="1398" spans="1:64">
      <c r="A1398" s="15">
        <v>1552</v>
      </c>
      <c r="B1398" s="16">
        <v>301</v>
      </c>
      <c r="C1398" s="17" t="s">
        <v>64</v>
      </c>
      <c r="D1398" s="18">
        <v>1118026170</v>
      </c>
      <c r="E1398" s="18">
        <v>1118026170</v>
      </c>
      <c r="F1398" s="18">
        <v>1118026170</v>
      </c>
      <c r="G1398" s="17" t="s">
        <v>6774</v>
      </c>
      <c r="H1398" s="16" t="s">
        <v>229</v>
      </c>
      <c r="I1398" s="19">
        <v>33849</v>
      </c>
      <c r="J1398" s="16">
        <f t="shared" ca="1" si="129"/>
        <v>32</v>
      </c>
      <c r="K1398" s="17" t="s">
        <v>67</v>
      </c>
      <c r="L1398" s="16">
        <v>4070</v>
      </c>
      <c r="M1398" s="16" t="s">
        <v>3596</v>
      </c>
      <c r="N1398" s="16" t="s">
        <v>3597</v>
      </c>
      <c r="O1398" s="35" t="s">
        <v>3598</v>
      </c>
      <c r="P1398" s="16" t="s">
        <v>71</v>
      </c>
      <c r="Q1398" s="16" t="s">
        <v>131</v>
      </c>
      <c r="R1398" s="38" t="s">
        <v>73</v>
      </c>
      <c r="S1398" s="22"/>
      <c r="T1398" s="22">
        <v>1552</v>
      </c>
      <c r="U1398" s="22" t="s">
        <v>3597</v>
      </c>
      <c r="V1398" s="37" t="s">
        <v>3598</v>
      </c>
      <c r="W1398" s="16">
        <v>1000</v>
      </c>
      <c r="X1398" s="16" t="s">
        <v>74</v>
      </c>
      <c r="Y1398" s="16" t="s">
        <v>3599</v>
      </c>
      <c r="Z1398" s="16" t="s">
        <v>3600</v>
      </c>
      <c r="AA1398" s="16" t="s">
        <v>1359</v>
      </c>
      <c r="AB1398" s="16" t="s">
        <v>4352</v>
      </c>
      <c r="AC1398" s="16" t="s">
        <v>1951</v>
      </c>
      <c r="AD1398" s="16"/>
      <c r="AE1398" s="16" t="s">
        <v>3601</v>
      </c>
      <c r="AF1398" s="24">
        <v>2948278</v>
      </c>
      <c r="AG1398" s="25" t="s">
        <v>78</v>
      </c>
      <c r="AH1398" s="24">
        <v>2948278</v>
      </c>
      <c r="AI1398" s="26" t="s">
        <v>78</v>
      </c>
      <c r="AJ1398" s="27">
        <v>43059</v>
      </c>
      <c r="AK1398" s="19"/>
      <c r="AL1398" s="28">
        <f t="shared" ca="1" si="127"/>
        <v>7.333333333333333</v>
      </c>
      <c r="AM1398" s="16" t="s">
        <v>183</v>
      </c>
      <c r="AN1398" s="16" t="s">
        <v>94</v>
      </c>
      <c r="AO1398" s="16" t="s">
        <v>1953</v>
      </c>
      <c r="AP1398" s="30">
        <v>6.9690000000000002E-2</v>
      </c>
      <c r="AQ1398" s="31" t="s">
        <v>6775</v>
      </c>
      <c r="AR1398" s="31" t="s">
        <v>6775</v>
      </c>
      <c r="AS1398" s="16" t="s">
        <v>107</v>
      </c>
      <c r="AT1398" s="16"/>
      <c r="AU1398" s="33"/>
      <c r="AV1398" s="16"/>
      <c r="AW1398" s="16" t="s">
        <v>6776</v>
      </c>
      <c r="AX1398" s="16">
        <v>3219419904</v>
      </c>
      <c r="AY1398" s="16" t="s">
        <v>78</v>
      </c>
      <c r="AZ1398" s="16" t="str">
        <f t="shared" ca="1" si="128"/>
        <v xml:space="preserve"> </v>
      </c>
      <c r="BA1398" s="16" t="s">
        <v>87</v>
      </c>
      <c r="BB1398" s="16" t="s">
        <v>87</v>
      </c>
      <c r="BC1398" s="16"/>
      <c r="BD1398" s="18" t="s">
        <v>87</v>
      </c>
      <c r="BE1398" s="16"/>
      <c r="BF1398" s="16" t="s">
        <v>87</v>
      </c>
      <c r="BG1398" s="31"/>
      <c r="BH1398" s="16"/>
      <c r="BI1398" s="19"/>
      <c r="BJ1398" s="16"/>
      <c r="BK1398" s="16"/>
      <c r="BL1398" s="34"/>
    </row>
    <row r="1399" spans="1:64">
      <c r="A1399" s="15">
        <v>1553</v>
      </c>
      <c r="B1399" s="16">
        <v>301</v>
      </c>
      <c r="C1399" s="17" t="s">
        <v>64</v>
      </c>
      <c r="D1399" s="18">
        <v>1118292551</v>
      </c>
      <c r="E1399" s="18" t="e">
        <v>#N/A</v>
      </c>
      <c r="F1399" s="18" t="e">
        <v>#N/A</v>
      </c>
      <c r="G1399" s="17" t="s">
        <v>6777</v>
      </c>
      <c r="H1399" s="16" t="s">
        <v>89</v>
      </c>
      <c r="I1399" s="19" t="s">
        <v>6778</v>
      </c>
      <c r="J1399" s="16">
        <f t="shared" ca="1" si="129"/>
        <v>35</v>
      </c>
      <c r="K1399" s="17" t="s">
        <v>67</v>
      </c>
      <c r="L1399" s="16">
        <v>4070</v>
      </c>
      <c r="M1399" s="16" t="s">
        <v>3596</v>
      </c>
      <c r="N1399" s="16" t="s">
        <v>3597</v>
      </c>
      <c r="O1399" s="35" t="s">
        <v>3598</v>
      </c>
      <c r="P1399" s="16" t="s">
        <v>71</v>
      </c>
      <c r="Q1399" s="16" t="s">
        <v>131</v>
      </c>
      <c r="R1399" s="38" t="s">
        <v>6779</v>
      </c>
      <c r="S1399" s="22"/>
      <c r="T1399" s="22">
        <v>1553</v>
      </c>
      <c r="U1399" s="22" t="s">
        <v>3597</v>
      </c>
      <c r="V1399" s="37" t="s">
        <v>3598</v>
      </c>
      <c r="W1399" s="16">
        <v>1000</v>
      </c>
      <c r="X1399" s="16" t="s">
        <v>74</v>
      </c>
      <c r="Y1399" s="16" t="s">
        <v>3599</v>
      </c>
      <c r="Z1399" s="16" t="s">
        <v>3600</v>
      </c>
      <c r="AA1399" s="16" t="s">
        <v>463</v>
      </c>
      <c r="AB1399" s="16" t="s">
        <v>464</v>
      </c>
      <c r="AC1399" s="16" t="s">
        <v>465</v>
      </c>
      <c r="AD1399" s="16"/>
      <c r="AE1399" s="16" t="s">
        <v>1324</v>
      </c>
      <c r="AF1399" s="24">
        <v>2948278</v>
      </c>
      <c r="AG1399" s="25" t="s">
        <v>78</v>
      </c>
      <c r="AH1399" s="24">
        <v>2948278</v>
      </c>
      <c r="AI1399" s="26" t="s">
        <v>78</v>
      </c>
      <c r="AJ1399" s="27">
        <v>43021</v>
      </c>
      <c r="AK1399" s="19"/>
      <c r="AL1399" s="28">
        <f t="shared" ca="1" si="127"/>
        <v>7.416666666666667</v>
      </c>
      <c r="AM1399" s="16" t="s">
        <v>120</v>
      </c>
      <c r="AN1399" s="16" t="s">
        <v>121</v>
      </c>
      <c r="AO1399" s="16" t="s">
        <v>466</v>
      </c>
      <c r="AP1399" s="30">
        <v>6.9690000000000002E-2</v>
      </c>
      <c r="AQ1399" s="31" t="s">
        <v>6780</v>
      </c>
      <c r="AR1399" s="31" t="s">
        <v>6780</v>
      </c>
      <c r="AS1399" s="16" t="s">
        <v>107</v>
      </c>
      <c r="AT1399" s="16"/>
      <c r="AU1399" s="33"/>
      <c r="AV1399" s="16"/>
      <c r="AW1399" s="16" t="s">
        <v>6781</v>
      </c>
      <c r="AX1399" s="16">
        <v>3046118502</v>
      </c>
      <c r="AY1399" s="16">
        <v>3232242971</v>
      </c>
      <c r="AZ1399" s="16" t="str">
        <f t="shared" ca="1" si="128"/>
        <v xml:space="preserve"> </v>
      </c>
      <c r="BA1399" s="16" t="s">
        <v>87</v>
      </c>
      <c r="BB1399" s="16" t="s">
        <v>87</v>
      </c>
      <c r="BC1399" s="16"/>
      <c r="BD1399" s="18" t="s">
        <v>87</v>
      </c>
      <c r="BE1399" s="16"/>
      <c r="BF1399" s="16" t="s">
        <v>87</v>
      </c>
      <c r="BG1399" s="31"/>
      <c r="BH1399" s="16"/>
      <c r="BI1399" s="19"/>
      <c r="BJ1399" s="16"/>
      <c r="BK1399" s="16"/>
      <c r="BL1399" s="34"/>
    </row>
    <row r="1400" spans="1:64">
      <c r="A1400" s="15">
        <v>1554</v>
      </c>
      <c r="B1400" s="16">
        <v>301</v>
      </c>
      <c r="C1400" s="17" t="s">
        <v>64</v>
      </c>
      <c r="D1400" s="18">
        <v>1118559711</v>
      </c>
      <c r="E1400" s="18">
        <v>1118559711</v>
      </c>
      <c r="F1400" s="18">
        <v>1118559711</v>
      </c>
      <c r="G1400" s="17" t="s">
        <v>6782</v>
      </c>
      <c r="H1400" s="16" t="s">
        <v>89</v>
      </c>
      <c r="I1400" s="19" t="s">
        <v>6783</v>
      </c>
      <c r="J1400" s="16">
        <f t="shared" ca="1" si="129"/>
        <v>31</v>
      </c>
      <c r="K1400" s="17" t="s">
        <v>67</v>
      </c>
      <c r="L1400" s="16">
        <v>4070</v>
      </c>
      <c r="M1400" s="16" t="s">
        <v>3596</v>
      </c>
      <c r="N1400" s="16" t="s">
        <v>3597</v>
      </c>
      <c r="O1400" s="35" t="s">
        <v>3598</v>
      </c>
      <c r="P1400" s="16" t="s">
        <v>71</v>
      </c>
      <c r="Q1400" s="16" t="s">
        <v>131</v>
      </c>
      <c r="R1400" s="38" t="s">
        <v>73</v>
      </c>
      <c r="S1400" s="22"/>
      <c r="T1400" s="22">
        <v>1554</v>
      </c>
      <c r="U1400" s="22" t="s">
        <v>3597</v>
      </c>
      <c r="V1400" s="37" t="s">
        <v>3598</v>
      </c>
      <c r="W1400" s="16">
        <v>1000</v>
      </c>
      <c r="X1400" s="16" t="s">
        <v>74</v>
      </c>
      <c r="Y1400" s="16" t="s">
        <v>3599</v>
      </c>
      <c r="Z1400" s="16" t="s">
        <v>3600</v>
      </c>
      <c r="AA1400" s="16" t="s">
        <v>671</v>
      </c>
      <c r="AB1400" s="16" t="s">
        <v>4243</v>
      </c>
      <c r="AC1400" s="16" t="s">
        <v>692</v>
      </c>
      <c r="AD1400" s="16" t="s">
        <v>4244</v>
      </c>
      <c r="AE1400" s="16" t="s">
        <v>1324</v>
      </c>
      <c r="AF1400" s="24">
        <v>2948278</v>
      </c>
      <c r="AG1400" s="25" t="s">
        <v>78</v>
      </c>
      <c r="AH1400" s="24">
        <v>2948278</v>
      </c>
      <c r="AI1400" s="26" t="s">
        <v>78</v>
      </c>
      <c r="AJ1400" s="27">
        <v>42866</v>
      </c>
      <c r="AK1400" s="19"/>
      <c r="AL1400" s="28">
        <f t="shared" ca="1" si="127"/>
        <v>7.833333333333333</v>
      </c>
      <c r="AM1400" s="16" t="s">
        <v>183</v>
      </c>
      <c r="AN1400" s="16" t="s">
        <v>121</v>
      </c>
      <c r="AO1400" s="16" t="s">
        <v>693</v>
      </c>
      <c r="AP1400" s="30">
        <v>6.9690000000000002E-2</v>
      </c>
      <c r="AQ1400" s="31" t="s">
        <v>6784</v>
      </c>
      <c r="AR1400" s="31" t="s">
        <v>6784</v>
      </c>
      <c r="AS1400" s="16" t="s">
        <v>107</v>
      </c>
      <c r="AT1400" s="16"/>
      <c r="AU1400" s="33"/>
      <c r="AV1400" s="16"/>
      <c r="AW1400" s="16" t="s">
        <v>6785</v>
      </c>
      <c r="AX1400" s="16">
        <v>3103316579</v>
      </c>
      <c r="AY1400" s="16" t="s">
        <v>78</v>
      </c>
      <c r="AZ1400" s="16" t="str">
        <f t="shared" ca="1" si="128"/>
        <v xml:space="preserve"> </v>
      </c>
      <c r="BA1400" s="16" t="s">
        <v>87</v>
      </c>
      <c r="BB1400" s="16" t="s">
        <v>87</v>
      </c>
      <c r="BC1400" s="16"/>
      <c r="BD1400" s="18" t="s">
        <v>87</v>
      </c>
      <c r="BE1400" s="16"/>
      <c r="BF1400" s="16" t="s">
        <v>87</v>
      </c>
      <c r="BG1400" s="31"/>
      <c r="BH1400" s="16"/>
      <c r="BI1400" s="19"/>
      <c r="BJ1400" s="16"/>
      <c r="BK1400" s="16"/>
      <c r="BL1400" s="34"/>
    </row>
    <row r="1401" spans="1:64">
      <c r="A1401" s="15">
        <v>1556</v>
      </c>
      <c r="B1401" s="16">
        <v>301</v>
      </c>
      <c r="C1401" s="17" t="s">
        <v>64</v>
      </c>
      <c r="D1401" s="18">
        <v>1131399132</v>
      </c>
      <c r="E1401" s="18">
        <v>1131399132</v>
      </c>
      <c r="F1401" s="18">
        <v>1131399132</v>
      </c>
      <c r="G1401" s="17" t="s">
        <v>6786</v>
      </c>
      <c r="H1401" s="16" t="s">
        <v>229</v>
      </c>
      <c r="I1401" s="19">
        <v>32675</v>
      </c>
      <c r="J1401" s="16">
        <f t="shared" ref="J1401:J1441" ca="1" si="130">IF(I1401=0," ",DATEDIF(I1401,TODAY(),"Y"))</f>
        <v>35</v>
      </c>
      <c r="K1401" s="17" t="s">
        <v>67</v>
      </c>
      <c r="L1401" s="16">
        <v>4070</v>
      </c>
      <c r="M1401" s="16" t="s">
        <v>3596</v>
      </c>
      <c r="N1401" s="16" t="s">
        <v>3597</v>
      </c>
      <c r="O1401" s="35" t="s">
        <v>3598</v>
      </c>
      <c r="P1401" s="16" t="s">
        <v>71</v>
      </c>
      <c r="Q1401" s="16" t="s">
        <v>131</v>
      </c>
      <c r="R1401" s="38" t="s">
        <v>73</v>
      </c>
      <c r="S1401" s="22"/>
      <c r="T1401" s="22">
        <v>1556</v>
      </c>
      <c r="U1401" s="22" t="s">
        <v>3597</v>
      </c>
      <c r="V1401" s="37" t="s">
        <v>3598</v>
      </c>
      <c r="W1401" s="16">
        <v>1000</v>
      </c>
      <c r="X1401" s="16" t="s">
        <v>74</v>
      </c>
      <c r="Y1401" s="16" t="s">
        <v>3599</v>
      </c>
      <c r="Z1401" s="16" t="s">
        <v>3600</v>
      </c>
      <c r="AA1401" s="16" t="s">
        <v>76</v>
      </c>
      <c r="AB1401" s="16" t="s">
        <v>76</v>
      </c>
      <c r="AC1401" s="16" t="s">
        <v>76</v>
      </c>
      <c r="AD1401" s="16"/>
      <c r="AE1401" s="16" t="s">
        <v>3601</v>
      </c>
      <c r="AF1401" s="24">
        <v>2948278</v>
      </c>
      <c r="AG1401" s="25" t="s">
        <v>78</v>
      </c>
      <c r="AH1401" s="24">
        <v>2948278</v>
      </c>
      <c r="AI1401" s="26" t="s">
        <v>78</v>
      </c>
      <c r="AJ1401" s="27">
        <v>44806</v>
      </c>
      <c r="AK1401" s="19" t="s">
        <v>6787</v>
      </c>
      <c r="AL1401" s="28">
        <f t="shared" ca="1" si="127"/>
        <v>2.5833333333333335</v>
      </c>
      <c r="AM1401" s="16" t="s">
        <v>183</v>
      </c>
      <c r="AN1401" s="16" t="s">
        <v>121</v>
      </c>
      <c r="AO1401" s="16" t="s">
        <v>82</v>
      </c>
      <c r="AP1401" s="30">
        <v>6.9690000000000002E-2</v>
      </c>
      <c r="AQ1401" s="31" t="s">
        <v>6788</v>
      </c>
      <c r="AR1401" s="31" t="s">
        <v>6789</v>
      </c>
      <c r="AS1401" s="16" t="s">
        <v>107</v>
      </c>
      <c r="AT1401" s="16"/>
      <c r="AU1401" s="33"/>
      <c r="AV1401" s="16"/>
      <c r="AW1401" s="16" t="s">
        <v>6790</v>
      </c>
      <c r="AX1401" s="16">
        <v>3137525697</v>
      </c>
      <c r="AY1401" s="16" t="s">
        <v>78</v>
      </c>
      <c r="AZ1401" s="16"/>
      <c r="BA1401" s="16" t="s">
        <v>87</v>
      </c>
      <c r="BB1401" s="16" t="s">
        <v>87</v>
      </c>
      <c r="BC1401" s="16"/>
      <c r="BD1401" s="18" t="s">
        <v>87</v>
      </c>
      <c r="BE1401" s="16"/>
      <c r="BF1401" s="16" t="s">
        <v>87</v>
      </c>
      <c r="BG1401" s="31"/>
      <c r="BH1401" s="16"/>
      <c r="BI1401" s="19"/>
      <c r="BJ1401" s="16"/>
      <c r="BK1401" s="16"/>
      <c r="BL1401" s="34"/>
    </row>
    <row r="1402" spans="1:64">
      <c r="A1402" s="15">
        <v>1557</v>
      </c>
      <c r="B1402" s="16">
        <v>301</v>
      </c>
      <c r="C1402" s="17" t="s">
        <v>64</v>
      </c>
      <c r="D1402" s="18">
        <v>1120372154</v>
      </c>
      <c r="E1402" s="18" t="e">
        <v>#N/A</v>
      </c>
      <c r="F1402" s="18" t="e">
        <v>#N/A</v>
      </c>
      <c r="G1402" s="17" t="s">
        <v>6791</v>
      </c>
      <c r="H1402" s="16"/>
      <c r="I1402" s="19">
        <v>34254</v>
      </c>
      <c r="J1402" s="16">
        <f t="shared" ca="1" si="130"/>
        <v>31</v>
      </c>
      <c r="K1402" s="17" t="s">
        <v>67</v>
      </c>
      <c r="L1402" s="16">
        <v>4070</v>
      </c>
      <c r="M1402" s="16" t="s">
        <v>3596</v>
      </c>
      <c r="N1402" s="16" t="s">
        <v>3597</v>
      </c>
      <c r="O1402" s="35" t="s">
        <v>3598</v>
      </c>
      <c r="P1402" s="16" t="s">
        <v>71</v>
      </c>
      <c r="Q1402" s="16" t="s">
        <v>131</v>
      </c>
      <c r="R1402" s="38" t="s">
        <v>73</v>
      </c>
      <c r="S1402" s="22"/>
      <c r="T1402" s="22">
        <v>1557</v>
      </c>
      <c r="U1402" s="22" t="s">
        <v>3597</v>
      </c>
      <c r="V1402" s="37" t="s">
        <v>3598</v>
      </c>
      <c r="W1402" s="16">
        <v>1000</v>
      </c>
      <c r="X1402" s="16" t="s">
        <v>74</v>
      </c>
      <c r="Y1402" s="16" t="s">
        <v>3599</v>
      </c>
      <c r="Z1402" s="16" t="s">
        <v>3600</v>
      </c>
      <c r="AA1402" s="16" t="s">
        <v>671</v>
      </c>
      <c r="AB1402" s="16" t="s">
        <v>6792</v>
      </c>
      <c r="AC1402" s="16" t="s">
        <v>6793</v>
      </c>
      <c r="AD1402" s="16"/>
      <c r="AE1402" s="16" t="s">
        <v>3601</v>
      </c>
      <c r="AF1402" s="24">
        <v>2948278</v>
      </c>
      <c r="AG1402" s="25" t="s">
        <v>78</v>
      </c>
      <c r="AH1402" s="24">
        <v>2948278</v>
      </c>
      <c r="AI1402" s="26" t="s">
        <v>78</v>
      </c>
      <c r="AJ1402" s="27">
        <v>43059</v>
      </c>
      <c r="AK1402" s="19"/>
      <c r="AL1402" s="28">
        <f t="shared" ca="1" si="127"/>
        <v>7.333333333333333</v>
      </c>
      <c r="AM1402" s="16" t="s">
        <v>183</v>
      </c>
      <c r="AN1402" s="16" t="s">
        <v>121</v>
      </c>
      <c r="AO1402" s="16" t="s">
        <v>3818</v>
      </c>
      <c r="AP1402" s="30">
        <v>6.9690000000000002E-2</v>
      </c>
      <c r="AQ1402" s="31" t="s">
        <v>6794</v>
      </c>
      <c r="AR1402" s="31" t="s">
        <v>6794</v>
      </c>
      <c r="AS1402" s="16" t="s">
        <v>107</v>
      </c>
      <c r="AT1402" s="16"/>
      <c r="AU1402" s="33"/>
      <c r="AV1402" s="16"/>
      <c r="AW1402" s="16" t="s">
        <v>6795</v>
      </c>
      <c r="AX1402" s="16">
        <v>3225446270</v>
      </c>
      <c r="AY1402" s="16" t="s">
        <v>78</v>
      </c>
      <c r="AZ1402" s="16" t="str">
        <f t="shared" ref="AZ1402:AZ1465" ca="1" si="131">IF(AND(C1402="MASCULINO",J1402&gt;=59),"Prepensionado",IF(AND(C1402="FEMENINO",J1402&gt;=54),"Prepensionado"," "))</f>
        <v xml:space="preserve"> </v>
      </c>
      <c r="BA1402" s="16" t="s">
        <v>87</v>
      </c>
      <c r="BB1402" s="16" t="s">
        <v>87</v>
      </c>
      <c r="BC1402" s="16"/>
      <c r="BD1402" s="18" t="s">
        <v>87</v>
      </c>
      <c r="BE1402" s="16"/>
      <c r="BF1402" s="16" t="s">
        <v>87</v>
      </c>
      <c r="BG1402" s="31"/>
      <c r="BH1402" s="16"/>
      <c r="BI1402" s="19"/>
      <c r="BJ1402" s="16"/>
      <c r="BK1402" s="16"/>
      <c r="BL1402" s="34"/>
    </row>
    <row r="1403" spans="1:64">
      <c r="A1403" s="15">
        <v>1558</v>
      </c>
      <c r="B1403" s="16">
        <v>301</v>
      </c>
      <c r="C1403" s="17" t="s">
        <v>64</v>
      </c>
      <c r="D1403" s="18">
        <v>1120374218</v>
      </c>
      <c r="E1403" s="18">
        <v>1120374218</v>
      </c>
      <c r="F1403" s="18">
        <v>1120374218</v>
      </c>
      <c r="G1403" s="17" t="s">
        <v>6796</v>
      </c>
      <c r="H1403" s="16" t="s">
        <v>89</v>
      </c>
      <c r="I1403" s="19">
        <v>31805</v>
      </c>
      <c r="J1403" s="16">
        <f t="shared" ca="1" si="130"/>
        <v>38</v>
      </c>
      <c r="K1403" s="17" t="s">
        <v>67</v>
      </c>
      <c r="L1403" s="16">
        <v>4070</v>
      </c>
      <c r="M1403" s="16" t="s">
        <v>3596</v>
      </c>
      <c r="N1403" s="16" t="s">
        <v>3597</v>
      </c>
      <c r="O1403" s="35" t="s">
        <v>3598</v>
      </c>
      <c r="P1403" s="16" t="s">
        <v>71</v>
      </c>
      <c r="Q1403" s="16" t="s">
        <v>131</v>
      </c>
      <c r="R1403" s="38" t="s">
        <v>73</v>
      </c>
      <c r="S1403" s="22"/>
      <c r="T1403" s="22">
        <v>1558</v>
      </c>
      <c r="U1403" s="22" t="s">
        <v>3597</v>
      </c>
      <c r="V1403" s="37" t="s">
        <v>3598</v>
      </c>
      <c r="W1403" s="16">
        <v>1000</v>
      </c>
      <c r="X1403" s="16" t="s">
        <v>74</v>
      </c>
      <c r="Y1403" s="16" t="s">
        <v>3599</v>
      </c>
      <c r="Z1403" s="16" t="s">
        <v>3600</v>
      </c>
      <c r="AA1403" s="16" t="s">
        <v>671</v>
      </c>
      <c r="AB1403" s="16" t="s">
        <v>691</v>
      </c>
      <c r="AC1403" s="16" t="s">
        <v>692</v>
      </c>
      <c r="AD1403" s="16" t="s">
        <v>4900</v>
      </c>
      <c r="AE1403" s="16" t="s">
        <v>3601</v>
      </c>
      <c r="AF1403" s="24">
        <v>2948278</v>
      </c>
      <c r="AG1403" s="25" t="s">
        <v>78</v>
      </c>
      <c r="AH1403" s="24">
        <v>2948278</v>
      </c>
      <c r="AI1403" s="26" t="s">
        <v>78</v>
      </c>
      <c r="AJ1403" s="27">
        <v>43083</v>
      </c>
      <c r="AK1403" s="19"/>
      <c r="AL1403" s="28">
        <f t="shared" ca="1" si="127"/>
        <v>7.25</v>
      </c>
      <c r="AM1403" s="16" t="s">
        <v>173</v>
      </c>
      <c r="AN1403" s="16" t="s">
        <v>121</v>
      </c>
      <c r="AO1403" s="16" t="s">
        <v>693</v>
      </c>
      <c r="AP1403" s="30">
        <v>6.9690000000000002E-2</v>
      </c>
      <c r="AQ1403" s="31" t="s">
        <v>6797</v>
      </c>
      <c r="AR1403" s="31" t="s">
        <v>6797</v>
      </c>
      <c r="AS1403" s="16" t="s">
        <v>107</v>
      </c>
      <c r="AT1403" s="16"/>
      <c r="AU1403" s="33"/>
      <c r="AV1403" s="16"/>
      <c r="AW1403" s="16" t="s">
        <v>6798</v>
      </c>
      <c r="AX1403" s="16">
        <v>3132253453</v>
      </c>
      <c r="AY1403" s="16" t="s">
        <v>78</v>
      </c>
      <c r="AZ1403" s="16" t="str">
        <f t="shared" ca="1" si="131"/>
        <v xml:space="preserve"> </v>
      </c>
      <c r="BA1403" s="16" t="s">
        <v>87</v>
      </c>
      <c r="BB1403" s="16" t="s">
        <v>87</v>
      </c>
      <c r="BC1403" s="16"/>
      <c r="BD1403" s="18" t="s">
        <v>87</v>
      </c>
      <c r="BE1403" s="16"/>
      <c r="BF1403" s="16" t="s">
        <v>87</v>
      </c>
      <c r="BG1403" s="31"/>
      <c r="BH1403" s="16"/>
      <c r="BI1403" s="19"/>
      <c r="BJ1403" s="16"/>
      <c r="BK1403" s="16"/>
      <c r="BL1403" s="34"/>
    </row>
    <row r="1404" spans="1:64">
      <c r="A1404" s="15">
        <v>1559</v>
      </c>
      <c r="B1404" s="16">
        <v>301</v>
      </c>
      <c r="C1404" s="17" t="s">
        <v>64</v>
      </c>
      <c r="D1404" s="18">
        <v>1063280155</v>
      </c>
      <c r="E1404" s="18">
        <v>1063280155</v>
      </c>
      <c r="F1404" s="18">
        <v>1063280155</v>
      </c>
      <c r="G1404" s="17" t="s">
        <v>6799</v>
      </c>
      <c r="H1404" s="16" t="s">
        <v>229</v>
      </c>
      <c r="I1404" s="19">
        <v>30843</v>
      </c>
      <c r="J1404" s="16">
        <f t="shared" ca="1" si="130"/>
        <v>40</v>
      </c>
      <c r="K1404" s="17" t="s">
        <v>67</v>
      </c>
      <c r="L1404" s="16">
        <v>4070</v>
      </c>
      <c r="M1404" s="16" t="s">
        <v>3596</v>
      </c>
      <c r="N1404" s="16" t="s">
        <v>3597</v>
      </c>
      <c r="O1404" s="35" t="s">
        <v>3598</v>
      </c>
      <c r="P1404" s="16" t="s">
        <v>71</v>
      </c>
      <c r="Q1404" s="16" t="s">
        <v>131</v>
      </c>
      <c r="R1404" s="38" t="s">
        <v>73</v>
      </c>
      <c r="S1404" s="22"/>
      <c r="T1404" s="22">
        <v>1559</v>
      </c>
      <c r="U1404" s="22" t="s">
        <v>3597</v>
      </c>
      <c r="V1404" s="37" t="s">
        <v>3598</v>
      </c>
      <c r="W1404" s="16">
        <v>1000</v>
      </c>
      <c r="X1404" s="16" t="s">
        <v>74</v>
      </c>
      <c r="Y1404" s="16" t="s">
        <v>3599</v>
      </c>
      <c r="Z1404" s="16" t="s">
        <v>3600</v>
      </c>
      <c r="AA1404" s="16" t="s">
        <v>76</v>
      </c>
      <c r="AB1404" s="16" t="s">
        <v>76</v>
      </c>
      <c r="AC1404" s="16" t="s">
        <v>76</v>
      </c>
      <c r="AD1404" s="16" t="s">
        <v>3725</v>
      </c>
      <c r="AE1404" s="16" t="s">
        <v>3601</v>
      </c>
      <c r="AF1404" s="24">
        <v>2948278</v>
      </c>
      <c r="AG1404" s="25" t="s">
        <v>78</v>
      </c>
      <c r="AH1404" s="24">
        <v>2948278</v>
      </c>
      <c r="AI1404" s="26" t="s">
        <v>78</v>
      </c>
      <c r="AJ1404" s="27">
        <v>43797</v>
      </c>
      <c r="AK1404" s="19"/>
      <c r="AL1404" s="28">
        <f t="shared" ca="1" si="127"/>
        <v>5.333333333333333</v>
      </c>
      <c r="AM1404" s="16" t="s">
        <v>1104</v>
      </c>
      <c r="AN1404" s="16" t="s">
        <v>94</v>
      </c>
      <c r="AO1404" s="16" t="s">
        <v>82</v>
      </c>
      <c r="AP1404" s="30">
        <v>6.9690000000000002E-2</v>
      </c>
      <c r="AQ1404" s="31" t="s">
        <v>6800</v>
      </c>
      <c r="AR1404" s="31" t="s">
        <v>6800</v>
      </c>
      <c r="AS1404" s="16" t="s">
        <v>107</v>
      </c>
      <c r="AT1404" s="16"/>
      <c r="AU1404" s="33"/>
      <c r="AV1404" s="16"/>
      <c r="AW1404" s="16" t="s">
        <v>6801</v>
      </c>
      <c r="AX1404" s="16">
        <v>3133871034</v>
      </c>
      <c r="AY1404" s="16" t="s">
        <v>78</v>
      </c>
      <c r="AZ1404" s="16" t="str">
        <f t="shared" ca="1" si="131"/>
        <v xml:space="preserve"> </v>
      </c>
      <c r="BA1404" s="16" t="s">
        <v>87</v>
      </c>
      <c r="BB1404" s="16" t="s">
        <v>87</v>
      </c>
      <c r="BC1404" s="16"/>
      <c r="BD1404" s="18" t="s">
        <v>87</v>
      </c>
      <c r="BE1404" s="16"/>
      <c r="BF1404" s="16" t="s">
        <v>87</v>
      </c>
      <c r="BG1404" s="31"/>
      <c r="BH1404" s="16"/>
      <c r="BI1404" s="19"/>
      <c r="BJ1404" s="16"/>
      <c r="BK1404" s="16"/>
      <c r="BL1404" s="34"/>
    </row>
    <row r="1405" spans="1:64">
      <c r="A1405" s="15">
        <v>1560</v>
      </c>
      <c r="B1405" s="16">
        <v>301</v>
      </c>
      <c r="C1405" s="17" t="s">
        <v>64</v>
      </c>
      <c r="D1405" s="18">
        <v>1120558333</v>
      </c>
      <c r="E1405" s="18">
        <v>1120558333</v>
      </c>
      <c r="F1405" s="18">
        <v>1120558333</v>
      </c>
      <c r="G1405" s="17" t="s">
        <v>6802</v>
      </c>
      <c r="H1405" s="16"/>
      <c r="I1405" s="19">
        <v>31463</v>
      </c>
      <c r="J1405" s="16">
        <f t="shared" ca="1" si="130"/>
        <v>39</v>
      </c>
      <c r="K1405" s="17" t="s">
        <v>67</v>
      </c>
      <c r="L1405" s="16">
        <v>4070</v>
      </c>
      <c r="M1405" s="16" t="s">
        <v>3596</v>
      </c>
      <c r="N1405" s="16" t="s">
        <v>3597</v>
      </c>
      <c r="O1405" s="35" t="s">
        <v>3598</v>
      </c>
      <c r="P1405" s="16" t="s">
        <v>71</v>
      </c>
      <c r="Q1405" s="16" t="s">
        <v>131</v>
      </c>
      <c r="R1405" s="38" t="s">
        <v>73</v>
      </c>
      <c r="S1405" s="22"/>
      <c r="T1405" s="22">
        <v>1560</v>
      </c>
      <c r="U1405" s="22" t="s">
        <v>3597</v>
      </c>
      <c r="V1405" s="37" t="s">
        <v>3598</v>
      </c>
      <c r="W1405" s="16">
        <v>1000</v>
      </c>
      <c r="X1405" s="16" t="s">
        <v>74</v>
      </c>
      <c r="Y1405" s="16" t="s">
        <v>3599</v>
      </c>
      <c r="Z1405" s="16" t="s">
        <v>3600</v>
      </c>
      <c r="AA1405" s="16" t="s">
        <v>671</v>
      </c>
      <c r="AB1405" s="16" t="s">
        <v>3816</v>
      </c>
      <c r="AC1405" s="16" t="s">
        <v>3817</v>
      </c>
      <c r="AD1405" s="16"/>
      <c r="AE1405" s="16" t="s">
        <v>3601</v>
      </c>
      <c r="AF1405" s="24">
        <v>2948278</v>
      </c>
      <c r="AG1405" s="25" t="s">
        <v>78</v>
      </c>
      <c r="AH1405" s="24">
        <v>2948278</v>
      </c>
      <c r="AI1405" s="26" t="s">
        <v>78</v>
      </c>
      <c r="AJ1405" s="27">
        <v>43285</v>
      </c>
      <c r="AK1405" s="19"/>
      <c r="AL1405" s="28">
        <f t="shared" ca="1" si="127"/>
        <v>6.75</v>
      </c>
      <c r="AM1405" s="16" t="s">
        <v>183</v>
      </c>
      <c r="AN1405" s="16" t="s">
        <v>94</v>
      </c>
      <c r="AO1405" s="16" t="s">
        <v>3818</v>
      </c>
      <c r="AP1405" s="30">
        <v>6.9690000000000002E-2</v>
      </c>
      <c r="AQ1405" s="31" t="s">
        <v>6803</v>
      </c>
      <c r="AR1405" s="31" t="s">
        <v>6803</v>
      </c>
      <c r="AS1405" s="16" t="s">
        <v>107</v>
      </c>
      <c r="AT1405" s="16"/>
      <c r="AU1405" s="33"/>
      <c r="AV1405" s="16"/>
      <c r="AW1405" s="16" t="s">
        <v>6804</v>
      </c>
      <c r="AX1405" s="16">
        <v>3142836060</v>
      </c>
      <c r="AY1405" s="16" t="s">
        <v>78</v>
      </c>
      <c r="AZ1405" s="16" t="str">
        <f t="shared" ca="1" si="131"/>
        <v xml:space="preserve"> </v>
      </c>
      <c r="BA1405" s="16" t="s">
        <v>87</v>
      </c>
      <c r="BB1405" s="16" t="s">
        <v>87</v>
      </c>
      <c r="BC1405" s="16"/>
      <c r="BD1405" s="18" t="s">
        <v>87</v>
      </c>
      <c r="BE1405" s="16"/>
      <c r="BF1405" s="16" t="s">
        <v>87</v>
      </c>
      <c r="BG1405" s="31"/>
      <c r="BH1405" s="16"/>
      <c r="BI1405" s="19"/>
      <c r="BJ1405" s="16"/>
      <c r="BK1405" s="16"/>
      <c r="BL1405" s="34"/>
    </row>
    <row r="1406" spans="1:64">
      <c r="A1406" s="15">
        <v>1561</v>
      </c>
      <c r="B1406" s="16">
        <v>301</v>
      </c>
      <c r="C1406" s="17" t="s">
        <v>64</v>
      </c>
      <c r="D1406" s="18">
        <v>1120579369</v>
      </c>
      <c r="E1406" s="18">
        <v>1120579369</v>
      </c>
      <c r="F1406" s="18">
        <v>1120579369</v>
      </c>
      <c r="G1406" s="17" t="s">
        <v>6805</v>
      </c>
      <c r="H1406" s="16" t="s">
        <v>89</v>
      </c>
      <c r="I1406" s="19">
        <v>32542</v>
      </c>
      <c r="J1406" s="16">
        <f t="shared" ca="1" si="130"/>
        <v>36</v>
      </c>
      <c r="K1406" s="17" t="s">
        <v>67</v>
      </c>
      <c r="L1406" s="16">
        <v>4070</v>
      </c>
      <c r="M1406" s="16" t="s">
        <v>3596</v>
      </c>
      <c r="N1406" s="16" t="s">
        <v>3597</v>
      </c>
      <c r="O1406" s="35" t="s">
        <v>3598</v>
      </c>
      <c r="P1406" s="16" t="s">
        <v>71</v>
      </c>
      <c r="Q1406" s="16" t="s">
        <v>131</v>
      </c>
      <c r="R1406" s="38" t="s">
        <v>73</v>
      </c>
      <c r="S1406" s="22"/>
      <c r="T1406" s="22">
        <v>1561</v>
      </c>
      <c r="U1406" s="22" t="s">
        <v>3597</v>
      </c>
      <c r="V1406" s="37" t="s">
        <v>3598</v>
      </c>
      <c r="W1406" s="16">
        <v>1000</v>
      </c>
      <c r="X1406" s="16" t="s">
        <v>74</v>
      </c>
      <c r="Y1406" s="16" t="s">
        <v>3599</v>
      </c>
      <c r="Z1406" s="16" t="s">
        <v>3600</v>
      </c>
      <c r="AA1406" s="16" t="s">
        <v>671</v>
      </c>
      <c r="AB1406" s="16" t="s">
        <v>6708</v>
      </c>
      <c r="AC1406" s="16" t="s">
        <v>3817</v>
      </c>
      <c r="AD1406" s="16"/>
      <c r="AE1406" s="16" t="s">
        <v>3601</v>
      </c>
      <c r="AF1406" s="24">
        <v>2948278</v>
      </c>
      <c r="AG1406" s="25" t="s">
        <v>78</v>
      </c>
      <c r="AH1406" s="24">
        <v>2948278</v>
      </c>
      <c r="AI1406" s="26" t="s">
        <v>78</v>
      </c>
      <c r="AJ1406" s="27">
        <v>43059</v>
      </c>
      <c r="AK1406" s="19"/>
      <c r="AL1406" s="28">
        <f t="shared" ca="1" si="127"/>
        <v>7.333333333333333</v>
      </c>
      <c r="AM1406" s="16" t="s">
        <v>183</v>
      </c>
      <c r="AN1406" s="16" t="s">
        <v>121</v>
      </c>
      <c r="AO1406" s="16" t="s">
        <v>3818</v>
      </c>
      <c r="AP1406" s="30">
        <v>6.9690000000000002E-2</v>
      </c>
      <c r="AQ1406" s="31" t="s">
        <v>6806</v>
      </c>
      <c r="AR1406" s="31" t="s">
        <v>6806</v>
      </c>
      <c r="AS1406" s="16" t="s">
        <v>107</v>
      </c>
      <c r="AT1406" s="16"/>
      <c r="AU1406" s="33"/>
      <c r="AV1406" s="16"/>
      <c r="AW1406" s="16" t="s">
        <v>6807</v>
      </c>
      <c r="AX1406" s="16">
        <v>3219119172</v>
      </c>
      <c r="AY1406" s="16" t="s">
        <v>78</v>
      </c>
      <c r="AZ1406" s="16" t="str">
        <f t="shared" ca="1" si="131"/>
        <v xml:space="preserve"> </v>
      </c>
      <c r="BA1406" s="16" t="s">
        <v>87</v>
      </c>
      <c r="BB1406" s="16" t="s">
        <v>87</v>
      </c>
      <c r="BC1406" s="16"/>
      <c r="BD1406" s="18" t="s">
        <v>87</v>
      </c>
      <c r="BE1406" s="16"/>
      <c r="BF1406" s="16" t="s">
        <v>87</v>
      </c>
      <c r="BG1406" s="31"/>
      <c r="BH1406" s="16"/>
      <c r="BI1406" s="19"/>
      <c r="BJ1406" s="16"/>
      <c r="BK1406" s="16"/>
      <c r="BL1406" s="34"/>
    </row>
    <row r="1407" spans="1:64">
      <c r="A1407" s="15">
        <v>1562</v>
      </c>
      <c r="B1407" s="16">
        <v>301</v>
      </c>
      <c r="C1407" s="17" t="s">
        <v>64</v>
      </c>
      <c r="D1407" s="18">
        <v>1077427369</v>
      </c>
      <c r="E1407" s="18">
        <v>1077427369</v>
      </c>
      <c r="F1407" s="18">
        <v>1077427369</v>
      </c>
      <c r="G1407" s="17" t="s">
        <v>6808</v>
      </c>
      <c r="H1407" s="16"/>
      <c r="I1407" s="19">
        <v>34830</v>
      </c>
      <c r="J1407" s="16">
        <f t="shared" ca="1" si="130"/>
        <v>29</v>
      </c>
      <c r="K1407" s="17" t="s">
        <v>67</v>
      </c>
      <c r="L1407" s="16">
        <v>4070</v>
      </c>
      <c r="M1407" s="16" t="s">
        <v>3596</v>
      </c>
      <c r="N1407" s="16" t="s">
        <v>3597</v>
      </c>
      <c r="O1407" s="35" t="s">
        <v>3598</v>
      </c>
      <c r="P1407" s="16" t="s">
        <v>71</v>
      </c>
      <c r="Q1407" s="16" t="s">
        <v>131</v>
      </c>
      <c r="R1407" s="38" t="s">
        <v>73</v>
      </c>
      <c r="S1407" s="22"/>
      <c r="T1407" s="22">
        <v>1562</v>
      </c>
      <c r="U1407" s="22" t="s">
        <v>3597</v>
      </c>
      <c r="V1407" s="37" t="s">
        <v>3598</v>
      </c>
      <c r="W1407" s="16">
        <v>1000</v>
      </c>
      <c r="X1407" s="16" t="s">
        <v>74</v>
      </c>
      <c r="Y1407" s="16" t="s">
        <v>3599</v>
      </c>
      <c r="Z1407" s="16" t="s">
        <v>3600</v>
      </c>
      <c r="AA1407" s="16" t="s">
        <v>339</v>
      </c>
      <c r="AB1407" s="16" t="s">
        <v>340</v>
      </c>
      <c r="AC1407" s="16" t="s">
        <v>341</v>
      </c>
      <c r="AD1407" s="16" t="s">
        <v>6809</v>
      </c>
      <c r="AE1407" s="16" t="s">
        <v>1324</v>
      </c>
      <c r="AF1407" s="24">
        <v>2948278</v>
      </c>
      <c r="AG1407" s="25" t="s">
        <v>78</v>
      </c>
      <c r="AH1407" s="24">
        <v>2948278</v>
      </c>
      <c r="AI1407" s="26" t="s">
        <v>78</v>
      </c>
      <c r="AJ1407" s="27">
        <v>44123</v>
      </c>
      <c r="AK1407" s="19" t="s">
        <v>6810</v>
      </c>
      <c r="AL1407" s="28">
        <f t="shared" ca="1" si="127"/>
        <v>4.416666666666667</v>
      </c>
      <c r="AM1407" s="16" t="s">
        <v>173</v>
      </c>
      <c r="AN1407" s="16" t="s">
        <v>94</v>
      </c>
      <c r="AO1407" s="16" t="s">
        <v>343</v>
      </c>
      <c r="AP1407" s="30">
        <v>6.9690000000000002E-2</v>
      </c>
      <c r="AQ1407" s="31" t="s">
        <v>6811</v>
      </c>
      <c r="AR1407" s="31" t="s">
        <v>6812</v>
      </c>
      <c r="AS1407" s="16" t="s">
        <v>107</v>
      </c>
      <c r="AT1407" s="16"/>
      <c r="AU1407" s="33"/>
      <c r="AV1407" s="16"/>
      <c r="AW1407" s="16" t="s">
        <v>6813</v>
      </c>
      <c r="AX1407" s="16">
        <v>3222207514</v>
      </c>
      <c r="AY1407" s="16" t="s">
        <v>78</v>
      </c>
      <c r="AZ1407" s="16" t="str">
        <f t="shared" ca="1" si="131"/>
        <v xml:space="preserve"> </v>
      </c>
      <c r="BA1407" s="16" t="s">
        <v>87</v>
      </c>
      <c r="BB1407" s="16" t="s">
        <v>87</v>
      </c>
      <c r="BC1407" s="16"/>
      <c r="BD1407" s="18" t="s">
        <v>87</v>
      </c>
      <c r="BE1407" s="16"/>
      <c r="BF1407" s="16" t="s">
        <v>87</v>
      </c>
      <c r="BG1407" s="31"/>
      <c r="BH1407" s="16"/>
      <c r="BI1407" s="19"/>
      <c r="BJ1407" s="16"/>
      <c r="BK1407" s="16"/>
      <c r="BL1407" s="34"/>
    </row>
    <row r="1408" spans="1:64">
      <c r="A1408" s="15">
        <v>1563</v>
      </c>
      <c r="B1408" s="16">
        <v>301</v>
      </c>
      <c r="C1408" s="17" t="s">
        <v>64</v>
      </c>
      <c r="D1408" s="18">
        <v>1120743181</v>
      </c>
      <c r="E1408" s="18">
        <v>1120743181</v>
      </c>
      <c r="F1408" s="18">
        <v>1120743181</v>
      </c>
      <c r="G1408" s="17" t="s">
        <v>6814</v>
      </c>
      <c r="H1408" s="16" t="s">
        <v>89</v>
      </c>
      <c r="I1408" s="19">
        <v>32766</v>
      </c>
      <c r="J1408" s="16">
        <f t="shared" ca="1" si="130"/>
        <v>35</v>
      </c>
      <c r="K1408" s="17" t="s">
        <v>67</v>
      </c>
      <c r="L1408" s="16">
        <v>4070</v>
      </c>
      <c r="M1408" s="16" t="s">
        <v>3596</v>
      </c>
      <c r="N1408" s="16" t="s">
        <v>3597</v>
      </c>
      <c r="O1408" s="35" t="s">
        <v>3598</v>
      </c>
      <c r="P1408" s="16" t="s">
        <v>71</v>
      </c>
      <c r="Q1408" s="16" t="s">
        <v>131</v>
      </c>
      <c r="R1408" s="38" t="s">
        <v>73</v>
      </c>
      <c r="S1408" s="22"/>
      <c r="T1408" s="22">
        <v>1563</v>
      </c>
      <c r="U1408" s="22" t="s">
        <v>3597</v>
      </c>
      <c r="V1408" s="37" t="s">
        <v>3598</v>
      </c>
      <c r="W1408" s="16">
        <v>1000</v>
      </c>
      <c r="X1408" s="16" t="s">
        <v>74</v>
      </c>
      <c r="Y1408" s="16" t="s">
        <v>3599</v>
      </c>
      <c r="Z1408" s="16" t="s">
        <v>3600</v>
      </c>
      <c r="AA1408" s="16" t="s">
        <v>421</v>
      </c>
      <c r="AB1408" s="16" t="s">
        <v>3649</v>
      </c>
      <c r="AC1408" s="16" t="s">
        <v>545</v>
      </c>
      <c r="AD1408" s="16" t="s">
        <v>5678</v>
      </c>
      <c r="AE1408" s="16" t="s">
        <v>1324</v>
      </c>
      <c r="AF1408" s="24">
        <v>2948278</v>
      </c>
      <c r="AG1408" s="25" t="s">
        <v>78</v>
      </c>
      <c r="AH1408" s="24">
        <v>2948278</v>
      </c>
      <c r="AI1408" s="26" t="s">
        <v>78</v>
      </c>
      <c r="AJ1408" s="27">
        <v>43059</v>
      </c>
      <c r="AK1408" s="19"/>
      <c r="AL1408" s="28">
        <f t="shared" ca="1" si="127"/>
        <v>7.333333333333333</v>
      </c>
      <c r="AM1408" s="16" t="s">
        <v>120</v>
      </c>
      <c r="AN1408" s="16" t="s">
        <v>94</v>
      </c>
      <c r="AO1408" s="16" t="s">
        <v>546</v>
      </c>
      <c r="AP1408" s="30">
        <v>6.9690000000000002E-2</v>
      </c>
      <c r="AQ1408" s="31" t="s">
        <v>6815</v>
      </c>
      <c r="AR1408" s="31" t="s">
        <v>6815</v>
      </c>
      <c r="AS1408" s="16" t="s">
        <v>107</v>
      </c>
      <c r="AT1408" s="16"/>
      <c r="AU1408" s="33"/>
      <c r="AV1408" s="16"/>
      <c r="AW1408" s="16" t="s">
        <v>6816</v>
      </c>
      <c r="AX1408" s="16">
        <v>3124512751</v>
      </c>
      <c r="AY1408" s="16" t="s">
        <v>78</v>
      </c>
      <c r="AZ1408" s="16" t="str">
        <f t="shared" ca="1" si="131"/>
        <v xml:space="preserve"> </v>
      </c>
      <c r="BA1408" s="16" t="s">
        <v>87</v>
      </c>
      <c r="BB1408" s="16" t="s">
        <v>87</v>
      </c>
      <c r="BC1408" s="16"/>
      <c r="BD1408" s="18" t="s">
        <v>87</v>
      </c>
      <c r="BE1408" s="16"/>
      <c r="BF1408" s="16" t="s">
        <v>87</v>
      </c>
      <c r="BG1408" s="31"/>
      <c r="BH1408" s="16"/>
      <c r="BI1408" s="19"/>
      <c r="BJ1408" s="16"/>
      <c r="BK1408" s="16"/>
      <c r="BL1408" s="34"/>
    </row>
    <row r="1409" spans="1:64">
      <c r="A1409" s="15">
        <v>1564</v>
      </c>
      <c r="B1409" s="16">
        <v>301</v>
      </c>
      <c r="C1409" s="17" t="s">
        <v>64</v>
      </c>
      <c r="D1409" s="18">
        <v>1121148630</v>
      </c>
      <c r="E1409" s="18">
        <v>1121148630</v>
      </c>
      <c r="F1409" s="18">
        <v>1121148630</v>
      </c>
      <c r="G1409" s="17" t="s">
        <v>6817</v>
      </c>
      <c r="H1409" s="16" t="s">
        <v>229</v>
      </c>
      <c r="I1409" s="19">
        <v>30029</v>
      </c>
      <c r="J1409" s="16">
        <f t="shared" ca="1" si="130"/>
        <v>43</v>
      </c>
      <c r="K1409" s="17" t="s">
        <v>67</v>
      </c>
      <c r="L1409" s="16">
        <v>4070</v>
      </c>
      <c r="M1409" s="16" t="s">
        <v>3596</v>
      </c>
      <c r="N1409" s="16" t="s">
        <v>3597</v>
      </c>
      <c r="O1409" s="35" t="s">
        <v>3598</v>
      </c>
      <c r="P1409" s="16" t="s">
        <v>71</v>
      </c>
      <c r="Q1409" s="16" t="s">
        <v>131</v>
      </c>
      <c r="R1409" s="38" t="s">
        <v>73</v>
      </c>
      <c r="S1409" s="22"/>
      <c r="T1409" s="22">
        <v>1564</v>
      </c>
      <c r="U1409" s="22" t="s">
        <v>3597</v>
      </c>
      <c r="V1409" s="37" t="s">
        <v>3598</v>
      </c>
      <c r="W1409" s="16">
        <v>1000</v>
      </c>
      <c r="X1409" s="16" t="s">
        <v>74</v>
      </c>
      <c r="Y1409" s="16" t="s">
        <v>3599</v>
      </c>
      <c r="Z1409" s="16" t="s">
        <v>3600</v>
      </c>
      <c r="AA1409" s="16" t="s">
        <v>671</v>
      </c>
      <c r="AB1409" s="16" t="s">
        <v>691</v>
      </c>
      <c r="AC1409" s="16" t="s">
        <v>692</v>
      </c>
      <c r="AD1409" s="16" t="s">
        <v>4900</v>
      </c>
      <c r="AE1409" s="16" t="s">
        <v>3601</v>
      </c>
      <c r="AF1409" s="24">
        <v>2948278</v>
      </c>
      <c r="AG1409" s="25" t="s">
        <v>78</v>
      </c>
      <c r="AH1409" s="24">
        <v>2948278</v>
      </c>
      <c r="AI1409" s="26" t="s">
        <v>78</v>
      </c>
      <c r="AJ1409" s="27">
        <v>43059</v>
      </c>
      <c r="AK1409" s="19"/>
      <c r="AL1409" s="28">
        <f t="shared" ca="1" si="127"/>
        <v>7.333333333333333</v>
      </c>
      <c r="AM1409" s="16" t="s">
        <v>173</v>
      </c>
      <c r="AN1409" s="16" t="s">
        <v>121</v>
      </c>
      <c r="AO1409" s="16" t="s">
        <v>693</v>
      </c>
      <c r="AP1409" s="30">
        <v>6.9690000000000002E-2</v>
      </c>
      <c r="AQ1409" s="31" t="s">
        <v>6818</v>
      </c>
      <c r="AR1409" s="31" t="s">
        <v>6819</v>
      </c>
      <c r="AS1409" s="16" t="s">
        <v>107</v>
      </c>
      <c r="AT1409" s="16"/>
      <c r="AU1409" s="33"/>
      <c r="AV1409" s="16"/>
      <c r="AW1409" s="16" t="s">
        <v>6820</v>
      </c>
      <c r="AX1409" s="16">
        <v>3507983548</v>
      </c>
      <c r="AY1409" s="16" t="s">
        <v>78</v>
      </c>
      <c r="AZ1409" s="16" t="str">
        <f t="shared" ca="1" si="131"/>
        <v xml:space="preserve"> </v>
      </c>
      <c r="BA1409" s="16" t="s">
        <v>87</v>
      </c>
      <c r="BB1409" s="16" t="s">
        <v>87</v>
      </c>
      <c r="BC1409" s="16"/>
      <c r="BD1409" s="18" t="s">
        <v>87</v>
      </c>
      <c r="BE1409" s="16"/>
      <c r="BF1409" s="16" t="s">
        <v>87</v>
      </c>
      <c r="BG1409" s="31"/>
      <c r="BH1409" s="16"/>
      <c r="BI1409" s="19"/>
      <c r="BJ1409" s="16"/>
      <c r="BK1409" s="16"/>
      <c r="BL1409" s="34"/>
    </row>
    <row r="1410" spans="1:64">
      <c r="A1410" s="15">
        <v>1565</v>
      </c>
      <c r="B1410" s="16">
        <v>301</v>
      </c>
      <c r="C1410" s="17" t="s">
        <v>64</v>
      </c>
      <c r="D1410" s="18">
        <v>1121148638</v>
      </c>
      <c r="E1410" s="18">
        <v>1121148638</v>
      </c>
      <c r="F1410" s="18">
        <v>1121148638</v>
      </c>
      <c r="G1410" s="17" t="s">
        <v>6821</v>
      </c>
      <c r="H1410" s="16"/>
      <c r="I1410" s="19">
        <v>35205</v>
      </c>
      <c r="J1410" s="16">
        <f t="shared" ca="1" si="130"/>
        <v>28</v>
      </c>
      <c r="K1410" s="17" t="s">
        <v>67</v>
      </c>
      <c r="L1410" s="16">
        <v>4070</v>
      </c>
      <c r="M1410" s="16" t="s">
        <v>3596</v>
      </c>
      <c r="N1410" s="16" t="s">
        <v>3597</v>
      </c>
      <c r="O1410" s="35" t="s">
        <v>3598</v>
      </c>
      <c r="P1410" s="16" t="s">
        <v>71</v>
      </c>
      <c r="Q1410" s="16" t="s">
        <v>131</v>
      </c>
      <c r="R1410" s="38" t="s">
        <v>73</v>
      </c>
      <c r="S1410" s="22"/>
      <c r="T1410" s="22">
        <v>1565</v>
      </c>
      <c r="U1410" s="22" t="s">
        <v>3597</v>
      </c>
      <c r="V1410" s="37" t="s">
        <v>3598</v>
      </c>
      <c r="W1410" s="16">
        <v>1000</v>
      </c>
      <c r="X1410" s="16" t="s">
        <v>74</v>
      </c>
      <c r="Y1410" s="16" t="s">
        <v>3599</v>
      </c>
      <c r="Z1410" s="16" t="s">
        <v>3600</v>
      </c>
      <c r="AA1410" s="16" t="s">
        <v>1359</v>
      </c>
      <c r="AB1410" s="16" t="s">
        <v>6822</v>
      </c>
      <c r="AC1410" s="16" t="s">
        <v>1361</v>
      </c>
      <c r="AD1410" s="16" t="s">
        <v>3769</v>
      </c>
      <c r="AE1410" s="16" t="s">
        <v>1324</v>
      </c>
      <c r="AF1410" s="24">
        <v>2948278</v>
      </c>
      <c r="AG1410" s="25" t="s">
        <v>78</v>
      </c>
      <c r="AH1410" s="24">
        <v>2948278</v>
      </c>
      <c r="AI1410" s="26" t="s">
        <v>78</v>
      </c>
      <c r="AJ1410" s="27">
        <v>43059</v>
      </c>
      <c r="AK1410" s="19"/>
      <c r="AL1410" s="28">
        <f t="shared" ca="1" si="127"/>
        <v>7.333333333333333</v>
      </c>
      <c r="AM1410" s="16" t="s">
        <v>120</v>
      </c>
      <c r="AN1410" s="39" t="s">
        <v>194</v>
      </c>
      <c r="AO1410" s="16" t="s">
        <v>1363</v>
      </c>
      <c r="AP1410" s="30">
        <v>6.9690000000000002E-2</v>
      </c>
      <c r="AQ1410" s="31" t="s">
        <v>6823</v>
      </c>
      <c r="AR1410" s="31" t="s">
        <v>6823</v>
      </c>
      <c r="AS1410" s="16" t="s">
        <v>107</v>
      </c>
      <c r="AT1410" s="16"/>
      <c r="AU1410" s="33"/>
      <c r="AV1410" s="16"/>
      <c r="AW1410" s="16" t="s">
        <v>6824</v>
      </c>
      <c r="AX1410" s="16">
        <v>3133021006</v>
      </c>
      <c r="AY1410" s="16" t="s">
        <v>78</v>
      </c>
      <c r="AZ1410" s="16" t="str">
        <f t="shared" ca="1" si="131"/>
        <v xml:space="preserve"> </v>
      </c>
      <c r="BA1410" s="16" t="s">
        <v>87</v>
      </c>
      <c r="BB1410" s="16" t="s">
        <v>87</v>
      </c>
      <c r="BC1410" s="16"/>
      <c r="BD1410" s="18" t="s">
        <v>87</v>
      </c>
      <c r="BE1410" s="16"/>
      <c r="BF1410" s="16" t="s">
        <v>87</v>
      </c>
      <c r="BG1410" s="31"/>
      <c r="BH1410" s="16"/>
      <c r="BI1410" s="19"/>
      <c r="BJ1410" s="16"/>
      <c r="BK1410" s="16"/>
      <c r="BL1410" s="34"/>
    </row>
    <row r="1411" spans="1:64">
      <c r="A1411" s="15">
        <v>1566</v>
      </c>
      <c r="B1411" s="16">
        <v>301</v>
      </c>
      <c r="C1411" s="17" t="s">
        <v>112</v>
      </c>
      <c r="D1411" s="18">
        <v>1121416266</v>
      </c>
      <c r="E1411" s="18">
        <v>1121416266</v>
      </c>
      <c r="F1411" s="18">
        <v>1121416266</v>
      </c>
      <c r="G1411" s="17" t="s">
        <v>6825</v>
      </c>
      <c r="H1411" s="16" t="s">
        <v>236</v>
      </c>
      <c r="I1411" s="19">
        <v>31569</v>
      </c>
      <c r="J1411" s="16">
        <f t="shared" ca="1" si="130"/>
        <v>38</v>
      </c>
      <c r="K1411" s="17" t="s">
        <v>67</v>
      </c>
      <c r="L1411" s="16">
        <v>4070</v>
      </c>
      <c r="M1411" s="16" t="s">
        <v>3596</v>
      </c>
      <c r="N1411" s="16" t="s">
        <v>3597</v>
      </c>
      <c r="O1411" s="35" t="s">
        <v>3598</v>
      </c>
      <c r="P1411" s="16" t="s">
        <v>71</v>
      </c>
      <c r="Q1411" s="16" t="s">
        <v>131</v>
      </c>
      <c r="R1411" s="38" t="s">
        <v>73</v>
      </c>
      <c r="S1411" s="22"/>
      <c r="T1411" s="22">
        <v>1566</v>
      </c>
      <c r="U1411" s="22" t="s">
        <v>3597</v>
      </c>
      <c r="V1411" s="37" t="s">
        <v>3598</v>
      </c>
      <c r="W1411" s="16">
        <v>1000</v>
      </c>
      <c r="X1411" s="16" t="s">
        <v>74</v>
      </c>
      <c r="Y1411" s="16" t="s">
        <v>3599</v>
      </c>
      <c r="Z1411" s="16" t="s">
        <v>3600</v>
      </c>
      <c r="AA1411" s="16" t="s">
        <v>671</v>
      </c>
      <c r="AB1411" s="16" t="s">
        <v>4243</v>
      </c>
      <c r="AC1411" s="16" t="s">
        <v>692</v>
      </c>
      <c r="AD1411" s="16" t="s">
        <v>4244</v>
      </c>
      <c r="AE1411" s="16" t="s">
        <v>3601</v>
      </c>
      <c r="AF1411" s="24">
        <v>2948278</v>
      </c>
      <c r="AG1411" s="25" t="s">
        <v>78</v>
      </c>
      <c r="AH1411" s="24">
        <v>2948278</v>
      </c>
      <c r="AI1411" s="26" t="s">
        <v>78</v>
      </c>
      <c r="AJ1411" s="27">
        <v>43285</v>
      </c>
      <c r="AK1411" s="19"/>
      <c r="AL1411" s="28">
        <f t="shared" ca="1" si="127"/>
        <v>6.75</v>
      </c>
      <c r="AM1411" s="16" t="s">
        <v>183</v>
      </c>
      <c r="AN1411" s="16" t="s">
        <v>94</v>
      </c>
      <c r="AO1411" s="16" t="s">
        <v>693</v>
      </c>
      <c r="AP1411" s="30">
        <v>6.9690000000000002E-2</v>
      </c>
      <c r="AQ1411" s="31" t="s">
        <v>6826</v>
      </c>
      <c r="AR1411" s="31" t="s">
        <v>6826</v>
      </c>
      <c r="AS1411" s="16" t="s">
        <v>107</v>
      </c>
      <c r="AT1411" s="16"/>
      <c r="AU1411" s="33"/>
      <c r="AV1411" s="16"/>
      <c r="AW1411" s="16" t="s">
        <v>6827</v>
      </c>
      <c r="AX1411" s="16">
        <v>3227892301</v>
      </c>
      <c r="AY1411" s="16">
        <v>3227892301</v>
      </c>
      <c r="AZ1411" s="16" t="str">
        <f t="shared" ca="1" si="131"/>
        <v xml:space="preserve"> </v>
      </c>
      <c r="BA1411" s="16" t="s">
        <v>87</v>
      </c>
      <c r="BB1411" s="16" t="s">
        <v>87</v>
      </c>
      <c r="BC1411" s="16"/>
      <c r="BD1411" s="18" t="s">
        <v>87</v>
      </c>
      <c r="BE1411" s="16"/>
      <c r="BF1411" s="16" t="s">
        <v>87</v>
      </c>
      <c r="BG1411" s="31"/>
      <c r="BH1411" s="16"/>
      <c r="BI1411" s="19"/>
      <c r="BJ1411" s="16"/>
      <c r="BK1411" s="16"/>
      <c r="BL1411" s="34"/>
    </row>
    <row r="1412" spans="1:64" ht="22.5">
      <c r="A1412" s="15">
        <v>1567</v>
      </c>
      <c r="B1412" s="16">
        <v>301</v>
      </c>
      <c r="C1412" s="17" t="s">
        <v>64</v>
      </c>
      <c r="D1412" s="18">
        <v>1121416269</v>
      </c>
      <c r="E1412" s="18">
        <v>1121416269</v>
      </c>
      <c r="F1412" s="18">
        <v>1121416269</v>
      </c>
      <c r="G1412" s="17" t="s">
        <v>6828</v>
      </c>
      <c r="H1412" s="16" t="s">
        <v>89</v>
      </c>
      <c r="I1412" s="19">
        <v>34232</v>
      </c>
      <c r="J1412" s="16">
        <f t="shared" ca="1" si="130"/>
        <v>31</v>
      </c>
      <c r="K1412" s="17" t="s">
        <v>67</v>
      </c>
      <c r="L1412" s="16">
        <v>4070</v>
      </c>
      <c r="M1412" s="16" t="s">
        <v>3596</v>
      </c>
      <c r="N1412" s="16" t="s">
        <v>3597</v>
      </c>
      <c r="O1412" s="35" t="s">
        <v>3598</v>
      </c>
      <c r="P1412" s="16" t="s">
        <v>71</v>
      </c>
      <c r="Q1412" s="16" t="s">
        <v>131</v>
      </c>
      <c r="R1412" s="38" t="s">
        <v>73</v>
      </c>
      <c r="S1412" s="22"/>
      <c r="T1412" s="22">
        <v>1567</v>
      </c>
      <c r="U1412" s="22" t="s">
        <v>3597</v>
      </c>
      <c r="V1412" s="37" t="s">
        <v>3598</v>
      </c>
      <c r="W1412" s="16">
        <v>1000</v>
      </c>
      <c r="X1412" s="16" t="s">
        <v>74</v>
      </c>
      <c r="Y1412" s="16" t="s">
        <v>3599</v>
      </c>
      <c r="Z1412" s="16" t="s">
        <v>3600</v>
      </c>
      <c r="AA1412" s="16" t="s">
        <v>671</v>
      </c>
      <c r="AB1412" s="33" t="s">
        <v>6445</v>
      </c>
      <c r="AC1412" s="16" t="s">
        <v>692</v>
      </c>
      <c r="AD1412" s="16" t="s">
        <v>6446</v>
      </c>
      <c r="AE1412" s="16" t="s">
        <v>3601</v>
      </c>
      <c r="AF1412" s="24">
        <v>2948278</v>
      </c>
      <c r="AG1412" s="25" t="s">
        <v>78</v>
      </c>
      <c r="AH1412" s="24">
        <v>2948278</v>
      </c>
      <c r="AI1412" s="26" t="s">
        <v>78</v>
      </c>
      <c r="AJ1412" s="27">
        <v>43059</v>
      </c>
      <c r="AK1412" s="19"/>
      <c r="AL1412" s="28">
        <f t="shared" ca="1" si="127"/>
        <v>7.333333333333333</v>
      </c>
      <c r="AM1412" s="16" t="s">
        <v>173</v>
      </c>
      <c r="AN1412" s="16" t="s">
        <v>94</v>
      </c>
      <c r="AO1412" s="16" t="s">
        <v>693</v>
      </c>
      <c r="AP1412" s="30">
        <v>6.9690000000000002E-2</v>
      </c>
      <c r="AQ1412" s="31" t="s">
        <v>6829</v>
      </c>
      <c r="AR1412" s="31" t="s">
        <v>6830</v>
      </c>
      <c r="AS1412" s="16" t="s">
        <v>107</v>
      </c>
      <c r="AT1412" s="16"/>
      <c r="AU1412" s="33"/>
      <c r="AV1412" s="16"/>
      <c r="AW1412" s="16" t="s">
        <v>6831</v>
      </c>
      <c r="AX1412" s="16">
        <v>3144817976</v>
      </c>
      <c r="AY1412" s="16" t="s">
        <v>78</v>
      </c>
      <c r="AZ1412" s="16" t="str">
        <f t="shared" ca="1" si="131"/>
        <v xml:space="preserve"> </v>
      </c>
      <c r="BA1412" s="16" t="s">
        <v>87</v>
      </c>
      <c r="BB1412" s="16" t="s">
        <v>87</v>
      </c>
      <c r="BC1412" s="16"/>
      <c r="BD1412" s="18" t="s">
        <v>87</v>
      </c>
      <c r="BE1412" s="16"/>
      <c r="BF1412" s="16" t="s">
        <v>87</v>
      </c>
      <c r="BG1412" s="31"/>
      <c r="BH1412" s="16"/>
      <c r="BI1412" s="19"/>
      <c r="BJ1412" s="16"/>
      <c r="BK1412" s="16"/>
      <c r="BL1412" s="34"/>
    </row>
    <row r="1413" spans="1:64">
      <c r="A1413" s="15">
        <v>1568</v>
      </c>
      <c r="B1413" s="16">
        <v>301</v>
      </c>
      <c r="C1413" s="17" t="s">
        <v>112</v>
      </c>
      <c r="D1413" s="18">
        <v>1121416576</v>
      </c>
      <c r="E1413" s="18">
        <v>1121416576</v>
      </c>
      <c r="F1413" s="18">
        <v>1121416576</v>
      </c>
      <c r="G1413" s="17" t="s">
        <v>6832</v>
      </c>
      <c r="H1413" s="16" t="s">
        <v>89</v>
      </c>
      <c r="I1413" s="19">
        <v>33350</v>
      </c>
      <c r="J1413" s="16">
        <f t="shared" ca="1" si="130"/>
        <v>33</v>
      </c>
      <c r="K1413" s="17" t="s">
        <v>67</v>
      </c>
      <c r="L1413" s="16">
        <v>4070</v>
      </c>
      <c r="M1413" s="16" t="s">
        <v>3596</v>
      </c>
      <c r="N1413" s="16" t="s">
        <v>3597</v>
      </c>
      <c r="O1413" s="35" t="s">
        <v>3598</v>
      </c>
      <c r="P1413" s="16" t="s">
        <v>71</v>
      </c>
      <c r="Q1413" s="16" t="s">
        <v>131</v>
      </c>
      <c r="R1413" s="38" t="s">
        <v>73</v>
      </c>
      <c r="S1413" s="22"/>
      <c r="T1413" s="22">
        <v>1568</v>
      </c>
      <c r="U1413" s="22" t="s">
        <v>3597</v>
      </c>
      <c r="V1413" s="37" t="s">
        <v>3598</v>
      </c>
      <c r="W1413" s="16">
        <v>1000</v>
      </c>
      <c r="X1413" s="16" t="s">
        <v>74</v>
      </c>
      <c r="Y1413" s="16" t="s">
        <v>3599</v>
      </c>
      <c r="Z1413" s="16" t="s">
        <v>3600</v>
      </c>
      <c r="AA1413" s="16" t="s">
        <v>671</v>
      </c>
      <c r="AB1413" s="16" t="s">
        <v>4243</v>
      </c>
      <c r="AC1413" s="16" t="s">
        <v>692</v>
      </c>
      <c r="AD1413" s="16" t="s">
        <v>4244</v>
      </c>
      <c r="AE1413" s="16" t="s">
        <v>3601</v>
      </c>
      <c r="AF1413" s="24">
        <v>2948278</v>
      </c>
      <c r="AG1413" s="25" t="s">
        <v>78</v>
      </c>
      <c r="AH1413" s="24">
        <v>2948278</v>
      </c>
      <c r="AI1413" s="26" t="s">
        <v>78</v>
      </c>
      <c r="AJ1413" s="27">
        <v>43059</v>
      </c>
      <c r="AK1413" s="19"/>
      <c r="AL1413" s="28">
        <f t="shared" ca="1" si="127"/>
        <v>7.333333333333333</v>
      </c>
      <c r="AM1413" s="16" t="s">
        <v>173</v>
      </c>
      <c r="AN1413" s="16" t="s">
        <v>94</v>
      </c>
      <c r="AO1413" s="16" t="s">
        <v>693</v>
      </c>
      <c r="AP1413" s="30">
        <v>6.9690000000000002E-2</v>
      </c>
      <c r="AQ1413" s="31" t="s">
        <v>6833</v>
      </c>
      <c r="AR1413" s="31" t="s">
        <v>6833</v>
      </c>
      <c r="AS1413" s="16" t="s">
        <v>107</v>
      </c>
      <c r="AT1413" s="16"/>
      <c r="AU1413" s="33"/>
      <c r="AV1413" s="16"/>
      <c r="AW1413" s="16" t="s">
        <v>6834</v>
      </c>
      <c r="AX1413" s="16">
        <v>3203475676</v>
      </c>
      <c r="AY1413" s="16" t="s">
        <v>78</v>
      </c>
      <c r="AZ1413" s="16" t="str">
        <f t="shared" ca="1" si="131"/>
        <v xml:space="preserve"> </v>
      </c>
      <c r="BA1413" s="16" t="s">
        <v>87</v>
      </c>
      <c r="BB1413" s="16" t="s">
        <v>87</v>
      </c>
      <c r="BC1413" s="16"/>
      <c r="BD1413" s="18" t="s">
        <v>87</v>
      </c>
      <c r="BE1413" s="16"/>
      <c r="BF1413" s="16" t="s">
        <v>87</v>
      </c>
      <c r="BG1413" s="31"/>
      <c r="BH1413" s="16"/>
      <c r="BI1413" s="19"/>
      <c r="BJ1413" s="16"/>
      <c r="BK1413" s="16"/>
      <c r="BL1413" s="34"/>
    </row>
    <row r="1414" spans="1:64">
      <c r="A1414" s="15">
        <v>1569</v>
      </c>
      <c r="B1414" s="16">
        <v>301</v>
      </c>
      <c r="C1414" s="17" t="s">
        <v>64</v>
      </c>
      <c r="D1414" s="18">
        <v>1121706878</v>
      </c>
      <c r="E1414" s="18">
        <v>1121706878</v>
      </c>
      <c r="F1414" s="18">
        <v>1121706878</v>
      </c>
      <c r="G1414" s="17" t="s">
        <v>6835</v>
      </c>
      <c r="H1414" s="16" t="s">
        <v>89</v>
      </c>
      <c r="I1414" s="19">
        <v>31870</v>
      </c>
      <c r="J1414" s="16">
        <f t="shared" ca="1" si="130"/>
        <v>38</v>
      </c>
      <c r="K1414" s="17" t="s">
        <v>67</v>
      </c>
      <c r="L1414" s="16">
        <v>4070</v>
      </c>
      <c r="M1414" s="16" t="s">
        <v>3596</v>
      </c>
      <c r="N1414" s="16" t="s">
        <v>3597</v>
      </c>
      <c r="O1414" s="35" t="s">
        <v>3598</v>
      </c>
      <c r="P1414" s="16" t="s">
        <v>71</v>
      </c>
      <c r="Q1414" s="16" t="s">
        <v>131</v>
      </c>
      <c r="R1414" s="38" t="s">
        <v>1726</v>
      </c>
      <c r="S1414" s="22"/>
      <c r="T1414" s="22">
        <v>1569</v>
      </c>
      <c r="U1414" s="22" t="s">
        <v>3597</v>
      </c>
      <c r="V1414" s="37" t="s">
        <v>3598</v>
      </c>
      <c r="W1414" s="16">
        <v>1000</v>
      </c>
      <c r="X1414" s="16" t="s">
        <v>74</v>
      </c>
      <c r="Y1414" s="16" t="s">
        <v>3599</v>
      </c>
      <c r="Z1414" s="16" t="s">
        <v>3600</v>
      </c>
      <c r="AA1414" s="16" t="s">
        <v>671</v>
      </c>
      <c r="AB1414" s="16" t="s">
        <v>5849</v>
      </c>
      <c r="AC1414" s="16" t="s">
        <v>692</v>
      </c>
      <c r="AD1414" s="16" t="s">
        <v>6836</v>
      </c>
      <c r="AE1414" s="16" t="s">
        <v>3601</v>
      </c>
      <c r="AF1414" s="24">
        <v>2948278</v>
      </c>
      <c r="AG1414" s="25" t="s">
        <v>78</v>
      </c>
      <c r="AH1414" s="24">
        <v>2948278</v>
      </c>
      <c r="AI1414" s="26" t="s">
        <v>78</v>
      </c>
      <c r="AJ1414" s="27">
        <v>43299</v>
      </c>
      <c r="AK1414" s="19"/>
      <c r="AL1414" s="28">
        <f t="shared" ca="1" si="127"/>
        <v>6.666666666666667</v>
      </c>
      <c r="AM1414" s="16" t="s">
        <v>173</v>
      </c>
      <c r="AN1414" s="16" t="s">
        <v>94</v>
      </c>
      <c r="AO1414" s="16" t="s">
        <v>693</v>
      </c>
      <c r="AP1414" s="30">
        <v>6.9690000000000002E-2</v>
      </c>
      <c r="AQ1414" s="31" t="s">
        <v>6837</v>
      </c>
      <c r="AR1414" s="31" t="s">
        <v>6837</v>
      </c>
      <c r="AS1414" s="16" t="s">
        <v>107</v>
      </c>
      <c r="AT1414" s="16"/>
      <c r="AU1414" s="33"/>
      <c r="AV1414" s="16"/>
      <c r="AW1414" s="16" t="s">
        <v>6838</v>
      </c>
      <c r="AX1414" s="16">
        <v>3508663369</v>
      </c>
      <c r="AY1414" s="16" t="s">
        <v>78</v>
      </c>
      <c r="AZ1414" s="16" t="str">
        <f t="shared" ca="1" si="131"/>
        <v xml:space="preserve"> </v>
      </c>
      <c r="BA1414" s="16" t="s">
        <v>87</v>
      </c>
      <c r="BB1414" s="16" t="s">
        <v>211</v>
      </c>
      <c r="BC1414" s="16"/>
      <c r="BD1414" s="18" t="s">
        <v>87</v>
      </c>
      <c r="BE1414" s="16"/>
      <c r="BF1414" s="16" t="s">
        <v>87</v>
      </c>
      <c r="BG1414" s="31"/>
      <c r="BH1414" s="16"/>
      <c r="BI1414" s="19"/>
      <c r="BJ1414" s="16"/>
      <c r="BK1414" s="16"/>
      <c r="BL1414" s="34"/>
    </row>
    <row r="1415" spans="1:64">
      <c r="A1415" s="15">
        <v>1570</v>
      </c>
      <c r="B1415" s="16">
        <v>301</v>
      </c>
      <c r="C1415" s="17" t="s">
        <v>64</v>
      </c>
      <c r="D1415" s="18">
        <v>1121819811</v>
      </c>
      <c r="E1415" s="18">
        <v>1121819811</v>
      </c>
      <c r="F1415" s="18">
        <v>1121819811</v>
      </c>
      <c r="G1415" s="17" t="s">
        <v>6839</v>
      </c>
      <c r="H1415" s="16" t="s">
        <v>229</v>
      </c>
      <c r="I1415" s="19">
        <v>31523</v>
      </c>
      <c r="J1415" s="16">
        <f t="shared" ca="1" si="130"/>
        <v>38</v>
      </c>
      <c r="K1415" s="17" t="s">
        <v>67</v>
      </c>
      <c r="L1415" s="16">
        <v>4070</v>
      </c>
      <c r="M1415" s="16" t="s">
        <v>3596</v>
      </c>
      <c r="N1415" s="16" t="s">
        <v>3597</v>
      </c>
      <c r="O1415" s="35" t="s">
        <v>3598</v>
      </c>
      <c r="P1415" s="16" t="s">
        <v>71</v>
      </c>
      <c r="Q1415" s="16" t="s">
        <v>131</v>
      </c>
      <c r="R1415" s="38" t="s">
        <v>73</v>
      </c>
      <c r="S1415" s="22"/>
      <c r="T1415" s="22">
        <v>1570</v>
      </c>
      <c r="U1415" s="22" t="s">
        <v>3597</v>
      </c>
      <c r="V1415" s="37" t="s">
        <v>3598</v>
      </c>
      <c r="W1415" s="16">
        <v>1000</v>
      </c>
      <c r="X1415" s="16" t="s">
        <v>74</v>
      </c>
      <c r="Y1415" s="16" t="s">
        <v>3599</v>
      </c>
      <c r="Z1415" s="16" t="s">
        <v>3600</v>
      </c>
      <c r="AA1415" s="16" t="s">
        <v>76</v>
      </c>
      <c r="AB1415" s="16" t="s">
        <v>76</v>
      </c>
      <c r="AC1415" s="16" t="s">
        <v>76</v>
      </c>
      <c r="AD1415" s="16"/>
      <c r="AE1415" s="16" t="s">
        <v>1324</v>
      </c>
      <c r="AF1415" s="24">
        <v>2948278</v>
      </c>
      <c r="AG1415" s="25" t="s">
        <v>78</v>
      </c>
      <c r="AH1415" s="24">
        <v>2948278</v>
      </c>
      <c r="AI1415" s="26" t="s">
        <v>78</v>
      </c>
      <c r="AJ1415" s="27">
        <v>43097</v>
      </c>
      <c r="AK1415" s="19"/>
      <c r="AL1415" s="28">
        <f t="shared" ca="1" si="127"/>
        <v>7.25</v>
      </c>
      <c r="AM1415" s="16" t="s">
        <v>120</v>
      </c>
      <c r="AN1415" s="16" t="s">
        <v>121</v>
      </c>
      <c r="AO1415" s="16" t="s">
        <v>82</v>
      </c>
      <c r="AP1415" s="30">
        <v>6.9690000000000002E-2</v>
      </c>
      <c r="AQ1415" s="31" t="s">
        <v>6840</v>
      </c>
      <c r="AR1415" s="31" t="s">
        <v>6840</v>
      </c>
      <c r="AS1415" s="16" t="s">
        <v>107</v>
      </c>
      <c r="AT1415" s="16"/>
      <c r="AU1415" s="33"/>
      <c r="AV1415" s="16"/>
      <c r="AW1415" s="16" t="s">
        <v>6841</v>
      </c>
      <c r="AX1415" s="16">
        <v>3196626650</v>
      </c>
      <c r="AY1415" s="16" t="s">
        <v>78</v>
      </c>
      <c r="AZ1415" s="16" t="str">
        <f t="shared" ca="1" si="131"/>
        <v xml:space="preserve"> </v>
      </c>
      <c r="BA1415" s="16" t="s">
        <v>87</v>
      </c>
      <c r="BB1415" s="16" t="s">
        <v>87</v>
      </c>
      <c r="BC1415" s="16"/>
      <c r="BD1415" s="18" t="s">
        <v>87</v>
      </c>
      <c r="BE1415" s="16"/>
      <c r="BF1415" s="16" t="s">
        <v>87</v>
      </c>
      <c r="BG1415" s="31"/>
      <c r="BH1415" s="16"/>
      <c r="BI1415" s="19"/>
      <c r="BJ1415" s="16"/>
      <c r="BK1415" s="16"/>
      <c r="BL1415" s="34"/>
    </row>
    <row r="1416" spans="1:64">
      <c r="A1416" s="15">
        <v>1571</v>
      </c>
      <c r="B1416" s="16">
        <v>301</v>
      </c>
      <c r="C1416" s="17" t="s">
        <v>64</v>
      </c>
      <c r="D1416" s="18">
        <v>1121821087</v>
      </c>
      <c r="E1416" s="18">
        <v>1121821087</v>
      </c>
      <c r="F1416" s="18">
        <v>1121821087</v>
      </c>
      <c r="G1416" s="17" t="s">
        <v>6842</v>
      </c>
      <c r="H1416" s="16" t="s">
        <v>89</v>
      </c>
      <c r="I1416" s="19" t="s">
        <v>6843</v>
      </c>
      <c r="J1416" s="16">
        <f t="shared" ca="1" si="130"/>
        <v>38</v>
      </c>
      <c r="K1416" s="17" t="s">
        <v>67</v>
      </c>
      <c r="L1416" s="16">
        <v>4070</v>
      </c>
      <c r="M1416" s="16" t="s">
        <v>3596</v>
      </c>
      <c r="N1416" s="16" t="s">
        <v>3597</v>
      </c>
      <c r="O1416" s="35" t="s">
        <v>3598</v>
      </c>
      <c r="P1416" s="16" t="s">
        <v>71</v>
      </c>
      <c r="Q1416" s="16" t="s">
        <v>131</v>
      </c>
      <c r="R1416" s="38" t="s">
        <v>73</v>
      </c>
      <c r="S1416" s="22"/>
      <c r="T1416" s="22">
        <v>1571</v>
      </c>
      <c r="U1416" s="22" t="s">
        <v>3597</v>
      </c>
      <c r="V1416" s="37" t="s">
        <v>3598</v>
      </c>
      <c r="W1416" s="16">
        <v>1000</v>
      </c>
      <c r="X1416" s="16" t="s">
        <v>74</v>
      </c>
      <c r="Y1416" s="16" t="s">
        <v>3599</v>
      </c>
      <c r="Z1416" s="16" t="s">
        <v>3600</v>
      </c>
      <c r="AA1416" s="16" t="s">
        <v>671</v>
      </c>
      <c r="AB1416" s="16" t="s">
        <v>691</v>
      </c>
      <c r="AC1416" s="16" t="s">
        <v>692</v>
      </c>
      <c r="AD1416" s="16" t="s">
        <v>6257</v>
      </c>
      <c r="AE1416" s="16" t="s">
        <v>3601</v>
      </c>
      <c r="AF1416" s="24">
        <v>2948278</v>
      </c>
      <c r="AG1416" s="25" t="s">
        <v>78</v>
      </c>
      <c r="AH1416" s="24">
        <v>2948278</v>
      </c>
      <c r="AI1416" s="26" t="s">
        <v>78</v>
      </c>
      <c r="AJ1416" s="27">
        <v>42996</v>
      </c>
      <c r="AK1416" s="19"/>
      <c r="AL1416" s="28">
        <f t="shared" ca="1" si="127"/>
        <v>7.5</v>
      </c>
      <c r="AM1416" s="16" t="s">
        <v>183</v>
      </c>
      <c r="AN1416" s="16" t="s">
        <v>94</v>
      </c>
      <c r="AO1416" s="16" t="s">
        <v>693</v>
      </c>
      <c r="AP1416" s="30">
        <v>6.9690000000000002E-2</v>
      </c>
      <c r="AQ1416" s="31" t="s">
        <v>6844</v>
      </c>
      <c r="AR1416" s="31" t="s">
        <v>6845</v>
      </c>
      <c r="AS1416" s="16" t="s">
        <v>107</v>
      </c>
      <c r="AT1416" s="16"/>
      <c r="AU1416" s="33"/>
      <c r="AV1416" s="16"/>
      <c r="AW1416" s="16" t="s">
        <v>6846</v>
      </c>
      <c r="AX1416" s="16">
        <v>3507056644</v>
      </c>
      <c r="AY1416" s="16">
        <v>3103000131</v>
      </c>
      <c r="AZ1416" s="16" t="str">
        <f t="shared" ca="1" si="131"/>
        <v xml:space="preserve"> </v>
      </c>
      <c r="BA1416" s="16" t="s">
        <v>87</v>
      </c>
      <c r="BB1416" s="16" t="s">
        <v>87</v>
      </c>
      <c r="BC1416" s="16"/>
      <c r="BD1416" s="18" t="s">
        <v>87</v>
      </c>
      <c r="BE1416" s="16"/>
      <c r="BF1416" s="16" t="s">
        <v>87</v>
      </c>
      <c r="BG1416" s="31"/>
      <c r="BH1416" s="16"/>
      <c r="BI1416" s="19"/>
      <c r="BJ1416" s="16"/>
      <c r="BK1416" s="16"/>
      <c r="BL1416" s="34"/>
    </row>
    <row r="1417" spans="1:64">
      <c r="A1417" s="15">
        <v>1572</v>
      </c>
      <c r="B1417" s="16">
        <v>301</v>
      </c>
      <c r="C1417" s="17" t="s">
        <v>64</v>
      </c>
      <c r="D1417" s="18">
        <v>1121821576</v>
      </c>
      <c r="E1417" s="18">
        <v>1121821576</v>
      </c>
      <c r="F1417" s="18">
        <v>1121821576</v>
      </c>
      <c r="G1417" s="17" t="s">
        <v>6847</v>
      </c>
      <c r="H1417" s="16" t="s">
        <v>89</v>
      </c>
      <c r="I1417" s="19" t="s">
        <v>6848</v>
      </c>
      <c r="J1417" s="16">
        <f t="shared" ca="1" si="130"/>
        <v>38</v>
      </c>
      <c r="K1417" s="17" t="s">
        <v>67</v>
      </c>
      <c r="L1417" s="16">
        <v>4070</v>
      </c>
      <c r="M1417" s="16" t="s">
        <v>3596</v>
      </c>
      <c r="N1417" s="16" t="s">
        <v>3597</v>
      </c>
      <c r="O1417" s="35" t="s">
        <v>3598</v>
      </c>
      <c r="P1417" s="16" t="s">
        <v>71</v>
      </c>
      <c r="Q1417" s="16" t="s">
        <v>131</v>
      </c>
      <c r="R1417" s="38" t="s">
        <v>73</v>
      </c>
      <c r="S1417" s="22"/>
      <c r="T1417" s="22">
        <v>1572</v>
      </c>
      <c r="U1417" s="22" t="s">
        <v>3597</v>
      </c>
      <c r="V1417" s="37" t="s">
        <v>3598</v>
      </c>
      <c r="W1417" s="16">
        <v>1000</v>
      </c>
      <c r="X1417" s="16" t="s">
        <v>74</v>
      </c>
      <c r="Y1417" s="16" t="s">
        <v>3599</v>
      </c>
      <c r="Z1417" s="16" t="s">
        <v>3600</v>
      </c>
      <c r="AA1417" s="16" t="s">
        <v>671</v>
      </c>
      <c r="AB1417" s="16" t="s">
        <v>6849</v>
      </c>
      <c r="AC1417" s="16" t="s">
        <v>3817</v>
      </c>
      <c r="AD1417" s="16" t="s">
        <v>6850</v>
      </c>
      <c r="AE1417" s="16" t="s">
        <v>1324</v>
      </c>
      <c r="AF1417" s="24">
        <v>2948278</v>
      </c>
      <c r="AG1417" s="25" t="s">
        <v>78</v>
      </c>
      <c r="AH1417" s="24">
        <v>2948278</v>
      </c>
      <c r="AI1417" s="26" t="s">
        <v>78</v>
      </c>
      <c r="AJ1417" s="27">
        <v>43021</v>
      </c>
      <c r="AK1417" s="19"/>
      <c r="AL1417" s="28">
        <f t="shared" ca="1" si="127"/>
        <v>7.416666666666667</v>
      </c>
      <c r="AM1417" s="16" t="s">
        <v>173</v>
      </c>
      <c r="AN1417" s="16" t="s">
        <v>94</v>
      </c>
      <c r="AO1417" s="16" t="s">
        <v>3818</v>
      </c>
      <c r="AP1417" s="30">
        <v>6.9690000000000002E-2</v>
      </c>
      <c r="AQ1417" s="31" t="s">
        <v>6851</v>
      </c>
      <c r="AR1417" s="31" t="s">
        <v>6851</v>
      </c>
      <c r="AS1417" s="16" t="s">
        <v>107</v>
      </c>
      <c r="AT1417" s="16"/>
      <c r="AU1417" s="33"/>
      <c r="AV1417" s="16"/>
      <c r="AW1417" s="16" t="s">
        <v>6852</v>
      </c>
      <c r="AX1417" s="16">
        <v>3132609114</v>
      </c>
      <c r="AY1417" s="16" t="s">
        <v>78</v>
      </c>
      <c r="AZ1417" s="16" t="str">
        <f t="shared" ca="1" si="131"/>
        <v xml:space="preserve"> </v>
      </c>
      <c r="BA1417" s="16" t="s">
        <v>87</v>
      </c>
      <c r="BB1417" s="16" t="s">
        <v>87</v>
      </c>
      <c r="BC1417" s="16"/>
      <c r="BD1417" s="18" t="s">
        <v>87</v>
      </c>
      <c r="BE1417" s="16"/>
      <c r="BF1417" s="16" t="s">
        <v>87</v>
      </c>
      <c r="BG1417" s="31"/>
      <c r="BH1417" s="16"/>
      <c r="BI1417" s="19"/>
      <c r="BJ1417" s="16"/>
      <c r="BK1417" s="16"/>
      <c r="BL1417" s="34"/>
    </row>
    <row r="1418" spans="1:64">
      <c r="A1418" s="15">
        <v>1573</v>
      </c>
      <c r="B1418" s="16">
        <v>301</v>
      </c>
      <c r="C1418" s="17" t="s">
        <v>64</v>
      </c>
      <c r="D1418" s="18">
        <v>1121823755</v>
      </c>
      <c r="E1418" s="18">
        <v>1121823755</v>
      </c>
      <c r="F1418" s="18">
        <v>1121823755</v>
      </c>
      <c r="G1418" s="17" t="s">
        <v>6853</v>
      </c>
      <c r="H1418" s="16" t="s">
        <v>89</v>
      </c>
      <c r="I1418" s="19">
        <v>31523</v>
      </c>
      <c r="J1418" s="16">
        <f t="shared" ca="1" si="130"/>
        <v>38</v>
      </c>
      <c r="K1418" s="17" t="s">
        <v>67</v>
      </c>
      <c r="L1418" s="16">
        <v>4070</v>
      </c>
      <c r="M1418" s="16" t="s">
        <v>3596</v>
      </c>
      <c r="N1418" s="16" t="s">
        <v>3597</v>
      </c>
      <c r="O1418" s="35" t="s">
        <v>3598</v>
      </c>
      <c r="P1418" s="16" t="s">
        <v>71</v>
      </c>
      <c r="Q1418" s="16" t="s">
        <v>131</v>
      </c>
      <c r="R1418" s="38" t="s">
        <v>73</v>
      </c>
      <c r="S1418" s="22"/>
      <c r="T1418" s="22">
        <v>1573</v>
      </c>
      <c r="U1418" s="22" t="s">
        <v>3597</v>
      </c>
      <c r="V1418" s="37" t="s">
        <v>3598</v>
      </c>
      <c r="W1418" s="16">
        <v>1000</v>
      </c>
      <c r="X1418" s="16" t="s">
        <v>74</v>
      </c>
      <c r="Y1418" s="16" t="s">
        <v>3599</v>
      </c>
      <c r="Z1418" s="16" t="s">
        <v>3600</v>
      </c>
      <c r="AA1418" s="16" t="s">
        <v>671</v>
      </c>
      <c r="AB1418" s="16" t="s">
        <v>5849</v>
      </c>
      <c r="AC1418" s="16" t="s">
        <v>692</v>
      </c>
      <c r="AD1418" s="16" t="s">
        <v>4900</v>
      </c>
      <c r="AE1418" s="16" t="s">
        <v>3601</v>
      </c>
      <c r="AF1418" s="24">
        <v>2948278</v>
      </c>
      <c r="AG1418" s="25" t="s">
        <v>78</v>
      </c>
      <c r="AH1418" s="24">
        <v>2948278</v>
      </c>
      <c r="AI1418" s="26" t="s">
        <v>78</v>
      </c>
      <c r="AJ1418" s="27">
        <v>43080</v>
      </c>
      <c r="AK1418" s="19"/>
      <c r="AL1418" s="28">
        <f t="shared" ca="1" si="127"/>
        <v>7.25</v>
      </c>
      <c r="AM1418" s="16" t="s">
        <v>183</v>
      </c>
      <c r="AN1418" s="16" t="s">
        <v>94</v>
      </c>
      <c r="AO1418" s="16" t="s">
        <v>693</v>
      </c>
      <c r="AP1418" s="30">
        <v>6.9690000000000002E-2</v>
      </c>
      <c r="AQ1418" s="31" t="s">
        <v>6854</v>
      </c>
      <c r="AR1418" s="31" t="s">
        <v>6854</v>
      </c>
      <c r="AS1418" s="16" t="s">
        <v>107</v>
      </c>
      <c r="AT1418" s="16"/>
      <c r="AU1418" s="33"/>
      <c r="AV1418" s="16"/>
      <c r="AW1418" s="16" t="s">
        <v>6855</v>
      </c>
      <c r="AX1418" s="16">
        <v>3206091933</v>
      </c>
      <c r="AY1418" s="16" t="s">
        <v>78</v>
      </c>
      <c r="AZ1418" s="16" t="str">
        <f t="shared" ca="1" si="131"/>
        <v xml:space="preserve"> </v>
      </c>
      <c r="BA1418" s="16" t="s">
        <v>87</v>
      </c>
      <c r="BB1418" s="16" t="s">
        <v>265</v>
      </c>
      <c r="BC1418" s="16"/>
      <c r="BD1418" s="18" t="s">
        <v>87</v>
      </c>
      <c r="BE1418" s="16"/>
      <c r="BF1418" s="16" t="s">
        <v>87</v>
      </c>
      <c r="BG1418" s="31"/>
      <c r="BH1418" s="16"/>
      <c r="BI1418" s="19"/>
      <c r="BJ1418" s="16"/>
      <c r="BK1418" s="16"/>
      <c r="BL1418" s="34"/>
    </row>
    <row r="1419" spans="1:64">
      <c r="A1419" s="15">
        <v>1574</v>
      </c>
      <c r="B1419" s="16">
        <v>301</v>
      </c>
      <c r="C1419" s="17" t="s">
        <v>112</v>
      </c>
      <c r="D1419" s="18">
        <v>1039654266</v>
      </c>
      <c r="E1419" s="18">
        <v>1039654266</v>
      </c>
      <c r="F1419" s="18">
        <v>1039654266</v>
      </c>
      <c r="G1419" s="17" t="s">
        <v>6856</v>
      </c>
      <c r="H1419" s="16" t="s">
        <v>89</v>
      </c>
      <c r="I1419" s="19">
        <v>35017</v>
      </c>
      <c r="J1419" s="16">
        <f t="shared" ca="1" si="130"/>
        <v>29</v>
      </c>
      <c r="K1419" s="17" t="s">
        <v>67</v>
      </c>
      <c r="L1419" s="16">
        <v>4070</v>
      </c>
      <c r="M1419" s="16" t="s">
        <v>3596</v>
      </c>
      <c r="N1419" s="16" t="s">
        <v>3597</v>
      </c>
      <c r="O1419" s="35" t="s">
        <v>3598</v>
      </c>
      <c r="P1419" s="16" t="s">
        <v>71</v>
      </c>
      <c r="Q1419" s="16" t="s">
        <v>131</v>
      </c>
      <c r="R1419" s="38" t="s">
        <v>73</v>
      </c>
      <c r="S1419" s="22"/>
      <c r="T1419" s="22">
        <v>1574</v>
      </c>
      <c r="U1419" s="22" t="s">
        <v>3597</v>
      </c>
      <c r="V1419" s="37" t="s">
        <v>3598</v>
      </c>
      <c r="W1419" s="16">
        <v>1000</v>
      </c>
      <c r="X1419" s="16" t="s">
        <v>74</v>
      </c>
      <c r="Y1419" s="16" t="s">
        <v>3599</v>
      </c>
      <c r="Z1419" s="16" t="s">
        <v>3600</v>
      </c>
      <c r="AA1419" s="16" t="s">
        <v>339</v>
      </c>
      <c r="AB1419" s="16" t="s">
        <v>340</v>
      </c>
      <c r="AC1419" s="16" t="s">
        <v>341</v>
      </c>
      <c r="AD1419" s="16"/>
      <c r="AE1419" s="16" t="s">
        <v>1324</v>
      </c>
      <c r="AF1419" s="24">
        <v>2948278</v>
      </c>
      <c r="AG1419" s="25" t="s">
        <v>78</v>
      </c>
      <c r="AH1419" s="24">
        <v>2948278</v>
      </c>
      <c r="AI1419" s="26" t="s">
        <v>78</v>
      </c>
      <c r="AJ1419" s="27">
        <v>44797</v>
      </c>
      <c r="AK1419" s="19" t="s">
        <v>6857</v>
      </c>
      <c r="AL1419" s="28">
        <f t="shared" ca="1" si="127"/>
        <v>2.5833333333333335</v>
      </c>
      <c r="AM1419" s="16" t="s">
        <v>269</v>
      </c>
      <c r="AN1419" s="16" t="s">
        <v>94</v>
      </c>
      <c r="AO1419" s="16" t="s">
        <v>343</v>
      </c>
      <c r="AP1419" s="30">
        <v>6.9690000000000002E-2</v>
      </c>
      <c r="AQ1419" s="31" t="s">
        <v>6858</v>
      </c>
      <c r="AR1419" s="31" t="s">
        <v>6859</v>
      </c>
      <c r="AS1419" s="16" t="s">
        <v>107</v>
      </c>
      <c r="AT1419" s="16"/>
      <c r="AU1419" s="33"/>
      <c r="AV1419" s="16"/>
      <c r="AW1419" s="16" t="s">
        <v>6860</v>
      </c>
      <c r="AX1419" s="16" t="s">
        <v>6861</v>
      </c>
      <c r="AY1419" s="16">
        <v>3218018073</v>
      </c>
      <c r="AZ1419" s="16" t="str">
        <f t="shared" ca="1" si="131"/>
        <v xml:space="preserve"> </v>
      </c>
      <c r="BA1419" s="16" t="s">
        <v>87</v>
      </c>
      <c r="BB1419" s="16" t="s">
        <v>87</v>
      </c>
      <c r="BC1419" s="16"/>
      <c r="BD1419" s="18" t="s">
        <v>87</v>
      </c>
      <c r="BE1419" s="16"/>
      <c r="BF1419" s="16" t="s">
        <v>87</v>
      </c>
      <c r="BG1419" s="31"/>
      <c r="BH1419" s="16"/>
      <c r="BI1419" s="19"/>
      <c r="BJ1419" s="16"/>
      <c r="BK1419" s="16"/>
      <c r="BL1419" s="34"/>
    </row>
    <row r="1420" spans="1:64">
      <c r="A1420" s="15">
        <v>1575</v>
      </c>
      <c r="B1420" s="16">
        <v>301</v>
      </c>
      <c r="C1420" s="17" t="s">
        <v>64</v>
      </c>
      <c r="D1420" s="18">
        <v>1121850103</v>
      </c>
      <c r="E1420" s="18">
        <v>1121850103</v>
      </c>
      <c r="F1420" s="18">
        <v>1121850103</v>
      </c>
      <c r="G1420" s="17" t="s">
        <v>6862</v>
      </c>
      <c r="H1420" s="16" t="s">
        <v>89</v>
      </c>
      <c r="I1420" s="19">
        <v>32575</v>
      </c>
      <c r="J1420" s="16">
        <f t="shared" ca="1" si="130"/>
        <v>36</v>
      </c>
      <c r="K1420" s="17" t="s">
        <v>67</v>
      </c>
      <c r="L1420" s="16">
        <v>4070</v>
      </c>
      <c r="M1420" s="16" t="s">
        <v>3596</v>
      </c>
      <c r="N1420" s="16" t="s">
        <v>3597</v>
      </c>
      <c r="O1420" s="35" t="s">
        <v>3598</v>
      </c>
      <c r="P1420" s="16" t="s">
        <v>71</v>
      </c>
      <c r="Q1420" s="16" t="s">
        <v>131</v>
      </c>
      <c r="R1420" s="38" t="s">
        <v>73</v>
      </c>
      <c r="S1420" s="22"/>
      <c r="T1420" s="22">
        <v>1575</v>
      </c>
      <c r="U1420" s="22" t="s">
        <v>3597</v>
      </c>
      <c r="V1420" s="37" t="s">
        <v>3598</v>
      </c>
      <c r="W1420" s="16">
        <v>1000</v>
      </c>
      <c r="X1420" s="16" t="s">
        <v>74</v>
      </c>
      <c r="Y1420" s="16" t="s">
        <v>3599</v>
      </c>
      <c r="Z1420" s="16" t="s">
        <v>3600</v>
      </c>
      <c r="AA1420" s="16" t="s">
        <v>671</v>
      </c>
      <c r="AB1420" s="16" t="s">
        <v>691</v>
      </c>
      <c r="AC1420" s="16" t="s">
        <v>692</v>
      </c>
      <c r="AD1420" s="16" t="s">
        <v>6252</v>
      </c>
      <c r="AE1420" s="16" t="s">
        <v>1324</v>
      </c>
      <c r="AF1420" s="24">
        <v>2948278</v>
      </c>
      <c r="AG1420" s="25" t="s">
        <v>78</v>
      </c>
      <c r="AH1420" s="24">
        <v>2948278</v>
      </c>
      <c r="AI1420" s="26" t="s">
        <v>78</v>
      </c>
      <c r="AJ1420" s="27">
        <v>43059</v>
      </c>
      <c r="AK1420" s="19"/>
      <c r="AL1420" s="28">
        <f t="shared" ca="1" si="127"/>
        <v>7.333333333333333</v>
      </c>
      <c r="AM1420" s="16" t="s">
        <v>120</v>
      </c>
      <c r="AN1420" s="16" t="s">
        <v>194</v>
      </c>
      <c r="AO1420" s="16" t="s">
        <v>693</v>
      </c>
      <c r="AP1420" s="30">
        <v>6.9690000000000002E-2</v>
      </c>
      <c r="AQ1420" s="31" t="s">
        <v>6863</v>
      </c>
      <c r="AR1420" s="31" t="s">
        <v>6863</v>
      </c>
      <c r="AS1420" s="16" t="s">
        <v>107</v>
      </c>
      <c r="AT1420" s="16"/>
      <c r="AU1420" s="33"/>
      <c r="AV1420" s="16"/>
      <c r="AW1420" s="16" t="s">
        <v>6864</v>
      </c>
      <c r="AX1420" s="16">
        <v>3142526118</v>
      </c>
      <c r="AY1420" s="16" t="s">
        <v>78</v>
      </c>
      <c r="AZ1420" s="16" t="str">
        <f t="shared" ca="1" si="131"/>
        <v xml:space="preserve"> </v>
      </c>
      <c r="BA1420" s="16" t="s">
        <v>87</v>
      </c>
      <c r="BB1420" s="16" t="s">
        <v>87</v>
      </c>
      <c r="BC1420" s="16"/>
      <c r="BD1420" s="18" t="s">
        <v>87</v>
      </c>
      <c r="BE1420" s="16"/>
      <c r="BF1420" s="16" t="s">
        <v>87</v>
      </c>
      <c r="BG1420" s="31"/>
      <c r="BH1420" s="16"/>
      <c r="BI1420" s="19"/>
      <c r="BJ1420" s="16"/>
      <c r="BK1420" s="16"/>
      <c r="BL1420" s="34"/>
    </row>
    <row r="1421" spans="1:64">
      <c r="A1421" s="15">
        <v>1576</v>
      </c>
      <c r="B1421" s="16">
        <v>301</v>
      </c>
      <c r="C1421" s="17" t="s">
        <v>64</v>
      </c>
      <c r="D1421" s="18">
        <v>1121851444</v>
      </c>
      <c r="E1421" s="18">
        <v>1121851444</v>
      </c>
      <c r="F1421" s="18">
        <v>1121851444</v>
      </c>
      <c r="G1421" s="17" t="s">
        <v>6865</v>
      </c>
      <c r="H1421" s="16"/>
      <c r="I1421" s="19" t="s">
        <v>6866</v>
      </c>
      <c r="J1421" s="16">
        <f t="shared" ca="1" si="130"/>
        <v>36</v>
      </c>
      <c r="K1421" s="17" t="s">
        <v>67</v>
      </c>
      <c r="L1421" s="16">
        <v>4070</v>
      </c>
      <c r="M1421" s="16" t="s">
        <v>3596</v>
      </c>
      <c r="N1421" s="16" t="s">
        <v>3597</v>
      </c>
      <c r="O1421" s="35" t="s">
        <v>3598</v>
      </c>
      <c r="P1421" s="16" t="s">
        <v>71</v>
      </c>
      <c r="Q1421" s="16" t="s">
        <v>131</v>
      </c>
      <c r="R1421" s="38" t="s">
        <v>73</v>
      </c>
      <c r="S1421" s="22"/>
      <c r="T1421" s="22">
        <v>1576</v>
      </c>
      <c r="U1421" s="22" t="s">
        <v>3597</v>
      </c>
      <c r="V1421" s="37" t="s">
        <v>3598</v>
      </c>
      <c r="W1421" s="16">
        <v>1000</v>
      </c>
      <c r="X1421" s="16" t="s">
        <v>74</v>
      </c>
      <c r="Y1421" s="16" t="s">
        <v>3599</v>
      </c>
      <c r="Z1421" s="16" t="s">
        <v>3600</v>
      </c>
      <c r="AA1421" s="16" t="s">
        <v>76</v>
      </c>
      <c r="AB1421" s="16" t="s">
        <v>76</v>
      </c>
      <c r="AC1421" s="16" t="s">
        <v>76</v>
      </c>
      <c r="AD1421" s="16" t="s">
        <v>4084</v>
      </c>
      <c r="AE1421" s="16" t="s">
        <v>1324</v>
      </c>
      <c r="AF1421" s="24">
        <v>2948278</v>
      </c>
      <c r="AG1421" s="25" t="s">
        <v>78</v>
      </c>
      <c r="AH1421" s="24">
        <v>2948278</v>
      </c>
      <c r="AI1421" s="26" t="s">
        <v>78</v>
      </c>
      <c r="AJ1421" s="27">
        <v>42832</v>
      </c>
      <c r="AK1421" s="19"/>
      <c r="AL1421" s="28">
        <f t="shared" ca="1" si="127"/>
        <v>7.916666666666667</v>
      </c>
      <c r="AM1421" s="16" t="s">
        <v>120</v>
      </c>
      <c r="AN1421" s="16" t="s">
        <v>121</v>
      </c>
      <c r="AO1421" s="16" t="s">
        <v>82</v>
      </c>
      <c r="AP1421" s="30">
        <v>6.9690000000000002E-2</v>
      </c>
      <c r="AQ1421" s="31" t="s">
        <v>6867</v>
      </c>
      <c r="AR1421" s="31" t="s">
        <v>6867</v>
      </c>
      <c r="AS1421" s="16" t="s">
        <v>107</v>
      </c>
      <c r="AT1421" s="16"/>
      <c r="AU1421" s="33"/>
      <c r="AV1421" s="16"/>
      <c r="AW1421" s="16" t="s">
        <v>6868</v>
      </c>
      <c r="AX1421" s="16">
        <v>3007927512</v>
      </c>
      <c r="AY1421" s="16" t="s">
        <v>78</v>
      </c>
      <c r="AZ1421" s="16" t="str">
        <f t="shared" ca="1" si="131"/>
        <v xml:space="preserve"> </v>
      </c>
      <c r="BA1421" s="16" t="s">
        <v>87</v>
      </c>
      <c r="BB1421" s="16" t="s">
        <v>87</v>
      </c>
      <c r="BC1421" s="16"/>
      <c r="BD1421" s="18" t="s">
        <v>87</v>
      </c>
      <c r="BE1421" s="16"/>
      <c r="BF1421" s="16" t="s">
        <v>87</v>
      </c>
      <c r="BG1421" s="31"/>
      <c r="BH1421" s="16"/>
      <c r="BI1421" s="19"/>
      <c r="BJ1421" s="16"/>
      <c r="BK1421" s="16"/>
      <c r="BL1421" s="34"/>
    </row>
    <row r="1422" spans="1:64">
      <c r="A1422" s="15">
        <v>1577</v>
      </c>
      <c r="B1422" s="16">
        <v>301</v>
      </c>
      <c r="C1422" s="17" t="s">
        <v>64</v>
      </c>
      <c r="D1422" s="18">
        <v>1121853665</v>
      </c>
      <c r="E1422" s="18">
        <v>1121853665</v>
      </c>
      <c r="F1422" s="18">
        <v>1121853665</v>
      </c>
      <c r="G1422" s="17" t="s">
        <v>6869</v>
      </c>
      <c r="H1422" s="16" t="s">
        <v>89</v>
      </c>
      <c r="I1422" s="19">
        <v>31944</v>
      </c>
      <c r="J1422" s="16">
        <f t="shared" ca="1" si="130"/>
        <v>37</v>
      </c>
      <c r="K1422" s="17" t="s">
        <v>67</v>
      </c>
      <c r="L1422" s="16">
        <v>4070</v>
      </c>
      <c r="M1422" s="16" t="s">
        <v>3596</v>
      </c>
      <c r="N1422" s="16" t="s">
        <v>3597</v>
      </c>
      <c r="O1422" s="35" t="s">
        <v>3598</v>
      </c>
      <c r="P1422" s="16" t="s">
        <v>71</v>
      </c>
      <c r="Q1422" s="16" t="s">
        <v>131</v>
      </c>
      <c r="R1422" s="38" t="s">
        <v>73</v>
      </c>
      <c r="S1422" s="22"/>
      <c r="T1422" s="22">
        <v>1577</v>
      </c>
      <c r="U1422" s="22" t="s">
        <v>3597</v>
      </c>
      <c r="V1422" s="37" t="s">
        <v>3598</v>
      </c>
      <c r="W1422" s="16">
        <v>1000</v>
      </c>
      <c r="X1422" s="16" t="s">
        <v>74</v>
      </c>
      <c r="Y1422" s="16" t="s">
        <v>3599</v>
      </c>
      <c r="Z1422" s="16" t="s">
        <v>3600</v>
      </c>
      <c r="AA1422" s="16" t="s">
        <v>671</v>
      </c>
      <c r="AB1422" s="16" t="s">
        <v>691</v>
      </c>
      <c r="AC1422" s="16" t="s">
        <v>692</v>
      </c>
      <c r="AD1422" s="16" t="s">
        <v>4049</v>
      </c>
      <c r="AE1422" s="16" t="s">
        <v>1324</v>
      </c>
      <c r="AF1422" s="24">
        <v>2948278</v>
      </c>
      <c r="AG1422" s="25" t="s">
        <v>78</v>
      </c>
      <c r="AH1422" s="24">
        <v>2948278</v>
      </c>
      <c r="AI1422" s="26" t="s">
        <v>78</v>
      </c>
      <c r="AJ1422" s="27">
        <v>43287</v>
      </c>
      <c r="AK1422" s="19"/>
      <c r="AL1422" s="28">
        <f t="shared" ca="1" si="127"/>
        <v>6.666666666666667</v>
      </c>
      <c r="AM1422" s="16" t="s">
        <v>1384</v>
      </c>
      <c r="AN1422" s="16" t="s">
        <v>94</v>
      </c>
      <c r="AO1422" s="16" t="s">
        <v>693</v>
      </c>
      <c r="AP1422" s="30">
        <v>6.9690000000000002E-2</v>
      </c>
      <c r="AQ1422" s="31" t="s">
        <v>6870</v>
      </c>
      <c r="AR1422" s="31" t="s">
        <v>6870</v>
      </c>
      <c r="AS1422" s="16" t="s">
        <v>107</v>
      </c>
      <c r="AT1422" s="16"/>
      <c r="AU1422" s="33"/>
      <c r="AV1422" s="16"/>
      <c r="AW1422" s="16" t="s">
        <v>6871</v>
      </c>
      <c r="AX1422" s="16">
        <v>3023236187</v>
      </c>
      <c r="AY1422" s="16" t="s">
        <v>78</v>
      </c>
      <c r="AZ1422" s="16" t="str">
        <f t="shared" ca="1" si="131"/>
        <v xml:space="preserve"> </v>
      </c>
      <c r="BA1422" s="16" t="s">
        <v>87</v>
      </c>
      <c r="BB1422" s="16" t="s">
        <v>87</v>
      </c>
      <c r="BC1422" s="16"/>
      <c r="BD1422" s="18" t="s">
        <v>87</v>
      </c>
      <c r="BE1422" s="16"/>
      <c r="BF1422" s="16" t="s">
        <v>87</v>
      </c>
      <c r="BG1422" s="31"/>
      <c r="BH1422" s="16"/>
      <c r="BI1422" s="19"/>
      <c r="BJ1422" s="16"/>
      <c r="BK1422" s="16"/>
      <c r="BL1422" s="34"/>
    </row>
    <row r="1423" spans="1:64" ht="22.5">
      <c r="A1423" s="15">
        <v>1578</v>
      </c>
      <c r="B1423" s="16">
        <v>301</v>
      </c>
      <c r="C1423" s="17" t="s">
        <v>64</v>
      </c>
      <c r="D1423" s="18">
        <v>1121868815</v>
      </c>
      <c r="E1423" s="18">
        <v>1121868815</v>
      </c>
      <c r="F1423" s="18">
        <v>1121868815</v>
      </c>
      <c r="G1423" s="17" t="s">
        <v>6872</v>
      </c>
      <c r="H1423" s="16" t="s">
        <v>229</v>
      </c>
      <c r="I1423" s="19">
        <v>33132</v>
      </c>
      <c r="J1423" s="16">
        <f t="shared" ca="1" si="130"/>
        <v>34</v>
      </c>
      <c r="K1423" s="17" t="s">
        <v>67</v>
      </c>
      <c r="L1423" s="16">
        <v>4070</v>
      </c>
      <c r="M1423" s="16" t="s">
        <v>3596</v>
      </c>
      <c r="N1423" s="16" t="s">
        <v>3597</v>
      </c>
      <c r="O1423" s="35" t="s">
        <v>3598</v>
      </c>
      <c r="P1423" s="16" t="s">
        <v>71</v>
      </c>
      <c r="Q1423" s="16" t="s">
        <v>131</v>
      </c>
      <c r="R1423" s="38" t="s">
        <v>73</v>
      </c>
      <c r="S1423" s="22"/>
      <c r="T1423" s="22">
        <v>1578</v>
      </c>
      <c r="U1423" s="22" t="s">
        <v>3597</v>
      </c>
      <c r="V1423" s="37" t="s">
        <v>3598</v>
      </c>
      <c r="W1423" s="16">
        <v>1000</v>
      </c>
      <c r="X1423" s="16" t="s">
        <v>74</v>
      </c>
      <c r="Y1423" s="16" t="s">
        <v>3599</v>
      </c>
      <c r="Z1423" s="16" t="s">
        <v>3600</v>
      </c>
      <c r="AA1423" s="16" t="s">
        <v>671</v>
      </c>
      <c r="AB1423" s="33" t="s">
        <v>6445</v>
      </c>
      <c r="AC1423" s="16" t="s">
        <v>692</v>
      </c>
      <c r="AD1423" s="16" t="s">
        <v>6446</v>
      </c>
      <c r="AE1423" s="16" t="s">
        <v>3601</v>
      </c>
      <c r="AF1423" s="24">
        <v>2948278</v>
      </c>
      <c r="AG1423" s="25" t="s">
        <v>78</v>
      </c>
      <c r="AH1423" s="24">
        <v>2948278</v>
      </c>
      <c r="AI1423" s="26" t="s">
        <v>78</v>
      </c>
      <c r="AJ1423" s="27">
        <v>43059</v>
      </c>
      <c r="AK1423" s="19"/>
      <c r="AL1423" s="28">
        <f t="shared" ca="1" si="127"/>
        <v>7.333333333333333</v>
      </c>
      <c r="AM1423" s="16" t="s">
        <v>183</v>
      </c>
      <c r="AN1423" s="16" t="s">
        <v>94</v>
      </c>
      <c r="AO1423" s="16" t="s">
        <v>693</v>
      </c>
      <c r="AP1423" s="30">
        <v>6.9690000000000002E-2</v>
      </c>
      <c r="AQ1423" s="31" t="s">
        <v>6873</v>
      </c>
      <c r="AR1423" s="31" t="s">
        <v>6873</v>
      </c>
      <c r="AS1423" s="16" t="s">
        <v>107</v>
      </c>
      <c r="AT1423" s="16"/>
      <c r="AU1423" s="33"/>
      <c r="AV1423" s="16"/>
      <c r="AW1423" s="16" t="s">
        <v>6874</v>
      </c>
      <c r="AX1423" s="16" t="s">
        <v>6875</v>
      </c>
      <c r="AY1423" s="16" t="s">
        <v>78</v>
      </c>
      <c r="AZ1423" s="16" t="str">
        <f t="shared" ca="1" si="131"/>
        <v xml:space="preserve"> </v>
      </c>
      <c r="BA1423" s="16" t="s">
        <v>87</v>
      </c>
      <c r="BB1423" s="16" t="s">
        <v>87</v>
      </c>
      <c r="BC1423" s="16"/>
      <c r="BD1423" s="18" t="s">
        <v>87</v>
      </c>
      <c r="BE1423" s="16"/>
      <c r="BF1423" s="16" t="s">
        <v>87</v>
      </c>
      <c r="BG1423" s="31"/>
      <c r="BH1423" s="16"/>
      <c r="BI1423" s="19"/>
      <c r="BJ1423" s="16"/>
      <c r="BK1423" s="16"/>
      <c r="BL1423" s="34"/>
    </row>
    <row r="1424" spans="1:64">
      <c r="A1424" s="15">
        <v>1579</v>
      </c>
      <c r="B1424" s="16">
        <v>301</v>
      </c>
      <c r="C1424" s="17" t="s">
        <v>64</v>
      </c>
      <c r="D1424" s="18">
        <v>1121872955</v>
      </c>
      <c r="E1424" s="18">
        <v>1121872955</v>
      </c>
      <c r="F1424" s="18">
        <v>1121872955</v>
      </c>
      <c r="G1424" s="17" t="s">
        <v>6876</v>
      </c>
      <c r="H1424" s="16" t="s">
        <v>229</v>
      </c>
      <c r="I1424" s="19">
        <v>33179</v>
      </c>
      <c r="J1424" s="16">
        <f t="shared" ca="1" si="130"/>
        <v>34</v>
      </c>
      <c r="K1424" s="17" t="s">
        <v>67</v>
      </c>
      <c r="L1424" s="16">
        <v>4070</v>
      </c>
      <c r="M1424" s="16" t="s">
        <v>3596</v>
      </c>
      <c r="N1424" s="16" t="s">
        <v>3597</v>
      </c>
      <c r="O1424" s="35" t="s">
        <v>3598</v>
      </c>
      <c r="P1424" s="16" t="s">
        <v>71</v>
      </c>
      <c r="Q1424" s="16" t="s">
        <v>131</v>
      </c>
      <c r="R1424" s="38" t="s">
        <v>73</v>
      </c>
      <c r="S1424" s="22"/>
      <c r="T1424" s="22">
        <v>1579</v>
      </c>
      <c r="U1424" s="22" t="s">
        <v>3597</v>
      </c>
      <c r="V1424" s="37" t="s">
        <v>3598</v>
      </c>
      <c r="W1424" s="16">
        <v>1000</v>
      </c>
      <c r="X1424" s="16" t="s">
        <v>74</v>
      </c>
      <c r="Y1424" s="16" t="s">
        <v>3599</v>
      </c>
      <c r="Z1424" s="16" t="s">
        <v>3600</v>
      </c>
      <c r="AA1424" s="16" t="s">
        <v>76</v>
      </c>
      <c r="AB1424" s="16" t="s">
        <v>76</v>
      </c>
      <c r="AC1424" s="16" t="s">
        <v>76</v>
      </c>
      <c r="AD1424" s="16"/>
      <c r="AE1424" s="16" t="s">
        <v>3601</v>
      </c>
      <c r="AF1424" s="24">
        <v>2948278</v>
      </c>
      <c r="AG1424" s="25" t="s">
        <v>78</v>
      </c>
      <c r="AH1424" s="24">
        <v>2948278</v>
      </c>
      <c r="AI1424" s="26" t="s">
        <v>78</v>
      </c>
      <c r="AJ1424" s="27">
        <v>43066</v>
      </c>
      <c r="AK1424" s="19"/>
      <c r="AL1424" s="28">
        <f t="shared" ca="1" si="127"/>
        <v>7.333333333333333</v>
      </c>
      <c r="AM1424" s="16" t="s">
        <v>120</v>
      </c>
      <c r="AN1424" s="16" t="s">
        <v>121</v>
      </c>
      <c r="AO1424" s="16" t="s">
        <v>82</v>
      </c>
      <c r="AP1424" s="30">
        <v>6.9690000000000002E-2</v>
      </c>
      <c r="AQ1424" s="31" t="s">
        <v>6877</v>
      </c>
      <c r="AR1424" s="31" t="s">
        <v>6877</v>
      </c>
      <c r="AS1424" s="16" t="s">
        <v>107</v>
      </c>
      <c r="AT1424" s="16"/>
      <c r="AU1424" s="33"/>
      <c r="AV1424" s="16"/>
      <c r="AW1424" s="16" t="s">
        <v>5744</v>
      </c>
      <c r="AX1424" s="16">
        <v>3106758874</v>
      </c>
      <c r="AY1424" s="16" t="s">
        <v>78</v>
      </c>
      <c r="AZ1424" s="16" t="str">
        <f t="shared" ca="1" si="131"/>
        <v xml:space="preserve"> </v>
      </c>
      <c r="BA1424" s="16" t="s">
        <v>87</v>
      </c>
      <c r="BB1424" s="16" t="s">
        <v>87</v>
      </c>
      <c r="BC1424" s="16"/>
      <c r="BD1424" s="18" t="s">
        <v>87</v>
      </c>
      <c r="BE1424" s="16"/>
      <c r="BF1424" s="16" t="s">
        <v>87</v>
      </c>
      <c r="BG1424" s="31"/>
      <c r="BH1424" s="16"/>
      <c r="BI1424" s="19"/>
      <c r="BJ1424" s="16"/>
      <c r="BK1424" s="16"/>
      <c r="BL1424" s="34"/>
    </row>
    <row r="1425" spans="1:64">
      <c r="A1425" s="15">
        <v>1580</v>
      </c>
      <c r="B1425" s="16">
        <v>301</v>
      </c>
      <c r="C1425" s="17" t="s">
        <v>64</v>
      </c>
      <c r="D1425" s="18">
        <v>1121873197</v>
      </c>
      <c r="E1425" s="18">
        <v>1121873197</v>
      </c>
      <c r="F1425" s="18">
        <v>1121873197</v>
      </c>
      <c r="G1425" s="17" t="s">
        <v>6878</v>
      </c>
      <c r="H1425" s="16" t="s">
        <v>229</v>
      </c>
      <c r="I1425" s="19" t="s">
        <v>6879</v>
      </c>
      <c r="J1425" s="16">
        <f t="shared" ca="1" si="130"/>
        <v>34</v>
      </c>
      <c r="K1425" s="17" t="s">
        <v>67</v>
      </c>
      <c r="L1425" s="16">
        <v>4070</v>
      </c>
      <c r="M1425" s="16" t="s">
        <v>3596</v>
      </c>
      <c r="N1425" s="16" t="s">
        <v>3597</v>
      </c>
      <c r="O1425" s="35" t="s">
        <v>3598</v>
      </c>
      <c r="P1425" s="16" t="s">
        <v>71</v>
      </c>
      <c r="Q1425" s="16" t="s">
        <v>131</v>
      </c>
      <c r="R1425" s="38" t="s">
        <v>73</v>
      </c>
      <c r="S1425" s="22"/>
      <c r="T1425" s="22">
        <v>1580</v>
      </c>
      <c r="U1425" s="22" t="s">
        <v>3597</v>
      </c>
      <c r="V1425" s="37" t="s">
        <v>3598</v>
      </c>
      <c r="W1425" s="16">
        <v>1000</v>
      </c>
      <c r="X1425" s="16" t="s">
        <v>74</v>
      </c>
      <c r="Y1425" s="16" t="s">
        <v>3599</v>
      </c>
      <c r="Z1425" s="16" t="s">
        <v>3600</v>
      </c>
      <c r="AA1425" s="16" t="s">
        <v>76</v>
      </c>
      <c r="AB1425" s="16" t="s">
        <v>76</v>
      </c>
      <c r="AC1425" s="16" t="s">
        <v>76</v>
      </c>
      <c r="AD1425" s="16" t="s">
        <v>6880</v>
      </c>
      <c r="AE1425" s="16" t="s">
        <v>1324</v>
      </c>
      <c r="AF1425" s="24">
        <v>2948278</v>
      </c>
      <c r="AG1425" s="25" t="s">
        <v>78</v>
      </c>
      <c r="AH1425" s="24">
        <v>2948278</v>
      </c>
      <c r="AI1425" s="26" t="s">
        <v>78</v>
      </c>
      <c r="AJ1425" s="27">
        <v>43005</v>
      </c>
      <c r="AK1425" s="19"/>
      <c r="AL1425" s="28">
        <f t="shared" ca="1" si="127"/>
        <v>7.5</v>
      </c>
      <c r="AM1425" s="16" t="s">
        <v>120</v>
      </c>
      <c r="AN1425" s="16" t="s">
        <v>194</v>
      </c>
      <c r="AO1425" s="16" t="s">
        <v>82</v>
      </c>
      <c r="AP1425" s="30">
        <v>6.9690000000000002E-2</v>
      </c>
      <c r="AQ1425" s="31" t="s">
        <v>6881</v>
      </c>
      <c r="AR1425" s="31" t="s">
        <v>6881</v>
      </c>
      <c r="AS1425" s="16" t="s">
        <v>107</v>
      </c>
      <c r="AT1425" s="16"/>
      <c r="AU1425" s="33"/>
      <c r="AV1425" s="16"/>
      <c r="AW1425" s="16" t="s">
        <v>6882</v>
      </c>
      <c r="AX1425" s="16">
        <v>3118762720</v>
      </c>
      <c r="AY1425" s="16" t="s">
        <v>78</v>
      </c>
      <c r="AZ1425" s="16" t="str">
        <f t="shared" ca="1" si="131"/>
        <v xml:space="preserve"> </v>
      </c>
      <c r="BA1425" s="16" t="s">
        <v>87</v>
      </c>
      <c r="BB1425" s="16" t="s">
        <v>87</v>
      </c>
      <c r="BC1425" s="16"/>
      <c r="BD1425" s="18" t="s">
        <v>87</v>
      </c>
      <c r="BE1425" s="16"/>
      <c r="BF1425" s="16" t="s">
        <v>87</v>
      </c>
      <c r="BG1425" s="31"/>
      <c r="BH1425" s="16"/>
      <c r="BI1425" s="19"/>
      <c r="BJ1425" s="16"/>
      <c r="BK1425" s="16"/>
      <c r="BL1425" s="34"/>
    </row>
    <row r="1426" spans="1:64">
      <c r="A1426" s="15">
        <v>1581</v>
      </c>
      <c r="B1426" s="16">
        <v>301</v>
      </c>
      <c r="C1426" s="17" t="s">
        <v>64</v>
      </c>
      <c r="D1426" s="18">
        <v>1121900890</v>
      </c>
      <c r="E1426" s="18">
        <v>1121900890</v>
      </c>
      <c r="F1426" s="18">
        <v>1121900890</v>
      </c>
      <c r="G1426" s="17" t="s">
        <v>6883</v>
      </c>
      <c r="H1426" s="16" t="s">
        <v>229</v>
      </c>
      <c r="I1426" s="19" t="s">
        <v>6884</v>
      </c>
      <c r="J1426" s="16">
        <f t="shared" ca="1" si="130"/>
        <v>31</v>
      </c>
      <c r="K1426" s="17" t="s">
        <v>67</v>
      </c>
      <c r="L1426" s="16">
        <v>4070</v>
      </c>
      <c r="M1426" s="16" t="s">
        <v>3596</v>
      </c>
      <c r="N1426" s="16" t="s">
        <v>3597</v>
      </c>
      <c r="O1426" s="35" t="s">
        <v>3598</v>
      </c>
      <c r="P1426" s="16" t="s">
        <v>71</v>
      </c>
      <c r="Q1426" s="16" t="s">
        <v>131</v>
      </c>
      <c r="R1426" s="38" t="s">
        <v>73</v>
      </c>
      <c r="S1426" s="22"/>
      <c r="T1426" s="22">
        <v>1581</v>
      </c>
      <c r="U1426" s="22" t="s">
        <v>3597</v>
      </c>
      <c r="V1426" s="37" t="s">
        <v>3598</v>
      </c>
      <c r="W1426" s="16">
        <v>1000</v>
      </c>
      <c r="X1426" s="16" t="s">
        <v>74</v>
      </c>
      <c r="Y1426" s="16" t="s">
        <v>3599</v>
      </c>
      <c r="Z1426" s="16" t="s">
        <v>3600</v>
      </c>
      <c r="AA1426" s="16" t="s">
        <v>76</v>
      </c>
      <c r="AB1426" s="16" t="s">
        <v>76</v>
      </c>
      <c r="AC1426" s="16" t="s">
        <v>76</v>
      </c>
      <c r="AD1426" s="16"/>
      <c r="AE1426" s="16" t="s">
        <v>1324</v>
      </c>
      <c r="AF1426" s="24">
        <v>2948278</v>
      </c>
      <c r="AG1426" s="25" t="s">
        <v>78</v>
      </c>
      <c r="AH1426" s="24">
        <v>2948278</v>
      </c>
      <c r="AI1426" s="26" t="s">
        <v>78</v>
      </c>
      <c r="AJ1426" s="27">
        <v>42832</v>
      </c>
      <c r="AK1426" s="19"/>
      <c r="AL1426" s="28">
        <f t="shared" ca="1" si="127"/>
        <v>7.916666666666667</v>
      </c>
      <c r="AM1426" s="16" t="s">
        <v>269</v>
      </c>
      <c r="AN1426" s="16" t="s">
        <v>121</v>
      </c>
      <c r="AO1426" s="16" t="s">
        <v>82</v>
      </c>
      <c r="AP1426" s="30">
        <v>6.9690000000000002E-2</v>
      </c>
      <c r="AQ1426" s="31" t="s">
        <v>6885</v>
      </c>
      <c r="AR1426" s="31" t="s">
        <v>6886</v>
      </c>
      <c r="AS1426" s="16" t="s">
        <v>107</v>
      </c>
      <c r="AT1426" s="16"/>
      <c r="AU1426" s="33"/>
      <c r="AV1426" s="16"/>
      <c r="AW1426" s="16" t="s">
        <v>6887</v>
      </c>
      <c r="AX1426" s="16">
        <v>3156276574</v>
      </c>
      <c r="AY1426" s="16" t="s">
        <v>78</v>
      </c>
      <c r="AZ1426" s="16" t="str">
        <f t="shared" ca="1" si="131"/>
        <v xml:space="preserve"> </v>
      </c>
      <c r="BA1426" s="16" t="s">
        <v>87</v>
      </c>
      <c r="BB1426" s="16" t="s">
        <v>87</v>
      </c>
      <c r="BC1426" s="16"/>
      <c r="BD1426" s="18" t="s">
        <v>87</v>
      </c>
      <c r="BE1426" s="16"/>
      <c r="BF1426" s="16" t="s">
        <v>87</v>
      </c>
      <c r="BG1426" s="31"/>
      <c r="BH1426" s="16"/>
      <c r="BI1426" s="19"/>
      <c r="BJ1426" s="16"/>
      <c r="BK1426" s="16"/>
      <c r="BL1426" s="34"/>
    </row>
    <row r="1427" spans="1:64" ht="22.5">
      <c r="A1427" s="15">
        <v>1582</v>
      </c>
      <c r="B1427" s="16">
        <v>301</v>
      </c>
      <c r="C1427" s="17" t="s">
        <v>64</v>
      </c>
      <c r="D1427" s="18">
        <v>1121909174</v>
      </c>
      <c r="E1427" s="18">
        <v>1121909174</v>
      </c>
      <c r="F1427" s="18">
        <v>1121909174</v>
      </c>
      <c r="G1427" s="17" t="s">
        <v>6888</v>
      </c>
      <c r="H1427" s="16" t="s">
        <v>89</v>
      </c>
      <c r="I1427" s="19">
        <v>34132</v>
      </c>
      <c r="J1427" s="16">
        <f t="shared" ca="1" si="130"/>
        <v>31</v>
      </c>
      <c r="K1427" s="17" t="s">
        <v>67</v>
      </c>
      <c r="L1427" s="16">
        <v>4070</v>
      </c>
      <c r="M1427" s="16" t="s">
        <v>3596</v>
      </c>
      <c r="N1427" s="16" t="s">
        <v>3597</v>
      </c>
      <c r="O1427" s="35" t="s">
        <v>3598</v>
      </c>
      <c r="P1427" s="16" t="s">
        <v>71</v>
      </c>
      <c r="Q1427" s="16" t="s">
        <v>131</v>
      </c>
      <c r="R1427" s="38" t="s">
        <v>73</v>
      </c>
      <c r="S1427" s="22"/>
      <c r="T1427" s="22">
        <v>1582</v>
      </c>
      <c r="U1427" s="22" t="s">
        <v>3597</v>
      </c>
      <c r="V1427" s="37" t="s">
        <v>3598</v>
      </c>
      <c r="W1427" s="16">
        <v>1000</v>
      </c>
      <c r="X1427" s="16" t="s">
        <v>74</v>
      </c>
      <c r="Y1427" s="16" t="s">
        <v>3599</v>
      </c>
      <c r="Z1427" s="16" t="s">
        <v>3600</v>
      </c>
      <c r="AA1427" s="16" t="s">
        <v>671</v>
      </c>
      <c r="AB1427" s="33" t="s">
        <v>6445</v>
      </c>
      <c r="AC1427" s="16" t="s">
        <v>692</v>
      </c>
      <c r="AD1427" s="16" t="s">
        <v>6446</v>
      </c>
      <c r="AE1427" s="16" t="s">
        <v>3601</v>
      </c>
      <c r="AF1427" s="24">
        <v>2948278</v>
      </c>
      <c r="AG1427" s="25" t="s">
        <v>78</v>
      </c>
      <c r="AH1427" s="24">
        <v>2948278</v>
      </c>
      <c r="AI1427" s="26" t="s">
        <v>78</v>
      </c>
      <c r="AJ1427" s="27">
        <v>43285</v>
      </c>
      <c r="AK1427" s="19"/>
      <c r="AL1427" s="28">
        <f t="shared" ca="1" si="127"/>
        <v>6.75</v>
      </c>
      <c r="AM1427" s="16" t="s">
        <v>183</v>
      </c>
      <c r="AN1427" s="16" t="s">
        <v>94</v>
      </c>
      <c r="AO1427" s="16" t="s">
        <v>693</v>
      </c>
      <c r="AP1427" s="30">
        <v>6.9690000000000002E-2</v>
      </c>
      <c r="AQ1427" s="31" t="s">
        <v>6889</v>
      </c>
      <c r="AR1427" s="31" t="s">
        <v>6889</v>
      </c>
      <c r="AS1427" s="16" t="s">
        <v>107</v>
      </c>
      <c r="AT1427" s="16"/>
      <c r="AU1427" s="33"/>
      <c r="AV1427" s="16"/>
      <c r="AW1427" s="16" t="s">
        <v>6890</v>
      </c>
      <c r="AX1427" s="16">
        <v>3125881104</v>
      </c>
      <c r="AY1427" s="16" t="s">
        <v>78</v>
      </c>
      <c r="AZ1427" s="16" t="str">
        <f t="shared" ca="1" si="131"/>
        <v xml:space="preserve"> </v>
      </c>
      <c r="BA1427" s="16" t="s">
        <v>87</v>
      </c>
      <c r="BB1427" s="16" t="s">
        <v>87</v>
      </c>
      <c r="BC1427" s="16"/>
      <c r="BD1427" s="18" t="s">
        <v>87</v>
      </c>
      <c r="BE1427" s="16"/>
      <c r="BF1427" s="16" t="s">
        <v>87</v>
      </c>
      <c r="BG1427" s="31"/>
      <c r="BH1427" s="16"/>
      <c r="BI1427" s="19"/>
      <c r="BJ1427" s="16"/>
      <c r="BK1427" s="16"/>
      <c r="BL1427" s="34"/>
    </row>
    <row r="1428" spans="1:64">
      <c r="A1428" s="15">
        <v>1583</v>
      </c>
      <c r="B1428" s="16">
        <v>301</v>
      </c>
      <c r="C1428" s="17" t="s">
        <v>64</v>
      </c>
      <c r="D1428" s="18">
        <v>1121911591</v>
      </c>
      <c r="E1428" s="18">
        <v>1121911591</v>
      </c>
      <c r="F1428" s="18">
        <v>1121911591</v>
      </c>
      <c r="G1428" s="17" t="s">
        <v>6891</v>
      </c>
      <c r="H1428" s="16" t="s">
        <v>89</v>
      </c>
      <c r="I1428" s="19">
        <v>28101</v>
      </c>
      <c r="J1428" s="16">
        <f t="shared" ca="1" si="130"/>
        <v>48</v>
      </c>
      <c r="K1428" s="17" t="s">
        <v>67</v>
      </c>
      <c r="L1428" s="16">
        <v>4070</v>
      </c>
      <c r="M1428" s="16" t="s">
        <v>3596</v>
      </c>
      <c r="N1428" s="16" t="s">
        <v>3597</v>
      </c>
      <c r="O1428" s="35" t="s">
        <v>3598</v>
      </c>
      <c r="P1428" s="16" t="s">
        <v>71</v>
      </c>
      <c r="Q1428" s="16" t="s">
        <v>131</v>
      </c>
      <c r="R1428" s="38" t="s">
        <v>73</v>
      </c>
      <c r="S1428" s="22"/>
      <c r="T1428" s="22">
        <v>1583</v>
      </c>
      <c r="U1428" s="22" t="s">
        <v>3597</v>
      </c>
      <c r="V1428" s="37" t="s">
        <v>3598</v>
      </c>
      <c r="W1428" s="16">
        <v>1000</v>
      </c>
      <c r="X1428" s="16" t="s">
        <v>74</v>
      </c>
      <c r="Y1428" s="16" t="s">
        <v>3599</v>
      </c>
      <c r="Z1428" s="16" t="s">
        <v>3600</v>
      </c>
      <c r="AA1428" s="16" t="s">
        <v>478</v>
      </c>
      <c r="AB1428" s="16" t="s">
        <v>3976</v>
      </c>
      <c r="AC1428" s="16" t="s">
        <v>480</v>
      </c>
      <c r="AD1428" s="16"/>
      <c r="AE1428" s="16" t="s">
        <v>3601</v>
      </c>
      <c r="AF1428" s="24">
        <v>2948278</v>
      </c>
      <c r="AG1428" s="25" t="s">
        <v>78</v>
      </c>
      <c r="AH1428" s="24">
        <v>2948278</v>
      </c>
      <c r="AI1428" s="26" t="s">
        <v>78</v>
      </c>
      <c r="AJ1428" s="27">
        <v>43082</v>
      </c>
      <c r="AK1428" s="19"/>
      <c r="AL1428" s="28">
        <f t="shared" ca="1" si="127"/>
        <v>7.25</v>
      </c>
      <c r="AM1428" s="16" t="s">
        <v>183</v>
      </c>
      <c r="AN1428" s="16" t="s">
        <v>94</v>
      </c>
      <c r="AO1428" s="16" t="s">
        <v>481</v>
      </c>
      <c r="AP1428" s="30">
        <v>6.9690000000000002E-2</v>
      </c>
      <c r="AQ1428" s="31" t="s">
        <v>6892</v>
      </c>
      <c r="AR1428" s="31" t="s">
        <v>6892</v>
      </c>
      <c r="AS1428" s="16" t="s">
        <v>107</v>
      </c>
      <c r="AT1428" s="16"/>
      <c r="AU1428" s="33"/>
      <c r="AV1428" s="16"/>
      <c r="AW1428" s="16" t="s">
        <v>6893</v>
      </c>
      <c r="AX1428" s="16" t="s">
        <v>6894</v>
      </c>
      <c r="AY1428" s="16" t="s">
        <v>78</v>
      </c>
      <c r="AZ1428" s="16" t="str">
        <f t="shared" ca="1" si="131"/>
        <v xml:space="preserve"> </v>
      </c>
      <c r="BA1428" s="16" t="s">
        <v>87</v>
      </c>
      <c r="BB1428" s="16" t="s">
        <v>87</v>
      </c>
      <c r="BC1428" s="16"/>
      <c r="BD1428" s="18" t="s">
        <v>87</v>
      </c>
      <c r="BE1428" s="16"/>
      <c r="BF1428" s="16" t="s">
        <v>87</v>
      </c>
      <c r="BG1428" s="31"/>
      <c r="BH1428" s="16"/>
      <c r="BI1428" s="19"/>
      <c r="BJ1428" s="16"/>
      <c r="BK1428" s="16"/>
      <c r="BL1428" s="34"/>
    </row>
    <row r="1429" spans="1:64">
      <c r="A1429" s="15">
        <v>1584</v>
      </c>
      <c r="B1429" s="16">
        <v>301</v>
      </c>
      <c r="C1429" s="17" t="s">
        <v>64</v>
      </c>
      <c r="D1429" s="18">
        <v>1045078095</v>
      </c>
      <c r="E1429" s="18">
        <v>1045078095</v>
      </c>
      <c r="F1429" s="18">
        <v>1045078095</v>
      </c>
      <c r="G1429" s="17" t="s">
        <v>6895</v>
      </c>
      <c r="H1429" s="16" t="s">
        <v>89</v>
      </c>
      <c r="I1429" s="19">
        <v>34528</v>
      </c>
      <c r="J1429" s="16">
        <f t="shared" ca="1" si="130"/>
        <v>30</v>
      </c>
      <c r="K1429" s="17" t="s">
        <v>67</v>
      </c>
      <c r="L1429" s="16">
        <v>4070</v>
      </c>
      <c r="M1429" s="16" t="s">
        <v>3596</v>
      </c>
      <c r="N1429" s="16" t="s">
        <v>3597</v>
      </c>
      <c r="O1429" s="35" t="s">
        <v>3598</v>
      </c>
      <c r="P1429" s="16" t="s">
        <v>71</v>
      </c>
      <c r="Q1429" s="16" t="s">
        <v>131</v>
      </c>
      <c r="R1429" s="38" t="s">
        <v>73</v>
      </c>
      <c r="S1429" s="22"/>
      <c r="T1429" s="22">
        <v>1584</v>
      </c>
      <c r="U1429" s="22" t="s">
        <v>3597</v>
      </c>
      <c r="V1429" s="37" t="s">
        <v>3598</v>
      </c>
      <c r="W1429" s="16">
        <v>1000</v>
      </c>
      <c r="X1429" s="16" t="s">
        <v>74</v>
      </c>
      <c r="Y1429" s="16" t="s">
        <v>3599</v>
      </c>
      <c r="Z1429" s="16" t="s">
        <v>3600</v>
      </c>
      <c r="AA1429" s="16" t="s">
        <v>190</v>
      </c>
      <c r="AB1429" s="16" t="s">
        <v>2317</v>
      </c>
      <c r="AC1429" s="16" t="s">
        <v>1086</v>
      </c>
      <c r="AD1429" s="89" t="s">
        <v>6896</v>
      </c>
      <c r="AE1429" s="16" t="s">
        <v>3601</v>
      </c>
      <c r="AF1429" s="24">
        <v>2948278</v>
      </c>
      <c r="AG1429" s="25" t="s">
        <v>78</v>
      </c>
      <c r="AH1429" s="24">
        <v>2948278</v>
      </c>
      <c r="AI1429" s="26" t="s">
        <v>78</v>
      </c>
      <c r="AJ1429" s="27">
        <v>43797</v>
      </c>
      <c r="AK1429" s="19"/>
      <c r="AL1429" s="28">
        <f t="shared" ca="1" si="127"/>
        <v>5.333333333333333</v>
      </c>
      <c r="AM1429" s="16" t="s">
        <v>183</v>
      </c>
      <c r="AN1429" s="16" t="s">
        <v>94</v>
      </c>
      <c r="AO1429" s="16" t="s">
        <v>1087</v>
      </c>
      <c r="AP1429" s="30">
        <v>6.9690000000000002E-2</v>
      </c>
      <c r="AQ1429" s="31" t="s">
        <v>6897</v>
      </c>
      <c r="AR1429" s="31" t="s">
        <v>6897</v>
      </c>
      <c r="AS1429" s="16" t="s">
        <v>107</v>
      </c>
      <c r="AT1429" s="16"/>
      <c r="AU1429" s="33"/>
      <c r="AV1429" s="16"/>
      <c r="AW1429" s="16" t="s">
        <v>6898</v>
      </c>
      <c r="AX1429" s="16">
        <v>3217088695</v>
      </c>
      <c r="AY1429" s="16" t="s">
        <v>78</v>
      </c>
      <c r="AZ1429" s="16" t="str">
        <f t="shared" ca="1" si="131"/>
        <v xml:space="preserve"> </v>
      </c>
      <c r="BA1429" s="16" t="s">
        <v>87</v>
      </c>
      <c r="BB1429" s="16" t="s">
        <v>87</v>
      </c>
      <c r="BC1429" s="16"/>
      <c r="BD1429" s="18" t="s">
        <v>87</v>
      </c>
      <c r="BE1429" s="16"/>
      <c r="BF1429" s="16" t="s">
        <v>87</v>
      </c>
      <c r="BG1429" s="31"/>
      <c r="BH1429" s="16"/>
      <c r="BI1429" s="19"/>
      <c r="BJ1429" s="16"/>
      <c r="BK1429" s="16"/>
      <c r="BL1429" s="34"/>
    </row>
    <row r="1430" spans="1:64">
      <c r="A1430" s="15">
        <v>1585</v>
      </c>
      <c r="B1430" s="16">
        <v>301</v>
      </c>
      <c r="C1430" s="17" t="s">
        <v>64</v>
      </c>
      <c r="D1430" s="18">
        <v>1121911660</v>
      </c>
      <c r="E1430" s="18">
        <v>1121911660</v>
      </c>
      <c r="F1430" s="18">
        <v>1121911660</v>
      </c>
      <c r="G1430" s="17" t="s">
        <v>6899</v>
      </c>
      <c r="H1430" s="16" t="s">
        <v>229</v>
      </c>
      <c r="I1430" s="19" t="s">
        <v>6900</v>
      </c>
      <c r="J1430" s="16">
        <f t="shared" ca="1" si="130"/>
        <v>30</v>
      </c>
      <c r="K1430" s="17" t="s">
        <v>67</v>
      </c>
      <c r="L1430" s="16">
        <v>4070</v>
      </c>
      <c r="M1430" s="16" t="s">
        <v>3596</v>
      </c>
      <c r="N1430" s="16" t="s">
        <v>3597</v>
      </c>
      <c r="O1430" s="35" t="s">
        <v>3598</v>
      </c>
      <c r="P1430" s="16" t="s">
        <v>71</v>
      </c>
      <c r="Q1430" s="16" t="s">
        <v>131</v>
      </c>
      <c r="R1430" s="38" t="s">
        <v>73</v>
      </c>
      <c r="S1430" s="22"/>
      <c r="T1430" s="22">
        <v>1585</v>
      </c>
      <c r="U1430" s="22" t="s">
        <v>3597</v>
      </c>
      <c r="V1430" s="37" t="s">
        <v>3598</v>
      </c>
      <c r="W1430" s="16">
        <v>1000</v>
      </c>
      <c r="X1430" s="16" t="s">
        <v>74</v>
      </c>
      <c r="Y1430" s="16" t="s">
        <v>3599</v>
      </c>
      <c r="Z1430" s="16" t="s">
        <v>3600</v>
      </c>
      <c r="AA1430" s="16" t="s">
        <v>433</v>
      </c>
      <c r="AB1430" s="16" t="s">
        <v>662</v>
      </c>
      <c r="AC1430" s="16" t="s">
        <v>663</v>
      </c>
      <c r="AD1430" s="16" t="s">
        <v>4636</v>
      </c>
      <c r="AE1430" s="16" t="s">
        <v>1324</v>
      </c>
      <c r="AF1430" s="24">
        <v>2948278</v>
      </c>
      <c r="AG1430" s="25" t="s">
        <v>78</v>
      </c>
      <c r="AH1430" s="24">
        <v>2948278</v>
      </c>
      <c r="AI1430" s="26" t="s">
        <v>78</v>
      </c>
      <c r="AJ1430" s="27">
        <v>42832</v>
      </c>
      <c r="AK1430" s="19"/>
      <c r="AL1430" s="28">
        <f t="shared" ca="1" si="127"/>
        <v>7.916666666666667</v>
      </c>
      <c r="AM1430" s="16" t="s">
        <v>120</v>
      </c>
      <c r="AN1430" s="39" t="s">
        <v>94</v>
      </c>
      <c r="AO1430" s="16" t="s">
        <v>664</v>
      </c>
      <c r="AP1430" s="30">
        <v>6.9690000000000002E-2</v>
      </c>
      <c r="AQ1430" s="31" t="s">
        <v>6901</v>
      </c>
      <c r="AR1430" s="31" t="s">
        <v>6901</v>
      </c>
      <c r="AS1430" s="16" t="s">
        <v>107</v>
      </c>
      <c r="AT1430" s="16"/>
      <c r="AU1430" s="33"/>
      <c r="AV1430" s="16"/>
      <c r="AW1430" s="16" t="s">
        <v>6902</v>
      </c>
      <c r="AX1430" s="16">
        <v>3105135458</v>
      </c>
      <c r="AY1430" s="16" t="s">
        <v>78</v>
      </c>
      <c r="AZ1430" s="16" t="str">
        <f t="shared" ca="1" si="131"/>
        <v xml:space="preserve"> </v>
      </c>
      <c r="BA1430" s="16" t="s">
        <v>87</v>
      </c>
      <c r="BB1430" s="16" t="s">
        <v>265</v>
      </c>
      <c r="BC1430" s="16"/>
      <c r="BD1430" s="18" t="s">
        <v>87</v>
      </c>
      <c r="BE1430" s="16"/>
      <c r="BF1430" s="16" t="s">
        <v>87</v>
      </c>
      <c r="BG1430" s="31"/>
      <c r="BH1430" s="16"/>
      <c r="BI1430" s="19"/>
      <c r="BJ1430" s="16"/>
      <c r="BK1430" s="16"/>
      <c r="BL1430" s="34"/>
    </row>
    <row r="1431" spans="1:64">
      <c r="A1431" s="15">
        <v>1586</v>
      </c>
      <c r="B1431" s="16">
        <v>301</v>
      </c>
      <c r="C1431" s="17" t="s">
        <v>64</v>
      </c>
      <c r="D1431" s="18">
        <v>14606662</v>
      </c>
      <c r="E1431" s="18">
        <v>14606662</v>
      </c>
      <c r="F1431" s="18">
        <v>14606662</v>
      </c>
      <c r="G1431" s="17" t="s">
        <v>6903</v>
      </c>
      <c r="H1431" s="16" t="s">
        <v>89</v>
      </c>
      <c r="I1431" s="19">
        <v>30298</v>
      </c>
      <c r="J1431" s="16">
        <f t="shared" ca="1" si="130"/>
        <v>42</v>
      </c>
      <c r="K1431" s="17" t="s">
        <v>67</v>
      </c>
      <c r="L1431" s="16">
        <v>4070</v>
      </c>
      <c r="M1431" s="16" t="s">
        <v>3596</v>
      </c>
      <c r="N1431" s="16" t="s">
        <v>3597</v>
      </c>
      <c r="O1431" s="35" t="s">
        <v>3598</v>
      </c>
      <c r="P1431" s="16" t="s">
        <v>71</v>
      </c>
      <c r="Q1431" s="16" t="s">
        <v>131</v>
      </c>
      <c r="R1431" s="38" t="s">
        <v>73</v>
      </c>
      <c r="S1431" s="22"/>
      <c r="T1431" s="22">
        <v>1586</v>
      </c>
      <c r="U1431" s="22" t="s">
        <v>3597</v>
      </c>
      <c r="V1431" s="37" t="s">
        <v>3598</v>
      </c>
      <c r="W1431" s="16">
        <v>1000</v>
      </c>
      <c r="X1431" s="16" t="s">
        <v>74</v>
      </c>
      <c r="Y1431" s="16" t="s">
        <v>3599</v>
      </c>
      <c r="Z1431" s="16" t="s">
        <v>3600</v>
      </c>
      <c r="AA1431" s="16" t="s">
        <v>463</v>
      </c>
      <c r="AB1431" s="16" t="s">
        <v>464</v>
      </c>
      <c r="AC1431" s="16" t="s">
        <v>465</v>
      </c>
      <c r="AD1431" s="16"/>
      <c r="AE1431" s="16" t="s">
        <v>1324</v>
      </c>
      <c r="AF1431" s="24">
        <v>2948278</v>
      </c>
      <c r="AG1431" s="25" t="s">
        <v>78</v>
      </c>
      <c r="AH1431" s="24">
        <v>2948278</v>
      </c>
      <c r="AI1431" s="26" t="s">
        <v>78</v>
      </c>
      <c r="AJ1431" s="27">
        <v>44837</v>
      </c>
      <c r="AK1431" s="19" t="s">
        <v>6904</v>
      </c>
      <c r="AL1431" s="28">
        <f t="shared" ca="1" si="127"/>
        <v>2.5</v>
      </c>
      <c r="AM1431" s="16" t="s">
        <v>120</v>
      </c>
      <c r="AN1431" s="16" t="s">
        <v>121</v>
      </c>
      <c r="AO1431" s="16" t="s">
        <v>466</v>
      </c>
      <c r="AP1431" s="30">
        <v>6.9690000000000002E-2</v>
      </c>
      <c r="AQ1431" s="31" t="s">
        <v>6905</v>
      </c>
      <c r="AR1431" s="31" t="s">
        <v>6906</v>
      </c>
      <c r="AS1431" s="16" t="s">
        <v>107</v>
      </c>
      <c r="AT1431" s="16"/>
      <c r="AU1431" s="33"/>
      <c r="AV1431" s="16"/>
      <c r="AW1431" s="16" t="s">
        <v>6907</v>
      </c>
      <c r="AX1431" s="16">
        <v>3206124030</v>
      </c>
      <c r="AY1431" s="16" t="s">
        <v>78</v>
      </c>
      <c r="AZ1431" s="16" t="str">
        <f t="shared" ca="1" si="131"/>
        <v xml:space="preserve"> </v>
      </c>
      <c r="BA1431" s="16" t="s">
        <v>87</v>
      </c>
      <c r="BB1431" s="16" t="s">
        <v>87</v>
      </c>
      <c r="BC1431" s="16"/>
      <c r="BD1431" s="18" t="s">
        <v>87</v>
      </c>
      <c r="BE1431" s="16"/>
      <c r="BF1431" s="16" t="s">
        <v>87</v>
      </c>
      <c r="BG1431" s="31"/>
      <c r="BH1431" s="16"/>
      <c r="BI1431" s="19"/>
      <c r="BJ1431" s="16"/>
      <c r="BK1431" s="16"/>
      <c r="BL1431" s="34"/>
    </row>
    <row r="1432" spans="1:64">
      <c r="A1432" s="15">
        <v>1587</v>
      </c>
      <c r="B1432" s="16">
        <v>301</v>
      </c>
      <c r="C1432" s="17" t="s">
        <v>112</v>
      </c>
      <c r="D1432" s="18">
        <v>1121926899</v>
      </c>
      <c r="E1432" s="18">
        <v>1121926899</v>
      </c>
      <c r="F1432" s="18">
        <v>1121926899</v>
      </c>
      <c r="G1432" s="17" t="s">
        <v>6908</v>
      </c>
      <c r="H1432" s="16" t="s">
        <v>229</v>
      </c>
      <c r="I1432" s="19">
        <v>33200</v>
      </c>
      <c r="J1432" s="16">
        <f t="shared" ca="1" si="130"/>
        <v>34</v>
      </c>
      <c r="K1432" s="17" t="s">
        <v>67</v>
      </c>
      <c r="L1432" s="16">
        <v>4070</v>
      </c>
      <c r="M1432" s="16" t="s">
        <v>3596</v>
      </c>
      <c r="N1432" s="16" t="s">
        <v>3597</v>
      </c>
      <c r="O1432" s="35" t="s">
        <v>3598</v>
      </c>
      <c r="P1432" s="16" t="s">
        <v>71</v>
      </c>
      <c r="Q1432" s="16" t="s">
        <v>131</v>
      </c>
      <c r="R1432" s="38" t="s">
        <v>73</v>
      </c>
      <c r="S1432" s="22"/>
      <c r="T1432" s="22">
        <v>1587</v>
      </c>
      <c r="U1432" s="22" t="s">
        <v>3597</v>
      </c>
      <c r="V1432" s="37" t="s">
        <v>3598</v>
      </c>
      <c r="W1432" s="16">
        <v>1000</v>
      </c>
      <c r="X1432" s="16" t="s">
        <v>74</v>
      </c>
      <c r="Y1432" s="16" t="s">
        <v>3599</v>
      </c>
      <c r="Z1432" s="16" t="s">
        <v>3600</v>
      </c>
      <c r="AA1432" s="16" t="s">
        <v>76</v>
      </c>
      <c r="AB1432" s="16" t="s">
        <v>76</v>
      </c>
      <c r="AC1432" s="16" t="s">
        <v>76</v>
      </c>
      <c r="AD1432" s="16"/>
      <c r="AE1432" s="16" t="s">
        <v>3601</v>
      </c>
      <c r="AF1432" s="24">
        <v>2948278</v>
      </c>
      <c r="AG1432" s="25" t="s">
        <v>78</v>
      </c>
      <c r="AH1432" s="24">
        <v>2948278</v>
      </c>
      <c r="AI1432" s="26" t="s">
        <v>78</v>
      </c>
      <c r="AJ1432" s="27">
        <v>43300</v>
      </c>
      <c r="AK1432" s="19"/>
      <c r="AL1432" s="28">
        <f t="shared" ca="1" si="127"/>
        <v>6.666666666666667</v>
      </c>
      <c r="AM1432" s="16" t="s">
        <v>183</v>
      </c>
      <c r="AN1432" s="16" t="s">
        <v>94</v>
      </c>
      <c r="AO1432" s="16" t="s">
        <v>82</v>
      </c>
      <c r="AP1432" s="30">
        <v>6.9690000000000002E-2</v>
      </c>
      <c r="AQ1432" s="31" t="s">
        <v>6909</v>
      </c>
      <c r="AR1432" s="31" t="s">
        <v>6909</v>
      </c>
      <c r="AS1432" s="16" t="s">
        <v>107</v>
      </c>
      <c r="AT1432" s="16"/>
      <c r="AU1432" s="33"/>
      <c r="AV1432" s="16"/>
      <c r="AW1432" s="16" t="s">
        <v>6910</v>
      </c>
      <c r="AX1432" s="16">
        <v>3222646057</v>
      </c>
      <c r="AY1432" s="16" t="s">
        <v>78</v>
      </c>
      <c r="AZ1432" s="16" t="str">
        <f t="shared" ca="1" si="131"/>
        <v xml:space="preserve"> </v>
      </c>
      <c r="BA1432" s="16" t="s">
        <v>87</v>
      </c>
      <c r="BB1432" s="16" t="s">
        <v>87</v>
      </c>
      <c r="BC1432" s="16"/>
      <c r="BD1432" s="18" t="s">
        <v>87</v>
      </c>
      <c r="BE1432" s="16"/>
      <c r="BF1432" s="16" t="s">
        <v>87</v>
      </c>
      <c r="BG1432" s="31"/>
      <c r="BH1432" s="16"/>
      <c r="BI1432" s="19"/>
      <c r="BJ1432" s="16"/>
      <c r="BK1432" s="16"/>
      <c r="BL1432" s="34"/>
    </row>
    <row r="1433" spans="1:64">
      <c r="A1433" s="15">
        <v>1588</v>
      </c>
      <c r="B1433" s="16">
        <v>301</v>
      </c>
      <c r="C1433" s="17" t="s">
        <v>64</v>
      </c>
      <c r="D1433" s="18">
        <v>1121941897</v>
      </c>
      <c r="E1433" s="18">
        <v>1121941897</v>
      </c>
      <c r="F1433" s="18">
        <v>1121941897</v>
      </c>
      <c r="G1433" s="17" t="s">
        <v>6911</v>
      </c>
      <c r="H1433" s="16" t="s">
        <v>89</v>
      </c>
      <c r="I1433" s="19" t="s">
        <v>4091</v>
      </c>
      <c r="J1433" s="16">
        <f t="shared" ca="1" si="130"/>
        <v>39</v>
      </c>
      <c r="K1433" s="17" t="s">
        <v>67</v>
      </c>
      <c r="L1433" s="16">
        <v>4070</v>
      </c>
      <c r="M1433" s="16" t="s">
        <v>3596</v>
      </c>
      <c r="N1433" s="16" t="s">
        <v>3597</v>
      </c>
      <c r="O1433" s="35" t="s">
        <v>3598</v>
      </c>
      <c r="P1433" s="16" t="s">
        <v>71</v>
      </c>
      <c r="Q1433" s="16" t="s">
        <v>131</v>
      </c>
      <c r="R1433" s="38" t="s">
        <v>73</v>
      </c>
      <c r="S1433" s="22"/>
      <c r="T1433" s="22">
        <v>1588</v>
      </c>
      <c r="U1433" s="22" t="s">
        <v>3597</v>
      </c>
      <c r="V1433" s="37" t="s">
        <v>3598</v>
      </c>
      <c r="W1433" s="16">
        <v>1000</v>
      </c>
      <c r="X1433" s="16" t="s">
        <v>74</v>
      </c>
      <c r="Y1433" s="16" t="s">
        <v>3599</v>
      </c>
      <c r="Z1433" s="16" t="s">
        <v>3600</v>
      </c>
      <c r="AA1433" s="16" t="s">
        <v>478</v>
      </c>
      <c r="AB1433" s="16" t="s">
        <v>4342</v>
      </c>
      <c r="AC1433" s="16" t="s">
        <v>480</v>
      </c>
      <c r="AD1433" s="16"/>
      <c r="AE1433" s="16" t="s">
        <v>3601</v>
      </c>
      <c r="AF1433" s="24">
        <v>2948278</v>
      </c>
      <c r="AG1433" s="25" t="s">
        <v>78</v>
      </c>
      <c r="AH1433" s="24">
        <v>2948278</v>
      </c>
      <c r="AI1433" s="26" t="s">
        <v>78</v>
      </c>
      <c r="AJ1433" s="27">
        <v>42989</v>
      </c>
      <c r="AK1433" s="19"/>
      <c r="AL1433" s="28">
        <f t="shared" ca="1" si="127"/>
        <v>7.5</v>
      </c>
      <c r="AM1433" s="16" t="s">
        <v>183</v>
      </c>
      <c r="AN1433" s="16" t="s">
        <v>94</v>
      </c>
      <c r="AO1433" s="16" t="s">
        <v>481</v>
      </c>
      <c r="AP1433" s="30">
        <v>6.9690000000000002E-2</v>
      </c>
      <c r="AQ1433" s="31" t="s">
        <v>6912</v>
      </c>
      <c r="AR1433" s="31" t="s">
        <v>6912</v>
      </c>
      <c r="AS1433" s="16" t="s">
        <v>107</v>
      </c>
      <c r="AT1433" s="16"/>
      <c r="AU1433" s="33"/>
      <c r="AV1433" s="16"/>
      <c r="AW1433" s="16" t="s">
        <v>6913</v>
      </c>
      <c r="AX1433" s="16">
        <v>3208980869</v>
      </c>
      <c r="AY1433" s="16" t="s">
        <v>78</v>
      </c>
      <c r="AZ1433" s="16" t="str">
        <f t="shared" ca="1" si="131"/>
        <v xml:space="preserve"> </v>
      </c>
      <c r="BA1433" s="16" t="s">
        <v>87</v>
      </c>
      <c r="BB1433" s="16" t="s">
        <v>87</v>
      </c>
      <c r="BC1433" s="16"/>
      <c r="BD1433" s="18" t="s">
        <v>87</v>
      </c>
      <c r="BE1433" s="16"/>
      <c r="BF1433" s="16" t="s">
        <v>87</v>
      </c>
      <c r="BG1433" s="31"/>
      <c r="BH1433" s="16"/>
      <c r="BI1433" s="19"/>
      <c r="BJ1433" s="16"/>
      <c r="BK1433" s="16"/>
      <c r="BL1433" s="34"/>
    </row>
    <row r="1434" spans="1:64">
      <c r="A1434" s="15">
        <v>1589</v>
      </c>
      <c r="B1434" s="16">
        <v>301</v>
      </c>
      <c r="C1434" s="17" t="s">
        <v>64</v>
      </c>
      <c r="D1434" s="18">
        <v>1121962025</v>
      </c>
      <c r="E1434" s="18">
        <v>1121962025</v>
      </c>
      <c r="F1434" s="18">
        <v>1121962025</v>
      </c>
      <c r="G1434" s="17" t="s">
        <v>6914</v>
      </c>
      <c r="H1434" s="16" t="s">
        <v>89</v>
      </c>
      <c r="I1434" s="19">
        <v>29282</v>
      </c>
      <c r="J1434" s="16">
        <f t="shared" ca="1" si="130"/>
        <v>45</v>
      </c>
      <c r="K1434" s="17" t="s">
        <v>67</v>
      </c>
      <c r="L1434" s="16">
        <v>4070</v>
      </c>
      <c r="M1434" s="16" t="s">
        <v>3596</v>
      </c>
      <c r="N1434" s="16" t="s">
        <v>3597</v>
      </c>
      <c r="O1434" s="35" t="s">
        <v>3598</v>
      </c>
      <c r="P1434" s="16" t="s">
        <v>71</v>
      </c>
      <c r="Q1434" s="16" t="s">
        <v>131</v>
      </c>
      <c r="R1434" s="38" t="s">
        <v>73</v>
      </c>
      <c r="S1434" s="22"/>
      <c r="T1434" s="22">
        <v>1589</v>
      </c>
      <c r="U1434" s="22" t="s">
        <v>3597</v>
      </c>
      <c r="V1434" s="37" t="s">
        <v>3598</v>
      </c>
      <c r="W1434" s="16">
        <v>1000</v>
      </c>
      <c r="X1434" s="16" t="s">
        <v>74</v>
      </c>
      <c r="Y1434" s="16" t="s">
        <v>3599</v>
      </c>
      <c r="Z1434" s="16" t="s">
        <v>3600</v>
      </c>
      <c r="AA1434" s="16" t="s">
        <v>671</v>
      </c>
      <c r="AB1434" s="16" t="s">
        <v>691</v>
      </c>
      <c r="AC1434" s="16" t="s">
        <v>692</v>
      </c>
      <c r="AD1434" s="16" t="s">
        <v>4441</v>
      </c>
      <c r="AE1434" s="16" t="s">
        <v>3601</v>
      </c>
      <c r="AF1434" s="24">
        <v>2948278</v>
      </c>
      <c r="AG1434" s="25" t="s">
        <v>78</v>
      </c>
      <c r="AH1434" s="24">
        <v>2948278</v>
      </c>
      <c r="AI1434" s="26" t="s">
        <v>78</v>
      </c>
      <c r="AJ1434" s="27">
        <v>43285</v>
      </c>
      <c r="AK1434" s="19"/>
      <c r="AL1434" s="28">
        <f t="shared" ca="1" si="127"/>
        <v>6.75</v>
      </c>
      <c r="AM1434" s="16" t="s">
        <v>120</v>
      </c>
      <c r="AN1434" s="16" t="s">
        <v>94</v>
      </c>
      <c r="AO1434" s="16" t="s">
        <v>693</v>
      </c>
      <c r="AP1434" s="30">
        <v>6.9690000000000002E-2</v>
      </c>
      <c r="AQ1434" s="31" t="s">
        <v>6915</v>
      </c>
      <c r="AR1434" s="31" t="s">
        <v>6916</v>
      </c>
      <c r="AS1434" s="16" t="s">
        <v>107</v>
      </c>
      <c r="AT1434" s="16"/>
      <c r="AU1434" s="33"/>
      <c r="AV1434" s="16"/>
      <c r="AW1434" s="16" t="s">
        <v>6917</v>
      </c>
      <c r="AX1434" s="16">
        <v>3132415170</v>
      </c>
      <c r="AY1434" s="16" t="s">
        <v>78</v>
      </c>
      <c r="AZ1434" s="16" t="str">
        <f t="shared" ca="1" si="131"/>
        <v xml:space="preserve"> </v>
      </c>
      <c r="BA1434" s="16" t="s">
        <v>87</v>
      </c>
      <c r="BB1434" s="16" t="s">
        <v>87</v>
      </c>
      <c r="BC1434" s="16"/>
      <c r="BD1434" s="18" t="s">
        <v>87</v>
      </c>
      <c r="BE1434" s="16"/>
      <c r="BF1434" s="16" t="s">
        <v>87</v>
      </c>
      <c r="BG1434" s="31"/>
      <c r="BH1434" s="16"/>
      <c r="BI1434" s="19"/>
      <c r="BJ1434" s="16"/>
      <c r="BK1434" s="16"/>
      <c r="BL1434" s="34"/>
    </row>
    <row r="1435" spans="1:64">
      <c r="A1435" s="15">
        <v>1590</v>
      </c>
      <c r="B1435" s="16">
        <v>301</v>
      </c>
      <c r="C1435" s="17" t="s">
        <v>64</v>
      </c>
      <c r="D1435" s="18">
        <v>1122130240</v>
      </c>
      <c r="E1435" s="18">
        <v>1122130240</v>
      </c>
      <c r="F1435" s="18">
        <v>1122130240</v>
      </c>
      <c r="G1435" s="17" t="s">
        <v>6918</v>
      </c>
      <c r="H1435" s="16" t="s">
        <v>229</v>
      </c>
      <c r="I1435" s="19">
        <v>33573</v>
      </c>
      <c r="J1435" s="16">
        <f t="shared" ca="1" si="130"/>
        <v>33</v>
      </c>
      <c r="K1435" s="17" t="s">
        <v>67</v>
      </c>
      <c r="L1435" s="16">
        <v>4070</v>
      </c>
      <c r="M1435" s="16" t="s">
        <v>3596</v>
      </c>
      <c r="N1435" s="16" t="s">
        <v>3597</v>
      </c>
      <c r="O1435" s="35" t="s">
        <v>3598</v>
      </c>
      <c r="P1435" s="16" t="s">
        <v>71</v>
      </c>
      <c r="Q1435" s="16" t="s">
        <v>131</v>
      </c>
      <c r="R1435" s="38" t="s">
        <v>73</v>
      </c>
      <c r="S1435" s="22"/>
      <c r="T1435" s="22">
        <v>1590</v>
      </c>
      <c r="U1435" s="22" t="s">
        <v>3597</v>
      </c>
      <c r="V1435" s="37" t="s">
        <v>3598</v>
      </c>
      <c r="W1435" s="16">
        <v>1000</v>
      </c>
      <c r="X1435" s="16" t="s">
        <v>74</v>
      </c>
      <c r="Y1435" s="16" t="s">
        <v>3599</v>
      </c>
      <c r="Z1435" s="16" t="s">
        <v>3600</v>
      </c>
      <c r="AA1435" s="16" t="s">
        <v>76</v>
      </c>
      <c r="AB1435" s="16" t="s">
        <v>76</v>
      </c>
      <c r="AC1435" s="16" t="s">
        <v>76</v>
      </c>
      <c r="AD1435" s="16"/>
      <c r="AE1435" s="16" t="s">
        <v>3601</v>
      </c>
      <c r="AF1435" s="24">
        <v>2948278</v>
      </c>
      <c r="AG1435" s="25" t="s">
        <v>78</v>
      </c>
      <c r="AH1435" s="24">
        <v>2948278</v>
      </c>
      <c r="AI1435" s="26" t="s">
        <v>78</v>
      </c>
      <c r="AJ1435" s="27">
        <v>43059</v>
      </c>
      <c r="AK1435" s="19"/>
      <c r="AL1435" s="28">
        <f t="shared" ca="1" si="127"/>
        <v>7.333333333333333</v>
      </c>
      <c r="AM1435" s="16" t="s">
        <v>173</v>
      </c>
      <c r="AN1435" s="16" t="s">
        <v>94</v>
      </c>
      <c r="AO1435" s="16" t="s">
        <v>82</v>
      </c>
      <c r="AP1435" s="30">
        <v>6.9690000000000002E-2</v>
      </c>
      <c r="AQ1435" s="31" t="s">
        <v>6919</v>
      </c>
      <c r="AR1435" s="31" t="s">
        <v>6919</v>
      </c>
      <c r="AS1435" s="16" t="s">
        <v>107</v>
      </c>
      <c r="AT1435" s="16"/>
      <c r="AU1435" s="33"/>
      <c r="AV1435" s="16"/>
      <c r="AW1435" s="16" t="s">
        <v>6920</v>
      </c>
      <c r="AX1435" s="16">
        <v>3213366452</v>
      </c>
      <c r="AY1435" s="16" t="s">
        <v>78</v>
      </c>
      <c r="AZ1435" s="16" t="str">
        <f t="shared" ca="1" si="131"/>
        <v xml:space="preserve"> </v>
      </c>
      <c r="BA1435" s="16" t="s">
        <v>87</v>
      </c>
      <c r="BB1435" s="16" t="s">
        <v>87</v>
      </c>
      <c r="BC1435" s="16"/>
      <c r="BD1435" s="18" t="s">
        <v>87</v>
      </c>
      <c r="BE1435" s="16"/>
      <c r="BF1435" s="16" t="s">
        <v>87</v>
      </c>
      <c r="BG1435" s="31"/>
      <c r="BH1435" s="16"/>
      <c r="BI1435" s="19"/>
      <c r="BJ1435" s="16"/>
      <c r="BK1435" s="16"/>
      <c r="BL1435" s="34"/>
    </row>
    <row r="1436" spans="1:64">
      <c r="A1436" s="15">
        <v>1591</v>
      </c>
      <c r="B1436" s="16">
        <v>301</v>
      </c>
      <c r="C1436" s="17" t="s">
        <v>64</v>
      </c>
      <c r="D1436" s="18">
        <v>1122340222</v>
      </c>
      <c r="E1436" s="18">
        <v>1122340222</v>
      </c>
      <c r="F1436" s="18">
        <v>1122340222</v>
      </c>
      <c r="G1436" s="17" t="s">
        <v>6921</v>
      </c>
      <c r="H1436" s="16" t="s">
        <v>89</v>
      </c>
      <c r="I1436" s="19">
        <v>33937</v>
      </c>
      <c r="J1436" s="16">
        <f t="shared" ca="1" si="130"/>
        <v>32</v>
      </c>
      <c r="K1436" s="17" t="s">
        <v>67</v>
      </c>
      <c r="L1436" s="16">
        <v>4070</v>
      </c>
      <c r="M1436" s="16" t="s">
        <v>3596</v>
      </c>
      <c r="N1436" s="16" t="s">
        <v>3597</v>
      </c>
      <c r="O1436" s="35" t="s">
        <v>3598</v>
      </c>
      <c r="P1436" s="16" t="s">
        <v>71</v>
      </c>
      <c r="Q1436" s="16" t="s">
        <v>131</v>
      </c>
      <c r="R1436" s="38" t="s">
        <v>73</v>
      </c>
      <c r="S1436" s="22"/>
      <c r="T1436" s="22">
        <v>1591</v>
      </c>
      <c r="U1436" s="22" t="s">
        <v>3597</v>
      </c>
      <c r="V1436" s="37" t="s">
        <v>3598</v>
      </c>
      <c r="W1436" s="16">
        <v>1000</v>
      </c>
      <c r="X1436" s="16" t="s">
        <v>74</v>
      </c>
      <c r="Y1436" s="16" t="s">
        <v>3599</v>
      </c>
      <c r="Z1436" s="16" t="s">
        <v>3600</v>
      </c>
      <c r="AA1436" s="16" t="s">
        <v>1359</v>
      </c>
      <c r="AB1436" s="16" t="s">
        <v>4406</v>
      </c>
      <c r="AC1436" s="16" t="s">
        <v>1361</v>
      </c>
      <c r="AD1436" s="16"/>
      <c r="AE1436" s="16" t="s">
        <v>3601</v>
      </c>
      <c r="AF1436" s="24">
        <v>2948278</v>
      </c>
      <c r="AG1436" s="25" t="s">
        <v>78</v>
      </c>
      <c r="AH1436" s="24">
        <v>2948278</v>
      </c>
      <c r="AI1436" s="26" t="s">
        <v>78</v>
      </c>
      <c r="AJ1436" s="27">
        <v>43059</v>
      </c>
      <c r="AK1436" s="19"/>
      <c r="AL1436" s="28">
        <f t="shared" ca="1" si="127"/>
        <v>7.333333333333333</v>
      </c>
      <c r="AM1436" s="16" t="s">
        <v>183</v>
      </c>
      <c r="AN1436" s="16" t="s">
        <v>94</v>
      </c>
      <c r="AO1436" s="16" t="s">
        <v>1363</v>
      </c>
      <c r="AP1436" s="30">
        <v>6.9690000000000002E-2</v>
      </c>
      <c r="AQ1436" s="31" t="s">
        <v>6922</v>
      </c>
      <c r="AR1436" s="31" t="s">
        <v>6923</v>
      </c>
      <c r="AS1436" s="16" t="s">
        <v>107</v>
      </c>
      <c r="AT1436" s="16"/>
      <c r="AU1436" s="33"/>
      <c r="AV1436" s="16"/>
      <c r="AW1436" s="16" t="s">
        <v>6924</v>
      </c>
      <c r="AX1436" s="16">
        <v>3213836191</v>
      </c>
      <c r="AY1436" s="16" t="s">
        <v>78</v>
      </c>
      <c r="AZ1436" s="16" t="str">
        <f t="shared" ca="1" si="131"/>
        <v xml:space="preserve"> </v>
      </c>
      <c r="BA1436" s="16" t="s">
        <v>87</v>
      </c>
      <c r="BB1436" s="16" t="s">
        <v>211</v>
      </c>
      <c r="BC1436" s="16"/>
      <c r="BD1436" s="18" t="s">
        <v>87</v>
      </c>
      <c r="BE1436" s="16"/>
      <c r="BF1436" s="16" t="s">
        <v>87</v>
      </c>
      <c r="BG1436" s="31"/>
      <c r="BH1436" s="16"/>
      <c r="BI1436" s="19"/>
      <c r="BJ1436" s="16"/>
      <c r="BK1436" s="16"/>
      <c r="BL1436" s="34"/>
    </row>
    <row r="1437" spans="1:64">
      <c r="A1437" s="15">
        <v>1592</v>
      </c>
      <c r="B1437" s="16">
        <v>301</v>
      </c>
      <c r="C1437" s="17" t="s">
        <v>64</v>
      </c>
      <c r="D1437" s="18">
        <v>1122647056</v>
      </c>
      <c r="E1437" s="18">
        <v>1122647056</v>
      </c>
      <c r="F1437" s="18">
        <v>1122647056</v>
      </c>
      <c r="G1437" s="17" t="s">
        <v>6925</v>
      </c>
      <c r="H1437" s="16" t="s">
        <v>229</v>
      </c>
      <c r="I1437" s="19">
        <v>32163</v>
      </c>
      <c r="J1437" s="16">
        <f t="shared" ca="1" si="130"/>
        <v>37</v>
      </c>
      <c r="K1437" s="17" t="s">
        <v>67</v>
      </c>
      <c r="L1437" s="16">
        <v>4070</v>
      </c>
      <c r="M1437" s="16" t="s">
        <v>3596</v>
      </c>
      <c r="N1437" s="16" t="s">
        <v>3597</v>
      </c>
      <c r="O1437" s="35" t="s">
        <v>3598</v>
      </c>
      <c r="P1437" s="16" t="s">
        <v>71</v>
      </c>
      <c r="Q1437" s="16" t="s">
        <v>131</v>
      </c>
      <c r="R1437" s="38" t="s">
        <v>73</v>
      </c>
      <c r="S1437" s="22"/>
      <c r="T1437" s="22">
        <v>1592</v>
      </c>
      <c r="U1437" s="22" t="s">
        <v>3597</v>
      </c>
      <c r="V1437" s="37" t="s">
        <v>3598</v>
      </c>
      <c r="W1437" s="16">
        <v>1000</v>
      </c>
      <c r="X1437" s="16" t="s">
        <v>74</v>
      </c>
      <c r="Y1437" s="16" t="s">
        <v>3599</v>
      </c>
      <c r="Z1437" s="16" t="s">
        <v>3600</v>
      </c>
      <c r="AA1437" s="16" t="s">
        <v>463</v>
      </c>
      <c r="AB1437" s="16" t="s">
        <v>3907</v>
      </c>
      <c r="AC1437" s="16" t="s">
        <v>465</v>
      </c>
      <c r="AD1437" s="16"/>
      <c r="AE1437" s="16" t="s">
        <v>1324</v>
      </c>
      <c r="AF1437" s="24">
        <v>2948278</v>
      </c>
      <c r="AG1437" s="25" t="s">
        <v>78</v>
      </c>
      <c r="AH1437" s="24">
        <v>2948278</v>
      </c>
      <c r="AI1437" s="26" t="s">
        <v>78</v>
      </c>
      <c r="AJ1437" s="27">
        <v>43059</v>
      </c>
      <c r="AK1437" s="19"/>
      <c r="AL1437" s="28">
        <f t="shared" ca="1" si="127"/>
        <v>7.333333333333333</v>
      </c>
      <c r="AM1437" s="16" t="s">
        <v>183</v>
      </c>
      <c r="AN1437" s="16" t="s">
        <v>121</v>
      </c>
      <c r="AO1437" s="16" t="s">
        <v>466</v>
      </c>
      <c r="AP1437" s="30">
        <v>6.9690000000000002E-2</v>
      </c>
      <c r="AQ1437" s="31" t="s">
        <v>6926</v>
      </c>
      <c r="AR1437" s="31" t="s">
        <v>6927</v>
      </c>
      <c r="AS1437" s="16" t="s">
        <v>107</v>
      </c>
      <c r="AT1437" s="16" t="s">
        <v>6928</v>
      </c>
      <c r="AU1437" s="33"/>
      <c r="AV1437" s="16"/>
      <c r="AW1437" s="16" t="s">
        <v>6929</v>
      </c>
      <c r="AX1437" s="16">
        <v>3504346222</v>
      </c>
      <c r="AY1437" s="16" t="s">
        <v>78</v>
      </c>
      <c r="AZ1437" s="16" t="str">
        <f t="shared" ca="1" si="131"/>
        <v xml:space="preserve"> </v>
      </c>
      <c r="BA1437" s="16" t="s">
        <v>87</v>
      </c>
      <c r="BB1437" s="16" t="s">
        <v>87</v>
      </c>
      <c r="BC1437" s="16"/>
      <c r="BD1437" s="18" t="s">
        <v>87</v>
      </c>
      <c r="BE1437" s="16"/>
      <c r="BF1437" s="16" t="s">
        <v>87</v>
      </c>
      <c r="BG1437" s="31"/>
      <c r="BH1437" s="16"/>
      <c r="BI1437" s="19"/>
      <c r="BJ1437" s="16"/>
      <c r="BK1437" s="16"/>
      <c r="BL1437" s="34"/>
    </row>
    <row r="1438" spans="1:64">
      <c r="A1438" s="15">
        <v>1593</v>
      </c>
      <c r="B1438" s="16">
        <v>301</v>
      </c>
      <c r="C1438" s="17" t="s">
        <v>64</v>
      </c>
      <c r="D1438" s="18">
        <v>1122649026</v>
      </c>
      <c r="E1438" s="18">
        <v>1122649026</v>
      </c>
      <c r="F1438" s="18">
        <v>1122649026</v>
      </c>
      <c r="G1438" s="17" t="s">
        <v>6930</v>
      </c>
      <c r="H1438" s="16"/>
      <c r="I1438" s="19">
        <v>29607</v>
      </c>
      <c r="J1438" s="16">
        <f t="shared" ca="1" si="130"/>
        <v>44</v>
      </c>
      <c r="K1438" s="17" t="s">
        <v>67</v>
      </c>
      <c r="L1438" s="16">
        <v>4070</v>
      </c>
      <c r="M1438" s="16" t="s">
        <v>3596</v>
      </c>
      <c r="N1438" s="16" t="s">
        <v>3597</v>
      </c>
      <c r="O1438" s="35" t="s">
        <v>3598</v>
      </c>
      <c r="P1438" s="16" t="s">
        <v>71</v>
      </c>
      <c r="Q1438" s="16" t="s">
        <v>131</v>
      </c>
      <c r="R1438" s="38" t="s">
        <v>73</v>
      </c>
      <c r="S1438" s="22"/>
      <c r="T1438" s="22">
        <v>1593</v>
      </c>
      <c r="U1438" s="22" t="s">
        <v>3597</v>
      </c>
      <c r="V1438" s="37" t="s">
        <v>3598</v>
      </c>
      <c r="W1438" s="16">
        <v>1000</v>
      </c>
      <c r="X1438" s="16" t="s">
        <v>74</v>
      </c>
      <c r="Y1438" s="16" t="s">
        <v>3599</v>
      </c>
      <c r="Z1438" s="16" t="s">
        <v>3600</v>
      </c>
      <c r="AA1438" s="16" t="s">
        <v>76</v>
      </c>
      <c r="AB1438" s="16" t="s">
        <v>76</v>
      </c>
      <c r="AC1438" s="16" t="s">
        <v>76</v>
      </c>
      <c r="AD1438" s="16"/>
      <c r="AE1438" s="16" t="s">
        <v>3601</v>
      </c>
      <c r="AF1438" s="24">
        <v>2948278</v>
      </c>
      <c r="AG1438" s="25" t="s">
        <v>78</v>
      </c>
      <c r="AH1438" s="24">
        <v>2948278</v>
      </c>
      <c r="AI1438" s="26" t="s">
        <v>78</v>
      </c>
      <c r="AJ1438" s="27">
        <v>43287</v>
      </c>
      <c r="AK1438" s="19"/>
      <c r="AL1438" s="28">
        <f t="shared" ca="1" si="127"/>
        <v>6.666666666666667</v>
      </c>
      <c r="AM1438" s="16" t="s">
        <v>183</v>
      </c>
      <c r="AN1438" s="16" t="s">
        <v>121</v>
      </c>
      <c r="AO1438" s="16" t="s">
        <v>82</v>
      </c>
      <c r="AP1438" s="30">
        <v>6.9690000000000002E-2</v>
      </c>
      <c r="AQ1438" s="31" t="s">
        <v>6931</v>
      </c>
      <c r="AR1438" s="31" t="s">
        <v>6931</v>
      </c>
      <c r="AS1438" s="16" t="s">
        <v>107</v>
      </c>
      <c r="AT1438" s="16"/>
      <c r="AU1438" s="33"/>
      <c r="AV1438" s="16"/>
      <c r="AW1438" s="16" t="s">
        <v>6932</v>
      </c>
      <c r="AX1438" s="16" t="s">
        <v>6933</v>
      </c>
      <c r="AY1438" s="16" t="s">
        <v>78</v>
      </c>
      <c r="AZ1438" s="16" t="str">
        <f t="shared" ca="1" si="131"/>
        <v xml:space="preserve"> </v>
      </c>
      <c r="BA1438" s="16" t="s">
        <v>87</v>
      </c>
      <c r="BB1438" s="16" t="s">
        <v>87</v>
      </c>
      <c r="BC1438" s="16"/>
      <c r="BD1438" s="18" t="s">
        <v>87</v>
      </c>
      <c r="BE1438" s="16"/>
      <c r="BF1438" s="16" t="s">
        <v>87</v>
      </c>
      <c r="BG1438" s="31"/>
      <c r="BH1438" s="16"/>
      <c r="BI1438" s="19"/>
      <c r="BJ1438" s="16"/>
      <c r="BK1438" s="16"/>
      <c r="BL1438" s="34"/>
    </row>
    <row r="1439" spans="1:64">
      <c r="A1439" s="15">
        <v>1594</v>
      </c>
      <c r="B1439" s="16">
        <v>301</v>
      </c>
      <c r="C1439" s="17" t="s">
        <v>64</v>
      </c>
      <c r="D1439" s="18">
        <v>1122653986</v>
      </c>
      <c r="E1439" s="18">
        <v>1122653986</v>
      </c>
      <c r="F1439" s="18">
        <v>1122653986</v>
      </c>
      <c r="G1439" s="17" t="s">
        <v>6934</v>
      </c>
      <c r="H1439" s="16" t="s">
        <v>89</v>
      </c>
      <c r="I1439" s="19">
        <v>31606</v>
      </c>
      <c r="J1439" s="16">
        <f t="shared" ca="1" si="130"/>
        <v>38</v>
      </c>
      <c r="K1439" s="17" t="s">
        <v>67</v>
      </c>
      <c r="L1439" s="16">
        <v>4070</v>
      </c>
      <c r="M1439" s="16" t="s">
        <v>3596</v>
      </c>
      <c r="N1439" s="16" t="s">
        <v>3597</v>
      </c>
      <c r="O1439" s="35" t="s">
        <v>3598</v>
      </c>
      <c r="P1439" s="16" t="s">
        <v>71</v>
      </c>
      <c r="Q1439" s="16" t="s">
        <v>131</v>
      </c>
      <c r="R1439" s="38" t="s">
        <v>73</v>
      </c>
      <c r="S1439" s="22"/>
      <c r="T1439" s="22">
        <v>1594</v>
      </c>
      <c r="U1439" s="22" t="s">
        <v>3597</v>
      </c>
      <c r="V1439" s="37" t="s">
        <v>3598</v>
      </c>
      <c r="W1439" s="16">
        <v>1000</v>
      </c>
      <c r="X1439" s="16" t="s">
        <v>74</v>
      </c>
      <c r="Y1439" s="16" t="s">
        <v>3599</v>
      </c>
      <c r="Z1439" s="16" t="s">
        <v>3600</v>
      </c>
      <c r="AA1439" s="16" t="s">
        <v>76</v>
      </c>
      <c r="AB1439" s="16" t="s">
        <v>76</v>
      </c>
      <c r="AC1439" s="16" t="s">
        <v>76</v>
      </c>
      <c r="AD1439" s="16"/>
      <c r="AE1439" s="16" t="s">
        <v>3601</v>
      </c>
      <c r="AF1439" s="24">
        <v>2948278</v>
      </c>
      <c r="AG1439" s="25" t="s">
        <v>78</v>
      </c>
      <c r="AH1439" s="24">
        <v>2948278</v>
      </c>
      <c r="AI1439" s="26" t="s">
        <v>78</v>
      </c>
      <c r="AJ1439" s="27">
        <v>43059</v>
      </c>
      <c r="AK1439" s="19"/>
      <c r="AL1439" s="28">
        <f t="shared" ca="1" si="127"/>
        <v>7.333333333333333</v>
      </c>
      <c r="AM1439" s="16" t="s">
        <v>173</v>
      </c>
      <c r="AN1439" s="16" t="s">
        <v>94</v>
      </c>
      <c r="AO1439" s="16" t="s">
        <v>82</v>
      </c>
      <c r="AP1439" s="30">
        <v>6.9690000000000002E-2</v>
      </c>
      <c r="AQ1439" s="31" t="s">
        <v>6935</v>
      </c>
      <c r="AR1439" s="31" t="s">
        <v>6936</v>
      </c>
      <c r="AS1439" s="16" t="s">
        <v>107</v>
      </c>
      <c r="AT1439" s="16"/>
      <c r="AU1439" s="33"/>
      <c r="AV1439" s="16"/>
      <c r="AW1439" s="16" t="s">
        <v>6937</v>
      </c>
      <c r="AX1439" s="16">
        <v>3132161824</v>
      </c>
      <c r="AY1439" s="16" t="s">
        <v>78</v>
      </c>
      <c r="AZ1439" s="16" t="str">
        <f t="shared" ca="1" si="131"/>
        <v xml:space="preserve"> </v>
      </c>
      <c r="BA1439" s="16" t="s">
        <v>87</v>
      </c>
      <c r="BB1439" s="16" t="s">
        <v>87</v>
      </c>
      <c r="BC1439" s="16"/>
      <c r="BD1439" s="18" t="s">
        <v>87</v>
      </c>
      <c r="BE1439" s="16"/>
      <c r="BF1439" s="16" t="s">
        <v>87</v>
      </c>
      <c r="BG1439" s="31"/>
      <c r="BH1439" s="16"/>
      <c r="BI1439" s="19"/>
      <c r="BJ1439" s="16"/>
      <c r="BK1439" s="16"/>
      <c r="BL1439" s="34"/>
    </row>
    <row r="1440" spans="1:64">
      <c r="A1440" s="15">
        <v>1595</v>
      </c>
      <c r="B1440" s="16">
        <v>301</v>
      </c>
      <c r="C1440" s="17" t="s">
        <v>64</v>
      </c>
      <c r="D1440" s="18">
        <v>1122678695</v>
      </c>
      <c r="E1440" s="18">
        <v>1122678695</v>
      </c>
      <c r="F1440" s="18">
        <v>1122678695</v>
      </c>
      <c r="G1440" s="17" t="s">
        <v>6938</v>
      </c>
      <c r="H1440" s="16" t="s">
        <v>89</v>
      </c>
      <c r="I1440" s="19">
        <v>34321</v>
      </c>
      <c r="J1440" s="16">
        <f t="shared" ca="1" si="130"/>
        <v>31</v>
      </c>
      <c r="K1440" s="17" t="s">
        <v>67</v>
      </c>
      <c r="L1440" s="16">
        <v>4070</v>
      </c>
      <c r="M1440" s="16" t="s">
        <v>3596</v>
      </c>
      <c r="N1440" s="16" t="s">
        <v>3597</v>
      </c>
      <c r="O1440" s="35" t="s">
        <v>3598</v>
      </c>
      <c r="P1440" s="16" t="s">
        <v>71</v>
      </c>
      <c r="Q1440" s="16" t="s">
        <v>131</v>
      </c>
      <c r="R1440" s="38" t="s">
        <v>73</v>
      </c>
      <c r="S1440" s="22"/>
      <c r="T1440" s="22">
        <v>1595</v>
      </c>
      <c r="U1440" s="22" t="s">
        <v>3597</v>
      </c>
      <c r="V1440" s="37" t="s">
        <v>3598</v>
      </c>
      <c r="W1440" s="16">
        <v>1000</v>
      </c>
      <c r="X1440" s="16" t="s">
        <v>74</v>
      </c>
      <c r="Y1440" s="16" t="s">
        <v>3599</v>
      </c>
      <c r="Z1440" s="16" t="s">
        <v>3600</v>
      </c>
      <c r="AA1440" s="16" t="s">
        <v>433</v>
      </c>
      <c r="AB1440" s="16" t="s">
        <v>662</v>
      </c>
      <c r="AC1440" s="16" t="s">
        <v>663</v>
      </c>
      <c r="AD1440" s="16" t="s">
        <v>6939</v>
      </c>
      <c r="AE1440" s="16" t="s">
        <v>3601</v>
      </c>
      <c r="AF1440" s="24">
        <v>2948278</v>
      </c>
      <c r="AG1440" s="25" t="s">
        <v>78</v>
      </c>
      <c r="AH1440" s="24">
        <v>2948278</v>
      </c>
      <c r="AI1440" s="26" t="s">
        <v>78</v>
      </c>
      <c r="AJ1440" s="27">
        <v>43059</v>
      </c>
      <c r="AK1440" s="19"/>
      <c r="AL1440" s="28">
        <f t="shared" ca="1" si="127"/>
        <v>7.333333333333333</v>
      </c>
      <c r="AM1440" s="16" t="s">
        <v>183</v>
      </c>
      <c r="AN1440" s="16" t="s">
        <v>121</v>
      </c>
      <c r="AO1440" s="16" t="s">
        <v>664</v>
      </c>
      <c r="AP1440" s="30">
        <v>6.9690000000000002E-2</v>
      </c>
      <c r="AQ1440" s="31" t="s">
        <v>6940</v>
      </c>
      <c r="AR1440" s="31" t="s">
        <v>6941</v>
      </c>
      <c r="AS1440" s="16" t="s">
        <v>107</v>
      </c>
      <c r="AT1440" s="16"/>
      <c r="AU1440" s="33"/>
      <c r="AV1440" s="16"/>
      <c r="AW1440" s="16" t="s">
        <v>6942</v>
      </c>
      <c r="AX1440" s="16">
        <v>3126148682</v>
      </c>
      <c r="AY1440" s="16" t="s">
        <v>78</v>
      </c>
      <c r="AZ1440" s="16" t="str">
        <f t="shared" ca="1" si="131"/>
        <v xml:space="preserve"> </v>
      </c>
      <c r="BA1440" s="16" t="s">
        <v>87</v>
      </c>
      <c r="BB1440" s="16" t="s">
        <v>87</v>
      </c>
      <c r="BC1440" s="16"/>
      <c r="BD1440" s="18" t="s">
        <v>87</v>
      </c>
      <c r="BE1440" s="16"/>
      <c r="BF1440" s="16" t="s">
        <v>87</v>
      </c>
      <c r="BG1440" s="31"/>
      <c r="BH1440" s="16"/>
      <c r="BI1440" s="19"/>
      <c r="BJ1440" s="16"/>
      <c r="BK1440" s="16"/>
      <c r="BL1440" s="34"/>
    </row>
    <row r="1441" spans="1:64">
      <c r="A1441" s="15">
        <v>1596</v>
      </c>
      <c r="B1441" s="16">
        <v>301</v>
      </c>
      <c r="C1441" s="17" t="s">
        <v>112</v>
      </c>
      <c r="D1441" s="18">
        <v>1122730390</v>
      </c>
      <c r="E1441" s="18">
        <v>1122730390</v>
      </c>
      <c r="F1441" s="18">
        <v>1122730390</v>
      </c>
      <c r="G1441" s="17" t="s">
        <v>6943</v>
      </c>
      <c r="H1441" s="16" t="s">
        <v>89</v>
      </c>
      <c r="I1441" s="19">
        <v>32914</v>
      </c>
      <c r="J1441" s="16">
        <f t="shared" ca="1" si="130"/>
        <v>35</v>
      </c>
      <c r="K1441" s="17" t="s">
        <v>67</v>
      </c>
      <c r="L1441" s="16">
        <v>4070</v>
      </c>
      <c r="M1441" s="16" t="s">
        <v>3596</v>
      </c>
      <c r="N1441" s="16" t="s">
        <v>3597</v>
      </c>
      <c r="O1441" s="35" t="s">
        <v>3598</v>
      </c>
      <c r="P1441" s="16" t="s">
        <v>71</v>
      </c>
      <c r="Q1441" s="16" t="s">
        <v>131</v>
      </c>
      <c r="R1441" s="38" t="s">
        <v>73</v>
      </c>
      <c r="S1441" s="22" t="s">
        <v>1726</v>
      </c>
      <c r="T1441" s="22">
        <v>1596</v>
      </c>
      <c r="U1441" s="22" t="s">
        <v>3597</v>
      </c>
      <c r="V1441" s="37" t="s">
        <v>3598</v>
      </c>
      <c r="W1441" s="16">
        <v>1000</v>
      </c>
      <c r="X1441" s="16" t="s">
        <v>74</v>
      </c>
      <c r="Y1441" s="16" t="s">
        <v>3599</v>
      </c>
      <c r="Z1441" s="16" t="s">
        <v>3600</v>
      </c>
      <c r="AA1441" s="16" t="s">
        <v>671</v>
      </c>
      <c r="AB1441" s="16" t="s">
        <v>3816</v>
      </c>
      <c r="AC1441" s="16" t="s">
        <v>3817</v>
      </c>
      <c r="AD1441" s="16"/>
      <c r="AE1441" s="16" t="s">
        <v>3601</v>
      </c>
      <c r="AF1441" s="24">
        <v>2948278</v>
      </c>
      <c r="AG1441" s="25" t="s">
        <v>78</v>
      </c>
      <c r="AH1441" s="24">
        <v>2948278</v>
      </c>
      <c r="AI1441" s="26" t="s">
        <v>78</v>
      </c>
      <c r="AJ1441" s="27">
        <v>43087</v>
      </c>
      <c r="AK1441" s="19"/>
      <c r="AL1441" s="28">
        <f t="shared" ca="1" si="127"/>
        <v>7.25</v>
      </c>
      <c r="AM1441" s="16" t="s">
        <v>183</v>
      </c>
      <c r="AN1441" s="16" t="s">
        <v>94</v>
      </c>
      <c r="AO1441" s="16" t="s">
        <v>3818</v>
      </c>
      <c r="AP1441" s="30">
        <v>6.9690000000000002E-2</v>
      </c>
      <c r="AQ1441" s="31" t="s">
        <v>6944</v>
      </c>
      <c r="AR1441" s="31" t="s">
        <v>6944</v>
      </c>
      <c r="AS1441" s="16" t="s">
        <v>107</v>
      </c>
      <c r="AT1441" s="16"/>
      <c r="AU1441" s="33"/>
      <c r="AV1441" s="16"/>
      <c r="AW1441" s="16" t="s">
        <v>6945</v>
      </c>
      <c r="AX1441" s="16">
        <v>3214689290</v>
      </c>
      <c r="AY1441" s="16">
        <v>3214689290</v>
      </c>
      <c r="AZ1441" s="16" t="str">
        <f t="shared" ca="1" si="131"/>
        <v xml:space="preserve"> </v>
      </c>
      <c r="BA1441" s="16" t="s">
        <v>87</v>
      </c>
      <c r="BB1441" s="16" t="s">
        <v>211</v>
      </c>
      <c r="BC1441" s="16"/>
      <c r="BD1441" s="18" t="s">
        <v>87</v>
      </c>
      <c r="BE1441" s="16"/>
      <c r="BF1441" s="16" t="s">
        <v>87</v>
      </c>
      <c r="BG1441" s="31"/>
      <c r="BH1441" s="16"/>
      <c r="BI1441" s="19"/>
      <c r="BJ1441" s="16"/>
      <c r="BK1441" s="16"/>
      <c r="BL1441" s="34"/>
    </row>
    <row r="1442" spans="1:64">
      <c r="A1442" s="15">
        <v>1597</v>
      </c>
      <c r="B1442" s="16">
        <v>301</v>
      </c>
      <c r="C1442" s="17" t="s">
        <v>112</v>
      </c>
      <c r="D1442" s="18">
        <v>1148957011</v>
      </c>
      <c r="E1442" s="18">
        <v>1148957011</v>
      </c>
      <c r="F1442" s="18">
        <v>1148957011</v>
      </c>
      <c r="G1442" s="17" t="s">
        <v>6946</v>
      </c>
      <c r="H1442" s="16" t="s">
        <v>6947</v>
      </c>
      <c r="I1442" s="19">
        <v>35730</v>
      </c>
      <c r="J1442" s="16">
        <v>26</v>
      </c>
      <c r="K1442" s="17" t="s">
        <v>67</v>
      </c>
      <c r="L1442" s="16">
        <v>4070</v>
      </c>
      <c r="M1442" s="16" t="s">
        <v>3596</v>
      </c>
      <c r="N1442" s="16" t="s">
        <v>3597</v>
      </c>
      <c r="O1442" s="35" t="s">
        <v>3598</v>
      </c>
      <c r="P1442" s="16" t="s">
        <v>71</v>
      </c>
      <c r="Q1442" s="16" t="s">
        <v>131</v>
      </c>
      <c r="R1442" s="38" t="s">
        <v>73</v>
      </c>
      <c r="S1442" s="22"/>
      <c r="T1442" s="22">
        <v>1597</v>
      </c>
      <c r="U1442" s="22" t="s">
        <v>3597</v>
      </c>
      <c r="V1442" s="37" t="s">
        <v>3598</v>
      </c>
      <c r="W1442" s="16">
        <v>1000</v>
      </c>
      <c r="X1442" s="16" t="s">
        <v>74</v>
      </c>
      <c r="Y1442" s="16" t="s">
        <v>3599</v>
      </c>
      <c r="Z1442" s="16" t="s">
        <v>3600</v>
      </c>
      <c r="AA1442" s="16" t="s">
        <v>76</v>
      </c>
      <c r="AB1442" s="16" t="s">
        <v>76</v>
      </c>
      <c r="AC1442" s="16" t="s">
        <v>76</v>
      </c>
      <c r="AD1442" s="16"/>
      <c r="AE1442" s="16" t="s">
        <v>1324</v>
      </c>
      <c r="AF1442" s="24">
        <v>2948278</v>
      </c>
      <c r="AG1442" s="25" t="s">
        <v>78</v>
      </c>
      <c r="AH1442" s="24">
        <v>2948278</v>
      </c>
      <c r="AI1442" s="26" t="s">
        <v>78</v>
      </c>
      <c r="AJ1442" s="27">
        <v>45111</v>
      </c>
      <c r="AK1442" s="19" t="s">
        <v>6948</v>
      </c>
      <c r="AL1442" s="28">
        <f t="shared" ca="1" si="127"/>
        <v>1.75</v>
      </c>
      <c r="AM1442" s="16" t="s">
        <v>120</v>
      </c>
      <c r="AN1442" s="16" t="s">
        <v>94</v>
      </c>
      <c r="AO1442" s="16" t="s">
        <v>82</v>
      </c>
      <c r="AP1442" s="30">
        <v>6.9690000000000002E-2</v>
      </c>
      <c r="AQ1442" s="31" t="s">
        <v>6949</v>
      </c>
      <c r="AR1442" s="31" t="s">
        <v>6950</v>
      </c>
      <c r="AS1442" s="16" t="s">
        <v>107</v>
      </c>
      <c r="AT1442" s="16"/>
      <c r="AU1442" s="33"/>
      <c r="AV1442" s="16"/>
      <c r="AW1442" s="16" t="s">
        <v>6951</v>
      </c>
      <c r="AX1442" s="16">
        <v>3138755293</v>
      </c>
      <c r="AY1442" s="16" t="s">
        <v>78</v>
      </c>
      <c r="AZ1442" s="16" t="str">
        <f t="shared" si="131"/>
        <v xml:space="preserve"> </v>
      </c>
      <c r="BA1442" s="16" t="s">
        <v>87</v>
      </c>
      <c r="BB1442" s="16" t="s">
        <v>87</v>
      </c>
      <c r="BC1442" s="16"/>
      <c r="BD1442" s="18" t="s">
        <v>87</v>
      </c>
      <c r="BE1442" s="16"/>
      <c r="BF1442" s="16" t="s">
        <v>87</v>
      </c>
      <c r="BG1442" s="31"/>
      <c r="BH1442" s="16"/>
      <c r="BI1442" s="19"/>
      <c r="BJ1442" s="16"/>
      <c r="BK1442" s="16"/>
      <c r="BL1442" s="34"/>
    </row>
    <row r="1443" spans="1:64">
      <c r="A1443" s="15">
        <v>1598</v>
      </c>
      <c r="B1443" s="16">
        <v>301</v>
      </c>
      <c r="C1443" s="17" t="s">
        <v>64</v>
      </c>
      <c r="D1443" s="18">
        <v>1124372198</v>
      </c>
      <c r="E1443" s="18" t="e">
        <v>#N/A</v>
      </c>
      <c r="F1443" s="18" t="e">
        <v>#N/A</v>
      </c>
      <c r="G1443" s="17" t="s">
        <v>6952</v>
      </c>
      <c r="H1443" s="16"/>
      <c r="I1443" s="19">
        <v>32258</v>
      </c>
      <c r="J1443" s="16">
        <f t="shared" ref="J1443:J1506" ca="1" si="132">IF(I1443=0," ",DATEDIF(I1443,TODAY(),"Y"))</f>
        <v>36</v>
      </c>
      <c r="K1443" s="17" t="s">
        <v>67</v>
      </c>
      <c r="L1443" s="16">
        <v>4070</v>
      </c>
      <c r="M1443" s="16" t="s">
        <v>3596</v>
      </c>
      <c r="N1443" s="16" t="s">
        <v>3597</v>
      </c>
      <c r="O1443" s="35" t="s">
        <v>3598</v>
      </c>
      <c r="P1443" s="16" t="s">
        <v>71</v>
      </c>
      <c r="Q1443" s="16" t="s">
        <v>131</v>
      </c>
      <c r="R1443" s="38" t="s">
        <v>1309</v>
      </c>
      <c r="S1443" s="22"/>
      <c r="T1443" s="22">
        <v>1598</v>
      </c>
      <c r="U1443" s="22" t="s">
        <v>3597</v>
      </c>
      <c r="V1443" s="37" t="s">
        <v>3598</v>
      </c>
      <c r="W1443" s="16">
        <v>1000</v>
      </c>
      <c r="X1443" s="16" t="s">
        <v>74</v>
      </c>
      <c r="Y1443" s="16" t="s">
        <v>3599</v>
      </c>
      <c r="Z1443" s="16" t="s">
        <v>3600</v>
      </c>
      <c r="AA1443" s="16" t="s">
        <v>190</v>
      </c>
      <c r="AB1443" s="16" t="s">
        <v>3842</v>
      </c>
      <c r="AC1443" s="16" t="s">
        <v>192</v>
      </c>
      <c r="AD1443" s="16" t="s">
        <v>6953</v>
      </c>
      <c r="AE1443" s="16" t="s">
        <v>1324</v>
      </c>
      <c r="AF1443" s="24">
        <v>2948278</v>
      </c>
      <c r="AG1443" s="25" t="s">
        <v>78</v>
      </c>
      <c r="AH1443" s="24">
        <v>2948278</v>
      </c>
      <c r="AI1443" s="26" t="s">
        <v>78</v>
      </c>
      <c r="AJ1443" s="27">
        <v>43097</v>
      </c>
      <c r="AK1443" s="19"/>
      <c r="AL1443" s="28">
        <f t="shared" ca="1" si="127"/>
        <v>7.25</v>
      </c>
      <c r="AM1443" s="16" t="s">
        <v>183</v>
      </c>
      <c r="AN1443" s="16" t="s">
        <v>121</v>
      </c>
      <c r="AO1443" s="16" t="s">
        <v>195</v>
      </c>
      <c r="AP1443" s="30">
        <v>6.9690000000000002E-2</v>
      </c>
      <c r="AQ1443" s="31" t="s">
        <v>6954</v>
      </c>
      <c r="AR1443" s="31" t="s">
        <v>6954</v>
      </c>
      <c r="AS1443" s="16" t="s">
        <v>107</v>
      </c>
      <c r="AT1443" s="16"/>
      <c r="AU1443" s="33"/>
      <c r="AV1443" s="16"/>
      <c r="AW1443" s="16" t="s">
        <v>6955</v>
      </c>
      <c r="AX1443" s="16">
        <v>3127092025</v>
      </c>
      <c r="AY1443" s="16" t="s">
        <v>78</v>
      </c>
      <c r="AZ1443" s="16" t="str">
        <f t="shared" ca="1" si="131"/>
        <v xml:space="preserve"> </v>
      </c>
      <c r="BA1443" s="16" t="s">
        <v>87</v>
      </c>
      <c r="BB1443" s="16" t="s">
        <v>87</v>
      </c>
      <c r="BC1443" s="16"/>
      <c r="BD1443" s="18" t="s">
        <v>87</v>
      </c>
      <c r="BE1443" s="16"/>
      <c r="BF1443" s="16" t="s">
        <v>87</v>
      </c>
      <c r="BG1443" s="31"/>
      <c r="BH1443" s="16"/>
      <c r="BI1443" s="19"/>
      <c r="BJ1443" s="16"/>
      <c r="BK1443" s="16"/>
      <c r="BL1443" s="34"/>
    </row>
    <row r="1444" spans="1:64">
      <c r="A1444" s="15">
        <v>1599</v>
      </c>
      <c r="B1444" s="16">
        <v>301</v>
      </c>
      <c r="C1444" s="17" t="s">
        <v>64</v>
      </c>
      <c r="D1444" s="18">
        <v>1124829177</v>
      </c>
      <c r="E1444" s="18">
        <v>1124829177</v>
      </c>
      <c r="F1444" s="18">
        <v>1124829177</v>
      </c>
      <c r="G1444" s="17" t="s">
        <v>6956</v>
      </c>
      <c r="H1444" s="16" t="s">
        <v>229</v>
      </c>
      <c r="I1444" s="19" t="s">
        <v>6957</v>
      </c>
      <c r="J1444" s="16">
        <f t="shared" ca="1" si="132"/>
        <v>35</v>
      </c>
      <c r="K1444" s="17" t="s">
        <v>67</v>
      </c>
      <c r="L1444" s="16">
        <v>4070</v>
      </c>
      <c r="M1444" s="16" t="s">
        <v>3596</v>
      </c>
      <c r="N1444" s="16" t="s">
        <v>3597</v>
      </c>
      <c r="O1444" s="35" t="s">
        <v>3598</v>
      </c>
      <c r="P1444" s="16" t="s">
        <v>71</v>
      </c>
      <c r="Q1444" s="16" t="s">
        <v>131</v>
      </c>
      <c r="R1444" s="38" t="s">
        <v>73</v>
      </c>
      <c r="S1444" s="22"/>
      <c r="T1444" s="22">
        <v>1599</v>
      </c>
      <c r="U1444" s="22" t="s">
        <v>3597</v>
      </c>
      <c r="V1444" s="37" t="s">
        <v>3598</v>
      </c>
      <c r="W1444" s="16">
        <v>1000</v>
      </c>
      <c r="X1444" s="16" t="s">
        <v>74</v>
      </c>
      <c r="Y1444" s="16" t="s">
        <v>3599</v>
      </c>
      <c r="Z1444" s="16" t="s">
        <v>3600</v>
      </c>
      <c r="AA1444" s="16" t="s">
        <v>671</v>
      </c>
      <c r="AB1444" s="16" t="s">
        <v>4243</v>
      </c>
      <c r="AC1444" s="16" t="s">
        <v>692</v>
      </c>
      <c r="AD1444" s="16" t="s">
        <v>4244</v>
      </c>
      <c r="AE1444" s="16" t="s">
        <v>3601</v>
      </c>
      <c r="AF1444" s="24">
        <v>2948278</v>
      </c>
      <c r="AG1444" s="25" t="s">
        <v>78</v>
      </c>
      <c r="AH1444" s="24">
        <v>2948278</v>
      </c>
      <c r="AI1444" s="26" t="s">
        <v>78</v>
      </c>
      <c r="AJ1444" s="27">
        <v>42989</v>
      </c>
      <c r="AK1444" s="19"/>
      <c r="AL1444" s="28">
        <f t="shared" ca="1" si="127"/>
        <v>7.5</v>
      </c>
      <c r="AM1444" s="16" t="s">
        <v>173</v>
      </c>
      <c r="AN1444" s="16" t="s">
        <v>94</v>
      </c>
      <c r="AO1444" s="16" t="s">
        <v>693</v>
      </c>
      <c r="AP1444" s="30">
        <v>6.9690000000000002E-2</v>
      </c>
      <c r="AQ1444" s="31" t="s">
        <v>6958</v>
      </c>
      <c r="AR1444" s="31" t="s">
        <v>6958</v>
      </c>
      <c r="AS1444" s="16" t="s">
        <v>107</v>
      </c>
      <c r="AT1444" s="16"/>
      <c r="AU1444" s="33"/>
      <c r="AV1444" s="16"/>
      <c r="AW1444" s="16" t="s">
        <v>6959</v>
      </c>
      <c r="AX1444" s="16">
        <v>3107702792</v>
      </c>
      <c r="AY1444" s="16">
        <v>3107702792</v>
      </c>
      <c r="AZ1444" s="16" t="str">
        <f t="shared" ca="1" si="131"/>
        <v xml:space="preserve"> </v>
      </c>
      <c r="BA1444" s="16" t="s">
        <v>87</v>
      </c>
      <c r="BB1444" s="16" t="s">
        <v>87</v>
      </c>
      <c r="BC1444" s="16"/>
      <c r="BD1444" s="18" t="s">
        <v>87</v>
      </c>
      <c r="BE1444" s="16"/>
      <c r="BF1444" s="16" t="s">
        <v>87</v>
      </c>
      <c r="BG1444" s="31"/>
      <c r="BH1444" s="16"/>
      <c r="BI1444" s="19"/>
      <c r="BJ1444" s="16"/>
      <c r="BK1444" s="16"/>
      <c r="BL1444" s="34"/>
    </row>
    <row r="1445" spans="1:64">
      <c r="A1445" s="15">
        <v>1600</v>
      </c>
      <c r="B1445" s="16">
        <v>301</v>
      </c>
      <c r="C1445" s="17" t="s">
        <v>64</v>
      </c>
      <c r="D1445" s="18">
        <v>1124830224</v>
      </c>
      <c r="E1445" s="18">
        <v>1124830224</v>
      </c>
      <c r="F1445" s="18">
        <v>1124830224</v>
      </c>
      <c r="G1445" s="17" t="s">
        <v>6960</v>
      </c>
      <c r="H1445" s="16" t="s">
        <v>89</v>
      </c>
      <c r="I1445" s="19" t="s">
        <v>6961</v>
      </c>
      <c r="J1445" s="16">
        <f t="shared" ca="1" si="132"/>
        <v>39</v>
      </c>
      <c r="K1445" s="17" t="s">
        <v>67</v>
      </c>
      <c r="L1445" s="16">
        <v>4070</v>
      </c>
      <c r="M1445" s="16" t="s">
        <v>3596</v>
      </c>
      <c r="N1445" s="16" t="s">
        <v>3597</v>
      </c>
      <c r="O1445" s="35" t="s">
        <v>3598</v>
      </c>
      <c r="P1445" s="16" t="s">
        <v>71</v>
      </c>
      <c r="Q1445" s="16" t="s">
        <v>131</v>
      </c>
      <c r="R1445" s="38" t="s">
        <v>73</v>
      </c>
      <c r="S1445" s="22"/>
      <c r="T1445" s="22">
        <v>1600</v>
      </c>
      <c r="U1445" s="22" t="s">
        <v>3597</v>
      </c>
      <c r="V1445" s="37" t="s">
        <v>3598</v>
      </c>
      <c r="W1445" s="16">
        <v>1000</v>
      </c>
      <c r="X1445" s="16" t="s">
        <v>74</v>
      </c>
      <c r="Y1445" s="16" t="s">
        <v>3599</v>
      </c>
      <c r="Z1445" s="16" t="s">
        <v>3600</v>
      </c>
      <c r="AA1445" s="16" t="s">
        <v>76</v>
      </c>
      <c r="AB1445" s="16" t="s">
        <v>76</v>
      </c>
      <c r="AC1445" s="16" t="s">
        <v>76</v>
      </c>
      <c r="AD1445" s="16"/>
      <c r="AE1445" s="16" t="s">
        <v>3601</v>
      </c>
      <c r="AF1445" s="24">
        <v>2948278</v>
      </c>
      <c r="AG1445" s="25" t="s">
        <v>78</v>
      </c>
      <c r="AH1445" s="24">
        <v>2948278</v>
      </c>
      <c r="AI1445" s="26" t="s">
        <v>78</v>
      </c>
      <c r="AJ1445" s="27">
        <v>42989</v>
      </c>
      <c r="AK1445" s="19"/>
      <c r="AL1445" s="28">
        <f t="shared" ca="1" si="127"/>
        <v>7.5</v>
      </c>
      <c r="AM1445" s="16" t="s">
        <v>183</v>
      </c>
      <c r="AN1445" s="16" t="s">
        <v>94</v>
      </c>
      <c r="AO1445" s="16" t="s">
        <v>82</v>
      </c>
      <c r="AP1445" s="30">
        <v>6.9690000000000002E-2</v>
      </c>
      <c r="AQ1445" s="31" t="s">
        <v>6962</v>
      </c>
      <c r="AR1445" s="31" t="s">
        <v>6962</v>
      </c>
      <c r="AS1445" s="16" t="s">
        <v>107</v>
      </c>
      <c r="AT1445" s="16"/>
      <c r="AU1445" s="33"/>
      <c r="AV1445" s="16"/>
      <c r="AW1445" s="16" t="s">
        <v>6963</v>
      </c>
      <c r="AX1445" s="16">
        <v>3224626982</v>
      </c>
      <c r="AY1445" s="16" t="s">
        <v>78</v>
      </c>
      <c r="AZ1445" s="16" t="str">
        <f t="shared" ca="1" si="131"/>
        <v xml:space="preserve"> </v>
      </c>
      <c r="BA1445" s="16" t="s">
        <v>87</v>
      </c>
      <c r="BB1445" s="16" t="s">
        <v>265</v>
      </c>
      <c r="BC1445" s="16"/>
      <c r="BD1445" s="18" t="s">
        <v>87</v>
      </c>
      <c r="BE1445" s="16"/>
      <c r="BF1445" s="16" t="s">
        <v>87</v>
      </c>
      <c r="BG1445" s="31"/>
      <c r="BH1445" s="16"/>
      <c r="BI1445" s="19"/>
      <c r="BJ1445" s="16"/>
      <c r="BK1445" s="16"/>
      <c r="BL1445" s="34"/>
    </row>
    <row r="1446" spans="1:64">
      <c r="A1446" s="15">
        <v>1601</v>
      </c>
      <c r="B1446" s="16">
        <v>301</v>
      </c>
      <c r="C1446" s="17" t="s">
        <v>64</v>
      </c>
      <c r="D1446" s="18">
        <v>1125183350</v>
      </c>
      <c r="E1446" s="18">
        <v>1125183350</v>
      </c>
      <c r="F1446" s="18">
        <v>1125183350</v>
      </c>
      <c r="G1446" s="17" t="s">
        <v>6964</v>
      </c>
      <c r="H1446" s="16" t="s">
        <v>89</v>
      </c>
      <c r="I1446" s="19">
        <v>34291</v>
      </c>
      <c r="J1446" s="16">
        <f t="shared" ca="1" si="132"/>
        <v>31</v>
      </c>
      <c r="K1446" s="17" t="s">
        <v>67</v>
      </c>
      <c r="L1446" s="16">
        <v>4070</v>
      </c>
      <c r="M1446" s="16" t="s">
        <v>3596</v>
      </c>
      <c r="N1446" s="16" t="s">
        <v>3597</v>
      </c>
      <c r="O1446" s="35" t="s">
        <v>3598</v>
      </c>
      <c r="P1446" s="16" t="s">
        <v>71</v>
      </c>
      <c r="Q1446" s="16" t="s">
        <v>131</v>
      </c>
      <c r="R1446" s="38" t="s">
        <v>73</v>
      </c>
      <c r="S1446" s="22"/>
      <c r="T1446" s="22">
        <v>1601</v>
      </c>
      <c r="U1446" s="22" t="s">
        <v>3597</v>
      </c>
      <c r="V1446" s="37" t="s">
        <v>3598</v>
      </c>
      <c r="W1446" s="16">
        <v>1000</v>
      </c>
      <c r="X1446" s="16" t="s">
        <v>74</v>
      </c>
      <c r="Y1446" s="16" t="s">
        <v>3599</v>
      </c>
      <c r="Z1446" s="16" t="s">
        <v>3600</v>
      </c>
      <c r="AA1446" s="16" t="s">
        <v>1359</v>
      </c>
      <c r="AB1446" s="16" t="s">
        <v>6822</v>
      </c>
      <c r="AC1446" s="16" t="s">
        <v>1361</v>
      </c>
      <c r="AD1446" s="16" t="s">
        <v>3769</v>
      </c>
      <c r="AE1446" s="16" t="s">
        <v>3601</v>
      </c>
      <c r="AF1446" s="24">
        <v>2948278</v>
      </c>
      <c r="AG1446" s="25" t="s">
        <v>78</v>
      </c>
      <c r="AH1446" s="24">
        <v>2948278</v>
      </c>
      <c r="AI1446" s="26" t="s">
        <v>78</v>
      </c>
      <c r="AJ1446" s="27">
        <v>43285</v>
      </c>
      <c r="AK1446" s="19"/>
      <c r="AL1446" s="28">
        <f t="shared" ca="1" si="127"/>
        <v>6.75</v>
      </c>
      <c r="AM1446" s="16" t="s">
        <v>3710</v>
      </c>
      <c r="AN1446" s="16" t="s">
        <v>94</v>
      </c>
      <c r="AO1446" s="16" t="s">
        <v>1363</v>
      </c>
      <c r="AP1446" s="30">
        <v>6.9690000000000002E-2</v>
      </c>
      <c r="AQ1446" s="31" t="s">
        <v>6965</v>
      </c>
      <c r="AR1446" s="31" t="s">
        <v>6965</v>
      </c>
      <c r="AS1446" s="16" t="s">
        <v>107</v>
      </c>
      <c r="AT1446" s="16"/>
      <c r="AU1446" s="33"/>
      <c r="AV1446" s="16"/>
      <c r="AW1446" s="16" t="s">
        <v>6966</v>
      </c>
      <c r="AX1446" s="16">
        <v>3125520587</v>
      </c>
      <c r="AY1446" s="16" t="s">
        <v>78</v>
      </c>
      <c r="AZ1446" s="16" t="str">
        <f t="shared" ca="1" si="131"/>
        <v xml:space="preserve"> </v>
      </c>
      <c r="BA1446" s="16" t="s">
        <v>87</v>
      </c>
      <c r="BB1446" s="16" t="s">
        <v>211</v>
      </c>
      <c r="BC1446" s="16"/>
      <c r="BD1446" s="18" t="s">
        <v>87</v>
      </c>
      <c r="BE1446" s="16"/>
      <c r="BF1446" s="16" t="s">
        <v>87</v>
      </c>
      <c r="BG1446" s="31"/>
      <c r="BH1446" s="16"/>
      <c r="BI1446" s="19"/>
      <c r="BJ1446" s="16"/>
      <c r="BK1446" s="16"/>
      <c r="BL1446" s="34"/>
    </row>
    <row r="1447" spans="1:64">
      <c r="A1447" s="15">
        <v>1602</v>
      </c>
      <c r="B1447" s="16">
        <v>301</v>
      </c>
      <c r="C1447" s="17" t="s">
        <v>112</v>
      </c>
      <c r="D1447" s="18">
        <v>1096203401</v>
      </c>
      <c r="E1447" s="18">
        <v>1096203401</v>
      </c>
      <c r="F1447" s="18">
        <v>1096203401</v>
      </c>
      <c r="G1447" s="17" t="s">
        <v>6967</v>
      </c>
      <c r="H1447" s="16" t="s">
        <v>229</v>
      </c>
      <c r="I1447" s="19">
        <v>31073</v>
      </c>
      <c r="J1447" s="16">
        <f t="shared" ca="1" si="132"/>
        <v>40</v>
      </c>
      <c r="K1447" s="17" t="s">
        <v>67</v>
      </c>
      <c r="L1447" s="16">
        <v>4070</v>
      </c>
      <c r="M1447" s="16" t="s">
        <v>3596</v>
      </c>
      <c r="N1447" s="16" t="s">
        <v>3597</v>
      </c>
      <c r="O1447" s="35" t="s">
        <v>3598</v>
      </c>
      <c r="P1447" s="16" t="s">
        <v>71</v>
      </c>
      <c r="Q1447" s="16" t="s">
        <v>131</v>
      </c>
      <c r="R1447" s="38" t="s">
        <v>73</v>
      </c>
      <c r="S1447" s="22"/>
      <c r="T1447" s="22">
        <v>1602</v>
      </c>
      <c r="U1447" s="22" t="s">
        <v>3597</v>
      </c>
      <c r="V1447" s="37" t="s">
        <v>3598</v>
      </c>
      <c r="W1447" s="16">
        <v>1000</v>
      </c>
      <c r="X1447" s="16" t="s">
        <v>74</v>
      </c>
      <c r="Y1447" s="16" t="s">
        <v>3599</v>
      </c>
      <c r="Z1447" s="16" t="s">
        <v>3600</v>
      </c>
      <c r="AA1447" s="16" t="s">
        <v>76</v>
      </c>
      <c r="AB1447" s="16" t="s">
        <v>76</v>
      </c>
      <c r="AC1447" s="16" t="s">
        <v>76</v>
      </c>
      <c r="AD1447" s="16"/>
      <c r="AE1447" s="16" t="s">
        <v>1324</v>
      </c>
      <c r="AF1447" s="24">
        <v>2948278</v>
      </c>
      <c r="AG1447" s="25" t="s">
        <v>78</v>
      </c>
      <c r="AH1447" s="24">
        <v>2948278</v>
      </c>
      <c r="AI1447" s="26" t="s">
        <v>78</v>
      </c>
      <c r="AJ1447" s="27">
        <v>44837</v>
      </c>
      <c r="AK1447" s="19" t="s">
        <v>6968</v>
      </c>
      <c r="AL1447" s="28">
        <f t="shared" ca="1" si="127"/>
        <v>2.5</v>
      </c>
      <c r="AM1447" s="16" t="s">
        <v>173</v>
      </c>
      <c r="AN1447" s="16" t="s">
        <v>121</v>
      </c>
      <c r="AO1447" s="16" t="s">
        <v>82</v>
      </c>
      <c r="AP1447" s="30">
        <v>6.9690000000000002E-2</v>
      </c>
      <c r="AQ1447" s="31" t="s">
        <v>6969</v>
      </c>
      <c r="AR1447" s="31" t="s">
        <v>6970</v>
      </c>
      <c r="AS1447" s="16" t="s">
        <v>107</v>
      </c>
      <c r="AT1447" s="16"/>
      <c r="AU1447" s="33"/>
      <c r="AV1447" s="16"/>
      <c r="AW1447" s="16" t="s">
        <v>5744</v>
      </c>
      <c r="AX1447" s="16">
        <v>3204794117</v>
      </c>
      <c r="AY1447" s="16" t="s">
        <v>78</v>
      </c>
      <c r="AZ1447" s="16" t="str">
        <f t="shared" ca="1" si="131"/>
        <v xml:space="preserve"> </v>
      </c>
      <c r="BA1447" s="16" t="s">
        <v>87</v>
      </c>
      <c r="BB1447" s="16" t="s">
        <v>87</v>
      </c>
      <c r="BC1447" s="16"/>
      <c r="BD1447" s="18" t="s">
        <v>87</v>
      </c>
      <c r="BE1447" s="16"/>
      <c r="BF1447" s="16" t="s">
        <v>87</v>
      </c>
      <c r="BG1447" s="31"/>
      <c r="BH1447" s="16"/>
      <c r="BI1447" s="19"/>
      <c r="BJ1447" s="16"/>
      <c r="BK1447" s="16"/>
      <c r="BL1447" s="34"/>
    </row>
    <row r="1448" spans="1:64">
      <c r="A1448" s="15">
        <v>1603</v>
      </c>
      <c r="B1448" s="16">
        <v>301</v>
      </c>
      <c r="C1448" s="17" t="s">
        <v>64</v>
      </c>
      <c r="D1448" s="18">
        <v>1022971373</v>
      </c>
      <c r="E1448" s="18">
        <v>1022971373</v>
      </c>
      <c r="F1448" s="18">
        <v>1022971373</v>
      </c>
      <c r="G1448" s="17" t="s">
        <v>6971</v>
      </c>
      <c r="H1448" s="16" t="s">
        <v>89</v>
      </c>
      <c r="I1448" s="19">
        <v>33522</v>
      </c>
      <c r="J1448" s="16">
        <f t="shared" ca="1" si="132"/>
        <v>33</v>
      </c>
      <c r="K1448" s="17" t="s">
        <v>67</v>
      </c>
      <c r="L1448" s="16">
        <v>4070</v>
      </c>
      <c r="M1448" s="16" t="s">
        <v>3596</v>
      </c>
      <c r="N1448" s="16" t="s">
        <v>3597</v>
      </c>
      <c r="O1448" s="35" t="s">
        <v>3598</v>
      </c>
      <c r="P1448" s="16" t="s">
        <v>71</v>
      </c>
      <c r="Q1448" s="16" t="s">
        <v>131</v>
      </c>
      <c r="R1448" s="38" t="s">
        <v>73</v>
      </c>
      <c r="S1448" s="22"/>
      <c r="T1448" s="22">
        <v>1603</v>
      </c>
      <c r="U1448" s="22" t="s">
        <v>3597</v>
      </c>
      <c r="V1448" s="37" t="s">
        <v>3598</v>
      </c>
      <c r="W1448" s="16">
        <v>1000</v>
      </c>
      <c r="X1448" s="16" t="s">
        <v>74</v>
      </c>
      <c r="Y1448" s="16" t="s">
        <v>3599</v>
      </c>
      <c r="Z1448" s="16" t="s">
        <v>3600</v>
      </c>
      <c r="AA1448" s="16" t="s">
        <v>76</v>
      </c>
      <c r="AB1448" s="16" t="s">
        <v>76</v>
      </c>
      <c r="AC1448" s="16" t="s">
        <v>76</v>
      </c>
      <c r="AD1448" s="16"/>
      <c r="AE1448" s="16" t="s">
        <v>1324</v>
      </c>
      <c r="AF1448" s="24">
        <v>2948278</v>
      </c>
      <c r="AG1448" s="25" t="s">
        <v>78</v>
      </c>
      <c r="AH1448" s="24">
        <v>2948278</v>
      </c>
      <c r="AI1448" s="26" t="s">
        <v>78</v>
      </c>
      <c r="AJ1448" s="27">
        <v>44837</v>
      </c>
      <c r="AK1448" s="19" t="s">
        <v>6972</v>
      </c>
      <c r="AL1448" s="28">
        <f t="shared" ca="1" si="127"/>
        <v>2.5</v>
      </c>
      <c r="AM1448" s="16" t="s">
        <v>120</v>
      </c>
      <c r="AN1448" s="16" t="s">
        <v>94</v>
      </c>
      <c r="AO1448" s="16" t="s">
        <v>82</v>
      </c>
      <c r="AP1448" s="30">
        <v>6.9690000000000002E-2</v>
      </c>
      <c r="AQ1448" s="31" t="s">
        <v>6973</v>
      </c>
      <c r="AR1448" s="31" t="s">
        <v>6974</v>
      </c>
      <c r="AS1448" s="16" t="s">
        <v>107</v>
      </c>
      <c r="AT1448" s="16"/>
      <c r="AU1448" s="33"/>
      <c r="AV1448" s="16"/>
      <c r="AW1448" s="16" t="s">
        <v>6975</v>
      </c>
      <c r="AX1448" s="16">
        <v>3204606513</v>
      </c>
      <c r="AY1448" s="16" t="s">
        <v>78</v>
      </c>
      <c r="AZ1448" s="16" t="str">
        <f t="shared" ca="1" si="131"/>
        <v xml:space="preserve"> </v>
      </c>
      <c r="BA1448" s="16" t="s">
        <v>87</v>
      </c>
      <c r="BB1448" s="16" t="s">
        <v>87</v>
      </c>
      <c r="BC1448" s="16"/>
      <c r="BD1448" s="18" t="s">
        <v>87</v>
      </c>
      <c r="BE1448" s="16"/>
      <c r="BF1448" s="16" t="s">
        <v>87</v>
      </c>
      <c r="BG1448" s="31"/>
      <c r="BH1448" s="16"/>
      <c r="BI1448" s="19"/>
      <c r="BJ1448" s="16"/>
      <c r="BK1448" s="16"/>
      <c r="BL1448" s="34"/>
    </row>
    <row r="1449" spans="1:64">
      <c r="A1449" s="15">
        <v>1604</v>
      </c>
      <c r="B1449" s="16">
        <v>301</v>
      </c>
      <c r="C1449" s="17" t="s">
        <v>64</v>
      </c>
      <c r="D1449" s="18">
        <v>1125410468</v>
      </c>
      <c r="E1449" s="18">
        <v>1125410468</v>
      </c>
      <c r="F1449" s="18">
        <v>1125410468</v>
      </c>
      <c r="G1449" s="17" t="s">
        <v>6976</v>
      </c>
      <c r="H1449" s="16" t="s">
        <v>89</v>
      </c>
      <c r="I1449" s="19">
        <v>33305</v>
      </c>
      <c r="J1449" s="16">
        <f t="shared" ca="1" si="132"/>
        <v>34</v>
      </c>
      <c r="K1449" s="17" t="s">
        <v>67</v>
      </c>
      <c r="L1449" s="16">
        <v>4070</v>
      </c>
      <c r="M1449" s="16" t="s">
        <v>3596</v>
      </c>
      <c r="N1449" s="16" t="s">
        <v>3597</v>
      </c>
      <c r="O1449" s="35" t="s">
        <v>3598</v>
      </c>
      <c r="P1449" s="16" t="s">
        <v>71</v>
      </c>
      <c r="Q1449" s="16" t="s">
        <v>131</v>
      </c>
      <c r="R1449" s="38" t="s">
        <v>73</v>
      </c>
      <c r="S1449" s="22"/>
      <c r="T1449" s="22">
        <v>1604</v>
      </c>
      <c r="U1449" s="22" t="s">
        <v>3597</v>
      </c>
      <c r="V1449" s="37" t="s">
        <v>3598</v>
      </c>
      <c r="W1449" s="16">
        <v>1000</v>
      </c>
      <c r="X1449" s="16" t="s">
        <v>74</v>
      </c>
      <c r="Y1449" s="16" t="s">
        <v>3599</v>
      </c>
      <c r="Z1449" s="16" t="s">
        <v>3600</v>
      </c>
      <c r="AA1449" s="16" t="s">
        <v>1359</v>
      </c>
      <c r="AB1449" s="16" t="s">
        <v>4352</v>
      </c>
      <c r="AC1449" s="16" t="s">
        <v>1951</v>
      </c>
      <c r="AD1449" s="16"/>
      <c r="AE1449" s="16" t="s">
        <v>3601</v>
      </c>
      <c r="AF1449" s="24">
        <v>2948278</v>
      </c>
      <c r="AG1449" s="25" t="s">
        <v>78</v>
      </c>
      <c r="AH1449" s="24">
        <v>2948278</v>
      </c>
      <c r="AI1449" s="26" t="s">
        <v>78</v>
      </c>
      <c r="AJ1449" s="27">
        <v>43285</v>
      </c>
      <c r="AK1449" s="19"/>
      <c r="AL1449" s="28">
        <f t="shared" ca="1" si="127"/>
        <v>6.75</v>
      </c>
      <c r="AM1449" s="16" t="s">
        <v>183</v>
      </c>
      <c r="AN1449" s="16" t="s">
        <v>94</v>
      </c>
      <c r="AO1449" s="16" t="s">
        <v>1953</v>
      </c>
      <c r="AP1449" s="30">
        <v>6.9690000000000002E-2</v>
      </c>
      <c r="AQ1449" s="31" t="s">
        <v>6977</v>
      </c>
      <c r="AR1449" s="31" t="s">
        <v>6977</v>
      </c>
      <c r="AS1449" s="16" t="s">
        <v>107</v>
      </c>
      <c r="AT1449" s="16"/>
      <c r="AU1449" s="33"/>
      <c r="AV1449" s="16"/>
      <c r="AW1449" s="16" t="s">
        <v>6978</v>
      </c>
      <c r="AX1449" s="16">
        <v>3182273807</v>
      </c>
      <c r="AY1449" s="16" t="s">
        <v>78</v>
      </c>
      <c r="AZ1449" s="16" t="str">
        <f t="shared" ca="1" si="131"/>
        <v xml:space="preserve"> </v>
      </c>
      <c r="BA1449" s="16" t="s">
        <v>87</v>
      </c>
      <c r="BB1449" s="16" t="s">
        <v>87</v>
      </c>
      <c r="BC1449" s="16"/>
      <c r="BD1449" s="18" t="s">
        <v>87</v>
      </c>
      <c r="BE1449" s="16"/>
      <c r="BF1449" s="16" t="s">
        <v>87</v>
      </c>
      <c r="BG1449" s="31"/>
      <c r="BH1449" s="16"/>
      <c r="BI1449" s="19"/>
      <c r="BJ1449" s="16"/>
      <c r="BK1449" s="16"/>
      <c r="BL1449" s="34"/>
    </row>
    <row r="1450" spans="1:64">
      <c r="A1450" s="15">
        <v>1605</v>
      </c>
      <c r="B1450" s="16">
        <v>301</v>
      </c>
      <c r="C1450" s="17" t="s">
        <v>112</v>
      </c>
      <c r="D1450" s="18">
        <v>1125477687</v>
      </c>
      <c r="E1450" s="18">
        <v>1125477687</v>
      </c>
      <c r="F1450" s="18">
        <v>1125477687</v>
      </c>
      <c r="G1450" s="17" t="s">
        <v>6979</v>
      </c>
      <c r="H1450" s="16" t="s">
        <v>89</v>
      </c>
      <c r="I1450" s="19">
        <v>30142</v>
      </c>
      <c r="J1450" s="16">
        <f t="shared" ca="1" si="132"/>
        <v>42</v>
      </c>
      <c r="K1450" s="17" t="s">
        <v>67</v>
      </c>
      <c r="L1450" s="16">
        <v>4070</v>
      </c>
      <c r="M1450" s="16" t="s">
        <v>3596</v>
      </c>
      <c r="N1450" s="16" t="s">
        <v>3597</v>
      </c>
      <c r="O1450" s="35" t="s">
        <v>3598</v>
      </c>
      <c r="P1450" s="16" t="s">
        <v>71</v>
      </c>
      <c r="Q1450" s="16" t="s">
        <v>131</v>
      </c>
      <c r="R1450" s="38" t="s">
        <v>73</v>
      </c>
      <c r="S1450" s="22"/>
      <c r="T1450" s="22">
        <v>1605</v>
      </c>
      <c r="U1450" s="22" t="s">
        <v>3597</v>
      </c>
      <c r="V1450" s="37" t="s">
        <v>3598</v>
      </c>
      <c r="W1450" s="16">
        <v>1000</v>
      </c>
      <c r="X1450" s="16" t="s">
        <v>74</v>
      </c>
      <c r="Y1450" s="16" t="s">
        <v>3599</v>
      </c>
      <c r="Z1450" s="16" t="s">
        <v>3600</v>
      </c>
      <c r="AA1450" s="16" t="s">
        <v>671</v>
      </c>
      <c r="AB1450" s="16" t="s">
        <v>6980</v>
      </c>
      <c r="AC1450" s="16" t="s">
        <v>692</v>
      </c>
      <c r="AD1450" s="16" t="s">
        <v>6981</v>
      </c>
      <c r="AE1450" s="16" t="s">
        <v>3601</v>
      </c>
      <c r="AF1450" s="24">
        <v>2948278</v>
      </c>
      <c r="AG1450" s="25" t="s">
        <v>78</v>
      </c>
      <c r="AH1450" s="24">
        <v>2948278</v>
      </c>
      <c r="AI1450" s="26" t="s">
        <v>78</v>
      </c>
      <c r="AJ1450" s="27">
        <v>43285</v>
      </c>
      <c r="AK1450" s="19"/>
      <c r="AL1450" s="28">
        <f t="shared" ca="1" si="127"/>
        <v>6.75</v>
      </c>
      <c r="AM1450" s="16" t="s">
        <v>183</v>
      </c>
      <c r="AN1450" s="16" t="s">
        <v>94</v>
      </c>
      <c r="AO1450" s="16" t="s">
        <v>693</v>
      </c>
      <c r="AP1450" s="30">
        <v>6.9690000000000002E-2</v>
      </c>
      <c r="AQ1450" s="31" t="s">
        <v>6982</v>
      </c>
      <c r="AR1450" s="31" t="s">
        <v>6982</v>
      </c>
      <c r="AS1450" s="16" t="s">
        <v>107</v>
      </c>
      <c r="AT1450" s="16"/>
      <c r="AU1450" s="33"/>
      <c r="AV1450" s="16"/>
      <c r="AW1450" s="16" t="s">
        <v>6983</v>
      </c>
      <c r="AX1450" s="16">
        <v>3135574991</v>
      </c>
      <c r="AY1450" s="16">
        <v>3593280805</v>
      </c>
      <c r="AZ1450" s="16" t="str">
        <f t="shared" ca="1" si="131"/>
        <v xml:space="preserve"> </v>
      </c>
      <c r="BA1450" s="16" t="s">
        <v>87</v>
      </c>
      <c r="BB1450" s="16" t="s">
        <v>211</v>
      </c>
      <c r="BC1450" s="16"/>
      <c r="BD1450" s="18" t="s">
        <v>87</v>
      </c>
      <c r="BE1450" s="16"/>
      <c r="BF1450" s="16" t="s">
        <v>87</v>
      </c>
      <c r="BG1450" s="31"/>
      <c r="BH1450" s="16"/>
      <c r="BI1450" s="19"/>
      <c r="BJ1450" s="16"/>
      <c r="BK1450" s="16"/>
      <c r="BL1450" s="34"/>
    </row>
    <row r="1451" spans="1:64">
      <c r="A1451" s="15">
        <v>1606</v>
      </c>
      <c r="B1451" s="16">
        <v>301</v>
      </c>
      <c r="C1451" s="17" t="s">
        <v>64</v>
      </c>
      <c r="D1451" s="18">
        <v>1128394371</v>
      </c>
      <c r="E1451" s="18">
        <v>1128394371</v>
      </c>
      <c r="F1451" s="18">
        <v>1128394371</v>
      </c>
      <c r="G1451" s="17" t="s">
        <v>6984</v>
      </c>
      <c r="H1451" s="16" t="s">
        <v>89</v>
      </c>
      <c r="I1451" s="19">
        <v>31383</v>
      </c>
      <c r="J1451" s="16">
        <f t="shared" ca="1" si="132"/>
        <v>39</v>
      </c>
      <c r="K1451" s="17" t="s">
        <v>67</v>
      </c>
      <c r="L1451" s="16">
        <v>4070</v>
      </c>
      <c r="M1451" s="16" t="s">
        <v>3596</v>
      </c>
      <c r="N1451" s="16" t="s">
        <v>3597</v>
      </c>
      <c r="O1451" s="35" t="s">
        <v>3598</v>
      </c>
      <c r="P1451" s="16" t="s">
        <v>71</v>
      </c>
      <c r="Q1451" s="16" t="s">
        <v>131</v>
      </c>
      <c r="R1451" s="38" t="s">
        <v>73</v>
      </c>
      <c r="S1451" s="22"/>
      <c r="T1451" s="22">
        <v>1606</v>
      </c>
      <c r="U1451" s="22" t="s">
        <v>3597</v>
      </c>
      <c r="V1451" s="37" t="s">
        <v>3598</v>
      </c>
      <c r="W1451" s="16">
        <v>1000</v>
      </c>
      <c r="X1451" s="16" t="s">
        <v>74</v>
      </c>
      <c r="Y1451" s="16" t="s">
        <v>3599</v>
      </c>
      <c r="Z1451" s="16" t="s">
        <v>3600</v>
      </c>
      <c r="AA1451" s="16" t="s">
        <v>339</v>
      </c>
      <c r="AB1451" s="16" t="s">
        <v>3877</v>
      </c>
      <c r="AC1451" s="16" t="s">
        <v>341</v>
      </c>
      <c r="AD1451" s="16"/>
      <c r="AE1451" s="16" t="s">
        <v>3601</v>
      </c>
      <c r="AF1451" s="24">
        <v>2948278</v>
      </c>
      <c r="AG1451" s="25" t="s">
        <v>78</v>
      </c>
      <c r="AH1451" s="24">
        <v>2948278</v>
      </c>
      <c r="AI1451" s="26" t="s">
        <v>78</v>
      </c>
      <c r="AJ1451" s="27">
        <v>43285</v>
      </c>
      <c r="AK1451" s="19"/>
      <c r="AL1451" s="28">
        <f t="shared" ca="1" si="127"/>
        <v>6.75</v>
      </c>
      <c r="AM1451" s="16" t="s">
        <v>183</v>
      </c>
      <c r="AN1451" s="16" t="s">
        <v>94</v>
      </c>
      <c r="AO1451" s="16" t="s">
        <v>343</v>
      </c>
      <c r="AP1451" s="30">
        <v>6.9690000000000002E-2</v>
      </c>
      <c r="AQ1451" s="31" t="s">
        <v>6985</v>
      </c>
      <c r="AR1451" s="31" t="s">
        <v>6985</v>
      </c>
      <c r="AS1451" s="16" t="s">
        <v>107</v>
      </c>
      <c r="AT1451" s="16"/>
      <c r="AU1451" s="33"/>
      <c r="AV1451" s="16"/>
      <c r="AW1451" s="16" t="s">
        <v>6986</v>
      </c>
      <c r="AX1451" s="16">
        <v>3217295871</v>
      </c>
      <c r="AY1451" s="16" t="s">
        <v>78</v>
      </c>
      <c r="AZ1451" s="16" t="str">
        <f t="shared" ca="1" si="131"/>
        <v xml:space="preserve"> </v>
      </c>
      <c r="BA1451" s="16" t="s">
        <v>87</v>
      </c>
      <c r="BB1451" s="16" t="s">
        <v>87</v>
      </c>
      <c r="BC1451" s="16"/>
      <c r="BD1451" s="18" t="s">
        <v>87</v>
      </c>
      <c r="BE1451" s="16"/>
      <c r="BF1451" s="16" t="s">
        <v>87</v>
      </c>
      <c r="BG1451" s="31"/>
      <c r="BH1451" s="16"/>
      <c r="BI1451" s="19"/>
      <c r="BJ1451" s="16"/>
      <c r="BK1451" s="16"/>
      <c r="BL1451" s="34"/>
    </row>
    <row r="1452" spans="1:64">
      <c r="A1452" s="15">
        <v>1607</v>
      </c>
      <c r="B1452" s="16">
        <v>301</v>
      </c>
      <c r="C1452" s="17" t="s">
        <v>64</v>
      </c>
      <c r="D1452" s="18">
        <v>1128417668</v>
      </c>
      <c r="E1452" s="18">
        <v>1128417668</v>
      </c>
      <c r="F1452" s="18">
        <v>1128417668</v>
      </c>
      <c r="G1452" s="17" t="s">
        <v>6987</v>
      </c>
      <c r="H1452" s="16" t="s">
        <v>89</v>
      </c>
      <c r="I1452" s="19">
        <v>32439</v>
      </c>
      <c r="J1452" s="16">
        <f t="shared" ca="1" si="132"/>
        <v>36</v>
      </c>
      <c r="K1452" s="17" t="s">
        <v>67</v>
      </c>
      <c r="L1452" s="16">
        <v>4070</v>
      </c>
      <c r="M1452" s="16" t="s">
        <v>3596</v>
      </c>
      <c r="N1452" s="16" t="s">
        <v>3597</v>
      </c>
      <c r="O1452" s="35" t="s">
        <v>3598</v>
      </c>
      <c r="P1452" s="16" t="s">
        <v>71</v>
      </c>
      <c r="Q1452" s="16" t="s">
        <v>131</v>
      </c>
      <c r="R1452" s="38" t="s">
        <v>73</v>
      </c>
      <c r="S1452" s="22"/>
      <c r="T1452" s="22">
        <v>1607</v>
      </c>
      <c r="U1452" s="22" t="s">
        <v>3597</v>
      </c>
      <c r="V1452" s="37" t="s">
        <v>3598</v>
      </c>
      <c r="W1452" s="16">
        <v>1000</v>
      </c>
      <c r="X1452" s="16" t="s">
        <v>74</v>
      </c>
      <c r="Y1452" s="16" t="s">
        <v>3599</v>
      </c>
      <c r="Z1452" s="16" t="s">
        <v>3600</v>
      </c>
      <c r="AA1452" s="16" t="s">
        <v>76</v>
      </c>
      <c r="AB1452" s="16" t="s">
        <v>76</v>
      </c>
      <c r="AC1452" s="16" t="s">
        <v>76</v>
      </c>
      <c r="AD1452" s="16"/>
      <c r="AE1452" s="16" t="s">
        <v>1324</v>
      </c>
      <c r="AF1452" s="24">
        <v>2948278</v>
      </c>
      <c r="AG1452" s="25" t="s">
        <v>78</v>
      </c>
      <c r="AH1452" s="24">
        <v>2948278</v>
      </c>
      <c r="AI1452" s="26" t="s">
        <v>78</v>
      </c>
      <c r="AJ1452" s="27">
        <v>43084</v>
      </c>
      <c r="AK1452" s="19"/>
      <c r="AL1452" s="28">
        <f t="shared" ca="1" si="127"/>
        <v>7.25</v>
      </c>
      <c r="AM1452" s="16" t="s">
        <v>269</v>
      </c>
      <c r="AN1452" s="16" t="s">
        <v>94</v>
      </c>
      <c r="AO1452" s="16" t="s">
        <v>82</v>
      </c>
      <c r="AP1452" s="30">
        <v>6.9690000000000002E-2</v>
      </c>
      <c r="AQ1452" s="31" t="s">
        <v>6988</v>
      </c>
      <c r="AR1452" s="31" t="s">
        <v>6988</v>
      </c>
      <c r="AS1452" s="16" t="s">
        <v>107</v>
      </c>
      <c r="AT1452" s="16" t="s">
        <v>590</v>
      </c>
      <c r="AU1452" s="33"/>
      <c r="AV1452" s="16"/>
      <c r="AW1452" s="16" t="s">
        <v>6989</v>
      </c>
      <c r="AX1452" s="16">
        <v>3046512383</v>
      </c>
      <c r="AY1452" s="16" t="s">
        <v>78</v>
      </c>
      <c r="AZ1452" s="16" t="str">
        <f t="shared" ca="1" si="131"/>
        <v xml:space="preserve"> </v>
      </c>
      <c r="BA1452" s="16" t="s">
        <v>87</v>
      </c>
      <c r="BB1452" s="16" t="s">
        <v>87</v>
      </c>
      <c r="BC1452" s="16"/>
      <c r="BD1452" s="18" t="s">
        <v>87</v>
      </c>
      <c r="BE1452" s="16"/>
      <c r="BF1452" s="16" t="s">
        <v>87</v>
      </c>
      <c r="BG1452" s="31"/>
      <c r="BH1452" s="16"/>
      <c r="BI1452" s="19"/>
      <c r="BJ1452" s="16"/>
      <c r="BK1452" s="16"/>
      <c r="BL1452" s="34"/>
    </row>
    <row r="1453" spans="1:64">
      <c r="A1453" s="15">
        <v>1608</v>
      </c>
      <c r="B1453" s="16">
        <v>301</v>
      </c>
      <c r="C1453" s="17" t="s">
        <v>64</v>
      </c>
      <c r="D1453" s="18">
        <v>1148695577</v>
      </c>
      <c r="E1453" s="18">
        <v>1148695577</v>
      </c>
      <c r="F1453" s="18">
        <v>1148695577</v>
      </c>
      <c r="G1453" s="17" t="s">
        <v>6990</v>
      </c>
      <c r="H1453" s="16" t="s">
        <v>66</v>
      </c>
      <c r="I1453" s="19">
        <v>32247</v>
      </c>
      <c r="J1453" s="16">
        <f t="shared" ca="1" si="132"/>
        <v>36</v>
      </c>
      <c r="K1453" s="17" t="s">
        <v>67</v>
      </c>
      <c r="L1453" s="16">
        <v>4070</v>
      </c>
      <c r="M1453" s="16" t="s">
        <v>3596</v>
      </c>
      <c r="N1453" s="16" t="s">
        <v>3597</v>
      </c>
      <c r="O1453" s="35" t="s">
        <v>3598</v>
      </c>
      <c r="P1453" s="16" t="s">
        <v>71</v>
      </c>
      <c r="Q1453" s="16" t="s">
        <v>131</v>
      </c>
      <c r="R1453" s="38" t="s">
        <v>73</v>
      </c>
      <c r="S1453" s="22"/>
      <c r="T1453" s="22">
        <v>1608</v>
      </c>
      <c r="U1453" s="22" t="s">
        <v>3597</v>
      </c>
      <c r="V1453" s="37" t="s">
        <v>3598</v>
      </c>
      <c r="W1453" s="16">
        <v>1000</v>
      </c>
      <c r="X1453" s="16" t="s">
        <v>74</v>
      </c>
      <c r="Y1453" s="16" t="s">
        <v>3599</v>
      </c>
      <c r="Z1453" s="16" t="s">
        <v>3600</v>
      </c>
      <c r="AA1453" s="16" t="s">
        <v>339</v>
      </c>
      <c r="AB1453" s="16" t="s">
        <v>4188</v>
      </c>
      <c r="AC1453" s="16" t="s">
        <v>341</v>
      </c>
      <c r="AD1453" s="16"/>
      <c r="AE1453" s="16" t="s">
        <v>3601</v>
      </c>
      <c r="AF1453" s="24">
        <v>2948278</v>
      </c>
      <c r="AG1453" s="25" t="s">
        <v>78</v>
      </c>
      <c r="AH1453" s="24">
        <v>2948278</v>
      </c>
      <c r="AI1453" s="26" t="s">
        <v>78</v>
      </c>
      <c r="AJ1453" s="27">
        <v>43797</v>
      </c>
      <c r="AK1453" s="19"/>
      <c r="AL1453" s="28">
        <f t="shared" ref="AL1453:AL1516" ca="1" si="133">IFERROR(IF(AJ1453=0," ",DATEDIF(AJ1453,TODAY(),"M"))/12," ")</f>
        <v>5.333333333333333</v>
      </c>
      <c r="AM1453" s="16" t="s">
        <v>6991</v>
      </c>
      <c r="AN1453" s="16" t="s">
        <v>94</v>
      </c>
      <c r="AO1453" s="16" t="s">
        <v>343</v>
      </c>
      <c r="AP1453" s="30">
        <v>6.9690000000000002E-2</v>
      </c>
      <c r="AQ1453" s="31" t="s">
        <v>6992</v>
      </c>
      <c r="AR1453" s="31" t="s">
        <v>6993</v>
      </c>
      <c r="AS1453" s="16" t="s">
        <v>107</v>
      </c>
      <c r="AT1453" s="16"/>
      <c r="AU1453" s="33"/>
      <c r="AV1453" s="16"/>
      <c r="AW1453" s="16" t="s">
        <v>6994</v>
      </c>
      <c r="AX1453" s="16">
        <v>3219120108</v>
      </c>
      <c r="AY1453" s="16" t="s">
        <v>78</v>
      </c>
      <c r="AZ1453" s="16" t="str">
        <f t="shared" ca="1" si="131"/>
        <v xml:space="preserve"> </v>
      </c>
      <c r="BA1453" s="16" t="s">
        <v>87</v>
      </c>
      <c r="BB1453" s="16" t="s">
        <v>706</v>
      </c>
      <c r="BC1453" s="16"/>
      <c r="BD1453" s="18" t="s">
        <v>87</v>
      </c>
      <c r="BE1453" s="16"/>
      <c r="BF1453" s="16" t="s">
        <v>87</v>
      </c>
      <c r="BG1453" s="31"/>
      <c r="BH1453" s="16"/>
      <c r="BI1453" s="19"/>
      <c r="BJ1453" s="16"/>
      <c r="BK1453" s="16"/>
      <c r="BL1453" s="34"/>
    </row>
    <row r="1454" spans="1:64">
      <c r="A1454" s="15">
        <v>1609</v>
      </c>
      <c r="B1454" s="16">
        <v>301</v>
      </c>
      <c r="C1454" s="17" t="s">
        <v>64</v>
      </c>
      <c r="D1454" s="18">
        <v>1128476893</v>
      </c>
      <c r="E1454" s="18" t="e">
        <v>#N/A</v>
      </c>
      <c r="F1454" s="18" t="e">
        <v>#N/A</v>
      </c>
      <c r="G1454" s="17" t="s">
        <v>6995</v>
      </c>
      <c r="H1454" s="16"/>
      <c r="I1454" s="19">
        <v>33301</v>
      </c>
      <c r="J1454" s="16">
        <f t="shared" ca="1" si="132"/>
        <v>34</v>
      </c>
      <c r="K1454" s="17" t="s">
        <v>67</v>
      </c>
      <c r="L1454" s="16">
        <v>4070</v>
      </c>
      <c r="M1454" s="16" t="s">
        <v>3596</v>
      </c>
      <c r="N1454" s="16" t="s">
        <v>3597</v>
      </c>
      <c r="O1454" s="35" t="s">
        <v>3598</v>
      </c>
      <c r="P1454" s="16" t="s">
        <v>71</v>
      </c>
      <c r="Q1454" s="16" t="s">
        <v>131</v>
      </c>
      <c r="R1454" s="38" t="s">
        <v>73</v>
      </c>
      <c r="S1454" s="22"/>
      <c r="T1454" s="22">
        <v>1609</v>
      </c>
      <c r="U1454" s="22" t="s">
        <v>3597</v>
      </c>
      <c r="V1454" s="37" t="s">
        <v>3598</v>
      </c>
      <c r="W1454" s="16">
        <v>1000</v>
      </c>
      <c r="X1454" s="16" t="s">
        <v>74</v>
      </c>
      <c r="Y1454" s="16" t="s">
        <v>3599</v>
      </c>
      <c r="Z1454" s="16" t="s">
        <v>3600</v>
      </c>
      <c r="AA1454" s="16" t="s">
        <v>339</v>
      </c>
      <c r="AB1454" s="16" t="s">
        <v>6996</v>
      </c>
      <c r="AC1454" s="16" t="s">
        <v>341</v>
      </c>
      <c r="AD1454" s="16" t="s">
        <v>6997</v>
      </c>
      <c r="AE1454" s="16" t="s">
        <v>3601</v>
      </c>
      <c r="AF1454" s="24">
        <v>2948278</v>
      </c>
      <c r="AG1454" s="25" t="s">
        <v>78</v>
      </c>
      <c r="AH1454" s="24">
        <v>2948278</v>
      </c>
      <c r="AI1454" s="26" t="s">
        <v>78</v>
      </c>
      <c r="AJ1454" s="27">
        <v>43287</v>
      </c>
      <c r="AK1454" s="19"/>
      <c r="AL1454" s="28">
        <f t="shared" ca="1" si="133"/>
        <v>6.666666666666667</v>
      </c>
      <c r="AM1454" s="16" t="s">
        <v>183</v>
      </c>
      <c r="AN1454" s="16" t="s">
        <v>94</v>
      </c>
      <c r="AO1454" s="16" t="s">
        <v>343</v>
      </c>
      <c r="AP1454" s="30">
        <v>6.9690000000000002E-2</v>
      </c>
      <c r="AQ1454" s="31" t="s">
        <v>6998</v>
      </c>
      <c r="AR1454" s="31" t="s">
        <v>6998</v>
      </c>
      <c r="AS1454" s="16" t="s">
        <v>107</v>
      </c>
      <c r="AT1454" s="16"/>
      <c r="AU1454" s="33"/>
      <c r="AV1454" s="16"/>
      <c r="AW1454" s="16" t="s">
        <v>6999</v>
      </c>
      <c r="AX1454" s="16">
        <v>3508694334</v>
      </c>
      <c r="AY1454" s="16" t="s">
        <v>78</v>
      </c>
      <c r="AZ1454" s="16" t="str">
        <f t="shared" ca="1" si="131"/>
        <v xml:space="preserve"> </v>
      </c>
      <c r="BA1454" s="16" t="s">
        <v>87</v>
      </c>
      <c r="BB1454" s="16" t="s">
        <v>87</v>
      </c>
      <c r="BC1454" s="16"/>
      <c r="BD1454" s="18" t="s">
        <v>87</v>
      </c>
      <c r="BE1454" s="16"/>
      <c r="BF1454" s="16" t="s">
        <v>87</v>
      </c>
      <c r="BG1454" s="31"/>
      <c r="BH1454" s="16"/>
      <c r="BI1454" s="19"/>
      <c r="BJ1454" s="16"/>
      <c r="BK1454" s="16"/>
      <c r="BL1454" s="34"/>
    </row>
    <row r="1455" spans="1:64">
      <c r="A1455" s="15">
        <v>1610</v>
      </c>
      <c r="B1455" s="16">
        <v>301</v>
      </c>
      <c r="C1455" s="17" t="s">
        <v>64</v>
      </c>
      <c r="D1455" s="18">
        <v>1128524553</v>
      </c>
      <c r="E1455" s="18">
        <v>1128524553</v>
      </c>
      <c r="F1455" s="18">
        <v>1128524553</v>
      </c>
      <c r="G1455" s="17" t="s">
        <v>7000</v>
      </c>
      <c r="H1455" s="16" t="s">
        <v>89</v>
      </c>
      <c r="I1455" s="19">
        <v>35386</v>
      </c>
      <c r="J1455" s="16">
        <f t="shared" ca="1" si="132"/>
        <v>28</v>
      </c>
      <c r="K1455" s="17" t="s">
        <v>67</v>
      </c>
      <c r="L1455" s="16">
        <v>4070</v>
      </c>
      <c r="M1455" s="16" t="s">
        <v>3596</v>
      </c>
      <c r="N1455" s="16" t="s">
        <v>3597</v>
      </c>
      <c r="O1455" s="35" t="s">
        <v>3598</v>
      </c>
      <c r="P1455" s="16" t="s">
        <v>71</v>
      </c>
      <c r="Q1455" s="16" t="s">
        <v>131</v>
      </c>
      <c r="R1455" s="38" t="s">
        <v>73</v>
      </c>
      <c r="S1455" s="22"/>
      <c r="T1455" s="22">
        <v>1610</v>
      </c>
      <c r="U1455" s="22" t="s">
        <v>3597</v>
      </c>
      <c r="V1455" s="37" t="s">
        <v>3598</v>
      </c>
      <c r="W1455" s="16">
        <v>1000</v>
      </c>
      <c r="X1455" s="16" t="s">
        <v>74</v>
      </c>
      <c r="Y1455" s="16" t="s">
        <v>3599</v>
      </c>
      <c r="Z1455" s="16" t="s">
        <v>3600</v>
      </c>
      <c r="AA1455" s="16" t="s">
        <v>190</v>
      </c>
      <c r="AB1455" s="16" t="s">
        <v>1085</v>
      </c>
      <c r="AC1455" s="16" t="s">
        <v>1086</v>
      </c>
      <c r="AD1455" s="16"/>
      <c r="AE1455" s="16" t="s">
        <v>3601</v>
      </c>
      <c r="AF1455" s="24">
        <v>2948278</v>
      </c>
      <c r="AG1455" s="25" t="s">
        <v>78</v>
      </c>
      <c r="AH1455" s="24">
        <v>2948278</v>
      </c>
      <c r="AI1455" s="26" t="s">
        <v>78</v>
      </c>
      <c r="AJ1455" s="27">
        <v>43308</v>
      </c>
      <c r="AK1455" s="19"/>
      <c r="AL1455" s="28">
        <f t="shared" ca="1" si="133"/>
        <v>6.666666666666667</v>
      </c>
      <c r="AM1455" s="16" t="s">
        <v>6991</v>
      </c>
      <c r="AN1455" s="16" t="s">
        <v>94</v>
      </c>
      <c r="AO1455" s="16" t="s">
        <v>1087</v>
      </c>
      <c r="AP1455" s="30">
        <v>6.9690000000000002E-2</v>
      </c>
      <c r="AQ1455" s="31" t="s">
        <v>7001</v>
      </c>
      <c r="AR1455" s="31" t="s">
        <v>7002</v>
      </c>
      <c r="AS1455" s="16" t="s">
        <v>107</v>
      </c>
      <c r="AT1455" s="16"/>
      <c r="AU1455" s="33"/>
      <c r="AV1455" s="16"/>
      <c r="AW1455" s="16" t="s">
        <v>7003</v>
      </c>
      <c r="AX1455" s="16">
        <v>3202625680</v>
      </c>
      <c r="AY1455" s="16" t="s">
        <v>78</v>
      </c>
      <c r="AZ1455" s="16" t="str">
        <f t="shared" ca="1" si="131"/>
        <v xml:space="preserve"> </v>
      </c>
      <c r="BA1455" s="16" t="s">
        <v>87</v>
      </c>
      <c r="BB1455" s="16" t="s">
        <v>87</v>
      </c>
      <c r="BC1455" s="16"/>
      <c r="BD1455" s="18" t="s">
        <v>87</v>
      </c>
      <c r="BE1455" s="16"/>
      <c r="BF1455" s="16" t="s">
        <v>87</v>
      </c>
      <c r="BG1455" s="31"/>
      <c r="BH1455" s="16"/>
      <c r="BI1455" s="19"/>
      <c r="BJ1455" s="16"/>
      <c r="BK1455" s="16"/>
      <c r="BL1455" s="34"/>
    </row>
    <row r="1456" spans="1:64">
      <c r="A1456" s="15">
        <v>1611</v>
      </c>
      <c r="B1456" s="16">
        <v>301</v>
      </c>
      <c r="C1456" s="17" t="s">
        <v>64</v>
      </c>
      <c r="D1456" s="18">
        <v>1129503392</v>
      </c>
      <c r="E1456" s="18">
        <v>1129503392</v>
      </c>
      <c r="F1456" s="18">
        <v>1129503392</v>
      </c>
      <c r="G1456" s="17" t="s">
        <v>7004</v>
      </c>
      <c r="H1456" s="16" t="s">
        <v>229</v>
      </c>
      <c r="I1456" s="19" t="s">
        <v>7005</v>
      </c>
      <c r="J1456" s="16">
        <f t="shared" ca="1" si="132"/>
        <v>36</v>
      </c>
      <c r="K1456" s="17" t="s">
        <v>67</v>
      </c>
      <c r="L1456" s="16">
        <v>4070</v>
      </c>
      <c r="M1456" s="16" t="s">
        <v>3596</v>
      </c>
      <c r="N1456" s="16" t="s">
        <v>3597</v>
      </c>
      <c r="O1456" s="35" t="s">
        <v>3598</v>
      </c>
      <c r="P1456" s="16" t="s">
        <v>71</v>
      </c>
      <c r="Q1456" s="16" t="s">
        <v>131</v>
      </c>
      <c r="R1456" s="38" t="s">
        <v>73</v>
      </c>
      <c r="S1456" s="22"/>
      <c r="T1456" s="22">
        <v>1611</v>
      </c>
      <c r="U1456" s="22" t="s">
        <v>3597</v>
      </c>
      <c r="V1456" s="37" t="s">
        <v>3598</v>
      </c>
      <c r="W1456" s="16">
        <v>1000</v>
      </c>
      <c r="X1456" s="16" t="s">
        <v>74</v>
      </c>
      <c r="Y1456" s="16" t="s">
        <v>3599</v>
      </c>
      <c r="Z1456" s="16" t="s">
        <v>3600</v>
      </c>
      <c r="AA1456" s="16" t="s">
        <v>76</v>
      </c>
      <c r="AB1456" s="16" t="s">
        <v>76</v>
      </c>
      <c r="AC1456" s="16" t="s">
        <v>76</v>
      </c>
      <c r="AD1456" s="16" t="s">
        <v>3621</v>
      </c>
      <c r="AE1456" s="16" t="s">
        <v>1324</v>
      </c>
      <c r="AF1456" s="24">
        <v>2948278</v>
      </c>
      <c r="AG1456" s="25" t="s">
        <v>78</v>
      </c>
      <c r="AH1456" s="24">
        <v>2948278</v>
      </c>
      <c r="AI1456" s="26" t="s">
        <v>78</v>
      </c>
      <c r="AJ1456" s="27">
        <v>43021</v>
      </c>
      <c r="AK1456" s="19"/>
      <c r="AL1456" s="28">
        <f t="shared" ca="1" si="133"/>
        <v>7.416666666666667</v>
      </c>
      <c r="AM1456" s="16" t="s">
        <v>183</v>
      </c>
      <c r="AN1456" s="16" t="s">
        <v>121</v>
      </c>
      <c r="AO1456" s="16" t="s">
        <v>82</v>
      </c>
      <c r="AP1456" s="30">
        <v>6.9690000000000002E-2</v>
      </c>
      <c r="AQ1456" s="31" t="s">
        <v>7006</v>
      </c>
      <c r="AR1456" s="31" t="s">
        <v>7006</v>
      </c>
      <c r="AS1456" s="16" t="s">
        <v>107</v>
      </c>
      <c r="AT1456" s="16"/>
      <c r="AU1456" s="33"/>
      <c r="AV1456" s="16"/>
      <c r="AW1456" s="16" t="s">
        <v>7007</v>
      </c>
      <c r="AX1456" s="16">
        <v>3228206917</v>
      </c>
      <c r="AY1456" s="16" t="s">
        <v>78</v>
      </c>
      <c r="AZ1456" s="16" t="str">
        <f t="shared" ca="1" si="131"/>
        <v xml:space="preserve"> </v>
      </c>
      <c r="BA1456" s="16" t="s">
        <v>87</v>
      </c>
      <c r="BB1456" s="16" t="s">
        <v>87</v>
      </c>
      <c r="BC1456" s="16"/>
      <c r="BD1456" s="18" t="s">
        <v>87</v>
      </c>
      <c r="BE1456" s="16"/>
      <c r="BF1456" s="16" t="s">
        <v>87</v>
      </c>
      <c r="BG1456" s="31"/>
      <c r="BH1456" s="16"/>
      <c r="BI1456" s="19"/>
      <c r="BJ1456" s="16"/>
      <c r="BK1456" s="16"/>
      <c r="BL1456" s="34"/>
    </row>
    <row r="1457" spans="1:64">
      <c r="A1457" s="15">
        <v>1612</v>
      </c>
      <c r="B1457" s="16">
        <v>301</v>
      </c>
      <c r="C1457" s="17" t="s">
        <v>64</v>
      </c>
      <c r="D1457" s="18">
        <v>1130658618</v>
      </c>
      <c r="E1457" s="18">
        <v>1130658618</v>
      </c>
      <c r="F1457" s="18">
        <v>1130658618</v>
      </c>
      <c r="G1457" s="17" t="s">
        <v>7008</v>
      </c>
      <c r="H1457" s="16"/>
      <c r="I1457" s="19">
        <v>32355</v>
      </c>
      <c r="J1457" s="16">
        <f t="shared" ca="1" si="132"/>
        <v>36</v>
      </c>
      <c r="K1457" s="17" t="s">
        <v>67</v>
      </c>
      <c r="L1457" s="16">
        <v>4070</v>
      </c>
      <c r="M1457" s="16" t="s">
        <v>3596</v>
      </c>
      <c r="N1457" s="16" t="s">
        <v>3597</v>
      </c>
      <c r="O1457" s="35" t="s">
        <v>3598</v>
      </c>
      <c r="P1457" s="16" t="s">
        <v>71</v>
      </c>
      <c r="Q1457" s="16" t="s">
        <v>131</v>
      </c>
      <c r="R1457" s="38" t="s">
        <v>1309</v>
      </c>
      <c r="S1457" s="22"/>
      <c r="T1457" s="22">
        <v>1612</v>
      </c>
      <c r="U1457" s="22" t="s">
        <v>3597</v>
      </c>
      <c r="V1457" s="37" t="s">
        <v>3598</v>
      </c>
      <c r="W1457" s="16">
        <v>1000</v>
      </c>
      <c r="X1457" s="16" t="s">
        <v>74</v>
      </c>
      <c r="Y1457" s="16" t="s">
        <v>3599</v>
      </c>
      <c r="Z1457" s="16" t="s">
        <v>3600</v>
      </c>
      <c r="AA1457" s="16" t="s">
        <v>463</v>
      </c>
      <c r="AB1457" s="16" t="s">
        <v>464</v>
      </c>
      <c r="AC1457" s="16" t="s">
        <v>465</v>
      </c>
      <c r="AD1457" s="16"/>
      <c r="AE1457" s="16" t="s">
        <v>3601</v>
      </c>
      <c r="AF1457" s="24">
        <v>2948278</v>
      </c>
      <c r="AG1457" s="25" t="s">
        <v>78</v>
      </c>
      <c r="AH1457" s="24">
        <v>2948278</v>
      </c>
      <c r="AI1457" s="26" t="s">
        <v>78</v>
      </c>
      <c r="AJ1457" s="27">
        <v>43083</v>
      </c>
      <c r="AK1457" s="19"/>
      <c r="AL1457" s="28">
        <f t="shared" ca="1" si="133"/>
        <v>7.25</v>
      </c>
      <c r="AM1457" s="16" t="s">
        <v>183</v>
      </c>
      <c r="AN1457" s="16" t="s">
        <v>94</v>
      </c>
      <c r="AO1457" s="16" t="s">
        <v>466</v>
      </c>
      <c r="AP1457" s="30">
        <v>6.9690000000000002E-2</v>
      </c>
      <c r="AQ1457" s="31" t="s">
        <v>7009</v>
      </c>
      <c r="AR1457" s="31" t="s">
        <v>7009</v>
      </c>
      <c r="AS1457" s="16" t="s">
        <v>107</v>
      </c>
      <c r="AT1457" s="16"/>
      <c r="AU1457" s="33"/>
      <c r="AV1457" s="16"/>
      <c r="AW1457" s="16" t="s">
        <v>7010</v>
      </c>
      <c r="AX1457" s="16">
        <v>3104544375</v>
      </c>
      <c r="AY1457" s="16" t="s">
        <v>78</v>
      </c>
      <c r="AZ1457" s="16" t="str">
        <f t="shared" ca="1" si="131"/>
        <v xml:space="preserve"> </v>
      </c>
      <c r="BA1457" s="16" t="s">
        <v>87</v>
      </c>
      <c r="BB1457" s="16" t="s">
        <v>87</v>
      </c>
      <c r="BC1457" s="16"/>
      <c r="BD1457" s="18" t="s">
        <v>87</v>
      </c>
      <c r="BE1457" s="16"/>
      <c r="BF1457" s="16" t="s">
        <v>87</v>
      </c>
      <c r="BG1457" s="31"/>
      <c r="BH1457" s="16"/>
      <c r="BI1457" s="19"/>
      <c r="BJ1457" s="16"/>
      <c r="BK1457" s="16"/>
      <c r="BL1457" s="34"/>
    </row>
    <row r="1458" spans="1:64">
      <c r="A1458" s="15">
        <v>1613</v>
      </c>
      <c r="B1458" s="16">
        <v>301</v>
      </c>
      <c r="C1458" s="17" t="s">
        <v>64</v>
      </c>
      <c r="D1458" s="18">
        <v>1130660069</v>
      </c>
      <c r="E1458" s="18">
        <v>1130660069</v>
      </c>
      <c r="F1458" s="18">
        <v>1130660069</v>
      </c>
      <c r="G1458" s="17" t="s">
        <v>7011</v>
      </c>
      <c r="H1458" s="16" t="s">
        <v>236</v>
      </c>
      <c r="I1458" s="19">
        <v>32388</v>
      </c>
      <c r="J1458" s="16">
        <f t="shared" ca="1" si="132"/>
        <v>36</v>
      </c>
      <c r="K1458" s="17" t="s">
        <v>67</v>
      </c>
      <c r="L1458" s="16">
        <v>4070</v>
      </c>
      <c r="M1458" s="16" t="s">
        <v>3596</v>
      </c>
      <c r="N1458" s="16" t="s">
        <v>3597</v>
      </c>
      <c r="O1458" s="35" t="s">
        <v>3598</v>
      </c>
      <c r="P1458" s="16" t="s">
        <v>71</v>
      </c>
      <c r="Q1458" s="16" t="s">
        <v>131</v>
      </c>
      <c r="R1458" s="38" t="s">
        <v>73</v>
      </c>
      <c r="S1458" s="22"/>
      <c r="T1458" s="22">
        <v>1613</v>
      </c>
      <c r="U1458" s="22" t="s">
        <v>3597</v>
      </c>
      <c r="V1458" s="37" t="s">
        <v>3598</v>
      </c>
      <c r="W1458" s="16">
        <v>1000</v>
      </c>
      <c r="X1458" s="16" t="s">
        <v>74</v>
      </c>
      <c r="Y1458" s="16" t="s">
        <v>3599</v>
      </c>
      <c r="Z1458" s="16" t="s">
        <v>3600</v>
      </c>
      <c r="AA1458" s="16" t="s">
        <v>463</v>
      </c>
      <c r="AB1458" s="16" t="s">
        <v>464</v>
      </c>
      <c r="AC1458" s="16" t="s">
        <v>465</v>
      </c>
      <c r="AD1458" s="33" t="s">
        <v>7012</v>
      </c>
      <c r="AE1458" s="16" t="s">
        <v>3601</v>
      </c>
      <c r="AF1458" s="24">
        <v>2948278</v>
      </c>
      <c r="AG1458" s="25" t="s">
        <v>78</v>
      </c>
      <c r="AH1458" s="24">
        <v>2948278</v>
      </c>
      <c r="AI1458" s="26" t="s">
        <v>78</v>
      </c>
      <c r="AJ1458" s="27">
        <v>43083</v>
      </c>
      <c r="AK1458" s="19"/>
      <c r="AL1458" s="28">
        <f t="shared" ca="1" si="133"/>
        <v>7.25</v>
      </c>
      <c r="AM1458" s="16" t="s">
        <v>183</v>
      </c>
      <c r="AN1458" s="16" t="s">
        <v>94</v>
      </c>
      <c r="AO1458" s="16" t="s">
        <v>466</v>
      </c>
      <c r="AP1458" s="30">
        <v>6.9690000000000002E-2</v>
      </c>
      <c r="AQ1458" s="31" t="s">
        <v>7013</v>
      </c>
      <c r="AR1458" s="31" t="s">
        <v>7014</v>
      </c>
      <c r="AS1458" s="16" t="s">
        <v>107</v>
      </c>
      <c r="AT1458" s="16"/>
      <c r="AU1458" s="33"/>
      <c r="AV1458" s="16"/>
      <c r="AW1458" s="16" t="s">
        <v>7015</v>
      </c>
      <c r="AX1458" s="16">
        <v>3107148012</v>
      </c>
      <c r="AY1458" s="16">
        <v>3107148012</v>
      </c>
      <c r="AZ1458" s="16" t="str">
        <f t="shared" ca="1" si="131"/>
        <v xml:space="preserve"> </v>
      </c>
      <c r="BA1458" s="16" t="s">
        <v>87</v>
      </c>
      <c r="BB1458" s="16" t="s">
        <v>87</v>
      </c>
      <c r="BC1458" s="16"/>
      <c r="BD1458" s="18" t="s">
        <v>87</v>
      </c>
      <c r="BE1458" s="16"/>
      <c r="BF1458" s="16" t="s">
        <v>87</v>
      </c>
      <c r="BG1458" s="31"/>
      <c r="BH1458" s="16"/>
      <c r="BI1458" s="19"/>
      <c r="BJ1458" s="16"/>
      <c r="BK1458" s="16"/>
      <c r="BL1458" s="34"/>
    </row>
    <row r="1459" spans="1:64">
      <c r="A1459" s="15">
        <v>1614</v>
      </c>
      <c r="B1459" s="16">
        <v>301</v>
      </c>
      <c r="C1459" s="17" t="s">
        <v>64</v>
      </c>
      <c r="D1459" s="18">
        <v>1130677218</v>
      </c>
      <c r="E1459" s="18">
        <v>1130677218</v>
      </c>
      <c r="F1459" s="18">
        <v>1130677218</v>
      </c>
      <c r="G1459" s="17" t="s">
        <v>7016</v>
      </c>
      <c r="H1459" s="16" t="s">
        <v>89</v>
      </c>
      <c r="I1459" s="19">
        <v>32340</v>
      </c>
      <c r="J1459" s="16">
        <f t="shared" ca="1" si="132"/>
        <v>36</v>
      </c>
      <c r="K1459" s="17" t="s">
        <v>67</v>
      </c>
      <c r="L1459" s="16">
        <v>4070</v>
      </c>
      <c r="M1459" s="16" t="s">
        <v>3596</v>
      </c>
      <c r="N1459" s="16" t="s">
        <v>3597</v>
      </c>
      <c r="O1459" s="35" t="s">
        <v>3598</v>
      </c>
      <c r="P1459" s="16" t="s">
        <v>71</v>
      </c>
      <c r="Q1459" s="16" t="s">
        <v>131</v>
      </c>
      <c r="R1459" s="38" t="s">
        <v>73</v>
      </c>
      <c r="S1459" s="22"/>
      <c r="T1459" s="22">
        <v>1614</v>
      </c>
      <c r="U1459" s="22" t="s">
        <v>3597</v>
      </c>
      <c r="V1459" s="37" t="s">
        <v>3598</v>
      </c>
      <c r="W1459" s="16">
        <v>1000</v>
      </c>
      <c r="X1459" s="16" t="s">
        <v>74</v>
      </c>
      <c r="Y1459" s="16" t="s">
        <v>3599</v>
      </c>
      <c r="Z1459" s="16" t="s">
        <v>3600</v>
      </c>
      <c r="AA1459" s="16" t="s">
        <v>433</v>
      </c>
      <c r="AB1459" s="16" t="s">
        <v>434</v>
      </c>
      <c r="AC1459" s="16" t="s">
        <v>435</v>
      </c>
      <c r="AD1459" s="16" t="s">
        <v>3955</v>
      </c>
      <c r="AE1459" s="16" t="s">
        <v>3601</v>
      </c>
      <c r="AF1459" s="24">
        <v>2948278</v>
      </c>
      <c r="AG1459" s="25" t="s">
        <v>78</v>
      </c>
      <c r="AH1459" s="24">
        <v>2948278</v>
      </c>
      <c r="AI1459" s="26" t="s">
        <v>78</v>
      </c>
      <c r="AJ1459" s="27">
        <v>43066</v>
      </c>
      <c r="AK1459" s="19"/>
      <c r="AL1459" s="28">
        <f t="shared" ca="1" si="133"/>
        <v>7.333333333333333</v>
      </c>
      <c r="AM1459" s="16" t="s">
        <v>183</v>
      </c>
      <c r="AN1459" s="16" t="s">
        <v>94</v>
      </c>
      <c r="AO1459" s="16" t="s">
        <v>436</v>
      </c>
      <c r="AP1459" s="30">
        <v>6.9690000000000002E-2</v>
      </c>
      <c r="AQ1459" s="31" t="s">
        <v>7017</v>
      </c>
      <c r="AR1459" s="31" t="s">
        <v>7017</v>
      </c>
      <c r="AS1459" s="16" t="s">
        <v>107</v>
      </c>
      <c r="AT1459" s="16"/>
      <c r="AU1459" s="33"/>
      <c r="AV1459" s="16"/>
      <c r="AW1459" s="16" t="s">
        <v>7018</v>
      </c>
      <c r="AX1459" s="16" t="s">
        <v>7019</v>
      </c>
      <c r="AY1459" s="16" t="s">
        <v>78</v>
      </c>
      <c r="AZ1459" s="16" t="str">
        <f t="shared" ca="1" si="131"/>
        <v xml:space="preserve"> </v>
      </c>
      <c r="BA1459" s="16" t="s">
        <v>87</v>
      </c>
      <c r="BB1459" s="16" t="s">
        <v>87</v>
      </c>
      <c r="BC1459" s="16"/>
      <c r="BD1459" s="18" t="s">
        <v>87</v>
      </c>
      <c r="BE1459" s="16"/>
      <c r="BF1459" s="16" t="s">
        <v>87</v>
      </c>
      <c r="BG1459" s="31"/>
      <c r="BH1459" s="16"/>
      <c r="BI1459" s="19"/>
      <c r="BJ1459" s="16"/>
      <c r="BK1459" s="16"/>
      <c r="BL1459" s="34"/>
    </row>
    <row r="1460" spans="1:64">
      <c r="A1460" s="15">
        <v>1615</v>
      </c>
      <c r="B1460" s="16">
        <v>301</v>
      </c>
      <c r="C1460" s="17" t="s">
        <v>64</v>
      </c>
      <c r="D1460" s="18">
        <v>1131185802</v>
      </c>
      <c r="E1460" s="18">
        <v>1131185802</v>
      </c>
      <c r="F1460" s="18">
        <v>1131185802</v>
      </c>
      <c r="G1460" s="17" t="s">
        <v>7020</v>
      </c>
      <c r="H1460" s="16"/>
      <c r="I1460" s="19">
        <v>31880</v>
      </c>
      <c r="J1460" s="16">
        <f t="shared" ca="1" si="132"/>
        <v>37</v>
      </c>
      <c r="K1460" s="17" t="s">
        <v>67</v>
      </c>
      <c r="L1460" s="16">
        <v>4070</v>
      </c>
      <c r="M1460" s="16" t="s">
        <v>3596</v>
      </c>
      <c r="N1460" s="16" t="s">
        <v>3597</v>
      </c>
      <c r="O1460" s="35" t="s">
        <v>3598</v>
      </c>
      <c r="P1460" s="16" t="s">
        <v>71</v>
      </c>
      <c r="Q1460" s="16" t="s">
        <v>131</v>
      </c>
      <c r="R1460" s="38" t="s">
        <v>73</v>
      </c>
      <c r="S1460" s="22"/>
      <c r="T1460" s="22">
        <v>1615</v>
      </c>
      <c r="U1460" s="22" t="s">
        <v>3597</v>
      </c>
      <c r="V1460" s="37" t="s">
        <v>3598</v>
      </c>
      <c r="W1460" s="16">
        <v>1000</v>
      </c>
      <c r="X1460" s="16" t="s">
        <v>74</v>
      </c>
      <c r="Y1460" s="16" t="s">
        <v>3599</v>
      </c>
      <c r="Z1460" s="16" t="s">
        <v>3600</v>
      </c>
      <c r="AA1460" s="16" t="s">
        <v>339</v>
      </c>
      <c r="AB1460" s="16" t="s">
        <v>3947</v>
      </c>
      <c r="AC1460" s="16" t="s">
        <v>3948</v>
      </c>
      <c r="AD1460" s="16"/>
      <c r="AE1460" s="16" t="s">
        <v>3601</v>
      </c>
      <c r="AF1460" s="24">
        <v>2948278</v>
      </c>
      <c r="AG1460" s="25" t="s">
        <v>78</v>
      </c>
      <c r="AH1460" s="24">
        <v>2948278</v>
      </c>
      <c r="AI1460" s="26" t="s">
        <v>78</v>
      </c>
      <c r="AJ1460" s="27">
        <v>43287</v>
      </c>
      <c r="AK1460" s="19"/>
      <c r="AL1460" s="28">
        <f t="shared" ca="1" si="133"/>
        <v>6.666666666666667</v>
      </c>
      <c r="AM1460" s="16" t="s">
        <v>173</v>
      </c>
      <c r="AN1460" s="16" t="s">
        <v>94</v>
      </c>
      <c r="AO1460" s="16" t="s">
        <v>3949</v>
      </c>
      <c r="AP1460" s="30">
        <v>6.9690000000000002E-2</v>
      </c>
      <c r="AQ1460" s="31" t="s">
        <v>7021</v>
      </c>
      <c r="AR1460" s="31" t="s">
        <v>7021</v>
      </c>
      <c r="AS1460" s="16" t="s">
        <v>107</v>
      </c>
      <c r="AT1460" s="16"/>
      <c r="AU1460" s="33"/>
      <c r="AV1460" s="16"/>
      <c r="AW1460" s="16" t="s">
        <v>7022</v>
      </c>
      <c r="AX1460" s="16">
        <v>3103721519</v>
      </c>
      <c r="AY1460" s="16" t="s">
        <v>78</v>
      </c>
      <c r="AZ1460" s="16" t="str">
        <f t="shared" ca="1" si="131"/>
        <v xml:space="preserve"> </v>
      </c>
      <c r="BA1460" s="16" t="s">
        <v>87</v>
      </c>
      <c r="BB1460" s="16" t="s">
        <v>87</v>
      </c>
      <c r="BC1460" s="16"/>
      <c r="BD1460" s="18" t="s">
        <v>87</v>
      </c>
      <c r="BE1460" s="16"/>
      <c r="BF1460" s="16" t="s">
        <v>87</v>
      </c>
      <c r="BG1460" s="31"/>
      <c r="BH1460" s="16"/>
      <c r="BI1460" s="19"/>
      <c r="BJ1460" s="16"/>
      <c r="BK1460" s="16"/>
      <c r="BL1460" s="34"/>
    </row>
    <row r="1461" spans="1:64">
      <c r="A1461" s="15">
        <v>1616</v>
      </c>
      <c r="B1461" s="16">
        <v>301</v>
      </c>
      <c r="C1461" s="17" t="s">
        <v>64</v>
      </c>
      <c r="D1461" s="18">
        <v>1131804514</v>
      </c>
      <c r="E1461" s="18">
        <v>1131804514</v>
      </c>
      <c r="F1461" s="18">
        <v>1131804514</v>
      </c>
      <c r="G1461" s="17" t="s">
        <v>7023</v>
      </c>
      <c r="H1461" s="16" t="s">
        <v>229</v>
      </c>
      <c r="I1461" s="19">
        <v>35613</v>
      </c>
      <c r="J1461" s="16">
        <f t="shared" ca="1" si="132"/>
        <v>27</v>
      </c>
      <c r="K1461" s="17" t="s">
        <v>67</v>
      </c>
      <c r="L1461" s="16">
        <v>4070</v>
      </c>
      <c r="M1461" s="16" t="s">
        <v>3596</v>
      </c>
      <c r="N1461" s="16" t="s">
        <v>3597</v>
      </c>
      <c r="O1461" s="35" t="s">
        <v>3598</v>
      </c>
      <c r="P1461" s="16" t="s">
        <v>71</v>
      </c>
      <c r="Q1461" s="16" t="s">
        <v>131</v>
      </c>
      <c r="R1461" s="38" t="s">
        <v>73</v>
      </c>
      <c r="S1461" s="22"/>
      <c r="T1461" s="22">
        <v>1616</v>
      </c>
      <c r="U1461" s="22" t="s">
        <v>3597</v>
      </c>
      <c r="V1461" s="37" t="s">
        <v>3598</v>
      </c>
      <c r="W1461" s="16">
        <v>1000</v>
      </c>
      <c r="X1461" s="16" t="s">
        <v>74</v>
      </c>
      <c r="Y1461" s="16" t="s">
        <v>3599</v>
      </c>
      <c r="Z1461" s="16" t="s">
        <v>3600</v>
      </c>
      <c r="AA1461" s="16" t="s">
        <v>339</v>
      </c>
      <c r="AB1461" s="16" t="s">
        <v>340</v>
      </c>
      <c r="AC1461" s="16" t="s">
        <v>341</v>
      </c>
      <c r="AD1461" s="16" t="s">
        <v>5530</v>
      </c>
      <c r="AE1461" s="16" t="s">
        <v>3601</v>
      </c>
      <c r="AF1461" s="24">
        <v>2948278</v>
      </c>
      <c r="AG1461" s="25" t="s">
        <v>78</v>
      </c>
      <c r="AH1461" s="24">
        <v>2948278</v>
      </c>
      <c r="AI1461" s="26" t="s">
        <v>78</v>
      </c>
      <c r="AJ1461" s="27">
        <v>43059</v>
      </c>
      <c r="AK1461" s="19"/>
      <c r="AL1461" s="28">
        <f t="shared" ca="1" si="133"/>
        <v>7.333333333333333</v>
      </c>
      <c r="AM1461" s="16" t="s">
        <v>173</v>
      </c>
      <c r="AN1461" s="16" t="s">
        <v>94</v>
      </c>
      <c r="AO1461" s="16" t="s">
        <v>343</v>
      </c>
      <c r="AP1461" s="30">
        <v>6.9690000000000002E-2</v>
      </c>
      <c r="AQ1461" s="31" t="s">
        <v>7024</v>
      </c>
      <c r="AR1461" s="31" t="s">
        <v>7024</v>
      </c>
      <c r="AS1461" s="16" t="s">
        <v>107</v>
      </c>
      <c r="AT1461" s="16"/>
      <c r="AU1461" s="33"/>
      <c r="AV1461" s="16"/>
      <c r="AW1461" s="16" t="s">
        <v>7025</v>
      </c>
      <c r="AX1461" s="16">
        <v>3128393417</v>
      </c>
      <c r="AY1461" s="16" t="s">
        <v>78</v>
      </c>
      <c r="AZ1461" s="16" t="str">
        <f t="shared" ca="1" si="131"/>
        <v xml:space="preserve"> </v>
      </c>
      <c r="BA1461" s="16" t="s">
        <v>87</v>
      </c>
      <c r="BB1461" s="16" t="s">
        <v>87</v>
      </c>
      <c r="BC1461" s="16"/>
      <c r="BD1461" s="18" t="s">
        <v>87</v>
      </c>
      <c r="BE1461" s="16"/>
      <c r="BF1461" s="16" t="s">
        <v>87</v>
      </c>
      <c r="BG1461" s="31"/>
      <c r="BH1461" s="16"/>
      <c r="BI1461" s="19"/>
      <c r="BJ1461" s="16"/>
      <c r="BK1461" s="16"/>
      <c r="BL1461" s="34"/>
    </row>
    <row r="1462" spans="1:64">
      <c r="A1462" s="15">
        <v>1617</v>
      </c>
      <c r="B1462" s="16">
        <v>301</v>
      </c>
      <c r="C1462" s="17" t="s">
        <v>64</v>
      </c>
      <c r="D1462" s="18">
        <v>70542702</v>
      </c>
      <c r="E1462" s="18">
        <v>70542702</v>
      </c>
      <c r="F1462" s="18">
        <v>70542702</v>
      </c>
      <c r="G1462" s="17" t="s">
        <v>7026</v>
      </c>
      <c r="H1462" s="16"/>
      <c r="I1462" s="19">
        <v>30911</v>
      </c>
      <c r="J1462" s="16">
        <f t="shared" ca="1" si="132"/>
        <v>40</v>
      </c>
      <c r="K1462" s="17" t="s">
        <v>67</v>
      </c>
      <c r="L1462" s="16">
        <v>4070</v>
      </c>
      <c r="M1462" s="16" t="s">
        <v>3596</v>
      </c>
      <c r="N1462" s="16" t="s">
        <v>3597</v>
      </c>
      <c r="O1462" s="35" t="s">
        <v>3598</v>
      </c>
      <c r="P1462" s="16" t="s">
        <v>71</v>
      </c>
      <c r="Q1462" s="16" t="s">
        <v>131</v>
      </c>
      <c r="R1462" s="38" t="s">
        <v>73</v>
      </c>
      <c r="S1462" s="22"/>
      <c r="T1462" s="22">
        <v>1617</v>
      </c>
      <c r="U1462" s="22" t="s">
        <v>3597</v>
      </c>
      <c r="V1462" s="37" t="s">
        <v>3598</v>
      </c>
      <c r="W1462" s="16">
        <v>1000</v>
      </c>
      <c r="X1462" s="16" t="s">
        <v>74</v>
      </c>
      <c r="Y1462" s="16" t="s">
        <v>3599</v>
      </c>
      <c r="Z1462" s="16" t="s">
        <v>3600</v>
      </c>
      <c r="AA1462" s="16" t="s">
        <v>339</v>
      </c>
      <c r="AB1462" s="16" t="s">
        <v>340</v>
      </c>
      <c r="AC1462" s="16" t="s">
        <v>341</v>
      </c>
      <c r="AD1462" s="16" t="s">
        <v>7027</v>
      </c>
      <c r="AE1462" s="16" t="s">
        <v>3601</v>
      </c>
      <c r="AF1462" s="24">
        <v>2948278</v>
      </c>
      <c r="AG1462" s="25" t="s">
        <v>78</v>
      </c>
      <c r="AH1462" s="24">
        <v>2948278</v>
      </c>
      <c r="AI1462" s="26" t="s">
        <v>78</v>
      </c>
      <c r="AJ1462" s="27">
        <v>44153</v>
      </c>
      <c r="AK1462" s="19" t="s">
        <v>7028</v>
      </c>
      <c r="AL1462" s="28">
        <f t="shared" ca="1" si="133"/>
        <v>4.333333333333333</v>
      </c>
      <c r="AM1462" s="16" t="s">
        <v>269</v>
      </c>
      <c r="AN1462" s="16" t="s">
        <v>121</v>
      </c>
      <c r="AO1462" s="16" t="s">
        <v>343</v>
      </c>
      <c r="AP1462" s="30">
        <v>6.9690000000000002E-2</v>
      </c>
      <c r="AQ1462" s="31" t="s">
        <v>7029</v>
      </c>
      <c r="AR1462" s="31" t="s">
        <v>7030</v>
      </c>
      <c r="AS1462" s="16" t="s">
        <v>107</v>
      </c>
      <c r="AT1462" s="16"/>
      <c r="AU1462" s="33"/>
      <c r="AV1462" s="16"/>
      <c r="AW1462" s="16" t="s">
        <v>7031</v>
      </c>
      <c r="AX1462" s="16">
        <v>3116442255</v>
      </c>
      <c r="AY1462" s="16" t="s">
        <v>78</v>
      </c>
      <c r="AZ1462" s="16" t="str">
        <f t="shared" ca="1" si="131"/>
        <v xml:space="preserve"> </v>
      </c>
      <c r="BA1462" s="16" t="s">
        <v>87</v>
      </c>
      <c r="BB1462" s="16" t="s">
        <v>87</v>
      </c>
      <c r="BC1462" s="16"/>
      <c r="BD1462" s="18" t="s">
        <v>87</v>
      </c>
      <c r="BE1462" s="16"/>
      <c r="BF1462" s="16" t="s">
        <v>87</v>
      </c>
      <c r="BG1462" s="31"/>
      <c r="BH1462" s="16"/>
      <c r="BI1462" s="19"/>
      <c r="BJ1462" s="16"/>
      <c r="BK1462" s="16"/>
      <c r="BL1462" s="34"/>
    </row>
    <row r="1463" spans="1:64">
      <c r="A1463" s="15">
        <v>1618</v>
      </c>
      <c r="B1463" s="16">
        <v>301</v>
      </c>
      <c r="C1463" s="17" t="s">
        <v>64</v>
      </c>
      <c r="D1463" s="18">
        <v>1133149632</v>
      </c>
      <c r="E1463" s="18">
        <v>1133149632</v>
      </c>
      <c r="F1463" s="18">
        <v>1133149632</v>
      </c>
      <c r="G1463" s="17" t="s">
        <v>7032</v>
      </c>
      <c r="H1463" s="16" t="s">
        <v>89</v>
      </c>
      <c r="I1463" s="19">
        <v>32529</v>
      </c>
      <c r="J1463" s="16">
        <f t="shared" ca="1" si="132"/>
        <v>36</v>
      </c>
      <c r="K1463" s="17" t="s">
        <v>67</v>
      </c>
      <c r="L1463" s="16">
        <v>4070</v>
      </c>
      <c r="M1463" s="16" t="s">
        <v>3596</v>
      </c>
      <c r="N1463" s="16" t="s">
        <v>3597</v>
      </c>
      <c r="O1463" s="35" t="s">
        <v>3598</v>
      </c>
      <c r="P1463" s="16" t="s">
        <v>71</v>
      </c>
      <c r="Q1463" s="16" t="s">
        <v>131</v>
      </c>
      <c r="R1463" s="38" t="s">
        <v>73</v>
      </c>
      <c r="S1463" s="22"/>
      <c r="T1463" s="22">
        <v>1618</v>
      </c>
      <c r="U1463" s="22" t="s">
        <v>3597</v>
      </c>
      <c r="V1463" s="37" t="s">
        <v>3598</v>
      </c>
      <c r="W1463" s="16">
        <v>1000</v>
      </c>
      <c r="X1463" s="16" t="s">
        <v>74</v>
      </c>
      <c r="Y1463" s="16" t="s">
        <v>3599</v>
      </c>
      <c r="Z1463" s="16" t="s">
        <v>3600</v>
      </c>
      <c r="AA1463" s="16" t="s">
        <v>671</v>
      </c>
      <c r="AB1463" s="16" t="s">
        <v>3816</v>
      </c>
      <c r="AC1463" s="16" t="s">
        <v>3817</v>
      </c>
      <c r="AD1463" s="16"/>
      <c r="AE1463" s="16" t="s">
        <v>3601</v>
      </c>
      <c r="AF1463" s="24">
        <v>2948278</v>
      </c>
      <c r="AG1463" s="25" t="s">
        <v>78</v>
      </c>
      <c r="AH1463" s="24">
        <v>2948278</v>
      </c>
      <c r="AI1463" s="26" t="s">
        <v>78</v>
      </c>
      <c r="AJ1463" s="27">
        <v>43059</v>
      </c>
      <c r="AK1463" s="19"/>
      <c r="AL1463" s="28">
        <f t="shared" ca="1" si="133"/>
        <v>7.333333333333333</v>
      </c>
      <c r="AM1463" s="16" t="s">
        <v>183</v>
      </c>
      <c r="AN1463" s="16" t="s">
        <v>121</v>
      </c>
      <c r="AO1463" s="16" t="s">
        <v>3818</v>
      </c>
      <c r="AP1463" s="30">
        <v>6.9690000000000002E-2</v>
      </c>
      <c r="AQ1463" s="31" t="s">
        <v>7033</v>
      </c>
      <c r="AR1463" s="31" t="s">
        <v>7033</v>
      </c>
      <c r="AS1463" s="16" t="s">
        <v>107</v>
      </c>
      <c r="AT1463" s="16"/>
      <c r="AU1463" s="33"/>
      <c r="AV1463" s="16"/>
      <c r="AW1463" s="16" t="s">
        <v>7034</v>
      </c>
      <c r="AX1463" s="16">
        <v>3107217275</v>
      </c>
      <c r="AY1463" s="16" t="s">
        <v>78</v>
      </c>
      <c r="AZ1463" s="16" t="str">
        <f t="shared" ca="1" si="131"/>
        <v xml:space="preserve"> </v>
      </c>
      <c r="BA1463" s="16" t="s">
        <v>87</v>
      </c>
      <c r="BB1463" s="16" t="s">
        <v>87</v>
      </c>
      <c r="BC1463" s="16"/>
      <c r="BD1463" s="18" t="s">
        <v>87</v>
      </c>
      <c r="BE1463" s="16"/>
      <c r="BF1463" s="16" t="s">
        <v>87</v>
      </c>
      <c r="BG1463" s="31"/>
      <c r="BH1463" s="16"/>
      <c r="BI1463" s="19"/>
      <c r="BJ1463" s="16"/>
      <c r="BK1463" s="16"/>
      <c r="BL1463" s="34"/>
    </row>
    <row r="1464" spans="1:64">
      <c r="A1464" s="15">
        <v>1619</v>
      </c>
      <c r="B1464" s="16">
        <v>301</v>
      </c>
      <c r="C1464" s="17" t="s">
        <v>64</v>
      </c>
      <c r="D1464" s="18">
        <v>1133929283</v>
      </c>
      <c r="E1464" s="18">
        <v>1133929283</v>
      </c>
      <c r="F1464" s="18">
        <v>1133929283</v>
      </c>
      <c r="G1464" s="17" t="s">
        <v>7035</v>
      </c>
      <c r="H1464" s="16" t="s">
        <v>89</v>
      </c>
      <c r="I1464" s="19" t="s">
        <v>7036</v>
      </c>
      <c r="J1464" s="16">
        <f t="shared" ca="1" si="132"/>
        <v>34</v>
      </c>
      <c r="K1464" s="17" t="s">
        <v>67</v>
      </c>
      <c r="L1464" s="16">
        <v>4070</v>
      </c>
      <c r="M1464" s="16" t="s">
        <v>3596</v>
      </c>
      <c r="N1464" s="16" t="s">
        <v>3597</v>
      </c>
      <c r="O1464" s="35" t="s">
        <v>3598</v>
      </c>
      <c r="P1464" s="16" t="s">
        <v>71</v>
      </c>
      <c r="Q1464" s="16" t="s">
        <v>131</v>
      </c>
      <c r="R1464" s="38" t="s">
        <v>73</v>
      </c>
      <c r="S1464" s="22"/>
      <c r="T1464" s="22">
        <v>1619</v>
      </c>
      <c r="U1464" s="22" t="s">
        <v>3597</v>
      </c>
      <c r="V1464" s="37" t="s">
        <v>3598</v>
      </c>
      <c r="W1464" s="16">
        <v>1000</v>
      </c>
      <c r="X1464" s="16" t="s">
        <v>74</v>
      </c>
      <c r="Y1464" s="16" t="s">
        <v>3599</v>
      </c>
      <c r="Z1464" s="16" t="s">
        <v>3600</v>
      </c>
      <c r="AA1464" s="16" t="s">
        <v>76</v>
      </c>
      <c r="AB1464" s="16" t="s">
        <v>76</v>
      </c>
      <c r="AC1464" s="16" t="s">
        <v>76</v>
      </c>
      <c r="AD1464" s="16"/>
      <c r="AE1464" s="16" t="s">
        <v>3601</v>
      </c>
      <c r="AF1464" s="24">
        <v>2948278</v>
      </c>
      <c r="AG1464" s="25" t="s">
        <v>78</v>
      </c>
      <c r="AH1464" s="24">
        <v>2948278</v>
      </c>
      <c r="AI1464" s="26" t="s">
        <v>78</v>
      </c>
      <c r="AJ1464" s="27">
        <v>42989</v>
      </c>
      <c r="AK1464" s="19"/>
      <c r="AL1464" s="28">
        <f t="shared" ca="1" si="133"/>
        <v>7.5</v>
      </c>
      <c r="AM1464" s="16" t="s">
        <v>183</v>
      </c>
      <c r="AN1464" s="16" t="s">
        <v>94</v>
      </c>
      <c r="AO1464" s="16" t="s">
        <v>82</v>
      </c>
      <c r="AP1464" s="30">
        <v>6.9690000000000002E-2</v>
      </c>
      <c r="AQ1464" s="31" t="s">
        <v>7037</v>
      </c>
      <c r="AR1464" s="31" t="s">
        <v>7038</v>
      </c>
      <c r="AS1464" s="16" t="s">
        <v>107</v>
      </c>
      <c r="AT1464" s="16"/>
      <c r="AU1464" s="33"/>
      <c r="AV1464" s="16"/>
      <c r="AW1464" s="16" t="s">
        <v>7039</v>
      </c>
      <c r="AX1464" s="16">
        <v>3138063502</v>
      </c>
      <c r="AY1464" s="16" t="s">
        <v>78</v>
      </c>
      <c r="AZ1464" s="16" t="str">
        <f t="shared" ca="1" si="131"/>
        <v xml:space="preserve"> </v>
      </c>
      <c r="BA1464" s="16" t="s">
        <v>87</v>
      </c>
      <c r="BB1464" s="16" t="s">
        <v>211</v>
      </c>
      <c r="BC1464" s="16"/>
      <c r="BD1464" s="18" t="s">
        <v>87</v>
      </c>
      <c r="BE1464" s="16"/>
      <c r="BF1464" s="16" t="s">
        <v>87</v>
      </c>
      <c r="BG1464" s="31"/>
      <c r="BH1464" s="16"/>
      <c r="BI1464" s="19"/>
      <c r="BJ1464" s="16"/>
      <c r="BK1464" s="16"/>
      <c r="BL1464" s="34"/>
    </row>
    <row r="1465" spans="1:64">
      <c r="A1465" s="15">
        <v>1620</v>
      </c>
      <c r="B1465" s="16">
        <v>301</v>
      </c>
      <c r="C1465" s="17" t="s">
        <v>64</v>
      </c>
      <c r="D1465" s="18">
        <v>1133939255</v>
      </c>
      <c r="E1465" s="18" t="e">
        <v>#N/A</v>
      </c>
      <c r="F1465" s="18" t="e">
        <v>#N/A</v>
      </c>
      <c r="G1465" s="17" t="s">
        <v>7040</v>
      </c>
      <c r="H1465" s="16"/>
      <c r="I1465" s="19">
        <v>32322</v>
      </c>
      <c r="J1465" s="16">
        <f t="shared" ca="1" si="132"/>
        <v>36</v>
      </c>
      <c r="K1465" s="17" t="s">
        <v>67</v>
      </c>
      <c r="L1465" s="16">
        <v>4070</v>
      </c>
      <c r="M1465" s="16" t="s">
        <v>3596</v>
      </c>
      <c r="N1465" s="16" t="s">
        <v>3597</v>
      </c>
      <c r="O1465" s="35" t="s">
        <v>3598</v>
      </c>
      <c r="P1465" s="16" t="s">
        <v>71</v>
      </c>
      <c r="Q1465" s="16" t="s">
        <v>131</v>
      </c>
      <c r="R1465" s="38" t="s">
        <v>1309</v>
      </c>
      <c r="S1465" s="22"/>
      <c r="T1465" s="22">
        <v>1620</v>
      </c>
      <c r="U1465" s="22" t="s">
        <v>3597</v>
      </c>
      <c r="V1465" s="37" t="s">
        <v>3598</v>
      </c>
      <c r="W1465" s="16">
        <v>1000</v>
      </c>
      <c r="X1465" s="16" t="s">
        <v>74</v>
      </c>
      <c r="Y1465" s="16" t="s">
        <v>3599</v>
      </c>
      <c r="Z1465" s="16" t="s">
        <v>3600</v>
      </c>
      <c r="AA1465" s="16" t="s">
        <v>671</v>
      </c>
      <c r="AB1465" s="16" t="s">
        <v>3816</v>
      </c>
      <c r="AC1465" s="16" t="s">
        <v>3817</v>
      </c>
      <c r="AD1465" s="16"/>
      <c r="AE1465" s="16" t="s">
        <v>3601</v>
      </c>
      <c r="AF1465" s="24">
        <v>2948278</v>
      </c>
      <c r="AG1465" s="25" t="s">
        <v>78</v>
      </c>
      <c r="AH1465" s="24">
        <v>2948278</v>
      </c>
      <c r="AI1465" s="26" t="s">
        <v>78</v>
      </c>
      <c r="AJ1465" s="27">
        <v>43299</v>
      </c>
      <c r="AK1465" s="19"/>
      <c r="AL1465" s="28">
        <f t="shared" ca="1" si="133"/>
        <v>6.666666666666667</v>
      </c>
      <c r="AM1465" s="16" t="s">
        <v>173</v>
      </c>
      <c r="AN1465" s="16" t="s">
        <v>121</v>
      </c>
      <c r="AO1465" s="16" t="s">
        <v>3818</v>
      </c>
      <c r="AP1465" s="30">
        <v>6.9690000000000002E-2</v>
      </c>
      <c r="AQ1465" s="31" t="s">
        <v>7041</v>
      </c>
      <c r="AR1465" s="31" t="s">
        <v>7041</v>
      </c>
      <c r="AS1465" s="16" t="s">
        <v>107</v>
      </c>
      <c r="AT1465" s="16"/>
      <c r="AU1465" s="33"/>
      <c r="AV1465" s="16"/>
      <c r="AW1465" s="16" t="s">
        <v>7042</v>
      </c>
      <c r="AX1465" s="16" t="s">
        <v>7043</v>
      </c>
      <c r="AY1465" s="16" t="s">
        <v>78</v>
      </c>
      <c r="AZ1465" s="16" t="str">
        <f t="shared" ca="1" si="131"/>
        <v xml:space="preserve"> </v>
      </c>
      <c r="BA1465" s="16" t="s">
        <v>87</v>
      </c>
      <c r="BB1465" s="16" t="s">
        <v>87</v>
      </c>
      <c r="BC1465" s="16"/>
      <c r="BD1465" s="18" t="s">
        <v>87</v>
      </c>
      <c r="BE1465" s="16"/>
      <c r="BF1465" s="16" t="s">
        <v>87</v>
      </c>
      <c r="BG1465" s="31"/>
      <c r="BH1465" s="16"/>
      <c r="BI1465" s="19"/>
      <c r="BJ1465" s="16"/>
      <c r="BK1465" s="16"/>
      <c r="BL1465" s="34"/>
    </row>
    <row r="1466" spans="1:64">
      <c r="A1466" s="15">
        <v>1621</v>
      </c>
      <c r="B1466" s="16">
        <v>301</v>
      </c>
      <c r="C1466" s="17" t="s">
        <v>64</v>
      </c>
      <c r="D1466" s="18">
        <v>1133939903</v>
      </c>
      <c r="E1466" s="18">
        <v>1133939903</v>
      </c>
      <c r="F1466" s="18">
        <v>1133939903</v>
      </c>
      <c r="G1466" s="17" t="s">
        <v>7044</v>
      </c>
      <c r="H1466" s="16"/>
      <c r="I1466" s="19">
        <v>32849</v>
      </c>
      <c r="J1466" s="16">
        <f t="shared" ca="1" si="132"/>
        <v>35</v>
      </c>
      <c r="K1466" s="17" t="s">
        <v>67</v>
      </c>
      <c r="L1466" s="16">
        <v>4070</v>
      </c>
      <c r="M1466" s="16" t="s">
        <v>3596</v>
      </c>
      <c r="N1466" s="16" t="s">
        <v>3597</v>
      </c>
      <c r="O1466" s="35" t="s">
        <v>3598</v>
      </c>
      <c r="P1466" s="16" t="s">
        <v>71</v>
      </c>
      <c r="Q1466" s="16" t="s">
        <v>131</v>
      </c>
      <c r="R1466" s="38" t="s">
        <v>73</v>
      </c>
      <c r="S1466" s="22"/>
      <c r="T1466" s="22">
        <v>1621</v>
      </c>
      <c r="U1466" s="22" t="s">
        <v>3597</v>
      </c>
      <c r="V1466" s="37" t="s">
        <v>3598</v>
      </c>
      <c r="W1466" s="16">
        <v>1000</v>
      </c>
      <c r="X1466" s="16" t="s">
        <v>74</v>
      </c>
      <c r="Y1466" s="16" t="s">
        <v>3599</v>
      </c>
      <c r="Z1466" s="16" t="s">
        <v>3600</v>
      </c>
      <c r="AA1466" s="16" t="s">
        <v>478</v>
      </c>
      <c r="AB1466" s="16" t="s">
        <v>3976</v>
      </c>
      <c r="AC1466" s="16" t="s">
        <v>480</v>
      </c>
      <c r="AD1466" s="16" t="s">
        <v>5947</v>
      </c>
      <c r="AE1466" s="16" t="s">
        <v>3601</v>
      </c>
      <c r="AF1466" s="24">
        <v>2948278</v>
      </c>
      <c r="AG1466" s="25" t="s">
        <v>78</v>
      </c>
      <c r="AH1466" s="24">
        <v>2948278</v>
      </c>
      <c r="AI1466" s="26" t="s">
        <v>78</v>
      </c>
      <c r="AJ1466" s="27">
        <v>43285</v>
      </c>
      <c r="AK1466" s="19"/>
      <c r="AL1466" s="28">
        <f t="shared" ca="1" si="133"/>
        <v>6.75</v>
      </c>
      <c r="AM1466" s="16" t="s">
        <v>183</v>
      </c>
      <c r="AN1466" s="16" t="s">
        <v>94</v>
      </c>
      <c r="AO1466" s="16" t="s">
        <v>481</v>
      </c>
      <c r="AP1466" s="30">
        <v>6.9690000000000002E-2</v>
      </c>
      <c r="AQ1466" s="31" t="s">
        <v>7045</v>
      </c>
      <c r="AR1466" s="31" t="s">
        <v>7045</v>
      </c>
      <c r="AS1466" s="16" t="s">
        <v>107</v>
      </c>
      <c r="AT1466" s="16"/>
      <c r="AU1466" s="33"/>
      <c r="AV1466" s="16"/>
      <c r="AW1466" s="16" t="s">
        <v>7046</v>
      </c>
      <c r="AX1466" s="16" t="s">
        <v>7047</v>
      </c>
      <c r="AY1466" s="16" t="s">
        <v>78</v>
      </c>
      <c r="AZ1466" s="16" t="str">
        <f t="shared" ref="AZ1466:AZ1529" ca="1" si="134">IF(AND(C1466="MASCULINO",J1466&gt;=59),"Prepensionado",IF(AND(C1466="FEMENINO",J1466&gt;=54),"Prepensionado"," "))</f>
        <v xml:space="preserve"> </v>
      </c>
      <c r="BA1466" s="16" t="s">
        <v>87</v>
      </c>
      <c r="BB1466" s="16" t="s">
        <v>87</v>
      </c>
      <c r="BC1466" s="16"/>
      <c r="BD1466" s="18" t="s">
        <v>87</v>
      </c>
      <c r="BE1466" s="16"/>
      <c r="BF1466" s="16" t="s">
        <v>87</v>
      </c>
      <c r="BG1466" s="31"/>
      <c r="BH1466" s="16"/>
      <c r="BI1466" s="19"/>
      <c r="BJ1466" s="16"/>
      <c r="BK1466" s="16"/>
      <c r="BL1466" s="34"/>
    </row>
    <row r="1467" spans="1:64">
      <c r="A1467" s="15">
        <v>1622</v>
      </c>
      <c r="B1467" s="16">
        <v>301</v>
      </c>
      <c r="C1467" s="17" t="s">
        <v>64</v>
      </c>
      <c r="D1467" s="18">
        <v>1134434337</v>
      </c>
      <c r="E1467" s="18">
        <v>1134434337</v>
      </c>
      <c r="F1467" s="18">
        <v>1134434337</v>
      </c>
      <c r="G1467" s="17" t="s">
        <v>7048</v>
      </c>
      <c r="H1467" s="16" t="s">
        <v>89</v>
      </c>
      <c r="I1467" s="19">
        <v>36154</v>
      </c>
      <c r="J1467" s="16">
        <f t="shared" ca="1" si="132"/>
        <v>26</v>
      </c>
      <c r="K1467" s="17" t="s">
        <v>67</v>
      </c>
      <c r="L1467" s="16">
        <v>4070</v>
      </c>
      <c r="M1467" s="16" t="s">
        <v>3596</v>
      </c>
      <c r="N1467" s="16" t="s">
        <v>3597</v>
      </c>
      <c r="O1467" s="35" t="s">
        <v>3598</v>
      </c>
      <c r="P1467" s="16" t="s">
        <v>71</v>
      </c>
      <c r="Q1467" s="16" t="s">
        <v>131</v>
      </c>
      <c r="R1467" s="38" t="s">
        <v>73</v>
      </c>
      <c r="S1467" s="22"/>
      <c r="T1467" s="22">
        <v>1622</v>
      </c>
      <c r="U1467" s="22" t="s">
        <v>3597</v>
      </c>
      <c r="V1467" s="37" t="s">
        <v>3598</v>
      </c>
      <c r="W1467" s="16">
        <v>1000</v>
      </c>
      <c r="X1467" s="16" t="s">
        <v>74</v>
      </c>
      <c r="Y1467" s="16" t="s">
        <v>3599</v>
      </c>
      <c r="Z1467" s="16" t="s">
        <v>3600</v>
      </c>
      <c r="AA1467" s="16" t="s">
        <v>671</v>
      </c>
      <c r="AB1467" s="16" t="s">
        <v>691</v>
      </c>
      <c r="AC1467" s="16" t="s">
        <v>692</v>
      </c>
      <c r="AD1467" s="16" t="s">
        <v>6087</v>
      </c>
      <c r="AE1467" s="16" t="s">
        <v>3601</v>
      </c>
      <c r="AF1467" s="24">
        <v>2948278</v>
      </c>
      <c r="AG1467" s="25" t="s">
        <v>78</v>
      </c>
      <c r="AH1467" s="24">
        <v>2948278</v>
      </c>
      <c r="AI1467" s="26" t="s">
        <v>78</v>
      </c>
      <c r="AJ1467" s="27">
        <v>43066</v>
      </c>
      <c r="AK1467" s="19"/>
      <c r="AL1467" s="28">
        <f t="shared" ca="1" si="133"/>
        <v>7.333333333333333</v>
      </c>
      <c r="AM1467" s="16" t="s">
        <v>173</v>
      </c>
      <c r="AN1467" s="39" t="s">
        <v>194</v>
      </c>
      <c r="AO1467" s="16" t="s">
        <v>693</v>
      </c>
      <c r="AP1467" s="30">
        <v>6.9690000000000002E-2</v>
      </c>
      <c r="AQ1467" s="31" t="s">
        <v>7049</v>
      </c>
      <c r="AR1467" s="31" t="s">
        <v>7049</v>
      </c>
      <c r="AS1467" s="16" t="s">
        <v>107</v>
      </c>
      <c r="AT1467" s="16"/>
      <c r="AU1467" s="33"/>
      <c r="AV1467" s="16"/>
      <c r="AW1467" s="16" t="s">
        <v>7050</v>
      </c>
      <c r="AX1467" s="16">
        <v>3142423275</v>
      </c>
      <c r="AY1467" s="16" t="s">
        <v>78</v>
      </c>
      <c r="AZ1467" s="16" t="str">
        <f t="shared" ca="1" si="134"/>
        <v xml:space="preserve"> </v>
      </c>
      <c r="BA1467" s="16" t="s">
        <v>87</v>
      </c>
      <c r="BB1467" s="16" t="s">
        <v>87</v>
      </c>
      <c r="BC1467" s="16"/>
      <c r="BD1467" s="18" t="s">
        <v>87</v>
      </c>
      <c r="BE1467" s="16"/>
      <c r="BF1467" s="16" t="s">
        <v>87</v>
      </c>
      <c r="BG1467" s="31"/>
      <c r="BH1467" s="16"/>
      <c r="BI1467" s="19"/>
      <c r="BJ1467" s="16"/>
      <c r="BK1467" s="16"/>
      <c r="BL1467" s="34"/>
    </row>
    <row r="1468" spans="1:64">
      <c r="A1468" s="15">
        <v>1623</v>
      </c>
      <c r="B1468" s="16">
        <v>301</v>
      </c>
      <c r="C1468" s="17" t="s">
        <v>64</v>
      </c>
      <c r="D1468" s="18">
        <v>1135029469</v>
      </c>
      <c r="E1468" s="18">
        <v>1135029469</v>
      </c>
      <c r="F1468" s="18">
        <v>1135029469</v>
      </c>
      <c r="G1468" s="17" t="s">
        <v>7051</v>
      </c>
      <c r="H1468" s="16" t="s">
        <v>89</v>
      </c>
      <c r="I1468" s="19">
        <v>30620</v>
      </c>
      <c r="J1468" s="16">
        <f t="shared" ca="1" si="132"/>
        <v>41</v>
      </c>
      <c r="K1468" s="17" t="s">
        <v>67</v>
      </c>
      <c r="L1468" s="16">
        <v>4070</v>
      </c>
      <c r="M1468" s="16" t="s">
        <v>3596</v>
      </c>
      <c r="N1468" s="16" t="s">
        <v>3597</v>
      </c>
      <c r="O1468" s="35" t="s">
        <v>3598</v>
      </c>
      <c r="P1468" s="16" t="s">
        <v>71</v>
      </c>
      <c r="Q1468" s="16" t="s">
        <v>131</v>
      </c>
      <c r="R1468" s="38" t="s">
        <v>1726</v>
      </c>
      <c r="S1468" s="22"/>
      <c r="T1468" s="22">
        <v>1623</v>
      </c>
      <c r="U1468" s="22" t="s">
        <v>3597</v>
      </c>
      <c r="V1468" s="37" t="s">
        <v>3598</v>
      </c>
      <c r="W1468" s="16">
        <v>1000</v>
      </c>
      <c r="X1468" s="16" t="s">
        <v>74</v>
      </c>
      <c r="Y1468" s="16" t="s">
        <v>3599</v>
      </c>
      <c r="Z1468" s="16" t="s">
        <v>3600</v>
      </c>
      <c r="AA1468" s="16" t="s">
        <v>76</v>
      </c>
      <c r="AB1468" s="16" t="s">
        <v>76</v>
      </c>
      <c r="AC1468" s="16" t="s">
        <v>76</v>
      </c>
      <c r="AD1468" s="16"/>
      <c r="AE1468" s="16" t="s">
        <v>3601</v>
      </c>
      <c r="AF1468" s="24">
        <v>2948278</v>
      </c>
      <c r="AG1468" s="25" t="s">
        <v>78</v>
      </c>
      <c r="AH1468" s="24">
        <v>2948278</v>
      </c>
      <c r="AI1468" s="26" t="s">
        <v>78</v>
      </c>
      <c r="AJ1468" s="27">
        <v>43059</v>
      </c>
      <c r="AK1468" s="19"/>
      <c r="AL1468" s="28">
        <f t="shared" ca="1" si="133"/>
        <v>7.333333333333333</v>
      </c>
      <c r="AM1468" s="16" t="s">
        <v>120</v>
      </c>
      <c r="AN1468" s="16" t="s">
        <v>94</v>
      </c>
      <c r="AO1468" s="16" t="s">
        <v>82</v>
      </c>
      <c r="AP1468" s="30">
        <v>6.9690000000000002E-2</v>
      </c>
      <c r="AQ1468" s="31" t="s">
        <v>7052</v>
      </c>
      <c r="AR1468" s="31" t="s">
        <v>7052</v>
      </c>
      <c r="AS1468" s="16" t="s">
        <v>107</v>
      </c>
      <c r="AT1468" s="16"/>
      <c r="AU1468" s="33"/>
      <c r="AV1468" s="16"/>
      <c r="AW1468" s="16" t="s">
        <v>7053</v>
      </c>
      <c r="AX1468" s="16">
        <v>3143829420</v>
      </c>
      <c r="AY1468" s="16" t="s">
        <v>78</v>
      </c>
      <c r="AZ1468" s="16" t="str">
        <f t="shared" ca="1" si="134"/>
        <v xml:space="preserve"> </v>
      </c>
      <c r="BA1468" s="16" t="s">
        <v>87</v>
      </c>
      <c r="BB1468" s="16" t="s">
        <v>87</v>
      </c>
      <c r="BC1468" s="16"/>
      <c r="BD1468" s="18" t="s">
        <v>87</v>
      </c>
      <c r="BE1468" s="16"/>
      <c r="BF1468" s="16" t="s">
        <v>87</v>
      </c>
      <c r="BG1468" s="31"/>
      <c r="BH1468" s="16"/>
      <c r="BI1468" s="19"/>
      <c r="BJ1468" s="16"/>
      <c r="BK1468" s="16"/>
      <c r="BL1468" s="34"/>
    </row>
    <row r="1469" spans="1:64">
      <c r="A1469" s="15">
        <v>1624</v>
      </c>
      <c r="B1469" s="16">
        <v>301</v>
      </c>
      <c r="C1469" s="17" t="s">
        <v>112</v>
      </c>
      <c r="D1469" s="18">
        <v>1135029522</v>
      </c>
      <c r="E1469" s="18">
        <v>1135029522</v>
      </c>
      <c r="F1469" s="18">
        <v>1135029522</v>
      </c>
      <c r="G1469" s="17" t="s">
        <v>7054</v>
      </c>
      <c r="H1469" s="16" t="s">
        <v>89</v>
      </c>
      <c r="I1469" s="19">
        <v>29960</v>
      </c>
      <c r="J1469" s="16">
        <f t="shared" ca="1" si="132"/>
        <v>43</v>
      </c>
      <c r="K1469" s="17" t="s">
        <v>67</v>
      </c>
      <c r="L1469" s="16">
        <v>4070</v>
      </c>
      <c r="M1469" s="16" t="s">
        <v>3596</v>
      </c>
      <c r="N1469" s="16" t="s">
        <v>3597</v>
      </c>
      <c r="O1469" s="35" t="s">
        <v>3598</v>
      </c>
      <c r="P1469" s="16" t="s">
        <v>71</v>
      </c>
      <c r="Q1469" s="16" t="s">
        <v>131</v>
      </c>
      <c r="R1469" s="38" t="s">
        <v>73</v>
      </c>
      <c r="S1469" s="22"/>
      <c r="T1469" s="22">
        <v>1624</v>
      </c>
      <c r="U1469" s="22" t="s">
        <v>3597</v>
      </c>
      <c r="V1469" s="37" t="s">
        <v>3598</v>
      </c>
      <c r="W1469" s="16">
        <v>1000</v>
      </c>
      <c r="X1469" s="16" t="s">
        <v>74</v>
      </c>
      <c r="Y1469" s="16" t="s">
        <v>3599</v>
      </c>
      <c r="Z1469" s="16" t="s">
        <v>3600</v>
      </c>
      <c r="AA1469" s="16" t="s">
        <v>671</v>
      </c>
      <c r="AB1469" s="16" t="s">
        <v>4243</v>
      </c>
      <c r="AC1469" s="16" t="s">
        <v>692</v>
      </c>
      <c r="AD1469" s="16" t="s">
        <v>4244</v>
      </c>
      <c r="AE1469" s="16" t="s">
        <v>3601</v>
      </c>
      <c r="AF1469" s="24">
        <v>2948278</v>
      </c>
      <c r="AG1469" s="25" t="s">
        <v>78</v>
      </c>
      <c r="AH1469" s="24">
        <v>2948278</v>
      </c>
      <c r="AI1469" s="26" t="s">
        <v>78</v>
      </c>
      <c r="AJ1469" s="27">
        <v>42989</v>
      </c>
      <c r="AK1469" s="19"/>
      <c r="AL1469" s="28">
        <f t="shared" ca="1" si="133"/>
        <v>7.5</v>
      </c>
      <c r="AM1469" s="16" t="s">
        <v>183</v>
      </c>
      <c r="AN1469" s="16" t="s">
        <v>94</v>
      </c>
      <c r="AO1469" s="16" t="s">
        <v>693</v>
      </c>
      <c r="AP1469" s="30">
        <v>6.9690000000000002E-2</v>
      </c>
      <c r="AQ1469" s="31" t="s">
        <v>7055</v>
      </c>
      <c r="AR1469" s="31" t="s">
        <v>7055</v>
      </c>
      <c r="AS1469" s="16" t="s">
        <v>107</v>
      </c>
      <c r="AT1469" s="16"/>
      <c r="AU1469" s="33"/>
      <c r="AV1469" s="16"/>
      <c r="AW1469" s="16" t="s">
        <v>7056</v>
      </c>
      <c r="AX1469" s="16">
        <v>3123162514</v>
      </c>
      <c r="AY1469" s="16" t="s">
        <v>78</v>
      </c>
      <c r="AZ1469" s="16" t="str">
        <f t="shared" ca="1" si="134"/>
        <v xml:space="preserve"> </v>
      </c>
      <c r="BA1469" s="16" t="s">
        <v>87</v>
      </c>
      <c r="BB1469" s="16" t="s">
        <v>87</v>
      </c>
      <c r="BC1469" s="16"/>
      <c r="BD1469" s="18" t="s">
        <v>87</v>
      </c>
      <c r="BE1469" s="16"/>
      <c r="BF1469" s="16" t="s">
        <v>87</v>
      </c>
      <c r="BG1469" s="31"/>
      <c r="BH1469" s="16"/>
      <c r="BI1469" s="19"/>
      <c r="BJ1469" s="16"/>
      <c r="BK1469" s="16"/>
      <c r="BL1469" s="34"/>
    </row>
    <row r="1470" spans="1:64">
      <c r="A1470" s="15">
        <v>1625</v>
      </c>
      <c r="B1470" s="16">
        <v>301</v>
      </c>
      <c r="C1470" s="17" t="s">
        <v>112</v>
      </c>
      <c r="D1470" s="18">
        <v>1136884672</v>
      </c>
      <c r="E1470" s="18">
        <v>1136884672</v>
      </c>
      <c r="F1470" s="18">
        <v>1136884672</v>
      </c>
      <c r="G1470" s="17" t="s">
        <v>7057</v>
      </c>
      <c r="H1470" s="16" t="s">
        <v>89</v>
      </c>
      <c r="I1470" s="19">
        <v>28818</v>
      </c>
      <c r="J1470" s="16">
        <f t="shared" ca="1" si="132"/>
        <v>46</v>
      </c>
      <c r="K1470" s="17" t="s">
        <v>67</v>
      </c>
      <c r="L1470" s="16">
        <v>4070</v>
      </c>
      <c r="M1470" s="16" t="s">
        <v>3596</v>
      </c>
      <c r="N1470" s="16" t="s">
        <v>3597</v>
      </c>
      <c r="O1470" s="35" t="s">
        <v>3598</v>
      </c>
      <c r="P1470" s="16" t="s">
        <v>71</v>
      </c>
      <c r="Q1470" s="16" t="s">
        <v>131</v>
      </c>
      <c r="R1470" s="38" t="s">
        <v>73</v>
      </c>
      <c r="S1470" s="22"/>
      <c r="T1470" s="22">
        <v>1625</v>
      </c>
      <c r="U1470" s="22" t="s">
        <v>3597</v>
      </c>
      <c r="V1470" s="37" t="s">
        <v>3598</v>
      </c>
      <c r="W1470" s="16">
        <v>1000</v>
      </c>
      <c r="X1470" s="16" t="s">
        <v>74</v>
      </c>
      <c r="Y1470" s="16" t="s">
        <v>3599</v>
      </c>
      <c r="Z1470" s="16" t="s">
        <v>3600</v>
      </c>
      <c r="AA1470" s="16" t="s">
        <v>421</v>
      </c>
      <c r="AB1470" s="16" t="s">
        <v>7058</v>
      </c>
      <c r="AC1470" s="16" t="s">
        <v>545</v>
      </c>
      <c r="AD1470" s="16" t="s">
        <v>7059</v>
      </c>
      <c r="AE1470" s="16" t="s">
        <v>3601</v>
      </c>
      <c r="AF1470" s="24">
        <v>2948278</v>
      </c>
      <c r="AG1470" s="25" t="s">
        <v>78</v>
      </c>
      <c r="AH1470" s="24">
        <v>2948278</v>
      </c>
      <c r="AI1470" s="26" t="s">
        <v>78</v>
      </c>
      <c r="AJ1470" s="27">
        <v>43287</v>
      </c>
      <c r="AK1470" s="19"/>
      <c r="AL1470" s="28">
        <f t="shared" ca="1" si="133"/>
        <v>6.666666666666667</v>
      </c>
      <c r="AM1470" s="16" t="s">
        <v>183</v>
      </c>
      <c r="AN1470" s="16" t="s">
        <v>94</v>
      </c>
      <c r="AO1470" s="16" t="s">
        <v>3838</v>
      </c>
      <c r="AP1470" s="30">
        <v>6.9690000000000002E-2</v>
      </c>
      <c r="AQ1470" s="31" t="s">
        <v>7060</v>
      </c>
      <c r="AR1470" s="31" t="s">
        <v>7060</v>
      </c>
      <c r="AS1470" s="16" t="s">
        <v>107</v>
      </c>
      <c r="AT1470" s="16"/>
      <c r="AU1470" s="33"/>
      <c r="AV1470" s="16"/>
      <c r="AW1470" s="16" t="s">
        <v>7061</v>
      </c>
      <c r="AX1470" s="16">
        <v>3144508476</v>
      </c>
      <c r="AY1470" s="16" t="s">
        <v>78</v>
      </c>
      <c r="AZ1470" s="16" t="str">
        <f t="shared" ca="1" si="134"/>
        <v xml:space="preserve"> </v>
      </c>
      <c r="BA1470" s="16" t="s">
        <v>87</v>
      </c>
      <c r="BB1470" s="16" t="s">
        <v>265</v>
      </c>
      <c r="BC1470" s="16"/>
      <c r="BD1470" s="18" t="s">
        <v>87</v>
      </c>
      <c r="BE1470" s="16"/>
      <c r="BF1470" s="16" t="s">
        <v>87</v>
      </c>
      <c r="BG1470" s="31"/>
      <c r="BH1470" s="16"/>
      <c r="BI1470" s="19"/>
      <c r="BJ1470" s="16"/>
      <c r="BK1470" s="16"/>
      <c r="BL1470" s="34"/>
    </row>
    <row r="1471" spans="1:64">
      <c r="A1471" s="15">
        <v>1626</v>
      </c>
      <c r="B1471" s="16">
        <v>301</v>
      </c>
      <c r="C1471" s="17" t="s">
        <v>64</v>
      </c>
      <c r="D1471" s="18">
        <v>1136885366</v>
      </c>
      <c r="E1471" s="18">
        <v>1136885366</v>
      </c>
      <c r="F1471" s="18">
        <v>1136885366</v>
      </c>
      <c r="G1471" s="17" t="s">
        <v>7062</v>
      </c>
      <c r="H1471" s="16" t="s">
        <v>89</v>
      </c>
      <c r="I1471" s="19">
        <v>30947</v>
      </c>
      <c r="J1471" s="16">
        <f t="shared" ca="1" si="132"/>
        <v>40</v>
      </c>
      <c r="K1471" s="17" t="s">
        <v>67</v>
      </c>
      <c r="L1471" s="16">
        <v>4070</v>
      </c>
      <c r="M1471" s="16" t="s">
        <v>3596</v>
      </c>
      <c r="N1471" s="16" t="s">
        <v>3597</v>
      </c>
      <c r="O1471" s="35" t="s">
        <v>3598</v>
      </c>
      <c r="P1471" s="16" t="s">
        <v>71</v>
      </c>
      <c r="Q1471" s="16" t="s">
        <v>131</v>
      </c>
      <c r="R1471" s="38" t="s">
        <v>73</v>
      </c>
      <c r="S1471" s="22"/>
      <c r="T1471" s="22">
        <v>1626</v>
      </c>
      <c r="U1471" s="22" t="s">
        <v>3597</v>
      </c>
      <c r="V1471" s="37" t="s">
        <v>3598</v>
      </c>
      <c r="W1471" s="16">
        <v>1000</v>
      </c>
      <c r="X1471" s="16" t="s">
        <v>74</v>
      </c>
      <c r="Y1471" s="16" t="s">
        <v>3599</v>
      </c>
      <c r="Z1471" s="16" t="s">
        <v>3600</v>
      </c>
      <c r="AA1471" s="16" t="s">
        <v>76</v>
      </c>
      <c r="AB1471" s="16" t="s">
        <v>76</v>
      </c>
      <c r="AC1471" s="16" t="s">
        <v>76</v>
      </c>
      <c r="AD1471" s="16"/>
      <c r="AE1471" s="16" t="s">
        <v>3601</v>
      </c>
      <c r="AF1471" s="24">
        <v>2948278</v>
      </c>
      <c r="AG1471" s="25" t="s">
        <v>78</v>
      </c>
      <c r="AH1471" s="24">
        <v>2948278</v>
      </c>
      <c r="AI1471" s="26" t="s">
        <v>78</v>
      </c>
      <c r="AJ1471" s="27">
        <v>43285</v>
      </c>
      <c r="AK1471" s="19"/>
      <c r="AL1471" s="28">
        <f t="shared" ca="1" si="133"/>
        <v>6.75</v>
      </c>
      <c r="AM1471" s="16" t="s">
        <v>183</v>
      </c>
      <c r="AN1471" s="16" t="s">
        <v>121</v>
      </c>
      <c r="AO1471" s="16" t="s">
        <v>82</v>
      </c>
      <c r="AP1471" s="30">
        <v>6.9690000000000002E-2</v>
      </c>
      <c r="AQ1471" s="31" t="s">
        <v>7063</v>
      </c>
      <c r="AR1471" s="31" t="s">
        <v>7064</v>
      </c>
      <c r="AS1471" s="16" t="s">
        <v>107</v>
      </c>
      <c r="AT1471" s="16"/>
      <c r="AU1471" s="33"/>
      <c r="AV1471" s="16"/>
      <c r="AW1471" s="16" t="s">
        <v>7065</v>
      </c>
      <c r="AX1471" s="16">
        <v>3112628248</v>
      </c>
      <c r="AY1471" s="16" t="s">
        <v>78</v>
      </c>
      <c r="AZ1471" s="16" t="str">
        <f t="shared" ca="1" si="134"/>
        <v xml:space="preserve"> </v>
      </c>
      <c r="BA1471" s="16" t="s">
        <v>87</v>
      </c>
      <c r="BB1471" s="16" t="s">
        <v>87</v>
      </c>
      <c r="BC1471" s="16"/>
      <c r="BD1471" s="18" t="s">
        <v>87</v>
      </c>
      <c r="BE1471" s="16"/>
      <c r="BF1471" s="16" t="s">
        <v>87</v>
      </c>
      <c r="BG1471" s="31"/>
      <c r="BH1471" s="16"/>
      <c r="BI1471" s="19"/>
      <c r="BJ1471" s="16"/>
      <c r="BK1471" s="16"/>
      <c r="BL1471" s="34"/>
    </row>
    <row r="1472" spans="1:64">
      <c r="A1472" s="15">
        <v>1627</v>
      </c>
      <c r="B1472" s="16">
        <v>301</v>
      </c>
      <c r="C1472" s="17" t="s">
        <v>64</v>
      </c>
      <c r="D1472" s="18">
        <v>1143143214</v>
      </c>
      <c r="E1472" s="18">
        <v>1143143214</v>
      </c>
      <c r="F1472" s="18">
        <v>1143143214</v>
      </c>
      <c r="G1472" s="17" t="s">
        <v>7066</v>
      </c>
      <c r="H1472" s="16" t="s">
        <v>229</v>
      </c>
      <c r="I1472" s="19" t="s">
        <v>7067</v>
      </c>
      <c r="J1472" s="16">
        <f t="shared" ca="1" si="132"/>
        <v>31</v>
      </c>
      <c r="K1472" s="17" t="s">
        <v>67</v>
      </c>
      <c r="L1472" s="16">
        <v>4070</v>
      </c>
      <c r="M1472" s="16" t="s">
        <v>3596</v>
      </c>
      <c r="N1472" s="16" t="s">
        <v>3597</v>
      </c>
      <c r="O1472" s="35" t="s">
        <v>3598</v>
      </c>
      <c r="P1472" s="16" t="s">
        <v>71</v>
      </c>
      <c r="Q1472" s="16" t="s">
        <v>131</v>
      </c>
      <c r="R1472" s="38" t="s">
        <v>73</v>
      </c>
      <c r="S1472" s="22"/>
      <c r="T1472" s="22">
        <v>1627</v>
      </c>
      <c r="U1472" s="22" t="s">
        <v>3597</v>
      </c>
      <c r="V1472" s="37" t="s">
        <v>3598</v>
      </c>
      <c r="W1472" s="16">
        <v>1000</v>
      </c>
      <c r="X1472" s="16" t="s">
        <v>74</v>
      </c>
      <c r="Y1472" s="16" t="s">
        <v>3599</v>
      </c>
      <c r="Z1472" s="16" t="s">
        <v>3600</v>
      </c>
      <c r="AA1472" s="16" t="s">
        <v>421</v>
      </c>
      <c r="AB1472" s="16" t="s">
        <v>581</v>
      </c>
      <c r="AC1472" s="16" t="s">
        <v>582</v>
      </c>
      <c r="AD1472" s="16" t="s">
        <v>4158</v>
      </c>
      <c r="AE1472" s="16" t="s">
        <v>1324</v>
      </c>
      <c r="AF1472" s="24">
        <v>2948278</v>
      </c>
      <c r="AG1472" s="25" t="s">
        <v>78</v>
      </c>
      <c r="AH1472" s="24">
        <v>2948278</v>
      </c>
      <c r="AI1472" s="26" t="s">
        <v>78</v>
      </c>
      <c r="AJ1472" s="27">
        <v>43025</v>
      </c>
      <c r="AK1472" s="19"/>
      <c r="AL1472" s="28">
        <f t="shared" ca="1" si="133"/>
        <v>7.416666666666667</v>
      </c>
      <c r="AM1472" s="16" t="s">
        <v>120</v>
      </c>
      <c r="AN1472" s="16" t="s">
        <v>121</v>
      </c>
      <c r="AO1472" s="16" t="s">
        <v>583</v>
      </c>
      <c r="AP1472" s="30">
        <v>6.9690000000000002E-2</v>
      </c>
      <c r="AQ1472" s="31" t="s">
        <v>7068</v>
      </c>
      <c r="AR1472" s="31" t="s">
        <v>7068</v>
      </c>
      <c r="AS1472" s="16" t="s">
        <v>107</v>
      </c>
      <c r="AT1472" s="16"/>
      <c r="AU1472" s="33"/>
      <c r="AV1472" s="16"/>
      <c r="AW1472" s="16" t="s">
        <v>7069</v>
      </c>
      <c r="AX1472" s="16">
        <v>3117141536</v>
      </c>
      <c r="AY1472" s="16" t="s">
        <v>78</v>
      </c>
      <c r="AZ1472" s="16" t="str">
        <f t="shared" ca="1" si="134"/>
        <v xml:space="preserve"> </v>
      </c>
      <c r="BA1472" s="16" t="s">
        <v>87</v>
      </c>
      <c r="BB1472" s="16" t="s">
        <v>87</v>
      </c>
      <c r="BC1472" s="16"/>
      <c r="BD1472" s="18" t="s">
        <v>87</v>
      </c>
      <c r="BE1472" s="16"/>
      <c r="BF1472" s="16" t="s">
        <v>87</v>
      </c>
      <c r="BG1472" s="31"/>
      <c r="BH1472" s="16"/>
      <c r="BI1472" s="19"/>
      <c r="BJ1472" s="16"/>
      <c r="BK1472" s="16"/>
      <c r="BL1472" s="34"/>
    </row>
    <row r="1473" spans="1:64">
      <c r="A1473" s="15">
        <v>1628</v>
      </c>
      <c r="B1473" s="16">
        <v>301</v>
      </c>
      <c r="C1473" s="17" t="s">
        <v>64</v>
      </c>
      <c r="D1473" s="18">
        <v>1143925934</v>
      </c>
      <c r="E1473" s="18">
        <v>1143925934</v>
      </c>
      <c r="F1473" s="18">
        <v>1143925934</v>
      </c>
      <c r="G1473" s="17" t="s">
        <v>7070</v>
      </c>
      <c r="H1473" s="16"/>
      <c r="I1473" s="19" t="s">
        <v>7071</v>
      </c>
      <c r="J1473" s="16">
        <f t="shared" ca="1" si="132"/>
        <v>38</v>
      </c>
      <c r="K1473" s="17" t="s">
        <v>67</v>
      </c>
      <c r="L1473" s="16">
        <v>4070</v>
      </c>
      <c r="M1473" s="16" t="s">
        <v>3596</v>
      </c>
      <c r="N1473" s="16" t="s">
        <v>3597</v>
      </c>
      <c r="O1473" s="35" t="s">
        <v>3598</v>
      </c>
      <c r="P1473" s="16" t="s">
        <v>71</v>
      </c>
      <c r="Q1473" s="16" t="s">
        <v>131</v>
      </c>
      <c r="R1473" s="38" t="s">
        <v>73</v>
      </c>
      <c r="S1473" s="22"/>
      <c r="T1473" s="22">
        <v>1628</v>
      </c>
      <c r="U1473" s="22" t="s">
        <v>3597</v>
      </c>
      <c r="V1473" s="37" t="s">
        <v>3598</v>
      </c>
      <c r="W1473" s="16">
        <v>1000</v>
      </c>
      <c r="X1473" s="16" t="s">
        <v>74</v>
      </c>
      <c r="Y1473" s="16" t="s">
        <v>3599</v>
      </c>
      <c r="Z1473" s="16" t="s">
        <v>3600</v>
      </c>
      <c r="AA1473" s="16" t="s">
        <v>433</v>
      </c>
      <c r="AB1473" s="16" t="s">
        <v>434</v>
      </c>
      <c r="AC1473" s="16" t="s">
        <v>435</v>
      </c>
      <c r="AD1473" s="16" t="s">
        <v>7072</v>
      </c>
      <c r="AE1473" s="16" t="s">
        <v>1324</v>
      </c>
      <c r="AF1473" s="24">
        <v>2948278</v>
      </c>
      <c r="AG1473" s="25" t="s">
        <v>78</v>
      </c>
      <c r="AH1473" s="24">
        <v>2948278</v>
      </c>
      <c r="AI1473" s="26" t="s">
        <v>78</v>
      </c>
      <c r="AJ1473" s="27">
        <v>43000</v>
      </c>
      <c r="AK1473" s="19"/>
      <c r="AL1473" s="28">
        <f t="shared" ca="1" si="133"/>
        <v>7.5</v>
      </c>
      <c r="AM1473" s="16" t="s">
        <v>173</v>
      </c>
      <c r="AN1473" s="16" t="s">
        <v>194</v>
      </c>
      <c r="AO1473" s="16" t="s">
        <v>436</v>
      </c>
      <c r="AP1473" s="30">
        <v>6.9690000000000002E-2</v>
      </c>
      <c r="AQ1473" s="31" t="s">
        <v>7073</v>
      </c>
      <c r="AR1473" s="31" t="s">
        <v>7073</v>
      </c>
      <c r="AS1473" s="16" t="s">
        <v>107</v>
      </c>
      <c r="AT1473" s="16"/>
      <c r="AU1473" s="33"/>
      <c r="AV1473" s="16"/>
      <c r="AW1473" s="16" t="s">
        <v>7074</v>
      </c>
      <c r="AX1473" s="16">
        <v>3186481829</v>
      </c>
      <c r="AY1473" s="16" t="s">
        <v>78</v>
      </c>
      <c r="AZ1473" s="16" t="str">
        <f t="shared" ca="1" si="134"/>
        <v xml:space="preserve"> </v>
      </c>
      <c r="BA1473" s="16" t="s">
        <v>87</v>
      </c>
      <c r="BB1473" s="16" t="s">
        <v>87</v>
      </c>
      <c r="BC1473" s="16"/>
      <c r="BD1473" s="18" t="s">
        <v>87</v>
      </c>
      <c r="BE1473" s="16"/>
      <c r="BF1473" s="16" t="s">
        <v>87</v>
      </c>
      <c r="BG1473" s="31"/>
      <c r="BH1473" s="16"/>
      <c r="BI1473" s="19"/>
      <c r="BJ1473" s="16"/>
      <c r="BK1473" s="16"/>
      <c r="BL1473" s="34"/>
    </row>
    <row r="1474" spans="1:64">
      <c r="A1474" s="15">
        <v>1629</v>
      </c>
      <c r="B1474" s="16">
        <v>301</v>
      </c>
      <c r="C1474" s="17" t="s">
        <v>64</v>
      </c>
      <c r="D1474" s="18">
        <v>1143933835</v>
      </c>
      <c r="E1474" s="18">
        <v>1143933835</v>
      </c>
      <c r="F1474" s="18">
        <v>1143933835</v>
      </c>
      <c r="G1474" s="17" t="s">
        <v>7075</v>
      </c>
      <c r="H1474" s="16"/>
      <c r="I1474" s="19">
        <v>33089</v>
      </c>
      <c r="J1474" s="16">
        <f t="shared" ca="1" si="132"/>
        <v>34</v>
      </c>
      <c r="K1474" s="17" t="s">
        <v>67</v>
      </c>
      <c r="L1474" s="16">
        <v>4070</v>
      </c>
      <c r="M1474" s="16" t="s">
        <v>3596</v>
      </c>
      <c r="N1474" s="16" t="s">
        <v>3597</v>
      </c>
      <c r="O1474" s="35" t="s">
        <v>3598</v>
      </c>
      <c r="P1474" s="16" t="s">
        <v>71</v>
      </c>
      <c r="Q1474" s="16" t="s">
        <v>131</v>
      </c>
      <c r="R1474" s="38" t="s">
        <v>73</v>
      </c>
      <c r="S1474" s="22"/>
      <c r="T1474" s="22">
        <v>1629</v>
      </c>
      <c r="U1474" s="22" t="s">
        <v>3597</v>
      </c>
      <c r="V1474" s="37" t="s">
        <v>3598</v>
      </c>
      <c r="W1474" s="16">
        <v>1000</v>
      </c>
      <c r="X1474" s="16" t="s">
        <v>74</v>
      </c>
      <c r="Y1474" s="16" t="s">
        <v>3599</v>
      </c>
      <c r="Z1474" s="16" t="s">
        <v>3600</v>
      </c>
      <c r="AA1474" s="16" t="s">
        <v>463</v>
      </c>
      <c r="AB1474" s="16" t="s">
        <v>3902</v>
      </c>
      <c r="AC1474" s="16" t="s">
        <v>465</v>
      </c>
      <c r="AD1474" s="16" t="s">
        <v>7076</v>
      </c>
      <c r="AE1474" s="16" t="s">
        <v>1324</v>
      </c>
      <c r="AF1474" s="24">
        <v>2948278</v>
      </c>
      <c r="AG1474" s="25" t="s">
        <v>78</v>
      </c>
      <c r="AH1474" s="24">
        <v>2948278</v>
      </c>
      <c r="AI1474" s="26" t="s">
        <v>78</v>
      </c>
      <c r="AJ1474" s="27">
        <v>43082</v>
      </c>
      <c r="AK1474" s="19"/>
      <c r="AL1474" s="28">
        <f t="shared" ca="1" si="133"/>
        <v>7.25</v>
      </c>
      <c r="AM1474" s="16" t="s">
        <v>1390</v>
      </c>
      <c r="AN1474" s="16" t="s">
        <v>194</v>
      </c>
      <c r="AO1474" s="16" t="s">
        <v>466</v>
      </c>
      <c r="AP1474" s="30">
        <v>6.9690000000000002E-2</v>
      </c>
      <c r="AQ1474" s="31" t="s">
        <v>7077</v>
      </c>
      <c r="AR1474" s="31" t="s">
        <v>7077</v>
      </c>
      <c r="AS1474" s="16" t="s">
        <v>107</v>
      </c>
      <c r="AT1474" s="16" t="s">
        <v>7078</v>
      </c>
      <c r="AU1474" s="33"/>
      <c r="AV1474" s="16"/>
      <c r="AW1474" s="16" t="s">
        <v>7079</v>
      </c>
      <c r="AX1474" s="16">
        <v>3043460183</v>
      </c>
      <c r="AY1474" s="16" t="s">
        <v>78</v>
      </c>
      <c r="AZ1474" s="16" t="str">
        <f t="shared" ca="1" si="134"/>
        <v xml:space="preserve"> </v>
      </c>
      <c r="BA1474" s="16" t="s">
        <v>87</v>
      </c>
      <c r="BB1474" s="16" t="s">
        <v>87</v>
      </c>
      <c r="BC1474" s="16"/>
      <c r="BD1474" s="18" t="s">
        <v>87</v>
      </c>
      <c r="BE1474" s="16"/>
      <c r="BF1474" s="16" t="s">
        <v>87</v>
      </c>
      <c r="BG1474" s="31"/>
      <c r="BH1474" s="16"/>
      <c r="BI1474" s="19"/>
      <c r="BJ1474" s="16"/>
      <c r="BK1474" s="16"/>
      <c r="BL1474" s="34"/>
    </row>
    <row r="1475" spans="1:64">
      <c r="A1475" s="15">
        <v>1630</v>
      </c>
      <c r="B1475" s="16">
        <v>301</v>
      </c>
      <c r="C1475" s="17" t="s">
        <v>64</v>
      </c>
      <c r="D1475" s="18">
        <v>1144150811</v>
      </c>
      <c r="E1475" s="18">
        <v>1144150811</v>
      </c>
      <c r="F1475" s="18">
        <v>1144150811</v>
      </c>
      <c r="G1475" s="17" t="s">
        <v>7080</v>
      </c>
      <c r="H1475" s="16" t="s">
        <v>229</v>
      </c>
      <c r="I1475" s="19" t="s">
        <v>7081</v>
      </c>
      <c r="J1475" s="16">
        <f t="shared" ca="1" si="132"/>
        <v>33</v>
      </c>
      <c r="K1475" s="17" t="s">
        <v>67</v>
      </c>
      <c r="L1475" s="16">
        <v>4070</v>
      </c>
      <c r="M1475" s="16" t="s">
        <v>3596</v>
      </c>
      <c r="N1475" s="16" t="s">
        <v>3597</v>
      </c>
      <c r="O1475" s="35" t="s">
        <v>3598</v>
      </c>
      <c r="P1475" s="16" t="s">
        <v>71</v>
      </c>
      <c r="Q1475" s="16" t="s">
        <v>131</v>
      </c>
      <c r="R1475" s="38" t="s">
        <v>73</v>
      </c>
      <c r="S1475" s="22"/>
      <c r="T1475" s="22">
        <v>1630</v>
      </c>
      <c r="U1475" s="22" t="s">
        <v>3597</v>
      </c>
      <c r="V1475" s="37" t="s">
        <v>3598</v>
      </c>
      <c r="W1475" s="16">
        <v>1000</v>
      </c>
      <c r="X1475" s="16" t="s">
        <v>74</v>
      </c>
      <c r="Y1475" s="16" t="s">
        <v>3599</v>
      </c>
      <c r="Z1475" s="16" t="s">
        <v>3600</v>
      </c>
      <c r="AA1475" s="16" t="s">
        <v>433</v>
      </c>
      <c r="AB1475" s="16" t="s">
        <v>434</v>
      </c>
      <c r="AC1475" s="16" t="s">
        <v>435</v>
      </c>
      <c r="AD1475" s="16"/>
      <c r="AE1475" s="16" t="s">
        <v>1324</v>
      </c>
      <c r="AF1475" s="24">
        <v>2948278</v>
      </c>
      <c r="AG1475" s="25" t="s">
        <v>78</v>
      </c>
      <c r="AH1475" s="24">
        <v>2948278</v>
      </c>
      <c r="AI1475" s="26" t="s">
        <v>78</v>
      </c>
      <c r="AJ1475" s="27">
        <v>43004</v>
      </c>
      <c r="AK1475" s="19"/>
      <c r="AL1475" s="28">
        <f t="shared" ca="1" si="133"/>
        <v>7.5</v>
      </c>
      <c r="AM1475" s="16" t="s">
        <v>269</v>
      </c>
      <c r="AN1475" s="16" t="s">
        <v>94</v>
      </c>
      <c r="AO1475" s="16" t="s">
        <v>436</v>
      </c>
      <c r="AP1475" s="30">
        <v>6.9690000000000002E-2</v>
      </c>
      <c r="AQ1475" s="31" t="s">
        <v>7082</v>
      </c>
      <c r="AR1475" s="31" t="s">
        <v>7082</v>
      </c>
      <c r="AS1475" s="16" t="s">
        <v>107</v>
      </c>
      <c r="AT1475" s="16"/>
      <c r="AU1475" s="33"/>
      <c r="AV1475" s="16"/>
      <c r="AW1475" s="16" t="s">
        <v>7083</v>
      </c>
      <c r="AX1475" s="16">
        <v>3218317167</v>
      </c>
      <c r="AY1475" s="16" t="s">
        <v>78</v>
      </c>
      <c r="AZ1475" s="16" t="str">
        <f t="shared" ca="1" si="134"/>
        <v xml:space="preserve"> </v>
      </c>
      <c r="BA1475" s="16" t="s">
        <v>87</v>
      </c>
      <c r="BB1475" s="16" t="s">
        <v>87</v>
      </c>
      <c r="BC1475" s="16"/>
      <c r="BD1475" s="18" t="s">
        <v>87</v>
      </c>
      <c r="BE1475" s="16"/>
      <c r="BF1475" s="16" t="s">
        <v>87</v>
      </c>
      <c r="BG1475" s="31"/>
      <c r="BH1475" s="16"/>
      <c r="BI1475" s="19"/>
      <c r="BJ1475" s="16"/>
      <c r="BK1475" s="16"/>
      <c r="BL1475" s="34"/>
    </row>
    <row r="1476" spans="1:64">
      <c r="A1476" s="15">
        <v>1631</v>
      </c>
      <c r="B1476" s="16">
        <v>301</v>
      </c>
      <c r="C1476" s="17" t="s">
        <v>64</v>
      </c>
      <c r="D1476" s="18">
        <v>1147686285</v>
      </c>
      <c r="E1476" s="18">
        <v>1147686285</v>
      </c>
      <c r="F1476" s="18">
        <v>1147686285</v>
      </c>
      <c r="G1476" s="17" t="s">
        <v>7084</v>
      </c>
      <c r="H1476" s="16" t="s">
        <v>291</v>
      </c>
      <c r="I1476" s="19">
        <v>32010</v>
      </c>
      <c r="J1476" s="16">
        <f t="shared" ca="1" si="132"/>
        <v>37</v>
      </c>
      <c r="K1476" s="17" t="s">
        <v>67</v>
      </c>
      <c r="L1476" s="16">
        <v>4070</v>
      </c>
      <c r="M1476" s="16" t="s">
        <v>3596</v>
      </c>
      <c r="N1476" s="16" t="s">
        <v>3597</v>
      </c>
      <c r="O1476" s="35" t="s">
        <v>3598</v>
      </c>
      <c r="P1476" s="16" t="s">
        <v>71</v>
      </c>
      <c r="Q1476" s="16" t="s">
        <v>131</v>
      </c>
      <c r="R1476" s="38" t="s">
        <v>73</v>
      </c>
      <c r="S1476" s="22"/>
      <c r="T1476" s="22">
        <v>1631</v>
      </c>
      <c r="U1476" s="22" t="s">
        <v>3597</v>
      </c>
      <c r="V1476" s="37" t="s">
        <v>3598</v>
      </c>
      <c r="W1476" s="16">
        <v>1000</v>
      </c>
      <c r="X1476" s="16" t="s">
        <v>74</v>
      </c>
      <c r="Y1476" s="16" t="s">
        <v>3599</v>
      </c>
      <c r="Z1476" s="16" t="s">
        <v>3600</v>
      </c>
      <c r="AA1476" s="16" t="s">
        <v>145</v>
      </c>
      <c r="AB1476" s="16" t="s">
        <v>558</v>
      </c>
      <c r="AC1476" s="16" t="s">
        <v>559</v>
      </c>
      <c r="AD1476" s="16"/>
      <c r="AE1476" s="16" t="s">
        <v>3601</v>
      </c>
      <c r="AF1476" s="24">
        <v>2948278</v>
      </c>
      <c r="AG1476" s="25" t="s">
        <v>78</v>
      </c>
      <c r="AH1476" s="24">
        <v>2948278</v>
      </c>
      <c r="AI1476" s="26" t="s">
        <v>78</v>
      </c>
      <c r="AJ1476" s="27">
        <v>43059</v>
      </c>
      <c r="AK1476" s="19"/>
      <c r="AL1476" s="28">
        <f t="shared" ca="1" si="133"/>
        <v>7.333333333333333</v>
      </c>
      <c r="AM1476" s="16" t="s">
        <v>183</v>
      </c>
      <c r="AN1476" s="16" t="s">
        <v>94</v>
      </c>
      <c r="AO1476" s="16" t="s">
        <v>562</v>
      </c>
      <c r="AP1476" s="30">
        <v>6.9690000000000002E-2</v>
      </c>
      <c r="AQ1476" s="31" t="s">
        <v>7085</v>
      </c>
      <c r="AR1476" s="31" t="s">
        <v>7085</v>
      </c>
      <c r="AS1476" s="16" t="s">
        <v>107</v>
      </c>
      <c r="AT1476" s="16"/>
      <c r="AU1476" s="33"/>
      <c r="AV1476" s="16"/>
      <c r="AW1476" s="16" t="s">
        <v>7086</v>
      </c>
      <c r="AX1476" s="16">
        <v>3229094391</v>
      </c>
      <c r="AY1476" s="16">
        <v>4269600</v>
      </c>
      <c r="AZ1476" s="16" t="str">
        <f t="shared" ca="1" si="134"/>
        <v xml:space="preserve"> </v>
      </c>
      <c r="BA1476" s="16" t="s">
        <v>87</v>
      </c>
      <c r="BB1476" s="16" t="s">
        <v>265</v>
      </c>
      <c r="BC1476" s="16"/>
      <c r="BD1476" s="18" t="s">
        <v>87</v>
      </c>
      <c r="BE1476" s="16"/>
      <c r="BF1476" s="16" t="s">
        <v>87</v>
      </c>
      <c r="BG1476" s="31"/>
      <c r="BH1476" s="16"/>
      <c r="BI1476" s="19"/>
      <c r="BJ1476" s="16"/>
      <c r="BK1476" s="16"/>
      <c r="BL1476" s="34"/>
    </row>
    <row r="1477" spans="1:64">
      <c r="A1477" s="15">
        <v>1632</v>
      </c>
      <c r="B1477" s="16">
        <v>301</v>
      </c>
      <c r="C1477" s="17" t="s">
        <v>64</v>
      </c>
      <c r="D1477" s="18">
        <v>1121823730</v>
      </c>
      <c r="E1477" s="18">
        <v>1121823730</v>
      </c>
      <c r="F1477" s="18">
        <v>1121823730</v>
      </c>
      <c r="G1477" s="17" t="s">
        <v>7087</v>
      </c>
      <c r="H1477" s="16" t="s">
        <v>89</v>
      </c>
      <c r="I1477" s="19">
        <v>30349</v>
      </c>
      <c r="J1477" s="16">
        <f t="shared" ca="1" si="132"/>
        <v>42</v>
      </c>
      <c r="K1477" s="17" t="s">
        <v>67</v>
      </c>
      <c r="L1477" s="16">
        <v>4070</v>
      </c>
      <c r="M1477" s="16" t="s">
        <v>3596</v>
      </c>
      <c r="N1477" s="16" t="s">
        <v>3597</v>
      </c>
      <c r="O1477" s="35" t="s">
        <v>3598</v>
      </c>
      <c r="P1477" s="16" t="s">
        <v>71</v>
      </c>
      <c r="Q1477" s="16" t="s">
        <v>131</v>
      </c>
      <c r="R1477" s="38" t="s">
        <v>73</v>
      </c>
      <c r="S1477" s="22"/>
      <c r="T1477" s="22">
        <v>1632</v>
      </c>
      <c r="U1477" s="22" t="s">
        <v>3597</v>
      </c>
      <c r="V1477" s="37" t="s">
        <v>3598</v>
      </c>
      <c r="W1477" s="16">
        <v>1000</v>
      </c>
      <c r="X1477" s="16" t="s">
        <v>74</v>
      </c>
      <c r="Y1477" s="16" t="s">
        <v>3599</v>
      </c>
      <c r="Z1477" s="16" t="s">
        <v>3600</v>
      </c>
      <c r="AA1477" s="16" t="s">
        <v>433</v>
      </c>
      <c r="AB1477" s="16" t="s">
        <v>4157</v>
      </c>
      <c r="AC1477" s="16" t="s">
        <v>756</v>
      </c>
      <c r="AD1477" s="16" t="s">
        <v>6644</v>
      </c>
      <c r="AE1477" s="16" t="s">
        <v>3601</v>
      </c>
      <c r="AF1477" s="24">
        <v>2948278</v>
      </c>
      <c r="AG1477" s="25" t="s">
        <v>78</v>
      </c>
      <c r="AH1477" s="24">
        <v>2948278</v>
      </c>
      <c r="AI1477" s="26" t="s">
        <v>78</v>
      </c>
      <c r="AJ1477" s="27">
        <v>43797</v>
      </c>
      <c r="AK1477" s="19"/>
      <c r="AL1477" s="28">
        <f t="shared" ca="1" si="133"/>
        <v>5.333333333333333</v>
      </c>
      <c r="AM1477" s="16" t="s">
        <v>173</v>
      </c>
      <c r="AN1477" s="16" t="s">
        <v>94</v>
      </c>
      <c r="AO1477" s="16" t="s">
        <v>757</v>
      </c>
      <c r="AP1477" s="30">
        <v>6.9690000000000002E-2</v>
      </c>
      <c r="AQ1477" s="31" t="s">
        <v>7088</v>
      </c>
      <c r="AR1477" s="31" t="s">
        <v>7088</v>
      </c>
      <c r="AS1477" s="16" t="s">
        <v>107</v>
      </c>
      <c r="AT1477" s="16"/>
      <c r="AU1477" s="33"/>
      <c r="AV1477" s="16"/>
      <c r="AW1477" s="16" t="s">
        <v>7089</v>
      </c>
      <c r="AX1477" s="16">
        <v>3138386781</v>
      </c>
      <c r="AY1477" s="16" t="s">
        <v>78</v>
      </c>
      <c r="AZ1477" s="16" t="str">
        <f t="shared" ca="1" si="134"/>
        <v xml:space="preserve"> </v>
      </c>
      <c r="BA1477" s="16" t="s">
        <v>87</v>
      </c>
      <c r="BB1477" s="16" t="s">
        <v>87</v>
      </c>
      <c r="BC1477" s="16"/>
      <c r="BD1477" s="18" t="s">
        <v>87</v>
      </c>
      <c r="BE1477" s="16"/>
      <c r="BF1477" s="16" t="s">
        <v>87</v>
      </c>
      <c r="BG1477" s="31"/>
      <c r="BH1477" s="16"/>
      <c r="BI1477" s="19"/>
      <c r="BJ1477" s="16"/>
      <c r="BK1477" s="16"/>
      <c r="BL1477" s="34"/>
    </row>
    <row r="1478" spans="1:64">
      <c r="A1478" s="15">
        <v>1633</v>
      </c>
      <c r="B1478" s="16">
        <v>301</v>
      </c>
      <c r="C1478" s="17" t="s">
        <v>64</v>
      </c>
      <c r="D1478" s="18">
        <v>1148195122</v>
      </c>
      <c r="E1478" s="18">
        <v>1148195122</v>
      </c>
      <c r="F1478" s="18">
        <v>1148195122</v>
      </c>
      <c r="G1478" s="17" t="s">
        <v>7090</v>
      </c>
      <c r="H1478" s="16" t="s">
        <v>66</v>
      </c>
      <c r="I1478" s="19">
        <v>32613</v>
      </c>
      <c r="J1478" s="16">
        <f t="shared" ca="1" si="132"/>
        <v>35</v>
      </c>
      <c r="K1478" s="17" t="s">
        <v>67</v>
      </c>
      <c r="L1478" s="16">
        <v>4070</v>
      </c>
      <c r="M1478" s="16" t="s">
        <v>3596</v>
      </c>
      <c r="N1478" s="16" t="s">
        <v>3597</v>
      </c>
      <c r="O1478" s="35" t="s">
        <v>3598</v>
      </c>
      <c r="P1478" s="16" t="s">
        <v>71</v>
      </c>
      <c r="Q1478" s="16" t="s">
        <v>131</v>
      </c>
      <c r="R1478" s="38" t="s">
        <v>73</v>
      </c>
      <c r="S1478" s="22"/>
      <c r="T1478" s="22">
        <v>1633</v>
      </c>
      <c r="U1478" s="22" t="s">
        <v>3597</v>
      </c>
      <c r="V1478" s="37" t="s">
        <v>3598</v>
      </c>
      <c r="W1478" s="16">
        <v>1000</v>
      </c>
      <c r="X1478" s="16" t="s">
        <v>74</v>
      </c>
      <c r="Y1478" s="16" t="s">
        <v>3599</v>
      </c>
      <c r="Z1478" s="16" t="s">
        <v>3600</v>
      </c>
      <c r="AA1478" s="16" t="s">
        <v>421</v>
      </c>
      <c r="AB1478" s="16" t="s">
        <v>581</v>
      </c>
      <c r="AC1478" s="16" t="s">
        <v>582</v>
      </c>
      <c r="AD1478" s="16"/>
      <c r="AE1478" s="16" t="s">
        <v>3601</v>
      </c>
      <c r="AF1478" s="24">
        <v>2948278</v>
      </c>
      <c r="AG1478" s="25" t="s">
        <v>78</v>
      </c>
      <c r="AH1478" s="24">
        <v>2948278</v>
      </c>
      <c r="AI1478" s="26" t="s">
        <v>78</v>
      </c>
      <c r="AJ1478" s="27">
        <v>43059</v>
      </c>
      <c r="AK1478" s="19"/>
      <c r="AL1478" s="28">
        <f t="shared" ca="1" si="133"/>
        <v>7.333333333333333</v>
      </c>
      <c r="AM1478" s="16" t="s">
        <v>173</v>
      </c>
      <c r="AN1478" s="16" t="s">
        <v>94</v>
      </c>
      <c r="AO1478" s="16" t="s">
        <v>583</v>
      </c>
      <c r="AP1478" s="30">
        <v>6.9690000000000002E-2</v>
      </c>
      <c r="AQ1478" s="31" t="s">
        <v>7091</v>
      </c>
      <c r="AR1478" s="31" t="s">
        <v>7091</v>
      </c>
      <c r="AS1478" s="16" t="s">
        <v>107</v>
      </c>
      <c r="AT1478" s="16"/>
      <c r="AU1478" s="33"/>
      <c r="AV1478" s="16"/>
      <c r="AW1478" s="16" t="s">
        <v>7092</v>
      </c>
      <c r="AX1478" s="16">
        <v>3138474971</v>
      </c>
      <c r="AY1478" s="16" t="s">
        <v>78</v>
      </c>
      <c r="AZ1478" s="16" t="str">
        <f t="shared" ca="1" si="134"/>
        <v xml:space="preserve"> </v>
      </c>
      <c r="BA1478" s="16" t="s">
        <v>87</v>
      </c>
      <c r="BB1478" s="16" t="s">
        <v>265</v>
      </c>
      <c r="BC1478" s="16"/>
      <c r="BD1478" s="18" t="s">
        <v>87</v>
      </c>
      <c r="BE1478" s="16"/>
      <c r="BF1478" s="16" t="s">
        <v>87</v>
      </c>
      <c r="BG1478" s="31"/>
      <c r="BH1478" s="16"/>
      <c r="BI1478" s="19"/>
      <c r="BJ1478" s="16"/>
      <c r="BK1478" s="16"/>
      <c r="BL1478" s="34"/>
    </row>
    <row r="1479" spans="1:64">
      <c r="A1479" s="15">
        <v>1634</v>
      </c>
      <c r="B1479" s="16">
        <v>301</v>
      </c>
      <c r="C1479" s="17" t="s">
        <v>64</v>
      </c>
      <c r="D1479" s="18">
        <v>1148206972</v>
      </c>
      <c r="E1479" s="18">
        <v>1148206972</v>
      </c>
      <c r="F1479" s="18">
        <v>1148206972</v>
      </c>
      <c r="G1479" s="17" t="s">
        <v>7093</v>
      </c>
      <c r="H1479" s="16" t="s">
        <v>89</v>
      </c>
      <c r="I1479" s="19">
        <v>34996</v>
      </c>
      <c r="J1479" s="16">
        <f t="shared" ca="1" si="132"/>
        <v>29</v>
      </c>
      <c r="K1479" s="17" t="s">
        <v>67</v>
      </c>
      <c r="L1479" s="16">
        <v>4070</v>
      </c>
      <c r="M1479" s="16" t="s">
        <v>3596</v>
      </c>
      <c r="N1479" s="16" t="s">
        <v>3597</v>
      </c>
      <c r="O1479" s="35" t="s">
        <v>3598</v>
      </c>
      <c r="P1479" s="16" t="s">
        <v>71</v>
      </c>
      <c r="Q1479" s="16" t="s">
        <v>131</v>
      </c>
      <c r="R1479" s="38" t="s">
        <v>73</v>
      </c>
      <c r="S1479" s="22"/>
      <c r="T1479" s="22">
        <v>1634</v>
      </c>
      <c r="U1479" s="22" t="s">
        <v>3597</v>
      </c>
      <c r="V1479" s="37" t="s">
        <v>3598</v>
      </c>
      <c r="W1479" s="16">
        <v>1000</v>
      </c>
      <c r="X1479" s="16" t="s">
        <v>74</v>
      </c>
      <c r="Y1479" s="16" t="s">
        <v>3599</v>
      </c>
      <c r="Z1479" s="16" t="s">
        <v>3600</v>
      </c>
      <c r="AA1479" s="16" t="s">
        <v>421</v>
      </c>
      <c r="AB1479" s="16" t="s">
        <v>3649</v>
      </c>
      <c r="AC1479" s="16" t="s">
        <v>545</v>
      </c>
      <c r="AD1479" s="16"/>
      <c r="AE1479" s="16" t="s">
        <v>1324</v>
      </c>
      <c r="AF1479" s="24">
        <v>2948278</v>
      </c>
      <c r="AG1479" s="25" t="s">
        <v>78</v>
      </c>
      <c r="AH1479" s="24">
        <v>2948278</v>
      </c>
      <c r="AI1479" s="26" t="s">
        <v>78</v>
      </c>
      <c r="AJ1479" s="27">
        <v>43059</v>
      </c>
      <c r="AK1479" s="19"/>
      <c r="AL1479" s="28">
        <f t="shared" ca="1" si="133"/>
        <v>7.333333333333333</v>
      </c>
      <c r="AM1479" s="16" t="s">
        <v>120</v>
      </c>
      <c r="AN1479" s="16" t="s">
        <v>121</v>
      </c>
      <c r="AO1479" s="16" t="s">
        <v>546</v>
      </c>
      <c r="AP1479" s="30">
        <v>6.9690000000000002E-2</v>
      </c>
      <c r="AQ1479" s="31" t="s">
        <v>7094</v>
      </c>
      <c r="AR1479" s="31" t="s">
        <v>7094</v>
      </c>
      <c r="AS1479" s="16" t="s">
        <v>107</v>
      </c>
      <c r="AT1479" s="16"/>
      <c r="AU1479" s="33"/>
      <c r="AV1479" s="16"/>
      <c r="AW1479" s="16" t="s">
        <v>7095</v>
      </c>
      <c r="AX1479" s="16">
        <v>3143093890</v>
      </c>
      <c r="AY1479" s="16" t="s">
        <v>78</v>
      </c>
      <c r="AZ1479" s="16" t="str">
        <f t="shared" ca="1" si="134"/>
        <v xml:space="preserve"> </v>
      </c>
      <c r="BA1479" s="16" t="s">
        <v>87</v>
      </c>
      <c r="BB1479" s="16" t="s">
        <v>87</v>
      </c>
      <c r="BC1479" s="16"/>
      <c r="BD1479" s="18" t="s">
        <v>87</v>
      </c>
      <c r="BE1479" s="16"/>
      <c r="BF1479" s="16" t="s">
        <v>87</v>
      </c>
      <c r="BG1479" s="31"/>
      <c r="BH1479" s="16"/>
      <c r="BI1479" s="19"/>
      <c r="BJ1479" s="16"/>
      <c r="BK1479" s="16"/>
      <c r="BL1479" s="34"/>
    </row>
    <row r="1480" spans="1:64">
      <c r="A1480" s="15">
        <v>1635</v>
      </c>
      <c r="B1480" s="16">
        <v>301</v>
      </c>
      <c r="C1480" s="17" t="s">
        <v>64</v>
      </c>
      <c r="D1480" s="18">
        <v>1149196451</v>
      </c>
      <c r="E1480" s="18">
        <v>1149196451</v>
      </c>
      <c r="F1480" s="18">
        <v>1149196451</v>
      </c>
      <c r="G1480" s="17" t="s">
        <v>7096</v>
      </c>
      <c r="H1480" s="16" t="s">
        <v>89</v>
      </c>
      <c r="I1480" s="19">
        <v>35929</v>
      </c>
      <c r="J1480" s="16">
        <f t="shared" ca="1" si="132"/>
        <v>26</v>
      </c>
      <c r="K1480" s="17" t="s">
        <v>67</v>
      </c>
      <c r="L1480" s="16">
        <v>4070</v>
      </c>
      <c r="M1480" s="16" t="s">
        <v>3596</v>
      </c>
      <c r="N1480" s="16" t="s">
        <v>3597</v>
      </c>
      <c r="O1480" s="35" t="s">
        <v>3598</v>
      </c>
      <c r="P1480" s="16" t="s">
        <v>71</v>
      </c>
      <c r="Q1480" s="16" t="s">
        <v>131</v>
      </c>
      <c r="R1480" s="38" t="s">
        <v>73</v>
      </c>
      <c r="S1480" s="22"/>
      <c r="T1480" s="22">
        <v>1635</v>
      </c>
      <c r="U1480" s="22" t="s">
        <v>3597</v>
      </c>
      <c r="V1480" s="37" t="s">
        <v>3598</v>
      </c>
      <c r="W1480" s="16">
        <v>1000</v>
      </c>
      <c r="X1480" s="16" t="s">
        <v>74</v>
      </c>
      <c r="Y1480" s="16" t="s">
        <v>3599</v>
      </c>
      <c r="Z1480" s="16" t="s">
        <v>3600</v>
      </c>
      <c r="AA1480" s="16" t="s">
        <v>1359</v>
      </c>
      <c r="AB1480" s="16" t="s">
        <v>1950</v>
      </c>
      <c r="AC1480" s="16" t="s">
        <v>1951</v>
      </c>
      <c r="AD1480" s="16"/>
      <c r="AE1480" s="16" t="s">
        <v>3601</v>
      </c>
      <c r="AF1480" s="24">
        <v>2948278</v>
      </c>
      <c r="AG1480" s="25" t="s">
        <v>78</v>
      </c>
      <c r="AH1480" s="24">
        <v>2948278</v>
      </c>
      <c r="AI1480" s="26" t="s">
        <v>78</v>
      </c>
      <c r="AJ1480" s="27">
        <v>43797</v>
      </c>
      <c r="AK1480" s="19"/>
      <c r="AL1480" s="28">
        <f t="shared" ca="1" si="133"/>
        <v>5.333333333333333</v>
      </c>
      <c r="AM1480" s="16" t="s">
        <v>183</v>
      </c>
      <c r="AN1480" s="16" t="s">
        <v>94</v>
      </c>
      <c r="AO1480" s="16" t="s">
        <v>1953</v>
      </c>
      <c r="AP1480" s="30">
        <v>6.9690000000000002E-2</v>
      </c>
      <c r="AQ1480" s="31" t="s">
        <v>7097</v>
      </c>
      <c r="AR1480" s="31" t="s">
        <v>7097</v>
      </c>
      <c r="AS1480" s="16" t="s">
        <v>107</v>
      </c>
      <c r="AT1480" s="16"/>
      <c r="AU1480" s="33"/>
      <c r="AV1480" s="16"/>
      <c r="AW1480" s="16" t="s">
        <v>7098</v>
      </c>
      <c r="AX1480" s="16">
        <v>3209154779</v>
      </c>
      <c r="AY1480" s="16" t="s">
        <v>78</v>
      </c>
      <c r="AZ1480" s="16" t="str">
        <f t="shared" ca="1" si="134"/>
        <v xml:space="preserve"> </v>
      </c>
      <c r="BA1480" s="16" t="s">
        <v>87</v>
      </c>
      <c r="BB1480" s="16" t="s">
        <v>87</v>
      </c>
      <c r="BC1480" s="16"/>
      <c r="BD1480" s="18" t="s">
        <v>87</v>
      </c>
      <c r="BE1480" s="16"/>
      <c r="BF1480" s="16" t="s">
        <v>87</v>
      </c>
      <c r="BG1480" s="31"/>
      <c r="BH1480" s="16"/>
      <c r="BI1480" s="19"/>
      <c r="BJ1480" s="16"/>
      <c r="BK1480" s="16"/>
      <c r="BL1480" s="34"/>
    </row>
    <row r="1481" spans="1:64">
      <c r="A1481" s="15">
        <v>1636</v>
      </c>
      <c r="B1481" s="16">
        <v>301</v>
      </c>
      <c r="C1481" s="17" t="s">
        <v>112</v>
      </c>
      <c r="D1481" s="18">
        <v>1148211195</v>
      </c>
      <c r="E1481" s="18">
        <v>1148211195</v>
      </c>
      <c r="F1481" s="18">
        <v>1148211195</v>
      </c>
      <c r="G1481" s="17" t="s">
        <v>7099</v>
      </c>
      <c r="H1481" s="16" t="s">
        <v>974</v>
      </c>
      <c r="I1481" s="19">
        <v>31148</v>
      </c>
      <c r="J1481" s="16">
        <f t="shared" ca="1" si="132"/>
        <v>39</v>
      </c>
      <c r="K1481" s="17" t="s">
        <v>67</v>
      </c>
      <c r="L1481" s="16">
        <v>4070</v>
      </c>
      <c r="M1481" s="16" t="s">
        <v>3596</v>
      </c>
      <c r="N1481" s="16" t="s">
        <v>3597</v>
      </c>
      <c r="O1481" s="35" t="s">
        <v>3598</v>
      </c>
      <c r="P1481" s="16" t="s">
        <v>71</v>
      </c>
      <c r="Q1481" s="16" t="s">
        <v>131</v>
      </c>
      <c r="R1481" s="38" t="s">
        <v>73</v>
      </c>
      <c r="S1481" s="22"/>
      <c r="T1481" s="22">
        <v>1636</v>
      </c>
      <c r="U1481" s="22" t="s">
        <v>3597</v>
      </c>
      <c r="V1481" s="37" t="s">
        <v>3598</v>
      </c>
      <c r="W1481" s="16">
        <v>1000</v>
      </c>
      <c r="X1481" s="16" t="s">
        <v>74</v>
      </c>
      <c r="Y1481" s="16" t="s">
        <v>3599</v>
      </c>
      <c r="Z1481" s="16" t="s">
        <v>3600</v>
      </c>
      <c r="AA1481" s="16" t="s">
        <v>671</v>
      </c>
      <c r="AB1481" s="16" t="s">
        <v>4135</v>
      </c>
      <c r="AC1481" s="16" t="s">
        <v>3691</v>
      </c>
      <c r="AD1481" s="16"/>
      <c r="AE1481" s="16" t="s">
        <v>3601</v>
      </c>
      <c r="AF1481" s="24">
        <v>2948278</v>
      </c>
      <c r="AG1481" s="25" t="s">
        <v>78</v>
      </c>
      <c r="AH1481" s="24">
        <v>2948278</v>
      </c>
      <c r="AI1481" s="26" t="s">
        <v>78</v>
      </c>
      <c r="AJ1481" s="27">
        <v>43059</v>
      </c>
      <c r="AK1481" s="19"/>
      <c r="AL1481" s="28">
        <f t="shared" ca="1" si="133"/>
        <v>7.333333333333333</v>
      </c>
      <c r="AM1481" s="16" t="s">
        <v>183</v>
      </c>
      <c r="AN1481" s="16" t="s">
        <v>94</v>
      </c>
      <c r="AO1481" s="16" t="s">
        <v>3692</v>
      </c>
      <c r="AP1481" s="30">
        <v>6.9690000000000002E-2</v>
      </c>
      <c r="AQ1481" s="31" t="s">
        <v>7100</v>
      </c>
      <c r="AR1481" s="31" t="s">
        <v>7100</v>
      </c>
      <c r="AS1481" s="16" t="s">
        <v>107</v>
      </c>
      <c r="AT1481" s="16"/>
      <c r="AU1481" s="33"/>
      <c r="AV1481" s="16"/>
      <c r="AW1481" s="16" t="s">
        <v>7101</v>
      </c>
      <c r="AX1481" s="16">
        <v>3134888246</v>
      </c>
      <c r="AY1481" s="16" t="s">
        <v>78</v>
      </c>
      <c r="AZ1481" s="16" t="str">
        <f t="shared" ca="1" si="134"/>
        <v xml:space="preserve"> </v>
      </c>
      <c r="BA1481" s="16" t="s">
        <v>87</v>
      </c>
      <c r="BB1481" s="16" t="s">
        <v>87</v>
      </c>
      <c r="BC1481" s="16"/>
      <c r="BD1481" s="18" t="s">
        <v>87</v>
      </c>
      <c r="BE1481" s="16"/>
      <c r="BF1481" s="16" t="s">
        <v>87</v>
      </c>
      <c r="BG1481" s="31"/>
      <c r="BH1481" s="16"/>
      <c r="BI1481" s="19"/>
      <c r="BJ1481" s="16"/>
      <c r="BK1481" s="16"/>
      <c r="BL1481" s="34"/>
    </row>
    <row r="1482" spans="1:64">
      <c r="A1482" s="15">
        <v>1637</v>
      </c>
      <c r="B1482" s="16">
        <v>301</v>
      </c>
      <c r="C1482" s="17" t="s">
        <v>64</v>
      </c>
      <c r="D1482" s="18">
        <v>1148211196</v>
      </c>
      <c r="E1482" s="18" t="e">
        <v>#N/A</v>
      </c>
      <c r="F1482" s="18" t="e">
        <v>#N/A</v>
      </c>
      <c r="G1482" s="17" t="s">
        <v>7102</v>
      </c>
      <c r="H1482" s="16"/>
      <c r="I1482" s="19">
        <v>28266</v>
      </c>
      <c r="J1482" s="16">
        <f t="shared" ca="1" si="132"/>
        <v>47</v>
      </c>
      <c r="K1482" s="17" t="s">
        <v>67</v>
      </c>
      <c r="L1482" s="16">
        <v>4070</v>
      </c>
      <c r="M1482" s="16" t="s">
        <v>3596</v>
      </c>
      <c r="N1482" s="16" t="s">
        <v>3597</v>
      </c>
      <c r="O1482" s="35" t="s">
        <v>3598</v>
      </c>
      <c r="P1482" s="16" t="s">
        <v>71</v>
      </c>
      <c r="Q1482" s="16" t="s">
        <v>131</v>
      </c>
      <c r="R1482" s="38" t="s">
        <v>73</v>
      </c>
      <c r="S1482" s="22"/>
      <c r="T1482" s="22">
        <v>1637</v>
      </c>
      <c r="U1482" s="22" t="s">
        <v>3597</v>
      </c>
      <c r="V1482" s="37" t="s">
        <v>3598</v>
      </c>
      <c r="W1482" s="16">
        <v>1000</v>
      </c>
      <c r="X1482" s="16" t="s">
        <v>74</v>
      </c>
      <c r="Y1482" s="16" t="s">
        <v>3599</v>
      </c>
      <c r="Z1482" s="16" t="s">
        <v>3600</v>
      </c>
      <c r="AA1482" s="16" t="s">
        <v>671</v>
      </c>
      <c r="AB1482" s="16" t="s">
        <v>4135</v>
      </c>
      <c r="AC1482" s="16" t="s">
        <v>3691</v>
      </c>
      <c r="AD1482" s="16"/>
      <c r="AE1482" s="16" t="s">
        <v>3601</v>
      </c>
      <c r="AF1482" s="24">
        <v>2948278</v>
      </c>
      <c r="AG1482" s="25" t="s">
        <v>78</v>
      </c>
      <c r="AH1482" s="24">
        <v>2948278</v>
      </c>
      <c r="AI1482" s="26" t="s">
        <v>78</v>
      </c>
      <c r="AJ1482" s="27">
        <v>43059</v>
      </c>
      <c r="AK1482" s="19"/>
      <c r="AL1482" s="28">
        <f t="shared" ca="1" si="133"/>
        <v>7.333333333333333</v>
      </c>
      <c r="AM1482" s="16" t="s">
        <v>183</v>
      </c>
      <c r="AN1482" s="16" t="s">
        <v>94</v>
      </c>
      <c r="AO1482" s="16" t="s">
        <v>3692</v>
      </c>
      <c r="AP1482" s="30">
        <v>6.9690000000000002E-2</v>
      </c>
      <c r="AQ1482" s="31" t="s">
        <v>7103</v>
      </c>
      <c r="AR1482" s="31" t="s">
        <v>7103</v>
      </c>
      <c r="AS1482" s="16" t="s">
        <v>107</v>
      </c>
      <c r="AT1482" s="16"/>
      <c r="AU1482" s="33"/>
      <c r="AV1482" s="16"/>
      <c r="AW1482" s="16" t="s">
        <v>7104</v>
      </c>
      <c r="AX1482" s="16">
        <v>3508485477</v>
      </c>
      <c r="AY1482" s="16" t="s">
        <v>78</v>
      </c>
      <c r="AZ1482" s="16" t="str">
        <f t="shared" ca="1" si="134"/>
        <v xml:space="preserve"> </v>
      </c>
      <c r="BA1482" s="16" t="s">
        <v>87</v>
      </c>
      <c r="BB1482" s="16" t="s">
        <v>87</v>
      </c>
      <c r="BC1482" s="16"/>
      <c r="BD1482" s="18" t="s">
        <v>87</v>
      </c>
      <c r="BE1482" s="16"/>
      <c r="BF1482" s="16" t="s">
        <v>87</v>
      </c>
      <c r="BG1482" s="31"/>
      <c r="BH1482" s="16"/>
      <c r="BI1482" s="19"/>
      <c r="BJ1482" s="16"/>
      <c r="BK1482" s="16"/>
      <c r="BL1482" s="34"/>
    </row>
    <row r="1483" spans="1:64">
      <c r="A1483" s="15">
        <v>1638</v>
      </c>
      <c r="B1483" s="16">
        <v>301</v>
      </c>
      <c r="C1483" s="17" t="s">
        <v>64</v>
      </c>
      <c r="D1483" s="18">
        <v>1148211199</v>
      </c>
      <c r="E1483" s="18">
        <v>1148211199</v>
      </c>
      <c r="F1483" s="18">
        <v>1148211199</v>
      </c>
      <c r="G1483" s="17" t="s">
        <v>7105</v>
      </c>
      <c r="H1483" s="16" t="s">
        <v>89</v>
      </c>
      <c r="I1483" s="19">
        <v>29928</v>
      </c>
      <c r="J1483" s="16">
        <f t="shared" ca="1" si="132"/>
        <v>43</v>
      </c>
      <c r="K1483" s="17" t="s">
        <v>67</v>
      </c>
      <c r="L1483" s="16">
        <v>4070</v>
      </c>
      <c r="M1483" s="16" t="s">
        <v>3596</v>
      </c>
      <c r="N1483" s="16" t="s">
        <v>3597</v>
      </c>
      <c r="O1483" s="35" t="s">
        <v>3598</v>
      </c>
      <c r="P1483" s="16" t="s">
        <v>71</v>
      </c>
      <c r="Q1483" s="16" t="s">
        <v>131</v>
      </c>
      <c r="R1483" s="38" t="s">
        <v>73</v>
      </c>
      <c r="S1483" s="22"/>
      <c r="T1483" s="22">
        <v>1638</v>
      </c>
      <c r="U1483" s="22" t="s">
        <v>3597</v>
      </c>
      <c r="V1483" s="37" t="s">
        <v>3598</v>
      </c>
      <c r="W1483" s="16">
        <v>1000</v>
      </c>
      <c r="X1483" s="16" t="s">
        <v>74</v>
      </c>
      <c r="Y1483" s="16" t="s">
        <v>3599</v>
      </c>
      <c r="Z1483" s="16" t="s">
        <v>3600</v>
      </c>
      <c r="AA1483" s="16" t="s">
        <v>671</v>
      </c>
      <c r="AB1483" s="16" t="s">
        <v>4243</v>
      </c>
      <c r="AC1483" s="16" t="s">
        <v>692</v>
      </c>
      <c r="AD1483" s="16" t="s">
        <v>4244</v>
      </c>
      <c r="AE1483" s="16" t="s">
        <v>3601</v>
      </c>
      <c r="AF1483" s="24">
        <v>2948278</v>
      </c>
      <c r="AG1483" s="25" t="s">
        <v>78</v>
      </c>
      <c r="AH1483" s="24">
        <v>2948278</v>
      </c>
      <c r="AI1483" s="26" t="s">
        <v>78</v>
      </c>
      <c r="AJ1483" s="27">
        <v>43285</v>
      </c>
      <c r="AK1483" s="19"/>
      <c r="AL1483" s="28">
        <f t="shared" ca="1" si="133"/>
        <v>6.75</v>
      </c>
      <c r="AM1483" s="16" t="s">
        <v>183</v>
      </c>
      <c r="AN1483" s="16" t="s">
        <v>94</v>
      </c>
      <c r="AO1483" s="16" t="s">
        <v>693</v>
      </c>
      <c r="AP1483" s="30">
        <v>6.9690000000000002E-2</v>
      </c>
      <c r="AQ1483" s="31" t="s">
        <v>7106</v>
      </c>
      <c r="AR1483" s="31" t="s">
        <v>7106</v>
      </c>
      <c r="AS1483" s="16" t="s">
        <v>107</v>
      </c>
      <c r="AT1483" s="16"/>
      <c r="AU1483" s="33"/>
      <c r="AV1483" s="16"/>
      <c r="AW1483" s="16" t="s">
        <v>7107</v>
      </c>
      <c r="AX1483" s="16">
        <v>3148600272</v>
      </c>
      <c r="AY1483" s="16" t="s">
        <v>78</v>
      </c>
      <c r="AZ1483" s="16" t="str">
        <f t="shared" ca="1" si="134"/>
        <v xml:space="preserve"> </v>
      </c>
      <c r="BA1483" s="16" t="s">
        <v>87</v>
      </c>
      <c r="BB1483" s="16" t="s">
        <v>87</v>
      </c>
      <c r="BC1483" s="16"/>
      <c r="BD1483" s="18" t="s">
        <v>87</v>
      </c>
      <c r="BE1483" s="16"/>
      <c r="BF1483" s="16" t="s">
        <v>87</v>
      </c>
      <c r="BG1483" s="31"/>
      <c r="BH1483" s="16"/>
      <c r="BI1483" s="19"/>
      <c r="BJ1483" s="16"/>
      <c r="BK1483" s="16"/>
      <c r="BL1483" s="34"/>
    </row>
    <row r="1484" spans="1:64">
      <c r="A1484" s="15">
        <v>1639</v>
      </c>
      <c r="B1484" s="16">
        <v>301</v>
      </c>
      <c r="C1484" s="17" t="s">
        <v>64</v>
      </c>
      <c r="D1484" s="18">
        <v>1148211204</v>
      </c>
      <c r="E1484" s="18">
        <v>1148211204</v>
      </c>
      <c r="F1484" s="18">
        <v>1148211204</v>
      </c>
      <c r="G1484" s="17" t="s">
        <v>7108</v>
      </c>
      <c r="H1484" s="16" t="s">
        <v>66</v>
      </c>
      <c r="I1484" s="19">
        <v>30950</v>
      </c>
      <c r="J1484" s="16">
        <f t="shared" ca="1" si="132"/>
        <v>40</v>
      </c>
      <c r="K1484" s="17" t="s">
        <v>67</v>
      </c>
      <c r="L1484" s="16">
        <v>4070</v>
      </c>
      <c r="M1484" s="16" t="s">
        <v>3596</v>
      </c>
      <c r="N1484" s="16" t="s">
        <v>3597</v>
      </c>
      <c r="O1484" s="35" t="s">
        <v>3598</v>
      </c>
      <c r="P1484" s="16" t="s">
        <v>71</v>
      </c>
      <c r="Q1484" s="16" t="s">
        <v>131</v>
      </c>
      <c r="R1484" s="38" t="s">
        <v>73</v>
      </c>
      <c r="S1484" s="22"/>
      <c r="T1484" s="22">
        <v>1639</v>
      </c>
      <c r="U1484" s="22" t="s">
        <v>3597</v>
      </c>
      <c r="V1484" s="37" t="s">
        <v>3598</v>
      </c>
      <c r="W1484" s="16">
        <v>1000</v>
      </c>
      <c r="X1484" s="16" t="s">
        <v>74</v>
      </c>
      <c r="Y1484" s="16" t="s">
        <v>3599</v>
      </c>
      <c r="Z1484" s="16" t="s">
        <v>3600</v>
      </c>
      <c r="AA1484" s="16" t="s">
        <v>433</v>
      </c>
      <c r="AB1484" s="16" t="s">
        <v>434</v>
      </c>
      <c r="AC1484" s="16" t="s">
        <v>435</v>
      </c>
      <c r="AD1484" s="16"/>
      <c r="AE1484" s="16" t="s">
        <v>3601</v>
      </c>
      <c r="AF1484" s="24">
        <v>2948278</v>
      </c>
      <c r="AG1484" s="25" t="s">
        <v>78</v>
      </c>
      <c r="AH1484" s="24">
        <v>2948278</v>
      </c>
      <c r="AI1484" s="26" t="s">
        <v>78</v>
      </c>
      <c r="AJ1484" s="27">
        <v>43285</v>
      </c>
      <c r="AK1484" s="19"/>
      <c r="AL1484" s="28">
        <f t="shared" ca="1" si="133"/>
        <v>6.75</v>
      </c>
      <c r="AM1484" s="16" t="s">
        <v>183</v>
      </c>
      <c r="AN1484" s="16" t="s">
        <v>94</v>
      </c>
      <c r="AO1484" s="16" t="s">
        <v>436</v>
      </c>
      <c r="AP1484" s="30">
        <v>6.9690000000000002E-2</v>
      </c>
      <c r="AQ1484" s="31" t="s">
        <v>7109</v>
      </c>
      <c r="AR1484" s="31" t="s">
        <v>7109</v>
      </c>
      <c r="AS1484" s="16" t="s">
        <v>107</v>
      </c>
      <c r="AT1484" s="16"/>
      <c r="AU1484" s="33"/>
      <c r="AV1484" s="16"/>
      <c r="AW1484" s="16" t="s">
        <v>7110</v>
      </c>
      <c r="AX1484" s="16">
        <v>3226587289</v>
      </c>
      <c r="AY1484" s="16" t="s">
        <v>78</v>
      </c>
      <c r="AZ1484" s="16" t="str">
        <f t="shared" ca="1" si="134"/>
        <v xml:space="preserve"> </v>
      </c>
      <c r="BA1484" s="16" t="s">
        <v>87</v>
      </c>
      <c r="BB1484" s="16" t="s">
        <v>87</v>
      </c>
      <c r="BC1484" s="16"/>
      <c r="BD1484" s="18" t="s">
        <v>87</v>
      </c>
      <c r="BE1484" s="16"/>
      <c r="BF1484" s="16" t="s">
        <v>87</v>
      </c>
      <c r="BG1484" s="31"/>
      <c r="BH1484" s="16"/>
      <c r="BI1484" s="19"/>
      <c r="BJ1484" s="16"/>
      <c r="BK1484" s="16"/>
      <c r="BL1484" s="34"/>
    </row>
    <row r="1485" spans="1:64" ht="22.5">
      <c r="A1485" s="15">
        <v>1640</v>
      </c>
      <c r="B1485" s="16">
        <v>301</v>
      </c>
      <c r="C1485" s="17" t="s">
        <v>64</v>
      </c>
      <c r="D1485" s="18">
        <v>1148211212</v>
      </c>
      <c r="E1485" s="18">
        <v>1148211212</v>
      </c>
      <c r="F1485" s="18">
        <v>1148211212</v>
      </c>
      <c r="G1485" s="17" t="s">
        <v>7111</v>
      </c>
      <c r="H1485" s="16" t="s">
        <v>229</v>
      </c>
      <c r="I1485" s="19">
        <v>31669</v>
      </c>
      <c r="J1485" s="16">
        <f t="shared" ca="1" si="132"/>
        <v>38</v>
      </c>
      <c r="K1485" s="17" t="s">
        <v>67</v>
      </c>
      <c r="L1485" s="16">
        <v>4070</v>
      </c>
      <c r="M1485" s="16" t="s">
        <v>3596</v>
      </c>
      <c r="N1485" s="16" t="s">
        <v>3597</v>
      </c>
      <c r="O1485" s="35" t="s">
        <v>3598</v>
      </c>
      <c r="P1485" s="16" t="s">
        <v>71</v>
      </c>
      <c r="Q1485" s="16" t="s">
        <v>131</v>
      </c>
      <c r="R1485" s="38" t="s">
        <v>73</v>
      </c>
      <c r="S1485" s="22"/>
      <c r="T1485" s="22">
        <v>1640</v>
      </c>
      <c r="U1485" s="22" t="s">
        <v>3597</v>
      </c>
      <c r="V1485" s="37" t="s">
        <v>3598</v>
      </c>
      <c r="W1485" s="16">
        <v>1000</v>
      </c>
      <c r="X1485" s="16" t="s">
        <v>74</v>
      </c>
      <c r="Y1485" s="16" t="s">
        <v>3599</v>
      </c>
      <c r="Z1485" s="16" t="s">
        <v>3600</v>
      </c>
      <c r="AA1485" s="16" t="s">
        <v>671</v>
      </c>
      <c r="AB1485" s="33" t="s">
        <v>6445</v>
      </c>
      <c r="AC1485" s="16" t="s">
        <v>692</v>
      </c>
      <c r="AD1485" s="16" t="s">
        <v>6446</v>
      </c>
      <c r="AE1485" s="16" t="s">
        <v>3601</v>
      </c>
      <c r="AF1485" s="24">
        <v>2948278</v>
      </c>
      <c r="AG1485" s="25" t="s">
        <v>78</v>
      </c>
      <c r="AH1485" s="24">
        <v>2948278</v>
      </c>
      <c r="AI1485" s="26" t="s">
        <v>78</v>
      </c>
      <c r="AJ1485" s="27">
        <v>43088</v>
      </c>
      <c r="AK1485" s="19"/>
      <c r="AL1485" s="28">
        <f t="shared" ca="1" si="133"/>
        <v>7.25</v>
      </c>
      <c r="AM1485" s="16" t="s">
        <v>183</v>
      </c>
      <c r="AN1485" s="16" t="s">
        <v>94</v>
      </c>
      <c r="AO1485" s="16" t="s">
        <v>693</v>
      </c>
      <c r="AP1485" s="30">
        <v>6.9690000000000002E-2</v>
      </c>
      <c r="AQ1485" s="31" t="s">
        <v>7112</v>
      </c>
      <c r="AR1485" s="31" t="s">
        <v>7112</v>
      </c>
      <c r="AS1485" s="16" t="s">
        <v>107</v>
      </c>
      <c r="AT1485" s="16"/>
      <c r="AU1485" s="33"/>
      <c r="AV1485" s="16"/>
      <c r="AW1485" s="16" t="s">
        <v>7113</v>
      </c>
      <c r="AX1485" s="16">
        <v>3103919881</v>
      </c>
      <c r="AY1485" s="16" t="s">
        <v>78</v>
      </c>
      <c r="AZ1485" s="16" t="str">
        <f t="shared" ca="1" si="134"/>
        <v xml:space="preserve"> </v>
      </c>
      <c r="BA1485" s="16" t="s">
        <v>87</v>
      </c>
      <c r="BB1485" s="16" t="s">
        <v>211</v>
      </c>
      <c r="BC1485" s="16"/>
      <c r="BD1485" s="18" t="s">
        <v>87</v>
      </c>
      <c r="BE1485" s="16"/>
      <c r="BF1485" s="16" t="s">
        <v>87</v>
      </c>
      <c r="BG1485" s="31"/>
      <c r="BH1485" s="16"/>
      <c r="BI1485" s="19"/>
      <c r="BJ1485" s="16"/>
      <c r="BK1485" s="16"/>
      <c r="BL1485" s="34"/>
    </row>
    <row r="1486" spans="1:64">
      <c r="A1486" s="15">
        <v>1641</v>
      </c>
      <c r="B1486" s="16">
        <v>301</v>
      </c>
      <c r="C1486" s="17" t="s">
        <v>64</v>
      </c>
      <c r="D1486" s="18">
        <v>1148211250</v>
      </c>
      <c r="E1486" s="18">
        <v>1148211250</v>
      </c>
      <c r="F1486" s="18">
        <v>1148211250</v>
      </c>
      <c r="G1486" s="17" t="s">
        <v>7114</v>
      </c>
      <c r="H1486" s="16" t="s">
        <v>229</v>
      </c>
      <c r="I1486" s="19">
        <v>32988</v>
      </c>
      <c r="J1486" s="16">
        <f t="shared" ca="1" si="132"/>
        <v>34</v>
      </c>
      <c r="K1486" s="17" t="s">
        <v>67</v>
      </c>
      <c r="L1486" s="16">
        <v>4070</v>
      </c>
      <c r="M1486" s="16" t="s">
        <v>3596</v>
      </c>
      <c r="N1486" s="16" t="s">
        <v>3597</v>
      </c>
      <c r="O1486" s="35" t="s">
        <v>3598</v>
      </c>
      <c r="P1486" s="16" t="s">
        <v>71</v>
      </c>
      <c r="Q1486" s="16" t="s">
        <v>131</v>
      </c>
      <c r="R1486" s="38" t="s">
        <v>73</v>
      </c>
      <c r="S1486" s="22"/>
      <c r="T1486" s="22">
        <v>1641</v>
      </c>
      <c r="U1486" s="22" t="s">
        <v>3597</v>
      </c>
      <c r="V1486" s="37" t="s">
        <v>3598</v>
      </c>
      <c r="W1486" s="16">
        <v>1000</v>
      </c>
      <c r="X1486" s="16" t="s">
        <v>74</v>
      </c>
      <c r="Y1486" s="16" t="s">
        <v>3599</v>
      </c>
      <c r="Z1486" s="16" t="s">
        <v>3600</v>
      </c>
      <c r="AA1486" s="16" t="s">
        <v>463</v>
      </c>
      <c r="AB1486" s="16" t="s">
        <v>464</v>
      </c>
      <c r="AC1486" s="16" t="s">
        <v>465</v>
      </c>
      <c r="AD1486" s="16"/>
      <c r="AE1486" s="16" t="s">
        <v>3601</v>
      </c>
      <c r="AF1486" s="24">
        <v>2948278</v>
      </c>
      <c r="AG1486" s="25" t="s">
        <v>78</v>
      </c>
      <c r="AH1486" s="24">
        <v>2948278</v>
      </c>
      <c r="AI1486" s="26" t="s">
        <v>78</v>
      </c>
      <c r="AJ1486" s="27">
        <v>43059</v>
      </c>
      <c r="AK1486" s="19"/>
      <c r="AL1486" s="28">
        <f t="shared" ca="1" si="133"/>
        <v>7.333333333333333</v>
      </c>
      <c r="AM1486" s="16" t="s">
        <v>183</v>
      </c>
      <c r="AN1486" s="16" t="s">
        <v>94</v>
      </c>
      <c r="AO1486" s="16" t="s">
        <v>466</v>
      </c>
      <c r="AP1486" s="30">
        <v>6.9690000000000002E-2</v>
      </c>
      <c r="AQ1486" s="31" t="s">
        <v>7115</v>
      </c>
      <c r="AR1486" s="31" t="s">
        <v>7115</v>
      </c>
      <c r="AS1486" s="16" t="s">
        <v>107</v>
      </c>
      <c r="AT1486" s="16"/>
      <c r="AU1486" s="33"/>
      <c r="AV1486" s="16"/>
      <c r="AW1486" s="16" t="s">
        <v>7116</v>
      </c>
      <c r="AX1486" s="16">
        <v>3102635055</v>
      </c>
      <c r="AY1486" s="16" t="s">
        <v>78</v>
      </c>
      <c r="AZ1486" s="16" t="str">
        <f t="shared" ca="1" si="134"/>
        <v xml:space="preserve"> </v>
      </c>
      <c r="BA1486" s="16" t="s">
        <v>87</v>
      </c>
      <c r="BB1486" s="16" t="s">
        <v>87</v>
      </c>
      <c r="BC1486" s="16"/>
      <c r="BD1486" s="18" t="s">
        <v>87</v>
      </c>
      <c r="BE1486" s="16"/>
      <c r="BF1486" s="16" t="s">
        <v>87</v>
      </c>
      <c r="BG1486" s="31"/>
      <c r="BH1486" s="16"/>
      <c r="BI1486" s="19"/>
      <c r="BJ1486" s="16"/>
      <c r="BK1486" s="16"/>
      <c r="BL1486" s="34"/>
    </row>
    <row r="1487" spans="1:64">
      <c r="A1487" s="15">
        <v>1642</v>
      </c>
      <c r="B1487" s="16">
        <v>301</v>
      </c>
      <c r="C1487" s="17" t="s">
        <v>64</v>
      </c>
      <c r="D1487" s="18">
        <v>1007943202</v>
      </c>
      <c r="E1487" s="18">
        <v>1007943202</v>
      </c>
      <c r="F1487" s="18">
        <v>1007943202</v>
      </c>
      <c r="G1487" s="17" t="s">
        <v>7117</v>
      </c>
      <c r="H1487" s="16" t="s">
        <v>66</v>
      </c>
      <c r="I1487" s="19">
        <v>30769</v>
      </c>
      <c r="J1487" s="16">
        <f t="shared" ca="1" si="132"/>
        <v>41</v>
      </c>
      <c r="K1487" s="17" t="s">
        <v>67</v>
      </c>
      <c r="L1487" s="16">
        <v>4070</v>
      </c>
      <c r="M1487" s="16" t="s">
        <v>3596</v>
      </c>
      <c r="N1487" s="16" t="s">
        <v>3597</v>
      </c>
      <c r="O1487" s="35" t="s">
        <v>3598</v>
      </c>
      <c r="P1487" s="16" t="s">
        <v>71</v>
      </c>
      <c r="Q1487" s="16" t="s">
        <v>131</v>
      </c>
      <c r="R1487" s="38" t="s">
        <v>73</v>
      </c>
      <c r="S1487" s="22"/>
      <c r="T1487" s="22">
        <v>1642</v>
      </c>
      <c r="U1487" s="22" t="s">
        <v>3597</v>
      </c>
      <c r="V1487" s="37" t="s">
        <v>3598</v>
      </c>
      <c r="W1487" s="16">
        <v>1000</v>
      </c>
      <c r="X1487" s="16" t="s">
        <v>74</v>
      </c>
      <c r="Y1487" s="16" t="s">
        <v>3599</v>
      </c>
      <c r="Z1487" s="16" t="s">
        <v>3600</v>
      </c>
      <c r="AA1487" s="16" t="s">
        <v>433</v>
      </c>
      <c r="AB1487" s="16" t="s">
        <v>662</v>
      </c>
      <c r="AC1487" s="16" t="s">
        <v>663</v>
      </c>
      <c r="AD1487" s="16"/>
      <c r="AE1487" s="16" t="s">
        <v>1324</v>
      </c>
      <c r="AF1487" s="24">
        <v>2948278</v>
      </c>
      <c r="AG1487" s="25" t="s">
        <v>78</v>
      </c>
      <c r="AH1487" s="24">
        <v>2948278</v>
      </c>
      <c r="AI1487" s="26" t="s">
        <v>78</v>
      </c>
      <c r="AJ1487" s="27">
        <v>44837</v>
      </c>
      <c r="AK1487" s="19" t="s">
        <v>7118</v>
      </c>
      <c r="AL1487" s="28">
        <f t="shared" ca="1" si="133"/>
        <v>2.5</v>
      </c>
      <c r="AM1487" s="16" t="s">
        <v>183</v>
      </c>
      <c r="AN1487" s="16" t="s">
        <v>94</v>
      </c>
      <c r="AO1487" s="16" t="s">
        <v>664</v>
      </c>
      <c r="AP1487" s="30">
        <v>6.9690000000000002E-2</v>
      </c>
      <c r="AQ1487" s="31" t="s">
        <v>7119</v>
      </c>
      <c r="AR1487" s="31" t="s">
        <v>7120</v>
      </c>
      <c r="AS1487" s="16" t="s">
        <v>107</v>
      </c>
      <c r="AT1487" s="16"/>
      <c r="AU1487" s="33"/>
      <c r="AV1487" s="16"/>
      <c r="AW1487" s="16" t="s">
        <v>7121</v>
      </c>
      <c r="AX1487" s="16">
        <v>3228135950</v>
      </c>
      <c r="AY1487" s="16" t="s">
        <v>78</v>
      </c>
      <c r="AZ1487" s="16" t="str">
        <f t="shared" ca="1" si="134"/>
        <v xml:space="preserve"> </v>
      </c>
      <c r="BA1487" s="16" t="s">
        <v>87</v>
      </c>
      <c r="BB1487" s="16" t="s">
        <v>87</v>
      </c>
      <c r="BC1487" s="16"/>
      <c r="BD1487" s="18" t="s">
        <v>87</v>
      </c>
      <c r="BE1487" s="16"/>
      <c r="BF1487" s="16" t="s">
        <v>87</v>
      </c>
      <c r="BG1487" s="31"/>
      <c r="BH1487" s="16"/>
      <c r="BI1487" s="19"/>
      <c r="BJ1487" s="16"/>
      <c r="BK1487" s="16"/>
      <c r="BL1487" s="34"/>
    </row>
    <row r="1488" spans="1:64">
      <c r="A1488" s="15">
        <v>1643</v>
      </c>
      <c r="B1488" s="16">
        <v>301</v>
      </c>
      <c r="C1488" s="17" t="s">
        <v>64</v>
      </c>
      <c r="D1488" s="18">
        <v>1006418149</v>
      </c>
      <c r="E1488" s="18">
        <v>1006418149</v>
      </c>
      <c r="F1488" s="18">
        <v>1006418149</v>
      </c>
      <c r="G1488" s="17" t="s">
        <v>7122</v>
      </c>
      <c r="H1488" s="16" t="s">
        <v>89</v>
      </c>
      <c r="I1488" s="19">
        <v>35324</v>
      </c>
      <c r="J1488" s="16">
        <f t="shared" ca="1" si="132"/>
        <v>28</v>
      </c>
      <c r="K1488" s="17" t="s">
        <v>67</v>
      </c>
      <c r="L1488" s="16">
        <v>4070</v>
      </c>
      <c r="M1488" s="16" t="s">
        <v>3596</v>
      </c>
      <c r="N1488" s="16" t="s">
        <v>3597</v>
      </c>
      <c r="O1488" s="35" t="s">
        <v>3598</v>
      </c>
      <c r="P1488" s="16" t="s">
        <v>71</v>
      </c>
      <c r="Q1488" s="16" t="s">
        <v>131</v>
      </c>
      <c r="R1488" s="38" t="s">
        <v>73</v>
      </c>
      <c r="S1488" s="22"/>
      <c r="T1488" s="22">
        <v>1643</v>
      </c>
      <c r="U1488" s="22" t="s">
        <v>3597</v>
      </c>
      <c r="V1488" s="37" t="s">
        <v>3598</v>
      </c>
      <c r="W1488" s="16">
        <v>1000</v>
      </c>
      <c r="X1488" s="16" t="s">
        <v>74</v>
      </c>
      <c r="Y1488" s="16" t="s">
        <v>3599</v>
      </c>
      <c r="Z1488" s="16" t="s">
        <v>3600</v>
      </c>
      <c r="AA1488" s="16" t="s">
        <v>1359</v>
      </c>
      <c r="AB1488" s="16" t="s">
        <v>4337</v>
      </c>
      <c r="AC1488" s="16" t="s">
        <v>1951</v>
      </c>
      <c r="AD1488" s="16" t="s">
        <v>5947</v>
      </c>
      <c r="AE1488" s="16" t="s">
        <v>3601</v>
      </c>
      <c r="AF1488" s="24">
        <v>2948278</v>
      </c>
      <c r="AG1488" s="25" t="s">
        <v>78</v>
      </c>
      <c r="AH1488" s="24">
        <v>2948278</v>
      </c>
      <c r="AI1488" s="26" t="s">
        <v>78</v>
      </c>
      <c r="AJ1488" s="27">
        <v>43797</v>
      </c>
      <c r="AK1488" s="19"/>
      <c r="AL1488" s="28">
        <f t="shared" ca="1" si="133"/>
        <v>5.333333333333333</v>
      </c>
      <c r="AM1488" s="16" t="s">
        <v>183</v>
      </c>
      <c r="AN1488" s="16" t="s">
        <v>94</v>
      </c>
      <c r="AO1488" s="16" t="s">
        <v>1953</v>
      </c>
      <c r="AP1488" s="30">
        <v>6.9690000000000002E-2</v>
      </c>
      <c r="AQ1488" s="31" t="s">
        <v>7123</v>
      </c>
      <c r="AR1488" s="31" t="s">
        <v>7123</v>
      </c>
      <c r="AS1488" s="16" t="s">
        <v>107</v>
      </c>
      <c r="AT1488" s="16"/>
      <c r="AU1488" s="33"/>
      <c r="AV1488" s="16"/>
      <c r="AW1488" s="16" t="s">
        <v>6701</v>
      </c>
      <c r="AX1488" s="16">
        <v>3112552036</v>
      </c>
      <c r="AY1488" s="16" t="s">
        <v>78</v>
      </c>
      <c r="AZ1488" s="16" t="str">
        <f t="shared" ca="1" si="134"/>
        <v xml:space="preserve"> </v>
      </c>
      <c r="BA1488" s="16" t="s">
        <v>87</v>
      </c>
      <c r="BB1488" s="16" t="s">
        <v>87</v>
      </c>
      <c r="BC1488" s="16"/>
      <c r="BD1488" s="18" t="s">
        <v>87</v>
      </c>
      <c r="BE1488" s="16"/>
      <c r="BF1488" s="16" t="s">
        <v>87</v>
      </c>
      <c r="BG1488" s="31"/>
      <c r="BH1488" s="16"/>
      <c r="BI1488" s="19"/>
      <c r="BJ1488" s="16"/>
      <c r="BK1488" s="16"/>
      <c r="BL1488" s="34"/>
    </row>
    <row r="1489" spans="1:64">
      <c r="A1489" s="15">
        <v>1644</v>
      </c>
      <c r="B1489" s="16">
        <v>301</v>
      </c>
      <c r="C1489" s="17" t="s">
        <v>64</v>
      </c>
      <c r="D1489" s="18">
        <v>80152703</v>
      </c>
      <c r="E1489" s="18">
        <v>80152703</v>
      </c>
      <c r="F1489" s="18">
        <v>80152703</v>
      </c>
      <c r="G1489" s="17" t="s">
        <v>7124</v>
      </c>
      <c r="H1489" s="16" t="s">
        <v>89</v>
      </c>
      <c r="I1489" s="19">
        <v>29090</v>
      </c>
      <c r="J1489" s="16">
        <f t="shared" ca="1" si="132"/>
        <v>45</v>
      </c>
      <c r="K1489" s="17" t="s">
        <v>67</v>
      </c>
      <c r="L1489" s="16">
        <v>4070</v>
      </c>
      <c r="M1489" s="16" t="s">
        <v>3596</v>
      </c>
      <c r="N1489" s="16" t="s">
        <v>3597</v>
      </c>
      <c r="O1489" s="35" t="s">
        <v>3598</v>
      </c>
      <c r="P1489" s="16" t="s">
        <v>71</v>
      </c>
      <c r="Q1489" s="16" t="s">
        <v>131</v>
      </c>
      <c r="R1489" s="38" t="s">
        <v>73</v>
      </c>
      <c r="S1489" s="22"/>
      <c r="T1489" s="22">
        <v>1644</v>
      </c>
      <c r="U1489" s="22" t="s">
        <v>3597</v>
      </c>
      <c r="V1489" s="37" t="s">
        <v>3598</v>
      </c>
      <c r="W1489" s="16">
        <v>1000</v>
      </c>
      <c r="X1489" s="16" t="s">
        <v>74</v>
      </c>
      <c r="Y1489" s="16" t="s">
        <v>3599</v>
      </c>
      <c r="Z1489" s="16" t="s">
        <v>3600</v>
      </c>
      <c r="AA1489" s="16" t="s">
        <v>76</v>
      </c>
      <c r="AB1489" s="16" t="s">
        <v>76</v>
      </c>
      <c r="AC1489" s="16" t="s">
        <v>76</v>
      </c>
      <c r="AD1489" s="16"/>
      <c r="AE1489" s="16" t="s">
        <v>1324</v>
      </c>
      <c r="AF1489" s="24">
        <v>2948278</v>
      </c>
      <c r="AG1489" s="25" t="s">
        <v>78</v>
      </c>
      <c r="AH1489" s="24">
        <v>2948278</v>
      </c>
      <c r="AI1489" s="26" t="s">
        <v>78</v>
      </c>
      <c r="AJ1489" s="27">
        <v>44837</v>
      </c>
      <c r="AK1489" s="19" t="s">
        <v>7125</v>
      </c>
      <c r="AL1489" s="28">
        <f t="shared" ca="1" si="133"/>
        <v>2.5</v>
      </c>
      <c r="AM1489" s="16" t="s">
        <v>269</v>
      </c>
      <c r="AN1489" s="16" t="s">
        <v>194</v>
      </c>
      <c r="AO1489" s="16" t="s">
        <v>82</v>
      </c>
      <c r="AP1489" s="30">
        <v>6.9690000000000002E-2</v>
      </c>
      <c r="AQ1489" s="31" t="s">
        <v>7126</v>
      </c>
      <c r="AR1489" s="31" t="s">
        <v>7127</v>
      </c>
      <c r="AS1489" s="16" t="s">
        <v>107</v>
      </c>
      <c r="AT1489" s="16"/>
      <c r="AU1489" s="33"/>
      <c r="AV1489" s="16"/>
      <c r="AW1489" s="16" t="s">
        <v>7128</v>
      </c>
      <c r="AX1489" s="16">
        <v>3142097614</v>
      </c>
      <c r="AY1489" s="16" t="s">
        <v>78</v>
      </c>
      <c r="AZ1489" s="16" t="str">
        <f t="shared" ca="1" si="134"/>
        <v xml:space="preserve"> </v>
      </c>
      <c r="BA1489" s="16"/>
      <c r="BB1489" s="16" t="s">
        <v>87</v>
      </c>
      <c r="BC1489" s="16"/>
      <c r="BD1489" s="18" t="s">
        <v>87</v>
      </c>
      <c r="BE1489" s="16"/>
      <c r="BF1489" s="16" t="s">
        <v>87</v>
      </c>
      <c r="BG1489" s="31"/>
      <c r="BH1489" s="16"/>
      <c r="BI1489" s="19"/>
      <c r="BJ1489" s="16"/>
      <c r="BK1489" s="16"/>
      <c r="BL1489" s="34"/>
    </row>
    <row r="1490" spans="1:64">
      <c r="A1490" s="15">
        <v>1645</v>
      </c>
      <c r="B1490" s="16">
        <v>301</v>
      </c>
      <c r="C1490" s="17" t="s">
        <v>64</v>
      </c>
      <c r="D1490" s="18">
        <v>1148211473</v>
      </c>
      <c r="E1490" s="18">
        <v>1148211473</v>
      </c>
      <c r="F1490" s="18">
        <v>1148211473</v>
      </c>
      <c r="G1490" s="17" t="s">
        <v>7129</v>
      </c>
      <c r="H1490" s="16" t="s">
        <v>89</v>
      </c>
      <c r="I1490" s="19" t="s">
        <v>1182</v>
      </c>
      <c r="J1490" s="16">
        <f t="shared" ca="1" si="132"/>
        <v>43</v>
      </c>
      <c r="K1490" s="17" t="s">
        <v>67</v>
      </c>
      <c r="L1490" s="16">
        <v>4070</v>
      </c>
      <c r="M1490" s="16" t="s">
        <v>3596</v>
      </c>
      <c r="N1490" s="16" t="s">
        <v>3597</v>
      </c>
      <c r="O1490" s="35" t="s">
        <v>3598</v>
      </c>
      <c r="P1490" s="16" t="s">
        <v>71</v>
      </c>
      <c r="Q1490" s="16" t="s">
        <v>131</v>
      </c>
      <c r="R1490" s="38" t="s">
        <v>73</v>
      </c>
      <c r="S1490" s="22"/>
      <c r="T1490" s="22">
        <v>1645</v>
      </c>
      <c r="U1490" s="22" t="s">
        <v>3597</v>
      </c>
      <c r="V1490" s="37" t="s">
        <v>3598</v>
      </c>
      <c r="W1490" s="16">
        <v>1000</v>
      </c>
      <c r="X1490" s="16" t="s">
        <v>74</v>
      </c>
      <c r="Y1490" s="16" t="s">
        <v>3599</v>
      </c>
      <c r="Z1490" s="16" t="s">
        <v>3600</v>
      </c>
      <c r="AA1490" s="16" t="s">
        <v>463</v>
      </c>
      <c r="AB1490" s="16" t="s">
        <v>464</v>
      </c>
      <c r="AC1490" s="16" t="s">
        <v>465</v>
      </c>
      <c r="AD1490" s="16"/>
      <c r="AE1490" s="16" t="s">
        <v>3601</v>
      </c>
      <c r="AF1490" s="24">
        <v>2948278</v>
      </c>
      <c r="AG1490" s="25" t="s">
        <v>78</v>
      </c>
      <c r="AH1490" s="24">
        <v>2948278</v>
      </c>
      <c r="AI1490" s="26" t="s">
        <v>78</v>
      </c>
      <c r="AJ1490" s="27">
        <v>42996</v>
      </c>
      <c r="AK1490" s="19"/>
      <c r="AL1490" s="28">
        <f t="shared" ca="1" si="133"/>
        <v>7.5</v>
      </c>
      <c r="AM1490" s="16" t="s">
        <v>183</v>
      </c>
      <c r="AN1490" s="16" t="s">
        <v>94</v>
      </c>
      <c r="AO1490" s="16" t="s">
        <v>466</v>
      </c>
      <c r="AP1490" s="30">
        <v>6.9690000000000002E-2</v>
      </c>
      <c r="AQ1490" s="31" t="s">
        <v>7130</v>
      </c>
      <c r="AR1490" s="31" t="s">
        <v>7130</v>
      </c>
      <c r="AS1490" s="16" t="s">
        <v>107</v>
      </c>
      <c r="AT1490" s="16"/>
      <c r="AU1490" s="33"/>
      <c r="AV1490" s="16"/>
      <c r="AW1490" s="16" t="s">
        <v>7131</v>
      </c>
      <c r="AX1490" s="16">
        <v>3105614510</v>
      </c>
      <c r="AY1490" s="16" t="s">
        <v>78</v>
      </c>
      <c r="AZ1490" s="16" t="str">
        <f t="shared" ca="1" si="134"/>
        <v xml:space="preserve"> </v>
      </c>
      <c r="BA1490" s="16" t="s">
        <v>87</v>
      </c>
      <c r="BB1490" s="16" t="s">
        <v>87</v>
      </c>
      <c r="BC1490" s="16"/>
      <c r="BD1490" s="18" t="s">
        <v>87</v>
      </c>
      <c r="BE1490" s="16"/>
      <c r="BF1490" s="16" t="s">
        <v>87</v>
      </c>
      <c r="BG1490" s="31"/>
      <c r="BH1490" s="16"/>
      <c r="BI1490" s="19"/>
      <c r="BJ1490" s="16"/>
      <c r="BK1490" s="16"/>
      <c r="BL1490" s="34"/>
    </row>
    <row r="1491" spans="1:64">
      <c r="A1491" s="15">
        <v>1646</v>
      </c>
      <c r="B1491" s="16">
        <v>301</v>
      </c>
      <c r="C1491" s="17" t="s">
        <v>64</v>
      </c>
      <c r="D1491" s="18">
        <v>1148211475</v>
      </c>
      <c r="E1491" s="18">
        <v>1148211475</v>
      </c>
      <c r="F1491" s="18">
        <v>1148211475</v>
      </c>
      <c r="G1491" s="17" t="s">
        <v>7132</v>
      </c>
      <c r="H1491" s="16" t="s">
        <v>89</v>
      </c>
      <c r="I1491" s="19">
        <v>33249</v>
      </c>
      <c r="J1491" s="16">
        <f t="shared" ca="1" si="132"/>
        <v>34</v>
      </c>
      <c r="K1491" s="17" t="s">
        <v>67</v>
      </c>
      <c r="L1491" s="16">
        <v>4070</v>
      </c>
      <c r="M1491" s="16" t="s">
        <v>3596</v>
      </c>
      <c r="N1491" s="16" t="s">
        <v>3597</v>
      </c>
      <c r="O1491" s="35" t="s">
        <v>3598</v>
      </c>
      <c r="P1491" s="16" t="s">
        <v>71</v>
      </c>
      <c r="Q1491" s="16" t="s">
        <v>131</v>
      </c>
      <c r="R1491" s="38" t="s">
        <v>73</v>
      </c>
      <c r="S1491" s="22"/>
      <c r="T1491" s="22">
        <v>1646</v>
      </c>
      <c r="U1491" s="22" t="s">
        <v>3597</v>
      </c>
      <c r="V1491" s="37" t="s">
        <v>3598</v>
      </c>
      <c r="W1491" s="16">
        <v>1000</v>
      </c>
      <c r="X1491" s="16" t="s">
        <v>74</v>
      </c>
      <c r="Y1491" s="16" t="s">
        <v>3599</v>
      </c>
      <c r="Z1491" s="16" t="s">
        <v>3600</v>
      </c>
      <c r="AA1491" s="16" t="s">
        <v>463</v>
      </c>
      <c r="AB1491" s="16" t="s">
        <v>3657</v>
      </c>
      <c r="AC1491" s="16" t="s">
        <v>465</v>
      </c>
      <c r="AD1491" s="16" t="s">
        <v>6896</v>
      </c>
      <c r="AE1491" s="16" t="s">
        <v>3601</v>
      </c>
      <c r="AF1491" s="24">
        <v>2948278</v>
      </c>
      <c r="AG1491" s="25" t="s">
        <v>78</v>
      </c>
      <c r="AH1491" s="24">
        <v>2948278</v>
      </c>
      <c r="AI1491" s="26" t="s">
        <v>78</v>
      </c>
      <c r="AJ1491" s="27">
        <v>43082</v>
      </c>
      <c r="AK1491" s="19"/>
      <c r="AL1491" s="28">
        <f t="shared" ca="1" si="133"/>
        <v>7.25</v>
      </c>
      <c r="AM1491" s="16" t="s">
        <v>183</v>
      </c>
      <c r="AN1491" s="16" t="s">
        <v>94</v>
      </c>
      <c r="AO1491" s="16" t="s">
        <v>466</v>
      </c>
      <c r="AP1491" s="30">
        <v>6.9690000000000002E-2</v>
      </c>
      <c r="AQ1491" s="31" t="s">
        <v>7133</v>
      </c>
      <c r="AR1491" s="31" t="s">
        <v>7133</v>
      </c>
      <c r="AS1491" s="16" t="s">
        <v>107</v>
      </c>
      <c r="AT1491" s="16"/>
      <c r="AU1491" s="33"/>
      <c r="AV1491" s="16"/>
      <c r="AW1491" s="16" t="s">
        <v>7134</v>
      </c>
      <c r="AX1491" s="16">
        <v>3017208301</v>
      </c>
      <c r="AY1491" s="16">
        <v>3103008347</v>
      </c>
      <c r="AZ1491" s="16" t="str">
        <f t="shared" ca="1" si="134"/>
        <v xml:space="preserve"> </v>
      </c>
      <c r="BA1491" s="16" t="s">
        <v>87</v>
      </c>
      <c r="BB1491" s="16" t="s">
        <v>265</v>
      </c>
      <c r="BC1491" s="16"/>
      <c r="BD1491" s="18" t="s">
        <v>87</v>
      </c>
      <c r="BE1491" s="16"/>
      <c r="BF1491" s="16" t="s">
        <v>87</v>
      </c>
      <c r="BG1491" s="31"/>
      <c r="BH1491" s="16"/>
      <c r="BI1491" s="19"/>
      <c r="BJ1491" s="16"/>
      <c r="BK1491" s="16"/>
      <c r="BL1491" s="34"/>
    </row>
    <row r="1492" spans="1:64">
      <c r="A1492" s="15">
        <v>1647</v>
      </c>
      <c r="B1492" s="16">
        <v>301</v>
      </c>
      <c r="C1492" s="17" t="s">
        <v>64</v>
      </c>
      <c r="D1492" s="18">
        <v>1148211479</v>
      </c>
      <c r="E1492" s="18" t="e">
        <v>#N/A</v>
      </c>
      <c r="F1492" s="18" t="e">
        <v>#N/A</v>
      </c>
      <c r="G1492" s="17" t="s">
        <v>7135</v>
      </c>
      <c r="H1492" s="16" t="s">
        <v>89</v>
      </c>
      <c r="I1492" s="19">
        <v>35543</v>
      </c>
      <c r="J1492" s="16">
        <f t="shared" ca="1" si="132"/>
        <v>27</v>
      </c>
      <c r="K1492" s="17" t="s">
        <v>67</v>
      </c>
      <c r="L1492" s="16">
        <v>4070</v>
      </c>
      <c r="M1492" s="16" t="s">
        <v>3596</v>
      </c>
      <c r="N1492" s="16" t="s">
        <v>3597</v>
      </c>
      <c r="O1492" s="35" t="s">
        <v>3598</v>
      </c>
      <c r="P1492" s="16" t="s">
        <v>71</v>
      </c>
      <c r="Q1492" s="16" t="s">
        <v>131</v>
      </c>
      <c r="R1492" s="38" t="s">
        <v>6779</v>
      </c>
      <c r="S1492" s="22"/>
      <c r="T1492" s="22">
        <v>1647</v>
      </c>
      <c r="U1492" s="22" t="s">
        <v>3597</v>
      </c>
      <c r="V1492" s="37" t="s">
        <v>3598</v>
      </c>
      <c r="W1492" s="16">
        <v>1000</v>
      </c>
      <c r="X1492" s="16" t="s">
        <v>74</v>
      </c>
      <c r="Y1492" s="16" t="s">
        <v>3599</v>
      </c>
      <c r="Z1492" s="16" t="s">
        <v>3600</v>
      </c>
      <c r="AA1492" s="16" t="s">
        <v>463</v>
      </c>
      <c r="AB1492" s="16" t="s">
        <v>464</v>
      </c>
      <c r="AC1492" s="16" t="s">
        <v>465</v>
      </c>
      <c r="AD1492" s="16"/>
      <c r="AE1492" s="16" t="s">
        <v>3601</v>
      </c>
      <c r="AF1492" s="24">
        <v>2948278</v>
      </c>
      <c r="AG1492" s="25" t="s">
        <v>78</v>
      </c>
      <c r="AH1492" s="24">
        <v>2948278</v>
      </c>
      <c r="AI1492" s="26" t="s">
        <v>78</v>
      </c>
      <c r="AJ1492" s="27">
        <v>43059</v>
      </c>
      <c r="AK1492" s="19"/>
      <c r="AL1492" s="28">
        <f t="shared" ca="1" si="133"/>
        <v>7.333333333333333</v>
      </c>
      <c r="AM1492" s="16" t="s">
        <v>183</v>
      </c>
      <c r="AN1492" s="16" t="s">
        <v>121</v>
      </c>
      <c r="AO1492" s="16" t="s">
        <v>466</v>
      </c>
      <c r="AP1492" s="30">
        <v>6.9690000000000002E-2</v>
      </c>
      <c r="AQ1492" s="31" t="s">
        <v>7136</v>
      </c>
      <c r="AR1492" s="31" t="s">
        <v>7136</v>
      </c>
      <c r="AS1492" s="16" t="s">
        <v>107</v>
      </c>
      <c r="AT1492" s="16"/>
      <c r="AU1492" s="33"/>
      <c r="AV1492" s="16"/>
      <c r="AW1492" s="16" t="s">
        <v>7137</v>
      </c>
      <c r="AX1492" s="16">
        <v>3146044122</v>
      </c>
      <c r="AY1492" s="16" t="s">
        <v>78</v>
      </c>
      <c r="AZ1492" s="16" t="str">
        <f t="shared" ca="1" si="134"/>
        <v xml:space="preserve"> </v>
      </c>
      <c r="BA1492" s="16" t="s">
        <v>87</v>
      </c>
      <c r="BB1492" s="16" t="s">
        <v>211</v>
      </c>
      <c r="BC1492" s="16"/>
      <c r="BD1492" s="18" t="s">
        <v>87</v>
      </c>
      <c r="BE1492" s="16"/>
      <c r="BF1492" s="16" t="s">
        <v>87</v>
      </c>
      <c r="BG1492" s="31"/>
      <c r="BH1492" s="16"/>
      <c r="BI1492" s="19"/>
      <c r="BJ1492" s="16"/>
      <c r="BK1492" s="16"/>
      <c r="BL1492" s="34"/>
    </row>
    <row r="1493" spans="1:64">
      <c r="A1493" s="15">
        <v>1648</v>
      </c>
      <c r="B1493" s="16">
        <v>301</v>
      </c>
      <c r="C1493" s="17" t="s">
        <v>112</v>
      </c>
      <c r="D1493" s="18">
        <v>1148211482</v>
      </c>
      <c r="E1493" s="18">
        <v>1148211482</v>
      </c>
      <c r="F1493" s="18">
        <v>1148211482</v>
      </c>
      <c r="G1493" s="17" t="s">
        <v>7138</v>
      </c>
      <c r="H1493" s="16" t="s">
        <v>89</v>
      </c>
      <c r="I1493" s="19" t="s">
        <v>7139</v>
      </c>
      <c r="J1493" s="16">
        <f t="shared" ca="1" si="132"/>
        <v>26</v>
      </c>
      <c r="K1493" s="17" t="s">
        <v>67</v>
      </c>
      <c r="L1493" s="16">
        <v>4070</v>
      </c>
      <c r="M1493" s="16" t="s">
        <v>3596</v>
      </c>
      <c r="N1493" s="16" t="s">
        <v>3597</v>
      </c>
      <c r="O1493" s="35" t="s">
        <v>3598</v>
      </c>
      <c r="P1493" s="16" t="s">
        <v>71</v>
      </c>
      <c r="Q1493" s="16" t="s">
        <v>131</v>
      </c>
      <c r="R1493" s="38" t="s">
        <v>73</v>
      </c>
      <c r="S1493" s="22"/>
      <c r="T1493" s="22">
        <v>1648</v>
      </c>
      <c r="U1493" s="22" t="s">
        <v>3597</v>
      </c>
      <c r="V1493" s="37" t="s">
        <v>3598</v>
      </c>
      <c r="W1493" s="16">
        <v>1000</v>
      </c>
      <c r="X1493" s="16" t="s">
        <v>74</v>
      </c>
      <c r="Y1493" s="16" t="s">
        <v>3599</v>
      </c>
      <c r="Z1493" s="16" t="s">
        <v>3600</v>
      </c>
      <c r="AA1493" s="16" t="s">
        <v>463</v>
      </c>
      <c r="AB1493" s="16" t="s">
        <v>3657</v>
      </c>
      <c r="AC1493" s="16" t="s">
        <v>465</v>
      </c>
      <c r="AD1493" s="16"/>
      <c r="AE1493" s="16" t="s">
        <v>3601</v>
      </c>
      <c r="AF1493" s="24">
        <v>2948278</v>
      </c>
      <c r="AG1493" s="25" t="s">
        <v>78</v>
      </c>
      <c r="AH1493" s="24">
        <v>2948278</v>
      </c>
      <c r="AI1493" s="26" t="s">
        <v>78</v>
      </c>
      <c r="AJ1493" s="27">
        <v>42996</v>
      </c>
      <c r="AK1493" s="19"/>
      <c r="AL1493" s="28">
        <f t="shared" ca="1" si="133"/>
        <v>7.5</v>
      </c>
      <c r="AM1493" s="16" t="s">
        <v>183</v>
      </c>
      <c r="AN1493" s="16" t="s">
        <v>94</v>
      </c>
      <c r="AO1493" s="16" t="s">
        <v>466</v>
      </c>
      <c r="AP1493" s="30">
        <v>6.9690000000000002E-2</v>
      </c>
      <c r="AQ1493" s="31" t="s">
        <v>7140</v>
      </c>
      <c r="AR1493" s="31" t="s">
        <v>7140</v>
      </c>
      <c r="AS1493" s="16" t="s">
        <v>107</v>
      </c>
      <c r="AT1493" s="16"/>
      <c r="AU1493" s="33"/>
      <c r="AV1493" s="16"/>
      <c r="AW1493" s="16" t="s">
        <v>7141</v>
      </c>
      <c r="AX1493" s="16">
        <v>3145263138</v>
      </c>
      <c r="AY1493" s="16" t="s">
        <v>78</v>
      </c>
      <c r="AZ1493" s="16" t="str">
        <f t="shared" ca="1" si="134"/>
        <v xml:space="preserve"> </v>
      </c>
      <c r="BA1493" s="16" t="s">
        <v>87</v>
      </c>
      <c r="BB1493" s="16" t="s">
        <v>211</v>
      </c>
      <c r="BC1493" s="16"/>
      <c r="BD1493" s="18" t="s">
        <v>87</v>
      </c>
      <c r="BE1493" s="16"/>
      <c r="BF1493" s="16" t="s">
        <v>87</v>
      </c>
      <c r="BG1493" s="31"/>
      <c r="BH1493" s="16"/>
      <c r="BI1493" s="19"/>
      <c r="BJ1493" s="16"/>
      <c r="BK1493" s="16"/>
      <c r="BL1493" s="34"/>
    </row>
    <row r="1494" spans="1:64">
      <c r="A1494" s="15">
        <v>1649</v>
      </c>
      <c r="B1494" s="16">
        <v>301</v>
      </c>
      <c r="C1494" s="17" t="s">
        <v>64</v>
      </c>
      <c r="D1494" s="18">
        <v>1148211490</v>
      </c>
      <c r="E1494" s="18">
        <v>1148211490</v>
      </c>
      <c r="F1494" s="18">
        <v>1148211490</v>
      </c>
      <c r="G1494" s="17" t="s">
        <v>7142</v>
      </c>
      <c r="H1494" s="16" t="s">
        <v>89</v>
      </c>
      <c r="I1494" s="19" t="s">
        <v>7143</v>
      </c>
      <c r="J1494" s="16">
        <f t="shared" ca="1" si="132"/>
        <v>41</v>
      </c>
      <c r="K1494" s="17" t="s">
        <v>67</v>
      </c>
      <c r="L1494" s="16">
        <v>4070</v>
      </c>
      <c r="M1494" s="16" t="s">
        <v>3596</v>
      </c>
      <c r="N1494" s="16" t="s">
        <v>3597</v>
      </c>
      <c r="O1494" s="35" t="s">
        <v>3598</v>
      </c>
      <c r="P1494" s="16" t="s">
        <v>71</v>
      </c>
      <c r="Q1494" s="16" t="s">
        <v>131</v>
      </c>
      <c r="R1494" s="38" t="s">
        <v>73</v>
      </c>
      <c r="S1494" s="22"/>
      <c r="T1494" s="22">
        <v>1649</v>
      </c>
      <c r="U1494" s="22" t="s">
        <v>3597</v>
      </c>
      <c r="V1494" s="37" t="s">
        <v>3598</v>
      </c>
      <c r="W1494" s="16">
        <v>1000</v>
      </c>
      <c r="X1494" s="16" t="s">
        <v>74</v>
      </c>
      <c r="Y1494" s="16" t="s">
        <v>3599</v>
      </c>
      <c r="Z1494" s="16" t="s">
        <v>3600</v>
      </c>
      <c r="AA1494" s="16" t="s">
        <v>463</v>
      </c>
      <c r="AB1494" s="16" t="s">
        <v>3657</v>
      </c>
      <c r="AC1494" s="16" t="s">
        <v>465</v>
      </c>
      <c r="AD1494" s="16" t="s">
        <v>7144</v>
      </c>
      <c r="AE1494" s="16" t="s">
        <v>3601</v>
      </c>
      <c r="AF1494" s="24">
        <v>2948278</v>
      </c>
      <c r="AG1494" s="25" t="s">
        <v>78</v>
      </c>
      <c r="AH1494" s="24">
        <v>2948278</v>
      </c>
      <c r="AI1494" s="26" t="s">
        <v>78</v>
      </c>
      <c r="AJ1494" s="27">
        <v>42989</v>
      </c>
      <c r="AK1494" s="19"/>
      <c r="AL1494" s="28">
        <f t="shared" ca="1" si="133"/>
        <v>7.5</v>
      </c>
      <c r="AM1494" s="16" t="s">
        <v>183</v>
      </c>
      <c r="AN1494" s="16" t="s">
        <v>94</v>
      </c>
      <c r="AO1494" s="16" t="s">
        <v>466</v>
      </c>
      <c r="AP1494" s="30">
        <v>6.9690000000000002E-2</v>
      </c>
      <c r="AQ1494" s="31" t="s">
        <v>7145</v>
      </c>
      <c r="AR1494" s="31" t="s">
        <v>7145</v>
      </c>
      <c r="AS1494" s="16" t="s">
        <v>107</v>
      </c>
      <c r="AT1494" s="16"/>
      <c r="AU1494" s="33"/>
      <c r="AV1494" s="16"/>
      <c r="AW1494" s="16" t="s">
        <v>7146</v>
      </c>
      <c r="AX1494" s="16">
        <v>3233075902</v>
      </c>
      <c r="AY1494" s="16" t="s">
        <v>78</v>
      </c>
      <c r="AZ1494" s="16" t="str">
        <f t="shared" ca="1" si="134"/>
        <v xml:space="preserve"> </v>
      </c>
      <c r="BA1494" s="16" t="s">
        <v>87</v>
      </c>
      <c r="BB1494" s="16" t="s">
        <v>87</v>
      </c>
      <c r="BC1494" s="16"/>
      <c r="BD1494" s="18" t="s">
        <v>87</v>
      </c>
      <c r="BE1494" s="16"/>
      <c r="BF1494" s="16" t="s">
        <v>87</v>
      </c>
      <c r="BG1494" s="31"/>
      <c r="BH1494" s="16"/>
      <c r="BI1494" s="19"/>
      <c r="BJ1494" s="16"/>
      <c r="BK1494" s="16"/>
      <c r="BL1494" s="34"/>
    </row>
    <row r="1495" spans="1:64">
      <c r="A1495" s="15">
        <v>1650</v>
      </c>
      <c r="B1495" s="16">
        <v>301</v>
      </c>
      <c r="C1495" s="17" t="s">
        <v>64</v>
      </c>
      <c r="D1495" s="18">
        <v>1148211491</v>
      </c>
      <c r="E1495" s="18">
        <v>1148211491</v>
      </c>
      <c r="F1495" s="18">
        <v>1148211491</v>
      </c>
      <c r="G1495" s="17" t="s">
        <v>7147</v>
      </c>
      <c r="H1495" s="16" t="s">
        <v>89</v>
      </c>
      <c r="I1495" s="19">
        <v>31312</v>
      </c>
      <c r="J1495" s="16">
        <f t="shared" ca="1" si="132"/>
        <v>39</v>
      </c>
      <c r="K1495" s="17" t="s">
        <v>67</v>
      </c>
      <c r="L1495" s="16">
        <v>4070</v>
      </c>
      <c r="M1495" s="16" t="s">
        <v>3596</v>
      </c>
      <c r="N1495" s="16" t="s">
        <v>3597</v>
      </c>
      <c r="O1495" s="35" t="s">
        <v>3598</v>
      </c>
      <c r="P1495" s="16" t="s">
        <v>71</v>
      </c>
      <c r="Q1495" s="16" t="s">
        <v>131</v>
      </c>
      <c r="R1495" s="38" t="s">
        <v>73</v>
      </c>
      <c r="S1495" s="22"/>
      <c r="T1495" s="22">
        <v>1650</v>
      </c>
      <c r="U1495" s="22" t="s">
        <v>3597</v>
      </c>
      <c r="V1495" s="37" t="s">
        <v>3598</v>
      </c>
      <c r="W1495" s="16">
        <v>1000</v>
      </c>
      <c r="X1495" s="16" t="s">
        <v>74</v>
      </c>
      <c r="Y1495" s="16" t="s">
        <v>3599</v>
      </c>
      <c r="Z1495" s="16" t="s">
        <v>3600</v>
      </c>
      <c r="AA1495" s="16" t="s">
        <v>463</v>
      </c>
      <c r="AB1495" s="16" t="s">
        <v>464</v>
      </c>
      <c r="AC1495" s="16" t="s">
        <v>465</v>
      </c>
      <c r="AD1495" s="16"/>
      <c r="AE1495" s="16" t="s">
        <v>3601</v>
      </c>
      <c r="AF1495" s="24">
        <v>2948278</v>
      </c>
      <c r="AG1495" s="25" t="s">
        <v>78</v>
      </c>
      <c r="AH1495" s="24">
        <v>2948278</v>
      </c>
      <c r="AI1495" s="26" t="s">
        <v>78</v>
      </c>
      <c r="AJ1495" s="27">
        <v>43088</v>
      </c>
      <c r="AK1495" s="19"/>
      <c r="AL1495" s="28">
        <f t="shared" ca="1" si="133"/>
        <v>7.25</v>
      </c>
      <c r="AM1495" s="16" t="s">
        <v>120</v>
      </c>
      <c r="AN1495" s="16" t="s">
        <v>94</v>
      </c>
      <c r="AO1495" s="16" t="s">
        <v>466</v>
      </c>
      <c r="AP1495" s="30">
        <v>6.9690000000000002E-2</v>
      </c>
      <c r="AQ1495" s="31" t="s">
        <v>7148</v>
      </c>
      <c r="AR1495" s="31" t="s">
        <v>7148</v>
      </c>
      <c r="AS1495" s="16" t="s">
        <v>107</v>
      </c>
      <c r="AT1495" s="16"/>
      <c r="AU1495" s="33"/>
      <c r="AV1495" s="16"/>
      <c r="AW1495" s="16" t="s">
        <v>7149</v>
      </c>
      <c r="AX1495" s="16">
        <v>3173699879</v>
      </c>
      <c r="AY1495" s="16" t="s">
        <v>78</v>
      </c>
      <c r="AZ1495" s="16" t="str">
        <f t="shared" ca="1" si="134"/>
        <v xml:space="preserve"> </v>
      </c>
      <c r="BA1495" s="16" t="s">
        <v>87</v>
      </c>
      <c r="BB1495" s="16" t="s">
        <v>87</v>
      </c>
      <c r="BC1495" s="16"/>
      <c r="BD1495" s="18" t="s">
        <v>87</v>
      </c>
      <c r="BE1495" s="16"/>
      <c r="BF1495" s="16" t="s">
        <v>87</v>
      </c>
      <c r="BG1495" s="31"/>
      <c r="BH1495" s="16"/>
      <c r="BI1495" s="19"/>
      <c r="BJ1495" s="16"/>
      <c r="BK1495" s="16"/>
      <c r="BL1495" s="34"/>
    </row>
    <row r="1496" spans="1:64">
      <c r="A1496" s="15">
        <v>1651</v>
      </c>
      <c r="B1496" s="16">
        <v>301</v>
      </c>
      <c r="C1496" s="17" t="s">
        <v>64</v>
      </c>
      <c r="D1496" s="18">
        <v>1148211520</v>
      </c>
      <c r="E1496" s="18">
        <v>1148211520</v>
      </c>
      <c r="F1496" s="18">
        <v>1148211520</v>
      </c>
      <c r="G1496" s="17" t="s">
        <v>7150</v>
      </c>
      <c r="H1496" s="16" t="s">
        <v>89</v>
      </c>
      <c r="I1496" s="19">
        <v>34112</v>
      </c>
      <c r="J1496" s="16">
        <f t="shared" ca="1" si="132"/>
        <v>31</v>
      </c>
      <c r="K1496" s="17" t="s">
        <v>67</v>
      </c>
      <c r="L1496" s="16">
        <v>4070</v>
      </c>
      <c r="M1496" s="16" t="s">
        <v>3596</v>
      </c>
      <c r="N1496" s="16" t="s">
        <v>3597</v>
      </c>
      <c r="O1496" s="35" t="s">
        <v>3598</v>
      </c>
      <c r="P1496" s="16" t="s">
        <v>71</v>
      </c>
      <c r="Q1496" s="16" t="s">
        <v>131</v>
      </c>
      <c r="R1496" s="38" t="s">
        <v>73</v>
      </c>
      <c r="S1496" s="22"/>
      <c r="T1496" s="22">
        <v>1651</v>
      </c>
      <c r="U1496" s="22" t="s">
        <v>3597</v>
      </c>
      <c r="V1496" s="37" t="s">
        <v>3598</v>
      </c>
      <c r="W1496" s="16">
        <v>1000</v>
      </c>
      <c r="X1496" s="16" t="s">
        <v>74</v>
      </c>
      <c r="Y1496" s="16" t="s">
        <v>3599</v>
      </c>
      <c r="Z1496" s="16" t="s">
        <v>3600</v>
      </c>
      <c r="AA1496" s="16" t="s">
        <v>463</v>
      </c>
      <c r="AB1496" s="16" t="s">
        <v>464</v>
      </c>
      <c r="AC1496" s="16" t="s">
        <v>465</v>
      </c>
      <c r="AD1496" s="16"/>
      <c r="AE1496" s="16" t="s">
        <v>3601</v>
      </c>
      <c r="AF1496" s="24">
        <v>2948278</v>
      </c>
      <c r="AG1496" s="25" t="s">
        <v>78</v>
      </c>
      <c r="AH1496" s="24">
        <v>2948278</v>
      </c>
      <c r="AI1496" s="26" t="s">
        <v>78</v>
      </c>
      <c r="AJ1496" s="27">
        <v>43285</v>
      </c>
      <c r="AK1496" s="19"/>
      <c r="AL1496" s="28">
        <f t="shared" ca="1" si="133"/>
        <v>6.75</v>
      </c>
      <c r="AM1496" s="16" t="s">
        <v>183</v>
      </c>
      <c r="AN1496" s="16" t="s">
        <v>94</v>
      </c>
      <c r="AO1496" s="16" t="s">
        <v>466</v>
      </c>
      <c r="AP1496" s="30">
        <v>6.9690000000000002E-2</v>
      </c>
      <c r="AQ1496" s="31" t="s">
        <v>7151</v>
      </c>
      <c r="AR1496" s="31" t="s">
        <v>7151</v>
      </c>
      <c r="AS1496" s="16" t="s">
        <v>107</v>
      </c>
      <c r="AT1496" s="16"/>
      <c r="AU1496" s="33"/>
      <c r="AV1496" s="16"/>
      <c r="AW1496" s="16" t="s">
        <v>7152</v>
      </c>
      <c r="AX1496" s="16">
        <v>3053000642</v>
      </c>
      <c r="AY1496" s="16" t="s">
        <v>78</v>
      </c>
      <c r="AZ1496" s="16" t="str">
        <f t="shared" ca="1" si="134"/>
        <v xml:space="preserve"> </v>
      </c>
      <c r="BA1496" s="16" t="s">
        <v>87</v>
      </c>
      <c r="BB1496" s="16" t="s">
        <v>211</v>
      </c>
      <c r="BC1496" s="16"/>
      <c r="BD1496" s="18" t="s">
        <v>87</v>
      </c>
      <c r="BE1496" s="16"/>
      <c r="BF1496" s="16" t="s">
        <v>87</v>
      </c>
      <c r="BG1496" s="31"/>
      <c r="BH1496" s="16"/>
      <c r="BI1496" s="19"/>
      <c r="BJ1496" s="16"/>
      <c r="BK1496" s="16"/>
      <c r="BL1496" s="34"/>
    </row>
    <row r="1497" spans="1:64">
      <c r="A1497" s="15">
        <v>1652</v>
      </c>
      <c r="B1497" s="16">
        <v>301</v>
      </c>
      <c r="C1497" s="17" t="s">
        <v>64</v>
      </c>
      <c r="D1497" s="18">
        <v>1148211549</v>
      </c>
      <c r="E1497" s="18">
        <v>1148211549</v>
      </c>
      <c r="F1497" s="18">
        <v>1148211549</v>
      </c>
      <c r="G1497" s="17" t="s">
        <v>7153</v>
      </c>
      <c r="H1497" s="16" t="s">
        <v>89</v>
      </c>
      <c r="I1497" s="19">
        <v>27735</v>
      </c>
      <c r="J1497" s="16">
        <f t="shared" ca="1" si="132"/>
        <v>49</v>
      </c>
      <c r="K1497" s="17" t="s">
        <v>67</v>
      </c>
      <c r="L1497" s="16">
        <v>4070</v>
      </c>
      <c r="M1497" s="16" t="s">
        <v>3596</v>
      </c>
      <c r="N1497" s="16" t="s">
        <v>3597</v>
      </c>
      <c r="O1497" s="35" t="s">
        <v>3598</v>
      </c>
      <c r="P1497" s="16" t="s">
        <v>71</v>
      </c>
      <c r="Q1497" s="16" t="s">
        <v>131</v>
      </c>
      <c r="R1497" s="38" t="s">
        <v>73</v>
      </c>
      <c r="S1497" s="22"/>
      <c r="T1497" s="22">
        <v>1652</v>
      </c>
      <c r="U1497" s="22" t="s">
        <v>3597</v>
      </c>
      <c r="V1497" s="37" t="s">
        <v>3598</v>
      </c>
      <c r="W1497" s="16">
        <v>1000</v>
      </c>
      <c r="X1497" s="16" t="s">
        <v>74</v>
      </c>
      <c r="Y1497" s="16" t="s">
        <v>3599</v>
      </c>
      <c r="Z1497" s="16" t="s">
        <v>3600</v>
      </c>
      <c r="AA1497" s="16" t="s">
        <v>463</v>
      </c>
      <c r="AB1497" s="16" t="s">
        <v>464</v>
      </c>
      <c r="AC1497" s="16" t="s">
        <v>465</v>
      </c>
      <c r="AD1497" s="16"/>
      <c r="AE1497" s="16" t="s">
        <v>3601</v>
      </c>
      <c r="AF1497" s="24">
        <v>2948278</v>
      </c>
      <c r="AG1497" s="25" t="s">
        <v>78</v>
      </c>
      <c r="AH1497" s="24">
        <v>2948278</v>
      </c>
      <c r="AI1497" s="26" t="s">
        <v>78</v>
      </c>
      <c r="AJ1497" s="27">
        <v>43059</v>
      </c>
      <c r="AK1497" s="19"/>
      <c r="AL1497" s="28">
        <f t="shared" ca="1" si="133"/>
        <v>7.333333333333333</v>
      </c>
      <c r="AM1497" s="16" t="s">
        <v>183</v>
      </c>
      <c r="AN1497" s="16" t="s">
        <v>94</v>
      </c>
      <c r="AO1497" s="16" t="s">
        <v>466</v>
      </c>
      <c r="AP1497" s="30">
        <v>6.9690000000000002E-2</v>
      </c>
      <c r="AQ1497" s="31" t="s">
        <v>7154</v>
      </c>
      <c r="AR1497" s="31" t="s">
        <v>7154</v>
      </c>
      <c r="AS1497" s="16" t="s">
        <v>107</v>
      </c>
      <c r="AT1497" s="16"/>
      <c r="AU1497" s="33"/>
      <c r="AV1497" s="16"/>
      <c r="AW1497" s="16" t="s">
        <v>7155</v>
      </c>
      <c r="AX1497" s="16">
        <v>3128782399</v>
      </c>
      <c r="AY1497" s="16" t="s">
        <v>78</v>
      </c>
      <c r="AZ1497" s="16" t="str">
        <f t="shared" ca="1" si="134"/>
        <v xml:space="preserve"> </v>
      </c>
      <c r="BA1497" s="16" t="s">
        <v>87</v>
      </c>
      <c r="BB1497" s="16" t="s">
        <v>2744</v>
      </c>
      <c r="BC1497" s="16"/>
      <c r="BD1497" s="18" t="s">
        <v>87</v>
      </c>
      <c r="BE1497" s="16"/>
      <c r="BF1497" s="16" t="s">
        <v>87</v>
      </c>
      <c r="BG1497" s="31"/>
      <c r="BH1497" s="16"/>
      <c r="BI1497" s="19"/>
      <c r="BJ1497" s="16"/>
      <c r="BK1497" s="16"/>
      <c r="BL1497" s="34"/>
    </row>
    <row r="1498" spans="1:64">
      <c r="A1498" s="15">
        <v>1653</v>
      </c>
      <c r="B1498" s="16">
        <v>301</v>
      </c>
      <c r="C1498" s="17" t="s">
        <v>64</v>
      </c>
      <c r="D1498" s="18">
        <v>1148211569</v>
      </c>
      <c r="E1498" s="18" t="e">
        <v>#N/A</v>
      </c>
      <c r="F1498" s="18" t="e">
        <v>#N/A</v>
      </c>
      <c r="G1498" s="17" t="s">
        <v>7156</v>
      </c>
      <c r="H1498" s="16"/>
      <c r="I1498" s="19">
        <v>34957</v>
      </c>
      <c r="J1498" s="16">
        <f t="shared" ca="1" si="132"/>
        <v>29</v>
      </c>
      <c r="K1498" s="17" t="s">
        <v>67</v>
      </c>
      <c r="L1498" s="16">
        <v>4070</v>
      </c>
      <c r="M1498" s="16" t="s">
        <v>3596</v>
      </c>
      <c r="N1498" s="16" t="s">
        <v>3597</v>
      </c>
      <c r="O1498" s="35" t="s">
        <v>3598</v>
      </c>
      <c r="P1498" s="16" t="s">
        <v>71</v>
      </c>
      <c r="Q1498" s="16" t="s">
        <v>131</v>
      </c>
      <c r="R1498" s="38" t="s">
        <v>1309</v>
      </c>
      <c r="S1498" s="22"/>
      <c r="T1498" s="22">
        <v>1653</v>
      </c>
      <c r="U1498" s="22" t="s">
        <v>3597</v>
      </c>
      <c r="V1498" s="37" t="s">
        <v>3598</v>
      </c>
      <c r="W1498" s="16">
        <v>1000</v>
      </c>
      <c r="X1498" s="16" t="s">
        <v>74</v>
      </c>
      <c r="Y1498" s="16" t="s">
        <v>3599</v>
      </c>
      <c r="Z1498" s="16" t="s">
        <v>3600</v>
      </c>
      <c r="AA1498" s="16" t="s">
        <v>1359</v>
      </c>
      <c r="AB1498" s="16" t="s">
        <v>3752</v>
      </c>
      <c r="AC1498" s="16" t="s">
        <v>1361</v>
      </c>
      <c r="AD1498" s="16"/>
      <c r="AE1498" s="16" t="s">
        <v>3601</v>
      </c>
      <c r="AF1498" s="24">
        <v>2948278</v>
      </c>
      <c r="AG1498" s="25" t="s">
        <v>78</v>
      </c>
      <c r="AH1498" s="24">
        <v>2948278</v>
      </c>
      <c r="AI1498" s="26" t="s">
        <v>78</v>
      </c>
      <c r="AJ1498" s="27">
        <v>43059</v>
      </c>
      <c r="AK1498" s="19"/>
      <c r="AL1498" s="28">
        <f t="shared" ca="1" si="133"/>
        <v>7.333333333333333</v>
      </c>
      <c r="AM1498" s="16" t="s">
        <v>183</v>
      </c>
      <c r="AN1498" s="16" t="s">
        <v>94</v>
      </c>
      <c r="AO1498" s="16" t="s">
        <v>1363</v>
      </c>
      <c r="AP1498" s="30">
        <v>6.9690000000000002E-2</v>
      </c>
      <c r="AQ1498" s="31" t="s">
        <v>7157</v>
      </c>
      <c r="AR1498" s="31" t="s">
        <v>7157</v>
      </c>
      <c r="AS1498" s="16" t="s">
        <v>107</v>
      </c>
      <c r="AT1498" s="16"/>
      <c r="AU1498" s="33"/>
      <c r="AV1498" s="16"/>
      <c r="AW1498" s="16" t="s">
        <v>7158</v>
      </c>
      <c r="AX1498" s="16">
        <v>3227155910</v>
      </c>
      <c r="AY1498" s="16" t="s">
        <v>78</v>
      </c>
      <c r="AZ1498" s="16" t="str">
        <f t="shared" ca="1" si="134"/>
        <v xml:space="preserve"> </v>
      </c>
      <c r="BA1498" s="16" t="s">
        <v>87</v>
      </c>
      <c r="BB1498" s="16" t="s">
        <v>87</v>
      </c>
      <c r="BC1498" s="16"/>
      <c r="BD1498" s="18" t="s">
        <v>87</v>
      </c>
      <c r="BE1498" s="16"/>
      <c r="BF1498" s="16" t="s">
        <v>87</v>
      </c>
      <c r="BG1498" s="31"/>
      <c r="BH1498" s="16"/>
      <c r="BI1498" s="19"/>
      <c r="BJ1498" s="16"/>
      <c r="BK1498" s="16"/>
      <c r="BL1498" s="34"/>
    </row>
    <row r="1499" spans="1:64">
      <c r="A1499" s="15">
        <v>1654</v>
      </c>
      <c r="B1499" s="16">
        <v>301</v>
      </c>
      <c r="C1499" s="17" t="s">
        <v>112</v>
      </c>
      <c r="D1499" s="18">
        <v>1148211596</v>
      </c>
      <c r="E1499" s="18">
        <v>1148211596</v>
      </c>
      <c r="F1499" s="18">
        <v>1148211596</v>
      </c>
      <c r="G1499" s="17" t="s">
        <v>7159</v>
      </c>
      <c r="H1499" s="16" t="s">
        <v>89</v>
      </c>
      <c r="I1499" s="19" t="s">
        <v>7160</v>
      </c>
      <c r="J1499" s="16">
        <f t="shared" ca="1" si="132"/>
        <v>32</v>
      </c>
      <c r="K1499" s="17" t="s">
        <v>67</v>
      </c>
      <c r="L1499" s="16">
        <v>4070</v>
      </c>
      <c r="M1499" s="16" t="s">
        <v>3596</v>
      </c>
      <c r="N1499" s="16" t="s">
        <v>3597</v>
      </c>
      <c r="O1499" s="35" t="s">
        <v>3598</v>
      </c>
      <c r="P1499" s="16" t="s">
        <v>71</v>
      </c>
      <c r="Q1499" s="16" t="s">
        <v>131</v>
      </c>
      <c r="R1499" s="38" t="s">
        <v>73</v>
      </c>
      <c r="S1499" s="22"/>
      <c r="T1499" s="22">
        <v>1654</v>
      </c>
      <c r="U1499" s="22" t="s">
        <v>3597</v>
      </c>
      <c r="V1499" s="37" t="s">
        <v>3598</v>
      </c>
      <c r="W1499" s="16">
        <v>1000</v>
      </c>
      <c r="X1499" s="16" t="s">
        <v>74</v>
      </c>
      <c r="Y1499" s="16" t="s">
        <v>3599</v>
      </c>
      <c r="Z1499" s="16" t="s">
        <v>3600</v>
      </c>
      <c r="AA1499" s="16" t="s">
        <v>76</v>
      </c>
      <c r="AB1499" s="16" t="s">
        <v>76</v>
      </c>
      <c r="AC1499" s="16" t="s">
        <v>76</v>
      </c>
      <c r="AD1499" s="16"/>
      <c r="AE1499" s="16" t="s">
        <v>3601</v>
      </c>
      <c r="AF1499" s="24">
        <v>2948278</v>
      </c>
      <c r="AG1499" s="25" t="s">
        <v>78</v>
      </c>
      <c r="AH1499" s="24">
        <v>2948278</v>
      </c>
      <c r="AI1499" s="26" t="s">
        <v>78</v>
      </c>
      <c r="AJ1499" s="27">
        <v>43027</v>
      </c>
      <c r="AK1499" s="19"/>
      <c r="AL1499" s="28">
        <f t="shared" ca="1" si="133"/>
        <v>7.416666666666667</v>
      </c>
      <c r="AM1499" s="16" t="s">
        <v>269</v>
      </c>
      <c r="AN1499" s="16" t="s">
        <v>94</v>
      </c>
      <c r="AO1499" s="16" t="s">
        <v>82</v>
      </c>
      <c r="AP1499" s="30">
        <v>6.9690000000000002E-2</v>
      </c>
      <c r="AQ1499" s="31" t="s">
        <v>7161</v>
      </c>
      <c r="AR1499" s="31" t="s">
        <v>7161</v>
      </c>
      <c r="AS1499" s="16" t="s">
        <v>107</v>
      </c>
      <c r="AT1499" s="16"/>
      <c r="AU1499" s="33"/>
      <c r="AV1499" s="16"/>
      <c r="AW1499" s="16" t="s">
        <v>7162</v>
      </c>
      <c r="AX1499" s="16">
        <v>3136043356</v>
      </c>
      <c r="AY1499" s="16">
        <v>3164430348</v>
      </c>
      <c r="AZ1499" s="16" t="str">
        <f t="shared" ca="1" si="134"/>
        <v xml:space="preserve"> </v>
      </c>
      <c r="BA1499" s="16" t="s">
        <v>87</v>
      </c>
      <c r="BB1499" s="16" t="s">
        <v>87</v>
      </c>
      <c r="BC1499" s="16"/>
      <c r="BD1499" s="18" t="s">
        <v>87</v>
      </c>
      <c r="BE1499" s="16"/>
      <c r="BF1499" s="16" t="s">
        <v>87</v>
      </c>
      <c r="BG1499" s="31"/>
      <c r="BH1499" s="16"/>
      <c r="BI1499" s="19"/>
      <c r="BJ1499" s="16"/>
      <c r="BK1499" s="16"/>
      <c r="BL1499" s="34"/>
    </row>
    <row r="1500" spans="1:64">
      <c r="A1500" s="15">
        <v>1655</v>
      </c>
      <c r="B1500" s="16">
        <v>301</v>
      </c>
      <c r="C1500" s="17" t="s">
        <v>112</v>
      </c>
      <c r="D1500" s="18">
        <v>1148452190</v>
      </c>
      <c r="E1500" s="18">
        <v>1148452190</v>
      </c>
      <c r="F1500" s="18">
        <v>1148452190</v>
      </c>
      <c r="G1500" s="17" t="s">
        <v>7163</v>
      </c>
      <c r="H1500" s="16" t="s">
        <v>236</v>
      </c>
      <c r="I1500" s="19">
        <v>33048</v>
      </c>
      <c r="J1500" s="16">
        <f t="shared" ca="1" si="132"/>
        <v>34</v>
      </c>
      <c r="K1500" s="17" t="s">
        <v>67</v>
      </c>
      <c r="L1500" s="16">
        <v>4070</v>
      </c>
      <c r="M1500" s="16" t="s">
        <v>3596</v>
      </c>
      <c r="N1500" s="16" t="s">
        <v>3597</v>
      </c>
      <c r="O1500" s="35" t="s">
        <v>3598</v>
      </c>
      <c r="P1500" s="16" t="s">
        <v>71</v>
      </c>
      <c r="Q1500" s="16" t="s">
        <v>131</v>
      </c>
      <c r="R1500" s="38" t="s">
        <v>73</v>
      </c>
      <c r="S1500" s="22"/>
      <c r="T1500" s="22">
        <v>1655</v>
      </c>
      <c r="U1500" s="22" t="s">
        <v>3597</v>
      </c>
      <c r="V1500" s="37" t="s">
        <v>3598</v>
      </c>
      <c r="W1500" s="16">
        <v>1000</v>
      </c>
      <c r="X1500" s="16" t="s">
        <v>74</v>
      </c>
      <c r="Y1500" s="16" t="s">
        <v>3599</v>
      </c>
      <c r="Z1500" s="16" t="s">
        <v>3600</v>
      </c>
      <c r="AA1500" s="16" t="s">
        <v>433</v>
      </c>
      <c r="AB1500" s="16" t="s">
        <v>434</v>
      </c>
      <c r="AC1500" s="16" t="s">
        <v>435</v>
      </c>
      <c r="AD1500" s="16"/>
      <c r="AE1500" s="16" t="s">
        <v>3601</v>
      </c>
      <c r="AF1500" s="24">
        <v>2948278</v>
      </c>
      <c r="AG1500" s="25" t="s">
        <v>78</v>
      </c>
      <c r="AH1500" s="24">
        <v>2948278</v>
      </c>
      <c r="AI1500" s="26" t="s">
        <v>78</v>
      </c>
      <c r="AJ1500" s="27">
        <v>43285</v>
      </c>
      <c r="AK1500" s="19"/>
      <c r="AL1500" s="28">
        <f t="shared" ca="1" si="133"/>
        <v>6.75</v>
      </c>
      <c r="AM1500" s="16" t="s">
        <v>183</v>
      </c>
      <c r="AN1500" s="16" t="s">
        <v>94</v>
      </c>
      <c r="AO1500" s="16" t="s">
        <v>436</v>
      </c>
      <c r="AP1500" s="30">
        <v>6.9690000000000002E-2</v>
      </c>
      <c r="AQ1500" s="31" t="s">
        <v>7164</v>
      </c>
      <c r="AR1500" s="31" t="s">
        <v>7164</v>
      </c>
      <c r="AS1500" s="16" t="s">
        <v>107</v>
      </c>
      <c r="AT1500" s="16"/>
      <c r="AU1500" s="33"/>
      <c r="AV1500" s="16"/>
      <c r="AW1500" s="16" t="s">
        <v>7165</v>
      </c>
      <c r="AX1500" s="16">
        <v>3103714663</v>
      </c>
      <c r="AY1500" s="16" t="s">
        <v>78</v>
      </c>
      <c r="AZ1500" s="16" t="str">
        <f t="shared" ca="1" si="134"/>
        <v xml:space="preserve"> </v>
      </c>
      <c r="BA1500" s="16" t="s">
        <v>87</v>
      </c>
      <c r="BB1500" s="16" t="s">
        <v>87</v>
      </c>
      <c r="BC1500" s="16"/>
      <c r="BD1500" s="18" t="s">
        <v>87</v>
      </c>
      <c r="BE1500" s="16"/>
      <c r="BF1500" s="16" t="s">
        <v>87</v>
      </c>
      <c r="BG1500" s="31"/>
      <c r="BH1500" s="16"/>
      <c r="BI1500" s="19"/>
      <c r="BJ1500" s="16"/>
      <c r="BK1500" s="16"/>
      <c r="BL1500" s="34"/>
    </row>
    <row r="1501" spans="1:64">
      <c r="A1501" s="15">
        <v>1656</v>
      </c>
      <c r="B1501" s="16">
        <v>301</v>
      </c>
      <c r="C1501" s="17" t="s">
        <v>64</v>
      </c>
      <c r="D1501" s="18">
        <v>1148685146</v>
      </c>
      <c r="E1501" s="18">
        <v>1148685146</v>
      </c>
      <c r="F1501" s="18">
        <v>1148685146</v>
      </c>
      <c r="G1501" s="17" t="s">
        <v>7166</v>
      </c>
      <c r="H1501" s="16" t="s">
        <v>5002</v>
      </c>
      <c r="I1501" s="19">
        <v>33097</v>
      </c>
      <c r="J1501" s="16">
        <f t="shared" ca="1" si="132"/>
        <v>34</v>
      </c>
      <c r="K1501" s="17" t="s">
        <v>67</v>
      </c>
      <c r="L1501" s="16">
        <v>4070</v>
      </c>
      <c r="M1501" s="16" t="s">
        <v>3596</v>
      </c>
      <c r="N1501" s="16" t="s">
        <v>3597</v>
      </c>
      <c r="O1501" s="35" t="s">
        <v>3598</v>
      </c>
      <c r="P1501" s="16" t="s">
        <v>71</v>
      </c>
      <c r="Q1501" s="16" t="s">
        <v>131</v>
      </c>
      <c r="R1501" s="38" t="s">
        <v>73</v>
      </c>
      <c r="S1501" s="22"/>
      <c r="T1501" s="22">
        <v>1656</v>
      </c>
      <c r="U1501" s="22" t="s">
        <v>3597</v>
      </c>
      <c r="V1501" s="37" t="s">
        <v>3598</v>
      </c>
      <c r="W1501" s="16">
        <v>1000</v>
      </c>
      <c r="X1501" s="16" t="s">
        <v>74</v>
      </c>
      <c r="Y1501" s="16" t="s">
        <v>3599</v>
      </c>
      <c r="Z1501" s="16" t="s">
        <v>3600</v>
      </c>
      <c r="AA1501" s="16" t="s">
        <v>145</v>
      </c>
      <c r="AB1501" s="16" t="s">
        <v>3668</v>
      </c>
      <c r="AC1501" s="16" t="s">
        <v>147</v>
      </c>
      <c r="AD1501" s="16"/>
      <c r="AE1501" s="16" t="s">
        <v>3601</v>
      </c>
      <c r="AF1501" s="24">
        <v>2948278</v>
      </c>
      <c r="AG1501" s="25" t="s">
        <v>78</v>
      </c>
      <c r="AH1501" s="24">
        <v>2948278</v>
      </c>
      <c r="AI1501" s="26" t="s">
        <v>78</v>
      </c>
      <c r="AJ1501" s="27">
        <v>43285</v>
      </c>
      <c r="AK1501" s="19"/>
      <c r="AL1501" s="28">
        <f t="shared" ca="1" si="133"/>
        <v>6.75</v>
      </c>
      <c r="AM1501" s="16" t="s">
        <v>120</v>
      </c>
      <c r="AN1501" s="16" t="s">
        <v>94</v>
      </c>
      <c r="AO1501" s="16" t="s">
        <v>148</v>
      </c>
      <c r="AP1501" s="30">
        <v>6.9690000000000002E-2</v>
      </c>
      <c r="AQ1501" s="31" t="s">
        <v>7167</v>
      </c>
      <c r="AR1501" s="31" t="s">
        <v>7167</v>
      </c>
      <c r="AS1501" s="16" t="s">
        <v>107</v>
      </c>
      <c r="AT1501" s="16"/>
      <c r="AU1501" s="33"/>
      <c r="AV1501" s="16"/>
      <c r="AW1501" s="16" t="s">
        <v>7168</v>
      </c>
      <c r="AX1501" s="16">
        <v>3133495092</v>
      </c>
      <c r="AY1501" s="16" t="s">
        <v>78</v>
      </c>
      <c r="AZ1501" s="16" t="str">
        <f t="shared" ca="1" si="134"/>
        <v xml:space="preserve"> </v>
      </c>
      <c r="BA1501" s="16" t="s">
        <v>87</v>
      </c>
      <c r="BB1501" s="16" t="s">
        <v>87</v>
      </c>
      <c r="BC1501" s="16"/>
      <c r="BD1501" s="18" t="s">
        <v>87</v>
      </c>
      <c r="BE1501" s="16"/>
      <c r="BF1501" s="16" t="s">
        <v>87</v>
      </c>
      <c r="BG1501" s="31"/>
      <c r="BH1501" s="16"/>
      <c r="BI1501" s="19"/>
      <c r="BJ1501" s="16"/>
      <c r="BK1501" s="16"/>
      <c r="BL1501" s="34"/>
    </row>
    <row r="1502" spans="1:64">
      <c r="A1502" s="15">
        <v>1657</v>
      </c>
      <c r="B1502" s="16">
        <v>301</v>
      </c>
      <c r="C1502" s="17" t="s">
        <v>112</v>
      </c>
      <c r="D1502" s="18">
        <v>1148707100</v>
      </c>
      <c r="E1502" s="18">
        <v>1148707100</v>
      </c>
      <c r="F1502" s="18">
        <v>1148707100</v>
      </c>
      <c r="G1502" s="17" t="s">
        <v>7169</v>
      </c>
      <c r="H1502" s="16" t="s">
        <v>89</v>
      </c>
      <c r="I1502" s="19">
        <v>31636</v>
      </c>
      <c r="J1502" s="16">
        <f t="shared" ca="1" si="132"/>
        <v>38</v>
      </c>
      <c r="K1502" s="17" t="s">
        <v>67</v>
      </c>
      <c r="L1502" s="16">
        <v>4070</v>
      </c>
      <c r="M1502" s="16" t="s">
        <v>3596</v>
      </c>
      <c r="N1502" s="16" t="s">
        <v>3597</v>
      </c>
      <c r="O1502" s="35" t="s">
        <v>3598</v>
      </c>
      <c r="P1502" s="16" t="s">
        <v>71</v>
      </c>
      <c r="Q1502" s="16" t="s">
        <v>131</v>
      </c>
      <c r="R1502" s="38" t="s">
        <v>73</v>
      </c>
      <c r="S1502" s="22"/>
      <c r="T1502" s="22">
        <v>1657</v>
      </c>
      <c r="U1502" s="22" t="s">
        <v>3597</v>
      </c>
      <c r="V1502" s="37" t="s">
        <v>3598</v>
      </c>
      <c r="W1502" s="16">
        <v>1000</v>
      </c>
      <c r="X1502" s="16" t="s">
        <v>74</v>
      </c>
      <c r="Y1502" s="16" t="s">
        <v>3599</v>
      </c>
      <c r="Z1502" s="16" t="s">
        <v>3600</v>
      </c>
      <c r="AA1502" s="16" t="s">
        <v>671</v>
      </c>
      <c r="AB1502" s="16" t="s">
        <v>691</v>
      </c>
      <c r="AC1502" s="16" t="s">
        <v>692</v>
      </c>
      <c r="AD1502" s="16" t="s">
        <v>4900</v>
      </c>
      <c r="AE1502" s="16" t="s">
        <v>3601</v>
      </c>
      <c r="AF1502" s="24">
        <v>2948278</v>
      </c>
      <c r="AG1502" s="25" t="s">
        <v>78</v>
      </c>
      <c r="AH1502" s="24">
        <v>2948278</v>
      </c>
      <c r="AI1502" s="26" t="s">
        <v>78</v>
      </c>
      <c r="AJ1502" s="27">
        <v>43059</v>
      </c>
      <c r="AK1502" s="19"/>
      <c r="AL1502" s="28">
        <f t="shared" ca="1" si="133"/>
        <v>7.333333333333333</v>
      </c>
      <c r="AM1502" s="16" t="s">
        <v>173</v>
      </c>
      <c r="AN1502" s="16" t="s">
        <v>121</v>
      </c>
      <c r="AO1502" s="16" t="s">
        <v>693</v>
      </c>
      <c r="AP1502" s="30">
        <v>6.9690000000000002E-2</v>
      </c>
      <c r="AQ1502" s="31" t="s">
        <v>7170</v>
      </c>
      <c r="AR1502" s="31" t="s">
        <v>7170</v>
      </c>
      <c r="AS1502" s="16" t="s">
        <v>107</v>
      </c>
      <c r="AT1502" s="16"/>
      <c r="AU1502" s="33"/>
      <c r="AV1502" s="16"/>
      <c r="AW1502" s="16" t="s">
        <v>7171</v>
      </c>
      <c r="AX1502" s="16">
        <v>3508435135</v>
      </c>
      <c r="AY1502" s="16">
        <v>3508435135</v>
      </c>
      <c r="AZ1502" s="16" t="str">
        <f t="shared" ca="1" si="134"/>
        <v xml:space="preserve"> </v>
      </c>
      <c r="BA1502" s="16" t="s">
        <v>87</v>
      </c>
      <c r="BB1502" s="16" t="s">
        <v>211</v>
      </c>
      <c r="BC1502" s="16"/>
      <c r="BD1502" s="18" t="s">
        <v>87</v>
      </c>
      <c r="BE1502" s="16"/>
      <c r="BF1502" s="16" t="s">
        <v>87</v>
      </c>
      <c r="BG1502" s="31"/>
      <c r="BH1502" s="16"/>
      <c r="BI1502" s="19"/>
      <c r="BJ1502" s="16"/>
      <c r="BK1502" s="16"/>
      <c r="BL1502" s="34"/>
    </row>
    <row r="1503" spans="1:64">
      <c r="A1503" s="15">
        <v>1658</v>
      </c>
      <c r="B1503" s="16">
        <v>301</v>
      </c>
      <c r="C1503" s="17" t="s">
        <v>112</v>
      </c>
      <c r="D1503" s="18">
        <v>1148707105</v>
      </c>
      <c r="E1503" s="18">
        <v>1148707105</v>
      </c>
      <c r="F1503" s="18">
        <v>1148707105</v>
      </c>
      <c r="G1503" s="17" t="s">
        <v>7172</v>
      </c>
      <c r="H1503" s="16" t="s">
        <v>89</v>
      </c>
      <c r="I1503" s="19" t="s">
        <v>7173</v>
      </c>
      <c r="J1503" s="16">
        <f t="shared" ca="1" si="132"/>
        <v>36</v>
      </c>
      <c r="K1503" s="17" t="s">
        <v>67</v>
      </c>
      <c r="L1503" s="16">
        <v>4070</v>
      </c>
      <c r="M1503" s="16" t="s">
        <v>3596</v>
      </c>
      <c r="N1503" s="16" t="s">
        <v>3597</v>
      </c>
      <c r="O1503" s="35" t="s">
        <v>3598</v>
      </c>
      <c r="P1503" s="16" t="s">
        <v>71</v>
      </c>
      <c r="Q1503" s="16" t="s">
        <v>131</v>
      </c>
      <c r="R1503" s="38" t="s">
        <v>73</v>
      </c>
      <c r="S1503" s="22"/>
      <c r="T1503" s="22">
        <v>1658</v>
      </c>
      <c r="U1503" s="22" t="s">
        <v>3597</v>
      </c>
      <c r="V1503" s="37" t="s">
        <v>3598</v>
      </c>
      <c r="W1503" s="16">
        <v>1000</v>
      </c>
      <c r="X1503" s="16" t="s">
        <v>74</v>
      </c>
      <c r="Y1503" s="16" t="s">
        <v>3599</v>
      </c>
      <c r="Z1503" s="16" t="s">
        <v>3600</v>
      </c>
      <c r="AA1503" s="16" t="s">
        <v>478</v>
      </c>
      <c r="AB1503" s="16" t="s">
        <v>479</v>
      </c>
      <c r="AC1503" s="16" t="s">
        <v>480</v>
      </c>
      <c r="AD1503" s="16" t="s">
        <v>3760</v>
      </c>
      <c r="AE1503" s="16" t="s">
        <v>3601</v>
      </c>
      <c r="AF1503" s="24">
        <v>2948278</v>
      </c>
      <c r="AG1503" s="25" t="s">
        <v>78</v>
      </c>
      <c r="AH1503" s="24">
        <v>2948278</v>
      </c>
      <c r="AI1503" s="26" t="s">
        <v>78</v>
      </c>
      <c r="AJ1503" s="27">
        <v>42986</v>
      </c>
      <c r="AK1503" s="19"/>
      <c r="AL1503" s="28">
        <f t="shared" ca="1" si="133"/>
        <v>7.5</v>
      </c>
      <c r="AM1503" s="16" t="s">
        <v>173</v>
      </c>
      <c r="AN1503" s="16" t="s">
        <v>94</v>
      </c>
      <c r="AO1503" s="16" t="s">
        <v>481</v>
      </c>
      <c r="AP1503" s="30">
        <v>6.9690000000000002E-2</v>
      </c>
      <c r="AQ1503" s="31" t="s">
        <v>7174</v>
      </c>
      <c r="AR1503" s="31" t="s">
        <v>7175</v>
      </c>
      <c r="AS1503" s="16" t="s">
        <v>107</v>
      </c>
      <c r="AT1503" s="16"/>
      <c r="AU1503" s="33"/>
      <c r="AV1503" s="16"/>
      <c r="AW1503" s="16" t="s">
        <v>7176</v>
      </c>
      <c r="AX1503" s="16">
        <v>3138253028</v>
      </c>
      <c r="AY1503" s="16" t="s">
        <v>78</v>
      </c>
      <c r="AZ1503" s="16" t="str">
        <f t="shared" ca="1" si="134"/>
        <v xml:space="preserve"> </v>
      </c>
      <c r="BA1503" s="16" t="s">
        <v>87</v>
      </c>
      <c r="BB1503" s="16" t="s">
        <v>87</v>
      </c>
      <c r="BC1503" s="16"/>
      <c r="BD1503" s="18" t="s">
        <v>87</v>
      </c>
      <c r="BE1503" s="16"/>
      <c r="BF1503" s="16" t="s">
        <v>87</v>
      </c>
      <c r="BG1503" s="31"/>
      <c r="BH1503" s="16"/>
      <c r="BI1503" s="19"/>
      <c r="BJ1503" s="16"/>
      <c r="BK1503" s="16"/>
      <c r="BL1503" s="34"/>
    </row>
    <row r="1504" spans="1:64">
      <c r="A1504" s="15">
        <v>1659</v>
      </c>
      <c r="B1504" s="16">
        <v>301</v>
      </c>
      <c r="C1504" s="17" t="s">
        <v>64</v>
      </c>
      <c r="D1504" s="18">
        <v>1148707128</v>
      </c>
      <c r="E1504" s="18">
        <v>1148707128</v>
      </c>
      <c r="F1504" s="18">
        <v>1148707128</v>
      </c>
      <c r="G1504" s="17" t="s">
        <v>7177</v>
      </c>
      <c r="H1504" s="16" t="s">
        <v>89</v>
      </c>
      <c r="I1504" s="19">
        <v>34073</v>
      </c>
      <c r="J1504" s="16">
        <f t="shared" ca="1" si="132"/>
        <v>31</v>
      </c>
      <c r="K1504" s="17" t="s">
        <v>67</v>
      </c>
      <c r="L1504" s="16">
        <v>4070</v>
      </c>
      <c r="M1504" s="16" t="s">
        <v>3596</v>
      </c>
      <c r="N1504" s="16" t="s">
        <v>3597</v>
      </c>
      <c r="O1504" s="35" t="s">
        <v>3598</v>
      </c>
      <c r="P1504" s="16" t="s">
        <v>71</v>
      </c>
      <c r="Q1504" s="16" t="s">
        <v>131</v>
      </c>
      <c r="R1504" s="38" t="s">
        <v>73</v>
      </c>
      <c r="S1504" s="22"/>
      <c r="T1504" s="22">
        <v>1659</v>
      </c>
      <c r="U1504" s="22" t="s">
        <v>3597</v>
      </c>
      <c r="V1504" s="37" t="s">
        <v>3598</v>
      </c>
      <c r="W1504" s="16">
        <v>1000</v>
      </c>
      <c r="X1504" s="16" t="s">
        <v>74</v>
      </c>
      <c r="Y1504" s="16" t="s">
        <v>3599</v>
      </c>
      <c r="Z1504" s="16" t="s">
        <v>3600</v>
      </c>
      <c r="AA1504" s="16" t="s">
        <v>76</v>
      </c>
      <c r="AB1504" s="16" t="s">
        <v>76</v>
      </c>
      <c r="AC1504" s="16" t="s">
        <v>76</v>
      </c>
      <c r="AD1504" s="16" t="s">
        <v>5954</v>
      </c>
      <c r="AE1504" s="16" t="s">
        <v>3601</v>
      </c>
      <c r="AF1504" s="24">
        <v>2948278</v>
      </c>
      <c r="AG1504" s="25" t="s">
        <v>78</v>
      </c>
      <c r="AH1504" s="24">
        <v>2948278</v>
      </c>
      <c r="AI1504" s="26" t="s">
        <v>78</v>
      </c>
      <c r="AJ1504" s="27">
        <v>43059</v>
      </c>
      <c r="AK1504" s="19"/>
      <c r="AL1504" s="28">
        <f t="shared" ca="1" si="133"/>
        <v>7.333333333333333</v>
      </c>
      <c r="AM1504" s="16" t="s">
        <v>183</v>
      </c>
      <c r="AN1504" s="16" t="s">
        <v>94</v>
      </c>
      <c r="AO1504" s="16" t="s">
        <v>82</v>
      </c>
      <c r="AP1504" s="30">
        <v>6.9690000000000002E-2</v>
      </c>
      <c r="AQ1504" s="31" t="s">
        <v>7178</v>
      </c>
      <c r="AR1504" s="31" t="s">
        <v>7178</v>
      </c>
      <c r="AS1504" s="16" t="s">
        <v>107</v>
      </c>
      <c r="AT1504" s="16"/>
      <c r="AU1504" s="33"/>
      <c r="AV1504" s="16"/>
      <c r="AW1504" s="16" t="s">
        <v>5744</v>
      </c>
      <c r="AX1504" s="16">
        <v>3118564839</v>
      </c>
      <c r="AY1504" s="16" t="s">
        <v>78</v>
      </c>
      <c r="AZ1504" s="16" t="str">
        <f t="shared" ca="1" si="134"/>
        <v xml:space="preserve"> </v>
      </c>
      <c r="BA1504" s="16" t="s">
        <v>87</v>
      </c>
      <c r="BB1504" s="16" t="s">
        <v>87</v>
      </c>
      <c r="BC1504" s="16"/>
      <c r="BD1504" s="18" t="s">
        <v>87</v>
      </c>
      <c r="BE1504" s="16"/>
      <c r="BF1504" s="16" t="s">
        <v>87</v>
      </c>
      <c r="BG1504" s="31"/>
      <c r="BH1504" s="16"/>
      <c r="BI1504" s="19"/>
      <c r="BJ1504" s="16"/>
      <c r="BK1504" s="16"/>
      <c r="BL1504" s="34"/>
    </row>
    <row r="1505" spans="1:64">
      <c r="A1505" s="15">
        <v>1660</v>
      </c>
      <c r="B1505" s="16">
        <v>301</v>
      </c>
      <c r="C1505" s="17" t="s">
        <v>64</v>
      </c>
      <c r="D1505" s="18">
        <v>1148707143</v>
      </c>
      <c r="E1505" s="18">
        <v>1148707143</v>
      </c>
      <c r="F1505" s="18">
        <v>1148707143</v>
      </c>
      <c r="G1505" s="17" t="s">
        <v>7179</v>
      </c>
      <c r="H1505" s="16" t="s">
        <v>66</v>
      </c>
      <c r="I1505" s="19">
        <v>33828</v>
      </c>
      <c r="J1505" s="16">
        <f t="shared" ca="1" si="132"/>
        <v>32</v>
      </c>
      <c r="K1505" s="17" t="s">
        <v>67</v>
      </c>
      <c r="L1505" s="16">
        <v>4070</v>
      </c>
      <c r="M1505" s="16" t="s">
        <v>3596</v>
      </c>
      <c r="N1505" s="16" t="s">
        <v>3597</v>
      </c>
      <c r="O1505" s="35" t="s">
        <v>3598</v>
      </c>
      <c r="P1505" s="16" t="s">
        <v>71</v>
      </c>
      <c r="Q1505" s="16" t="s">
        <v>131</v>
      </c>
      <c r="R1505" s="38" t="s">
        <v>73</v>
      </c>
      <c r="S1505" s="22"/>
      <c r="T1505" s="22">
        <v>1660</v>
      </c>
      <c r="U1505" s="22" t="s">
        <v>3597</v>
      </c>
      <c r="V1505" s="37" t="s">
        <v>3598</v>
      </c>
      <c r="W1505" s="16">
        <v>1000</v>
      </c>
      <c r="X1505" s="16" t="s">
        <v>74</v>
      </c>
      <c r="Y1505" s="16" t="s">
        <v>3599</v>
      </c>
      <c r="Z1505" s="16" t="s">
        <v>3600</v>
      </c>
      <c r="AA1505" s="16" t="s">
        <v>478</v>
      </c>
      <c r="AB1505" s="16" t="s">
        <v>3976</v>
      </c>
      <c r="AC1505" s="16" t="s">
        <v>480</v>
      </c>
      <c r="AD1505" s="16"/>
      <c r="AE1505" s="16" t="s">
        <v>3601</v>
      </c>
      <c r="AF1505" s="24">
        <v>2948278</v>
      </c>
      <c r="AG1505" s="25" t="s">
        <v>78</v>
      </c>
      <c r="AH1505" s="24">
        <v>2948278</v>
      </c>
      <c r="AI1505" s="26" t="s">
        <v>78</v>
      </c>
      <c r="AJ1505" s="27">
        <v>43059</v>
      </c>
      <c r="AK1505" s="19"/>
      <c r="AL1505" s="28">
        <f t="shared" ca="1" si="133"/>
        <v>7.333333333333333</v>
      </c>
      <c r="AM1505" s="16" t="s">
        <v>183</v>
      </c>
      <c r="AN1505" s="16" t="s">
        <v>94</v>
      </c>
      <c r="AO1505" s="16" t="s">
        <v>481</v>
      </c>
      <c r="AP1505" s="30">
        <v>6.9690000000000002E-2</v>
      </c>
      <c r="AQ1505" s="31" t="s">
        <v>7180</v>
      </c>
      <c r="AR1505" s="31" t="s">
        <v>7180</v>
      </c>
      <c r="AS1505" s="16" t="s">
        <v>107</v>
      </c>
      <c r="AT1505" s="16"/>
      <c r="AU1505" s="33"/>
      <c r="AV1505" s="16"/>
      <c r="AW1505" s="16" t="s">
        <v>7181</v>
      </c>
      <c r="AX1505" s="16">
        <v>3145507016</v>
      </c>
      <c r="AY1505" s="16" t="s">
        <v>78</v>
      </c>
      <c r="AZ1505" s="16" t="str">
        <f t="shared" ca="1" si="134"/>
        <v xml:space="preserve"> </v>
      </c>
      <c r="BA1505" s="16" t="s">
        <v>87</v>
      </c>
      <c r="BB1505" s="16" t="s">
        <v>87</v>
      </c>
      <c r="BC1505" s="16"/>
      <c r="BD1505" s="18" t="s">
        <v>87</v>
      </c>
      <c r="BE1505" s="16"/>
      <c r="BF1505" s="16" t="s">
        <v>87</v>
      </c>
      <c r="BG1505" s="31"/>
      <c r="BH1505" s="16"/>
      <c r="BI1505" s="19"/>
      <c r="BJ1505" s="16"/>
      <c r="BK1505" s="16"/>
      <c r="BL1505" s="34"/>
    </row>
    <row r="1506" spans="1:64">
      <c r="A1506" s="15">
        <v>1661</v>
      </c>
      <c r="B1506" s="16">
        <v>301</v>
      </c>
      <c r="C1506" s="17" t="s">
        <v>112</v>
      </c>
      <c r="D1506" s="18">
        <v>1148707151</v>
      </c>
      <c r="E1506" s="18">
        <v>1148707151</v>
      </c>
      <c r="F1506" s="18">
        <v>1148707151</v>
      </c>
      <c r="G1506" s="17" t="s">
        <v>7182</v>
      </c>
      <c r="H1506" s="16" t="s">
        <v>89</v>
      </c>
      <c r="I1506" s="19" t="s">
        <v>7183</v>
      </c>
      <c r="J1506" s="16">
        <f t="shared" ca="1" si="132"/>
        <v>31</v>
      </c>
      <c r="K1506" s="17" t="s">
        <v>67</v>
      </c>
      <c r="L1506" s="16">
        <v>4070</v>
      </c>
      <c r="M1506" s="16" t="s">
        <v>3596</v>
      </c>
      <c r="N1506" s="16" t="s">
        <v>3597</v>
      </c>
      <c r="O1506" s="35" t="s">
        <v>3598</v>
      </c>
      <c r="P1506" s="16" t="s">
        <v>71</v>
      </c>
      <c r="Q1506" s="16" t="s">
        <v>131</v>
      </c>
      <c r="R1506" s="38" t="s">
        <v>73</v>
      </c>
      <c r="S1506" s="22"/>
      <c r="T1506" s="22">
        <v>1661</v>
      </c>
      <c r="U1506" s="22" t="s">
        <v>3597</v>
      </c>
      <c r="V1506" s="37" t="s">
        <v>3598</v>
      </c>
      <c r="W1506" s="16">
        <v>1000</v>
      </c>
      <c r="X1506" s="16" t="s">
        <v>74</v>
      </c>
      <c r="Y1506" s="16" t="s">
        <v>3599</v>
      </c>
      <c r="Z1506" s="16" t="s">
        <v>3600</v>
      </c>
      <c r="AA1506" s="16" t="s">
        <v>671</v>
      </c>
      <c r="AB1506" s="16" t="s">
        <v>691</v>
      </c>
      <c r="AC1506" s="16" t="s">
        <v>692</v>
      </c>
      <c r="AD1506" s="16" t="s">
        <v>6087</v>
      </c>
      <c r="AE1506" s="16" t="s">
        <v>3601</v>
      </c>
      <c r="AF1506" s="24">
        <v>2948278</v>
      </c>
      <c r="AG1506" s="25" t="s">
        <v>78</v>
      </c>
      <c r="AH1506" s="24">
        <v>2948278</v>
      </c>
      <c r="AI1506" s="26" t="s">
        <v>78</v>
      </c>
      <c r="AJ1506" s="27">
        <v>42989</v>
      </c>
      <c r="AK1506" s="19"/>
      <c r="AL1506" s="28">
        <f t="shared" ca="1" si="133"/>
        <v>7.5</v>
      </c>
      <c r="AM1506" s="16" t="s">
        <v>183</v>
      </c>
      <c r="AN1506" s="16" t="s">
        <v>94</v>
      </c>
      <c r="AO1506" s="16" t="s">
        <v>693</v>
      </c>
      <c r="AP1506" s="30">
        <v>6.9690000000000002E-2</v>
      </c>
      <c r="AQ1506" s="31" t="s">
        <v>7184</v>
      </c>
      <c r="AR1506" s="31" t="s">
        <v>7184</v>
      </c>
      <c r="AS1506" s="16" t="s">
        <v>107</v>
      </c>
      <c r="AT1506" s="16"/>
      <c r="AU1506" s="33"/>
      <c r="AV1506" s="16"/>
      <c r="AW1506" s="16" t="s">
        <v>7185</v>
      </c>
      <c r="AX1506" s="16">
        <v>3128996646</v>
      </c>
      <c r="AY1506" s="16" t="s">
        <v>78</v>
      </c>
      <c r="AZ1506" s="16" t="str">
        <f t="shared" ca="1" si="134"/>
        <v xml:space="preserve"> </v>
      </c>
      <c r="BA1506" s="16" t="s">
        <v>87</v>
      </c>
      <c r="BB1506" s="16" t="s">
        <v>87</v>
      </c>
      <c r="BC1506" s="16"/>
      <c r="BD1506" s="18" t="s">
        <v>87</v>
      </c>
      <c r="BE1506" s="16"/>
      <c r="BF1506" s="16" t="s">
        <v>87</v>
      </c>
      <c r="BG1506" s="31"/>
      <c r="BH1506" s="16"/>
      <c r="BI1506" s="19"/>
      <c r="BJ1506" s="16"/>
      <c r="BK1506" s="16"/>
      <c r="BL1506" s="34"/>
    </row>
    <row r="1507" spans="1:64">
      <c r="A1507" s="15">
        <v>1662</v>
      </c>
      <c r="B1507" s="16">
        <v>301</v>
      </c>
      <c r="C1507" s="17" t="s">
        <v>64</v>
      </c>
      <c r="D1507" s="18">
        <v>1117546501</v>
      </c>
      <c r="E1507" s="18">
        <v>1117546501</v>
      </c>
      <c r="F1507" s="18">
        <v>1117546501</v>
      </c>
      <c r="G1507" s="17" t="s">
        <v>7186</v>
      </c>
      <c r="H1507" s="16"/>
      <c r="I1507" s="19">
        <v>34013</v>
      </c>
      <c r="J1507" s="16">
        <f t="shared" ref="J1507:J1569" ca="1" si="135">IF(I1507=0," ",DATEDIF(I1507,TODAY(),"Y"))</f>
        <v>32</v>
      </c>
      <c r="K1507" s="17" t="s">
        <v>67</v>
      </c>
      <c r="L1507" s="16">
        <v>4070</v>
      </c>
      <c r="M1507" s="16" t="s">
        <v>3596</v>
      </c>
      <c r="N1507" s="16" t="s">
        <v>3597</v>
      </c>
      <c r="O1507" s="35" t="s">
        <v>3598</v>
      </c>
      <c r="P1507" s="16" t="s">
        <v>71</v>
      </c>
      <c r="Q1507" s="16" t="s">
        <v>131</v>
      </c>
      <c r="R1507" s="38" t="s">
        <v>73</v>
      </c>
      <c r="S1507" s="22"/>
      <c r="T1507" s="22">
        <v>1662</v>
      </c>
      <c r="U1507" s="22" t="s">
        <v>3597</v>
      </c>
      <c r="V1507" s="37" t="s">
        <v>3598</v>
      </c>
      <c r="W1507" s="16">
        <v>1000</v>
      </c>
      <c r="X1507" s="16" t="s">
        <v>74</v>
      </c>
      <c r="Y1507" s="16" t="s">
        <v>3599</v>
      </c>
      <c r="Z1507" s="16" t="s">
        <v>3600</v>
      </c>
      <c r="AA1507" s="16" t="s">
        <v>478</v>
      </c>
      <c r="AB1507" s="16" t="s">
        <v>771</v>
      </c>
      <c r="AC1507" s="16" t="s">
        <v>772</v>
      </c>
      <c r="AD1507" s="16"/>
      <c r="AE1507" s="16" t="s">
        <v>3601</v>
      </c>
      <c r="AF1507" s="24">
        <v>2948278</v>
      </c>
      <c r="AG1507" s="25" t="s">
        <v>78</v>
      </c>
      <c r="AH1507" s="24">
        <v>2948278</v>
      </c>
      <c r="AI1507" s="26" t="s">
        <v>78</v>
      </c>
      <c r="AJ1507" s="27">
        <v>43797</v>
      </c>
      <c r="AK1507" s="19"/>
      <c r="AL1507" s="28">
        <f t="shared" ca="1" si="133"/>
        <v>5.333333333333333</v>
      </c>
      <c r="AM1507" s="16" t="s">
        <v>183</v>
      </c>
      <c r="AN1507" s="16" t="s">
        <v>121</v>
      </c>
      <c r="AO1507" s="16" t="s">
        <v>773</v>
      </c>
      <c r="AP1507" s="30">
        <v>6.9690000000000002E-2</v>
      </c>
      <c r="AQ1507" s="31" t="s">
        <v>7187</v>
      </c>
      <c r="AR1507" s="31" t="s">
        <v>7188</v>
      </c>
      <c r="AS1507" s="16" t="s">
        <v>107</v>
      </c>
      <c r="AT1507" s="16"/>
      <c r="AU1507" s="33"/>
      <c r="AV1507" s="16"/>
      <c r="AW1507" s="16" t="s">
        <v>7189</v>
      </c>
      <c r="AX1507" s="16">
        <v>3107363947</v>
      </c>
      <c r="AY1507" s="16" t="s">
        <v>78</v>
      </c>
      <c r="AZ1507" s="16" t="str">
        <f t="shared" ca="1" si="134"/>
        <v xml:space="preserve"> </v>
      </c>
      <c r="BA1507" s="16" t="s">
        <v>87</v>
      </c>
      <c r="BB1507" s="16" t="s">
        <v>87</v>
      </c>
      <c r="BC1507" s="16"/>
      <c r="BD1507" s="18" t="s">
        <v>87</v>
      </c>
      <c r="BE1507" s="16"/>
      <c r="BF1507" s="16" t="s">
        <v>87</v>
      </c>
      <c r="BG1507" s="31"/>
      <c r="BH1507" s="16"/>
      <c r="BI1507" s="19"/>
      <c r="BJ1507" s="16"/>
      <c r="BK1507" s="16"/>
      <c r="BL1507" s="34"/>
    </row>
    <row r="1508" spans="1:64">
      <c r="A1508" s="15">
        <v>1663</v>
      </c>
      <c r="B1508" s="16">
        <v>301</v>
      </c>
      <c r="C1508" s="17" t="s">
        <v>64</v>
      </c>
      <c r="D1508" s="18">
        <v>1148707154</v>
      </c>
      <c r="E1508" s="18">
        <v>1148707154</v>
      </c>
      <c r="F1508" s="18">
        <v>1148707154</v>
      </c>
      <c r="G1508" s="17" t="s">
        <v>7190</v>
      </c>
      <c r="H1508" s="16" t="s">
        <v>89</v>
      </c>
      <c r="I1508" s="19">
        <v>31157</v>
      </c>
      <c r="J1508" s="16">
        <f t="shared" ca="1" si="135"/>
        <v>39</v>
      </c>
      <c r="K1508" s="17" t="s">
        <v>67</v>
      </c>
      <c r="L1508" s="16">
        <v>4070</v>
      </c>
      <c r="M1508" s="16" t="s">
        <v>3596</v>
      </c>
      <c r="N1508" s="16" t="s">
        <v>3597</v>
      </c>
      <c r="O1508" s="35" t="s">
        <v>3598</v>
      </c>
      <c r="P1508" s="16" t="s">
        <v>71</v>
      </c>
      <c r="Q1508" s="16" t="s">
        <v>131</v>
      </c>
      <c r="R1508" s="38" t="s">
        <v>73</v>
      </c>
      <c r="S1508" s="22"/>
      <c r="T1508" s="22">
        <v>1663</v>
      </c>
      <c r="U1508" s="22" t="s">
        <v>3597</v>
      </c>
      <c r="V1508" s="37" t="s">
        <v>3598</v>
      </c>
      <c r="W1508" s="16">
        <v>1000</v>
      </c>
      <c r="X1508" s="16" t="s">
        <v>74</v>
      </c>
      <c r="Y1508" s="16" t="s">
        <v>3599</v>
      </c>
      <c r="Z1508" s="16" t="s">
        <v>3600</v>
      </c>
      <c r="AA1508" s="16" t="s">
        <v>76</v>
      </c>
      <c r="AB1508" s="16" t="s">
        <v>76</v>
      </c>
      <c r="AC1508" s="16" t="s">
        <v>76</v>
      </c>
      <c r="AD1508" s="16" t="s">
        <v>3764</v>
      </c>
      <c r="AE1508" s="16" t="s">
        <v>3601</v>
      </c>
      <c r="AF1508" s="24">
        <v>2948278</v>
      </c>
      <c r="AG1508" s="25" t="s">
        <v>78</v>
      </c>
      <c r="AH1508" s="24">
        <v>2948278</v>
      </c>
      <c r="AI1508" s="26" t="s">
        <v>78</v>
      </c>
      <c r="AJ1508" s="27">
        <v>43059</v>
      </c>
      <c r="AK1508" s="19"/>
      <c r="AL1508" s="28">
        <f t="shared" ca="1" si="133"/>
        <v>7.333333333333333</v>
      </c>
      <c r="AM1508" s="16" t="s">
        <v>183</v>
      </c>
      <c r="AN1508" s="16" t="s">
        <v>94</v>
      </c>
      <c r="AO1508" s="16" t="s">
        <v>82</v>
      </c>
      <c r="AP1508" s="30">
        <v>6.9690000000000002E-2</v>
      </c>
      <c r="AQ1508" s="31" t="s">
        <v>7191</v>
      </c>
      <c r="AR1508" s="31" t="s">
        <v>7191</v>
      </c>
      <c r="AS1508" s="16" t="s">
        <v>107</v>
      </c>
      <c r="AT1508" s="16"/>
      <c r="AU1508" s="33"/>
      <c r="AV1508" s="16"/>
      <c r="AW1508" s="16" t="s">
        <v>7192</v>
      </c>
      <c r="AX1508" s="16">
        <v>3057884015</v>
      </c>
      <c r="AY1508" s="16" t="s">
        <v>78</v>
      </c>
      <c r="AZ1508" s="16" t="str">
        <f t="shared" ca="1" si="134"/>
        <v xml:space="preserve"> </v>
      </c>
      <c r="BA1508" s="16" t="s">
        <v>87</v>
      </c>
      <c r="BB1508" s="16" t="s">
        <v>265</v>
      </c>
      <c r="BC1508" s="16"/>
      <c r="BD1508" s="18" t="s">
        <v>87</v>
      </c>
      <c r="BE1508" s="16"/>
      <c r="BF1508" s="16" t="s">
        <v>87</v>
      </c>
      <c r="BG1508" s="31"/>
      <c r="BH1508" s="16"/>
      <c r="BI1508" s="19"/>
      <c r="BJ1508" s="16"/>
      <c r="BK1508" s="16"/>
      <c r="BL1508" s="34"/>
    </row>
    <row r="1509" spans="1:64">
      <c r="A1509" s="15">
        <v>1664</v>
      </c>
      <c r="B1509" s="16">
        <v>301</v>
      </c>
      <c r="C1509" s="17" t="s">
        <v>64</v>
      </c>
      <c r="D1509" s="18">
        <v>1148707155</v>
      </c>
      <c r="E1509" s="18">
        <v>1148707155</v>
      </c>
      <c r="F1509" s="18">
        <v>1148707155</v>
      </c>
      <c r="G1509" s="17" t="s">
        <v>7193</v>
      </c>
      <c r="H1509" s="16" t="s">
        <v>89</v>
      </c>
      <c r="I1509" s="19">
        <v>33205</v>
      </c>
      <c r="J1509" s="16">
        <f t="shared" ca="1" si="135"/>
        <v>34</v>
      </c>
      <c r="K1509" s="17" t="s">
        <v>67</v>
      </c>
      <c r="L1509" s="16">
        <v>4070</v>
      </c>
      <c r="M1509" s="16" t="s">
        <v>3596</v>
      </c>
      <c r="N1509" s="16" t="s">
        <v>3597</v>
      </c>
      <c r="O1509" s="35" t="s">
        <v>3598</v>
      </c>
      <c r="P1509" s="16" t="s">
        <v>71</v>
      </c>
      <c r="Q1509" s="16" t="s">
        <v>131</v>
      </c>
      <c r="R1509" s="38" t="s">
        <v>73</v>
      </c>
      <c r="S1509" s="22"/>
      <c r="T1509" s="22">
        <v>1664</v>
      </c>
      <c r="U1509" s="22" t="s">
        <v>3597</v>
      </c>
      <c r="V1509" s="37" t="s">
        <v>3598</v>
      </c>
      <c r="W1509" s="16">
        <v>1000</v>
      </c>
      <c r="X1509" s="16" t="s">
        <v>74</v>
      </c>
      <c r="Y1509" s="16" t="s">
        <v>3599</v>
      </c>
      <c r="Z1509" s="16" t="s">
        <v>3600</v>
      </c>
      <c r="AA1509" s="16" t="s">
        <v>478</v>
      </c>
      <c r="AB1509" s="16" t="s">
        <v>7194</v>
      </c>
      <c r="AC1509" s="16" t="s">
        <v>480</v>
      </c>
      <c r="AD1509" s="16" t="s">
        <v>7195</v>
      </c>
      <c r="AE1509" s="16" t="s">
        <v>3601</v>
      </c>
      <c r="AF1509" s="24">
        <v>2948278</v>
      </c>
      <c r="AG1509" s="25" t="s">
        <v>78</v>
      </c>
      <c r="AH1509" s="24">
        <v>2948278</v>
      </c>
      <c r="AI1509" s="26" t="s">
        <v>78</v>
      </c>
      <c r="AJ1509" s="27">
        <v>43059</v>
      </c>
      <c r="AK1509" s="19"/>
      <c r="AL1509" s="28">
        <f t="shared" ca="1" si="133"/>
        <v>7.333333333333333</v>
      </c>
      <c r="AM1509" s="16" t="s">
        <v>183</v>
      </c>
      <c r="AN1509" s="16" t="s">
        <v>94</v>
      </c>
      <c r="AO1509" s="16" t="s">
        <v>481</v>
      </c>
      <c r="AP1509" s="30">
        <v>6.9690000000000002E-2</v>
      </c>
      <c r="AQ1509" s="31" t="s">
        <v>7196</v>
      </c>
      <c r="AR1509" s="31" t="s">
        <v>7196</v>
      </c>
      <c r="AS1509" s="16" t="s">
        <v>107</v>
      </c>
      <c r="AT1509" s="16"/>
      <c r="AU1509" s="33"/>
      <c r="AV1509" s="16"/>
      <c r="AW1509" s="16" t="s">
        <v>7197</v>
      </c>
      <c r="AX1509" s="16">
        <v>3123838970</v>
      </c>
      <c r="AY1509" s="16" t="s">
        <v>78</v>
      </c>
      <c r="AZ1509" s="16" t="str">
        <f t="shared" ca="1" si="134"/>
        <v xml:space="preserve"> </v>
      </c>
      <c r="BA1509" s="16" t="s">
        <v>87</v>
      </c>
      <c r="BB1509" s="16" t="s">
        <v>87</v>
      </c>
      <c r="BC1509" s="16"/>
      <c r="BD1509" s="18" t="s">
        <v>87</v>
      </c>
      <c r="BE1509" s="16"/>
      <c r="BF1509" s="16" t="s">
        <v>87</v>
      </c>
      <c r="BG1509" s="31"/>
      <c r="BH1509" s="16"/>
      <c r="BI1509" s="19"/>
      <c r="BJ1509" s="16"/>
      <c r="BK1509" s="16"/>
      <c r="BL1509" s="34"/>
    </row>
    <row r="1510" spans="1:64" ht="16.5" customHeight="1">
      <c r="A1510" s="15">
        <v>1665</v>
      </c>
      <c r="B1510" s="16">
        <v>301</v>
      </c>
      <c r="C1510" s="17" t="s">
        <v>64</v>
      </c>
      <c r="D1510" s="18">
        <v>1006186362</v>
      </c>
      <c r="E1510" s="18">
        <v>1006186362</v>
      </c>
      <c r="F1510" s="18">
        <v>1006186362</v>
      </c>
      <c r="G1510" s="17" t="s">
        <v>7198</v>
      </c>
      <c r="H1510" s="16"/>
      <c r="I1510" s="19">
        <v>31342</v>
      </c>
      <c r="J1510" s="16">
        <f t="shared" ca="1" si="135"/>
        <v>39</v>
      </c>
      <c r="K1510" s="17" t="s">
        <v>67</v>
      </c>
      <c r="L1510" s="16">
        <v>4070</v>
      </c>
      <c r="M1510" s="16" t="s">
        <v>3596</v>
      </c>
      <c r="N1510" s="16" t="s">
        <v>3597</v>
      </c>
      <c r="O1510" s="35" t="s">
        <v>3598</v>
      </c>
      <c r="P1510" s="16" t="s">
        <v>71</v>
      </c>
      <c r="Q1510" s="16" t="s">
        <v>131</v>
      </c>
      <c r="R1510" s="38" t="s">
        <v>73</v>
      </c>
      <c r="S1510" s="22"/>
      <c r="T1510" s="22">
        <v>1665</v>
      </c>
      <c r="U1510" s="22" t="s">
        <v>3597</v>
      </c>
      <c r="V1510" s="37" t="s">
        <v>3598</v>
      </c>
      <c r="W1510" s="16">
        <v>1000</v>
      </c>
      <c r="X1510" s="16" t="s">
        <v>74</v>
      </c>
      <c r="Y1510" s="16" t="s">
        <v>3599</v>
      </c>
      <c r="Z1510" s="16" t="s">
        <v>3600</v>
      </c>
      <c r="AA1510" s="16" t="s">
        <v>463</v>
      </c>
      <c r="AB1510" s="16" t="s">
        <v>464</v>
      </c>
      <c r="AC1510" s="16" t="s">
        <v>465</v>
      </c>
      <c r="AD1510" s="90"/>
      <c r="AE1510" s="16" t="s">
        <v>1324</v>
      </c>
      <c r="AF1510" s="24">
        <v>2948278</v>
      </c>
      <c r="AG1510" s="25" t="s">
        <v>78</v>
      </c>
      <c r="AH1510" s="24">
        <v>2948278</v>
      </c>
      <c r="AI1510" s="26" t="s">
        <v>78</v>
      </c>
      <c r="AJ1510" s="27">
        <v>44837</v>
      </c>
      <c r="AK1510" s="19" t="s">
        <v>7199</v>
      </c>
      <c r="AL1510" s="28">
        <f t="shared" ca="1" si="133"/>
        <v>2.5</v>
      </c>
      <c r="AM1510" s="16" t="s">
        <v>183</v>
      </c>
      <c r="AN1510" s="39" t="s">
        <v>94</v>
      </c>
      <c r="AO1510" s="16" t="s">
        <v>466</v>
      </c>
      <c r="AP1510" s="30">
        <v>6.9690000000000002E-2</v>
      </c>
      <c r="AQ1510" s="31" t="s">
        <v>7200</v>
      </c>
      <c r="AR1510" s="31" t="s">
        <v>7201</v>
      </c>
      <c r="AS1510" s="16" t="s">
        <v>107</v>
      </c>
      <c r="AT1510" s="16"/>
      <c r="AU1510" s="33"/>
      <c r="AV1510" s="16"/>
      <c r="AW1510" s="16" t="s">
        <v>7202</v>
      </c>
      <c r="AX1510" s="16">
        <v>3044991446</v>
      </c>
      <c r="AY1510" s="16" t="s">
        <v>78</v>
      </c>
      <c r="AZ1510" s="16" t="str">
        <f t="shared" ca="1" si="134"/>
        <v xml:space="preserve"> </v>
      </c>
      <c r="BA1510" s="16" t="s">
        <v>87</v>
      </c>
      <c r="BB1510" s="16" t="s">
        <v>87</v>
      </c>
      <c r="BC1510" s="16"/>
      <c r="BD1510" s="18" t="s">
        <v>87</v>
      </c>
      <c r="BE1510" s="16"/>
      <c r="BF1510" s="16" t="s">
        <v>87</v>
      </c>
      <c r="BG1510" s="31"/>
      <c r="BH1510" s="16"/>
      <c r="BI1510" s="19"/>
      <c r="BJ1510" s="16"/>
      <c r="BK1510" s="16"/>
      <c r="BL1510" s="34"/>
    </row>
    <row r="1511" spans="1:64">
      <c r="A1511" s="15">
        <v>1666</v>
      </c>
      <c r="B1511" s="16">
        <v>301</v>
      </c>
      <c r="C1511" s="17" t="s">
        <v>64</v>
      </c>
      <c r="D1511" s="18">
        <v>1117805611</v>
      </c>
      <c r="E1511" s="18">
        <v>1117805611</v>
      </c>
      <c r="F1511" s="18">
        <v>1117805611</v>
      </c>
      <c r="G1511" s="17" t="s">
        <v>7203</v>
      </c>
      <c r="H1511" s="16" t="s">
        <v>89</v>
      </c>
      <c r="I1511" s="19">
        <v>30868</v>
      </c>
      <c r="J1511" s="16">
        <f t="shared" ca="1" si="135"/>
        <v>40</v>
      </c>
      <c r="K1511" s="17" t="s">
        <v>67</v>
      </c>
      <c r="L1511" s="16">
        <v>4070</v>
      </c>
      <c r="M1511" s="16" t="s">
        <v>3596</v>
      </c>
      <c r="N1511" s="16" t="s">
        <v>3597</v>
      </c>
      <c r="O1511" s="35" t="s">
        <v>3598</v>
      </c>
      <c r="P1511" s="16" t="s">
        <v>71</v>
      </c>
      <c r="Q1511" s="16" t="s">
        <v>131</v>
      </c>
      <c r="R1511" s="38" t="s">
        <v>73</v>
      </c>
      <c r="S1511" s="22"/>
      <c r="T1511" s="22">
        <v>1666</v>
      </c>
      <c r="U1511" s="22" t="s">
        <v>3597</v>
      </c>
      <c r="V1511" s="37" t="s">
        <v>3598</v>
      </c>
      <c r="W1511" s="16">
        <v>1000</v>
      </c>
      <c r="X1511" s="16" t="s">
        <v>74</v>
      </c>
      <c r="Y1511" s="16" t="s">
        <v>3599</v>
      </c>
      <c r="Z1511" s="16" t="s">
        <v>3600</v>
      </c>
      <c r="AA1511" s="16" t="s">
        <v>1359</v>
      </c>
      <c r="AB1511" s="16" t="s">
        <v>7204</v>
      </c>
      <c r="AC1511" s="16" t="s">
        <v>1951</v>
      </c>
      <c r="AD1511" s="16" t="s">
        <v>4654</v>
      </c>
      <c r="AE1511" s="16" t="s">
        <v>3601</v>
      </c>
      <c r="AF1511" s="24">
        <v>2948278</v>
      </c>
      <c r="AG1511" s="25" t="s">
        <v>78</v>
      </c>
      <c r="AH1511" s="24">
        <v>2948278</v>
      </c>
      <c r="AI1511" s="26" t="s">
        <v>78</v>
      </c>
      <c r="AJ1511" s="27">
        <v>43797</v>
      </c>
      <c r="AK1511" s="19"/>
      <c r="AL1511" s="28">
        <f t="shared" ca="1" si="133"/>
        <v>5.333333333333333</v>
      </c>
      <c r="AM1511" s="16" t="s">
        <v>183</v>
      </c>
      <c r="AN1511" s="16" t="s">
        <v>94</v>
      </c>
      <c r="AO1511" s="16" t="s">
        <v>1953</v>
      </c>
      <c r="AP1511" s="30">
        <v>6.9690000000000002E-2</v>
      </c>
      <c r="AQ1511" s="31" t="s">
        <v>7205</v>
      </c>
      <c r="AR1511" s="31" t="s">
        <v>7205</v>
      </c>
      <c r="AS1511" s="16" t="s">
        <v>107</v>
      </c>
      <c r="AT1511" s="16"/>
      <c r="AU1511" s="33"/>
      <c r="AV1511" s="16"/>
      <c r="AW1511" s="16" t="s">
        <v>7206</v>
      </c>
      <c r="AX1511" s="16">
        <v>3209188611</v>
      </c>
      <c r="AY1511" s="16" t="s">
        <v>78</v>
      </c>
      <c r="AZ1511" s="16" t="str">
        <f t="shared" ca="1" si="134"/>
        <v xml:space="preserve"> </v>
      </c>
      <c r="BA1511" s="16" t="s">
        <v>87</v>
      </c>
      <c r="BB1511" s="16" t="s">
        <v>87</v>
      </c>
      <c r="BC1511" s="16"/>
      <c r="BD1511" s="18" t="s">
        <v>87</v>
      </c>
      <c r="BE1511" s="16"/>
      <c r="BF1511" s="16" t="s">
        <v>87</v>
      </c>
      <c r="BG1511" s="31"/>
      <c r="BH1511" s="16"/>
      <c r="BI1511" s="19"/>
      <c r="BJ1511" s="16"/>
      <c r="BK1511" s="16"/>
      <c r="BL1511" s="34"/>
    </row>
    <row r="1512" spans="1:64">
      <c r="A1512" s="15">
        <v>1667</v>
      </c>
      <c r="B1512" s="16">
        <v>301</v>
      </c>
      <c r="C1512" s="17" t="s">
        <v>64</v>
      </c>
      <c r="D1512" s="18">
        <v>1148707174</v>
      </c>
      <c r="E1512" s="18">
        <v>1148707174</v>
      </c>
      <c r="F1512" s="18">
        <v>1148707174</v>
      </c>
      <c r="G1512" s="17" t="s">
        <v>7207</v>
      </c>
      <c r="H1512" s="16" t="s">
        <v>89</v>
      </c>
      <c r="I1512" s="19">
        <v>31291</v>
      </c>
      <c r="J1512" s="16">
        <f t="shared" ca="1" si="135"/>
        <v>39</v>
      </c>
      <c r="K1512" s="17" t="s">
        <v>67</v>
      </c>
      <c r="L1512" s="16">
        <v>4070</v>
      </c>
      <c r="M1512" s="16" t="s">
        <v>3596</v>
      </c>
      <c r="N1512" s="16" t="s">
        <v>3597</v>
      </c>
      <c r="O1512" s="35" t="s">
        <v>3598</v>
      </c>
      <c r="P1512" s="16" t="s">
        <v>71</v>
      </c>
      <c r="Q1512" s="16" t="s">
        <v>131</v>
      </c>
      <c r="R1512" s="38" t="s">
        <v>73</v>
      </c>
      <c r="S1512" s="22"/>
      <c r="T1512" s="22">
        <v>1667</v>
      </c>
      <c r="U1512" s="22" t="s">
        <v>3597</v>
      </c>
      <c r="V1512" s="37" t="s">
        <v>3598</v>
      </c>
      <c r="W1512" s="16">
        <v>1000</v>
      </c>
      <c r="X1512" s="16" t="s">
        <v>74</v>
      </c>
      <c r="Y1512" s="16" t="s">
        <v>3599</v>
      </c>
      <c r="Z1512" s="16" t="s">
        <v>3600</v>
      </c>
      <c r="AA1512" s="16" t="s">
        <v>478</v>
      </c>
      <c r="AB1512" s="16" t="s">
        <v>479</v>
      </c>
      <c r="AC1512" s="16" t="s">
        <v>480</v>
      </c>
      <c r="AD1512" s="16"/>
      <c r="AE1512" s="16" t="s">
        <v>3601</v>
      </c>
      <c r="AF1512" s="24">
        <v>2948278</v>
      </c>
      <c r="AG1512" s="25" t="s">
        <v>78</v>
      </c>
      <c r="AH1512" s="24">
        <v>2948278</v>
      </c>
      <c r="AI1512" s="26" t="s">
        <v>78</v>
      </c>
      <c r="AJ1512" s="27">
        <v>43059</v>
      </c>
      <c r="AK1512" s="19"/>
      <c r="AL1512" s="28">
        <f t="shared" ca="1" si="133"/>
        <v>7.333333333333333</v>
      </c>
      <c r="AM1512" s="16" t="s">
        <v>173</v>
      </c>
      <c r="AN1512" s="16" t="s">
        <v>121</v>
      </c>
      <c r="AO1512" s="16" t="s">
        <v>481</v>
      </c>
      <c r="AP1512" s="30">
        <v>6.9690000000000002E-2</v>
      </c>
      <c r="AQ1512" s="31" t="s">
        <v>7208</v>
      </c>
      <c r="AR1512" s="31" t="s">
        <v>7208</v>
      </c>
      <c r="AS1512" s="16" t="s">
        <v>107</v>
      </c>
      <c r="AT1512" s="16"/>
      <c r="AU1512" s="33"/>
      <c r="AV1512" s="16"/>
      <c r="AW1512" s="16" t="s">
        <v>7209</v>
      </c>
      <c r="AX1512" s="16">
        <v>3115690108</v>
      </c>
      <c r="AY1512" s="16" t="s">
        <v>78</v>
      </c>
      <c r="AZ1512" s="16" t="str">
        <f t="shared" ca="1" si="134"/>
        <v xml:space="preserve"> </v>
      </c>
      <c r="BA1512" s="16" t="s">
        <v>87</v>
      </c>
      <c r="BB1512" s="16" t="s">
        <v>87</v>
      </c>
      <c r="BC1512" s="16"/>
      <c r="BD1512" s="18" t="s">
        <v>87</v>
      </c>
      <c r="BE1512" s="16"/>
      <c r="BF1512" s="16" t="s">
        <v>87</v>
      </c>
      <c r="BG1512" s="31"/>
      <c r="BH1512" s="16"/>
      <c r="BI1512" s="19"/>
      <c r="BJ1512" s="16"/>
      <c r="BK1512" s="16"/>
      <c r="BL1512" s="34"/>
    </row>
    <row r="1513" spans="1:64">
      <c r="A1513" s="15">
        <v>1668</v>
      </c>
      <c r="B1513" s="16">
        <v>301</v>
      </c>
      <c r="C1513" s="17" t="s">
        <v>112</v>
      </c>
      <c r="D1513" s="18">
        <v>1148707188</v>
      </c>
      <c r="E1513" s="18">
        <v>1148707188</v>
      </c>
      <c r="F1513" s="18">
        <v>1148707188</v>
      </c>
      <c r="G1513" s="17" t="s">
        <v>7210</v>
      </c>
      <c r="H1513" s="16" t="s">
        <v>89</v>
      </c>
      <c r="I1513" s="19">
        <v>31562</v>
      </c>
      <c r="J1513" s="16">
        <f t="shared" ca="1" si="135"/>
        <v>38</v>
      </c>
      <c r="K1513" s="17" t="s">
        <v>67</v>
      </c>
      <c r="L1513" s="16">
        <v>4070</v>
      </c>
      <c r="M1513" s="16" t="s">
        <v>3596</v>
      </c>
      <c r="N1513" s="16" t="s">
        <v>3597</v>
      </c>
      <c r="O1513" s="35" t="s">
        <v>3598</v>
      </c>
      <c r="P1513" s="16" t="s">
        <v>71</v>
      </c>
      <c r="Q1513" s="16" t="s">
        <v>131</v>
      </c>
      <c r="R1513" s="38" t="s">
        <v>73</v>
      </c>
      <c r="S1513" s="22"/>
      <c r="T1513" s="22">
        <v>1668</v>
      </c>
      <c r="U1513" s="22" t="s">
        <v>3597</v>
      </c>
      <c r="V1513" s="37" t="s">
        <v>3598</v>
      </c>
      <c r="W1513" s="16">
        <v>1000</v>
      </c>
      <c r="X1513" s="16" t="s">
        <v>74</v>
      </c>
      <c r="Y1513" s="16" t="s">
        <v>3599</v>
      </c>
      <c r="Z1513" s="16" t="s">
        <v>3600</v>
      </c>
      <c r="AA1513" s="16" t="s">
        <v>76</v>
      </c>
      <c r="AB1513" s="16" t="s">
        <v>76</v>
      </c>
      <c r="AC1513" s="16" t="s">
        <v>76</v>
      </c>
      <c r="AD1513" s="16" t="s">
        <v>4262</v>
      </c>
      <c r="AE1513" s="16" t="s">
        <v>3601</v>
      </c>
      <c r="AF1513" s="24">
        <v>2948278</v>
      </c>
      <c r="AG1513" s="25" t="s">
        <v>78</v>
      </c>
      <c r="AH1513" s="24">
        <v>2948278</v>
      </c>
      <c r="AI1513" s="26" t="s">
        <v>78</v>
      </c>
      <c r="AJ1513" s="27">
        <v>43285</v>
      </c>
      <c r="AK1513" s="19"/>
      <c r="AL1513" s="28">
        <f t="shared" ca="1" si="133"/>
        <v>6.75</v>
      </c>
      <c r="AM1513" s="16" t="s">
        <v>173</v>
      </c>
      <c r="AN1513" s="16" t="s">
        <v>94</v>
      </c>
      <c r="AO1513" s="16" t="s">
        <v>82</v>
      </c>
      <c r="AP1513" s="30">
        <v>6.9690000000000002E-2</v>
      </c>
      <c r="AQ1513" s="31" t="s">
        <v>7211</v>
      </c>
      <c r="AR1513" s="31" t="s">
        <v>7211</v>
      </c>
      <c r="AS1513" s="16" t="s">
        <v>107</v>
      </c>
      <c r="AT1513" s="16"/>
      <c r="AU1513" s="33"/>
      <c r="AV1513" s="16"/>
      <c r="AW1513" s="16" t="s">
        <v>7212</v>
      </c>
      <c r="AX1513" s="16" t="s">
        <v>7213</v>
      </c>
      <c r="AY1513" s="16" t="s">
        <v>78</v>
      </c>
      <c r="AZ1513" s="16" t="str">
        <f t="shared" ca="1" si="134"/>
        <v xml:space="preserve"> </v>
      </c>
      <c r="BA1513" s="16" t="s">
        <v>87</v>
      </c>
      <c r="BB1513" s="16" t="s">
        <v>211</v>
      </c>
      <c r="BC1513" s="16"/>
      <c r="BD1513" s="18" t="s">
        <v>87</v>
      </c>
      <c r="BE1513" s="16"/>
      <c r="BF1513" s="16" t="s">
        <v>87</v>
      </c>
      <c r="BG1513" s="31"/>
      <c r="BH1513" s="16"/>
      <c r="BI1513" s="19"/>
      <c r="BJ1513" s="16"/>
      <c r="BK1513" s="16"/>
      <c r="BL1513" s="34"/>
    </row>
    <row r="1514" spans="1:64">
      <c r="A1514" s="15">
        <v>1669</v>
      </c>
      <c r="B1514" s="16">
        <v>301</v>
      </c>
      <c r="C1514" s="17" t="s">
        <v>112</v>
      </c>
      <c r="D1514" s="18">
        <v>1148707194</v>
      </c>
      <c r="E1514" s="18">
        <v>1148707194</v>
      </c>
      <c r="F1514" s="18">
        <v>1148707194</v>
      </c>
      <c r="G1514" s="17" t="s">
        <v>7214</v>
      </c>
      <c r="H1514" s="16" t="s">
        <v>89</v>
      </c>
      <c r="I1514" s="19">
        <v>31503</v>
      </c>
      <c r="J1514" s="16">
        <f t="shared" ca="1" si="135"/>
        <v>39</v>
      </c>
      <c r="K1514" s="17" t="s">
        <v>67</v>
      </c>
      <c r="L1514" s="16">
        <v>4070</v>
      </c>
      <c r="M1514" s="16" t="s">
        <v>3596</v>
      </c>
      <c r="N1514" s="16" t="s">
        <v>3597</v>
      </c>
      <c r="O1514" s="35" t="s">
        <v>3598</v>
      </c>
      <c r="P1514" s="16" t="s">
        <v>71</v>
      </c>
      <c r="Q1514" s="16" t="s">
        <v>131</v>
      </c>
      <c r="R1514" s="38" t="s">
        <v>73</v>
      </c>
      <c r="S1514" s="22"/>
      <c r="T1514" s="22">
        <v>1669</v>
      </c>
      <c r="U1514" s="22" t="s">
        <v>3597</v>
      </c>
      <c r="V1514" s="37" t="s">
        <v>3598</v>
      </c>
      <c r="W1514" s="16">
        <v>1000</v>
      </c>
      <c r="X1514" s="16" t="s">
        <v>74</v>
      </c>
      <c r="Y1514" s="16" t="s">
        <v>3599</v>
      </c>
      <c r="Z1514" s="16" t="s">
        <v>3600</v>
      </c>
      <c r="AA1514" s="16" t="s">
        <v>76</v>
      </c>
      <c r="AB1514" s="16" t="s">
        <v>76</v>
      </c>
      <c r="AC1514" s="16" t="s">
        <v>76</v>
      </c>
      <c r="AD1514" s="16"/>
      <c r="AE1514" s="16" t="s">
        <v>3601</v>
      </c>
      <c r="AF1514" s="24">
        <v>2948278</v>
      </c>
      <c r="AG1514" s="25" t="s">
        <v>78</v>
      </c>
      <c r="AH1514" s="24">
        <v>2948278</v>
      </c>
      <c r="AI1514" s="26" t="s">
        <v>78</v>
      </c>
      <c r="AJ1514" s="27">
        <v>43308</v>
      </c>
      <c r="AK1514" s="19"/>
      <c r="AL1514" s="28">
        <f t="shared" ca="1" si="133"/>
        <v>6.666666666666667</v>
      </c>
      <c r="AM1514" s="16" t="s">
        <v>173</v>
      </c>
      <c r="AN1514" s="16" t="s">
        <v>94</v>
      </c>
      <c r="AO1514" s="16" t="s">
        <v>82</v>
      </c>
      <c r="AP1514" s="30">
        <v>6.9690000000000002E-2</v>
      </c>
      <c r="AQ1514" s="31" t="s">
        <v>7215</v>
      </c>
      <c r="AR1514" s="31" t="s">
        <v>7216</v>
      </c>
      <c r="AS1514" s="16" t="s">
        <v>107</v>
      </c>
      <c r="AT1514" s="16"/>
      <c r="AU1514" s="33"/>
      <c r="AV1514" s="16"/>
      <c r="AW1514" s="16" t="s">
        <v>7217</v>
      </c>
      <c r="AX1514" s="16">
        <v>3144665075</v>
      </c>
      <c r="AY1514" s="16" t="s">
        <v>78</v>
      </c>
      <c r="AZ1514" s="16" t="str">
        <f t="shared" ca="1" si="134"/>
        <v xml:space="preserve"> </v>
      </c>
      <c r="BA1514" s="16" t="s">
        <v>87</v>
      </c>
      <c r="BB1514" s="16" t="s">
        <v>87</v>
      </c>
      <c r="BC1514" s="16"/>
      <c r="BD1514" s="18" t="s">
        <v>87</v>
      </c>
      <c r="BE1514" s="16"/>
      <c r="BF1514" s="16" t="s">
        <v>87</v>
      </c>
      <c r="BG1514" s="31"/>
      <c r="BH1514" s="16"/>
      <c r="BI1514" s="19"/>
      <c r="BJ1514" s="16"/>
      <c r="BK1514" s="16"/>
      <c r="BL1514" s="34"/>
    </row>
    <row r="1515" spans="1:64">
      <c r="A1515" s="15">
        <v>1670</v>
      </c>
      <c r="B1515" s="16">
        <v>301</v>
      </c>
      <c r="C1515" s="17" t="s">
        <v>64</v>
      </c>
      <c r="D1515" s="18">
        <v>1148707214</v>
      </c>
      <c r="E1515" s="18">
        <v>1148707214</v>
      </c>
      <c r="F1515" s="18">
        <v>1148707214</v>
      </c>
      <c r="G1515" s="17" t="s">
        <v>7218</v>
      </c>
      <c r="H1515" s="16"/>
      <c r="I1515" s="19" t="s">
        <v>7219</v>
      </c>
      <c r="J1515" s="16">
        <f t="shared" ca="1" si="135"/>
        <v>30</v>
      </c>
      <c r="K1515" s="17" t="s">
        <v>67</v>
      </c>
      <c r="L1515" s="16">
        <v>4070</v>
      </c>
      <c r="M1515" s="16" t="s">
        <v>3596</v>
      </c>
      <c r="N1515" s="16" t="s">
        <v>3597</v>
      </c>
      <c r="O1515" s="35" t="s">
        <v>3598</v>
      </c>
      <c r="P1515" s="16" t="s">
        <v>71</v>
      </c>
      <c r="Q1515" s="16" t="s">
        <v>131</v>
      </c>
      <c r="R1515" s="38" t="s">
        <v>73</v>
      </c>
      <c r="S1515" s="22"/>
      <c r="T1515" s="22">
        <v>1670</v>
      </c>
      <c r="U1515" s="22" t="s">
        <v>3597</v>
      </c>
      <c r="V1515" s="37" t="s">
        <v>3598</v>
      </c>
      <c r="W1515" s="16">
        <v>1000</v>
      </c>
      <c r="X1515" s="16" t="s">
        <v>74</v>
      </c>
      <c r="Y1515" s="16" t="s">
        <v>3599</v>
      </c>
      <c r="Z1515" s="16" t="s">
        <v>3600</v>
      </c>
      <c r="AA1515" s="16" t="s">
        <v>1359</v>
      </c>
      <c r="AB1515" s="16" t="s">
        <v>3752</v>
      </c>
      <c r="AC1515" s="16" t="s">
        <v>1361</v>
      </c>
      <c r="AD1515" s="16"/>
      <c r="AE1515" s="16" t="s">
        <v>3601</v>
      </c>
      <c r="AF1515" s="24">
        <v>2948278</v>
      </c>
      <c r="AG1515" s="25" t="s">
        <v>78</v>
      </c>
      <c r="AH1515" s="24">
        <v>2948278</v>
      </c>
      <c r="AI1515" s="26" t="s">
        <v>78</v>
      </c>
      <c r="AJ1515" s="27">
        <v>42986</v>
      </c>
      <c r="AK1515" s="19"/>
      <c r="AL1515" s="28">
        <f t="shared" ca="1" si="133"/>
        <v>7.5</v>
      </c>
      <c r="AM1515" s="16" t="s">
        <v>183</v>
      </c>
      <c r="AN1515" s="16" t="s">
        <v>94</v>
      </c>
      <c r="AO1515" s="16" t="s">
        <v>1363</v>
      </c>
      <c r="AP1515" s="30">
        <v>6.9690000000000002E-2</v>
      </c>
      <c r="AQ1515" s="31" t="s">
        <v>7220</v>
      </c>
      <c r="AR1515" s="31" t="s">
        <v>7220</v>
      </c>
      <c r="AS1515" s="16" t="s">
        <v>107</v>
      </c>
      <c r="AT1515" s="16"/>
      <c r="AU1515" s="33"/>
      <c r="AV1515" s="16"/>
      <c r="AW1515" s="16" t="s">
        <v>7221</v>
      </c>
      <c r="AX1515" s="16">
        <v>3222422580</v>
      </c>
      <c r="AY1515" s="16" t="s">
        <v>78</v>
      </c>
      <c r="AZ1515" s="16" t="str">
        <f t="shared" ca="1" si="134"/>
        <v xml:space="preserve"> </v>
      </c>
      <c r="BA1515" s="16" t="s">
        <v>87</v>
      </c>
      <c r="BB1515" s="16" t="s">
        <v>87</v>
      </c>
      <c r="BC1515" s="16"/>
      <c r="BD1515" s="18" t="s">
        <v>87</v>
      </c>
      <c r="BE1515" s="16"/>
      <c r="BF1515" s="16" t="s">
        <v>87</v>
      </c>
      <c r="BG1515" s="31"/>
      <c r="BH1515" s="16"/>
      <c r="BI1515" s="19"/>
      <c r="BJ1515" s="16"/>
      <c r="BK1515" s="16"/>
      <c r="BL1515" s="34"/>
    </row>
    <row r="1516" spans="1:64">
      <c r="A1516" s="15">
        <v>1671</v>
      </c>
      <c r="B1516" s="16">
        <v>301</v>
      </c>
      <c r="C1516" s="17" t="s">
        <v>64</v>
      </c>
      <c r="D1516" s="18">
        <v>1148956618</v>
      </c>
      <c r="E1516" s="18">
        <v>1148956618</v>
      </c>
      <c r="F1516" s="18">
        <v>1148956618</v>
      </c>
      <c r="G1516" s="17" t="s">
        <v>7222</v>
      </c>
      <c r="H1516" s="16" t="s">
        <v>220</v>
      </c>
      <c r="I1516" s="19" t="s">
        <v>7223</v>
      </c>
      <c r="J1516" s="16">
        <f t="shared" ca="1" si="135"/>
        <v>40</v>
      </c>
      <c r="K1516" s="17" t="s">
        <v>67</v>
      </c>
      <c r="L1516" s="16">
        <v>4070</v>
      </c>
      <c r="M1516" s="16" t="s">
        <v>3596</v>
      </c>
      <c r="N1516" s="16" t="s">
        <v>3597</v>
      </c>
      <c r="O1516" s="35" t="s">
        <v>3598</v>
      </c>
      <c r="P1516" s="16" t="s">
        <v>71</v>
      </c>
      <c r="Q1516" s="16" t="s">
        <v>131</v>
      </c>
      <c r="R1516" s="38" t="s">
        <v>73</v>
      </c>
      <c r="S1516" s="22"/>
      <c r="T1516" s="22">
        <v>1671</v>
      </c>
      <c r="U1516" s="22" t="s">
        <v>3597</v>
      </c>
      <c r="V1516" s="37" t="s">
        <v>3598</v>
      </c>
      <c r="W1516" s="16">
        <v>1000</v>
      </c>
      <c r="X1516" s="16" t="s">
        <v>74</v>
      </c>
      <c r="Y1516" s="16" t="s">
        <v>3599</v>
      </c>
      <c r="Z1516" s="16" t="s">
        <v>3600</v>
      </c>
      <c r="AA1516" s="16" t="s">
        <v>76</v>
      </c>
      <c r="AB1516" s="16" t="s">
        <v>76</v>
      </c>
      <c r="AC1516" s="16" t="s">
        <v>76</v>
      </c>
      <c r="AD1516" s="16" t="s">
        <v>4654</v>
      </c>
      <c r="AE1516" s="16" t="s">
        <v>3601</v>
      </c>
      <c r="AF1516" s="24">
        <v>2948278</v>
      </c>
      <c r="AG1516" s="25" t="s">
        <v>78</v>
      </c>
      <c r="AH1516" s="24">
        <v>2948278</v>
      </c>
      <c r="AI1516" s="26" t="s">
        <v>78</v>
      </c>
      <c r="AJ1516" s="27">
        <v>43017</v>
      </c>
      <c r="AK1516" s="19"/>
      <c r="AL1516" s="28">
        <f t="shared" ca="1" si="133"/>
        <v>7.416666666666667</v>
      </c>
      <c r="AM1516" s="16" t="s">
        <v>120</v>
      </c>
      <c r="AN1516" s="16" t="s">
        <v>94</v>
      </c>
      <c r="AO1516" s="16" t="s">
        <v>82</v>
      </c>
      <c r="AP1516" s="30">
        <v>6.9690000000000002E-2</v>
      </c>
      <c r="AQ1516" s="31" t="s">
        <v>7224</v>
      </c>
      <c r="AR1516" s="31" t="s">
        <v>7224</v>
      </c>
      <c r="AS1516" s="16" t="s">
        <v>107</v>
      </c>
      <c r="AT1516" s="16"/>
      <c r="AU1516" s="33"/>
      <c r="AV1516" s="16"/>
      <c r="AW1516" s="16" t="s">
        <v>7225</v>
      </c>
      <c r="AX1516" s="16">
        <v>3502259137</v>
      </c>
      <c r="AY1516" s="16" t="s">
        <v>78</v>
      </c>
      <c r="AZ1516" s="16" t="str">
        <f t="shared" ca="1" si="134"/>
        <v xml:space="preserve"> </v>
      </c>
      <c r="BA1516" s="16" t="s">
        <v>87</v>
      </c>
      <c r="BB1516" s="16" t="s">
        <v>87</v>
      </c>
      <c r="BC1516" s="16"/>
      <c r="BD1516" s="18" t="s">
        <v>87</v>
      </c>
      <c r="BE1516" s="16"/>
      <c r="BF1516" s="16" t="s">
        <v>87</v>
      </c>
      <c r="BG1516" s="31"/>
      <c r="BH1516" s="16"/>
      <c r="BI1516" s="19"/>
      <c r="BJ1516" s="16"/>
      <c r="BK1516" s="16"/>
      <c r="BL1516" s="34"/>
    </row>
    <row r="1517" spans="1:64">
      <c r="A1517" s="15">
        <v>1672</v>
      </c>
      <c r="B1517" s="16">
        <v>301</v>
      </c>
      <c r="C1517" s="17" t="s">
        <v>64</v>
      </c>
      <c r="D1517" s="18">
        <v>5166431</v>
      </c>
      <c r="E1517" s="18">
        <v>5166431</v>
      </c>
      <c r="F1517" s="18">
        <v>5166431</v>
      </c>
      <c r="G1517" s="17" t="s">
        <v>7226</v>
      </c>
      <c r="H1517" s="16" t="s">
        <v>229</v>
      </c>
      <c r="I1517" s="19">
        <v>30965</v>
      </c>
      <c r="J1517" s="16">
        <f t="shared" ca="1" si="135"/>
        <v>40</v>
      </c>
      <c r="K1517" s="17" t="s">
        <v>67</v>
      </c>
      <c r="L1517" s="16">
        <v>4070</v>
      </c>
      <c r="M1517" s="16" t="s">
        <v>3596</v>
      </c>
      <c r="N1517" s="16" t="s">
        <v>3597</v>
      </c>
      <c r="O1517" s="35" t="s">
        <v>3598</v>
      </c>
      <c r="P1517" s="16" t="s">
        <v>71</v>
      </c>
      <c r="Q1517" s="16" t="s">
        <v>131</v>
      </c>
      <c r="R1517" s="38" t="s">
        <v>73</v>
      </c>
      <c r="S1517" s="22"/>
      <c r="T1517" s="22">
        <v>1672</v>
      </c>
      <c r="U1517" s="22" t="s">
        <v>3597</v>
      </c>
      <c r="V1517" s="37" t="s">
        <v>3598</v>
      </c>
      <c r="W1517" s="16">
        <v>1000</v>
      </c>
      <c r="X1517" s="16" t="s">
        <v>74</v>
      </c>
      <c r="Y1517" s="16" t="s">
        <v>3599</v>
      </c>
      <c r="Z1517" s="16" t="s">
        <v>3600</v>
      </c>
      <c r="AA1517" s="16" t="s">
        <v>76</v>
      </c>
      <c r="AB1517" s="16" t="s">
        <v>76</v>
      </c>
      <c r="AC1517" s="16" t="s">
        <v>76</v>
      </c>
      <c r="AD1517" s="16"/>
      <c r="AE1517" s="16" t="s">
        <v>1324</v>
      </c>
      <c r="AF1517" s="24">
        <v>2948278</v>
      </c>
      <c r="AG1517" s="25" t="s">
        <v>78</v>
      </c>
      <c r="AH1517" s="24">
        <v>2948278</v>
      </c>
      <c r="AI1517" s="26" t="s">
        <v>78</v>
      </c>
      <c r="AJ1517" s="27">
        <v>44096</v>
      </c>
      <c r="AK1517" s="19" t="s">
        <v>7227</v>
      </c>
      <c r="AL1517" s="28">
        <f t="shared" ref="AL1517:AL1579" ca="1" si="136">IFERROR(IF(AJ1517=0," ",DATEDIF(AJ1517,TODAY(),"M"))/12," ")</f>
        <v>4.5</v>
      </c>
      <c r="AM1517" s="16" t="s">
        <v>183</v>
      </c>
      <c r="AN1517" s="16" t="s">
        <v>240</v>
      </c>
      <c r="AO1517" s="16" t="s">
        <v>82</v>
      </c>
      <c r="AP1517" s="30">
        <v>6.9690000000000002E-2</v>
      </c>
      <c r="AQ1517" s="31" t="s">
        <v>7228</v>
      </c>
      <c r="AR1517" s="31" t="s">
        <v>7229</v>
      </c>
      <c r="AS1517" s="16" t="s">
        <v>107</v>
      </c>
      <c r="AT1517" s="16"/>
      <c r="AU1517" s="33"/>
      <c r="AV1517" s="16"/>
      <c r="AW1517" s="16" t="s">
        <v>7230</v>
      </c>
      <c r="AX1517" s="16">
        <v>3166439642</v>
      </c>
      <c r="AY1517" s="16" t="s">
        <v>78</v>
      </c>
      <c r="AZ1517" s="16" t="str">
        <f t="shared" ca="1" si="134"/>
        <v xml:space="preserve"> </v>
      </c>
      <c r="BA1517" s="16" t="s">
        <v>87</v>
      </c>
      <c r="BB1517" s="16" t="s">
        <v>87</v>
      </c>
      <c r="BC1517" s="16"/>
      <c r="BD1517" s="18" t="s">
        <v>87</v>
      </c>
      <c r="BE1517" s="16"/>
      <c r="BF1517" s="16" t="s">
        <v>87</v>
      </c>
      <c r="BG1517" s="31"/>
      <c r="BH1517" s="16"/>
      <c r="BI1517" s="19"/>
      <c r="BJ1517" s="16"/>
      <c r="BK1517" s="16"/>
      <c r="BL1517" s="34"/>
    </row>
    <row r="1518" spans="1:64">
      <c r="A1518" s="15">
        <v>1673</v>
      </c>
      <c r="B1518" s="16">
        <v>301</v>
      </c>
      <c r="C1518" s="17" t="s">
        <v>64</v>
      </c>
      <c r="D1518" s="18">
        <v>1148956633</v>
      </c>
      <c r="E1518" s="18">
        <v>1148956633</v>
      </c>
      <c r="F1518" s="18">
        <v>1148956633</v>
      </c>
      <c r="G1518" s="17" t="s">
        <v>7231</v>
      </c>
      <c r="H1518" s="16" t="s">
        <v>89</v>
      </c>
      <c r="I1518" s="19" t="s">
        <v>7232</v>
      </c>
      <c r="J1518" s="16">
        <f t="shared" ca="1" si="135"/>
        <v>42</v>
      </c>
      <c r="K1518" s="17" t="s">
        <v>67</v>
      </c>
      <c r="L1518" s="16">
        <v>4070</v>
      </c>
      <c r="M1518" s="16" t="s">
        <v>3596</v>
      </c>
      <c r="N1518" s="16" t="s">
        <v>3597</v>
      </c>
      <c r="O1518" s="35" t="s">
        <v>3598</v>
      </c>
      <c r="P1518" s="16" t="s">
        <v>71</v>
      </c>
      <c r="Q1518" s="16" t="s">
        <v>131</v>
      </c>
      <c r="R1518" s="38" t="s">
        <v>73</v>
      </c>
      <c r="S1518" s="22"/>
      <c r="T1518" s="22">
        <v>1673</v>
      </c>
      <c r="U1518" s="22" t="s">
        <v>3597</v>
      </c>
      <c r="V1518" s="37" t="s">
        <v>3598</v>
      </c>
      <c r="W1518" s="16">
        <v>1000</v>
      </c>
      <c r="X1518" s="16" t="s">
        <v>74</v>
      </c>
      <c r="Y1518" s="16" t="s">
        <v>3599</v>
      </c>
      <c r="Z1518" s="16" t="s">
        <v>3600</v>
      </c>
      <c r="AA1518" s="16" t="s">
        <v>76</v>
      </c>
      <c r="AB1518" s="16" t="s">
        <v>76</v>
      </c>
      <c r="AC1518" s="16" t="s">
        <v>76</v>
      </c>
      <c r="AD1518" s="16"/>
      <c r="AE1518" s="16" t="s">
        <v>3601</v>
      </c>
      <c r="AF1518" s="24">
        <v>2948278</v>
      </c>
      <c r="AG1518" s="25" t="s">
        <v>78</v>
      </c>
      <c r="AH1518" s="24">
        <v>2948278</v>
      </c>
      <c r="AI1518" s="26" t="s">
        <v>78</v>
      </c>
      <c r="AJ1518" s="27">
        <v>42989</v>
      </c>
      <c r="AK1518" s="19"/>
      <c r="AL1518" s="28">
        <f t="shared" ca="1" si="136"/>
        <v>7.5</v>
      </c>
      <c r="AM1518" s="16" t="s">
        <v>183</v>
      </c>
      <c r="AN1518" s="16" t="s">
        <v>94</v>
      </c>
      <c r="AO1518" s="16" t="s">
        <v>82</v>
      </c>
      <c r="AP1518" s="30">
        <v>6.9690000000000002E-2</v>
      </c>
      <c r="AQ1518" s="31" t="s">
        <v>7233</v>
      </c>
      <c r="AR1518" s="31" t="s">
        <v>7234</v>
      </c>
      <c r="AS1518" s="16" t="s">
        <v>107</v>
      </c>
      <c r="AT1518" s="16" t="s">
        <v>7235</v>
      </c>
      <c r="AU1518" s="33"/>
      <c r="AV1518" s="16"/>
      <c r="AW1518" s="16" t="s">
        <v>7236</v>
      </c>
      <c r="AX1518" s="16">
        <v>3104625448</v>
      </c>
      <c r="AY1518" s="16" t="s">
        <v>78</v>
      </c>
      <c r="AZ1518" s="16" t="str">
        <f t="shared" ca="1" si="134"/>
        <v xml:space="preserve"> </v>
      </c>
      <c r="BA1518" s="16" t="s">
        <v>87</v>
      </c>
      <c r="BB1518" s="16" t="s">
        <v>87</v>
      </c>
      <c r="BC1518" s="16"/>
      <c r="BD1518" s="18" t="s">
        <v>87</v>
      </c>
      <c r="BE1518" s="16"/>
      <c r="BF1518" s="16" t="s">
        <v>87</v>
      </c>
      <c r="BG1518" s="31"/>
      <c r="BH1518" s="16"/>
      <c r="BI1518" s="19"/>
      <c r="BJ1518" s="16"/>
      <c r="BK1518" s="16"/>
      <c r="BL1518" s="34"/>
    </row>
    <row r="1519" spans="1:64">
      <c r="A1519" s="15">
        <v>1674</v>
      </c>
      <c r="B1519" s="16">
        <v>301</v>
      </c>
      <c r="C1519" s="17" t="s">
        <v>64</v>
      </c>
      <c r="D1519" s="18">
        <v>1148956645</v>
      </c>
      <c r="E1519" s="18">
        <v>1148956645</v>
      </c>
      <c r="F1519" s="18">
        <v>1148956645</v>
      </c>
      <c r="G1519" s="17" t="s">
        <v>7237</v>
      </c>
      <c r="H1519" s="16" t="s">
        <v>229</v>
      </c>
      <c r="I1519" s="19" t="s">
        <v>7238</v>
      </c>
      <c r="J1519" s="16">
        <f t="shared" ca="1" si="135"/>
        <v>34</v>
      </c>
      <c r="K1519" s="17" t="s">
        <v>67</v>
      </c>
      <c r="L1519" s="16">
        <v>4070</v>
      </c>
      <c r="M1519" s="16" t="s">
        <v>3596</v>
      </c>
      <c r="N1519" s="16" t="s">
        <v>3597</v>
      </c>
      <c r="O1519" s="35" t="s">
        <v>3598</v>
      </c>
      <c r="P1519" s="16" t="s">
        <v>71</v>
      </c>
      <c r="Q1519" s="16" t="s">
        <v>131</v>
      </c>
      <c r="R1519" s="38" t="s">
        <v>73</v>
      </c>
      <c r="S1519" s="22"/>
      <c r="T1519" s="22">
        <v>1674</v>
      </c>
      <c r="U1519" s="22" t="s">
        <v>3597</v>
      </c>
      <c r="V1519" s="37" t="s">
        <v>3598</v>
      </c>
      <c r="W1519" s="16">
        <v>1000</v>
      </c>
      <c r="X1519" s="16" t="s">
        <v>74</v>
      </c>
      <c r="Y1519" s="16" t="s">
        <v>3599</v>
      </c>
      <c r="Z1519" s="16" t="s">
        <v>3600</v>
      </c>
      <c r="AA1519" s="16" t="s">
        <v>145</v>
      </c>
      <c r="AB1519" s="16" t="s">
        <v>3668</v>
      </c>
      <c r="AC1519" s="16" t="s">
        <v>147</v>
      </c>
      <c r="AD1519" s="16" t="s">
        <v>4262</v>
      </c>
      <c r="AE1519" s="16" t="s">
        <v>3601</v>
      </c>
      <c r="AF1519" s="24">
        <v>2948278</v>
      </c>
      <c r="AG1519" s="25" t="s">
        <v>78</v>
      </c>
      <c r="AH1519" s="24">
        <v>2948278</v>
      </c>
      <c r="AI1519" s="26" t="s">
        <v>78</v>
      </c>
      <c r="AJ1519" s="27">
        <v>42989</v>
      </c>
      <c r="AK1519" s="19"/>
      <c r="AL1519" s="28">
        <f t="shared" ca="1" si="136"/>
        <v>7.5</v>
      </c>
      <c r="AM1519" s="16" t="s">
        <v>183</v>
      </c>
      <c r="AN1519" s="16" t="s">
        <v>94</v>
      </c>
      <c r="AO1519" s="16" t="s">
        <v>148</v>
      </c>
      <c r="AP1519" s="30">
        <v>6.9690000000000002E-2</v>
      </c>
      <c r="AQ1519" s="31" t="s">
        <v>7239</v>
      </c>
      <c r="AR1519" s="31" t="s">
        <v>7240</v>
      </c>
      <c r="AS1519" s="16" t="s">
        <v>107</v>
      </c>
      <c r="AT1519" s="16"/>
      <c r="AU1519" s="33"/>
      <c r="AV1519" s="16"/>
      <c r="AW1519" s="16" t="s">
        <v>7241</v>
      </c>
      <c r="AX1519" s="16">
        <v>3203625839</v>
      </c>
      <c r="AY1519" s="16" t="s">
        <v>78</v>
      </c>
      <c r="AZ1519" s="16" t="str">
        <f t="shared" ca="1" si="134"/>
        <v xml:space="preserve"> </v>
      </c>
      <c r="BA1519" s="16" t="s">
        <v>87</v>
      </c>
      <c r="BB1519" s="16" t="s">
        <v>265</v>
      </c>
      <c r="BC1519" s="16"/>
      <c r="BD1519" s="18" t="s">
        <v>87</v>
      </c>
      <c r="BE1519" s="16"/>
      <c r="BF1519" s="16" t="s">
        <v>87</v>
      </c>
      <c r="BG1519" s="31"/>
      <c r="BH1519" s="16"/>
      <c r="BI1519" s="19"/>
      <c r="BJ1519" s="16"/>
      <c r="BK1519" s="16"/>
      <c r="BL1519" s="34"/>
    </row>
    <row r="1520" spans="1:64">
      <c r="A1520" s="15">
        <v>1675</v>
      </c>
      <c r="B1520" s="16">
        <v>301</v>
      </c>
      <c r="C1520" s="17" t="s">
        <v>64</v>
      </c>
      <c r="D1520" s="18">
        <v>1148956647</v>
      </c>
      <c r="E1520" s="18">
        <v>1148956647</v>
      </c>
      <c r="F1520" s="18">
        <v>1148956647</v>
      </c>
      <c r="G1520" s="17" t="s">
        <v>7242</v>
      </c>
      <c r="H1520" s="16" t="s">
        <v>89</v>
      </c>
      <c r="I1520" s="19" t="s">
        <v>7243</v>
      </c>
      <c r="J1520" s="16">
        <f t="shared" ca="1" si="135"/>
        <v>42</v>
      </c>
      <c r="K1520" s="17" t="s">
        <v>67</v>
      </c>
      <c r="L1520" s="16">
        <v>4070</v>
      </c>
      <c r="M1520" s="16" t="s">
        <v>3596</v>
      </c>
      <c r="N1520" s="16" t="s">
        <v>3597</v>
      </c>
      <c r="O1520" s="35" t="s">
        <v>3598</v>
      </c>
      <c r="P1520" s="16" t="s">
        <v>71</v>
      </c>
      <c r="Q1520" s="16" t="s">
        <v>131</v>
      </c>
      <c r="R1520" s="38" t="s">
        <v>73</v>
      </c>
      <c r="S1520" s="22"/>
      <c r="T1520" s="22">
        <v>1675</v>
      </c>
      <c r="U1520" s="22" t="s">
        <v>3597</v>
      </c>
      <c r="V1520" s="37" t="s">
        <v>3598</v>
      </c>
      <c r="W1520" s="16">
        <v>1000</v>
      </c>
      <c r="X1520" s="16" t="s">
        <v>74</v>
      </c>
      <c r="Y1520" s="16" t="s">
        <v>3599</v>
      </c>
      <c r="Z1520" s="16" t="s">
        <v>3600</v>
      </c>
      <c r="AA1520" s="16" t="s">
        <v>145</v>
      </c>
      <c r="AB1520" s="16" t="s">
        <v>4889</v>
      </c>
      <c r="AC1520" s="16" t="s">
        <v>559</v>
      </c>
      <c r="AD1520" s="16"/>
      <c r="AE1520" s="16" t="s">
        <v>3601</v>
      </c>
      <c r="AF1520" s="24">
        <v>2948278</v>
      </c>
      <c r="AG1520" s="25" t="s">
        <v>78</v>
      </c>
      <c r="AH1520" s="24">
        <v>2948278</v>
      </c>
      <c r="AI1520" s="26" t="s">
        <v>78</v>
      </c>
      <c r="AJ1520" s="27">
        <v>42989</v>
      </c>
      <c r="AK1520" s="19"/>
      <c r="AL1520" s="28">
        <f t="shared" ca="1" si="136"/>
        <v>7.5</v>
      </c>
      <c r="AM1520" s="16" t="s">
        <v>183</v>
      </c>
      <c r="AN1520" s="16" t="s">
        <v>94</v>
      </c>
      <c r="AO1520" s="16" t="s">
        <v>562</v>
      </c>
      <c r="AP1520" s="30">
        <v>6.9690000000000002E-2</v>
      </c>
      <c r="AQ1520" s="31" t="s">
        <v>7244</v>
      </c>
      <c r="AR1520" s="31" t="s">
        <v>7244</v>
      </c>
      <c r="AS1520" s="16" t="s">
        <v>107</v>
      </c>
      <c r="AT1520" s="16"/>
      <c r="AU1520" s="33"/>
      <c r="AV1520" s="16"/>
      <c r="AW1520" s="16" t="s">
        <v>7245</v>
      </c>
      <c r="AX1520" s="16">
        <v>3222541981</v>
      </c>
      <c r="AY1520" s="16" t="s">
        <v>78</v>
      </c>
      <c r="AZ1520" s="16" t="str">
        <f t="shared" ca="1" si="134"/>
        <v xml:space="preserve"> </v>
      </c>
      <c r="BA1520" s="16" t="s">
        <v>87</v>
      </c>
      <c r="BB1520" s="16" t="s">
        <v>87</v>
      </c>
      <c r="BC1520" s="16"/>
      <c r="BD1520" s="18" t="s">
        <v>87</v>
      </c>
      <c r="BE1520" s="16"/>
      <c r="BF1520" s="16" t="s">
        <v>87</v>
      </c>
      <c r="BG1520" s="31"/>
      <c r="BH1520" s="16"/>
      <c r="BI1520" s="19"/>
      <c r="BJ1520" s="16"/>
      <c r="BK1520" s="16"/>
      <c r="BL1520" s="34"/>
    </row>
    <row r="1521" spans="1:64">
      <c r="A1521" s="15">
        <v>1676</v>
      </c>
      <c r="B1521" s="16">
        <v>301</v>
      </c>
      <c r="C1521" s="17" t="s">
        <v>112</v>
      </c>
      <c r="D1521" s="18">
        <v>1148956648</v>
      </c>
      <c r="E1521" s="18">
        <v>1148956648</v>
      </c>
      <c r="F1521" s="18">
        <v>1148956648</v>
      </c>
      <c r="G1521" s="17" t="s">
        <v>7246</v>
      </c>
      <c r="H1521" s="16" t="s">
        <v>229</v>
      </c>
      <c r="I1521" s="19">
        <v>31186</v>
      </c>
      <c r="J1521" s="16">
        <f t="shared" ca="1" si="135"/>
        <v>39</v>
      </c>
      <c r="K1521" s="17" t="s">
        <v>67</v>
      </c>
      <c r="L1521" s="16">
        <v>4070</v>
      </c>
      <c r="M1521" s="16" t="s">
        <v>3596</v>
      </c>
      <c r="N1521" s="16" t="s">
        <v>3597</v>
      </c>
      <c r="O1521" s="35" t="s">
        <v>3598</v>
      </c>
      <c r="P1521" s="16" t="s">
        <v>71</v>
      </c>
      <c r="Q1521" s="16" t="s">
        <v>131</v>
      </c>
      <c r="R1521" s="38" t="s">
        <v>73</v>
      </c>
      <c r="S1521" s="22"/>
      <c r="T1521" s="22">
        <v>1676</v>
      </c>
      <c r="U1521" s="22" t="s">
        <v>3597</v>
      </c>
      <c r="V1521" s="37" t="s">
        <v>3598</v>
      </c>
      <c r="W1521" s="16">
        <v>1000</v>
      </c>
      <c r="X1521" s="16" t="s">
        <v>74</v>
      </c>
      <c r="Y1521" s="16" t="s">
        <v>3599</v>
      </c>
      <c r="Z1521" s="16" t="s">
        <v>3600</v>
      </c>
      <c r="AA1521" s="16" t="s">
        <v>145</v>
      </c>
      <c r="AB1521" s="16" t="s">
        <v>4889</v>
      </c>
      <c r="AC1521" s="16" t="s">
        <v>559</v>
      </c>
      <c r="AD1521" s="16"/>
      <c r="AE1521" s="16" t="s">
        <v>3601</v>
      </c>
      <c r="AF1521" s="24">
        <v>2948278</v>
      </c>
      <c r="AG1521" s="25" t="s">
        <v>78</v>
      </c>
      <c r="AH1521" s="24">
        <v>2948278</v>
      </c>
      <c r="AI1521" s="26" t="s">
        <v>78</v>
      </c>
      <c r="AJ1521" s="27">
        <v>43285</v>
      </c>
      <c r="AK1521" s="19"/>
      <c r="AL1521" s="28">
        <f t="shared" ca="1" si="136"/>
        <v>6.75</v>
      </c>
      <c r="AM1521" s="16" t="s">
        <v>183</v>
      </c>
      <c r="AN1521" s="16" t="s">
        <v>94</v>
      </c>
      <c r="AO1521" s="16" t="s">
        <v>562</v>
      </c>
      <c r="AP1521" s="30">
        <v>6.9690000000000002E-2</v>
      </c>
      <c r="AQ1521" s="31" t="s">
        <v>7247</v>
      </c>
      <c r="AR1521" s="31" t="s">
        <v>7247</v>
      </c>
      <c r="AS1521" s="16" t="s">
        <v>107</v>
      </c>
      <c r="AT1521" s="16"/>
      <c r="AU1521" s="33"/>
      <c r="AV1521" s="16"/>
      <c r="AW1521" s="16" t="s">
        <v>7248</v>
      </c>
      <c r="AX1521" s="16">
        <v>3106720401</v>
      </c>
      <c r="AY1521" s="16" t="s">
        <v>78</v>
      </c>
      <c r="AZ1521" s="16" t="str">
        <f t="shared" ca="1" si="134"/>
        <v xml:space="preserve"> </v>
      </c>
      <c r="BA1521" s="16" t="s">
        <v>87</v>
      </c>
      <c r="BB1521" s="16" t="s">
        <v>87</v>
      </c>
      <c r="BC1521" s="16"/>
      <c r="BD1521" s="18" t="s">
        <v>87</v>
      </c>
      <c r="BE1521" s="16"/>
      <c r="BF1521" s="16" t="s">
        <v>87</v>
      </c>
      <c r="BG1521" s="31"/>
      <c r="BH1521" s="16"/>
      <c r="BI1521" s="19"/>
      <c r="BJ1521" s="16"/>
      <c r="BK1521" s="16"/>
      <c r="BL1521" s="34"/>
    </row>
    <row r="1522" spans="1:64">
      <c r="A1522" s="15">
        <v>1677</v>
      </c>
      <c r="B1522" s="16">
        <v>301</v>
      </c>
      <c r="C1522" s="17" t="s">
        <v>112</v>
      </c>
      <c r="D1522" s="18">
        <v>1148956673</v>
      </c>
      <c r="E1522" s="18">
        <v>1148956673</v>
      </c>
      <c r="F1522" s="18">
        <v>1148956673</v>
      </c>
      <c r="G1522" s="17" t="s">
        <v>7249</v>
      </c>
      <c r="H1522" s="16" t="s">
        <v>89</v>
      </c>
      <c r="I1522" s="19">
        <v>31879</v>
      </c>
      <c r="J1522" s="16">
        <f t="shared" ca="1" si="135"/>
        <v>37</v>
      </c>
      <c r="K1522" s="17" t="s">
        <v>67</v>
      </c>
      <c r="L1522" s="16">
        <v>4070</v>
      </c>
      <c r="M1522" s="16" t="s">
        <v>3596</v>
      </c>
      <c r="N1522" s="16" t="s">
        <v>3597</v>
      </c>
      <c r="O1522" s="35" t="s">
        <v>3598</v>
      </c>
      <c r="P1522" s="16" t="s">
        <v>71</v>
      </c>
      <c r="Q1522" s="16" t="s">
        <v>131</v>
      </c>
      <c r="R1522" s="38" t="s">
        <v>73</v>
      </c>
      <c r="S1522" s="22"/>
      <c r="T1522" s="22">
        <v>1677</v>
      </c>
      <c r="U1522" s="22" t="s">
        <v>3597</v>
      </c>
      <c r="V1522" s="37" t="s">
        <v>3598</v>
      </c>
      <c r="W1522" s="16">
        <v>1000</v>
      </c>
      <c r="X1522" s="16" t="s">
        <v>74</v>
      </c>
      <c r="Y1522" s="16" t="s">
        <v>3599</v>
      </c>
      <c r="Z1522" s="16" t="s">
        <v>3600</v>
      </c>
      <c r="AA1522" s="16" t="s">
        <v>421</v>
      </c>
      <c r="AB1522" s="16" t="s">
        <v>581</v>
      </c>
      <c r="AC1522" s="16" t="s">
        <v>582</v>
      </c>
      <c r="AD1522" s="16"/>
      <c r="AE1522" s="16" t="s">
        <v>3601</v>
      </c>
      <c r="AF1522" s="24">
        <v>2948278</v>
      </c>
      <c r="AG1522" s="25" t="s">
        <v>78</v>
      </c>
      <c r="AH1522" s="24">
        <v>2948278</v>
      </c>
      <c r="AI1522" s="26" t="s">
        <v>78</v>
      </c>
      <c r="AJ1522" s="27">
        <v>43059</v>
      </c>
      <c r="AK1522" s="19"/>
      <c r="AL1522" s="28">
        <f t="shared" ca="1" si="136"/>
        <v>7.333333333333333</v>
      </c>
      <c r="AM1522" s="16" t="s">
        <v>173</v>
      </c>
      <c r="AN1522" s="16" t="s">
        <v>94</v>
      </c>
      <c r="AO1522" s="16" t="s">
        <v>583</v>
      </c>
      <c r="AP1522" s="30">
        <v>6.9690000000000002E-2</v>
      </c>
      <c r="AQ1522" s="31" t="s">
        <v>7250</v>
      </c>
      <c r="AR1522" s="31" t="s">
        <v>7250</v>
      </c>
      <c r="AS1522" s="16" t="s">
        <v>107</v>
      </c>
      <c r="AT1522" s="16"/>
      <c r="AU1522" s="33"/>
      <c r="AV1522" s="16"/>
      <c r="AW1522" s="16" t="s">
        <v>7251</v>
      </c>
      <c r="AX1522" s="16">
        <v>3208619985</v>
      </c>
      <c r="AY1522" s="16" t="s">
        <v>78</v>
      </c>
      <c r="AZ1522" s="16" t="str">
        <f t="shared" ca="1" si="134"/>
        <v xml:space="preserve"> </v>
      </c>
      <c r="BA1522" s="16" t="s">
        <v>87</v>
      </c>
      <c r="BB1522" s="16" t="s">
        <v>87</v>
      </c>
      <c r="BC1522" s="16"/>
      <c r="BD1522" s="18" t="s">
        <v>87</v>
      </c>
      <c r="BE1522" s="16"/>
      <c r="BF1522" s="16" t="s">
        <v>87</v>
      </c>
      <c r="BG1522" s="31"/>
      <c r="BH1522" s="16"/>
      <c r="BI1522" s="19"/>
      <c r="BJ1522" s="16"/>
      <c r="BK1522" s="16"/>
      <c r="BL1522" s="34"/>
    </row>
    <row r="1523" spans="1:64">
      <c r="A1523" s="15">
        <v>1678</v>
      </c>
      <c r="B1523" s="16">
        <v>301</v>
      </c>
      <c r="C1523" s="17" t="s">
        <v>64</v>
      </c>
      <c r="D1523" s="18">
        <v>1148956675</v>
      </c>
      <c r="E1523" s="18">
        <v>1148956675</v>
      </c>
      <c r="F1523" s="18">
        <v>1148956675</v>
      </c>
      <c r="G1523" s="17" t="s">
        <v>7252</v>
      </c>
      <c r="H1523" s="16" t="s">
        <v>89</v>
      </c>
      <c r="I1523" s="19">
        <v>34374</v>
      </c>
      <c r="J1523" s="16">
        <f t="shared" ca="1" si="135"/>
        <v>31</v>
      </c>
      <c r="K1523" s="17" t="s">
        <v>67</v>
      </c>
      <c r="L1523" s="16">
        <v>4070</v>
      </c>
      <c r="M1523" s="16" t="s">
        <v>3596</v>
      </c>
      <c r="N1523" s="16" t="s">
        <v>3597</v>
      </c>
      <c r="O1523" s="35" t="s">
        <v>3598</v>
      </c>
      <c r="P1523" s="16" t="s">
        <v>71</v>
      </c>
      <c r="Q1523" s="16" t="s">
        <v>131</v>
      </c>
      <c r="R1523" s="38" t="s">
        <v>73</v>
      </c>
      <c r="S1523" s="22"/>
      <c r="T1523" s="22">
        <v>1678</v>
      </c>
      <c r="U1523" s="22" t="s">
        <v>3597</v>
      </c>
      <c r="V1523" s="37" t="s">
        <v>3598</v>
      </c>
      <c r="W1523" s="16">
        <v>1000</v>
      </c>
      <c r="X1523" s="16" t="s">
        <v>74</v>
      </c>
      <c r="Y1523" s="16" t="s">
        <v>3599</v>
      </c>
      <c r="Z1523" s="16" t="s">
        <v>3600</v>
      </c>
      <c r="AA1523" s="16" t="s">
        <v>478</v>
      </c>
      <c r="AB1523" s="16" t="s">
        <v>771</v>
      </c>
      <c r="AC1523" s="16" t="s">
        <v>772</v>
      </c>
      <c r="AD1523" s="16" t="s">
        <v>4084</v>
      </c>
      <c r="AE1523" s="16" t="s">
        <v>3601</v>
      </c>
      <c r="AF1523" s="24">
        <v>2948278</v>
      </c>
      <c r="AG1523" s="25" t="s">
        <v>78</v>
      </c>
      <c r="AH1523" s="24">
        <v>2948278</v>
      </c>
      <c r="AI1523" s="26" t="s">
        <v>78</v>
      </c>
      <c r="AJ1523" s="27">
        <v>43059</v>
      </c>
      <c r="AK1523" s="19"/>
      <c r="AL1523" s="28">
        <f t="shared" ca="1" si="136"/>
        <v>7.333333333333333</v>
      </c>
      <c r="AM1523" s="16" t="s">
        <v>173</v>
      </c>
      <c r="AN1523" s="16" t="s">
        <v>94</v>
      </c>
      <c r="AO1523" s="16" t="s">
        <v>773</v>
      </c>
      <c r="AP1523" s="30">
        <v>6.9690000000000002E-2</v>
      </c>
      <c r="AQ1523" s="31" t="s">
        <v>7253</v>
      </c>
      <c r="AR1523" s="31" t="s">
        <v>7253</v>
      </c>
      <c r="AS1523" s="16" t="s">
        <v>107</v>
      </c>
      <c r="AT1523" s="16"/>
      <c r="AU1523" s="33"/>
      <c r="AV1523" s="16"/>
      <c r="AW1523" s="16" t="s">
        <v>7254</v>
      </c>
      <c r="AX1523" s="16">
        <v>3142476199</v>
      </c>
      <c r="AY1523" s="16" t="s">
        <v>78</v>
      </c>
      <c r="AZ1523" s="16" t="str">
        <f t="shared" ca="1" si="134"/>
        <v xml:space="preserve"> </v>
      </c>
      <c r="BA1523" s="16" t="s">
        <v>87</v>
      </c>
      <c r="BB1523" s="16" t="s">
        <v>87</v>
      </c>
      <c r="BC1523" s="16"/>
      <c r="BD1523" s="18" t="s">
        <v>87</v>
      </c>
      <c r="BE1523" s="16"/>
      <c r="BF1523" s="16" t="s">
        <v>87</v>
      </c>
      <c r="BG1523" s="31"/>
      <c r="BH1523" s="16"/>
      <c r="BI1523" s="19"/>
      <c r="BJ1523" s="16"/>
      <c r="BK1523" s="16"/>
      <c r="BL1523" s="34"/>
    </row>
    <row r="1524" spans="1:64">
      <c r="A1524" s="15">
        <v>1679</v>
      </c>
      <c r="B1524" s="16">
        <v>301</v>
      </c>
      <c r="C1524" s="17" t="s">
        <v>64</v>
      </c>
      <c r="D1524" s="18">
        <v>1148956715</v>
      </c>
      <c r="E1524" s="18">
        <v>1148956715</v>
      </c>
      <c r="F1524" s="18">
        <v>1148956715</v>
      </c>
      <c r="G1524" s="17" t="s">
        <v>7255</v>
      </c>
      <c r="H1524" s="16" t="s">
        <v>89</v>
      </c>
      <c r="I1524" s="19">
        <v>29397</v>
      </c>
      <c r="J1524" s="16">
        <f t="shared" ca="1" si="135"/>
        <v>44</v>
      </c>
      <c r="K1524" s="17" t="s">
        <v>67</v>
      </c>
      <c r="L1524" s="16">
        <v>4070</v>
      </c>
      <c r="M1524" s="16" t="s">
        <v>3596</v>
      </c>
      <c r="N1524" s="16" t="s">
        <v>3597</v>
      </c>
      <c r="O1524" s="35" t="s">
        <v>3598</v>
      </c>
      <c r="P1524" s="16" t="s">
        <v>71</v>
      </c>
      <c r="Q1524" s="16" t="s">
        <v>131</v>
      </c>
      <c r="R1524" s="38" t="s">
        <v>73</v>
      </c>
      <c r="S1524" s="22"/>
      <c r="T1524" s="22">
        <v>1679</v>
      </c>
      <c r="U1524" s="22" t="s">
        <v>3597</v>
      </c>
      <c r="V1524" s="37" t="s">
        <v>3598</v>
      </c>
      <c r="W1524" s="16">
        <v>1000</v>
      </c>
      <c r="X1524" s="16" t="s">
        <v>74</v>
      </c>
      <c r="Y1524" s="16" t="s">
        <v>3599</v>
      </c>
      <c r="Z1524" s="16" t="s">
        <v>3600</v>
      </c>
      <c r="AA1524" s="16" t="s">
        <v>145</v>
      </c>
      <c r="AB1524" s="16" t="s">
        <v>5853</v>
      </c>
      <c r="AC1524" s="16" t="s">
        <v>147</v>
      </c>
      <c r="AD1524" s="16" t="s">
        <v>5954</v>
      </c>
      <c r="AE1524" s="16" t="s">
        <v>3601</v>
      </c>
      <c r="AF1524" s="24">
        <v>2948278</v>
      </c>
      <c r="AG1524" s="25" t="s">
        <v>78</v>
      </c>
      <c r="AH1524" s="24">
        <v>2948278</v>
      </c>
      <c r="AI1524" s="26" t="s">
        <v>78</v>
      </c>
      <c r="AJ1524" s="27">
        <v>43087</v>
      </c>
      <c r="AK1524" s="19"/>
      <c r="AL1524" s="28">
        <f t="shared" ca="1" si="136"/>
        <v>7.25</v>
      </c>
      <c r="AM1524" s="16" t="s">
        <v>183</v>
      </c>
      <c r="AN1524" s="16" t="s">
        <v>94</v>
      </c>
      <c r="AO1524" s="16" t="s">
        <v>148</v>
      </c>
      <c r="AP1524" s="30">
        <v>6.9690000000000002E-2</v>
      </c>
      <c r="AQ1524" s="31" t="s">
        <v>7256</v>
      </c>
      <c r="AR1524" s="31" t="s">
        <v>7256</v>
      </c>
      <c r="AS1524" s="16" t="s">
        <v>107</v>
      </c>
      <c r="AT1524" s="16"/>
      <c r="AU1524" s="33"/>
      <c r="AV1524" s="16"/>
      <c r="AW1524" s="16" t="s">
        <v>7257</v>
      </c>
      <c r="AX1524" s="16">
        <v>3114876347</v>
      </c>
      <c r="AY1524" s="16" t="s">
        <v>78</v>
      </c>
      <c r="AZ1524" s="16" t="str">
        <f t="shared" ca="1" si="134"/>
        <v xml:space="preserve"> </v>
      </c>
      <c r="BA1524" s="16" t="s">
        <v>87</v>
      </c>
      <c r="BB1524" s="16" t="s">
        <v>87</v>
      </c>
      <c r="BC1524" s="16"/>
      <c r="BD1524" s="18" t="s">
        <v>87</v>
      </c>
      <c r="BE1524" s="16"/>
      <c r="BF1524" s="16" t="s">
        <v>87</v>
      </c>
      <c r="BG1524" s="31"/>
      <c r="BH1524" s="16"/>
      <c r="BI1524" s="19"/>
      <c r="BJ1524" s="16"/>
      <c r="BK1524" s="16"/>
      <c r="BL1524" s="34"/>
    </row>
    <row r="1525" spans="1:64">
      <c r="A1525" s="15">
        <v>1680</v>
      </c>
      <c r="B1525" s="16">
        <v>301</v>
      </c>
      <c r="C1525" s="17" t="s">
        <v>64</v>
      </c>
      <c r="D1525" s="18">
        <v>1214464755</v>
      </c>
      <c r="E1525" s="18">
        <v>1214464755</v>
      </c>
      <c r="F1525" s="18">
        <v>1214464755</v>
      </c>
      <c r="G1525" s="17" t="s">
        <v>7258</v>
      </c>
      <c r="H1525" s="16" t="s">
        <v>89</v>
      </c>
      <c r="I1525" s="19">
        <v>30344</v>
      </c>
      <c r="J1525" s="16">
        <f t="shared" ca="1" si="135"/>
        <v>42</v>
      </c>
      <c r="K1525" s="17" t="s">
        <v>67</v>
      </c>
      <c r="L1525" s="16">
        <v>4070</v>
      </c>
      <c r="M1525" s="16" t="s">
        <v>3596</v>
      </c>
      <c r="N1525" s="16" t="s">
        <v>3597</v>
      </c>
      <c r="O1525" s="35" t="s">
        <v>3598</v>
      </c>
      <c r="P1525" s="16" t="s">
        <v>71</v>
      </c>
      <c r="Q1525" s="16" t="s">
        <v>131</v>
      </c>
      <c r="R1525" s="38" t="s">
        <v>73</v>
      </c>
      <c r="S1525" s="22"/>
      <c r="T1525" s="22">
        <v>1680</v>
      </c>
      <c r="U1525" s="22" t="s">
        <v>3597</v>
      </c>
      <c r="V1525" s="37" t="s">
        <v>3598</v>
      </c>
      <c r="W1525" s="16">
        <v>1000</v>
      </c>
      <c r="X1525" s="16" t="s">
        <v>74</v>
      </c>
      <c r="Y1525" s="16" t="s">
        <v>3599</v>
      </c>
      <c r="Z1525" s="16" t="s">
        <v>3600</v>
      </c>
      <c r="AA1525" s="16" t="s">
        <v>671</v>
      </c>
      <c r="AB1525" s="16" t="s">
        <v>5849</v>
      </c>
      <c r="AC1525" s="16" t="s">
        <v>692</v>
      </c>
      <c r="AD1525" s="16" t="s">
        <v>4900</v>
      </c>
      <c r="AE1525" s="16" t="s">
        <v>3601</v>
      </c>
      <c r="AF1525" s="24">
        <v>2948278</v>
      </c>
      <c r="AG1525" s="25" t="s">
        <v>78</v>
      </c>
      <c r="AH1525" s="24">
        <v>2948278</v>
      </c>
      <c r="AI1525" s="26" t="s">
        <v>78</v>
      </c>
      <c r="AJ1525" s="27">
        <v>43797</v>
      </c>
      <c r="AK1525" s="19"/>
      <c r="AL1525" s="28">
        <f t="shared" ca="1" si="136"/>
        <v>5.333333333333333</v>
      </c>
      <c r="AM1525" s="16" t="s">
        <v>183</v>
      </c>
      <c r="AN1525" s="16" t="s">
        <v>94</v>
      </c>
      <c r="AO1525" s="16" t="s">
        <v>693</v>
      </c>
      <c r="AP1525" s="30">
        <v>6.9690000000000002E-2</v>
      </c>
      <c r="AQ1525" s="31" t="s">
        <v>7259</v>
      </c>
      <c r="AR1525" s="31" t="s">
        <v>7259</v>
      </c>
      <c r="AS1525" s="16" t="s">
        <v>107</v>
      </c>
      <c r="AT1525" s="16"/>
      <c r="AU1525" s="33"/>
      <c r="AV1525" s="16"/>
      <c r="AW1525" s="16" t="s">
        <v>7260</v>
      </c>
      <c r="AX1525" s="16">
        <v>3106563349</v>
      </c>
      <c r="AY1525" s="16" t="s">
        <v>78</v>
      </c>
      <c r="AZ1525" s="16" t="str">
        <f t="shared" ca="1" si="134"/>
        <v xml:space="preserve"> </v>
      </c>
      <c r="BA1525" s="16" t="s">
        <v>87</v>
      </c>
      <c r="BB1525" s="16" t="s">
        <v>211</v>
      </c>
      <c r="BC1525" s="16"/>
      <c r="BD1525" s="18" t="s">
        <v>87</v>
      </c>
      <c r="BE1525" s="16"/>
      <c r="BF1525" s="16" t="s">
        <v>87</v>
      </c>
      <c r="BG1525" s="31"/>
      <c r="BH1525" s="16"/>
      <c r="BI1525" s="19"/>
      <c r="BJ1525" s="16"/>
      <c r="BK1525" s="16"/>
      <c r="BL1525" s="34"/>
    </row>
    <row r="1526" spans="1:64">
      <c r="A1526" s="15">
        <v>1681</v>
      </c>
      <c r="B1526" s="16">
        <v>301</v>
      </c>
      <c r="C1526" s="17" t="s">
        <v>64</v>
      </c>
      <c r="D1526" s="18">
        <v>1148956728</v>
      </c>
      <c r="E1526" s="18">
        <v>1148956728</v>
      </c>
      <c r="F1526" s="18">
        <v>1148956728</v>
      </c>
      <c r="G1526" s="17" t="s">
        <v>7261</v>
      </c>
      <c r="H1526" s="16"/>
      <c r="I1526" s="19">
        <v>30284</v>
      </c>
      <c r="J1526" s="16">
        <f t="shared" ca="1" si="135"/>
        <v>42</v>
      </c>
      <c r="K1526" s="17" t="s">
        <v>67</v>
      </c>
      <c r="L1526" s="16">
        <v>4070</v>
      </c>
      <c r="M1526" s="16" t="s">
        <v>3596</v>
      </c>
      <c r="N1526" s="16" t="s">
        <v>3597</v>
      </c>
      <c r="O1526" s="35" t="s">
        <v>3598</v>
      </c>
      <c r="P1526" s="16" t="s">
        <v>71</v>
      </c>
      <c r="Q1526" s="16" t="s">
        <v>131</v>
      </c>
      <c r="R1526" s="38" t="s">
        <v>73</v>
      </c>
      <c r="S1526" s="22"/>
      <c r="T1526" s="22">
        <v>1681</v>
      </c>
      <c r="U1526" s="22" t="s">
        <v>3597</v>
      </c>
      <c r="V1526" s="37" t="s">
        <v>3598</v>
      </c>
      <c r="W1526" s="16">
        <v>1000</v>
      </c>
      <c r="X1526" s="16" t="s">
        <v>74</v>
      </c>
      <c r="Y1526" s="16" t="s">
        <v>3599</v>
      </c>
      <c r="Z1526" s="16" t="s">
        <v>3600</v>
      </c>
      <c r="AA1526" s="16" t="s">
        <v>145</v>
      </c>
      <c r="AB1526" s="16" t="s">
        <v>3668</v>
      </c>
      <c r="AC1526" s="16" t="s">
        <v>147</v>
      </c>
      <c r="AD1526" s="16" t="s">
        <v>7262</v>
      </c>
      <c r="AE1526" s="16" t="s">
        <v>3601</v>
      </c>
      <c r="AF1526" s="24">
        <v>2948278</v>
      </c>
      <c r="AG1526" s="25" t="s">
        <v>78</v>
      </c>
      <c r="AH1526" s="24">
        <v>2948278</v>
      </c>
      <c r="AI1526" s="26" t="s">
        <v>78</v>
      </c>
      <c r="AJ1526" s="27">
        <v>43285</v>
      </c>
      <c r="AK1526" s="19"/>
      <c r="AL1526" s="28">
        <f t="shared" ca="1" si="136"/>
        <v>6.75</v>
      </c>
      <c r="AM1526" s="16" t="s">
        <v>183</v>
      </c>
      <c r="AN1526" s="16" t="s">
        <v>94</v>
      </c>
      <c r="AO1526" s="16" t="s">
        <v>148</v>
      </c>
      <c r="AP1526" s="30">
        <v>6.9690000000000002E-2</v>
      </c>
      <c r="AQ1526" s="31" t="s">
        <v>7263</v>
      </c>
      <c r="AR1526" s="31" t="s">
        <v>7263</v>
      </c>
      <c r="AS1526" s="16" t="s">
        <v>107</v>
      </c>
      <c r="AT1526" s="16"/>
      <c r="AU1526" s="33"/>
      <c r="AV1526" s="16"/>
      <c r="AW1526" s="16" t="s">
        <v>7264</v>
      </c>
      <c r="AX1526" s="16">
        <v>3107947723</v>
      </c>
      <c r="AY1526" s="16" t="s">
        <v>78</v>
      </c>
      <c r="AZ1526" s="16" t="str">
        <f t="shared" ca="1" si="134"/>
        <v xml:space="preserve"> </v>
      </c>
      <c r="BA1526" s="16" t="s">
        <v>87</v>
      </c>
      <c r="BB1526" s="16" t="s">
        <v>87</v>
      </c>
      <c r="BC1526" s="16"/>
      <c r="BD1526" s="18" t="s">
        <v>87</v>
      </c>
      <c r="BE1526" s="16"/>
      <c r="BF1526" s="16" t="s">
        <v>87</v>
      </c>
      <c r="BG1526" s="31"/>
      <c r="BH1526" s="16"/>
      <c r="BI1526" s="19"/>
      <c r="BJ1526" s="16"/>
      <c r="BK1526" s="16"/>
      <c r="BL1526" s="34"/>
    </row>
    <row r="1527" spans="1:64">
      <c r="A1527" s="15">
        <v>1682</v>
      </c>
      <c r="B1527" s="16">
        <v>301</v>
      </c>
      <c r="C1527" s="17" t="s">
        <v>64</v>
      </c>
      <c r="D1527" s="18">
        <v>1148956761</v>
      </c>
      <c r="E1527" s="18">
        <v>1148956761</v>
      </c>
      <c r="F1527" s="18">
        <v>1148956761</v>
      </c>
      <c r="G1527" s="17" t="s">
        <v>7265</v>
      </c>
      <c r="H1527" s="16" t="s">
        <v>89</v>
      </c>
      <c r="I1527" s="19">
        <v>31040</v>
      </c>
      <c r="J1527" s="16">
        <f t="shared" ca="1" si="135"/>
        <v>40</v>
      </c>
      <c r="K1527" s="17" t="s">
        <v>67</v>
      </c>
      <c r="L1527" s="16">
        <v>4070</v>
      </c>
      <c r="M1527" s="16" t="s">
        <v>3596</v>
      </c>
      <c r="N1527" s="16" t="s">
        <v>3597</v>
      </c>
      <c r="O1527" s="35" t="s">
        <v>3598</v>
      </c>
      <c r="P1527" s="16" t="s">
        <v>71</v>
      </c>
      <c r="Q1527" s="16" t="s">
        <v>131</v>
      </c>
      <c r="R1527" s="38" t="s">
        <v>73</v>
      </c>
      <c r="S1527" s="22"/>
      <c r="T1527" s="22">
        <v>1682</v>
      </c>
      <c r="U1527" s="22" t="s">
        <v>3597</v>
      </c>
      <c r="V1527" s="37" t="s">
        <v>3598</v>
      </c>
      <c r="W1527" s="16">
        <v>1000</v>
      </c>
      <c r="X1527" s="16" t="s">
        <v>74</v>
      </c>
      <c r="Y1527" s="16" t="s">
        <v>3599</v>
      </c>
      <c r="Z1527" s="16" t="s">
        <v>3600</v>
      </c>
      <c r="AA1527" s="16" t="s">
        <v>433</v>
      </c>
      <c r="AB1527" s="16" t="s">
        <v>662</v>
      </c>
      <c r="AC1527" s="16" t="s">
        <v>663</v>
      </c>
      <c r="AD1527" s="52" t="s">
        <v>7266</v>
      </c>
      <c r="AE1527" s="16" t="s">
        <v>3601</v>
      </c>
      <c r="AF1527" s="24">
        <v>2948278</v>
      </c>
      <c r="AG1527" s="25" t="s">
        <v>78</v>
      </c>
      <c r="AH1527" s="24">
        <v>2948278</v>
      </c>
      <c r="AI1527" s="26" t="s">
        <v>78</v>
      </c>
      <c r="AJ1527" s="27">
        <v>43059</v>
      </c>
      <c r="AK1527" s="19"/>
      <c r="AL1527" s="28">
        <f t="shared" ca="1" si="136"/>
        <v>7.333333333333333</v>
      </c>
      <c r="AM1527" s="16" t="s">
        <v>183</v>
      </c>
      <c r="AN1527" s="16" t="s">
        <v>94</v>
      </c>
      <c r="AO1527" s="16" t="s">
        <v>664</v>
      </c>
      <c r="AP1527" s="30">
        <v>6.9690000000000002E-2</v>
      </c>
      <c r="AQ1527" s="31" t="s">
        <v>7267</v>
      </c>
      <c r="AR1527" s="31" t="s">
        <v>7267</v>
      </c>
      <c r="AS1527" s="16" t="s">
        <v>107</v>
      </c>
      <c r="AT1527" s="16"/>
      <c r="AU1527" s="33"/>
      <c r="AV1527" s="16"/>
      <c r="AW1527" s="16" t="s">
        <v>7268</v>
      </c>
      <c r="AX1527" s="16">
        <v>3507276489</v>
      </c>
      <c r="AY1527" s="16" t="s">
        <v>78</v>
      </c>
      <c r="AZ1527" s="16" t="str">
        <f t="shared" ca="1" si="134"/>
        <v xml:space="preserve"> </v>
      </c>
      <c r="BA1527" s="16" t="s">
        <v>87</v>
      </c>
      <c r="BB1527" s="16" t="s">
        <v>87</v>
      </c>
      <c r="BC1527" s="16"/>
      <c r="BD1527" s="18" t="s">
        <v>87</v>
      </c>
      <c r="BE1527" s="16"/>
      <c r="BF1527" s="16" t="s">
        <v>87</v>
      </c>
      <c r="BG1527" s="31"/>
      <c r="BH1527" s="16"/>
      <c r="BI1527" s="19"/>
      <c r="BJ1527" s="16"/>
      <c r="BK1527" s="16"/>
      <c r="BL1527" s="34"/>
    </row>
    <row r="1528" spans="1:64">
      <c r="A1528" s="15">
        <v>1683</v>
      </c>
      <c r="B1528" s="16">
        <v>301</v>
      </c>
      <c r="C1528" s="17" t="s">
        <v>112</v>
      </c>
      <c r="D1528" s="18">
        <v>1148956772</v>
      </c>
      <c r="E1528" s="18">
        <v>1148956772</v>
      </c>
      <c r="F1528" s="18">
        <v>1148956772</v>
      </c>
      <c r="G1528" s="17" t="s">
        <v>7269</v>
      </c>
      <c r="H1528" s="16" t="s">
        <v>89</v>
      </c>
      <c r="I1528" s="19">
        <v>31705</v>
      </c>
      <c r="J1528" s="16">
        <f t="shared" ca="1" si="135"/>
        <v>38</v>
      </c>
      <c r="K1528" s="17" t="s">
        <v>67</v>
      </c>
      <c r="L1528" s="16">
        <v>4070</v>
      </c>
      <c r="M1528" s="16" t="s">
        <v>3596</v>
      </c>
      <c r="N1528" s="16" t="s">
        <v>3597</v>
      </c>
      <c r="O1528" s="35" t="s">
        <v>3598</v>
      </c>
      <c r="P1528" s="16" t="s">
        <v>71</v>
      </c>
      <c r="Q1528" s="16" t="s">
        <v>131</v>
      </c>
      <c r="R1528" s="38" t="s">
        <v>73</v>
      </c>
      <c r="S1528" s="22"/>
      <c r="T1528" s="22">
        <v>1683</v>
      </c>
      <c r="U1528" s="22" t="s">
        <v>3597</v>
      </c>
      <c r="V1528" s="37" t="s">
        <v>3598</v>
      </c>
      <c r="W1528" s="16">
        <v>1000</v>
      </c>
      <c r="X1528" s="16" t="s">
        <v>74</v>
      </c>
      <c r="Y1528" s="16" t="s">
        <v>3599</v>
      </c>
      <c r="Z1528" s="16" t="s">
        <v>3600</v>
      </c>
      <c r="AA1528" s="16" t="s">
        <v>76</v>
      </c>
      <c r="AB1528" s="16" t="s">
        <v>76</v>
      </c>
      <c r="AC1528" s="16" t="s">
        <v>76</v>
      </c>
      <c r="AD1528" s="16" t="s">
        <v>3764</v>
      </c>
      <c r="AE1528" s="16" t="s">
        <v>3601</v>
      </c>
      <c r="AF1528" s="24">
        <v>2948278</v>
      </c>
      <c r="AG1528" s="25" t="s">
        <v>78</v>
      </c>
      <c r="AH1528" s="24">
        <v>2948278</v>
      </c>
      <c r="AI1528" s="26" t="s">
        <v>78</v>
      </c>
      <c r="AJ1528" s="27">
        <v>43059</v>
      </c>
      <c r="AK1528" s="19"/>
      <c r="AL1528" s="28">
        <f t="shared" ca="1" si="136"/>
        <v>7.333333333333333</v>
      </c>
      <c r="AM1528" s="16" t="s">
        <v>183</v>
      </c>
      <c r="AN1528" s="16" t="s">
        <v>121</v>
      </c>
      <c r="AO1528" s="16" t="s">
        <v>82</v>
      </c>
      <c r="AP1528" s="30">
        <v>6.9690000000000002E-2</v>
      </c>
      <c r="AQ1528" s="31" t="s">
        <v>7270</v>
      </c>
      <c r="AR1528" s="31" t="s">
        <v>7270</v>
      </c>
      <c r="AS1528" s="16" t="s">
        <v>107</v>
      </c>
      <c r="AT1528" s="16"/>
      <c r="AU1528" s="33"/>
      <c r="AV1528" s="16"/>
      <c r="AW1528" s="16" t="s">
        <v>7271</v>
      </c>
      <c r="AX1528" s="16">
        <v>3217552275</v>
      </c>
      <c r="AY1528" s="16" t="s">
        <v>78</v>
      </c>
      <c r="AZ1528" s="16" t="str">
        <f t="shared" ca="1" si="134"/>
        <v xml:space="preserve"> </v>
      </c>
      <c r="BA1528" s="16" t="s">
        <v>87</v>
      </c>
      <c r="BB1528" s="16" t="s">
        <v>87</v>
      </c>
      <c r="BC1528" s="16"/>
      <c r="BD1528" s="18" t="s">
        <v>87</v>
      </c>
      <c r="BE1528" s="16"/>
      <c r="BF1528" s="16" t="s">
        <v>87</v>
      </c>
      <c r="BG1528" s="31"/>
      <c r="BH1528" s="16"/>
      <c r="BI1528" s="19"/>
      <c r="BJ1528" s="16"/>
      <c r="BK1528" s="16"/>
      <c r="BL1528" s="34"/>
    </row>
    <row r="1529" spans="1:64">
      <c r="A1529" s="15">
        <v>1684</v>
      </c>
      <c r="B1529" s="16">
        <v>301</v>
      </c>
      <c r="C1529" s="17" t="s">
        <v>112</v>
      </c>
      <c r="D1529" s="18">
        <v>1148956781</v>
      </c>
      <c r="E1529" s="18">
        <v>1148956781</v>
      </c>
      <c r="F1529" s="18">
        <v>1148956781</v>
      </c>
      <c r="G1529" s="17" t="s">
        <v>7272</v>
      </c>
      <c r="H1529" s="16" t="s">
        <v>89</v>
      </c>
      <c r="I1529" s="19" t="s">
        <v>7273</v>
      </c>
      <c r="J1529" s="16">
        <f t="shared" ca="1" si="135"/>
        <v>44</v>
      </c>
      <c r="K1529" s="17" t="s">
        <v>67</v>
      </c>
      <c r="L1529" s="16">
        <v>4070</v>
      </c>
      <c r="M1529" s="16" t="s">
        <v>3596</v>
      </c>
      <c r="N1529" s="16" t="s">
        <v>3597</v>
      </c>
      <c r="O1529" s="35" t="s">
        <v>3598</v>
      </c>
      <c r="P1529" s="16" t="s">
        <v>71</v>
      </c>
      <c r="Q1529" s="16" t="s">
        <v>131</v>
      </c>
      <c r="R1529" s="38" t="s">
        <v>73</v>
      </c>
      <c r="S1529" s="22"/>
      <c r="T1529" s="22">
        <v>1684</v>
      </c>
      <c r="U1529" s="22" t="s">
        <v>3597</v>
      </c>
      <c r="V1529" s="37" t="s">
        <v>3598</v>
      </c>
      <c r="W1529" s="16">
        <v>1000</v>
      </c>
      <c r="X1529" s="16" t="s">
        <v>74</v>
      </c>
      <c r="Y1529" s="16" t="s">
        <v>3599</v>
      </c>
      <c r="Z1529" s="16" t="s">
        <v>3600</v>
      </c>
      <c r="AA1529" s="16" t="s">
        <v>76</v>
      </c>
      <c r="AB1529" s="16" t="s">
        <v>7274</v>
      </c>
      <c r="AC1529" s="16" t="s">
        <v>3702</v>
      </c>
      <c r="AD1529" s="16" t="s">
        <v>7275</v>
      </c>
      <c r="AE1529" s="16" t="s">
        <v>3601</v>
      </c>
      <c r="AF1529" s="24">
        <v>2948278</v>
      </c>
      <c r="AG1529" s="25" t="s">
        <v>78</v>
      </c>
      <c r="AH1529" s="24">
        <v>2948278</v>
      </c>
      <c r="AI1529" s="26" t="s">
        <v>78</v>
      </c>
      <c r="AJ1529" s="27">
        <v>43042</v>
      </c>
      <c r="AK1529" s="19"/>
      <c r="AL1529" s="28">
        <f t="shared" ca="1" si="136"/>
        <v>7.416666666666667</v>
      </c>
      <c r="AM1529" s="16" t="s">
        <v>173</v>
      </c>
      <c r="AN1529" s="16" t="s">
        <v>94</v>
      </c>
      <c r="AO1529" s="16" t="s">
        <v>82</v>
      </c>
      <c r="AP1529" s="30">
        <v>6.9690000000000002E-2</v>
      </c>
      <c r="AQ1529" s="31" t="s">
        <v>7276</v>
      </c>
      <c r="AR1529" s="31" t="s">
        <v>7277</v>
      </c>
      <c r="AS1529" s="16" t="s">
        <v>107</v>
      </c>
      <c r="AT1529" s="16"/>
      <c r="AU1529" s="33"/>
      <c r="AV1529" s="16"/>
      <c r="AW1529" s="16" t="s">
        <v>7278</v>
      </c>
      <c r="AX1529" s="16">
        <v>3185308829</v>
      </c>
      <c r="AY1529" s="16" t="s">
        <v>78</v>
      </c>
      <c r="AZ1529" s="16" t="str">
        <f t="shared" ca="1" si="134"/>
        <v xml:space="preserve"> </v>
      </c>
      <c r="BA1529" s="16" t="s">
        <v>87</v>
      </c>
      <c r="BB1529" s="16" t="s">
        <v>87</v>
      </c>
      <c r="BC1529" s="16"/>
      <c r="BD1529" s="18" t="s">
        <v>87</v>
      </c>
      <c r="BE1529" s="16"/>
      <c r="BF1529" s="16" t="s">
        <v>87</v>
      </c>
      <c r="BG1529" s="31"/>
      <c r="BH1529" s="16"/>
      <c r="BI1529" s="19"/>
      <c r="BJ1529" s="16"/>
      <c r="BK1529" s="16"/>
      <c r="BL1529" s="34"/>
    </row>
    <row r="1530" spans="1:64">
      <c r="A1530" s="15">
        <v>1685</v>
      </c>
      <c r="B1530" s="16">
        <v>301</v>
      </c>
      <c r="C1530" s="17" t="s">
        <v>112</v>
      </c>
      <c r="D1530" s="18">
        <v>1148956790</v>
      </c>
      <c r="E1530" s="18">
        <v>1148956790</v>
      </c>
      <c r="F1530" s="18">
        <v>1148956790</v>
      </c>
      <c r="G1530" s="17" t="s">
        <v>7279</v>
      </c>
      <c r="H1530" s="16" t="s">
        <v>229</v>
      </c>
      <c r="I1530" s="19">
        <v>31012</v>
      </c>
      <c r="J1530" s="16">
        <f t="shared" ca="1" si="135"/>
        <v>40</v>
      </c>
      <c r="K1530" s="17" t="s">
        <v>67</v>
      </c>
      <c r="L1530" s="16">
        <v>4070</v>
      </c>
      <c r="M1530" s="16" t="s">
        <v>3596</v>
      </c>
      <c r="N1530" s="16" t="s">
        <v>3597</v>
      </c>
      <c r="O1530" s="35" t="s">
        <v>3598</v>
      </c>
      <c r="P1530" s="16" t="s">
        <v>71</v>
      </c>
      <c r="Q1530" s="16" t="s">
        <v>131</v>
      </c>
      <c r="R1530" s="38" t="s">
        <v>73</v>
      </c>
      <c r="S1530" s="22"/>
      <c r="T1530" s="22">
        <v>1685</v>
      </c>
      <c r="U1530" s="22" t="s">
        <v>3597</v>
      </c>
      <c r="V1530" s="37" t="s">
        <v>3598</v>
      </c>
      <c r="W1530" s="16">
        <v>1000</v>
      </c>
      <c r="X1530" s="16" t="s">
        <v>74</v>
      </c>
      <c r="Y1530" s="16" t="s">
        <v>3599</v>
      </c>
      <c r="Z1530" s="16" t="s">
        <v>3600</v>
      </c>
      <c r="AA1530" s="16" t="s">
        <v>421</v>
      </c>
      <c r="AB1530" s="16" t="s">
        <v>2300</v>
      </c>
      <c r="AC1530" s="16" t="s">
        <v>423</v>
      </c>
      <c r="AD1530" s="16"/>
      <c r="AE1530" s="16" t="s">
        <v>3601</v>
      </c>
      <c r="AF1530" s="24">
        <v>2948278</v>
      </c>
      <c r="AG1530" s="25" t="s">
        <v>78</v>
      </c>
      <c r="AH1530" s="24">
        <v>2948278</v>
      </c>
      <c r="AI1530" s="26" t="s">
        <v>78</v>
      </c>
      <c r="AJ1530" s="27">
        <v>43285</v>
      </c>
      <c r="AK1530" s="19"/>
      <c r="AL1530" s="28">
        <f t="shared" ca="1" si="136"/>
        <v>6.75</v>
      </c>
      <c r="AM1530" s="16" t="s">
        <v>173</v>
      </c>
      <c r="AN1530" s="16" t="s">
        <v>94</v>
      </c>
      <c r="AO1530" s="16" t="s">
        <v>425</v>
      </c>
      <c r="AP1530" s="30">
        <v>6.9690000000000002E-2</v>
      </c>
      <c r="AQ1530" s="31" t="s">
        <v>7280</v>
      </c>
      <c r="AR1530" s="31" t="s">
        <v>7280</v>
      </c>
      <c r="AS1530" s="16" t="s">
        <v>107</v>
      </c>
      <c r="AT1530" s="16"/>
      <c r="AU1530" s="33"/>
      <c r="AV1530" s="16"/>
      <c r="AW1530" s="16" t="s">
        <v>7281</v>
      </c>
      <c r="AX1530" s="16">
        <v>3104184930</v>
      </c>
      <c r="AY1530" s="16" t="s">
        <v>78</v>
      </c>
      <c r="AZ1530" s="16" t="str">
        <f t="shared" ref="AZ1530:AZ1536" ca="1" si="137">IF(AND(C1530="MASCULINO",J1530&gt;=59),"Prepensionado",IF(AND(C1530="FEMENINO",J1530&gt;=54),"Prepensionado"," "))</f>
        <v xml:space="preserve"> </v>
      </c>
      <c r="BA1530" s="16" t="s">
        <v>87</v>
      </c>
      <c r="BB1530" s="16" t="s">
        <v>87</v>
      </c>
      <c r="BC1530" s="16"/>
      <c r="BD1530" s="18" t="s">
        <v>87</v>
      </c>
      <c r="BE1530" s="16"/>
      <c r="BF1530" s="16" t="s">
        <v>87</v>
      </c>
      <c r="BG1530" s="31"/>
      <c r="BH1530" s="16"/>
      <c r="BI1530" s="19"/>
      <c r="BJ1530" s="16"/>
      <c r="BK1530" s="16"/>
      <c r="BL1530" s="34"/>
    </row>
    <row r="1531" spans="1:64">
      <c r="A1531" s="15">
        <v>1686</v>
      </c>
      <c r="B1531" s="16">
        <v>301</v>
      </c>
      <c r="C1531" s="17" t="s">
        <v>64</v>
      </c>
      <c r="D1531" s="18">
        <v>1148956794</v>
      </c>
      <c r="E1531" s="18">
        <v>1148956794</v>
      </c>
      <c r="F1531" s="18">
        <v>1148956794</v>
      </c>
      <c r="G1531" s="17" t="s">
        <v>7282</v>
      </c>
      <c r="H1531" s="16" t="s">
        <v>89</v>
      </c>
      <c r="I1531" s="19">
        <v>30293</v>
      </c>
      <c r="J1531" s="16">
        <f t="shared" ca="1" si="135"/>
        <v>42</v>
      </c>
      <c r="K1531" s="17" t="s">
        <v>67</v>
      </c>
      <c r="L1531" s="16">
        <v>4070</v>
      </c>
      <c r="M1531" s="16" t="s">
        <v>3596</v>
      </c>
      <c r="N1531" s="16" t="s">
        <v>3597</v>
      </c>
      <c r="O1531" s="35" t="s">
        <v>3598</v>
      </c>
      <c r="P1531" s="16" t="s">
        <v>71</v>
      </c>
      <c r="Q1531" s="16" t="s">
        <v>131</v>
      </c>
      <c r="R1531" s="38" t="s">
        <v>73</v>
      </c>
      <c r="S1531" s="22"/>
      <c r="T1531" s="22">
        <v>1686</v>
      </c>
      <c r="U1531" s="22" t="s">
        <v>3597</v>
      </c>
      <c r="V1531" s="37" t="s">
        <v>3598</v>
      </c>
      <c r="W1531" s="16">
        <v>1000</v>
      </c>
      <c r="X1531" s="16" t="s">
        <v>74</v>
      </c>
      <c r="Y1531" s="16" t="s">
        <v>3599</v>
      </c>
      <c r="Z1531" s="16" t="s">
        <v>3600</v>
      </c>
      <c r="AA1531" s="16" t="s">
        <v>421</v>
      </c>
      <c r="AB1531" s="16" t="s">
        <v>2300</v>
      </c>
      <c r="AC1531" s="16" t="s">
        <v>423</v>
      </c>
      <c r="AD1531" s="16"/>
      <c r="AE1531" s="16" t="s">
        <v>3601</v>
      </c>
      <c r="AF1531" s="24">
        <v>2948278</v>
      </c>
      <c r="AG1531" s="25" t="s">
        <v>78</v>
      </c>
      <c r="AH1531" s="24">
        <v>2948278</v>
      </c>
      <c r="AI1531" s="26" t="s">
        <v>78</v>
      </c>
      <c r="AJ1531" s="27">
        <v>43285</v>
      </c>
      <c r="AK1531" s="19"/>
      <c r="AL1531" s="28">
        <f t="shared" ca="1" si="136"/>
        <v>6.75</v>
      </c>
      <c r="AM1531" s="16" t="s">
        <v>183</v>
      </c>
      <c r="AN1531" s="16" t="s">
        <v>94</v>
      </c>
      <c r="AO1531" s="16" t="s">
        <v>425</v>
      </c>
      <c r="AP1531" s="30">
        <v>6.9690000000000002E-2</v>
      </c>
      <c r="AQ1531" s="31" t="s">
        <v>7283</v>
      </c>
      <c r="AR1531" s="31" t="s">
        <v>7283</v>
      </c>
      <c r="AS1531" s="16" t="s">
        <v>107</v>
      </c>
      <c r="AT1531" s="16"/>
      <c r="AU1531" s="33"/>
      <c r="AV1531" s="16"/>
      <c r="AW1531" s="16" t="s">
        <v>7284</v>
      </c>
      <c r="AX1531" s="16">
        <v>3123044386</v>
      </c>
      <c r="AY1531" s="16" t="s">
        <v>78</v>
      </c>
      <c r="AZ1531" s="16" t="str">
        <f t="shared" ca="1" si="137"/>
        <v xml:space="preserve"> </v>
      </c>
      <c r="BA1531" s="16" t="s">
        <v>87</v>
      </c>
      <c r="BB1531" s="16" t="s">
        <v>1602</v>
      </c>
      <c r="BC1531" s="16"/>
      <c r="BD1531" s="18" t="s">
        <v>87</v>
      </c>
      <c r="BE1531" s="16"/>
      <c r="BF1531" s="16" t="s">
        <v>87</v>
      </c>
      <c r="BG1531" s="31"/>
      <c r="BH1531" s="16"/>
      <c r="BI1531" s="19"/>
      <c r="BJ1531" s="16"/>
      <c r="BK1531" s="16"/>
      <c r="BL1531" s="34"/>
    </row>
    <row r="1532" spans="1:64">
      <c r="A1532" s="15">
        <v>1687</v>
      </c>
      <c r="B1532" s="16">
        <v>301</v>
      </c>
      <c r="C1532" s="17" t="s">
        <v>64</v>
      </c>
      <c r="D1532" s="18">
        <v>1148956806</v>
      </c>
      <c r="E1532" s="18">
        <v>1148956806</v>
      </c>
      <c r="F1532" s="18">
        <v>1148956806</v>
      </c>
      <c r="G1532" s="17" t="s">
        <v>7285</v>
      </c>
      <c r="H1532" s="16" t="s">
        <v>89</v>
      </c>
      <c r="I1532" s="19">
        <v>30124</v>
      </c>
      <c r="J1532" s="16">
        <f t="shared" ca="1" si="135"/>
        <v>42</v>
      </c>
      <c r="K1532" s="17" t="s">
        <v>67</v>
      </c>
      <c r="L1532" s="16">
        <v>4070</v>
      </c>
      <c r="M1532" s="16" t="s">
        <v>3596</v>
      </c>
      <c r="N1532" s="16" t="s">
        <v>3597</v>
      </c>
      <c r="O1532" s="35" t="s">
        <v>3598</v>
      </c>
      <c r="P1532" s="16" t="s">
        <v>71</v>
      </c>
      <c r="Q1532" s="16" t="s">
        <v>131</v>
      </c>
      <c r="R1532" s="38" t="s">
        <v>73</v>
      </c>
      <c r="S1532" s="22"/>
      <c r="T1532" s="22">
        <v>1687</v>
      </c>
      <c r="U1532" s="22" t="s">
        <v>3597</v>
      </c>
      <c r="V1532" s="37" t="s">
        <v>3598</v>
      </c>
      <c r="W1532" s="16">
        <v>1000</v>
      </c>
      <c r="X1532" s="16" t="s">
        <v>74</v>
      </c>
      <c r="Y1532" s="16" t="s">
        <v>3599</v>
      </c>
      <c r="Z1532" s="16" t="s">
        <v>3600</v>
      </c>
      <c r="AA1532" s="16" t="s">
        <v>76</v>
      </c>
      <c r="AB1532" s="16" t="s">
        <v>76</v>
      </c>
      <c r="AC1532" s="16" t="s">
        <v>76</v>
      </c>
      <c r="AD1532" s="16"/>
      <c r="AE1532" s="16" t="s">
        <v>3601</v>
      </c>
      <c r="AF1532" s="24">
        <v>2948278</v>
      </c>
      <c r="AG1532" s="25" t="s">
        <v>78</v>
      </c>
      <c r="AH1532" s="24">
        <v>2948278</v>
      </c>
      <c r="AI1532" s="26" t="s">
        <v>78</v>
      </c>
      <c r="AJ1532" s="27">
        <v>43059</v>
      </c>
      <c r="AK1532" s="19"/>
      <c r="AL1532" s="28">
        <f t="shared" ca="1" si="136"/>
        <v>7.333333333333333</v>
      </c>
      <c r="AM1532" s="16" t="s">
        <v>173</v>
      </c>
      <c r="AN1532" s="16" t="s">
        <v>94</v>
      </c>
      <c r="AO1532" s="16" t="s">
        <v>82</v>
      </c>
      <c r="AP1532" s="30">
        <v>6.9690000000000002E-2</v>
      </c>
      <c r="AQ1532" s="31" t="s">
        <v>7286</v>
      </c>
      <c r="AR1532" s="31" t="s">
        <v>7286</v>
      </c>
      <c r="AS1532" s="16" t="s">
        <v>107</v>
      </c>
      <c r="AT1532" s="16"/>
      <c r="AU1532" s="33"/>
      <c r="AV1532" s="16"/>
      <c r="AW1532" s="16" t="s">
        <v>7287</v>
      </c>
      <c r="AX1532" s="16" t="s">
        <v>7288</v>
      </c>
      <c r="AY1532" s="16" t="s">
        <v>78</v>
      </c>
      <c r="AZ1532" s="16" t="str">
        <f t="shared" ca="1" si="137"/>
        <v xml:space="preserve"> </v>
      </c>
      <c r="BA1532" s="16" t="s">
        <v>87</v>
      </c>
      <c r="BB1532" s="16" t="s">
        <v>87</v>
      </c>
      <c r="BC1532" s="16"/>
      <c r="BD1532" s="18" t="s">
        <v>87</v>
      </c>
      <c r="BE1532" s="16"/>
      <c r="BF1532" s="16" t="s">
        <v>87</v>
      </c>
      <c r="BG1532" s="31"/>
      <c r="BH1532" s="16"/>
      <c r="BI1532" s="19"/>
      <c r="BJ1532" s="16"/>
      <c r="BK1532" s="16"/>
      <c r="BL1532" s="34"/>
    </row>
    <row r="1533" spans="1:64">
      <c r="A1533" s="15">
        <v>1688</v>
      </c>
      <c r="B1533" s="16">
        <v>301</v>
      </c>
      <c r="C1533" s="17" t="s">
        <v>112</v>
      </c>
      <c r="D1533" s="18">
        <v>1148956814</v>
      </c>
      <c r="E1533" s="18">
        <v>1148956814</v>
      </c>
      <c r="F1533" s="18">
        <v>1148956814</v>
      </c>
      <c r="G1533" s="17" t="s">
        <v>7289</v>
      </c>
      <c r="H1533" s="16" t="s">
        <v>229</v>
      </c>
      <c r="I1533" s="19" t="s">
        <v>7290</v>
      </c>
      <c r="J1533" s="16">
        <f t="shared" ca="1" si="135"/>
        <v>37</v>
      </c>
      <c r="K1533" s="17" t="s">
        <v>67</v>
      </c>
      <c r="L1533" s="16">
        <v>4070</v>
      </c>
      <c r="M1533" s="16" t="s">
        <v>3596</v>
      </c>
      <c r="N1533" s="16" t="s">
        <v>3597</v>
      </c>
      <c r="O1533" s="35" t="s">
        <v>3598</v>
      </c>
      <c r="P1533" s="16" t="s">
        <v>71</v>
      </c>
      <c r="Q1533" s="16" t="s">
        <v>131</v>
      </c>
      <c r="R1533" s="38" t="s">
        <v>73</v>
      </c>
      <c r="S1533" s="22"/>
      <c r="T1533" s="22">
        <v>1688</v>
      </c>
      <c r="U1533" s="22" t="s">
        <v>3597</v>
      </c>
      <c r="V1533" s="37" t="s">
        <v>3598</v>
      </c>
      <c r="W1533" s="16">
        <v>1000</v>
      </c>
      <c r="X1533" s="16" t="s">
        <v>74</v>
      </c>
      <c r="Y1533" s="16" t="s">
        <v>3599</v>
      </c>
      <c r="Z1533" s="16" t="s">
        <v>3600</v>
      </c>
      <c r="AA1533" s="16" t="s">
        <v>421</v>
      </c>
      <c r="AB1533" s="16" t="s">
        <v>3981</v>
      </c>
      <c r="AC1533" s="16" t="s">
        <v>423</v>
      </c>
      <c r="AD1533" s="16" t="s">
        <v>3760</v>
      </c>
      <c r="AE1533" s="16" t="s">
        <v>3601</v>
      </c>
      <c r="AF1533" s="24">
        <v>2948278</v>
      </c>
      <c r="AG1533" s="25" t="s">
        <v>78</v>
      </c>
      <c r="AH1533" s="24">
        <v>2948278</v>
      </c>
      <c r="AI1533" s="26" t="s">
        <v>78</v>
      </c>
      <c r="AJ1533" s="27">
        <v>43027</v>
      </c>
      <c r="AK1533" s="19"/>
      <c r="AL1533" s="28">
        <f t="shared" ca="1" si="136"/>
        <v>7.416666666666667</v>
      </c>
      <c r="AM1533" s="16" t="s">
        <v>120</v>
      </c>
      <c r="AN1533" s="16" t="s">
        <v>94</v>
      </c>
      <c r="AO1533" s="16" t="s">
        <v>425</v>
      </c>
      <c r="AP1533" s="30">
        <v>6.9690000000000002E-2</v>
      </c>
      <c r="AQ1533" s="31" t="s">
        <v>7291</v>
      </c>
      <c r="AR1533" s="31" t="s">
        <v>7291</v>
      </c>
      <c r="AS1533" s="16" t="s">
        <v>107</v>
      </c>
      <c r="AT1533" s="16"/>
      <c r="AU1533" s="33"/>
      <c r="AV1533" s="16"/>
      <c r="AW1533" s="16" t="s">
        <v>7292</v>
      </c>
      <c r="AX1533" s="16">
        <v>3233173408</v>
      </c>
      <c r="AY1533" s="16" t="s">
        <v>78</v>
      </c>
      <c r="AZ1533" s="16" t="str">
        <f t="shared" ca="1" si="137"/>
        <v xml:space="preserve"> </v>
      </c>
      <c r="BA1533" s="16" t="s">
        <v>87</v>
      </c>
      <c r="BB1533" s="16" t="s">
        <v>87</v>
      </c>
      <c r="BC1533" s="16"/>
      <c r="BD1533" s="18" t="s">
        <v>87</v>
      </c>
      <c r="BE1533" s="16"/>
      <c r="BF1533" s="16" t="s">
        <v>87</v>
      </c>
      <c r="BG1533" s="31"/>
      <c r="BH1533" s="16"/>
      <c r="BI1533" s="19"/>
      <c r="BJ1533" s="16"/>
      <c r="BK1533" s="16"/>
      <c r="BL1533" s="34"/>
    </row>
    <row r="1534" spans="1:64">
      <c r="A1534" s="15">
        <v>1689</v>
      </c>
      <c r="B1534" s="16">
        <v>301</v>
      </c>
      <c r="C1534" s="17" t="s">
        <v>64</v>
      </c>
      <c r="D1534" s="18">
        <v>1148956820</v>
      </c>
      <c r="E1534" s="18">
        <v>1148956820</v>
      </c>
      <c r="F1534" s="18">
        <v>1148956820</v>
      </c>
      <c r="G1534" s="17" t="s">
        <v>7293</v>
      </c>
      <c r="H1534" s="16"/>
      <c r="I1534" s="19" t="s">
        <v>7294</v>
      </c>
      <c r="J1534" s="16">
        <f t="shared" ca="1" si="135"/>
        <v>44</v>
      </c>
      <c r="K1534" s="17" t="s">
        <v>67</v>
      </c>
      <c r="L1534" s="16">
        <v>4070</v>
      </c>
      <c r="M1534" s="16" t="s">
        <v>3596</v>
      </c>
      <c r="N1534" s="16" t="s">
        <v>3597</v>
      </c>
      <c r="O1534" s="35" t="s">
        <v>3598</v>
      </c>
      <c r="P1534" s="16" t="s">
        <v>71</v>
      </c>
      <c r="Q1534" s="16" t="s">
        <v>131</v>
      </c>
      <c r="R1534" s="38" t="s">
        <v>73</v>
      </c>
      <c r="S1534" s="22"/>
      <c r="T1534" s="22">
        <v>1689</v>
      </c>
      <c r="U1534" s="22" t="s">
        <v>3597</v>
      </c>
      <c r="V1534" s="37" t="s">
        <v>3598</v>
      </c>
      <c r="W1534" s="16">
        <v>1000</v>
      </c>
      <c r="X1534" s="16" t="s">
        <v>74</v>
      </c>
      <c r="Y1534" s="16" t="s">
        <v>3599</v>
      </c>
      <c r="Z1534" s="16" t="s">
        <v>3600</v>
      </c>
      <c r="AA1534" s="16" t="s">
        <v>421</v>
      </c>
      <c r="AB1534" s="16" t="s">
        <v>2300</v>
      </c>
      <c r="AC1534" s="16" t="s">
        <v>423</v>
      </c>
      <c r="AD1534" s="16"/>
      <c r="AE1534" s="16" t="s">
        <v>3601</v>
      </c>
      <c r="AF1534" s="24">
        <v>2948278</v>
      </c>
      <c r="AG1534" s="25" t="s">
        <v>78</v>
      </c>
      <c r="AH1534" s="24">
        <v>2948278</v>
      </c>
      <c r="AI1534" s="26" t="s">
        <v>78</v>
      </c>
      <c r="AJ1534" s="27">
        <v>42989</v>
      </c>
      <c r="AK1534" s="19"/>
      <c r="AL1534" s="28">
        <f t="shared" ca="1" si="136"/>
        <v>7.5</v>
      </c>
      <c r="AM1534" s="16" t="s">
        <v>183</v>
      </c>
      <c r="AN1534" s="16" t="s">
        <v>94</v>
      </c>
      <c r="AO1534" s="16" t="s">
        <v>425</v>
      </c>
      <c r="AP1534" s="30">
        <v>6.9690000000000002E-2</v>
      </c>
      <c r="AQ1534" s="31" t="s">
        <v>7295</v>
      </c>
      <c r="AR1534" s="31" t="s">
        <v>7295</v>
      </c>
      <c r="AS1534" s="16" t="s">
        <v>107</v>
      </c>
      <c r="AT1534" s="16"/>
      <c r="AU1534" s="33"/>
      <c r="AV1534" s="16"/>
      <c r="AW1534" s="16" t="s">
        <v>7296</v>
      </c>
      <c r="AX1534" s="16">
        <v>3137894988</v>
      </c>
      <c r="AY1534" s="16" t="s">
        <v>78</v>
      </c>
      <c r="AZ1534" s="16" t="str">
        <f t="shared" ca="1" si="137"/>
        <v xml:space="preserve"> </v>
      </c>
      <c r="BA1534" s="16" t="s">
        <v>87</v>
      </c>
      <c r="BB1534" s="16" t="s">
        <v>87</v>
      </c>
      <c r="BC1534" s="16"/>
      <c r="BD1534" s="18" t="s">
        <v>87</v>
      </c>
      <c r="BE1534" s="16"/>
      <c r="BF1534" s="16" t="s">
        <v>87</v>
      </c>
      <c r="BG1534" s="31"/>
      <c r="BH1534" s="16"/>
      <c r="BI1534" s="19"/>
      <c r="BJ1534" s="16"/>
      <c r="BK1534" s="16"/>
      <c r="BL1534" s="34"/>
    </row>
    <row r="1535" spans="1:64">
      <c r="A1535" s="15">
        <v>1690</v>
      </c>
      <c r="B1535" s="16">
        <v>301</v>
      </c>
      <c r="C1535" s="17" t="s">
        <v>112</v>
      </c>
      <c r="D1535" s="18">
        <v>1148956829</v>
      </c>
      <c r="E1535" s="18">
        <v>1148956829</v>
      </c>
      <c r="F1535" s="18">
        <v>1148956829</v>
      </c>
      <c r="G1535" s="17" t="s">
        <v>7297</v>
      </c>
      <c r="H1535" s="16" t="s">
        <v>89</v>
      </c>
      <c r="I1535" s="19">
        <v>32420</v>
      </c>
      <c r="J1535" s="16">
        <f t="shared" ca="1" si="135"/>
        <v>36</v>
      </c>
      <c r="K1535" s="17" t="s">
        <v>67</v>
      </c>
      <c r="L1535" s="16">
        <v>4070</v>
      </c>
      <c r="M1535" s="16" t="s">
        <v>3596</v>
      </c>
      <c r="N1535" s="16" t="s">
        <v>3597</v>
      </c>
      <c r="O1535" s="35" t="s">
        <v>3598</v>
      </c>
      <c r="P1535" s="16" t="s">
        <v>71</v>
      </c>
      <c r="Q1535" s="16" t="s">
        <v>131</v>
      </c>
      <c r="R1535" s="38" t="s">
        <v>73</v>
      </c>
      <c r="S1535" s="22"/>
      <c r="T1535" s="22">
        <v>1690</v>
      </c>
      <c r="U1535" s="22" t="s">
        <v>3597</v>
      </c>
      <c r="V1535" s="37" t="s">
        <v>3598</v>
      </c>
      <c r="W1535" s="16">
        <v>1000</v>
      </c>
      <c r="X1535" s="16" t="s">
        <v>74</v>
      </c>
      <c r="Y1535" s="16" t="s">
        <v>3599</v>
      </c>
      <c r="Z1535" s="16" t="s">
        <v>3600</v>
      </c>
      <c r="AA1535" s="16" t="s">
        <v>421</v>
      </c>
      <c r="AB1535" s="16" t="s">
        <v>2300</v>
      </c>
      <c r="AC1535" s="16" t="s">
        <v>423</v>
      </c>
      <c r="AD1535" s="16"/>
      <c r="AE1535" s="16" t="s">
        <v>3601</v>
      </c>
      <c r="AF1535" s="24">
        <v>2948278</v>
      </c>
      <c r="AG1535" s="25" t="s">
        <v>78</v>
      </c>
      <c r="AH1535" s="24">
        <v>2948278</v>
      </c>
      <c r="AI1535" s="26" t="s">
        <v>78</v>
      </c>
      <c r="AJ1535" s="27">
        <v>43285</v>
      </c>
      <c r="AK1535" s="19"/>
      <c r="AL1535" s="28">
        <f t="shared" ca="1" si="136"/>
        <v>6.75</v>
      </c>
      <c r="AM1535" s="16" t="s">
        <v>120</v>
      </c>
      <c r="AN1535" s="16" t="s">
        <v>94</v>
      </c>
      <c r="AO1535" s="16" t="s">
        <v>425</v>
      </c>
      <c r="AP1535" s="30">
        <v>6.9690000000000002E-2</v>
      </c>
      <c r="AQ1535" s="31" t="s">
        <v>7298</v>
      </c>
      <c r="AR1535" s="31" t="s">
        <v>7298</v>
      </c>
      <c r="AS1535" s="16" t="s">
        <v>107</v>
      </c>
      <c r="AT1535" s="16"/>
      <c r="AU1535" s="33"/>
      <c r="AV1535" s="16"/>
      <c r="AW1535" s="16" t="s">
        <v>7299</v>
      </c>
      <c r="AX1535" s="16">
        <v>3105168508</v>
      </c>
      <c r="AY1535" s="16" t="s">
        <v>78</v>
      </c>
      <c r="AZ1535" s="16" t="str">
        <f t="shared" ca="1" si="137"/>
        <v xml:space="preserve"> </v>
      </c>
      <c r="BA1535" s="16" t="s">
        <v>87</v>
      </c>
      <c r="BB1535" s="16" t="s">
        <v>265</v>
      </c>
      <c r="BC1535" s="16"/>
      <c r="BD1535" s="18" t="s">
        <v>87</v>
      </c>
      <c r="BE1535" s="16"/>
      <c r="BF1535" s="16" t="s">
        <v>87</v>
      </c>
      <c r="BG1535" s="31"/>
      <c r="BH1535" s="16"/>
      <c r="BI1535" s="19"/>
      <c r="BJ1535" s="16"/>
      <c r="BK1535" s="16"/>
      <c r="BL1535" s="34"/>
    </row>
    <row r="1536" spans="1:64">
      <c r="A1536" s="15">
        <v>1691</v>
      </c>
      <c r="B1536" s="16">
        <v>301</v>
      </c>
      <c r="C1536" s="17" t="s">
        <v>112</v>
      </c>
      <c r="D1536" s="18">
        <v>1148956831</v>
      </c>
      <c r="E1536" s="18">
        <v>1148956831</v>
      </c>
      <c r="F1536" s="18">
        <v>1148956831</v>
      </c>
      <c r="G1536" s="17" t="s">
        <v>7300</v>
      </c>
      <c r="H1536" s="16" t="s">
        <v>89</v>
      </c>
      <c r="I1536" s="19">
        <v>32288</v>
      </c>
      <c r="J1536" s="16">
        <f t="shared" ca="1" si="135"/>
        <v>36</v>
      </c>
      <c r="K1536" s="17" t="s">
        <v>67</v>
      </c>
      <c r="L1536" s="16">
        <v>4070</v>
      </c>
      <c r="M1536" s="16" t="s">
        <v>3596</v>
      </c>
      <c r="N1536" s="16" t="s">
        <v>3597</v>
      </c>
      <c r="O1536" s="35" t="s">
        <v>3598</v>
      </c>
      <c r="P1536" s="16" t="s">
        <v>71</v>
      </c>
      <c r="Q1536" s="16" t="s">
        <v>131</v>
      </c>
      <c r="R1536" s="38" t="s">
        <v>73</v>
      </c>
      <c r="S1536" s="22"/>
      <c r="T1536" s="22">
        <v>1691</v>
      </c>
      <c r="U1536" s="22" t="s">
        <v>3597</v>
      </c>
      <c r="V1536" s="37" t="s">
        <v>3598</v>
      </c>
      <c r="W1536" s="16">
        <v>1000</v>
      </c>
      <c r="X1536" s="16" t="s">
        <v>74</v>
      </c>
      <c r="Y1536" s="16" t="s">
        <v>3599</v>
      </c>
      <c r="Z1536" s="16" t="s">
        <v>3600</v>
      </c>
      <c r="AA1536" s="16" t="s">
        <v>421</v>
      </c>
      <c r="AB1536" s="16" t="s">
        <v>3649</v>
      </c>
      <c r="AC1536" s="16" t="s">
        <v>545</v>
      </c>
      <c r="AD1536" s="16" t="s">
        <v>5678</v>
      </c>
      <c r="AE1536" s="16" t="s">
        <v>3601</v>
      </c>
      <c r="AF1536" s="24">
        <v>2948278</v>
      </c>
      <c r="AG1536" s="25" t="s">
        <v>78</v>
      </c>
      <c r="AH1536" s="24">
        <v>2948278</v>
      </c>
      <c r="AI1536" s="26" t="s">
        <v>78</v>
      </c>
      <c r="AJ1536" s="27">
        <v>43059</v>
      </c>
      <c r="AK1536" s="19"/>
      <c r="AL1536" s="28">
        <f t="shared" ca="1" si="136"/>
        <v>7.333333333333333</v>
      </c>
      <c r="AM1536" s="16" t="s">
        <v>120</v>
      </c>
      <c r="AN1536" s="16" t="s">
        <v>94</v>
      </c>
      <c r="AO1536" s="16" t="s">
        <v>546</v>
      </c>
      <c r="AP1536" s="30">
        <v>6.9690000000000002E-2</v>
      </c>
      <c r="AQ1536" s="31" t="s">
        <v>7301</v>
      </c>
      <c r="AR1536" s="31" t="s">
        <v>7301</v>
      </c>
      <c r="AS1536" s="16" t="s">
        <v>107</v>
      </c>
      <c r="AT1536" s="16"/>
      <c r="AU1536" s="33"/>
      <c r="AV1536" s="16"/>
      <c r="AW1536" s="16" t="s">
        <v>6816</v>
      </c>
      <c r="AX1536" s="16">
        <v>3138551344</v>
      </c>
      <c r="AY1536" s="16" t="s">
        <v>78</v>
      </c>
      <c r="AZ1536" s="16" t="str">
        <f t="shared" ca="1" si="137"/>
        <v xml:space="preserve"> </v>
      </c>
      <c r="BA1536" s="16" t="s">
        <v>87</v>
      </c>
      <c r="BB1536" s="16" t="s">
        <v>211</v>
      </c>
      <c r="BC1536" s="16"/>
      <c r="BD1536" s="18" t="s">
        <v>87</v>
      </c>
      <c r="BE1536" s="16"/>
      <c r="BF1536" s="16" t="s">
        <v>87</v>
      </c>
      <c r="BG1536" s="31"/>
      <c r="BH1536" s="16"/>
      <c r="BI1536" s="19"/>
      <c r="BJ1536" s="16"/>
      <c r="BK1536" s="16"/>
      <c r="BL1536" s="34"/>
    </row>
    <row r="1537" spans="1:64">
      <c r="A1537" s="15">
        <v>1692</v>
      </c>
      <c r="B1537" s="16">
        <v>301</v>
      </c>
      <c r="C1537" s="17" t="s">
        <v>64</v>
      </c>
      <c r="D1537" s="289">
        <v>1007183250</v>
      </c>
      <c r="E1537" s="289">
        <v>1007183250</v>
      </c>
      <c r="F1537" s="289">
        <v>1007183250</v>
      </c>
      <c r="G1537" s="86" t="s">
        <v>7302</v>
      </c>
      <c r="H1537" s="16" t="s">
        <v>974</v>
      </c>
      <c r="I1537" s="87">
        <v>32400</v>
      </c>
      <c r="J1537" s="16">
        <f t="shared" ca="1" si="135"/>
        <v>36</v>
      </c>
      <c r="K1537" s="17" t="s">
        <v>67</v>
      </c>
      <c r="L1537" s="16">
        <v>4070</v>
      </c>
      <c r="M1537" s="16" t="s">
        <v>3596</v>
      </c>
      <c r="N1537" s="16" t="s">
        <v>3597</v>
      </c>
      <c r="O1537" s="35" t="s">
        <v>3598</v>
      </c>
      <c r="P1537" s="16" t="s">
        <v>71</v>
      </c>
      <c r="Q1537" s="16" t="s">
        <v>131</v>
      </c>
      <c r="R1537" s="38" t="s">
        <v>73</v>
      </c>
      <c r="S1537" s="22"/>
      <c r="T1537" s="22">
        <v>1692</v>
      </c>
      <c r="U1537" s="22" t="s">
        <v>3597</v>
      </c>
      <c r="V1537" s="37" t="s">
        <v>3598</v>
      </c>
      <c r="W1537" s="16">
        <v>1000</v>
      </c>
      <c r="X1537" s="16" t="s">
        <v>74</v>
      </c>
      <c r="Y1537" s="16" t="s">
        <v>3599</v>
      </c>
      <c r="Z1537" s="16" t="s">
        <v>3600</v>
      </c>
      <c r="AA1537" s="16" t="s">
        <v>190</v>
      </c>
      <c r="AB1537" s="16" t="s">
        <v>645</v>
      </c>
      <c r="AC1537" s="16" t="s">
        <v>646</v>
      </c>
      <c r="AD1537" s="16"/>
      <c r="AE1537" s="16" t="s">
        <v>1324</v>
      </c>
      <c r="AF1537" s="24">
        <v>2948278</v>
      </c>
      <c r="AG1537" s="25" t="s">
        <v>78</v>
      </c>
      <c r="AH1537" s="24">
        <v>2948278</v>
      </c>
      <c r="AI1537" s="26" t="s">
        <v>78</v>
      </c>
      <c r="AJ1537" s="27">
        <v>45271</v>
      </c>
      <c r="AK1537" s="86" t="s">
        <v>7303</v>
      </c>
      <c r="AL1537" s="28">
        <f t="shared" ca="1" si="136"/>
        <v>1.25</v>
      </c>
      <c r="AM1537" s="16" t="s">
        <v>120</v>
      </c>
      <c r="AN1537" s="86" t="s">
        <v>121</v>
      </c>
      <c r="AO1537" s="86" t="s">
        <v>647</v>
      </c>
      <c r="AP1537" s="30">
        <v>6.9690000000000002E-2</v>
      </c>
      <c r="AQ1537" s="31" t="s">
        <v>7304</v>
      </c>
      <c r="AR1537" s="31" t="s">
        <v>7305</v>
      </c>
      <c r="AS1537" s="86" t="s">
        <v>107</v>
      </c>
      <c r="AT1537" s="16"/>
      <c r="AU1537" s="33"/>
      <c r="AV1537" s="16"/>
      <c r="AW1537" s="86" t="s">
        <v>7306</v>
      </c>
      <c r="AX1537" s="86">
        <v>3003325703</v>
      </c>
      <c r="AY1537" s="16" t="s">
        <v>78</v>
      </c>
      <c r="AZ1537" s="16"/>
      <c r="BA1537" s="16" t="s">
        <v>87</v>
      </c>
      <c r="BB1537" s="16" t="s">
        <v>87</v>
      </c>
      <c r="BC1537" s="16"/>
      <c r="BD1537" s="18" t="s">
        <v>87</v>
      </c>
      <c r="BE1537" s="16"/>
      <c r="BF1537" s="16" t="s">
        <v>87</v>
      </c>
      <c r="BG1537" s="31"/>
      <c r="BH1537" s="16"/>
      <c r="BI1537" s="19"/>
      <c r="BJ1537" s="16"/>
      <c r="BK1537" s="16"/>
      <c r="BL1537" s="34"/>
    </row>
    <row r="1538" spans="1:64">
      <c r="A1538" s="15">
        <v>1693</v>
      </c>
      <c r="B1538" s="16">
        <v>301</v>
      </c>
      <c r="C1538" s="17" t="s">
        <v>64</v>
      </c>
      <c r="D1538" s="18">
        <v>1148956837</v>
      </c>
      <c r="E1538" s="18">
        <v>1148956837</v>
      </c>
      <c r="F1538" s="18">
        <v>1148956837</v>
      </c>
      <c r="G1538" s="17" t="s">
        <v>7307</v>
      </c>
      <c r="H1538" s="16" t="s">
        <v>89</v>
      </c>
      <c r="I1538" s="19" t="s">
        <v>7308</v>
      </c>
      <c r="J1538" s="16">
        <f t="shared" ca="1" si="135"/>
        <v>42</v>
      </c>
      <c r="K1538" s="17" t="s">
        <v>67</v>
      </c>
      <c r="L1538" s="16">
        <v>4070</v>
      </c>
      <c r="M1538" s="16" t="s">
        <v>3596</v>
      </c>
      <c r="N1538" s="16" t="s">
        <v>3597</v>
      </c>
      <c r="O1538" s="35" t="s">
        <v>3598</v>
      </c>
      <c r="P1538" s="16" t="s">
        <v>71</v>
      </c>
      <c r="Q1538" s="16" t="s">
        <v>131</v>
      </c>
      <c r="R1538" s="38" t="s">
        <v>73</v>
      </c>
      <c r="S1538" s="22"/>
      <c r="T1538" s="22">
        <v>1693</v>
      </c>
      <c r="U1538" s="22" t="s">
        <v>3597</v>
      </c>
      <c r="V1538" s="37" t="s">
        <v>3598</v>
      </c>
      <c r="W1538" s="16">
        <v>1000</v>
      </c>
      <c r="X1538" s="16" t="s">
        <v>74</v>
      </c>
      <c r="Y1538" s="16" t="s">
        <v>3599</v>
      </c>
      <c r="Z1538" s="16" t="s">
        <v>3600</v>
      </c>
      <c r="AA1538" s="16" t="s">
        <v>421</v>
      </c>
      <c r="AB1538" s="16" t="s">
        <v>7309</v>
      </c>
      <c r="AC1538" s="16" t="s">
        <v>2070</v>
      </c>
      <c r="AD1538" s="16" t="s">
        <v>3760</v>
      </c>
      <c r="AE1538" s="16" t="s">
        <v>3601</v>
      </c>
      <c r="AF1538" s="24">
        <v>2948278</v>
      </c>
      <c r="AG1538" s="25" t="s">
        <v>78</v>
      </c>
      <c r="AH1538" s="24">
        <v>2948278</v>
      </c>
      <c r="AI1538" s="26" t="s">
        <v>78</v>
      </c>
      <c r="AJ1538" s="27">
        <v>42989</v>
      </c>
      <c r="AK1538" s="19"/>
      <c r="AL1538" s="28">
        <f t="shared" ca="1" si="136"/>
        <v>7.5</v>
      </c>
      <c r="AM1538" s="16" t="s">
        <v>173</v>
      </c>
      <c r="AN1538" s="16" t="s">
        <v>94</v>
      </c>
      <c r="AO1538" s="16" t="s">
        <v>2072</v>
      </c>
      <c r="AP1538" s="30">
        <v>6.9690000000000002E-2</v>
      </c>
      <c r="AQ1538" s="31" t="s">
        <v>7310</v>
      </c>
      <c r="AR1538" s="31" t="s">
        <v>7310</v>
      </c>
      <c r="AS1538" s="16" t="s">
        <v>107</v>
      </c>
      <c r="AT1538" s="16"/>
      <c r="AU1538" s="33"/>
      <c r="AV1538" s="16"/>
      <c r="AW1538" s="16" t="s">
        <v>7311</v>
      </c>
      <c r="AX1538" s="16">
        <v>3115412377</v>
      </c>
      <c r="AY1538" s="16" t="s">
        <v>78</v>
      </c>
      <c r="AZ1538" s="16" t="str">
        <f t="shared" ref="AZ1538:AZ1601" ca="1" si="138">IF(AND(C1538="MASCULINO",J1538&gt;=59),"Prepensionado",IF(AND(C1538="FEMENINO",J1538&gt;=54),"Prepensionado"," "))</f>
        <v xml:space="preserve"> </v>
      </c>
      <c r="BA1538" s="16" t="s">
        <v>87</v>
      </c>
      <c r="BB1538" s="16" t="s">
        <v>265</v>
      </c>
      <c r="BC1538" s="16"/>
      <c r="BD1538" s="18" t="s">
        <v>87</v>
      </c>
      <c r="BE1538" s="16"/>
      <c r="BF1538" s="16" t="s">
        <v>87</v>
      </c>
      <c r="BG1538" s="31"/>
      <c r="BH1538" s="16"/>
      <c r="BI1538" s="19"/>
      <c r="BJ1538" s="16"/>
      <c r="BK1538" s="16"/>
      <c r="BL1538" s="34"/>
    </row>
    <row r="1539" spans="1:64">
      <c r="A1539" s="15">
        <v>1694</v>
      </c>
      <c r="B1539" s="16">
        <v>301</v>
      </c>
      <c r="C1539" s="17" t="s">
        <v>64</v>
      </c>
      <c r="D1539" s="18">
        <v>11203409</v>
      </c>
      <c r="E1539" s="18">
        <v>11203409</v>
      </c>
      <c r="F1539" s="18">
        <v>11203409</v>
      </c>
      <c r="G1539" s="17" t="s">
        <v>7312</v>
      </c>
      <c r="H1539" s="16" t="s">
        <v>89</v>
      </c>
      <c r="I1539" s="19">
        <v>29496</v>
      </c>
      <c r="J1539" s="16">
        <f t="shared" ca="1" si="135"/>
        <v>44</v>
      </c>
      <c r="K1539" s="17" t="s">
        <v>67</v>
      </c>
      <c r="L1539" s="16">
        <v>4070</v>
      </c>
      <c r="M1539" s="16" t="s">
        <v>3596</v>
      </c>
      <c r="N1539" s="16" t="s">
        <v>3597</v>
      </c>
      <c r="O1539" s="35" t="s">
        <v>3598</v>
      </c>
      <c r="P1539" s="16" t="s">
        <v>71</v>
      </c>
      <c r="Q1539" s="16" t="s">
        <v>131</v>
      </c>
      <c r="R1539" s="38" t="s">
        <v>73</v>
      </c>
      <c r="S1539" s="22"/>
      <c r="T1539" s="22">
        <v>1694</v>
      </c>
      <c r="U1539" s="22" t="s">
        <v>3597</v>
      </c>
      <c r="V1539" s="37" t="s">
        <v>3598</v>
      </c>
      <c r="W1539" s="16">
        <v>1000</v>
      </c>
      <c r="X1539" s="16" t="s">
        <v>74</v>
      </c>
      <c r="Y1539" s="16" t="s">
        <v>3599</v>
      </c>
      <c r="Z1539" s="16" t="s">
        <v>3600</v>
      </c>
      <c r="AA1539" s="16" t="s">
        <v>76</v>
      </c>
      <c r="AB1539" s="16" t="s">
        <v>76</v>
      </c>
      <c r="AC1539" s="16" t="s">
        <v>76</v>
      </c>
      <c r="AD1539" s="16"/>
      <c r="AE1539" s="16" t="s">
        <v>1324</v>
      </c>
      <c r="AF1539" s="24">
        <v>2948278</v>
      </c>
      <c r="AG1539" s="25" t="s">
        <v>78</v>
      </c>
      <c r="AH1539" s="24">
        <v>2948278</v>
      </c>
      <c r="AI1539" s="26" t="s">
        <v>78</v>
      </c>
      <c r="AJ1539" s="27">
        <v>44837</v>
      </c>
      <c r="AK1539" s="19" t="s">
        <v>7313</v>
      </c>
      <c r="AL1539" s="28">
        <f t="shared" ca="1" si="136"/>
        <v>2.5</v>
      </c>
      <c r="AM1539" s="16" t="s">
        <v>120</v>
      </c>
      <c r="AN1539" s="16" t="s">
        <v>94</v>
      </c>
      <c r="AO1539" s="16" t="s">
        <v>82</v>
      </c>
      <c r="AP1539" s="30">
        <v>6.9690000000000002E-2</v>
      </c>
      <c r="AQ1539" s="31" t="s">
        <v>7314</v>
      </c>
      <c r="AR1539" s="31" t="s">
        <v>7315</v>
      </c>
      <c r="AS1539" s="16" t="s">
        <v>107</v>
      </c>
      <c r="AT1539" s="16"/>
      <c r="AU1539" s="33"/>
      <c r="AV1539" s="16"/>
      <c r="AW1539" s="16" t="s">
        <v>7316</v>
      </c>
      <c r="AX1539" s="16">
        <v>3133482073</v>
      </c>
      <c r="AY1539" s="16" t="s">
        <v>78</v>
      </c>
      <c r="AZ1539" s="16" t="str">
        <f t="shared" ca="1" si="138"/>
        <v xml:space="preserve"> </v>
      </c>
      <c r="BA1539" s="16" t="s">
        <v>87</v>
      </c>
      <c r="BB1539" s="16" t="s">
        <v>87</v>
      </c>
      <c r="BC1539" s="16"/>
      <c r="BD1539" s="18" t="s">
        <v>87</v>
      </c>
      <c r="BE1539" s="16"/>
      <c r="BF1539" s="16" t="s">
        <v>87</v>
      </c>
      <c r="BG1539" s="31"/>
      <c r="BH1539" s="16"/>
      <c r="BI1539" s="19"/>
      <c r="BJ1539" s="16"/>
      <c r="BK1539" s="16"/>
      <c r="BL1539" s="34"/>
    </row>
    <row r="1540" spans="1:64">
      <c r="A1540" s="15">
        <v>1695</v>
      </c>
      <c r="B1540" s="16">
        <v>301</v>
      </c>
      <c r="C1540" s="17" t="s">
        <v>112</v>
      </c>
      <c r="D1540" s="18">
        <v>1148956848</v>
      </c>
      <c r="E1540" s="18">
        <v>1148956848</v>
      </c>
      <c r="F1540" s="18">
        <v>1148956848</v>
      </c>
      <c r="G1540" s="17" t="s">
        <v>7317</v>
      </c>
      <c r="H1540" s="16" t="s">
        <v>89</v>
      </c>
      <c r="I1540" s="19" t="s">
        <v>7318</v>
      </c>
      <c r="J1540" s="16">
        <f t="shared" ca="1" si="135"/>
        <v>35</v>
      </c>
      <c r="K1540" s="17" t="s">
        <v>67</v>
      </c>
      <c r="L1540" s="16">
        <v>4070</v>
      </c>
      <c r="M1540" s="16" t="s">
        <v>3596</v>
      </c>
      <c r="N1540" s="16" t="s">
        <v>3597</v>
      </c>
      <c r="O1540" s="35" t="s">
        <v>3598</v>
      </c>
      <c r="P1540" s="16" t="s">
        <v>71</v>
      </c>
      <c r="Q1540" s="16" t="s">
        <v>131</v>
      </c>
      <c r="R1540" s="38" t="s">
        <v>73</v>
      </c>
      <c r="S1540" s="22"/>
      <c r="T1540" s="22">
        <v>1695</v>
      </c>
      <c r="U1540" s="22" t="s">
        <v>3597</v>
      </c>
      <c r="V1540" s="37" t="s">
        <v>3598</v>
      </c>
      <c r="W1540" s="16">
        <v>1000</v>
      </c>
      <c r="X1540" s="16" t="s">
        <v>74</v>
      </c>
      <c r="Y1540" s="16" t="s">
        <v>3599</v>
      </c>
      <c r="Z1540" s="16" t="s">
        <v>3600</v>
      </c>
      <c r="AA1540" s="16" t="s">
        <v>421</v>
      </c>
      <c r="AB1540" s="16" t="s">
        <v>2300</v>
      </c>
      <c r="AC1540" s="16" t="s">
        <v>423</v>
      </c>
      <c r="AD1540" s="16"/>
      <c r="AE1540" s="16" t="s">
        <v>3601</v>
      </c>
      <c r="AF1540" s="24">
        <v>2948278</v>
      </c>
      <c r="AG1540" s="25" t="s">
        <v>78</v>
      </c>
      <c r="AH1540" s="24">
        <v>2948278</v>
      </c>
      <c r="AI1540" s="26" t="s">
        <v>78</v>
      </c>
      <c r="AJ1540" s="27">
        <v>42986</v>
      </c>
      <c r="AK1540" s="19"/>
      <c r="AL1540" s="28">
        <f t="shared" ca="1" si="136"/>
        <v>7.5</v>
      </c>
      <c r="AM1540" s="16" t="s">
        <v>183</v>
      </c>
      <c r="AN1540" s="16" t="s">
        <v>94</v>
      </c>
      <c r="AO1540" s="16" t="s">
        <v>425</v>
      </c>
      <c r="AP1540" s="30">
        <v>6.9690000000000002E-2</v>
      </c>
      <c r="AQ1540" s="31" t="s">
        <v>7319</v>
      </c>
      <c r="AR1540" s="31" t="s">
        <v>7319</v>
      </c>
      <c r="AS1540" s="16" t="s">
        <v>107</v>
      </c>
      <c r="AT1540" s="16"/>
      <c r="AU1540" s="33"/>
      <c r="AV1540" s="16"/>
      <c r="AW1540" s="16" t="s">
        <v>7320</v>
      </c>
      <c r="AX1540" s="16">
        <v>3233269809</v>
      </c>
      <c r="AY1540" s="16" t="s">
        <v>78</v>
      </c>
      <c r="AZ1540" s="16" t="str">
        <f t="shared" ca="1" si="138"/>
        <v xml:space="preserve"> </v>
      </c>
      <c r="BA1540" s="16" t="s">
        <v>87</v>
      </c>
      <c r="BB1540" s="16" t="s">
        <v>87</v>
      </c>
      <c r="BC1540" s="16"/>
      <c r="BD1540" s="18" t="s">
        <v>87</v>
      </c>
      <c r="BE1540" s="16"/>
      <c r="BF1540" s="16" t="s">
        <v>87</v>
      </c>
      <c r="BG1540" s="31"/>
      <c r="BH1540" s="16"/>
      <c r="BI1540" s="19"/>
      <c r="BJ1540" s="16"/>
      <c r="BK1540" s="16"/>
      <c r="BL1540" s="34"/>
    </row>
    <row r="1541" spans="1:64">
      <c r="A1541" s="15">
        <v>1696</v>
      </c>
      <c r="B1541" s="16">
        <v>301</v>
      </c>
      <c r="C1541" s="17" t="s">
        <v>64</v>
      </c>
      <c r="D1541" s="18">
        <v>1148956852</v>
      </c>
      <c r="E1541" s="18">
        <v>1148956852</v>
      </c>
      <c r="F1541" s="18">
        <v>1148956852</v>
      </c>
      <c r="G1541" s="17" t="s">
        <v>7321</v>
      </c>
      <c r="H1541" s="16" t="s">
        <v>89</v>
      </c>
      <c r="I1541" s="19">
        <v>30987</v>
      </c>
      <c r="J1541" s="16">
        <f t="shared" ca="1" si="135"/>
        <v>40</v>
      </c>
      <c r="K1541" s="17" t="s">
        <v>67</v>
      </c>
      <c r="L1541" s="16">
        <v>4070</v>
      </c>
      <c r="M1541" s="16" t="s">
        <v>3596</v>
      </c>
      <c r="N1541" s="16" t="s">
        <v>3597</v>
      </c>
      <c r="O1541" s="35" t="s">
        <v>3598</v>
      </c>
      <c r="P1541" s="16" t="s">
        <v>71</v>
      </c>
      <c r="Q1541" s="16" t="s">
        <v>131</v>
      </c>
      <c r="R1541" s="38" t="s">
        <v>73</v>
      </c>
      <c r="S1541" s="22"/>
      <c r="T1541" s="22">
        <v>1696</v>
      </c>
      <c r="U1541" s="22" t="s">
        <v>3597</v>
      </c>
      <c r="V1541" s="37" t="s">
        <v>3598</v>
      </c>
      <c r="W1541" s="16">
        <v>1000</v>
      </c>
      <c r="X1541" s="16" t="s">
        <v>74</v>
      </c>
      <c r="Y1541" s="16" t="s">
        <v>3599</v>
      </c>
      <c r="Z1541" s="16" t="s">
        <v>3600</v>
      </c>
      <c r="AA1541" s="16" t="s">
        <v>421</v>
      </c>
      <c r="AB1541" s="16" t="s">
        <v>2300</v>
      </c>
      <c r="AC1541" s="16" t="s">
        <v>423</v>
      </c>
      <c r="AD1541" s="16"/>
      <c r="AE1541" s="16" t="s">
        <v>3601</v>
      </c>
      <c r="AF1541" s="24">
        <v>2948278</v>
      </c>
      <c r="AG1541" s="25" t="s">
        <v>78</v>
      </c>
      <c r="AH1541" s="24">
        <v>2948278</v>
      </c>
      <c r="AI1541" s="26" t="s">
        <v>78</v>
      </c>
      <c r="AJ1541" s="27">
        <v>43125</v>
      </c>
      <c r="AK1541" s="19"/>
      <c r="AL1541" s="28">
        <f t="shared" ca="1" si="136"/>
        <v>7.166666666666667</v>
      </c>
      <c r="AM1541" s="16" t="s">
        <v>173</v>
      </c>
      <c r="AN1541" s="16" t="s">
        <v>94</v>
      </c>
      <c r="AO1541" s="16" t="s">
        <v>425</v>
      </c>
      <c r="AP1541" s="30">
        <v>6.9690000000000002E-2</v>
      </c>
      <c r="AQ1541" s="31" t="s">
        <v>7322</v>
      </c>
      <c r="AR1541" s="31" t="s">
        <v>7322</v>
      </c>
      <c r="AS1541" s="16" t="s">
        <v>107</v>
      </c>
      <c r="AT1541" s="16"/>
      <c r="AU1541" s="33"/>
      <c r="AV1541" s="16"/>
      <c r="AW1541" s="16" t="s">
        <v>7320</v>
      </c>
      <c r="AX1541" s="16">
        <v>3146963885</v>
      </c>
      <c r="AY1541" s="16" t="s">
        <v>78</v>
      </c>
      <c r="AZ1541" s="16" t="str">
        <f t="shared" ca="1" si="138"/>
        <v xml:space="preserve"> </v>
      </c>
      <c r="BA1541" s="16" t="s">
        <v>87</v>
      </c>
      <c r="BB1541" s="16" t="s">
        <v>87</v>
      </c>
      <c r="BC1541" s="16"/>
      <c r="BD1541" s="18" t="s">
        <v>87</v>
      </c>
      <c r="BE1541" s="16"/>
      <c r="BF1541" s="16" t="s">
        <v>87</v>
      </c>
      <c r="BG1541" s="31"/>
      <c r="BH1541" s="16"/>
      <c r="BI1541" s="19"/>
      <c r="BJ1541" s="16"/>
      <c r="BK1541" s="16"/>
      <c r="BL1541" s="34"/>
    </row>
    <row r="1542" spans="1:64">
      <c r="A1542" s="15">
        <v>1697</v>
      </c>
      <c r="B1542" s="16">
        <v>301</v>
      </c>
      <c r="C1542" s="17" t="s">
        <v>64</v>
      </c>
      <c r="D1542" s="18">
        <v>1148956891</v>
      </c>
      <c r="E1542" s="18">
        <v>1148956891</v>
      </c>
      <c r="F1542" s="18">
        <v>1148956891</v>
      </c>
      <c r="G1542" s="17" t="s">
        <v>7323</v>
      </c>
      <c r="H1542" s="16" t="s">
        <v>66</v>
      </c>
      <c r="I1542" s="19">
        <v>27569</v>
      </c>
      <c r="J1542" s="16">
        <f t="shared" ca="1" si="135"/>
        <v>49</v>
      </c>
      <c r="K1542" s="17" t="s">
        <v>67</v>
      </c>
      <c r="L1542" s="16">
        <v>4070</v>
      </c>
      <c r="M1542" s="16" t="s">
        <v>3596</v>
      </c>
      <c r="N1542" s="16" t="s">
        <v>3597</v>
      </c>
      <c r="O1542" s="35" t="s">
        <v>3598</v>
      </c>
      <c r="P1542" s="16" t="s">
        <v>71</v>
      </c>
      <c r="Q1542" s="16" t="s">
        <v>131</v>
      </c>
      <c r="R1542" s="38" t="s">
        <v>73</v>
      </c>
      <c r="S1542" s="22"/>
      <c r="T1542" s="22">
        <v>1697</v>
      </c>
      <c r="U1542" s="22" t="s">
        <v>3597</v>
      </c>
      <c r="V1542" s="37" t="s">
        <v>3598</v>
      </c>
      <c r="W1542" s="16">
        <v>1000</v>
      </c>
      <c r="X1542" s="16" t="s">
        <v>74</v>
      </c>
      <c r="Y1542" s="16" t="s">
        <v>3599</v>
      </c>
      <c r="Z1542" s="16" t="s">
        <v>3600</v>
      </c>
      <c r="AA1542" s="16" t="s">
        <v>671</v>
      </c>
      <c r="AB1542" s="16" t="s">
        <v>691</v>
      </c>
      <c r="AC1542" s="16" t="s">
        <v>692</v>
      </c>
      <c r="AD1542" s="16" t="s">
        <v>3621</v>
      </c>
      <c r="AE1542" s="16" t="s">
        <v>3601</v>
      </c>
      <c r="AF1542" s="24">
        <v>2948278</v>
      </c>
      <c r="AG1542" s="25" t="s">
        <v>78</v>
      </c>
      <c r="AH1542" s="24">
        <v>2948278</v>
      </c>
      <c r="AI1542" s="26" t="s">
        <v>78</v>
      </c>
      <c r="AJ1542" s="27">
        <v>43285</v>
      </c>
      <c r="AK1542" s="19"/>
      <c r="AL1542" s="28">
        <f t="shared" ca="1" si="136"/>
        <v>6.75</v>
      </c>
      <c r="AM1542" s="16" t="s">
        <v>173</v>
      </c>
      <c r="AN1542" s="16" t="s">
        <v>94</v>
      </c>
      <c r="AO1542" s="16" t="s">
        <v>693</v>
      </c>
      <c r="AP1542" s="30">
        <v>6.9690000000000002E-2</v>
      </c>
      <c r="AQ1542" s="31" t="s">
        <v>7324</v>
      </c>
      <c r="AR1542" s="31" t="s">
        <v>7324</v>
      </c>
      <c r="AS1542" s="16" t="s">
        <v>107</v>
      </c>
      <c r="AT1542" s="16"/>
      <c r="AU1542" s="33"/>
      <c r="AV1542" s="16"/>
      <c r="AW1542" s="16" t="s">
        <v>7325</v>
      </c>
      <c r="AX1542" s="16">
        <v>3225964333</v>
      </c>
      <c r="AY1542" s="16">
        <v>3225964333</v>
      </c>
      <c r="AZ1542" s="16" t="str">
        <f t="shared" ca="1" si="138"/>
        <v xml:space="preserve"> </v>
      </c>
      <c r="BA1542" s="16" t="s">
        <v>87</v>
      </c>
      <c r="BB1542" s="16" t="s">
        <v>211</v>
      </c>
      <c r="BC1542" s="16"/>
      <c r="BD1542" s="18" t="s">
        <v>87</v>
      </c>
      <c r="BE1542" s="16"/>
      <c r="BF1542" s="16" t="s">
        <v>87</v>
      </c>
      <c r="BG1542" s="31"/>
      <c r="BH1542" s="16"/>
      <c r="BI1542" s="19"/>
      <c r="BJ1542" s="16"/>
      <c r="BK1542" s="16"/>
      <c r="BL1542" s="34"/>
    </row>
    <row r="1543" spans="1:64">
      <c r="A1543" s="15">
        <v>1698</v>
      </c>
      <c r="B1543" s="16">
        <v>301</v>
      </c>
      <c r="C1543" s="17" t="s">
        <v>112</v>
      </c>
      <c r="D1543" s="18">
        <v>1148956898</v>
      </c>
      <c r="E1543" s="18">
        <v>1148956898</v>
      </c>
      <c r="F1543" s="18">
        <v>1148956898</v>
      </c>
      <c r="G1543" s="17" t="s">
        <v>7326</v>
      </c>
      <c r="H1543" s="16" t="s">
        <v>89</v>
      </c>
      <c r="I1543" s="19">
        <v>32407</v>
      </c>
      <c r="J1543" s="16">
        <f t="shared" ca="1" si="135"/>
        <v>36</v>
      </c>
      <c r="K1543" s="17" t="s">
        <v>67</v>
      </c>
      <c r="L1543" s="16">
        <v>4070</v>
      </c>
      <c r="M1543" s="16" t="s">
        <v>3596</v>
      </c>
      <c r="N1543" s="16" t="s">
        <v>3597</v>
      </c>
      <c r="O1543" s="35" t="s">
        <v>3598</v>
      </c>
      <c r="P1543" s="16" t="s">
        <v>71</v>
      </c>
      <c r="Q1543" s="16" t="s">
        <v>131</v>
      </c>
      <c r="R1543" s="38" t="s">
        <v>73</v>
      </c>
      <c r="S1543" s="22"/>
      <c r="T1543" s="22">
        <v>1698</v>
      </c>
      <c r="U1543" s="22" t="s">
        <v>3597</v>
      </c>
      <c r="V1543" s="37" t="s">
        <v>3598</v>
      </c>
      <c r="W1543" s="16">
        <v>1000</v>
      </c>
      <c r="X1543" s="16" t="s">
        <v>74</v>
      </c>
      <c r="Y1543" s="16" t="s">
        <v>3599</v>
      </c>
      <c r="Z1543" s="16" t="s">
        <v>3600</v>
      </c>
      <c r="AA1543" s="16" t="s">
        <v>478</v>
      </c>
      <c r="AB1543" s="16" t="s">
        <v>771</v>
      </c>
      <c r="AC1543" s="16" t="s">
        <v>772</v>
      </c>
      <c r="AD1543" s="16"/>
      <c r="AE1543" s="16" t="s">
        <v>3601</v>
      </c>
      <c r="AF1543" s="24">
        <v>2948278</v>
      </c>
      <c r="AG1543" s="25" t="s">
        <v>78</v>
      </c>
      <c r="AH1543" s="24">
        <v>2948278</v>
      </c>
      <c r="AI1543" s="26" t="s">
        <v>78</v>
      </c>
      <c r="AJ1543" s="27">
        <v>43059</v>
      </c>
      <c r="AK1543" s="19"/>
      <c r="AL1543" s="28">
        <f t="shared" ca="1" si="136"/>
        <v>7.333333333333333</v>
      </c>
      <c r="AM1543" s="16" t="s">
        <v>120</v>
      </c>
      <c r="AN1543" s="16" t="s">
        <v>94</v>
      </c>
      <c r="AO1543" s="16" t="s">
        <v>773</v>
      </c>
      <c r="AP1543" s="30">
        <v>6.9690000000000002E-2</v>
      </c>
      <c r="AQ1543" s="31" t="s">
        <v>7327</v>
      </c>
      <c r="AR1543" s="31" t="s">
        <v>7327</v>
      </c>
      <c r="AS1543" s="16" t="s">
        <v>107</v>
      </c>
      <c r="AT1543" s="16"/>
      <c r="AU1543" s="33"/>
      <c r="AV1543" s="16"/>
      <c r="AW1543" s="16" t="s">
        <v>7328</v>
      </c>
      <c r="AX1543" s="16">
        <v>3125669066</v>
      </c>
      <c r="AY1543" s="16">
        <v>3103009932</v>
      </c>
      <c r="AZ1543" s="16" t="str">
        <f t="shared" ca="1" si="138"/>
        <v xml:space="preserve"> </v>
      </c>
      <c r="BA1543" s="16" t="s">
        <v>87</v>
      </c>
      <c r="BB1543" s="16" t="s">
        <v>87</v>
      </c>
      <c r="BC1543" s="16"/>
      <c r="BD1543" s="18" t="s">
        <v>87</v>
      </c>
      <c r="BE1543" s="16"/>
      <c r="BF1543" s="16" t="s">
        <v>87</v>
      </c>
      <c r="BG1543" s="31"/>
      <c r="BH1543" s="16"/>
      <c r="BI1543" s="19"/>
      <c r="BJ1543" s="16"/>
      <c r="BK1543" s="16"/>
      <c r="BL1543" s="34"/>
    </row>
    <row r="1544" spans="1:64">
      <c r="A1544" s="15">
        <v>1699</v>
      </c>
      <c r="B1544" s="16">
        <v>301</v>
      </c>
      <c r="C1544" s="17" t="s">
        <v>112</v>
      </c>
      <c r="D1544" s="18">
        <v>1148956899</v>
      </c>
      <c r="E1544" s="18">
        <v>1148956899</v>
      </c>
      <c r="F1544" s="18">
        <v>1148956899</v>
      </c>
      <c r="G1544" s="17" t="s">
        <v>7329</v>
      </c>
      <c r="H1544" s="16" t="s">
        <v>89</v>
      </c>
      <c r="I1544" s="19">
        <v>30919</v>
      </c>
      <c r="J1544" s="16">
        <f t="shared" ca="1" si="135"/>
        <v>40</v>
      </c>
      <c r="K1544" s="17" t="s">
        <v>67</v>
      </c>
      <c r="L1544" s="16">
        <v>4070</v>
      </c>
      <c r="M1544" s="16" t="s">
        <v>3596</v>
      </c>
      <c r="N1544" s="16" t="s">
        <v>3597</v>
      </c>
      <c r="O1544" s="35" t="s">
        <v>3598</v>
      </c>
      <c r="P1544" s="16" t="s">
        <v>71</v>
      </c>
      <c r="Q1544" s="16" t="s">
        <v>131</v>
      </c>
      <c r="R1544" s="38" t="s">
        <v>73</v>
      </c>
      <c r="S1544" s="22"/>
      <c r="T1544" s="22">
        <v>1699</v>
      </c>
      <c r="U1544" s="22" t="s">
        <v>3597</v>
      </c>
      <c r="V1544" s="37" t="s">
        <v>3598</v>
      </c>
      <c r="W1544" s="16">
        <v>1000</v>
      </c>
      <c r="X1544" s="16" t="s">
        <v>74</v>
      </c>
      <c r="Y1544" s="16" t="s">
        <v>3599</v>
      </c>
      <c r="Z1544" s="16" t="s">
        <v>3600</v>
      </c>
      <c r="AA1544" s="16" t="s">
        <v>76</v>
      </c>
      <c r="AB1544" s="16" t="s">
        <v>76</v>
      </c>
      <c r="AC1544" s="16" t="s">
        <v>76</v>
      </c>
      <c r="AD1544" s="16"/>
      <c r="AE1544" s="16" t="s">
        <v>3601</v>
      </c>
      <c r="AF1544" s="24">
        <v>2948278</v>
      </c>
      <c r="AG1544" s="25" t="s">
        <v>78</v>
      </c>
      <c r="AH1544" s="24">
        <v>2948278</v>
      </c>
      <c r="AI1544" s="26" t="s">
        <v>78</v>
      </c>
      <c r="AJ1544" s="27">
        <v>43285</v>
      </c>
      <c r="AK1544" s="19"/>
      <c r="AL1544" s="28">
        <f t="shared" ca="1" si="136"/>
        <v>6.75</v>
      </c>
      <c r="AM1544" s="16" t="s">
        <v>183</v>
      </c>
      <c r="AN1544" s="16" t="s">
        <v>94</v>
      </c>
      <c r="AO1544" s="16" t="s">
        <v>82</v>
      </c>
      <c r="AP1544" s="30">
        <v>6.9690000000000002E-2</v>
      </c>
      <c r="AQ1544" s="31" t="s">
        <v>7330</v>
      </c>
      <c r="AR1544" s="31" t="s">
        <v>7330</v>
      </c>
      <c r="AS1544" s="16" t="s">
        <v>107</v>
      </c>
      <c r="AT1544" s="16"/>
      <c r="AU1544" s="33"/>
      <c r="AV1544" s="16"/>
      <c r="AW1544" s="16" t="s">
        <v>7331</v>
      </c>
      <c r="AX1544" s="16">
        <v>3207321169</v>
      </c>
      <c r="AY1544" s="16" t="s">
        <v>78</v>
      </c>
      <c r="AZ1544" s="16" t="str">
        <f t="shared" ca="1" si="138"/>
        <v xml:space="preserve"> </v>
      </c>
      <c r="BA1544" s="16" t="s">
        <v>87</v>
      </c>
      <c r="BB1544" s="16" t="s">
        <v>1602</v>
      </c>
      <c r="BC1544" s="16"/>
      <c r="BD1544" s="18" t="s">
        <v>87</v>
      </c>
      <c r="BE1544" s="16"/>
      <c r="BF1544" s="16" t="s">
        <v>87</v>
      </c>
      <c r="BG1544" s="31"/>
      <c r="BH1544" s="16"/>
      <c r="BI1544" s="19"/>
      <c r="BJ1544" s="16"/>
      <c r="BK1544" s="16"/>
      <c r="BL1544" s="34"/>
    </row>
    <row r="1545" spans="1:64">
      <c r="A1545" s="15">
        <v>1700</v>
      </c>
      <c r="B1545" s="16">
        <v>301</v>
      </c>
      <c r="C1545" s="17" t="s">
        <v>64</v>
      </c>
      <c r="D1545" s="18">
        <v>1148956915</v>
      </c>
      <c r="E1545" s="18">
        <v>1148956915</v>
      </c>
      <c r="F1545" s="18">
        <v>1148956915</v>
      </c>
      <c r="G1545" s="17" t="s">
        <v>7332</v>
      </c>
      <c r="H1545" s="16" t="s">
        <v>66</v>
      </c>
      <c r="I1545" s="19">
        <v>32839</v>
      </c>
      <c r="J1545" s="16">
        <f t="shared" ca="1" si="135"/>
        <v>35</v>
      </c>
      <c r="K1545" s="17" t="s">
        <v>67</v>
      </c>
      <c r="L1545" s="16">
        <v>4070</v>
      </c>
      <c r="M1545" s="16" t="s">
        <v>3596</v>
      </c>
      <c r="N1545" s="16" t="s">
        <v>3597</v>
      </c>
      <c r="O1545" s="35" t="s">
        <v>3598</v>
      </c>
      <c r="P1545" s="16" t="s">
        <v>71</v>
      </c>
      <c r="Q1545" s="16" t="s">
        <v>131</v>
      </c>
      <c r="R1545" s="38" t="s">
        <v>73</v>
      </c>
      <c r="S1545" s="22"/>
      <c r="T1545" s="22">
        <v>1700</v>
      </c>
      <c r="U1545" s="22" t="s">
        <v>3597</v>
      </c>
      <c r="V1545" s="37" t="s">
        <v>3598</v>
      </c>
      <c r="W1545" s="16">
        <v>1000</v>
      </c>
      <c r="X1545" s="16" t="s">
        <v>74</v>
      </c>
      <c r="Y1545" s="16" t="s">
        <v>3599</v>
      </c>
      <c r="Z1545" s="16" t="s">
        <v>3600</v>
      </c>
      <c r="AA1545" s="16" t="s">
        <v>76</v>
      </c>
      <c r="AB1545" s="16" t="s">
        <v>76</v>
      </c>
      <c r="AC1545" s="16" t="s">
        <v>76</v>
      </c>
      <c r="AD1545" s="16"/>
      <c r="AE1545" s="16" t="s">
        <v>3601</v>
      </c>
      <c r="AF1545" s="24">
        <v>2948278</v>
      </c>
      <c r="AG1545" s="25" t="s">
        <v>78</v>
      </c>
      <c r="AH1545" s="24">
        <v>2948278</v>
      </c>
      <c r="AI1545" s="26" t="s">
        <v>78</v>
      </c>
      <c r="AJ1545" s="27">
        <v>43059</v>
      </c>
      <c r="AK1545" s="19"/>
      <c r="AL1545" s="28">
        <f t="shared" ca="1" si="136"/>
        <v>7.333333333333333</v>
      </c>
      <c r="AM1545" s="16" t="s">
        <v>183</v>
      </c>
      <c r="AN1545" s="16" t="s">
        <v>94</v>
      </c>
      <c r="AO1545" s="16" t="s">
        <v>82</v>
      </c>
      <c r="AP1545" s="30">
        <v>6.9690000000000002E-2</v>
      </c>
      <c r="AQ1545" s="31" t="s">
        <v>7333</v>
      </c>
      <c r="AR1545" s="31" t="s">
        <v>7333</v>
      </c>
      <c r="AS1545" s="16" t="s">
        <v>107</v>
      </c>
      <c r="AT1545" s="16"/>
      <c r="AU1545" s="33"/>
      <c r="AV1545" s="16"/>
      <c r="AW1545" s="16" t="s">
        <v>5744</v>
      </c>
      <c r="AX1545" s="16">
        <v>3108082471</v>
      </c>
      <c r="AY1545" s="16" t="s">
        <v>78</v>
      </c>
      <c r="AZ1545" s="16" t="str">
        <f t="shared" ca="1" si="138"/>
        <v xml:space="preserve"> </v>
      </c>
      <c r="BA1545" s="16" t="s">
        <v>87</v>
      </c>
      <c r="BB1545" s="16" t="s">
        <v>87</v>
      </c>
      <c r="BC1545" s="16"/>
      <c r="BD1545" s="18" t="s">
        <v>87</v>
      </c>
      <c r="BE1545" s="16"/>
      <c r="BF1545" s="16" t="s">
        <v>87</v>
      </c>
      <c r="BG1545" s="31"/>
      <c r="BH1545" s="16"/>
      <c r="BI1545" s="19"/>
      <c r="BJ1545" s="16"/>
      <c r="BK1545" s="16"/>
      <c r="BL1545" s="34"/>
    </row>
    <row r="1546" spans="1:64" ht="22.5">
      <c r="A1546" s="15">
        <v>1701</v>
      </c>
      <c r="B1546" s="16">
        <v>301</v>
      </c>
      <c r="C1546" s="17" t="s">
        <v>64</v>
      </c>
      <c r="D1546" s="18">
        <v>1148956916</v>
      </c>
      <c r="E1546" s="18">
        <v>1148956916</v>
      </c>
      <c r="F1546" s="18">
        <v>1148956916</v>
      </c>
      <c r="G1546" s="17" t="s">
        <v>7334</v>
      </c>
      <c r="H1546" s="16" t="s">
        <v>89</v>
      </c>
      <c r="I1546" s="19">
        <v>32883</v>
      </c>
      <c r="J1546" s="16">
        <f t="shared" ca="1" si="135"/>
        <v>35</v>
      </c>
      <c r="K1546" s="17" t="s">
        <v>67</v>
      </c>
      <c r="L1546" s="16">
        <v>4070</v>
      </c>
      <c r="M1546" s="16" t="s">
        <v>3596</v>
      </c>
      <c r="N1546" s="16" t="s">
        <v>3597</v>
      </c>
      <c r="O1546" s="35" t="s">
        <v>3598</v>
      </c>
      <c r="P1546" s="16" t="s">
        <v>71</v>
      </c>
      <c r="Q1546" s="16" t="s">
        <v>131</v>
      </c>
      <c r="R1546" s="38" t="s">
        <v>73</v>
      </c>
      <c r="S1546" s="22"/>
      <c r="T1546" s="22">
        <v>1701</v>
      </c>
      <c r="U1546" s="22" t="s">
        <v>3597</v>
      </c>
      <c r="V1546" s="37" t="s">
        <v>3598</v>
      </c>
      <c r="W1546" s="16">
        <v>1000</v>
      </c>
      <c r="X1546" s="16" t="s">
        <v>74</v>
      </c>
      <c r="Y1546" s="16" t="s">
        <v>3599</v>
      </c>
      <c r="Z1546" s="16" t="s">
        <v>3600</v>
      </c>
      <c r="AA1546" s="16" t="s">
        <v>671</v>
      </c>
      <c r="AB1546" s="33" t="s">
        <v>6445</v>
      </c>
      <c r="AC1546" s="16" t="s">
        <v>692</v>
      </c>
      <c r="AD1546" s="16" t="s">
        <v>6446</v>
      </c>
      <c r="AE1546" s="16" t="s">
        <v>3601</v>
      </c>
      <c r="AF1546" s="24">
        <v>2948278</v>
      </c>
      <c r="AG1546" s="25" t="s">
        <v>78</v>
      </c>
      <c r="AH1546" s="24">
        <v>2948278</v>
      </c>
      <c r="AI1546" s="26" t="s">
        <v>78</v>
      </c>
      <c r="AJ1546" s="27">
        <v>43059</v>
      </c>
      <c r="AK1546" s="19"/>
      <c r="AL1546" s="28">
        <f t="shared" ca="1" si="136"/>
        <v>7.333333333333333</v>
      </c>
      <c r="AM1546" s="16" t="s">
        <v>173</v>
      </c>
      <c r="AN1546" s="16" t="s">
        <v>94</v>
      </c>
      <c r="AO1546" s="16" t="s">
        <v>693</v>
      </c>
      <c r="AP1546" s="30">
        <v>6.9690000000000002E-2</v>
      </c>
      <c r="AQ1546" s="31" t="s">
        <v>7335</v>
      </c>
      <c r="AR1546" s="31" t="s">
        <v>7335</v>
      </c>
      <c r="AS1546" s="16" t="s">
        <v>107</v>
      </c>
      <c r="AT1546" s="16"/>
      <c r="AU1546" s="33"/>
      <c r="AV1546" s="16"/>
      <c r="AW1546" s="16" t="s">
        <v>7336</v>
      </c>
      <c r="AX1546" s="16">
        <v>3118239810</v>
      </c>
      <c r="AY1546" s="16">
        <v>3103011945</v>
      </c>
      <c r="AZ1546" s="16" t="str">
        <f t="shared" ca="1" si="138"/>
        <v xml:space="preserve"> </v>
      </c>
      <c r="BA1546" s="16" t="s">
        <v>87</v>
      </c>
      <c r="BB1546" s="16" t="s">
        <v>87</v>
      </c>
      <c r="BC1546" s="16"/>
      <c r="BD1546" s="18" t="s">
        <v>87</v>
      </c>
      <c r="BE1546" s="16"/>
      <c r="BF1546" s="16" t="s">
        <v>87</v>
      </c>
      <c r="BG1546" s="31"/>
      <c r="BH1546" s="16"/>
      <c r="BI1546" s="19"/>
      <c r="BJ1546" s="16"/>
      <c r="BK1546" s="16"/>
      <c r="BL1546" s="34"/>
    </row>
    <row r="1547" spans="1:64">
      <c r="A1547" s="15">
        <v>1702</v>
      </c>
      <c r="B1547" s="16">
        <v>301</v>
      </c>
      <c r="C1547" s="17" t="s">
        <v>64</v>
      </c>
      <c r="D1547" s="18">
        <v>1148956927</v>
      </c>
      <c r="E1547" s="18">
        <v>1148956927</v>
      </c>
      <c r="F1547" s="18">
        <v>1148956927</v>
      </c>
      <c r="G1547" s="17" t="s">
        <v>7337</v>
      </c>
      <c r="H1547" s="16" t="s">
        <v>291</v>
      </c>
      <c r="I1547" s="19">
        <v>31896</v>
      </c>
      <c r="J1547" s="16">
        <f t="shared" ca="1" si="135"/>
        <v>37</v>
      </c>
      <c r="K1547" s="17" t="s">
        <v>67</v>
      </c>
      <c r="L1547" s="16">
        <v>4070</v>
      </c>
      <c r="M1547" s="16" t="s">
        <v>3596</v>
      </c>
      <c r="N1547" s="16" t="s">
        <v>3597</v>
      </c>
      <c r="O1547" s="35" t="s">
        <v>3598</v>
      </c>
      <c r="P1547" s="16" t="s">
        <v>71</v>
      </c>
      <c r="Q1547" s="16" t="s">
        <v>131</v>
      </c>
      <c r="R1547" s="38" t="s">
        <v>73</v>
      </c>
      <c r="S1547" s="22"/>
      <c r="T1547" s="22">
        <v>1702</v>
      </c>
      <c r="U1547" s="22" t="s">
        <v>3597</v>
      </c>
      <c r="V1547" s="37" t="s">
        <v>3598</v>
      </c>
      <c r="W1547" s="16">
        <v>1000</v>
      </c>
      <c r="X1547" s="16" t="s">
        <v>74</v>
      </c>
      <c r="Y1547" s="16" t="s">
        <v>3599</v>
      </c>
      <c r="Z1547" s="16" t="s">
        <v>3600</v>
      </c>
      <c r="AA1547" s="16" t="s">
        <v>671</v>
      </c>
      <c r="AB1547" s="16" t="s">
        <v>3919</v>
      </c>
      <c r="AC1547" s="16" t="s">
        <v>692</v>
      </c>
      <c r="AD1547" s="16" t="s">
        <v>7338</v>
      </c>
      <c r="AE1547" s="16" t="s">
        <v>3601</v>
      </c>
      <c r="AF1547" s="24">
        <v>2948278</v>
      </c>
      <c r="AG1547" s="25" t="s">
        <v>78</v>
      </c>
      <c r="AH1547" s="24">
        <v>2948278</v>
      </c>
      <c r="AI1547" s="26" t="s">
        <v>78</v>
      </c>
      <c r="AJ1547" s="27">
        <v>43285</v>
      </c>
      <c r="AK1547" s="19"/>
      <c r="AL1547" s="28">
        <f t="shared" ca="1" si="136"/>
        <v>6.75</v>
      </c>
      <c r="AM1547" s="16" t="s">
        <v>183</v>
      </c>
      <c r="AN1547" s="16" t="s">
        <v>94</v>
      </c>
      <c r="AO1547" s="16" t="s">
        <v>693</v>
      </c>
      <c r="AP1547" s="30">
        <v>6.9690000000000002E-2</v>
      </c>
      <c r="AQ1547" s="31" t="s">
        <v>7339</v>
      </c>
      <c r="AR1547" s="31" t="s">
        <v>7339</v>
      </c>
      <c r="AS1547" s="16" t="s">
        <v>107</v>
      </c>
      <c r="AT1547" s="16"/>
      <c r="AU1547" s="33"/>
      <c r="AV1547" s="16"/>
      <c r="AW1547" s="16" t="s">
        <v>7340</v>
      </c>
      <c r="AX1547" s="16">
        <v>3222007788</v>
      </c>
      <c r="AY1547" s="16" t="s">
        <v>78</v>
      </c>
      <c r="AZ1547" s="16" t="str">
        <f t="shared" ca="1" si="138"/>
        <v xml:space="preserve"> </v>
      </c>
      <c r="BA1547" s="16" t="s">
        <v>87</v>
      </c>
      <c r="BB1547" s="16" t="s">
        <v>87</v>
      </c>
      <c r="BC1547" s="16"/>
      <c r="BD1547" s="18" t="s">
        <v>87</v>
      </c>
      <c r="BE1547" s="16"/>
      <c r="BF1547" s="16" t="s">
        <v>87</v>
      </c>
      <c r="BG1547" s="31"/>
      <c r="BH1547" s="16"/>
      <c r="BI1547" s="19"/>
      <c r="BJ1547" s="16"/>
      <c r="BK1547" s="16"/>
      <c r="BL1547" s="34"/>
    </row>
    <row r="1548" spans="1:64">
      <c r="A1548" s="15">
        <v>1703</v>
      </c>
      <c r="B1548" s="16">
        <v>301</v>
      </c>
      <c r="C1548" s="17" t="s">
        <v>64</v>
      </c>
      <c r="D1548" s="18">
        <v>1148956937</v>
      </c>
      <c r="E1548" s="18">
        <v>1148956937</v>
      </c>
      <c r="F1548" s="18">
        <v>1148956937</v>
      </c>
      <c r="G1548" s="17" t="s">
        <v>7341</v>
      </c>
      <c r="H1548" s="16" t="s">
        <v>89</v>
      </c>
      <c r="I1548" s="19">
        <v>33464</v>
      </c>
      <c r="J1548" s="16">
        <f t="shared" ca="1" si="135"/>
        <v>33</v>
      </c>
      <c r="K1548" s="17" t="s">
        <v>67</v>
      </c>
      <c r="L1548" s="16">
        <v>4070</v>
      </c>
      <c r="M1548" s="16" t="s">
        <v>3596</v>
      </c>
      <c r="N1548" s="16" t="s">
        <v>3597</v>
      </c>
      <c r="O1548" s="35" t="s">
        <v>3598</v>
      </c>
      <c r="P1548" s="16" t="s">
        <v>71</v>
      </c>
      <c r="Q1548" s="16" t="s">
        <v>131</v>
      </c>
      <c r="R1548" s="38" t="s">
        <v>73</v>
      </c>
      <c r="S1548" s="22"/>
      <c r="T1548" s="22">
        <v>1703</v>
      </c>
      <c r="U1548" s="22" t="s">
        <v>3597</v>
      </c>
      <c r="V1548" s="37" t="s">
        <v>3598</v>
      </c>
      <c r="W1548" s="16">
        <v>1000</v>
      </c>
      <c r="X1548" s="16" t="s">
        <v>74</v>
      </c>
      <c r="Y1548" s="16" t="s">
        <v>3599</v>
      </c>
      <c r="Z1548" s="16" t="s">
        <v>3600</v>
      </c>
      <c r="AA1548" s="16" t="s">
        <v>671</v>
      </c>
      <c r="AB1548" s="16" t="s">
        <v>3919</v>
      </c>
      <c r="AC1548" s="16" t="s">
        <v>692</v>
      </c>
      <c r="AD1548" s="16"/>
      <c r="AE1548" s="16" t="s">
        <v>3601</v>
      </c>
      <c r="AF1548" s="24">
        <v>2948278</v>
      </c>
      <c r="AG1548" s="25" t="s">
        <v>78</v>
      </c>
      <c r="AH1548" s="24">
        <v>2948278</v>
      </c>
      <c r="AI1548" s="26" t="s">
        <v>78</v>
      </c>
      <c r="AJ1548" s="27">
        <v>43285</v>
      </c>
      <c r="AK1548" s="19"/>
      <c r="AL1548" s="28">
        <f t="shared" ca="1" si="136"/>
        <v>6.75</v>
      </c>
      <c r="AM1548" s="16" t="s">
        <v>173</v>
      </c>
      <c r="AN1548" s="16" t="s">
        <v>94</v>
      </c>
      <c r="AO1548" s="16" t="s">
        <v>693</v>
      </c>
      <c r="AP1548" s="30">
        <v>6.9690000000000002E-2</v>
      </c>
      <c r="AQ1548" s="31" t="s">
        <v>7342</v>
      </c>
      <c r="AR1548" s="31" t="s">
        <v>7342</v>
      </c>
      <c r="AS1548" s="16" t="s">
        <v>107</v>
      </c>
      <c r="AT1548" s="16"/>
      <c r="AU1548" s="33"/>
      <c r="AV1548" s="16"/>
      <c r="AW1548" s="16" t="s">
        <v>7343</v>
      </c>
      <c r="AX1548" s="16">
        <v>3202600271</v>
      </c>
      <c r="AY1548" s="16" t="s">
        <v>78</v>
      </c>
      <c r="AZ1548" s="16" t="str">
        <f t="shared" ca="1" si="138"/>
        <v xml:space="preserve"> </v>
      </c>
      <c r="BA1548" s="16" t="s">
        <v>87</v>
      </c>
      <c r="BB1548" s="16" t="s">
        <v>87</v>
      </c>
      <c r="BC1548" s="16"/>
      <c r="BD1548" s="18" t="s">
        <v>87</v>
      </c>
      <c r="BE1548" s="16"/>
      <c r="BF1548" s="16" t="s">
        <v>87</v>
      </c>
      <c r="BG1548" s="31"/>
      <c r="BH1548" s="16"/>
      <c r="BI1548" s="19"/>
      <c r="BJ1548" s="16"/>
      <c r="BK1548" s="16"/>
      <c r="BL1548" s="34"/>
    </row>
    <row r="1549" spans="1:64">
      <c r="A1549" s="15">
        <v>1704</v>
      </c>
      <c r="B1549" s="16">
        <v>301</v>
      </c>
      <c r="C1549" s="17" t="s">
        <v>112</v>
      </c>
      <c r="D1549" s="18">
        <v>1060806032</v>
      </c>
      <c r="E1549" s="18">
        <v>1060806032</v>
      </c>
      <c r="F1549" s="18">
        <v>1060806032</v>
      </c>
      <c r="G1549" s="17" t="s">
        <v>7344</v>
      </c>
      <c r="H1549" s="16" t="s">
        <v>229</v>
      </c>
      <c r="I1549" s="19">
        <v>32995</v>
      </c>
      <c r="J1549" s="16">
        <f t="shared" ca="1" si="135"/>
        <v>34</v>
      </c>
      <c r="K1549" s="17" t="s">
        <v>67</v>
      </c>
      <c r="L1549" s="16">
        <v>4070</v>
      </c>
      <c r="M1549" s="16" t="s">
        <v>3596</v>
      </c>
      <c r="N1549" s="16" t="s">
        <v>3597</v>
      </c>
      <c r="O1549" s="35" t="s">
        <v>3598</v>
      </c>
      <c r="P1549" s="16" t="s">
        <v>71</v>
      </c>
      <c r="Q1549" s="16" t="s">
        <v>131</v>
      </c>
      <c r="R1549" s="38" t="s">
        <v>73</v>
      </c>
      <c r="S1549" s="22"/>
      <c r="T1549" s="22">
        <v>1704</v>
      </c>
      <c r="U1549" s="22" t="s">
        <v>3597</v>
      </c>
      <c r="V1549" s="37" t="s">
        <v>3598</v>
      </c>
      <c r="W1549" s="16">
        <v>1000</v>
      </c>
      <c r="X1549" s="16" t="s">
        <v>74</v>
      </c>
      <c r="Y1549" s="16" t="s">
        <v>3599</v>
      </c>
      <c r="Z1549" s="16" t="s">
        <v>3600</v>
      </c>
      <c r="AA1549" s="16" t="s">
        <v>421</v>
      </c>
      <c r="AB1549" s="16" t="s">
        <v>2069</v>
      </c>
      <c r="AC1549" s="16" t="s">
        <v>2070</v>
      </c>
      <c r="AD1549" s="16" t="s">
        <v>7345</v>
      </c>
      <c r="AE1549" s="16" t="s">
        <v>1324</v>
      </c>
      <c r="AF1549" s="24">
        <v>2948278</v>
      </c>
      <c r="AG1549" s="25" t="s">
        <v>78</v>
      </c>
      <c r="AH1549" s="24">
        <v>2948278</v>
      </c>
      <c r="AI1549" s="26" t="s">
        <v>78</v>
      </c>
      <c r="AJ1549" s="27">
        <v>44845</v>
      </c>
      <c r="AK1549" s="19" t="s">
        <v>7346</v>
      </c>
      <c r="AL1549" s="28">
        <f t="shared" ca="1" si="136"/>
        <v>2.4166666666666665</v>
      </c>
      <c r="AM1549" s="16" t="s">
        <v>183</v>
      </c>
      <c r="AN1549" s="16" t="s">
        <v>94</v>
      </c>
      <c r="AO1549" s="36" t="s">
        <v>2072</v>
      </c>
      <c r="AP1549" s="30">
        <v>6.9690000000000002E-2</v>
      </c>
      <c r="AQ1549" s="31" t="s">
        <v>7347</v>
      </c>
      <c r="AR1549" s="31" t="s">
        <v>7348</v>
      </c>
      <c r="AS1549" s="16" t="s">
        <v>107</v>
      </c>
      <c r="AT1549" s="16"/>
      <c r="AU1549" s="33"/>
      <c r="AV1549" s="16"/>
      <c r="AW1549" s="16" t="s">
        <v>7349</v>
      </c>
      <c r="AX1549" s="16">
        <v>3143765643</v>
      </c>
      <c r="AY1549" s="16">
        <v>3143765643</v>
      </c>
      <c r="AZ1549" s="16" t="str">
        <f t="shared" ca="1" si="138"/>
        <v xml:space="preserve"> </v>
      </c>
      <c r="BA1549" s="16" t="s">
        <v>87</v>
      </c>
      <c r="BB1549" s="16" t="s">
        <v>211</v>
      </c>
      <c r="BC1549" s="16"/>
      <c r="BD1549" s="18" t="s">
        <v>87</v>
      </c>
      <c r="BE1549" s="16"/>
      <c r="BF1549" s="16" t="s">
        <v>87</v>
      </c>
      <c r="BG1549" s="31"/>
      <c r="BH1549" s="16"/>
      <c r="BI1549" s="19"/>
      <c r="BJ1549" s="16"/>
      <c r="BK1549" s="16"/>
      <c r="BL1549" s="34"/>
    </row>
    <row r="1550" spans="1:64">
      <c r="A1550" s="15">
        <v>1705</v>
      </c>
      <c r="B1550" s="16">
        <v>301</v>
      </c>
      <c r="C1550" s="17" t="s">
        <v>64</v>
      </c>
      <c r="D1550" s="18">
        <v>1148956967</v>
      </c>
      <c r="E1550" s="18">
        <v>1148956967</v>
      </c>
      <c r="F1550" s="18">
        <v>1148956967</v>
      </c>
      <c r="G1550" s="17" t="s">
        <v>7350</v>
      </c>
      <c r="H1550" s="16" t="s">
        <v>89</v>
      </c>
      <c r="I1550" s="19">
        <v>30439</v>
      </c>
      <c r="J1550" s="16">
        <f t="shared" ca="1" si="135"/>
        <v>41</v>
      </c>
      <c r="K1550" s="17" t="s">
        <v>67</v>
      </c>
      <c r="L1550" s="16">
        <v>4070</v>
      </c>
      <c r="M1550" s="16" t="s">
        <v>3596</v>
      </c>
      <c r="N1550" s="16" t="s">
        <v>3597</v>
      </c>
      <c r="O1550" s="35" t="s">
        <v>3598</v>
      </c>
      <c r="P1550" s="16" t="s">
        <v>71</v>
      </c>
      <c r="Q1550" s="16" t="s">
        <v>131</v>
      </c>
      <c r="R1550" s="38" t="s">
        <v>73</v>
      </c>
      <c r="S1550" s="22"/>
      <c r="T1550" s="22">
        <v>1705</v>
      </c>
      <c r="U1550" s="22" t="s">
        <v>3597</v>
      </c>
      <c r="V1550" s="37" t="s">
        <v>3598</v>
      </c>
      <c r="W1550" s="16">
        <v>1000</v>
      </c>
      <c r="X1550" s="16" t="s">
        <v>74</v>
      </c>
      <c r="Y1550" s="16" t="s">
        <v>3599</v>
      </c>
      <c r="Z1550" s="16" t="s">
        <v>3600</v>
      </c>
      <c r="AA1550" s="16" t="s">
        <v>671</v>
      </c>
      <c r="AB1550" s="16" t="s">
        <v>691</v>
      </c>
      <c r="AC1550" s="16" t="s">
        <v>692</v>
      </c>
      <c r="AD1550" s="16" t="s">
        <v>7351</v>
      </c>
      <c r="AE1550" s="16" t="s">
        <v>3601</v>
      </c>
      <c r="AF1550" s="24">
        <v>2948278</v>
      </c>
      <c r="AG1550" s="25" t="s">
        <v>78</v>
      </c>
      <c r="AH1550" s="24">
        <v>2948278</v>
      </c>
      <c r="AI1550" s="26" t="s">
        <v>78</v>
      </c>
      <c r="AJ1550" s="27">
        <v>43059</v>
      </c>
      <c r="AK1550" s="19"/>
      <c r="AL1550" s="28">
        <f t="shared" ca="1" si="136"/>
        <v>7.333333333333333</v>
      </c>
      <c r="AM1550" s="16" t="s">
        <v>183</v>
      </c>
      <c r="AN1550" s="16" t="s">
        <v>94</v>
      </c>
      <c r="AO1550" s="16" t="s">
        <v>693</v>
      </c>
      <c r="AP1550" s="30">
        <v>6.9690000000000002E-2</v>
      </c>
      <c r="AQ1550" s="31" t="s">
        <v>7352</v>
      </c>
      <c r="AR1550" s="31" t="s">
        <v>7352</v>
      </c>
      <c r="AS1550" s="16" t="s">
        <v>107</v>
      </c>
      <c r="AT1550" s="16"/>
      <c r="AU1550" s="33"/>
      <c r="AV1550" s="16"/>
      <c r="AW1550" s="16" t="s">
        <v>7353</v>
      </c>
      <c r="AX1550" s="16">
        <v>3124665605</v>
      </c>
      <c r="AY1550" s="16" t="s">
        <v>78</v>
      </c>
      <c r="AZ1550" s="16" t="str">
        <f t="shared" ca="1" si="138"/>
        <v xml:space="preserve"> </v>
      </c>
      <c r="BA1550" s="16" t="s">
        <v>87</v>
      </c>
      <c r="BB1550" s="16" t="s">
        <v>211</v>
      </c>
      <c r="BC1550" s="16"/>
      <c r="BD1550" s="18" t="s">
        <v>87</v>
      </c>
      <c r="BE1550" s="16"/>
      <c r="BF1550" s="16" t="s">
        <v>87</v>
      </c>
      <c r="BG1550" s="31"/>
      <c r="BH1550" s="16"/>
      <c r="BI1550" s="19"/>
      <c r="BJ1550" s="16"/>
      <c r="BK1550" s="16"/>
      <c r="BL1550" s="34"/>
    </row>
    <row r="1551" spans="1:64">
      <c r="A1551" s="15">
        <v>1706</v>
      </c>
      <c r="B1551" s="16">
        <v>301</v>
      </c>
      <c r="C1551" s="17" t="s">
        <v>64</v>
      </c>
      <c r="D1551" s="18">
        <v>1148956975</v>
      </c>
      <c r="E1551" s="18">
        <v>1148956975</v>
      </c>
      <c r="F1551" s="18">
        <v>1148956975</v>
      </c>
      <c r="G1551" s="17" t="s">
        <v>7354</v>
      </c>
      <c r="H1551" s="16" t="s">
        <v>89</v>
      </c>
      <c r="I1551" s="19">
        <v>30474</v>
      </c>
      <c r="J1551" s="16">
        <f t="shared" ca="1" si="135"/>
        <v>41</v>
      </c>
      <c r="K1551" s="17" t="s">
        <v>67</v>
      </c>
      <c r="L1551" s="16">
        <v>4070</v>
      </c>
      <c r="M1551" s="16" t="s">
        <v>3596</v>
      </c>
      <c r="N1551" s="16" t="s">
        <v>3597</v>
      </c>
      <c r="O1551" s="35" t="s">
        <v>3598</v>
      </c>
      <c r="P1551" s="16" t="s">
        <v>71</v>
      </c>
      <c r="Q1551" s="16" t="s">
        <v>131</v>
      </c>
      <c r="R1551" s="38" t="s">
        <v>73</v>
      </c>
      <c r="S1551" s="22"/>
      <c r="T1551" s="22">
        <v>1706</v>
      </c>
      <c r="U1551" s="22" t="s">
        <v>3597</v>
      </c>
      <c r="V1551" s="37" t="s">
        <v>3598</v>
      </c>
      <c r="W1551" s="16">
        <v>1000</v>
      </c>
      <c r="X1551" s="16" t="s">
        <v>74</v>
      </c>
      <c r="Y1551" s="16" t="s">
        <v>3599</v>
      </c>
      <c r="Z1551" s="16" t="s">
        <v>3600</v>
      </c>
      <c r="AA1551" s="16" t="s">
        <v>671</v>
      </c>
      <c r="AB1551" s="16" t="s">
        <v>4135</v>
      </c>
      <c r="AC1551" s="16" t="s">
        <v>3691</v>
      </c>
      <c r="AD1551" s="16"/>
      <c r="AE1551" s="16" t="s">
        <v>3601</v>
      </c>
      <c r="AF1551" s="24">
        <v>2948278</v>
      </c>
      <c r="AG1551" s="25" t="s">
        <v>78</v>
      </c>
      <c r="AH1551" s="24">
        <v>2948278</v>
      </c>
      <c r="AI1551" s="26" t="s">
        <v>78</v>
      </c>
      <c r="AJ1551" s="27">
        <v>43059</v>
      </c>
      <c r="AK1551" s="19"/>
      <c r="AL1551" s="28">
        <f t="shared" ca="1" si="136"/>
        <v>7.333333333333333</v>
      </c>
      <c r="AM1551" s="16" t="s">
        <v>183</v>
      </c>
      <c r="AN1551" s="16" t="s">
        <v>94</v>
      </c>
      <c r="AO1551" s="16" t="s">
        <v>3692</v>
      </c>
      <c r="AP1551" s="30">
        <v>6.9690000000000002E-2</v>
      </c>
      <c r="AQ1551" s="31" t="s">
        <v>7355</v>
      </c>
      <c r="AR1551" s="31" t="s">
        <v>7355</v>
      </c>
      <c r="AS1551" s="16" t="s">
        <v>107</v>
      </c>
      <c r="AT1551" s="16"/>
      <c r="AU1551" s="33"/>
      <c r="AV1551" s="16"/>
      <c r="AW1551" s="16" t="s">
        <v>7356</v>
      </c>
      <c r="AX1551" s="16">
        <v>3104450676</v>
      </c>
      <c r="AY1551" s="16" t="s">
        <v>78</v>
      </c>
      <c r="AZ1551" s="16" t="str">
        <f t="shared" ca="1" si="138"/>
        <v xml:space="preserve"> </v>
      </c>
      <c r="BA1551" s="16" t="s">
        <v>87</v>
      </c>
      <c r="BB1551" s="16" t="s">
        <v>87</v>
      </c>
      <c r="BC1551" s="16"/>
      <c r="BD1551" s="18" t="s">
        <v>87</v>
      </c>
      <c r="BE1551" s="16"/>
      <c r="BF1551" s="16" t="s">
        <v>87</v>
      </c>
      <c r="BG1551" s="31"/>
      <c r="BH1551" s="16"/>
      <c r="BI1551" s="19"/>
      <c r="BJ1551" s="16"/>
      <c r="BK1551" s="16"/>
      <c r="BL1551" s="34"/>
    </row>
    <row r="1552" spans="1:64">
      <c r="A1552" s="15">
        <v>1707</v>
      </c>
      <c r="B1552" s="16">
        <v>301</v>
      </c>
      <c r="C1552" s="17" t="s">
        <v>64</v>
      </c>
      <c r="D1552" s="18">
        <v>1148956986</v>
      </c>
      <c r="E1552" s="18">
        <v>1148956986</v>
      </c>
      <c r="F1552" s="18">
        <v>1148956986</v>
      </c>
      <c r="G1552" s="17" t="s">
        <v>7357</v>
      </c>
      <c r="H1552" s="16" t="s">
        <v>229</v>
      </c>
      <c r="I1552" s="19" t="s">
        <v>7358</v>
      </c>
      <c r="J1552" s="16">
        <f t="shared" ca="1" si="135"/>
        <v>29</v>
      </c>
      <c r="K1552" s="17" t="s">
        <v>67</v>
      </c>
      <c r="L1552" s="16">
        <v>4070</v>
      </c>
      <c r="M1552" s="16" t="s">
        <v>3596</v>
      </c>
      <c r="N1552" s="16" t="s">
        <v>3597</v>
      </c>
      <c r="O1552" s="35" t="s">
        <v>3598</v>
      </c>
      <c r="P1552" s="16" t="s">
        <v>71</v>
      </c>
      <c r="Q1552" s="16" t="s">
        <v>131</v>
      </c>
      <c r="R1552" s="38" t="s">
        <v>73</v>
      </c>
      <c r="S1552" s="22"/>
      <c r="T1552" s="22">
        <v>1707</v>
      </c>
      <c r="U1552" s="22" t="s">
        <v>3597</v>
      </c>
      <c r="V1552" s="37" t="s">
        <v>3598</v>
      </c>
      <c r="W1552" s="16">
        <v>1000</v>
      </c>
      <c r="X1552" s="16" t="s">
        <v>74</v>
      </c>
      <c r="Y1552" s="16" t="s">
        <v>3599</v>
      </c>
      <c r="Z1552" s="16" t="s">
        <v>3600</v>
      </c>
      <c r="AA1552" s="16" t="s">
        <v>671</v>
      </c>
      <c r="AB1552" s="16" t="s">
        <v>3919</v>
      </c>
      <c r="AC1552" s="16" t="s">
        <v>692</v>
      </c>
      <c r="AD1552" s="16"/>
      <c r="AE1552" s="16" t="s">
        <v>3601</v>
      </c>
      <c r="AF1552" s="24">
        <v>2948278</v>
      </c>
      <c r="AG1552" s="25" t="s">
        <v>78</v>
      </c>
      <c r="AH1552" s="24">
        <v>2948278</v>
      </c>
      <c r="AI1552" s="26" t="s">
        <v>78</v>
      </c>
      <c r="AJ1552" s="27">
        <v>42989</v>
      </c>
      <c r="AK1552" s="19"/>
      <c r="AL1552" s="28">
        <f t="shared" ca="1" si="136"/>
        <v>7.5</v>
      </c>
      <c r="AM1552" s="16" t="s">
        <v>183</v>
      </c>
      <c r="AN1552" s="16" t="s">
        <v>94</v>
      </c>
      <c r="AO1552" s="16" t="s">
        <v>693</v>
      </c>
      <c r="AP1552" s="30">
        <v>6.9690000000000002E-2</v>
      </c>
      <c r="AQ1552" s="31" t="s">
        <v>7359</v>
      </c>
      <c r="AR1552" s="31" t="s">
        <v>7359</v>
      </c>
      <c r="AS1552" s="16" t="s">
        <v>107</v>
      </c>
      <c r="AT1552" s="16"/>
      <c r="AU1552" s="33"/>
      <c r="AV1552" s="16"/>
      <c r="AW1552" s="16" t="s">
        <v>7360</v>
      </c>
      <c r="AX1552" s="16">
        <v>3114565256</v>
      </c>
      <c r="AY1552" s="16" t="s">
        <v>78</v>
      </c>
      <c r="AZ1552" s="16" t="str">
        <f t="shared" ca="1" si="138"/>
        <v xml:space="preserve"> </v>
      </c>
      <c r="BA1552" s="16" t="s">
        <v>87</v>
      </c>
      <c r="BB1552" s="16" t="s">
        <v>87</v>
      </c>
      <c r="BC1552" s="16"/>
      <c r="BD1552" s="18" t="s">
        <v>87</v>
      </c>
      <c r="BE1552" s="16"/>
      <c r="BF1552" s="16" t="s">
        <v>87</v>
      </c>
      <c r="BG1552" s="31"/>
      <c r="BH1552" s="16"/>
      <c r="BI1552" s="19"/>
      <c r="BJ1552" s="16"/>
      <c r="BK1552" s="16"/>
      <c r="BL1552" s="34"/>
    </row>
    <row r="1553" spans="1:64">
      <c r="A1553" s="15">
        <v>1708</v>
      </c>
      <c r="B1553" s="16">
        <v>301</v>
      </c>
      <c r="C1553" s="17" t="s">
        <v>64</v>
      </c>
      <c r="D1553" s="18">
        <v>1148956987</v>
      </c>
      <c r="E1553" s="18">
        <v>1148956987</v>
      </c>
      <c r="F1553" s="18">
        <v>1148956987</v>
      </c>
      <c r="G1553" s="17" t="s">
        <v>7361</v>
      </c>
      <c r="H1553" s="16" t="s">
        <v>89</v>
      </c>
      <c r="I1553" s="19" t="s">
        <v>7362</v>
      </c>
      <c r="J1553" s="16">
        <f t="shared" ca="1" si="135"/>
        <v>39</v>
      </c>
      <c r="K1553" s="17" t="s">
        <v>67</v>
      </c>
      <c r="L1553" s="16">
        <v>4070</v>
      </c>
      <c r="M1553" s="16" t="s">
        <v>3596</v>
      </c>
      <c r="N1553" s="16" t="s">
        <v>3597</v>
      </c>
      <c r="O1553" s="35" t="s">
        <v>3598</v>
      </c>
      <c r="P1553" s="16" t="s">
        <v>71</v>
      </c>
      <c r="Q1553" s="16" t="s">
        <v>131</v>
      </c>
      <c r="R1553" s="38" t="s">
        <v>73</v>
      </c>
      <c r="S1553" s="22"/>
      <c r="T1553" s="22">
        <v>1708</v>
      </c>
      <c r="U1553" s="22" t="s">
        <v>3597</v>
      </c>
      <c r="V1553" s="37" t="s">
        <v>3598</v>
      </c>
      <c r="W1553" s="16">
        <v>1000</v>
      </c>
      <c r="X1553" s="16" t="s">
        <v>74</v>
      </c>
      <c r="Y1553" s="16" t="s">
        <v>3599</v>
      </c>
      <c r="Z1553" s="16" t="s">
        <v>3600</v>
      </c>
      <c r="AA1553" s="16" t="s">
        <v>671</v>
      </c>
      <c r="AB1553" s="16" t="s">
        <v>7363</v>
      </c>
      <c r="AC1553" s="16" t="s">
        <v>3691</v>
      </c>
      <c r="AD1553" s="16" t="s">
        <v>4432</v>
      </c>
      <c r="AE1553" s="16" t="s">
        <v>3601</v>
      </c>
      <c r="AF1553" s="24">
        <v>2948278</v>
      </c>
      <c r="AG1553" s="25" t="s">
        <v>78</v>
      </c>
      <c r="AH1553" s="24">
        <v>2948278</v>
      </c>
      <c r="AI1553" s="26" t="s">
        <v>78</v>
      </c>
      <c r="AJ1553" s="27">
        <v>42996</v>
      </c>
      <c r="AK1553" s="19"/>
      <c r="AL1553" s="28">
        <f t="shared" ca="1" si="136"/>
        <v>7.5</v>
      </c>
      <c r="AM1553" s="16" t="s">
        <v>183</v>
      </c>
      <c r="AN1553" s="16" t="s">
        <v>94</v>
      </c>
      <c r="AO1553" s="16" t="s">
        <v>3692</v>
      </c>
      <c r="AP1553" s="30">
        <v>6.9690000000000002E-2</v>
      </c>
      <c r="AQ1553" s="31" t="s">
        <v>7364</v>
      </c>
      <c r="AR1553" s="31" t="s">
        <v>7364</v>
      </c>
      <c r="AS1553" s="16" t="s">
        <v>107</v>
      </c>
      <c r="AT1553" s="16"/>
      <c r="AU1553" s="33"/>
      <c r="AV1553" s="16"/>
      <c r="AW1553" s="16" t="s">
        <v>7365</v>
      </c>
      <c r="AX1553" s="16">
        <v>3227364712</v>
      </c>
      <c r="AY1553" s="16" t="s">
        <v>78</v>
      </c>
      <c r="AZ1553" s="16" t="str">
        <f t="shared" ca="1" si="138"/>
        <v xml:space="preserve"> </v>
      </c>
      <c r="BA1553" s="16" t="s">
        <v>87</v>
      </c>
      <c r="BB1553" s="16" t="s">
        <v>87</v>
      </c>
      <c r="BC1553" s="16"/>
      <c r="BD1553" s="18" t="s">
        <v>87</v>
      </c>
      <c r="BE1553" s="16"/>
      <c r="BF1553" s="16" t="s">
        <v>87</v>
      </c>
      <c r="BG1553" s="31"/>
      <c r="BH1553" s="16"/>
      <c r="BI1553" s="19"/>
      <c r="BJ1553" s="16"/>
      <c r="BK1553" s="16"/>
      <c r="BL1553" s="34"/>
    </row>
    <row r="1554" spans="1:64">
      <c r="A1554" s="15">
        <v>1709</v>
      </c>
      <c r="B1554" s="16">
        <v>301</v>
      </c>
      <c r="C1554" s="17" t="s">
        <v>64</v>
      </c>
      <c r="D1554" s="18">
        <v>1148956989</v>
      </c>
      <c r="E1554" s="18">
        <v>1148956989</v>
      </c>
      <c r="F1554" s="18">
        <v>1148956989</v>
      </c>
      <c r="G1554" s="17" t="s">
        <v>7366</v>
      </c>
      <c r="H1554" s="16" t="s">
        <v>229</v>
      </c>
      <c r="I1554" s="19">
        <v>30387</v>
      </c>
      <c r="J1554" s="16">
        <f t="shared" ca="1" si="135"/>
        <v>42</v>
      </c>
      <c r="K1554" s="17" t="s">
        <v>67</v>
      </c>
      <c r="L1554" s="16">
        <v>4070</v>
      </c>
      <c r="M1554" s="16" t="s">
        <v>3596</v>
      </c>
      <c r="N1554" s="16" t="s">
        <v>3597</v>
      </c>
      <c r="O1554" s="35" t="s">
        <v>3598</v>
      </c>
      <c r="P1554" s="16" t="s">
        <v>71</v>
      </c>
      <c r="Q1554" s="16" t="s">
        <v>131</v>
      </c>
      <c r="R1554" s="38" t="s">
        <v>73</v>
      </c>
      <c r="S1554" s="22"/>
      <c r="T1554" s="22">
        <v>1709</v>
      </c>
      <c r="U1554" s="22" t="s">
        <v>3597</v>
      </c>
      <c r="V1554" s="37" t="s">
        <v>3598</v>
      </c>
      <c r="W1554" s="16">
        <v>1000</v>
      </c>
      <c r="X1554" s="16" t="s">
        <v>74</v>
      </c>
      <c r="Y1554" s="16" t="s">
        <v>3599</v>
      </c>
      <c r="Z1554" s="16" t="s">
        <v>3600</v>
      </c>
      <c r="AA1554" s="16" t="s">
        <v>671</v>
      </c>
      <c r="AB1554" s="16" t="s">
        <v>3919</v>
      </c>
      <c r="AC1554" s="16" t="s">
        <v>692</v>
      </c>
      <c r="AD1554" s="16"/>
      <c r="AE1554" s="16" t="s">
        <v>3601</v>
      </c>
      <c r="AF1554" s="24">
        <v>2948278</v>
      </c>
      <c r="AG1554" s="25" t="s">
        <v>78</v>
      </c>
      <c r="AH1554" s="24">
        <v>2948278</v>
      </c>
      <c r="AI1554" s="26" t="s">
        <v>78</v>
      </c>
      <c r="AJ1554" s="27">
        <v>43059</v>
      </c>
      <c r="AK1554" s="19"/>
      <c r="AL1554" s="28">
        <f t="shared" ca="1" si="136"/>
        <v>7.333333333333333</v>
      </c>
      <c r="AM1554" s="16" t="s">
        <v>183</v>
      </c>
      <c r="AN1554" s="16" t="s">
        <v>94</v>
      </c>
      <c r="AO1554" s="16" t="s">
        <v>693</v>
      </c>
      <c r="AP1554" s="30">
        <v>6.9690000000000002E-2</v>
      </c>
      <c r="AQ1554" s="31" t="s">
        <v>7367</v>
      </c>
      <c r="AR1554" s="31" t="s">
        <v>7367</v>
      </c>
      <c r="AS1554" s="16" t="s">
        <v>107</v>
      </c>
      <c r="AT1554" s="16"/>
      <c r="AU1554" s="33"/>
      <c r="AV1554" s="16"/>
      <c r="AW1554" s="16" t="s">
        <v>7368</v>
      </c>
      <c r="AX1554" s="16">
        <v>3232451149</v>
      </c>
      <c r="AY1554" s="16" t="s">
        <v>78</v>
      </c>
      <c r="AZ1554" s="16" t="str">
        <f t="shared" ca="1" si="138"/>
        <v xml:space="preserve"> </v>
      </c>
      <c r="BA1554" s="16" t="s">
        <v>87</v>
      </c>
      <c r="BB1554" s="16" t="s">
        <v>211</v>
      </c>
      <c r="BC1554" s="16"/>
      <c r="BD1554" s="18" t="s">
        <v>87</v>
      </c>
      <c r="BE1554" s="16"/>
      <c r="BF1554" s="16" t="s">
        <v>87</v>
      </c>
      <c r="BG1554" s="31"/>
      <c r="BH1554" s="16"/>
      <c r="BI1554" s="19"/>
      <c r="BJ1554" s="16"/>
      <c r="BK1554" s="16"/>
      <c r="BL1554" s="34"/>
    </row>
    <row r="1555" spans="1:64" ht="22.5">
      <c r="A1555" s="15">
        <v>1710</v>
      </c>
      <c r="B1555" s="16">
        <v>301</v>
      </c>
      <c r="C1555" s="17" t="s">
        <v>64</v>
      </c>
      <c r="D1555" s="18">
        <v>1148956992</v>
      </c>
      <c r="E1555" s="18">
        <v>1148956992</v>
      </c>
      <c r="F1555" s="18">
        <v>1148956992</v>
      </c>
      <c r="G1555" s="17" t="s">
        <v>7369</v>
      </c>
      <c r="H1555" s="16" t="s">
        <v>89</v>
      </c>
      <c r="I1555" s="19">
        <v>33122</v>
      </c>
      <c r="J1555" s="16">
        <f t="shared" ca="1" si="135"/>
        <v>34</v>
      </c>
      <c r="K1555" s="17" t="s">
        <v>67</v>
      </c>
      <c r="L1555" s="16">
        <v>4070</v>
      </c>
      <c r="M1555" s="16" t="s">
        <v>3596</v>
      </c>
      <c r="N1555" s="16" t="s">
        <v>3597</v>
      </c>
      <c r="O1555" s="35" t="s">
        <v>3598</v>
      </c>
      <c r="P1555" s="16" t="s">
        <v>71</v>
      </c>
      <c r="Q1555" s="16" t="s">
        <v>131</v>
      </c>
      <c r="R1555" s="38" t="s">
        <v>73</v>
      </c>
      <c r="S1555" s="22"/>
      <c r="T1555" s="22">
        <v>1710</v>
      </c>
      <c r="U1555" s="22" t="s">
        <v>3597</v>
      </c>
      <c r="V1555" s="37" t="s">
        <v>3598</v>
      </c>
      <c r="W1555" s="16">
        <v>1000</v>
      </c>
      <c r="X1555" s="16" t="s">
        <v>74</v>
      </c>
      <c r="Y1555" s="16" t="s">
        <v>3599</v>
      </c>
      <c r="Z1555" s="16" t="s">
        <v>3600</v>
      </c>
      <c r="AA1555" s="16" t="s">
        <v>671</v>
      </c>
      <c r="AB1555" s="33" t="s">
        <v>6445</v>
      </c>
      <c r="AC1555" s="16" t="s">
        <v>692</v>
      </c>
      <c r="AD1555" s="16" t="s">
        <v>6446</v>
      </c>
      <c r="AE1555" s="16" t="s">
        <v>3601</v>
      </c>
      <c r="AF1555" s="24">
        <v>2948278</v>
      </c>
      <c r="AG1555" s="25" t="s">
        <v>78</v>
      </c>
      <c r="AH1555" s="24">
        <v>2948278</v>
      </c>
      <c r="AI1555" s="26" t="s">
        <v>78</v>
      </c>
      <c r="AJ1555" s="27">
        <v>43059</v>
      </c>
      <c r="AK1555" s="19"/>
      <c r="AL1555" s="28">
        <f t="shared" ca="1" si="136"/>
        <v>7.333333333333333</v>
      </c>
      <c r="AM1555" s="16" t="s">
        <v>173</v>
      </c>
      <c r="AN1555" s="16" t="s">
        <v>94</v>
      </c>
      <c r="AO1555" s="16" t="s">
        <v>693</v>
      </c>
      <c r="AP1555" s="30">
        <v>6.9690000000000002E-2</v>
      </c>
      <c r="AQ1555" s="31" t="s">
        <v>7370</v>
      </c>
      <c r="AR1555" s="31" t="s">
        <v>7370</v>
      </c>
      <c r="AS1555" s="16" t="s">
        <v>107</v>
      </c>
      <c r="AT1555" s="16"/>
      <c r="AU1555" s="33"/>
      <c r="AV1555" s="16"/>
      <c r="AW1555" s="16" t="s">
        <v>7371</v>
      </c>
      <c r="AX1555" s="16">
        <v>3135866480</v>
      </c>
      <c r="AY1555" s="16" t="s">
        <v>78</v>
      </c>
      <c r="AZ1555" s="16" t="str">
        <f t="shared" ca="1" si="138"/>
        <v xml:space="preserve"> </v>
      </c>
      <c r="BA1555" s="16" t="s">
        <v>87</v>
      </c>
      <c r="BB1555" s="16" t="s">
        <v>87</v>
      </c>
      <c r="BC1555" s="16"/>
      <c r="BD1555" s="18" t="s">
        <v>87</v>
      </c>
      <c r="BE1555" s="16"/>
      <c r="BF1555" s="16" t="s">
        <v>87</v>
      </c>
      <c r="BG1555" s="31"/>
      <c r="BH1555" s="16"/>
      <c r="BI1555" s="19"/>
      <c r="BJ1555" s="16"/>
      <c r="BK1555" s="16"/>
      <c r="BL1555" s="34"/>
    </row>
    <row r="1556" spans="1:64">
      <c r="A1556" s="15">
        <v>1711</v>
      </c>
      <c r="B1556" s="16">
        <v>301</v>
      </c>
      <c r="C1556" s="17" t="s">
        <v>64</v>
      </c>
      <c r="D1556" s="18">
        <v>1148956995</v>
      </c>
      <c r="E1556" s="18">
        <v>1148956995</v>
      </c>
      <c r="F1556" s="18">
        <v>1148956995</v>
      </c>
      <c r="G1556" s="17" t="s">
        <v>7372</v>
      </c>
      <c r="H1556" s="16" t="s">
        <v>229</v>
      </c>
      <c r="I1556" s="19" t="s">
        <v>7373</v>
      </c>
      <c r="J1556" s="16">
        <f t="shared" ca="1" si="135"/>
        <v>38</v>
      </c>
      <c r="K1556" s="17" t="s">
        <v>67</v>
      </c>
      <c r="L1556" s="16">
        <v>4070</v>
      </c>
      <c r="M1556" s="16" t="s">
        <v>3596</v>
      </c>
      <c r="N1556" s="16" t="s">
        <v>3597</v>
      </c>
      <c r="O1556" s="35" t="s">
        <v>3598</v>
      </c>
      <c r="P1556" s="16" t="s">
        <v>71</v>
      </c>
      <c r="Q1556" s="16" t="s">
        <v>131</v>
      </c>
      <c r="R1556" s="38" t="s">
        <v>73</v>
      </c>
      <c r="S1556" s="22"/>
      <c r="T1556" s="22">
        <v>1711</v>
      </c>
      <c r="U1556" s="22" t="s">
        <v>3597</v>
      </c>
      <c r="V1556" s="37" t="s">
        <v>3598</v>
      </c>
      <c r="W1556" s="16">
        <v>1000</v>
      </c>
      <c r="X1556" s="16" t="s">
        <v>74</v>
      </c>
      <c r="Y1556" s="16" t="s">
        <v>3599</v>
      </c>
      <c r="Z1556" s="16" t="s">
        <v>3600</v>
      </c>
      <c r="AA1556" s="16" t="s">
        <v>339</v>
      </c>
      <c r="AB1556" s="16" t="s">
        <v>340</v>
      </c>
      <c r="AC1556" s="16" t="s">
        <v>341</v>
      </c>
      <c r="AD1556" s="16"/>
      <c r="AE1556" s="16" t="s">
        <v>3601</v>
      </c>
      <c r="AF1556" s="24">
        <v>2948278</v>
      </c>
      <c r="AG1556" s="25" t="s">
        <v>78</v>
      </c>
      <c r="AH1556" s="24">
        <v>2948278</v>
      </c>
      <c r="AI1556" s="26" t="s">
        <v>78</v>
      </c>
      <c r="AJ1556" s="27">
        <v>42986</v>
      </c>
      <c r="AK1556" s="19"/>
      <c r="AL1556" s="28">
        <f t="shared" ca="1" si="136"/>
        <v>7.5</v>
      </c>
      <c r="AM1556" s="16" t="s">
        <v>269</v>
      </c>
      <c r="AN1556" s="16" t="s">
        <v>94</v>
      </c>
      <c r="AO1556" s="16" t="s">
        <v>343</v>
      </c>
      <c r="AP1556" s="30">
        <v>6.9690000000000002E-2</v>
      </c>
      <c r="AQ1556" s="31" t="s">
        <v>7374</v>
      </c>
      <c r="AR1556" s="31" t="s">
        <v>7374</v>
      </c>
      <c r="AS1556" s="16" t="s">
        <v>107</v>
      </c>
      <c r="AT1556" s="16"/>
      <c r="AU1556" s="33"/>
      <c r="AV1556" s="16"/>
      <c r="AW1556" s="16" t="s">
        <v>7375</v>
      </c>
      <c r="AX1556" s="16">
        <v>3148135508</v>
      </c>
      <c r="AY1556" s="16" t="s">
        <v>78</v>
      </c>
      <c r="AZ1556" s="16" t="str">
        <f t="shared" ca="1" si="138"/>
        <v xml:space="preserve"> </v>
      </c>
      <c r="BA1556" s="16" t="s">
        <v>87</v>
      </c>
      <c r="BB1556" s="16" t="s">
        <v>87</v>
      </c>
      <c r="BC1556" s="16"/>
      <c r="BD1556" s="18" t="s">
        <v>87</v>
      </c>
      <c r="BE1556" s="16"/>
      <c r="BF1556" s="16" t="s">
        <v>87</v>
      </c>
      <c r="BG1556" s="31"/>
      <c r="BH1556" s="16"/>
      <c r="BI1556" s="19"/>
      <c r="BJ1556" s="16"/>
      <c r="BK1556" s="16"/>
      <c r="BL1556" s="34"/>
    </row>
    <row r="1557" spans="1:64">
      <c r="A1557" s="15">
        <v>1712</v>
      </c>
      <c r="B1557" s="16">
        <v>301</v>
      </c>
      <c r="C1557" s="17" t="s">
        <v>64</v>
      </c>
      <c r="D1557" s="18">
        <v>1148957013</v>
      </c>
      <c r="E1557" s="18">
        <v>1148957013</v>
      </c>
      <c r="F1557" s="18">
        <v>1148957013</v>
      </c>
      <c r="G1557" s="17" t="s">
        <v>7376</v>
      </c>
      <c r="H1557" s="16" t="s">
        <v>229</v>
      </c>
      <c r="I1557" s="19" t="s">
        <v>7377</v>
      </c>
      <c r="J1557" s="16">
        <f t="shared" ca="1" si="135"/>
        <v>41</v>
      </c>
      <c r="K1557" s="17" t="s">
        <v>67</v>
      </c>
      <c r="L1557" s="16">
        <v>4070</v>
      </c>
      <c r="M1557" s="16" t="s">
        <v>3596</v>
      </c>
      <c r="N1557" s="16" t="s">
        <v>3597</v>
      </c>
      <c r="O1557" s="35" t="s">
        <v>3598</v>
      </c>
      <c r="P1557" s="16" t="s">
        <v>71</v>
      </c>
      <c r="Q1557" s="16" t="s">
        <v>131</v>
      </c>
      <c r="R1557" s="38" t="s">
        <v>73</v>
      </c>
      <c r="S1557" s="22"/>
      <c r="T1557" s="22">
        <v>1712</v>
      </c>
      <c r="U1557" s="22" t="s">
        <v>3597</v>
      </c>
      <c r="V1557" s="37" t="s">
        <v>3598</v>
      </c>
      <c r="W1557" s="16">
        <v>1000</v>
      </c>
      <c r="X1557" s="16" t="s">
        <v>74</v>
      </c>
      <c r="Y1557" s="16" t="s">
        <v>3599</v>
      </c>
      <c r="Z1557" s="16" t="s">
        <v>3600</v>
      </c>
      <c r="AA1557" s="16" t="s">
        <v>671</v>
      </c>
      <c r="AB1557" s="16" t="s">
        <v>3691</v>
      </c>
      <c r="AC1557" s="16" t="s">
        <v>3691</v>
      </c>
      <c r="AD1557" s="16"/>
      <c r="AE1557" s="16" t="s">
        <v>3601</v>
      </c>
      <c r="AF1557" s="24">
        <v>2948278</v>
      </c>
      <c r="AG1557" s="25" t="s">
        <v>78</v>
      </c>
      <c r="AH1557" s="24">
        <v>2948278</v>
      </c>
      <c r="AI1557" s="26" t="s">
        <v>78</v>
      </c>
      <c r="AJ1557" s="27">
        <v>42996</v>
      </c>
      <c r="AK1557" s="19"/>
      <c r="AL1557" s="28">
        <f t="shared" ca="1" si="136"/>
        <v>7.5</v>
      </c>
      <c r="AM1557" s="16" t="s">
        <v>120</v>
      </c>
      <c r="AN1557" s="16" t="s">
        <v>94</v>
      </c>
      <c r="AO1557" s="16" t="s">
        <v>3692</v>
      </c>
      <c r="AP1557" s="30">
        <v>6.9690000000000002E-2</v>
      </c>
      <c r="AQ1557" s="31" t="s">
        <v>7378</v>
      </c>
      <c r="AR1557" s="31" t="s">
        <v>7378</v>
      </c>
      <c r="AS1557" s="16" t="s">
        <v>107</v>
      </c>
      <c r="AT1557" s="16"/>
      <c r="AU1557" s="33"/>
      <c r="AV1557" s="16"/>
      <c r="AW1557" s="16" t="s">
        <v>7379</v>
      </c>
      <c r="AX1557" s="16">
        <v>3227379624</v>
      </c>
      <c r="AY1557" s="16" t="s">
        <v>78</v>
      </c>
      <c r="AZ1557" s="16" t="str">
        <f t="shared" ca="1" si="138"/>
        <v xml:space="preserve"> </v>
      </c>
      <c r="BA1557" s="16" t="s">
        <v>87</v>
      </c>
      <c r="BB1557" s="16" t="s">
        <v>87</v>
      </c>
      <c r="BC1557" s="16"/>
      <c r="BD1557" s="18" t="s">
        <v>87</v>
      </c>
      <c r="BE1557" s="16"/>
      <c r="BF1557" s="16" t="s">
        <v>87</v>
      </c>
      <c r="BG1557" s="31"/>
      <c r="BH1557" s="16"/>
      <c r="BI1557" s="19"/>
      <c r="BJ1557" s="16"/>
      <c r="BK1557" s="16"/>
      <c r="BL1557" s="34"/>
    </row>
    <row r="1558" spans="1:64">
      <c r="A1558" s="15">
        <v>1713</v>
      </c>
      <c r="B1558" s="16">
        <v>301</v>
      </c>
      <c r="C1558" s="17" t="s">
        <v>64</v>
      </c>
      <c r="D1558" s="18">
        <v>1148957059</v>
      </c>
      <c r="E1558" s="18">
        <v>1148957059</v>
      </c>
      <c r="F1558" s="18">
        <v>1148957059</v>
      </c>
      <c r="G1558" s="17" t="s">
        <v>7380</v>
      </c>
      <c r="H1558" s="16"/>
      <c r="I1558" s="19">
        <v>32143</v>
      </c>
      <c r="J1558" s="16">
        <f t="shared" ca="1" si="135"/>
        <v>37</v>
      </c>
      <c r="K1558" s="17" t="s">
        <v>67</v>
      </c>
      <c r="L1558" s="16">
        <v>4070</v>
      </c>
      <c r="M1558" s="16" t="s">
        <v>3596</v>
      </c>
      <c r="N1558" s="16" t="s">
        <v>3597</v>
      </c>
      <c r="O1558" s="35" t="s">
        <v>3598</v>
      </c>
      <c r="P1558" s="16" t="s">
        <v>71</v>
      </c>
      <c r="Q1558" s="16" t="s">
        <v>131</v>
      </c>
      <c r="R1558" s="38" t="s">
        <v>73</v>
      </c>
      <c r="S1558" s="22"/>
      <c r="T1558" s="22">
        <v>1713</v>
      </c>
      <c r="U1558" s="22" t="s">
        <v>3597</v>
      </c>
      <c r="V1558" s="37" t="s">
        <v>3598</v>
      </c>
      <c r="W1558" s="16">
        <v>1000</v>
      </c>
      <c r="X1558" s="16" t="s">
        <v>74</v>
      </c>
      <c r="Y1558" s="16" t="s">
        <v>3599</v>
      </c>
      <c r="Z1558" s="16" t="s">
        <v>3600</v>
      </c>
      <c r="AA1558" s="16" t="s">
        <v>339</v>
      </c>
      <c r="AB1558" s="16" t="s">
        <v>3825</v>
      </c>
      <c r="AC1558" s="16" t="s">
        <v>341</v>
      </c>
      <c r="AD1558" s="16" t="s">
        <v>3832</v>
      </c>
      <c r="AE1558" s="16" t="s">
        <v>3601</v>
      </c>
      <c r="AF1558" s="24">
        <v>2948278</v>
      </c>
      <c r="AG1558" s="25" t="s">
        <v>78</v>
      </c>
      <c r="AH1558" s="24">
        <v>2948278</v>
      </c>
      <c r="AI1558" s="26" t="s">
        <v>78</v>
      </c>
      <c r="AJ1558" s="27">
        <v>43083</v>
      </c>
      <c r="AK1558" s="19"/>
      <c r="AL1558" s="28">
        <f t="shared" ca="1" si="136"/>
        <v>7.25</v>
      </c>
      <c r="AM1558" s="16" t="s">
        <v>183</v>
      </c>
      <c r="AN1558" s="16" t="s">
        <v>121</v>
      </c>
      <c r="AO1558" s="16" t="s">
        <v>343</v>
      </c>
      <c r="AP1558" s="30">
        <v>6.9690000000000002E-2</v>
      </c>
      <c r="AQ1558" s="31" t="s">
        <v>7381</v>
      </c>
      <c r="AR1558" s="31" t="s">
        <v>7381</v>
      </c>
      <c r="AS1558" s="16" t="s">
        <v>107</v>
      </c>
      <c r="AT1558" s="16"/>
      <c r="AU1558" s="33"/>
      <c r="AV1558" s="16"/>
      <c r="AW1558" s="16" t="s">
        <v>7382</v>
      </c>
      <c r="AX1558" s="16">
        <v>3175360815</v>
      </c>
      <c r="AY1558" s="16" t="s">
        <v>78</v>
      </c>
      <c r="AZ1558" s="16" t="str">
        <f t="shared" ca="1" si="138"/>
        <v xml:space="preserve"> </v>
      </c>
      <c r="BA1558" s="16" t="s">
        <v>87</v>
      </c>
      <c r="BB1558" s="16" t="s">
        <v>87</v>
      </c>
      <c r="BC1558" s="16"/>
      <c r="BD1558" s="18" t="s">
        <v>87</v>
      </c>
      <c r="BE1558" s="16"/>
      <c r="BF1558" s="16" t="s">
        <v>87</v>
      </c>
      <c r="BG1558" s="31"/>
      <c r="BH1558" s="16"/>
      <c r="BI1558" s="19"/>
      <c r="BJ1558" s="16"/>
      <c r="BK1558" s="16"/>
      <c r="BL1558" s="34"/>
    </row>
    <row r="1559" spans="1:64">
      <c r="A1559" s="15">
        <v>1714</v>
      </c>
      <c r="B1559" s="16">
        <v>301</v>
      </c>
      <c r="C1559" s="17" t="s">
        <v>64</v>
      </c>
      <c r="D1559" s="18">
        <v>1149196170</v>
      </c>
      <c r="E1559" s="18" t="e">
        <v>#N/A</v>
      </c>
      <c r="F1559" s="18" t="e">
        <v>#N/A</v>
      </c>
      <c r="G1559" s="17" t="s">
        <v>7383</v>
      </c>
      <c r="H1559" s="16"/>
      <c r="I1559" s="19" t="s">
        <v>7384</v>
      </c>
      <c r="J1559" s="16">
        <f t="shared" ca="1" si="135"/>
        <v>41</v>
      </c>
      <c r="K1559" s="17" t="s">
        <v>67</v>
      </c>
      <c r="L1559" s="16">
        <v>4070</v>
      </c>
      <c r="M1559" s="16" t="s">
        <v>3596</v>
      </c>
      <c r="N1559" s="16" t="s">
        <v>3597</v>
      </c>
      <c r="O1559" s="35" t="s">
        <v>3598</v>
      </c>
      <c r="P1559" s="16" t="s">
        <v>71</v>
      </c>
      <c r="Q1559" s="16" t="s">
        <v>131</v>
      </c>
      <c r="R1559" s="38" t="s">
        <v>73</v>
      </c>
      <c r="S1559" s="22"/>
      <c r="T1559" s="22">
        <v>1714</v>
      </c>
      <c r="U1559" s="22" t="s">
        <v>3597</v>
      </c>
      <c r="V1559" s="37" t="s">
        <v>3598</v>
      </c>
      <c r="W1559" s="16">
        <v>1000</v>
      </c>
      <c r="X1559" s="16" t="s">
        <v>74</v>
      </c>
      <c r="Y1559" s="16" t="s">
        <v>3599</v>
      </c>
      <c r="Z1559" s="16" t="s">
        <v>3600</v>
      </c>
      <c r="AA1559" s="16" t="s">
        <v>76</v>
      </c>
      <c r="AB1559" s="16" t="s">
        <v>76</v>
      </c>
      <c r="AC1559" s="16" t="s">
        <v>76</v>
      </c>
      <c r="AD1559" s="16"/>
      <c r="AE1559" s="16" t="s">
        <v>3601</v>
      </c>
      <c r="AF1559" s="24">
        <v>2948278</v>
      </c>
      <c r="AG1559" s="25" t="s">
        <v>78</v>
      </c>
      <c r="AH1559" s="24">
        <v>2948278</v>
      </c>
      <c r="AI1559" s="26" t="s">
        <v>78</v>
      </c>
      <c r="AJ1559" s="27">
        <v>42989</v>
      </c>
      <c r="AK1559" s="19"/>
      <c r="AL1559" s="28">
        <f t="shared" ca="1" si="136"/>
        <v>7.5</v>
      </c>
      <c r="AM1559" s="16" t="s">
        <v>183</v>
      </c>
      <c r="AN1559" s="16" t="s">
        <v>94</v>
      </c>
      <c r="AO1559" s="16" t="s">
        <v>82</v>
      </c>
      <c r="AP1559" s="30">
        <v>6.9690000000000002E-2</v>
      </c>
      <c r="AQ1559" s="31" t="s">
        <v>7385</v>
      </c>
      <c r="AR1559" s="31" t="s">
        <v>7385</v>
      </c>
      <c r="AS1559" s="16" t="s">
        <v>107</v>
      </c>
      <c r="AT1559" s="16"/>
      <c r="AU1559" s="33"/>
      <c r="AV1559" s="16"/>
      <c r="AW1559" s="16" t="s">
        <v>7386</v>
      </c>
      <c r="AX1559" s="16">
        <v>3125318948</v>
      </c>
      <c r="AY1559" s="16" t="s">
        <v>78</v>
      </c>
      <c r="AZ1559" s="16" t="str">
        <f t="shared" ca="1" si="138"/>
        <v xml:space="preserve"> </v>
      </c>
      <c r="BA1559" s="16" t="s">
        <v>87</v>
      </c>
      <c r="BB1559" s="16" t="s">
        <v>87</v>
      </c>
      <c r="BC1559" s="16"/>
      <c r="BD1559" s="18" t="s">
        <v>87</v>
      </c>
      <c r="BE1559" s="16"/>
      <c r="BF1559" s="16" t="s">
        <v>87</v>
      </c>
      <c r="BG1559" s="31"/>
      <c r="BH1559" s="16"/>
      <c r="BI1559" s="19"/>
      <c r="BJ1559" s="16"/>
      <c r="BK1559" s="16"/>
      <c r="BL1559" s="34"/>
    </row>
    <row r="1560" spans="1:64">
      <c r="A1560" s="15">
        <v>1715</v>
      </c>
      <c r="B1560" s="16">
        <v>301</v>
      </c>
      <c r="C1560" s="17" t="s">
        <v>112</v>
      </c>
      <c r="D1560" s="18">
        <v>1149196171</v>
      </c>
      <c r="E1560" s="18">
        <v>1149196171</v>
      </c>
      <c r="F1560" s="18">
        <v>1149196171</v>
      </c>
      <c r="G1560" s="17" t="s">
        <v>7387</v>
      </c>
      <c r="H1560" s="16" t="s">
        <v>89</v>
      </c>
      <c r="I1560" s="19">
        <v>30404</v>
      </c>
      <c r="J1560" s="16">
        <f t="shared" ca="1" si="135"/>
        <v>42</v>
      </c>
      <c r="K1560" s="17" t="s">
        <v>67</v>
      </c>
      <c r="L1560" s="16">
        <v>4070</v>
      </c>
      <c r="M1560" s="16" t="s">
        <v>3596</v>
      </c>
      <c r="N1560" s="16" t="s">
        <v>3597</v>
      </c>
      <c r="O1560" s="35" t="s">
        <v>3598</v>
      </c>
      <c r="P1560" s="16" t="s">
        <v>71</v>
      </c>
      <c r="Q1560" s="16" t="s">
        <v>131</v>
      </c>
      <c r="R1560" s="38" t="s">
        <v>73</v>
      </c>
      <c r="S1560" s="22"/>
      <c r="T1560" s="22">
        <v>1715</v>
      </c>
      <c r="U1560" s="22" t="s">
        <v>3597</v>
      </c>
      <c r="V1560" s="37" t="s">
        <v>3598</v>
      </c>
      <c r="W1560" s="16">
        <v>1000</v>
      </c>
      <c r="X1560" s="16" t="s">
        <v>74</v>
      </c>
      <c r="Y1560" s="16" t="s">
        <v>3599</v>
      </c>
      <c r="Z1560" s="16" t="s">
        <v>3600</v>
      </c>
      <c r="AA1560" s="16" t="s">
        <v>76</v>
      </c>
      <c r="AB1560" s="16" t="s">
        <v>76</v>
      </c>
      <c r="AC1560" s="16" t="s">
        <v>76</v>
      </c>
      <c r="AD1560" s="16"/>
      <c r="AE1560" s="16" t="s">
        <v>3601</v>
      </c>
      <c r="AF1560" s="24">
        <v>2948278</v>
      </c>
      <c r="AG1560" s="25" t="s">
        <v>78</v>
      </c>
      <c r="AH1560" s="24">
        <v>2948278</v>
      </c>
      <c r="AI1560" s="26" t="s">
        <v>78</v>
      </c>
      <c r="AJ1560" s="27">
        <v>43059</v>
      </c>
      <c r="AK1560" s="19"/>
      <c r="AL1560" s="28">
        <f t="shared" ca="1" si="136"/>
        <v>7.333333333333333</v>
      </c>
      <c r="AM1560" s="16" t="s">
        <v>173</v>
      </c>
      <c r="AN1560" s="16" t="s">
        <v>121</v>
      </c>
      <c r="AO1560" s="16" t="s">
        <v>82</v>
      </c>
      <c r="AP1560" s="30">
        <v>6.9690000000000002E-2</v>
      </c>
      <c r="AQ1560" s="31" t="s">
        <v>7388</v>
      </c>
      <c r="AR1560" s="31" t="s">
        <v>7389</v>
      </c>
      <c r="AS1560" s="16" t="s">
        <v>107</v>
      </c>
      <c r="AT1560" s="16"/>
      <c r="AU1560" s="33"/>
      <c r="AV1560" s="16"/>
      <c r="AW1560" s="16" t="s">
        <v>7390</v>
      </c>
      <c r="AX1560" s="16">
        <v>3134343948</v>
      </c>
      <c r="AY1560" s="16" t="s">
        <v>78</v>
      </c>
      <c r="AZ1560" s="16" t="str">
        <f t="shared" ca="1" si="138"/>
        <v xml:space="preserve"> </v>
      </c>
      <c r="BA1560" s="16" t="s">
        <v>87</v>
      </c>
      <c r="BB1560" s="16" t="s">
        <v>211</v>
      </c>
      <c r="BC1560" s="16"/>
      <c r="BD1560" s="18" t="s">
        <v>87</v>
      </c>
      <c r="BE1560" s="16"/>
      <c r="BF1560" s="16" t="s">
        <v>87</v>
      </c>
      <c r="BG1560" s="31"/>
      <c r="BH1560" s="16"/>
      <c r="BI1560" s="19"/>
      <c r="BJ1560" s="16"/>
      <c r="BK1560" s="16"/>
      <c r="BL1560" s="34"/>
    </row>
    <row r="1561" spans="1:64">
      <c r="A1561" s="15">
        <v>1716</v>
      </c>
      <c r="B1561" s="16">
        <v>301</v>
      </c>
      <c r="C1561" s="17" t="s">
        <v>64</v>
      </c>
      <c r="D1561" s="18">
        <v>1149196172</v>
      </c>
      <c r="E1561" s="18">
        <v>1149196172</v>
      </c>
      <c r="F1561" s="18">
        <v>1149196172</v>
      </c>
      <c r="G1561" s="17" t="s">
        <v>7391</v>
      </c>
      <c r="H1561" s="16"/>
      <c r="I1561" s="19">
        <v>30937</v>
      </c>
      <c r="J1561" s="16">
        <f t="shared" ca="1" si="135"/>
        <v>40</v>
      </c>
      <c r="K1561" s="17" t="s">
        <v>67</v>
      </c>
      <c r="L1561" s="16">
        <v>4070</v>
      </c>
      <c r="M1561" s="16" t="s">
        <v>3596</v>
      </c>
      <c r="N1561" s="16" t="s">
        <v>3597</v>
      </c>
      <c r="O1561" s="35" t="s">
        <v>3598</v>
      </c>
      <c r="P1561" s="16" t="s">
        <v>71</v>
      </c>
      <c r="Q1561" s="16" t="s">
        <v>131</v>
      </c>
      <c r="R1561" s="38" t="s">
        <v>73</v>
      </c>
      <c r="S1561" s="22"/>
      <c r="T1561" s="22">
        <v>1716</v>
      </c>
      <c r="U1561" s="22" t="s">
        <v>3597</v>
      </c>
      <c r="V1561" s="37" t="s">
        <v>3598</v>
      </c>
      <c r="W1561" s="16">
        <v>1000</v>
      </c>
      <c r="X1561" s="16" t="s">
        <v>74</v>
      </c>
      <c r="Y1561" s="16" t="s">
        <v>3599</v>
      </c>
      <c r="Z1561" s="16" t="s">
        <v>3600</v>
      </c>
      <c r="AA1561" s="16" t="s">
        <v>433</v>
      </c>
      <c r="AB1561" s="16" t="s">
        <v>662</v>
      </c>
      <c r="AC1561" s="16" t="s">
        <v>663</v>
      </c>
      <c r="AD1561" s="16" t="s">
        <v>4636</v>
      </c>
      <c r="AE1561" s="16" t="s">
        <v>3601</v>
      </c>
      <c r="AF1561" s="24">
        <v>2948278</v>
      </c>
      <c r="AG1561" s="25" t="s">
        <v>78</v>
      </c>
      <c r="AH1561" s="24">
        <v>2948278</v>
      </c>
      <c r="AI1561" s="26" t="s">
        <v>78</v>
      </c>
      <c r="AJ1561" s="27">
        <v>43285</v>
      </c>
      <c r="AK1561" s="19"/>
      <c r="AL1561" s="28">
        <f t="shared" ca="1" si="136"/>
        <v>6.75</v>
      </c>
      <c r="AM1561" s="16" t="s">
        <v>173</v>
      </c>
      <c r="AN1561" s="16" t="s">
        <v>94</v>
      </c>
      <c r="AO1561" s="16" t="s">
        <v>664</v>
      </c>
      <c r="AP1561" s="30">
        <v>6.9690000000000002E-2</v>
      </c>
      <c r="AQ1561" s="31" t="s">
        <v>7392</v>
      </c>
      <c r="AR1561" s="31" t="s">
        <v>7392</v>
      </c>
      <c r="AS1561" s="16" t="s">
        <v>107</v>
      </c>
      <c r="AT1561" s="16"/>
      <c r="AU1561" s="33"/>
      <c r="AV1561" s="16"/>
      <c r="AW1561" s="16" t="s">
        <v>7393</v>
      </c>
      <c r="AX1561" s="16">
        <v>3227904109</v>
      </c>
      <c r="AY1561" s="16" t="s">
        <v>78</v>
      </c>
      <c r="AZ1561" s="16" t="str">
        <f t="shared" ca="1" si="138"/>
        <v xml:space="preserve"> </v>
      </c>
      <c r="BA1561" s="16" t="s">
        <v>87</v>
      </c>
      <c r="BB1561" s="16" t="s">
        <v>87</v>
      </c>
      <c r="BC1561" s="16"/>
      <c r="BD1561" s="18" t="s">
        <v>87</v>
      </c>
      <c r="BE1561" s="16"/>
      <c r="BF1561" s="16" t="s">
        <v>87</v>
      </c>
      <c r="BG1561" s="31"/>
      <c r="BH1561" s="16"/>
      <c r="BI1561" s="19"/>
      <c r="BJ1561" s="16"/>
      <c r="BK1561" s="16"/>
      <c r="BL1561" s="34"/>
    </row>
    <row r="1562" spans="1:64">
      <c r="A1562" s="15">
        <v>1717</v>
      </c>
      <c r="B1562" s="16">
        <v>301</v>
      </c>
      <c r="C1562" s="17" t="s">
        <v>112</v>
      </c>
      <c r="D1562" s="18">
        <v>1149196173</v>
      </c>
      <c r="E1562" s="18">
        <v>1149196173</v>
      </c>
      <c r="F1562" s="18">
        <v>1149196173</v>
      </c>
      <c r="G1562" s="17" t="s">
        <v>7394</v>
      </c>
      <c r="H1562" s="16" t="s">
        <v>89</v>
      </c>
      <c r="I1562" s="19" t="s">
        <v>7395</v>
      </c>
      <c r="J1562" s="16">
        <f t="shared" ca="1" si="135"/>
        <v>40</v>
      </c>
      <c r="K1562" s="17" t="s">
        <v>67</v>
      </c>
      <c r="L1562" s="16">
        <v>4070</v>
      </c>
      <c r="M1562" s="16" t="s">
        <v>3596</v>
      </c>
      <c r="N1562" s="16" t="s">
        <v>3597</v>
      </c>
      <c r="O1562" s="35" t="s">
        <v>3598</v>
      </c>
      <c r="P1562" s="16" t="s">
        <v>71</v>
      </c>
      <c r="Q1562" s="16" t="s">
        <v>131</v>
      </c>
      <c r="R1562" s="38" t="s">
        <v>73</v>
      </c>
      <c r="S1562" s="22"/>
      <c r="T1562" s="22">
        <v>1717</v>
      </c>
      <c r="U1562" s="22" t="s">
        <v>3597</v>
      </c>
      <c r="V1562" s="37" t="s">
        <v>3598</v>
      </c>
      <c r="W1562" s="16">
        <v>1000</v>
      </c>
      <c r="X1562" s="16" t="s">
        <v>74</v>
      </c>
      <c r="Y1562" s="16" t="s">
        <v>3599</v>
      </c>
      <c r="Z1562" s="16" t="s">
        <v>3600</v>
      </c>
      <c r="AA1562" s="16" t="s">
        <v>76</v>
      </c>
      <c r="AB1562" s="16" t="s">
        <v>76</v>
      </c>
      <c r="AC1562" s="16" t="s">
        <v>76</v>
      </c>
      <c r="AD1562" s="16"/>
      <c r="AE1562" s="16" t="s">
        <v>3601</v>
      </c>
      <c r="AF1562" s="24">
        <v>2948278</v>
      </c>
      <c r="AG1562" s="25" t="s">
        <v>78</v>
      </c>
      <c r="AH1562" s="24">
        <v>2948278</v>
      </c>
      <c r="AI1562" s="26" t="s">
        <v>78</v>
      </c>
      <c r="AJ1562" s="27">
        <v>42996</v>
      </c>
      <c r="AK1562" s="19"/>
      <c r="AL1562" s="28">
        <f t="shared" ca="1" si="136"/>
        <v>7.5</v>
      </c>
      <c r="AM1562" s="16" t="s">
        <v>173</v>
      </c>
      <c r="AN1562" s="16" t="s">
        <v>94</v>
      </c>
      <c r="AO1562" s="16" t="s">
        <v>82</v>
      </c>
      <c r="AP1562" s="30">
        <v>6.9690000000000002E-2</v>
      </c>
      <c r="AQ1562" s="31" t="s">
        <v>7396</v>
      </c>
      <c r="AR1562" s="31" t="s">
        <v>7396</v>
      </c>
      <c r="AS1562" s="16" t="s">
        <v>107</v>
      </c>
      <c r="AT1562" s="16"/>
      <c r="AU1562" s="33"/>
      <c r="AV1562" s="16"/>
      <c r="AW1562" s="16" t="s">
        <v>7397</v>
      </c>
      <c r="AX1562" s="16">
        <v>3167432005</v>
      </c>
      <c r="AY1562" s="16" t="s">
        <v>78</v>
      </c>
      <c r="AZ1562" s="16" t="str">
        <f t="shared" ca="1" si="138"/>
        <v xml:space="preserve"> </v>
      </c>
      <c r="BA1562" s="16" t="s">
        <v>87</v>
      </c>
      <c r="BB1562" s="16" t="s">
        <v>87</v>
      </c>
      <c r="BC1562" s="16"/>
      <c r="BD1562" s="18" t="s">
        <v>87</v>
      </c>
      <c r="BE1562" s="16"/>
      <c r="BF1562" s="16" t="s">
        <v>87</v>
      </c>
      <c r="BG1562" s="31"/>
      <c r="BH1562" s="16"/>
      <c r="BI1562" s="19"/>
      <c r="BJ1562" s="16"/>
      <c r="BK1562" s="16"/>
      <c r="BL1562" s="34"/>
    </row>
    <row r="1563" spans="1:64">
      <c r="A1563" s="15">
        <v>1718</v>
      </c>
      <c r="B1563" s="16">
        <v>301</v>
      </c>
      <c r="C1563" s="17" t="s">
        <v>112</v>
      </c>
      <c r="D1563" s="18">
        <v>1149196178</v>
      </c>
      <c r="E1563" s="18">
        <v>1149196178</v>
      </c>
      <c r="F1563" s="18">
        <v>1149196178</v>
      </c>
      <c r="G1563" s="17" t="s">
        <v>7398</v>
      </c>
      <c r="H1563" s="16" t="s">
        <v>89</v>
      </c>
      <c r="I1563" s="19" t="s">
        <v>7399</v>
      </c>
      <c r="J1563" s="16">
        <f t="shared" ca="1" si="135"/>
        <v>28</v>
      </c>
      <c r="K1563" s="17" t="s">
        <v>67</v>
      </c>
      <c r="L1563" s="16">
        <v>4070</v>
      </c>
      <c r="M1563" s="16" t="s">
        <v>3596</v>
      </c>
      <c r="N1563" s="16" t="s">
        <v>3597</v>
      </c>
      <c r="O1563" s="35" t="s">
        <v>3598</v>
      </c>
      <c r="P1563" s="16" t="s">
        <v>71</v>
      </c>
      <c r="Q1563" s="16" t="s">
        <v>131</v>
      </c>
      <c r="R1563" s="38" t="s">
        <v>73</v>
      </c>
      <c r="S1563" s="22"/>
      <c r="T1563" s="22">
        <v>1718</v>
      </c>
      <c r="U1563" s="22" t="s">
        <v>3597</v>
      </c>
      <c r="V1563" s="37" t="s">
        <v>3598</v>
      </c>
      <c r="W1563" s="16">
        <v>1000</v>
      </c>
      <c r="X1563" s="16" t="s">
        <v>74</v>
      </c>
      <c r="Y1563" s="16" t="s">
        <v>3599</v>
      </c>
      <c r="Z1563" s="16" t="s">
        <v>3600</v>
      </c>
      <c r="AA1563" s="16" t="s">
        <v>478</v>
      </c>
      <c r="AB1563" s="16" t="s">
        <v>771</v>
      </c>
      <c r="AC1563" s="16" t="s">
        <v>772</v>
      </c>
      <c r="AD1563" s="16" t="s">
        <v>3955</v>
      </c>
      <c r="AE1563" s="16" t="s">
        <v>3601</v>
      </c>
      <c r="AF1563" s="24">
        <v>2948278</v>
      </c>
      <c r="AG1563" s="25" t="s">
        <v>78</v>
      </c>
      <c r="AH1563" s="24">
        <v>2948278</v>
      </c>
      <c r="AI1563" s="26" t="s">
        <v>78</v>
      </c>
      <c r="AJ1563" s="27">
        <v>42989</v>
      </c>
      <c r="AK1563" s="19"/>
      <c r="AL1563" s="28">
        <f t="shared" ca="1" si="136"/>
        <v>7.5</v>
      </c>
      <c r="AM1563" s="16" t="s">
        <v>183</v>
      </c>
      <c r="AN1563" s="16" t="s">
        <v>94</v>
      </c>
      <c r="AO1563" s="16" t="s">
        <v>773</v>
      </c>
      <c r="AP1563" s="30">
        <v>6.9690000000000002E-2</v>
      </c>
      <c r="AQ1563" s="31" t="s">
        <v>7400</v>
      </c>
      <c r="AR1563" s="31" t="s">
        <v>7400</v>
      </c>
      <c r="AS1563" s="16" t="s">
        <v>107</v>
      </c>
      <c r="AT1563" s="16"/>
      <c r="AU1563" s="33"/>
      <c r="AV1563" s="16"/>
      <c r="AW1563" s="16" t="s">
        <v>7401</v>
      </c>
      <c r="AX1563" s="16">
        <v>3206515825</v>
      </c>
      <c r="AY1563" s="16" t="s">
        <v>78</v>
      </c>
      <c r="AZ1563" s="16" t="str">
        <f t="shared" ca="1" si="138"/>
        <v xml:space="preserve"> </v>
      </c>
      <c r="BA1563" s="16" t="s">
        <v>87</v>
      </c>
      <c r="BB1563" s="16" t="s">
        <v>87</v>
      </c>
      <c r="BC1563" s="16"/>
      <c r="BD1563" s="18" t="s">
        <v>87</v>
      </c>
      <c r="BE1563" s="16"/>
      <c r="BF1563" s="16" t="s">
        <v>87</v>
      </c>
      <c r="BG1563" s="31"/>
      <c r="BH1563" s="16"/>
      <c r="BI1563" s="19"/>
      <c r="BJ1563" s="16"/>
      <c r="BK1563" s="16"/>
      <c r="BL1563" s="34"/>
    </row>
    <row r="1564" spans="1:64">
      <c r="A1564" s="15">
        <v>1719</v>
      </c>
      <c r="B1564" s="16">
        <v>301</v>
      </c>
      <c r="C1564" s="17" t="s">
        <v>64</v>
      </c>
      <c r="D1564" s="18">
        <v>1149196181</v>
      </c>
      <c r="E1564" s="18" t="e">
        <v>#N/A</v>
      </c>
      <c r="F1564" s="18" t="e">
        <v>#N/A</v>
      </c>
      <c r="G1564" s="17" t="s">
        <v>7402</v>
      </c>
      <c r="H1564" s="16"/>
      <c r="I1564" s="19" t="s">
        <v>7403</v>
      </c>
      <c r="J1564" s="16">
        <f t="shared" ca="1" si="135"/>
        <v>40</v>
      </c>
      <c r="K1564" s="17" t="s">
        <v>67</v>
      </c>
      <c r="L1564" s="16">
        <v>4070</v>
      </c>
      <c r="M1564" s="16" t="s">
        <v>3596</v>
      </c>
      <c r="N1564" s="16" t="s">
        <v>3597</v>
      </c>
      <c r="O1564" s="35" t="s">
        <v>3598</v>
      </c>
      <c r="P1564" s="16" t="s">
        <v>71</v>
      </c>
      <c r="Q1564" s="16" t="s">
        <v>131</v>
      </c>
      <c r="R1564" s="38" t="s">
        <v>73</v>
      </c>
      <c r="S1564" s="22"/>
      <c r="T1564" s="22">
        <v>1719</v>
      </c>
      <c r="U1564" s="22" t="s">
        <v>3597</v>
      </c>
      <c r="V1564" s="37" t="s">
        <v>3598</v>
      </c>
      <c r="W1564" s="16">
        <v>1000</v>
      </c>
      <c r="X1564" s="16" t="s">
        <v>74</v>
      </c>
      <c r="Y1564" s="16" t="s">
        <v>3599</v>
      </c>
      <c r="Z1564" s="16" t="s">
        <v>3600</v>
      </c>
      <c r="AA1564" s="16" t="s">
        <v>478</v>
      </c>
      <c r="AB1564" s="16" t="s">
        <v>7404</v>
      </c>
      <c r="AC1564" s="16" t="s">
        <v>480</v>
      </c>
      <c r="AD1564" s="16" t="s">
        <v>3955</v>
      </c>
      <c r="AE1564" s="16" t="s">
        <v>3601</v>
      </c>
      <c r="AF1564" s="24">
        <v>2948278</v>
      </c>
      <c r="AG1564" s="25" t="s">
        <v>78</v>
      </c>
      <c r="AH1564" s="24">
        <v>2948278</v>
      </c>
      <c r="AI1564" s="26" t="s">
        <v>78</v>
      </c>
      <c r="AJ1564" s="27">
        <v>42989</v>
      </c>
      <c r="AK1564" s="19"/>
      <c r="AL1564" s="28">
        <f t="shared" ca="1" si="136"/>
        <v>7.5</v>
      </c>
      <c r="AM1564" s="16" t="s">
        <v>183</v>
      </c>
      <c r="AN1564" s="16" t="s">
        <v>94</v>
      </c>
      <c r="AO1564" s="16" t="s">
        <v>481</v>
      </c>
      <c r="AP1564" s="30">
        <v>6.9690000000000002E-2</v>
      </c>
      <c r="AQ1564" s="31" t="s">
        <v>7405</v>
      </c>
      <c r="AR1564" s="31" t="s">
        <v>7405</v>
      </c>
      <c r="AS1564" s="16" t="s">
        <v>107</v>
      </c>
      <c r="AT1564" s="16"/>
      <c r="AU1564" s="33"/>
      <c r="AV1564" s="16"/>
      <c r="AW1564" s="16" t="s">
        <v>7406</v>
      </c>
      <c r="AX1564" s="16">
        <v>3148255421</v>
      </c>
      <c r="AY1564" s="16" t="s">
        <v>78</v>
      </c>
      <c r="AZ1564" s="16" t="str">
        <f t="shared" ca="1" si="138"/>
        <v xml:space="preserve"> </v>
      </c>
      <c r="BA1564" s="16" t="s">
        <v>87</v>
      </c>
      <c r="BB1564" s="16" t="s">
        <v>87</v>
      </c>
      <c r="BC1564" s="16"/>
      <c r="BD1564" s="18" t="s">
        <v>87</v>
      </c>
      <c r="BE1564" s="16"/>
      <c r="BF1564" s="16" t="s">
        <v>87</v>
      </c>
      <c r="BG1564" s="31"/>
      <c r="BH1564" s="16"/>
      <c r="BI1564" s="19"/>
      <c r="BJ1564" s="16"/>
      <c r="BK1564" s="16"/>
      <c r="BL1564" s="34"/>
    </row>
    <row r="1565" spans="1:64">
      <c r="A1565" s="15">
        <v>1720</v>
      </c>
      <c r="B1565" s="16">
        <v>301</v>
      </c>
      <c r="C1565" s="17" t="s">
        <v>64</v>
      </c>
      <c r="D1565" s="18">
        <v>1149196184</v>
      </c>
      <c r="E1565" s="18">
        <v>1149196184</v>
      </c>
      <c r="F1565" s="18">
        <v>1149196184</v>
      </c>
      <c r="G1565" s="17" t="s">
        <v>7407</v>
      </c>
      <c r="H1565" s="16" t="s">
        <v>89</v>
      </c>
      <c r="I1565" s="19" t="s">
        <v>7408</v>
      </c>
      <c r="J1565" s="16">
        <f t="shared" ca="1" si="135"/>
        <v>28</v>
      </c>
      <c r="K1565" s="17" t="s">
        <v>67</v>
      </c>
      <c r="L1565" s="16">
        <v>4070</v>
      </c>
      <c r="M1565" s="16" t="s">
        <v>3596</v>
      </c>
      <c r="N1565" s="16" t="s">
        <v>3597</v>
      </c>
      <c r="O1565" s="35" t="s">
        <v>3598</v>
      </c>
      <c r="P1565" s="16" t="s">
        <v>71</v>
      </c>
      <c r="Q1565" s="16" t="s">
        <v>131</v>
      </c>
      <c r="R1565" s="38" t="s">
        <v>73</v>
      </c>
      <c r="S1565" s="22"/>
      <c r="T1565" s="22">
        <v>1720</v>
      </c>
      <c r="U1565" s="22" t="s">
        <v>3597</v>
      </c>
      <c r="V1565" s="37" t="s">
        <v>3598</v>
      </c>
      <c r="W1565" s="16">
        <v>1000</v>
      </c>
      <c r="X1565" s="16" t="s">
        <v>74</v>
      </c>
      <c r="Y1565" s="16" t="s">
        <v>3599</v>
      </c>
      <c r="Z1565" s="16" t="s">
        <v>3600</v>
      </c>
      <c r="AA1565" s="16" t="s">
        <v>478</v>
      </c>
      <c r="AB1565" s="16" t="s">
        <v>4076</v>
      </c>
      <c r="AC1565" s="16" t="s">
        <v>480</v>
      </c>
      <c r="AD1565" s="16"/>
      <c r="AE1565" s="16" t="s">
        <v>3601</v>
      </c>
      <c r="AF1565" s="24">
        <v>2948278</v>
      </c>
      <c r="AG1565" s="25" t="s">
        <v>78</v>
      </c>
      <c r="AH1565" s="24">
        <v>2948278</v>
      </c>
      <c r="AI1565" s="26" t="s">
        <v>78</v>
      </c>
      <c r="AJ1565" s="27">
        <v>42989</v>
      </c>
      <c r="AK1565" s="19"/>
      <c r="AL1565" s="28">
        <f t="shared" ca="1" si="136"/>
        <v>7.5</v>
      </c>
      <c r="AM1565" s="16" t="s">
        <v>173</v>
      </c>
      <c r="AN1565" s="16" t="s">
        <v>94</v>
      </c>
      <c r="AO1565" s="16" t="s">
        <v>481</v>
      </c>
      <c r="AP1565" s="30">
        <v>6.9690000000000002E-2</v>
      </c>
      <c r="AQ1565" s="31" t="s">
        <v>7409</v>
      </c>
      <c r="AR1565" s="31" t="s">
        <v>7409</v>
      </c>
      <c r="AS1565" s="16" t="s">
        <v>107</v>
      </c>
      <c r="AT1565" s="16"/>
      <c r="AU1565" s="33"/>
      <c r="AV1565" s="16"/>
      <c r="AW1565" s="16" t="s">
        <v>7410</v>
      </c>
      <c r="AX1565" s="16" t="s">
        <v>7411</v>
      </c>
      <c r="AY1565" s="16" t="s">
        <v>78</v>
      </c>
      <c r="AZ1565" s="16" t="str">
        <f t="shared" ca="1" si="138"/>
        <v xml:space="preserve"> </v>
      </c>
      <c r="BA1565" s="16" t="s">
        <v>87</v>
      </c>
      <c r="BB1565" s="16" t="s">
        <v>87</v>
      </c>
      <c r="BC1565" s="16"/>
      <c r="BD1565" s="18" t="s">
        <v>87</v>
      </c>
      <c r="BE1565" s="16"/>
      <c r="BF1565" s="16" t="s">
        <v>87</v>
      </c>
      <c r="BG1565" s="31"/>
      <c r="BH1565" s="16"/>
      <c r="BI1565" s="19"/>
      <c r="BJ1565" s="16"/>
      <c r="BK1565" s="16"/>
      <c r="BL1565" s="34"/>
    </row>
    <row r="1566" spans="1:64">
      <c r="A1566" s="15">
        <v>1721</v>
      </c>
      <c r="B1566" s="16">
        <v>301</v>
      </c>
      <c r="C1566" s="17" t="s">
        <v>64</v>
      </c>
      <c r="D1566" s="18">
        <v>1149196191</v>
      </c>
      <c r="E1566" s="18">
        <v>1149196191</v>
      </c>
      <c r="F1566" s="18">
        <v>1149196191</v>
      </c>
      <c r="G1566" s="17" t="s">
        <v>7412</v>
      </c>
      <c r="H1566" s="16" t="s">
        <v>229</v>
      </c>
      <c r="I1566" s="19" t="s">
        <v>7413</v>
      </c>
      <c r="J1566" s="16">
        <f t="shared" ca="1" si="135"/>
        <v>37</v>
      </c>
      <c r="K1566" s="17" t="s">
        <v>67</v>
      </c>
      <c r="L1566" s="16">
        <v>4070</v>
      </c>
      <c r="M1566" s="16" t="s">
        <v>3596</v>
      </c>
      <c r="N1566" s="16" t="s">
        <v>3597</v>
      </c>
      <c r="O1566" s="35" t="s">
        <v>3598</v>
      </c>
      <c r="P1566" s="16" t="s">
        <v>71</v>
      </c>
      <c r="Q1566" s="16" t="s">
        <v>131</v>
      </c>
      <c r="R1566" s="38" t="s">
        <v>73</v>
      </c>
      <c r="S1566" s="22"/>
      <c r="T1566" s="22">
        <v>1721</v>
      </c>
      <c r="U1566" s="22" t="s">
        <v>3597</v>
      </c>
      <c r="V1566" s="37" t="s">
        <v>3598</v>
      </c>
      <c r="W1566" s="16">
        <v>1000</v>
      </c>
      <c r="X1566" s="16" t="s">
        <v>74</v>
      </c>
      <c r="Y1566" s="16" t="s">
        <v>3599</v>
      </c>
      <c r="Z1566" s="16" t="s">
        <v>3600</v>
      </c>
      <c r="AA1566" s="16" t="s">
        <v>478</v>
      </c>
      <c r="AB1566" s="16" t="s">
        <v>479</v>
      </c>
      <c r="AC1566" s="16" t="s">
        <v>480</v>
      </c>
      <c r="AD1566" s="16" t="s">
        <v>4179</v>
      </c>
      <c r="AE1566" s="16" t="s">
        <v>3601</v>
      </c>
      <c r="AF1566" s="24">
        <v>2948278</v>
      </c>
      <c r="AG1566" s="25" t="s">
        <v>78</v>
      </c>
      <c r="AH1566" s="24">
        <v>2948278</v>
      </c>
      <c r="AI1566" s="26" t="s">
        <v>78</v>
      </c>
      <c r="AJ1566" s="27">
        <v>42989</v>
      </c>
      <c r="AK1566" s="19"/>
      <c r="AL1566" s="28">
        <f t="shared" ca="1" si="136"/>
        <v>7.5</v>
      </c>
      <c r="AM1566" s="16" t="s">
        <v>173</v>
      </c>
      <c r="AN1566" s="16" t="s">
        <v>94</v>
      </c>
      <c r="AO1566" s="16" t="s">
        <v>481</v>
      </c>
      <c r="AP1566" s="30">
        <v>6.9690000000000002E-2</v>
      </c>
      <c r="AQ1566" s="31" t="s">
        <v>7414</v>
      </c>
      <c r="AR1566" s="31" t="s">
        <v>7414</v>
      </c>
      <c r="AS1566" s="16" t="s">
        <v>107</v>
      </c>
      <c r="AT1566" s="16"/>
      <c r="AU1566" s="33"/>
      <c r="AV1566" s="16"/>
      <c r="AW1566" s="16" t="s">
        <v>7415</v>
      </c>
      <c r="AX1566" s="16">
        <v>3177749221</v>
      </c>
      <c r="AY1566" s="16" t="s">
        <v>78</v>
      </c>
      <c r="AZ1566" s="16" t="str">
        <f t="shared" ca="1" si="138"/>
        <v xml:space="preserve"> </v>
      </c>
      <c r="BA1566" s="16" t="s">
        <v>87</v>
      </c>
      <c r="BB1566" s="16" t="s">
        <v>87</v>
      </c>
      <c r="BC1566" s="16"/>
      <c r="BD1566" s="18" t="s">
        <v>87</v>
      </c>
      <c r="BE1566" s="16"/>
      <c r="BF1566" s="16" t="s">
        <v>87</v>
      </c>
      <c r="BG1566" s="31"/>
      <c r="BH1566" s="16"/>
      <c r="BI1566" s="19"/>
      <c r="BJ1566" s="16"/>
      <c r="BK1566" s="16"/>
      <c r="BL1566" s="34"/>
    </row>
    <row r="1567" spans="1:64">
      <c r="A1567" s="15">
        <v>1722</v>
      </c>
      <c r="B1567" s="16">
        <v>301</v>
      </c>
      <c r="C1567" s="17" t="s">
        <v>64</v>
      </c>
      <c r="D1567" s="18">
        <v>1149196207</v>
      </c>
      <c r="E1567" s="18">
        <v>1149196207</v>
      </c>
      <c r="F1567" s="18">
        <v>1149196207</v>
      </c>
      <c r="G1567" s="17" t="s">
        <v>7416</v>
      </c>
      <c r="H1567" s="16" t="s">
        <v>89</v>
      </c>
      <c r="I1567" s="19">
        <v>33909</v>
      </c>
      <c r="J1567" s="16">
        <f t="shared" ca="1" si="135"/>
        <v>32</v>
      </c>
      <c r="K1567" s="17" t="s">
        <v>67</v>
      </c>
      <c r="L1567" s="16">
        <v>4070</v>
      </c>
      <c r="M1567" s="16" t="s">
        <v>3596</v>
      </c>
      <c r="N1567" s="16" t="s">
        <v>3597</v>
      </c>
      <c r="O1567" s="35" t="s">
        <v>3598</v>
      </c>
      <c r="P1567" s="16" t="s">
        <v>71</v>
      </c>
      <c r="Q1567" s="16" t="s">
        <v>131</v>
      </c>
      <c r="R1567" s="38" t="s">
        <v>73</v>
      </c>
      <c r="S1567" s="22"/>
      <c r="T1567" s="22">
        <v>1722</v>
      </c>
      <c r="U1567" s="22" t="s">
        <v>3597</v>
      </c>
      <c r="V1567" s="37" t="s">
        <v>3598</v>
      </c>
      <c r="W1567" s="16">
        <v>1000</v>
      </c>
      <c r="X1567" s="16" t="s">
        <v>74</v>
      </c>
      <c r="Y1567" s="16" t="s">
        <v>3599</v>
      </c>
      <c r="Z1567" s="16" t="s">
        <v>3600</v>
      </c>
      <c r="AA1567" s="16" t="s">
        <v>478</v>
      </c>
      <c r="AB1567" s="16" t="s">
        <v>7417</v>
      </c>
      <c r="AC1567" s="16" t="s">
        <v>772</v>
      </c>
      <c r="AD1567" s="16" t="s">
        <v>4900</v>
      </c>
      <c r="AE1567" s="16" t="s">
        <v>3601</v>
      </c>
      <c r="AF1567" s="24">
        <v>2948278</v>
      </c>
      <c r="AG1567" s="25" t="s">
        <v>78</v>
      </c>
      <c r="AH1567" s="24">
        <v>2948278</v>
      </c>
      <c r="AI1567" s="26" t="s">
        <v>78</v>
      </c>
      <c r="AJ1567" s="27">
        <v>43308</v>
      </c>
      <c r="AK1567" s="19"/>
      <c r="AL1567" s="28">
        <f t="shared" ca="1" si="136"/>
        <v>6.666666666666667</v>
      </c>
      <c r="AM1567" s="16" t="s">
        <v>183</v>
      </c>
      <c r="AN1567" s="16" t="s">
        <v>94</v>
      </c>
      <c r="AO1567" s="16" t="s">
        <v>773</v>
      </c>
      <c r="AP1567" s="30">
        <v>6.9690000000000002E-2</v>
      </c>
      <c r="AQ1567" s="31" t="s">
        <v>7418</v>
      </c>
      <c r="AR1567" s="31" t="s">
        <v>7418</v>
      </c>
      <c r="AS1567" s="16" t="s">
        <v>107</v>
      </c>
      <c r="AT1567" s="16"/>
      <c r="AU1567" s="33"/>
      <c r="AV1567" s="16"/>
      <c r="AW1567" s="16" t="s">
        <v>7419</v>
      </c>
      <c r="AX1567" s="16">
        <v>3195610893</v>
      </c>
      <c r="AY1567" s="16" t="s">
        <v>78</v>
      </c>
      <c r="AZ1567" s="16" t="str">
        <f t="shared" ca="1" si="138"/>
        <v xml:space="preserve"> </v>
      </c>
      <c r="BA1567" s="16" t="s">
        <v>87</v>
      </c>
      <c r="BB1567" s="16" t="s">
        <v>211</v>
      </c>
      <c r="BC1567" s="16"/>
      <c r="BD1567" s="18" t="s">
        <v>87</v>
      </c>
      <c r="BE1567" s="16"/>
      <c r="BF1567" s="16" t="s">
        <v>87</v>
      </c>
      <c r="BG1567" s="31"/>
      <c r="BH1567" s="16"/>
      <c r="BI1567" s="19"/>
      <c r="BJ1567" s="16"/>
      <c r="BK1567" s="16"/>
      <c r="BL1567" s="34"/>
    </row>
    <row r="1568" spans="1:64">
      <c r="A1568" s="15">
        <v>1723</v>
      </c>
      <c r="B1568" s="16">
        <v>301</v>
      </c>
      <c r="C1568" s="17" t="s">
        <v>64</v>
      </c>
      <c r="D1568" s="18">
        <v>1149196210</v>
      </c>
      <c r="E1568" s="18">
        <v>1149196210</v>
      </c>
      <c r="F1568" s="18">
        <v>1149196210</v>
      </c>
      <c r="G1568" s="17" t="s">
        <v>7420</v>
      </c>
      <c r="H1568" s="16" t="s">
        <v>66</v>
      </c>
      <c r="I1568" s="19">
        <v>35681</v>
      </c>
      <c r="J1568" s="16">
        <f t="shared" ca="1" si="135"/>
        <v>27</v>
      </c>
      <c r="K1568" s="17" t="s">
        <v>67</v>
      </c>
      <c r="L1568" s="16">
        <v>4070</v>
      </c>
      <c r="M1568" s="16" t="s">
        <v>3596</v>
      </c>
      <c r="N1568" s="16" t="s">
        <v>3597</v>
      </c>
      <c r="O1568" s="35" t="s">
        <v>3598</v>
      </c>
      <c r="P1568" s="16" t="s">
        <v>71</v>
      </c>
      <c r="Q1568" s="16" t="s">
        <v>131</v>
      </c>
      <c r="R1568" s="38" t="s">
        <v>73</v>
      </c>
      <c r="S1568" s="22"/>
      <c r="T1568" s="22">
        <v>1723</v>
      </c>
      <c r="U1568" s="22" t="s">
        <v>3597</v>
      </c>
      <c r="V1568" s="37" t="s">
        <v>3598</v>
      </c>
      <c r="W1568" s="16">
        <v>1000</v>
      </c>
      <c r="X1568" s="16" t="s">
        <v>74</v>
      </c>
      <c r="Y1568" s="16" t="s">
        <v>3599</v>
      </c>
      <c r="Z1568" s="16" t="s">
        <v>3600</v>
      </c>
      <c r="AA1568" s="16" t="s">
        <v>478</v>
      </c>
      <c r="AB1568" s="16" t="s">
        <v>4496</v>
      </c>
      <c r="AC1568" s="16" t="s">
        <v>772</v>
      </c>
      <c r="AD1568" s="16" t="s">
        <v>4005</v>
      </c>
      <c r="AE1568" s="16" t="s">
        <v>3601</v>
      </c>
      <c r="AF1568" s="24">
        <v>2948278</v>
      </c>
      <c r="AG1568" s="25" t="s">
        <v>78</v>
      </c>
      <c r="AH1568" s="24">
        <v>2948278</v>
      </c>
      <c r="AI1568" s="26" t="s">
        <v>78</v>
      </c>
      <c r="AJ1568" s="27">
        <v>43066</v>
      </c>
      <c r="AK1568" s="19"/>
      <c r="AL1568" s="28">
        <f t="shared" ca="1" si="136"/>
        <v>7.333333333333333</v>
      </c>
      <c r="AM1568" s="16" t="s">
        <v>183</v>
      </c>
      <c r="AN1568" s="16" t="s">
        <v>121</v>
      </c>
      <c r="AO1568" s="16" t="s">
        <v>773</v>
      </c>
      <c r="AP1568" s="30">
        <v>6.9690000000000002E-2</v>
      </c>
      <c r="AQ1568" s="31" t="s">
        <v>7421</v>
      </c>
      <c r="AR1568" s="31" t="s">
        <v>7421</v>
      </c>
      <c r="AS1568" s="16" t="s">
        <v>107</v>
      </c>
      <c r="AT1568" s="16"/>
      <c r="AU1568" s="33"/>
      <c r="AV1568" s="16"/>
      <c r="AW1568" s="16" t="s">
        <v>7422</v>
      </c>
      <c r="AX1568" s="16">
        <v>3204612150</v>
      </c>
      <c r="AY1568" s="16" t="s">
        <v>78</v>
      </c>
      <c r="AZ1568" s="16" t="str">
        <f t="shared" ca="1" si="138"/>
        <v xml:space="preserve"> </v>
      </c>
      <c r="BA1568" s="16" t="s">
        <v>87</v>
      </c>
      <c r="BB1568" s="16" t="s">
        <v>265</v>
      </c>
      <c r="BC1568" s="16"/>
      <c r="BD1568" s="18" t="s">
        <v>87</v>
      </c>
      <c r="BE1568" s="16"/>
      <c r="BF1568" s="16" t="s">
        <v>87</v>
      </c>
      <c r="BG1568" s="31"/>
      <c r="BH1568" s="16"/>
      <c r="BI1568" s="19"/>
      <c r="BJ1568" s="16"/>
      <c r="BK1568" s="16"/>
      <c r="BL1568" s="34"/>
    </row>
    <row r="1569" spans="1:64">
      <c r="A1569" s="15">
        <v>1724</v>
      </c>
      <c r="B1569" s="16">
        <v>301</v>
      </c>
      <c r="C1569" s="17" t="s">
        <v>112</v>
      </c>
      <c r="D1569" s="18">
        <v>1149196213</v>
      </c>
      <c r="E1569" s="18">
        <v>1149196213</v>
      </c>
      <c r="F1569" s="18">
        <v>1149196213</v>
      </c>
      <c r="G1569" s="17" t="s">
        <v>7423</v>
      </c>
      <c r="H1569" s="16" t="s">
        <v>89</v>
      </c>
      <c r="I1569" s="19">
        <v>32492</v>
      </c>
      <c r="J1569" s="16">
        <f t="shared" ca="1" si="135"/>
        <v>36</v>
      </c>
      <c r="K1569" s="17" t="s">
        <v>67</v>
      </c>
      <c r="L1569" s="16">
        <v>4070</v>
      </c>
      <c r="M1569" s="16" t="s">
        <v>3596</v>
      </c>
      <c r="N1569" s="16" t="s">
        <v>3597</v>
      </c>
      <c r="O1569" s="35" t="s">
        <v>3598</v>
      </c>
      <c r="P1569" s="16" t="s">
        <v>71</v>
      </c>
      <c r="Q1569" s="16" t="s">
        <v>131</v>
      </c>
      <c r="R1569" s="38" t="s">
        <v>73</v>
      </c>
      <c r="S1569" s="22"/>
      <c r="T1569" s="22">
        <v>1724</v>
      </c>
      <c r="U1569" s="22" t="s">
        <v>3597</v>
      </c>
      <c r="V1569" s="37" t="s">
        <v>3598</v>
      </c>
      <c r="W1569" s="16">
        <v>1000</v>
      </c>
      <c r="X1569" s="16" t="s">
        <v>74</v>
      </c>
      <c r="Y1569" s="16" t="s">
        <v>3599</v>
      </c>
      <c r="Z1569" s="16" t="s">
        <v>3600</v>
      </c>
      <c r="AA1569" s="16" t="s">
        <v>1359</v>
      </c>
      <c r="AB1569" s="16" t="s">
        <v>4352</v>
      </c>
      <c r="AC1569" s="16" t="s">
        <v>1951</v>
      </c>
      <c r="AD1569" s="16"/>
      <c r="AE1569" s="16" t="s">
        <v>3601</v>
      </c>
      <c r="AF1569" s="24">
        <v>2948278</v>
      </c>
      <c r="AG1569" s="25" t="s">
        <v>78</v>
      </c>
      <c r="AH1569" s="24">
        <v>2948278</v>
      </c>
      <c r="AI1569" s="26" t="s">
        <v>78</v>
      </c>
      <c r="AJ1569" s="27">
        <v>43059</v>
      </c>
      <c r="AK1569" s="19"/>
      <c r="AL1569" s="28">
        <f t="shared" ca="1" si="136"/>
        <v>7.333333333333333</v>
      </c>
      <c r="AM1569" s="16" t="s">
        <v>183</v>
      </c>
      <c r="AN1569" s="16" t="s">
        <v>94</v>
      </c>
      <c r="AO1569" s="16" t="s">
        <v>1953</v>
      </c>
      <c r="AP1569" s="30">
        <v>6.9690000000000002E-2</v>
      </c>
      <c r="AQ1569" s="31" t="s">
        <v>7424</v>
      </c>
      <c r="AR1569" s="31" t="s">
        <v>7424</v>
      </c>
      <c r="AS1569" s="16" t="s">
        <v>107</v>
      </c>
      <c r="AT1569" s="16"/>
      <c r="AU1569" s="33"/>
      <c r="AV1569" s="16"/>
      <c r="AW1569" s="16" t="s">
        <v>7425</v>
      </c>
      <c r="AX1569" s="16">
        <v>3134604237</v>
      </c>
      <c r="AY1569" s="16" t="s">
        <v>78</v>
      </c>
      <c r="AZ1569" s="16" t="str">
        <f t="shared" ca="1" si="138"/>
        <v xml:space="preserve"> </v>
      </c>
      <c r="BA1569" s="16" t="s">
        <v>87</v>
      </c>
      <c r="BB1569" s="16" t="s">
        <v>87</v>
      </c>
      <c r="BC1569" s="16"/>
      <c r="BD1569" s="18" t="s">
        <v>87</v>
      </c>
      <c r="BE1569" s="16"/>
      <c r="BF1569" s="16" t="s">
        <v>87</v>
      </c>
      <c r="BG1569" s="31"/>
      <c r="BH1569" s="16"/>
      <c r="BI1569" s="19"/>
      <c r="BJ1569" s="16"/>
      <c r="BK1569" s="16"/>
      <c r="BL1569" s="34"/>
    </row>
    <row r="1570" spans="1:64">
      <c r="A1570" s="15">
        <v>1726</v>
      </c>
      <c r="B1570" s="16">
        <v>301</v>
      </c>
      <c r="C1570" s="17" t="s">
        <v>112</v>
      </c>
      <c r="D1570" s="18">
        <v>1149196224</v>
      </c>
      <c r="E1570" s="18">
        <v>1149196224</v>
      </c>
      <c r="F1570" s="18">
        <v>1149196224</v>
      </c>
      <c r="G1570" s="17" t="s">
        <v>7426</v>
      </c>
      <c r="H1570" s="16" t="s">
        <v>89</v>
      </c>
      <c r="I1570" s="19" t="s">
        <v>7427</v>
      </c>
      <c r="J1570" s="16">
        <f t="shared" ref="J1570:J1633" ca="1" si="139">IF(I1570=0," ",DATEDIF(I1570,TODAY(),"Y"))</f>
        <v>32</v>
      </c>
      <c r="K1570" s="17" t="s">
        <v>67</v>
      </c>
      <c r="L1570" s="16">
        <v>4070</v>
      </c>
      <c r="M1570" s="16" t="s">
        <v>3596</v>
      </c>
      <c r="N1570" s="16" t="s">
        <v>3597</v>
      </c>
      <c r="O1570" s="35" t="s">
        <v>3598</v>
      </c>
      <c r="P1570" s="16" t="s">
        <v>71</v>
      </c>
      <c r="Q1570" s="16" t="s">
        <v>131</v>
      </c>
      <c r="R1570" s="38" t="s">
        <v>73</v>
      </c>
      <c r="S1570" s="22"/>
      <c r="T1570" s="22">
        <v>1726</v>
      </c>
      <c r="U1570" s="22" t="s">
        <v>3597</v>
      </c>
      <c r="V1570" s="37" t="s">
        <v>3598</v>
      </c>
      <c r="W1570" s="16">
        <v>1000</v>
      </c>
      <c r="X1570" s="16" t="s">
        <v>74</v>
      </c>
      <c r="Y1570" s="16" t="s">
        <v>3599</v>
      </c>
      <c r="Z1570" s="16" t="s">
        <v>3600</v>
      </c>
      <c r="AA1570" s="16" t="s">
        <v>1359</v>
      </c>
      <c r="AB1570" s="16" t="s">
        <v>3752</v>
      </c>
      <c r="AC1570" s="16" t="s">
        <v>1361</v>
      </c>
      <c r="AD1570" s="16"/>
      <c r="AE1570" s="16" t="s">
        <v>3601</v>
      </c>
      <c r="AF1570" s="24">
        <v>2948278</v>
      </c>
      <c r="AG1570" s="25" t="s">
        <v>78</v>
      </c>
      <c r="AH1570" s="24">
        <v>2948278</v>
      </c>
      <c r="AI1570" s="26" t="s">
        <v>78</v>
      </c>
      <c r="AJ1570" s="27">
        <v>43285</v>
      </c>
      <c r="AK1570" s="19"/>
      <c r="AL1570" s="28">
        <f t="shared" ca="1" si="136"/>
        <v>6.75</v>
      </c>
      <c r="AM1570" s="16" t="s">
        <v>183</v>
      </c>
      <c r="AN1570" s="16" t="s">
        <v>94</v>
      </c>
      <c r="AO1570" s="16" t="s">
        <v>1363</v>
      </c>
      <c r="AP1570" s="30">
        <v>6.9690000000000002E-2</v>
      </c>
      <c r="AQ1570" s="31" t="s">
        <v>7428</v>
      </c>
      <c r="AR1570" s="31" t="s">
        <v>7429</v>
      </c>
      <c r="AS1570" s="16" t="s">
        <v>107</v>
      </c>
      <c r="AT1570" s="16"/>
      <c r="AU1570" s="33"/>
      <c r="AV1570" s="16"/>
      <c r="AW1570" s="16" t="s">
        <v>7430</v>
      </c>
      <c r="AX1570" s="16" t="s">
        <v>7431</v>
      </c>
      <c r="AY1570" s="16" t="s">
        <v>7431</v>
      </c>
      <c r="AZ1570" s="16" t="str">
        <f t="shared" ca="1" si="138"/>
        <v xml:space="preserve"> </v>
      </c>
      <c r="BA1570" s="16" t="s">
        <v>87</v>
      </c>
      <c r="BB1570" s="16" t="s">
        <v>87</v>
      </c>
      <c r="BC1570" s="16"/>
      <c r="BD1570" s="18" t="s">
        <v>87</v>
      </c>
      <c r="BE1570" s="16"/>
      <c r="BF1570" s="16" t="s">
        <v>87</v>
      </c>
      <c r="BG1570" s="31"/>
      <c r="BH1570" s="16"/>
      <c r="BI1570" s="19"/>
      <c r="BJ1570" s="16"/>
      <c r="BK1570" s="16"/>
      <c r="BL1570" s="34"/>
    </row>
    <row r="1571" spans="1:64">
      <c r="A1571" s="15">
        <v>1727</v>
      </c>
      <c r="B1571" s="16">
        <v>301</v>
      </c>
      <c r="C1571" s="17" t="s">
        <v>112</v>
      </c>
      <c r="D1571" s="18">
        <v>1149196225</v>
      </c>
      <c r="E1571" s="18">
        <v>1149196225</v>
      </c>
      <c r="F1571" s="18">
        <v>1149196225</v>
      </c>
      <c r="G1571" s="17" t="s">
        <v>7432</v>
      </c>
      <c r="H1571" s="16" t="s">
        <v>229</v>
      </c>
      <c r="I1571" s="19" t="s">
        <v>7433</v>
      </c>
      <c r="J1571" s="16">
        <f t="shared" ca="1" si="139"/>
        <v>33</v>
      </c>
      <c r="K1571" s="17" t="s">
        <v>67</v>
      </c>
      <c r="L1571" s="16">
        <v>4070</v>
      </c>
      <c r="M1571" s="16" t="s">
        <v>3596</v>
      </c>
      <c r="N1571" s="16" t="s">
        <v>3597</v>
      </c>
      <c r="O1571" s="35" t="s">
        <v>3598</v>
      </c>
      <c r="P1571" s="16" t="s">
        <v>71</v>
      </c>
      <c r="Q1571" s="16" t="s">
        <v>131</v>
      </c>
      <c r="R1571" s="38" t="s">
        <v>73</v>
      </c>
      <c r="S1571" s="22"/>
      <c r="T1571" s="22">
        <v>1727</v>
      </c>
      <c r="U1571" s="22" t="s">
        <v>3597</v>
      </c>
      <c r="V1571" s="37" t="s">
        <v>3598</v>
      </c>
      <c r="W1571" s="16">
        <v>1000</v>
      </c>
      <c r="X1571" s="16" t="s">
        <v>74</v>
      </c>
      <c r="Y1571" s="16" t="s">
        <v>3599</v>
      </c>
      <c r="Z1571" s="16" t="s">
        <v>3600</v>
      </c>
      <c r="AA1571" s="16" t="s">
        <v>1359</v>
      </c>
      <c r="AB1571" s="16" t="s">
        <v>7434</v>
      </c>
      <c r="AC1571" s="16" t="s">
        <v>1361</v>
      </c>
      <c r="AD1571" s="16" t="s">
        <v>7435</v>
      </c>
      <c r="AE1571" s="16" t="s">
        <v>3601</v>
      </c>
      <c r="AF1571" s="24">
        <v>2948278</v>
      </c>
      <c r="AG1571" s="25" t="s">
        <v>78</v>
      </c>
      <c r="AH1571" s="24">
        <v>2948278</v>
      </c>
      <c r="AI1571" s="26" t="s">
        <v>78</v>
      </c>
      <c r="AJ1571" s="27">
        <v>42989</v>
      </c>
      <c r="AK1571" s="19"/>
      <c r="AL1571" s="28">
        <f t="shared" ca="1" si="136"/>
        <v>7.5</v>
      </c>
      <c r="AM1571" s="16" t="s">
        <v>183</v>
      </c>
      <c r="AN1571" s="16" t="s">
        <v>94</v>
      </c>
      <c r="AO1571" s="16" t="s">
        <v>1363</v>
      </c>
      <c r="AP1571" s="30">
        <v>6.9690000000000002E-2</v>
      </c>
      <c r="AQ1571" s="31" t="s">
        <v>7436</v>
      </c>
      <c r="AR1571" s="31" t="s">
        <v>7436</v>
      </c>
      <c r="AS1571" s="16" t="s">
        <v>107</v>
      </c>
      <c r="AT1571" s="16"/>
      <c r="AU1571" s="33"/>
      <c r="AV1571" s="16"/>
      <c r="AW1571" s="16" t="s">
        <v>7437</v>
      </c>
      <c r="AX1571" s="16">
        <v>3113625120</v>
      </c>
      <c r="AY1571" s="16" t="s">
        <v>78</v>
      </c>
      <c r="AZ1571" s="16" t="str">
        <f t="shared" ca="1" si="138"/>
        <v xml:space="preserve"> </v>
      </c>
      <c r="BA1571" s="16" t="s">
        <v>87</v>
      </c>
      <c r="BB1571" s="16" t="s">
        <v>87</v>
      </c>
      <c r="BC1571" s="16"/>
      <c r="BD1571" s="18" t="s">
        <v>87</v>
      </c>
      <c r="BE1571" s="16"/>
      <c r="BF1571" s="16" t="s">
        <v>87</v>
      </c>
      <c r="BG1571" s="31"/>
      <c r="BH1571" s="16"/>
      <c r="BI1571" s="19"/>
      <c r="BJ1571" s="16"/>
      <c r="BK1571" s="16"/>
      <c r="BL1571" s="34"/>
    </row>
    <row r="1572" spans="1:64">
      <c r="A1572" s="15">
        <v>1728</v>
      </c>
      <c r="B1572" s="16">
        <v>301</v>
      </c>
      <c r="C1572" s="17" t="s">
        <v>64</v>
      </c>
      <c r="D1572" s="18">
        <v>1149196238</v>
      </c>
      <c r="E1572" s="18">
        <v>1149196238</v>
      </c>
      <c r="F1572" s="18">
        <v>1149196238</v>
      </c>
      <c r="G1572" s="17" t="s">
        <v>7438</v>
      </c>
      <c r="H1572" s="16"/>
      <c r="I1572" s="19">
        <v>35330</v>
      </c>
      <c r="J1572" s="16">
        <f t="shared" ca="1" si="139"/>
        <v>28</v>
      </c>
      <c r="K1572" s="17" t="s">
        <v>67</v>
      </c>
      <c r="L1572" s="16">
        <v>4070</v>
      </c>
      <c r="M1572" s="16" t="s">
        <v>3596</v>
      </c>
      <c r="N1572" s="16" t="s">
        <v>3597</v>
      </c>
      <c r="O1572" s="35" t="s">
        <v>3598</v>
      </c>
      <c r="P1572" s="16" t="s">
        <v>71</v>
      </c>
      <c r="Q1572" s="16" t="s">
        <v>131</v>
      </c>
      <c r="R1572" s="38" t="s">
        <v>73</v>
      </c>
      <c r="S1572" s="22"/>
      <c r="T1572" s="22">
        <v>1728</v>
      </c>
      <c r="U1572" s="22" t="s">
        <v>3597</v>
      </c>
      <c r="V1572" s="37" t="s">
        <v>3598</v>
      </c>
      <c r="W1572" s="16">
        <v>1000</v>
      </c>
      <c r="X1572" s="16" t="s">
        <v>74</v>
      </c>
      <c r="Y1572" s="16" t="s">
        <v>3599</v>
      </c>
      <c r="Z1572" s="16" t="s">
        <v>3600</v>
      </c>
      <c r="AA1572" s="16" t="s">
        <v>76</v>
      </c>
      <c r="AB1572" s="16" t="s">
        <v>76</v>
      </c>
      <c r="AC1572" s="16" t="s">
        <v>76</v>
      </c>
      <c r="AD1572" s="16"/>
      <c r="AE1572" s="16" t="s">
        <v>3601</v>
      </c>
      <c r="AF1572" s="24">
        <v>2948278</v>
      </c>
      <c r="AG1572" s="25" t="s">
        <v>78</v>
      </c>
      <c r="AH1572" s="24">
        <v>2948278</v>
      </c>
      <c r="AI1572" s="26" t="s">
        <v>78</v>
      </c>
      <c r="AJ1572" s="27">
        <v>43066</v>
      </c>
      <c r="AK1572" s="19"/>
      <c r="AL1572" s="28">
        <f t="shared" ca="1" si="136"/>
        <v>7.333333333333333</v>
      </c>
      <c r="AM1572" s="16" t="s">
        <v>269</v>
      </c>
      <c r="AN1572" s="16" t="s">
        <v>94</v>
      </c>
      <c r="AO1572" s="16" t="s">
        <v>82</v>
      </c>
      <c r="AP1572" s="30">
        <v>6.9690000000000002E-2</v>
      </c>
      <c r="AQ1572" s="31" t="s">
        <v>7439</v>
      </c>
      <c r="AR1572" s="31" t="s">
        <v>7440</v>
      </c>
      <c r="AS1572" s="16" t="s">
        <v>107</v>
      </c>
      <c r="AT1572" s="16"/>
      <c r="AU1572" s="33"/>
      <c r="AV1572" s="16"/>
      <c r="AW1572" s="16" t="s">
        <v>7441</v>
      </c>
      <c r="AX1572" s="16">
        <v>3117583870</v>
      </c>
      <c r="AY1572" s="16" t="s">
        <v>78</v>
      </c>
      <c r="AZ1572" s="16" t="str">
        <f t="shared" ca="1" si="138"/>
        <v xml:space="preserve"> </v>
      </c>
      <c r="BA1572" s="16" t="s">
        <v>87</v>
      </c>
      <c r="BB1572" s="16" t="s">
        <v>87</v>
      </c>
      <c r="BC1572" s="16"/>
      <c r="BD1572" s="18" t="s">
        <v>87</v>
      </c>
      <c r="BE1572" s="16"/>
      <c r="BF1572" s="16" t="s">
        <v>87</v>
      </c>
      <c r="BG1572" s="31"/>
      <c r="BH1572" s="16"/>
      <c r="BI1572" s="19"/>
      <c r="BJ1572" s="16"/>
      <c r="BK1572" s="16"/>
      <c r="BL1572" s="34"/>
    </row>
    <row r="1573" spans="1:64">
      <c r="A1573" s="15">
        <v>1729</v>
      </c>
      <c r="B1573" s="16">
        <v>301</v>
      </c>
      <c r="C1573" s="17" t="s">
        <v>112</v>
      </c>
      <c r="D1573" s="18">
        <v>1149196264</v>
      </c>
      <c r="E1573" s="18">
        <v>1149196264</v>
      </c>
      <c r="F1573" s="18">
        <v>1149196264</v>
      </c>
      <c r="G1573" s="17" t="s">
        <v>7442</v>
      </c>
      <c r="H1573" s="16" t="s">
        <v>89</v>
      </c>
      <c r="I1573" s="19">
        <v>31581</v>
      </c>
      <c r="J1573" s="16">
        <f t="shared" ca="1" si="139"/>
        <v>38</v>
      </c>
      <c r="K1573" s="17" t="s">
        <v>67</v>
      </c>
      <c r="L1573" s="16">
        <v>4070</v>
      </c>
      <c r="M1573" s="16" t="s">
        <v>3596</v>
      </c>
      <c r="N1573" s="16" t="s">
        <v>3597</v>
      </c>
      <c r="O1573" s="35" t="s">
        <v>3598</v>
      </c>
      <c r="P1573" s="16" t="s">
        <v>71</v>
      </c>
      <c r="Q1573" s="16" t="s">
        <v>131</v>
      </c>
      <c r="R1573" s="38" t="s">
        <v>73</v>
      </c>
      <c r="S1573" s="22"/>
      <c r="T1573" s="22">
        <v>1729</v>
      </c>
      <c r="U1573" s="22" t="s">
        <v>3597</v>
      </c>
      <c r="V1573" s="37" t="s">
        <v>3598</v>
      </c>
      <c r="W1573" s="16">
        <v>1000</v>
      </c>
      <c r="X1573" s="16" t="s">
        <v>74</v>
      </c>
      <c r="Y1573" s="16" t="s">
        <v>3599</v>
      </c>
      <c r="Z1573" s="16" t="s">
        <v>3600</v>
      </c>
      <c r="AA1573" s="16" t="s">
        <v>76</v>
      </c>
      <c r="AB1573" s="16" t="s">
        <v>76</v>
      </c>
      <c r="AC1573" s="16" t="s">
        <v>76</v>
      </c>
      <c r="AD1573" s="16"/>
      <c r="AE1573" s="16" t="s">
        <v>3601</v>
      </c>
      <c r="AF1573" s="24">
        <v>2948278</v>
      </c>
      <c r="AG1573" s="25" t="s">
        <v>78</v>
      </c>
      <c r="AH1573" s="24">
        <v>2948278</v>
      </c>
      <c r="AI1573" s="26" t="s">
        <v>78</v>
      </c>
      <c r="AJ1573" s="27">
        <v>43285</v>
      </c>
      <c r="AK1573" s="19"/>
      <c r="AL1573" s="28">
        <f t="shared" ca="1" si="136"/>
        <v>6.75</v>
      </c>
      <c r="AM1573" s="16" t="s">
        <v>183</v>
      </c>
      <c r="AN1573" s="16" t="s">
        <v>94</v>
      </c>
      <c r="AO1573" s="16" t="s">
        <v>82</v>
      </c>
      <c r="AP1573" s="30">
        <v>6.9690000000000002E-2</v>
      </c>
      <c r="AQ1573" s="31" t="s">
        <v>7443</v>
      </c>
      <c r="AR1573" s="31" t="s">
        <v>7443</v>
      </c>
      <c r="AS1573" s="16" t="s">
        <v>107</v>
      </c>
      <c r="AT1573" s="16"/>
      <c r="AU1573" s="33"/>
      <c r="AV1573" s="16"/>
      <c r="AW1573" s="16" t="s">
        <v>7444</v>
      </c>
      <c r="AX1573" s="16">
        <v>3103583050</v>
      </c>
      <c r="AY1573" s="16">
        <v>3103583050</v>
      </c>
      <c r="AZ1573" s="16" t="str">
        <f t="shared" ca="1" si="138"/>
        <v xml:space="preserve"> </v>
      </c>
      <c r="BA1573" s="16" t="s">
        <v>87</v>
      </c>
      <c r="BB1573" s="16" t="s">
        <v>87</v>
      </c>
      <c r="BC1573" s="16"/>
      <c r="BD1573" s="18" t="s">
        <v>87</v>
      </c>
      <c r="BE1573" s="16"/>
      <c r="BF1573" s="16" t="s">
        <v>87</v>
      </c>
      <c r="BG1573" s="31"/>
      <c r="BH1573" s="16"/>
      <c r="BI1573" s="19"/>
      <c r="BJ1573" s="16"/>
      <c r="BK1573" s="16"/>
      <c r="BL1573" s="34"/>
    </row>
    <row r="1574" spans="1:64">
      <c r="A1574" s="15">
        <v>1730</v>
      </c>
      <c r="B1574" s="16">
        <v>301</v>
      </c>
      <c r="C1574" s="17" t="s">
        <v>64</v>
      </c>
      <c r="D1574" s="18">
        <v>1117820768</v>
      </c>
      <c r="E1574" s="18">
        <v>1117820768</v>
      </c>
      <c r="F1574" s="18">
        <v>1117820768</v>
      </c>
      <c r="G1574" s="17" t="s">
        <v>7445</v>
      </c>
      <c r="H1574" s="16" t="s">
        <v>229</v>
      </c>
      <c r="I1574" s="19">
        <v>32148</v>
      </c>
      <c r="J1574" s="16">
        <f t="shared" ca="1" si="139"/>
        <v>37</v>
      </c>
      <c r="K1574" s="17" t="s">
        <v>67</v>
      </c>
      <c r="L1574" s="16">
        <v>4070</v>
      </c>
      <c r="M1574" s="16" t="s">
        <v>3596</v>
      </c>
      <c r="N1574" s="16" t="s">
        <v>3597</v>
      </c>
      <c r="O1574" s="35" t="s">
        <v>3598</v>
      </c>
      <c r="P1574" s="16" t="s">
        <v>71</v>
      </c>
      <c r="Q1574" s="16" t="s">
        <v>131</v>
      </c>
      <c r="R1574" s="38" t="s">
        <v>73</v>
      </c>
      <c r="S1574" s="22"/>
      <c r="T1574" s="22">
        <v>1730</v>
      </c>
      <c r="U1574" s="22" t="s">
        <v>3597</v>
      </c>
      <c r="V1574" s="37" t="s">
        <v>3598</v>
      </c>
      <c r="W1574" s="16">
        <v>1000</v>
      </c>
      <c r="X1574" s="16" t="s">
        <v>74</v>
      </c>
      <c r="Y1574" s="16" t="s">
        <v>3599</v>
      </c>
      <c r="Z1574" s="16" t="s">
        <v>3600</v>
      </c>
      <c r="AA1574" s="16" t="s">
        <v>671</v>
      </c>
      <c r="AB1574" s="16" t="s">
        <v>3816</v>
      </c>
      <c r="AC1574" s="16" t="s">
        <v>3817</v>
      </c>
      <c r="AD1574" s="16"/>
      <c r="AE1574" s="16" t="s">
        <v>3601</v>
      </c>
      <c r="AF1574" s="24">
        <v>2948278</v>
      </c>
      <c r="AG1574" s="25" t="s">
        <v>78</v>
      </c>
      <c r="AH1574" s="24">
        <v>2948278</v>
      </c>
      <c r="AI1574" s="26" t="s">
        <v>78</v>
      </c>
      <c r="AJ1574" s="27">
        <v>43797</v>
      </c>
      <c r="AK1574" s="19"/>
      <c r="AL1574" s="28">
        <f t="shared" ca="1" si="136"/>
        <v>5.333333333333333</v>
      </c>
      <c r="AM1574" s="16" t="s">
        <v>183</v>
      </c>
      <c r="AN1574" s="16" t="s">
        <v>94</v>
      </c>
      <c r="AO1574" s="16" t="s">
        <v>3818</v>
      </c>
      <c r="AP1574" s="30">
        <v>6.9690000000000002E-2</v>
      </c>
      <c r="AQ1574" s="31" t="s">
        <v>7446</v>
      </c>
      <c r="AR1574" s="31" t="s">
        <v>7447</v>
      </c>
      <c r="AS1574" s="16" t="s">
        <v>107</v>
      </c>
      <c r="AT1574" s="16"/>
      <c r="AU1574" s="33"/>
      <c r="AV1574" s="16"/>
      <c r="AW1574" s="16" t="s">
        <v>7448</v>
      </c>
      <c r="AX1574" s="16">
        <v>3105738128</v>
      </c>
      <c r="AY1574" s="16" t="s">
        <v>78</v>
      </c>
      <c r="AZ1574" s="16" t="str">
        <f t="shared" ca="1" si="138"/>
        <v xml:space="preserve"> </v>
      </c>
      <c r="BA1574" s="16" t="s">
        <v>87</v>
      </c>
      <c r="BB1574" s="16" t="s">
        <v>87</v>
      </c>
      <c r="BC1574" s="16"/>
      <c r="BD1574" s="18" t="s">
        <v>87</v>
      </c>
      <c r="BE1574" s="16"/>
      <c r="BF1574" s="16" t="s">
        <v>87</v>
      </c>
      <c r="BG1574" s="31"/>
      <c r="BH1574" s="16"/>
      <c r="BI1574" s="19"/>
      <c r="BJ1574" s="16"/>
      <c r="BK1574" s="16"/>
      <c r="BL1574" s="34"/>
    </row>
    <row r="1575" spans="1:64">
      <c r="A1575" s="15">
        <v>1731</v>
      </c>
      <c r="B1575" s="16">
        <v>301</v>
      </c>
      <c r="C1575" s="17" t="s">
        <v>64</v>
      </c>
      <c r="D1575" s="18">
        <v>1149196267</v>
      </c>
      <c r="E1575" s="18">
        <v>1149196267</v>
      </c>
      <c r="F1575" s="18">
        <v>1149196267</v>
      </c>
      <c r="G1575" s="17" t="s">
        <v>7449</v>
      </c>
      <c r="H1575" s="16" t="s">
        <v>89</v>
      </c>
      <c r="I1575" s="19">
        <v>32214</v>
      </c>
      <c r="J1575" s="16">
        <f t="shared" ca="1" si="139"/>
        <v>37</v>
      </c>
      <c r="K1575" s="17" t="s">
        <v>67</v>
      </c>
      <c r="L1575" s="16">
        <v>4070</v>
      </c>
      <c r="M1575" s="16" t="s">
        <v>3596</v>
      </c>
      <c r="N1575" s="16" t="s">
        <v>3597</v>
      </c>
      <c r="O1575" s="35" t="s">
        <v>3598</v>
      </c>
      <c r="P1575" s="16" t="s">
        <v>71</v>
      </c>
      <c r="Q1575" s="16" t="s">
        <v>131</v>
      </c>
      <c r="R1575" s="38" t="s">
        <v>73</v>
      </c>
      <c r="S1575" s="22"/>
      <c r="T1575" s="22">
        <v>1731</v>
      </c>
      <c r="U1575" s="22" t="s">
        <v>3597</v>
      </c>
      <c r="V1575" s="37" t="s">
        <v>3598</v>
      </c>
      <c r="W1575" s="16">
        <v>1000</v>
      </c>
      <c r="X1575" s="16" t="s">
        <v>74</v>
      </c>
      <c r="Y1575" s="16" t="s">
        <v>3599</v>
      </c>
      <c r="Z1575" s="16" t="s">
        <v>3600</v>
      </c>
      <c r="AA1575" s="16" t="s">
        <v>1359</v>
      </c>
      <c r="AB1575" s="16" t="s">
        <v>3752</v>
      </c>
      <c r="AC1575" s="16" t="s">
        <v>1361</v>
      </c>
      <c r="AD1575" s="16"/>
      <c r="AE1575" s="16" t="s">
        <v>3601</v>
      </c>
      <c r="AF1575" s="24">
        <v>2948278</v>
      </c>
      <c r="AG1575" s="25" t="s">
        <v>78</v>
      </c>
      <c r="AH1575" s="24">
        <v>2948278</v>
      </c>
      <c r="AI1575" s="26" t="s">
        <v>78</v>
      </c>
      <c r="AJ1575" s="27">
        <v>43059</v>
      </c>
      <c r="AK1575" s="19"/>
      <c r="AL1575" s="28">
        <f t="shared" ca="1" si="136"/>
        <v>7.333333333333333</v>
      </c>
      <c r="AM1575" s="16" t="s">
        <v>183</v>
      </c>
      <c r="AN1575" s="16" t="s">
        <v>94</v>
      </c>
      <c r="AO1575" s="16" t="s">
        <v>1363</v>
      </c>
      <c r="AP1575" s="30">
        <v>6.9690000000000002E-2</v>
      </c>
      <c r="AQ1575" s="31" t="s">
        <v>7450</v>
      </c>
      <c r="AR1575" s="31" t="s">
        <v>7450</v>
      </c>
      <c r="AS1575" s="16" t="s">
        <v>107</v>
      </c>
      <c r="AT1575" s="16"/>
      <c r="AU1575" s="33"/>
      <c r="AV1575" s="16"/>
      <c r="AW1575" s="16" t="s">
        <v>7451</v>
      </c>
      <c r="AX1575" s="16">
        <v>3223131209</v>
      </c>
      <c r="AY1575" s="16" t="s">
        <v>78</v>
      </c>
      <c r="AZ1575" s="16" t="str">
        <f t="shared" ca="1" si="138"/>
        <v xml:space="preserve"> </v>
      </c>
      <c r="BA1575" s="16" t="s">
        <v>87</v>
      </c>
      <c r="BB1575" s="16" t="s">
        <v>87</v>
      </c>
      <c r="BC1575" s="16"/>
      <c r="BD1575" s="18" t="s">
        <v>87</v>
      </c>
      <c r="BE1575" s="16"/>
      <c r="BF1575" s="16" t="s">
        <v>87</v>
      </c>
      <c r="BG1575" s="31"/>
      <c r="BH1575" s="16"/>
      <c r="BI1575" s="19"/>
      <c r="BJ1575" s="16"/>
      <c r="BK1575" s="16"/>
      <c r="BL1575" s="34"/>
    </row>
    <row r="1576" spans="1:64">
      <c r="A1576" s="15">
        <v>1732</v>
      </c>
      <c r="B1576" s="16">
        <v>301</v>
      </c>
      <c r="C1576" s="17" t="s">
        <v>64</v>
      </c>
      <c r="D1576" s="18">
        <v>1149196274</v>
      </c>
      <c r="E1576" s="18">
        <v>1149196274</v>
      </c>
      <c r="F1576" s="18">
        <v>1149196274</v>
      </c>
      <c r="G1576" s="17" t="s">
        <v>7452</v>
      </c>
      <c r="H1576" s="16" t="s">
        <v>291</v>
      </c>
      <c r="I1576" s="19" t="s">
        <v>7453</v>
      </c>
      <c r="J1576" s="16">
        <f t="shared" ca="1" si="139"/>
        <v>29</v>
      </c>
      <c r="K1576" s="17" t="s">
        <v>67</v>
      </c>
      <c r="L1576" s="16">
        <v>4070</v>
      </c>
      <c r="M1576" s="16" t="s">
        <v>3596</v>
      </c>
      <c r="N1576" s="16" t="s">
        <v>3597</v>
      </c>
      <c r="O1576" s="35" t="s">
        <v>3598</v>
      </c>
      <c r="P1576" s="16" t="s">
        <v>71</v>
      </c>
      <c r="Q1576" s="16" t="s">
        <v>131</v>
      </c>
      <c r="R1576" s="38" t="s">
        <v>73</v>
      </c>
      <c r="S1576" s="22"/>
      <c r="T1576" s="22">
        <v>1732</v>
      </c>
      <c r="U1576" s="22" t="s">
        <v>3597</v>
      </c>
      <c r="V1576" s="37" t="s">
        <v>3598</v>
      </c>
      <c r="W1576" s="16">
        <v>1000</v>
      </c>
      <c r="X1576" s="16" t="s">
        <v>74</v>
      </c>
      <c r="Y1576" s="16" t="s">
        <v>3599</v>
      </c>
      <c r="Z1576" s="16" t="s">
        <v>3600</v>
      </c>
      <c r="AA1576" s="16" t="s">
        <v>76</v>
      </c>
      <c r="AB1576" s="16" t="s">
        <v>76</v>
      </c>
      <c r="AC1576" s="16" t="s">
        <v>76</v>
      </c>
      <c r="AD1576" s="16" t="s">
        <v>7454</v>
      </c>
      <c r="AE1576" s="16" t="s">
        <v>3601</v>
      </c>
      <c r="AF1576" s="24">
        <v>2948278</v>
      </c>
      <c r="AG1576" s="25" t="s">
        <v>78</v>
      </c>
      <c r="AH1576" s="24">
        <v>2948278</v>
      </c>
      <c r="AI1576" s="26" t="s">
        <v>78</v>
      </c>
      <c r="AJ1576" s="27">
        <v>42989</v>
      </c>
      <c r="AK1576" s="19"/>
      <c r="AL1576" s="28">
        <f t="shared" ca="1" si="136"/>
        <v>7.5</v>
      </c>
      <c r="AM1576" s="16" t="s">
        <v>183</v>
      </c>
      <c r="AN1576" s="16" t="s">
        <v>94</v>
      </c>
      <c r="AO1576" s="16" t="s">
        <v>82</v>
      </c>
      <c r="AP1576" s="30">
        <v>6.9690000000000002E-2</v>
      </c>
      <c r="AQ1576" s="31" t="s">
        <v>7455</v>
      </c>
      <c r="AR1576" s="31" t="s">
        <v>7456</v>
      </c>
      <c r="AS1576" s="16" t="s">
        <v>107</v>
      </c>
      <c r="AT1576" s="16"/>
      <c r="AU1576" s="33"/>
      <c r="AV1576" s="16"/>
      <c r="AW1576" s="16" t="s">
        <v>7457</v>
      </c>
      <c r="AX1576" s="16">
        <v>3104135818</v>
      </c>
      <c r="AY1576" s="16" t="s">
        <v>78</v>
      </c>
      <c r="AZ1576" s="16" t="str">
        <f t="shared" ca="1" si="138"/>
        <v xml:space="preserve"> </v>
      </c>
      <c r="BA1576" s="16" t="s">
        <v>87</v>
      </c>
      <c r="BB1576" s="16" t="s">
        <v>87</v>
      </c>
      <c r="BC1576" s="16"/>
      <c r="BD1576" s="18" t="s">
        <v>87</v>
      </c>
      <c r="BE1576" s="16"/>
      <c r="BF1576" s="16" t="s">
        <v>87</v>
      </c>
      <c r="BG1576" s="31"/>
      <c r="BH1576" s="16"/>
      <c r="BI1576" s="19"/>
      <c r="BJ1576" s="16"/>
      <c r="BK1576" s="16"/>
      <c r="BL1576" s="34"/>
    </row>
    <row r="1577" spans="1:64">
      <c r="A1577" s="15">
        <v>1733</v>
      </c>
      <c r="B1577" s="16">
        <v>301</v>
      </c>
      <c r="C1577" s="17" t="s">
        <v>64</v>
      </c>
      <c r="D1577" s="18">
        <v>1149196277</v>
      </c>
      <c r="E1577" s="18">
        <v>1149196277</v>
      </c>
      <c r="F1577" s="18">
        <v>1149196277</v>
      </c>
      <c r="G1577" s="17" t="s">
        <v>7458</v>
      </c>
      <c r="H1577" s="16"/>
      <c r="I1577" s="19" t="s">
        <v>7459</v>
      </c>
      <c r="J1577" s="16">
        <f t="shared" ca="1" si="139"/>
        <v>26</v>
      </c>
      <c r="K1577" s="17" t="s">
        <v>67</v>
      </c>
      <c r="L1577" s="16">
        <v>4070</v>
      </c>
      <c r="M1577" s="16" t="s">
        <v>3596</v>
      </c>
      <c r="N1577" s="16" t="s">
        <v>3597</v>
      </c>
      <c r="O1577" s="35" t="s">
        <v>3598</v>
      </c>
      <c r="P1577" s="16" t="s">
        <v>71</v>
      </c>
      <c r="Q1577" s="16" t="s">
        <v>131</v>
      </c>
      <c r="R1577" s="38" t="s">
        <v>73</v>
      </c>
      <c r="S1577" s="22"/>
      <c r="T1577" s="22">
        <v>1733</v>
      </c>
      <c r="U1577" s="22" t="s">
        <v>3597</v>
      </c>
      <c r="V1577" s="37" t="s">
        <v>3598</v>
      </c>
      <c r="W1577" s="16">
        <v>1000</v>
      </c>
      <c r="X1577" s="16" t="s">
        <v>74</v>
      </c>
      <c r="Y1577" s="16" t="s">
        <v>3599</v>
      </c>
      <c r="Z1577" s="16" t="s">
        <v>3600</v>
      </c>
      <c r="AA1577" s="16" t="s">
        <v>463</v>
      </c>
      <c r="AB1577" s="16" t="s">
        <v>5450</v>
      </c>
      <c r="AC1577" s="16" t="s">
        <v>511</v>
      </c>
      <c r="AD1577" s="16"/>
      <c r="AE1577" s="16" t="s">
        <v>3601</v>
      </c>
      <c r="AF1577" s="24">
        <v>2948278</v>
      </c>
      <c r="AG1577" s="25" t="s">
        <v>78</v>
      </c>
      <c r="AH1577" s="24">
        <v>2948278</v>
      </c>
      <c r="AI1577" s="26" t="s">
        <v>78</v>
      </c>
      <c r="AJ1577" s="27">
        <v>43017</v>
      </c>
      <c r="AK1577" s="19"/>
      <c r="AL1577" s="28">
        <f t="shared" ca="1" si="136"/>
        <v>7.416666666666667</v>
      </c>
      <c r="AM1577" s="16" t="s">
        <v>173</v>
      </c>
      <c r="AN1577" s="16" t="s">
        <v>94</v>
      </c>
      <c r="AO1577" s="16" t="s">
        <v>513</v>
      </c>
      <c r="AP1577" s="30">
        <v>6.9690000000000002E-2</v>
      </c>
      <c r="AQ1577" s="31" t="s">
        <v>7460</v>
      </c>
      <c r="AR1577" s="31" t="s">
        <v>7460</v>
      </c>
      <c r="AS1577" s="16" t="s">
        <v>107</v>
      </c>
      <c r="AT1577" s="16"/>
      <c r="AU1577" s="33"/>
      <c r="AV1577" s="16"/>
      <c r="AW1577" s="16" t="s">
        <v>7461</v>
      </c>
      <c r="AX1577" s="16" t="s">
        <v>7462</v>
      </c>
      <c r="AY1577" s="16" t="s">
        <v>78</v>
      </c>
      <c r="AZ1577" s="16" t="str">
        <f t="shared" ca="1" si="138"/>
        <v xml:space="preserve"> </v>
      </c>
      <c r="BA1577" s="16" t="s">
        <v>87</v>
      </c>
      <c r="BB1577" s="16" t="s">
        <v>87</v>
      </c>
      <c r="BC1577" s="16"/>
      <c r="BD1577" s="18" t="s">
        <v>87</v>
      </c>
      <c r="BE1577" s="16"/>
      <c r="BF1577" s="16" t="s">
        <v>87</v>
      </c>
      <c r="BG1577" s="31"/>
      <c r="BH1577" s="16"/>
      <c r="BI1577" s="19"/>
      <c r="BJ1577" s="16"/>
      <c r="BK1577" s="16"/>
      <c r="BL1577" s="34"/>
    </row>
    <row r="1578" spans="1:64">
      <c r="A1578" s="15">
        <v>1734</v>
      </c>
      <c r="B1578" s="16">
        <v>301</v>
      </c>
      <c r="C1578" s="17" t="s">
        <v>64</v>
      </c>
      <c r="D1578" s="18">
        <v>1149196286</v>
      </c>
      <c r="E1578" s="18">
        <v>1149196286</v>
      </c>
      <c r="F1578" s="18">
        <v>1149196286</v>
      </c>
      <c r="G1578" s="17" t="s">
        <v>7463</v>
      </c>
      <c r="H1578" s="16" t="s">
        <v>236</v>
      </c>
      <c r="I1578" s="19" t="s">
        <v>7464</v>
      </c>
      <c r="J1578" s="16">
        <f t="shared" ca="1" si="139"/>
        <v>26</v>
      </c>
      <c r="K1578" s="17" t="s">
        <v>67</v>
      </c>
      <c r="L1578" s="16">
        <v>4070</v>
      </c>
      <c r="M1578" s="16" t="s">
        <v>3596</v>
      </c>
      <c r="N1578" s="16" t="s">
        <v>3597</v>
      </c>
      <c r="O1578" s="35" t="s">
        <v>3598</v>
      </c>
      <c r="P1578" s="16" t="s">
        <v>71</v>
      </c>
      <c r="Q1578" s="16" t="s">
        <v>131</v>
      </c>
      <c r="R1578" s="38" t="s">
        <v>73</v>
      </c>
      <c r="S1578" s="22"/>
      <c r="T1578" s="22">
        <v>1734</v>
      </c>
      <c r="U1578" s="22" t="s">
        <v>3597</v>
      </c>
      <c r="V1578" s="37" t="s">
        <v>3598</v>
      </c>
      <c r="W1578" s="16">
        <v>1000</v>
      </c>
      <c r="X1578" s="16" t="s">
        <v>74</v>
      </c>
      <c r="Y1578" s="16" t="s">
        <v>3599</v>
      </c>
      <c r="Z1578" s="16" t="s">
        <v>3600</v>
      </c>
      <c r="AA1578" s="16" t="s">
        <v>1359</v>
      </c>
      <c r="AB1578" s="16" t="s">
        <v>4352</v>
      </c>
      <c r="AC1578" s="16" t="s">
        <v>1951</v>
      </c>
      <c r="AD1578" s="16"/>
      <c r="AE1578" s="16" t="s">
        <v>3601</v>
      </c>
      <c r="AF1578" s="24">
        <v>2948278</v>
      </c>
      <c r="AG1578" s="25" t="s">
        <v>78</v>
      </c>
      <c r="AH1578" s="24">
        <v>2948278</v>
      </c>
      <c r="AI1578" s="26" t="s">
        <v>78</v>
      </c>
      <c r="AJ1578" s="27">
        <v>43285</v>
      </c>
      <c r="AK1578" s="19"/>
      <c r="AL1578" s="28">
        <f t="shared" ca="1" si="136"/>
        <v>6.75</v>
      </c>
      <c r="AM1578" s="16" t="s">
        <v>183</v>
      </c>
      <c r="AN1578" s="16" t="s">
        <v>94</v>
      </c>
      <c r="AO1578" s="16" t="s">
        <v>1953</v>
      </c>
      <c r="AP1578" s="30">
        <v>6.9690000000000002E-2</v>
      </c>
      <c r="AQ1578" s="31" t="s">
        <v>7465</v>
      </c>
      <c r="AR1578" s="31" t="s">
        <v>7465</v>
      </c>
      <c r="AS1578" s="16" t="s">
        <v>107</v>
      </c>
      <c r="AT1578" s="16"/>
      <c r="AU1578" s="33"/>
      <c r="AV1578" s="16"/>
      <c r="AW1578" s="16" t="s">
        <v>7466</v>
      </c>
      <c r="AX1578" s="16">
        <v>3177738731</v>
      </c>
      <c r="AY1578" s="16">
        <v>3177738731</v>
      </c>
      <c r="AZ1578" s="16" t="str">
        <f t="shared" ca="1" si="138"/>
        <v xml:space="preserve"> </v>
      </c>
      <c r="BA1578" s="16" t="s">
        <v>87</v>
      </c>
      <c r="BB1578" s="16" t="s">
        <v>87</v>
      </c>
      <c r="BC1578" s="16"/>
      <c r="BD1578" s="18" t="s">
        <v>87</v>
      </c>
      <c r="BE1578" s="16"/>
      <c r="BF1578" s="16" t="s">
        <v>87</v>
      </c>
      <c r="BG1578" s="31"/>
      <c r="BH1578" s="16"/>
      <c r="BI1578" s="19"/>
      <c r="BJ1578" s="16"/>
      <c r="BK1578" s="16"/>
      <c r="BL1578" s="34"/>
    </row>
    <row r="1579" spans="1:64">
      <c r="A1579" s="15">
        <v>1735</v>
      </c>
      <c r="B1579" s="16">
        <v>301</v>
      </c>
      <c r="C1579" s="17" t="s">
        <v>64</v>
      </c>
      <c r="D1579" s="18">
        <v>1149196289</v>
      </c>
      <c r="E1579" s="18">
        <v>1149196289</v>
      </c>
      <c r="F1579" s="18">
        <v>1149196289</v>
      </c>
      <c r="G1579" s="17" t="s">
        <v>7467</v>
      </c>
      <c r="H1579" s="16" t="s">
        <v>89</v>
      </c>
      <c r="I1579" s="19" t="s">
        <v>7468</v>
      </c>
      <c r="J1579" s="16">
        <f t="shared" ca="1" si="139"/>
        <v>42</v>
      </c>
      <c r="K1579" s="17" t="s">
        <v>67</v>
      </c>
      <c r="L1579" s="16">
        <v>4070</v>
      </c>
      <c r="M1579" s="16" t="s">
        <v>3596</v>
      </c>
      <c r="N1579" s="16" t="s">
        <v>3597</v>
      </c>
      <c r="O1579" s="35" t="s">
        <v>3598</v>
      </c>
      <c r="P1579" s="16" t="s">
        <v>71</v>
      </c>
      <c r="Q1579" s="16" t="s">
        <v>131</v>
      </c>
      <c r="R1579" s="38" t="s">
        <v>73</v>
      </c>
      <c r="S1579" s="22"/>
      <c r="T1579" s="22">
        <v>1735</v>
      </c>
      <c r="U1579" s="22" t="s">
        <v>3597</v>
      </c>
      <c r="V1579" s="37" t="s">
        <v>3598</v>
      </c>
      <c r="W1579" s="16">
        <v>1000</v>
      </c>
      <c r="X1579" s="16" t="s">
        <v>74</v>
      </c>
      <c r="Y1579" s="16" t="s">
        <v>3599</v>
      </c>
      <c r="Z1579" s="16" t="s">
        <v>3600</v>
      </c>
      <c r="AA1579" s="16" t="s">
        <v>421</v>
      </c>
      <c r="AB1579" s="16" t="s">
        <v>3649</v>
      </c>
      <c r="AC1579" s="16" t="s">
        <v>545</v>
      </c>
      <c r="AD1579" s="16"/>
      <c r="AE1579" s="16" t="s">
        <v>3601</v>
      </c>
      <c r="AF1579" s="24">
        <v>2948278</v>
      </c>
      <c r="AG1579" s="25" t="s">
        <v>78</v>
      </c>
      <c r="AH1579" s="24">
        <v>2948278</v>
      </c>
      <c r="AI1579" s="26" t="s">
        <v>78</v>
      </c>
      <c r="AJ1579" s="27">
        <v>42996</v>
      </c>
      <c r="AK1579" s="19"/>
      <c r="AL1579" s="28">
        <f t="shared" ca="1" si="136"/>
        <v>7.5</v>
      </c>
      <c r="AM1579" s="16" t="s">
        <v>120</v>
      </c>
      <c r="AN1579" s="16" t="s">
        <v>94</v>
      </c>
      <c r="AO1579" s="16" t="s">
        <v>546</v>
      </c>
      <c r="AP1579" s="30">
        <v>6.9690000000000002E-2</v>
      </c>
      <c r="AQ1579" s="31" t="s">
        <v>7469</v>
      </c>
      <c r="AR1579" s="31" t="s">
        <v>7470</v>
      </c>
      <c r="AS1579" s="16" t="s">
        <v>107</v>
      </c>
      <c r="AT1579" s="16"/>
      <c r="AU1579" s="33"/>
      <c r="AV1579" s="16"/>
      <c r="AW1579" s="16" t="s">
        <v>7471</v>
      </c>
      <c r="AX1579" s="16">
        <v>3208464651</v>
      </c>
      <c r="AY1579" s="16" t="s">
        <v>78</v>
      </c>
      <c r="AZ1579" s="16" t="str">
        <f t="shared" ca="1" si="138"/>
        <v xml:space="preserve"> </v>
      </c>
      <c r="BA1579" s="16" t="s">
        <v>87</v>
      </c>
      <c r="BB1579" s="16" t="s">
        <v>87</v>
      </c>
      <c r="BC1579" s="16"/>
      <c r="BD1579" s="18" t="s">
        <v>87</v>
      </c>
      <c r="BE1579" s="16"/>
      <c r="BF1579" s="16" t="s">
        <v>87</v>
      </c>
      <c r="BG1579" s="31"/>
      <c r="BH1579" s="16"/>
      <c r="BI1579" s="19"/>
      <c r="BJ1579" s="16"/>
      <c r="BK1579" s="16"/>
      <c r="BL1579" s="34"/>
    </row>
    <row r="1580" spans="1:64">
      <c r="A1580" s="15">
        <v>1736</v>
      </c>
      <c r="B1580" s="16">
        <v>301</v>
      </c>
      <c r="C1580" s="17" t="s">
        <v>64</v>
      </c>
      <c r="D1580" s="18">
        <v>1149196320</v>
      </c>
      <c r="E1580" s="18">
        <v>1149196320</v>
      </c>
      <c r="F1580" s="18">
        <v>1149196320</v>
      </c>
      <c r="G1580" s="17" t="s">
        <v>7472</v>
      </c>
      <c r="H1580" s="16" t="s">
        <v>89</v>
      </c>
      <c r="I1580" s="19">
        <v>35993</v>
      </c>
      <c r="J1580" s="16">
        <f t="shared" ca="1" si="139"/>
        <v>26</v>
      </c>
      <c r="K1580" s="17" t="s">
        <v>67</v>
      </c>
      <c r="L1580" s="16">
        <v>4070</v>
      </c>
      <c r="M1580" s="16" t="s">
        <v>3596</v>
      </c>
      <c r="N1580" s="16" t="s">
        <v>3597</v>
      </c>
      <c r="O1580" s="35" t="s">
        <v>3598</v>
      </c>
      <c r="P1580" s="16" t="s">
        <v>71</v>
      </c>
      <c r="Q1580" s="16" t="s">
        <v>131</v>
      </c>
      <c r="R1580" s="38" t="s">
        <v>73</v>
      </c>
      <c r="S1580" s="22"/>
      <c r="T1580" s="22">
        <v>1736</v>
      </c>
      <c r="U1580" s="22" t="s">
        <v>3597</v>
      </c>
      <c r="V1580" s="37" t="s">
        <v>3598</v>
      </c>
      <c r="W1580" s="16">
        <v>1000</v>
      </c>
      <c r="X1580" s="16" t="s">
        <v>74</v>
      </c>
      <c r="Y1580" s="16" t="s">
        <v>3599</v>
      </c>
      <c r="Z1580" s="16" t="s">
        <v>3600</v>
      </c>
      <c r="AA1580" s="16" t="s">
        <v>1359</v>
      </c>
      <c r="AB1580" s="16" t="s">
        <v>3752</v>
      </c>
      <c r="AC1580" s="16" t="s">
        <v>1361</v>
      </c>
      <c r="AD1580" s="16"/>
      <c r="AE1580" s="16" t="s">
        <v>3601</v>
      </c>
      <c r="AF1580" s="24">
        <v>2948278</v>
      </c>
      <c r="AG1580" s="25" t="s">
        <v>78</v>
      </c>
      <c r="AH1580" s="24">
        <v>2948278</v>
      </c>
      <c r="AI1580" s="26" t="s">
        <v>78</v>
      </c>
      <c r="AJ1580" s="27">
        <v>43059</v>
      </c>
      <c r="AK1580" s="19"/>
      <c r="AL1580" s="28">
        <f t="shared" ref="AL1580:AL1643" ca="1" si="140">IFERROR(IF(AJ1580=0," ",DATEDIF(AJ1580,TODAY(),"M"))/12," ")</f>
        <v>7.333333333333333</v>
      </c>
      <c r="AM1580" s="16" t="s">
        <v>183</v>
      </c>
      <c r="AN1580" s="16" t="s">
        <v>94</v>
      </c>
      <c r="AO1580" s="16" t="s">
        <v>1363</v>
      </c>
      <c r="AP1580" s="30">
        <v>6.9690000000000002E-2</v>
      </c>
      <c r="AQ1580" s="31" t="s">
        <v>7473</v>
      </c>
      <c r="AR1580" s="31" t="s">
        <v>7473</v>
      </c>
      <c r="AS1580" s="16" t="s">
        <v>107</v>
      </c>
      <c r="AT1580" s="16"/>
      <c r="AU1580" s="33"/>
      <c r="AV1580" s="16"/>
      <c r="AW1580" s="16" t="s">
        <v>7474</v>
      </c>
      <c r="AX1580" s="16">
        <v>3128846727</v>
      </c>
      <c r="AY1580" s="16">
        <v>3103003748</v>
      </c>
      <c r="AZ1580" s="16" t="str">
        <f t="shared" ca="1" si="138"/>
        <v xml:space="preserve"> </v>
      </c>
      <c r="BA1580" s="16" t="s">
        <v>87</v>
      </c>
      <c r="BB1580" s="16" t="s">
        <v>265</v>
      </c>
      <c r="BC1580" s="16"/>
      <c r="BD1580" s="18" t="s">
        <v>87</v>
      </c>
      <c r="BE1580" s="16"/>
      <c r="BF1580" s="16" t="s">
        <v>87</v>
      </c>
      <c r="BG1580" s="31"/>
      <c r="BH1580" s="16"/>
      <c r="BI1580" s="19"/>
      <c r="BJ1580" s="16"/>
      <c r="BK1580" s="16"/>
      <c r="BL1580" s="34"/>
    </row>
    <row r="1581" spans="1:64">
      <c r="A1581" s="15">
        <v>1737</v>
      </c>
      <c r="B1581" s="16">
        <v>301</v>
      </c>
      <c r="C1581" s="17" t="s">
        <v>64</v>
      </c>
      <c r="D1581" s="18">
        <v>1149196321</v>
      </c>
      <c r="E1581" s="18">
        <v>1149196321</v>
      </c>
      <c r="F1581" s="18">
        <v>1149196321</v>
      </c>
      <c r="G1581" s="17" t="s">
        <v>7475</v>
      </c>
      <c r="H1581" s="16" t="s">
        <v>89</v>
      </c>
      <c r="I1581" s="19" t="s">
        <v>7476</v>
      </c>
      <c r="J1581" s="16">
        <f t="shared" ca="1" si="139"/>
        <v>28</v>
      </c>
      <c r="K1581" s="17" t="s">
        <v>67</v>
      </c>
      <c r="L1581" s="16">
        <v>4070</v>
      </c>
      <c r="M1581" s="16" t="s">
        <v>3596</v>
      </c>
      <c r="N1581" s="16" t="s">
        <v>3597</v>
      </c>
      <c r="O1581" s="35" t="s">
        <v>3598</v>
      </c>
      <c r="P1581" s="16" t="s">
        <v>71</v>
      </c>
      <c r="Q1581" s="16" t="s">
        <v>131</v>
      </c>
      <c r="R1581" s="38" t="s">
        <v>73</v>
      </c>
      <c r="S1581" s="22"/>
      <c r="T1581" s="22">
        <v>1737</v>
      </c>
      <c r="U1581" s="22" t="s">
        <v>3597</v>
      </c>
      <c r="V1581" s="37" t="s">
        <v>3598</v>
      </c>
      <c r="W1581" s="16">
        <v>1000</v>
      </c>
      <c r="X1581" s="16" t="s">
        <v>74</v>
      </c>
      <c r="Y1581" s="16" t="s">
        <v>3599</v>
      </c>
      <c r="Z1581" s="16" t="s">
        <v>3600</v>
      </c>
      <c r="AA1581" s="16" t="s">
        <v>1359</v>
      </c>
      <c r="AB1581" s="16" t="s">
        <v>7434</v>
      </c>
      <c r="AC1581" s="16" t="s">
        <v>1361</v>
      </c>
      <c r="AD1581" s="16" t="s">
        <v>7477</v>
      </c>
      <c r="AE1581" s="16" t="s">
        <v>3601</v>
      </c>
      <c r="AF1581" s="24">
        <v>2948278</v>
      </c>
      <c r="AG1581" s="25" t="s">
        <v>78</v>
      </c>
      <c r="AH1581" s="24">
        <v>2948278</v>
      </c>
      <c r="AI1581" s="26" t="s">
        <v>78</v>
      </c>
      <c r="AJ1581" s="27">
        <v>42989</v>
      </c>
      <c r="AK1581" s="19"/>
      <c r="AL1581" s="28">
        <f t="shared" ca="1" si="140"/>
        <v>7.5</v>
      </c>
      <c r="AM1581" s="16" t="s">
        <v>183</v>
      </c>
      <c r="AN1581" s="16" t="s">
        <v>94</v>
      </c>
      <c r="AO1581" s="16" t="s">
        <v>1363</v>
      </c>
      <c r="AP1581" s="30">
        <v>6.9690000000000002E-2</v>
      </c>
      <c r="AQ1581" s="31" t="s">
        <v>7478</v>
      </c>
      <c r="AR1581" s="31" t="s">
        <v>7478</v>
      </c>
      <c r="AS1581" s="16" t="s">
        <v>107</v>
      </c>
      <c r="AT1581" s="16"/>
      <c r="AU1581" s="33"/>
      <c r="AV1581" s="16"/>
      <c r="AW1581" s="16" t="s">
        <v>7479</v>
      </c>
      <c r="AX1581" s="16">
        <v>3107713201</v>
      </c>
      <c r="AY1581" s="16">
        <v>3027919664</v>
      </c>
      <c r="AZ1581" s="16" t="str">
        <f t="shared" ca="1" si="138"/>
        <v xml:space="preserve"> </v>
      </c>
      <c r="BA1581" s="16" t="s">
        <v>87</v>
      </c>
      <c r="BB1581" s="16" t="s">
        <v>87</v>
      </c>
      <c r="BC1581" s="16"/>
      <c r="BD1581" s="18" t="s">
        <v>87</v>
      </c>
      <c r="BE1581" s="16"/>
      <c r="BF1581" s="16" t="s">
        <v>87</v>
      </c>
      <c r="BG1581" s="31"/>
      <c r="BH1581" s="16"/>
      <c r="BI1581" s="19"/>
      <c r="BJ1581" s="16"/>
      <c r="BK1581" s="16"/>
      <c r="BL1581" s="34"/>
    </row>
    <row r="1582" spans="1:64">
      <c r="A1582" s="15">
        <v>1738</v>
      </c>
      <c r="B1582" s="16">
        <v>301</v>
      </c>
      <c r="C1582" s="17" t="s">
        <v>64</v>
      </c>
      <c r="D1582" s="18">
        <v>1149196347</v>
      </c>
      <c r="E1582" s="18">
        <v>1149196347</v>
      </c>
      <c r="F1582" s="18">
        <v>1149196347</v>
      </c>
      <c r="G1582" s="17" t="s">
        <v>7480</v>
      </c>
      <c r="H1582" s="16" t="s">
        <v>89</v>
      </c>
      <c r="I1582" s="19" t="s">
        <v>7481</v>
      </c>
      <c r="J1582" s="16">
        <f t="shared" ca="1" si="139"/>
        <v>48</v>
      </c>
      <c r="K1582" s="17" t="s">
        <v>67</v>
      </c>
      <c r="L1582" s="16">
        <v>4070</v>
      </c>
      <c r="M1582" s="16" t="s">
        <v>3596</v>
      </c>
      <c r="N1582" s="16" t="s">
        <v>3597</v>
      </c>
      <c r="O1582" s="35" t="s">
        <v>3598</v>
      </c>
      <c r="P1582" s="16" t="s">
        <v>71</v>
      </c>
      <c r="Q1582" s="16" t="s">
        <v>131</v>
      </c>
      <c r="R1582" s="38" t="s">
        <v>73</v>
      </c>
      <c r="S1582" s="22"/>
      <c r="T1582" s="22">
        <v>1738</v>
      </c>
      <c r="U1582" s="22" t="s">
        <v>3597</v>
      </c>
      <c r="V1582" s="37" t="s">
        <v>3598</v>
      </c>
      <c r="W1582" s="16">
        <v>1000</v>
      </c>
      <c r="X1582" s="16" t="s">
        <v>74</v>
      </c>
      <c r="Y1582" s="16" t="s">
        <v>3599</v>
      </c>
      <c r="Z1582" s="16" t="s">
        <v>3600</v>
      </c>
      <c r="AA1582" s="16" t="s">
        <v>433</v>
      </c>
      <c r="AB1582" s="16" t="s">
        <v>4668</v>
      </c>
      <c r="AC1582" s="16" t="s">
        <v>435</v>
      </c>
      <c r="AD1582" s="16" t="s">
        <v>4362</v>
      </c>
      <c r="AE1582" s="16" t="s">
        <v>3601</v>
      </c>
      <c r="AF1582" s="24">
        <v>2948278</v>
      </c>
      <c r="AG1582" s="25" t="s">
        <v>78</v>
      </c>
      <c r="AH1582" s="24">
        <v>2948278</v>
      </c>
      <c r="AI1582" s="26" t="s">
        <v>78</v>
      </c>
      <c r="AJ1582" s="27">
        <v>42989</v>
      </c>
      <c r="AK1582" s="19"/>
      <c r="AL1582" s="28">
        <f t="shared" ca="1" si="140"/>
        <v>7.5</v>
      </c>
      <c r="AM1582" s="16" t="s">
        <v>183</v>
      </c>
      <c r="AN1582" s="16" t="s">
        <v>94</v>
      </c>
      <c r="AO1582" s="16" t="s">
        <v>436</v>
      </c>
      <c r="AP1582" s="30">
        <v>6.9690000000000002E-2</v>
      </c>
      <c r="AQ1582" s="31" t="s">
        <v>7482</v>
      </c>
      <c r="AR1582" s="31" t="s">
        <v>7482</v>
      </c>
      <c r="AS1582" s="16" t="s">
        <v>107</v>
      </c>
      <c r="AT1582" s="16"/>
      <c r="AU1582" s="33"/>
      <c r="AV1582" s="16"/>
      <c r="AW1582" s="16" t="s">
        <v>7483</v>
      </c>
      <c r="AX1582" s="16">
        <v>3106663237</v>
      </c>
      <c r="AY1582" s="16" t="s">
        <v>78</v>
      </c>
      <c r="AZ1582" s="16" t="str">
        <f t="shared" ca="1" si="138"/>
        <v xml:space="preserve"> </v>
      </c>
      <c r="BA1582" s="16" t="s">
        <v>87</v>
      </c>
      <c r="BB1582" s="16" t="s">
        <v>87</v>
      </c>
      <c r="BC1582" s="16"/>
      <c r="BD1582" s="18" t="s">
        <v>87</v>
      </c>
      <c r="BE1582" s="16"/>
      <c r="BF1582" s="16" t="s">
        <v>87</v>
      </c>
      <c r="BG1582" s="31"/>
      <c r="BH1582" s="16"/>
      <c r="BI1582" s="19"/>
      <c r="BJ1582" s="16"/>
      <c r="BK1582" s="16"/>
      <c r="BL1582" s="34"/>
    </row>
    <row r="1583" spans="1:64">
      <c r="A1583" s="15">
        <v>1739</v>
      </c>
      <c r="B1583" s="16">
        <v>301</v>
      </c>
      <c r="C1583" s="17" t="s">
        <v>64</v>
      </c>
      <c r="D1583" s="18">
        <v>1149196377</v>
      </c>
      <c r="E1583" s="18">
        <v>1149196377</v>
      </c>
      <c r="F1583" s="18">
        <v>1149196377</v>
      </c>
      <c r="G1583" s="17" t="s">
        <v>7484</v>
      </c>
      <c r="H1583" s="16" t="s">
        <v>229</v>
      </c>
      <c r="I1583" s="19">
        <v>34993</v>
      </c>
      <c r="J1583" s="16">
        <f t="shared" ca="1" si="139"/>
        <v>29</v>
      </c>
      <c r="K1583" s="17" t="s">
        <v>67</v>
      </c>
      <c r="L1583" s="16">
        <v>4070</v>
      </c>
      <c r="M1583" s="16" t="s">
        <v>3596</v>
      </c>
      <c r="N1583" s="16" t="s">
        <v>3597</v>
      </c>
      <c r="O1583" s="35" t="s">
        <v>3598</v>
      </c>
      <c r="P1583" s="16" t="s">
        <v>71</v>
      </c>
      <c r="Q1583" s="16" t="s">
        <v>131</v>
      </c>
      <c r="R1583" s="38" t="s">
        <v>73</v>
      </c>
      <c r="S1583" s="22"/>
      <c r="T1583" s="22">
        <v>1739</v>
      </c>
      <c r="U1583" s="22" t="s">
        <v>3597</v>
      </c>
      <c r="V1583" s="37" t="s">
        <v>3598</v>
      </c>
      <c r="W1583" s="16">
        <v>1000</v>
      </c>
      <c r="X1583" s="16" t="s">
        <v>74</v>
      </c>
      <c r="Y1583" s="16" t="s">
        <v>3599</v>
      </c>
      <c r="Z1583" s="16" t="s">
        <v>3600</v>
      </c>
      <c r="AA1583" s="16" t="s">
        <v>1359</v>
      </c>
      <c r="AB1583" s="16" t="s">
        <v>6047</v>
      </c>
      <c r="AC1583" s="16" t="s">
        <v>1951</v>
      </c>
      <c r="AD1583" s="16" t="s">
        <v>7485</v>
      </c>
      <c r="AE1583" s="16" t="s">
        <v>3601</v>
      </c>
      <c r="AF1583" s="24">
        <v>2948278</v>
      </c>
      <c r="AG1583" s="25" t="s">
        <v>78</v>
      </c>
      <c r="AH1583" s="24">
        <v>2948278</v>
      </c>
      <c r="AI1583" s="26" t="s">
        <v>78</v>
      </c>
      <c r="AJ1583" s="27">
        <v>43285</v>
      </c>
      <c r="AK1583" s="19"/>
      <c r="AL1583" s="28">
        <f t="shared" ca="1" si="140"/>
        <v>6.75</v>
      </c>
      <c r="AM1583" s="16" t="s">
        <v>183</v>
      </c>
      <c r="AN1583" s="16" t="s">
        <v>94</v>
      </c>
      <c r="AO1583" s="16" t="s">
        <v>1953</v>
      </c>
      <c r="AP1583" s="30">
        <v>6.9690000000000002E-2</v>
      </c>
      <c r="AQ1583" s="31" t="s">
        <v>7486</v>
      </c>
      <c r="AR1583" s="31" t="s">
        <v>7486</v>
      </c>
      <c r="AS1583" s="16" t="s">
        <v>107</v>
      </c>
      <c r="AT1583" s="16"/>
      <c r="AU1583" s="33"/>
      <c r="AV1583" s="16"/>
      <c r="AW1583" s="1" t="s">
        <v>7487</v>
      </c>
      <c r="AX1583" s="16">
        <v>3507614757</v>
      </c>
      <c r="AY1583" s="16" t="s">
        <v>78</v>
      </c>
      <c r="AZ1583" s="16" t="str">
        <f t="shared" ca="1" si="138"/>
        <v xml:space="preserve"> </v>
      </c>
      <c r="BA1583" s="16" t="s">
        <v>87</v>
      </c>
      <c r="BB1583" s="16" t="s">
        <v>211</v>
      </c>
      <c r="BC1583" s="16"/>
      <c r="BD1583" s="18" t="s">
        <v>87</v>
      </c>
      <c r="BE1583" s="16"/>
      <c r="BF1583" s="16" t="s">
        <v>87</v>
      </c>
      <c r="BG1583" s="31"/>
      <c r="BH1583" s="16"/>
      <c r="BI1583" s="19"/>
      <c r="BJ1583" s="16"/>
      <c r="BK1583" s="16"/>
      <c r="BL1583" s="34"/>
    </row>
    <row r="1584" spans="1:64">
      <c r="A1584" s="15">
        <v>1740</v>
      </c>
      <c r="B1584" s="16">
        <v>301</v>
      </c>
      <c r="C1584" s="17" t="s">
        <v>112</v>
      </c>
      <c r="D1584" s="18">
        <v>1149196382</v>
      </c>
      <c r="E1584" s="18">
        <v>1149196382</v>
      </c>
      <c r="F1584" s="18">
        <v>1149196382</v>
      </c>
      <c r="G1584" s="17" t="s">
        <v>7488</v>
      </c>
      <c r="H1584" s="16" t="s">
        <v>89</v>
      </c>
      <c r="I1584" s="19" t="s">
        <v>7489</v>
      </c>
      <c r="J1584" s="16">
        <f t="shared" ca="1" si="139"/>
        <v>39</v>
      </c>
      <c r="K1584" s="17" t="s">
        <v>67</v>
      </c>
      <c r="L1584" s="16">
        <v>4070</v>
      </c>
      <c r="M1584" s="16" t="s">
        <v>3596</v>
      </c>
      <c r="N1584" s="16" t="s">
        <v>3597</v>
      </c>
      <c r="O1584" s="35" t="s">
        <v>3598</v>
      </c>
      <c r="P1584" s="16" t="s">
        <v>71</v>
      </c>
      <c r="Q1584" s="16" t="s">
        <v>131</v>
      </c>
      <c r="R1584" s="38" t="s">
        <v>73</v>
      </c>
      <c r="S1584" s="22"/>
      <c r="T1584" s="22">
        <v>1740</v>
      </c>
      <c r="U1584" s="22" t="s">
        <v>3597</v>
      </c>
      <c r="V1584" s="37" t="s">
        <v>3598</v>
      </c>
      <c r="W1584" s="16">
        <v>1000</v>
      </c>
      <c r="X1584" s="16" t="s">
        <v>74</v>
      </c>
      <c r="Y1584" s="16" t="s">
        <v>3599</v>
      </c>
      <c r="Z1584" s="16" t="s">
        <v>3600</v>
      </c>
      <c r="AA1584" s="16" t="s">
        <v>1359</v>
      </c>
      <c r="AB1584" s="16" t="s">
        <v>4352</v>
      </c>
      <c r="AC1584" s="16" t="s">
        <v>1951</v>
      </c>
      <c r="AD1584" s="16"/>
      <c r="AE1584" s="16" t="s">
        <v>3601</v>
      </c>
      <c r="AF1584" s="24">
        <v>2948278</v>
      </c>
      <c r="AG1584" s="25" t="s">
        <v>78</v>
      </c>
      <c r="AH1584" s="24">
        <v>2948278</v>
      </c>
      <c r="AI1584" s="26" t="s">
        <v>78</v>
      </c>
      <c r="AJ1584" s="27">
        <v>42986</v>
      </c>
      <c r="AK1584" s="19"/>
      <c r="AL1584" s="28">
        <f t="shared" ca="1" si="140"/>
        <v>7.5</v>
      </c>
      <c r="AM1584" s="16" t="s">
        <v>183</v>
      </c>
      <c r="AN1584" s="16" t="s">
        <v>94</v>
      </c>
      <c r="AO1584" s="16" t="s">
        <v>1953</v>
      </c>
      <c r="AP1584" s="30">
        <v>6.9690000000000002E-2</v>
      </c>
      <c r="AQ1584" s="31" t="s">
        <v>7490</v>
      </c>
      <c r="AR1584" s="31" t="s">
        <v>7490</v>
      </c>
      <c r="AS1584" s="16" t="s">
        <v>107</v>
      </c>
      <c r="AT1584" s="16"/>
      <c r="AU1584" s="33"/>
      <c r="AV1584" s="16"/>
      <c r="AW1584" s="16" t="s">
        <v>7491</v>
      </c>
      <c r="AX1584" s="16">
        <v>3183436750</v>
      </c>
      <c r="AY1584" s="16" t="s">
        <v>78</v>
      </c>
      <c r="AZ1584" s="16" t="str">
        <f t="shared" ca="1" si="138"/>
        <v xml:space="preserve"> </v>
      </c>
      <c r="BA1584" s="16" t="s">
        <v>87</v>
      </c>
      <c r="BB1584" s="16" t="s">
        <v>87</v>
      </c>
      <c r="BC1584" s="16"/>
      <c r="BD1584" s="18" t="s">
        <v>87</v>
      </c>
      <c r="BE1584" s="16"/>
      <c r="BF1584" s="16" t="s">
        <v>87</v>
      </c>
      <c r="BG1584" s="31"/>
      <c r="BH1584" s="16"/>
      <c r="BI1584" s="19"/>
      <c r="BJ1584" s="16"/>
      <c r="BK1584" s="16"/>
      <c r="BL1584" s="34"/>
    </row>
    <row r="1585" spans="1:64">
      <c r="A1585" s="15">
        <v>1741</v>
      </c>
      <c r="B1585" s="16">
        <v>301</v>
      </c>
      <c r="C1585" s="17" t="s">
        <v>64</v>
      </c>
      <c r="D1585" s="18">
        <v>1149196388</v>
      </c>
      <c r="E1585" s="18">
        <v>1149196388</v>
      </c>
      <c r="F1585" s="18">
        <v>1149196388</v>
      </c>
      <c r="G1585" s="17" t="s">
        <v>7492</v>
      </c>
      <c r="H1585" s="16" t="s">
        <v>89</v>
      </c>
      <c r="I1585" s="19" t="s">
        <v>7493</v>
      </c>
      <c r="J1585" s="16">
        <f t="shared" ca="1" si="139"/>
        <v>43</v>
      </c>
      <c r="K1585" s="17" t="s">
        <v>67</v>
      </c>
      <c r="L1585" s="16">
        <v>4070</v>
      </c>
      <c r="M1585" s="16" t="s">
        <v>3596</v>
      </c>
      <c r="N1585" s="16" t="s">
        <v>3597</v>
      </c>
      <c r="O1585" s="35" t="s">
        <v>3598</v>
      </c>
      <c r="P1585" s="16" t="s">
        <v>71</v>
      </c>
      <c r="Q1585" s="16" t="s">
        <v>131</v>
      </c>
      <c r="R1585" s="38" t="s">
        <v>73</v>
      </c>
      <c r="S1585" s="22"/>
      <c r="T1585" s="22">
        <v>1741</v>
      </c>
      <c r="U1585" s="22" t="s">
        <v>3597</v>
      </c>
      <c r="V1585" s="37" t="s">
        <v>3598</v>
      </c>
      <c r="W1585" s="16">
        <v>1000</v>
      </c>
      <c r="X1585" s="16" t="s">
        <v>74</v>
      </c>
      <c r="Y1585" s="16" t="s">
        <v>3599</v>
      </c>
      <c r="Z1585" s="16" t="s">
        <v>3600</v>
      </c>
      <c r="AA1585" s="16" t="s">
        <v>1359</v>
      </c>
      <c r="AB1585" s="16" t="s">
        <v>4352</v>
      </c>
      <c r="AC1585" s="16" t="s">
        <v>1951</v>
      </c>
      <c r="AD1585" s="16"/>
      <c r="AE1585" s="16" t="s">
        <v>3601</v>
      </c>
      <c r="AF1585" s="24">
        <v>2948278</v>
      </c>
      <c r="AG1585" s="25" t="s">
        <v>78</v>
      </c>
      <c r="AH1585" s="24">
        <v>2948278</v>
      </c>
      <c r="AI1585" s="26" t="s">
        <v>78</v>
      </c>
      <c r="AJ1585" s="27">
        <v>42986</v>
      </c>
      <c r="AK1585" s="19"/>
      <c r="AL1585" s="28">
        <f t="shared" ca="1" si="140"/>
        <v>7.5</v>
      </c>
      <c r="AM1585" s="16" t="s">
        <v>183</v>
      </c>
      <c r="AN1585" s="16" t="s">
        <v>94</v>
      </c>
      <c r="AO1585" s="16" t="s">
        <v>1953</v>
      </c>
      <c r="AP1585" s="30">
        <v>6.9690000000000002E-2</v>
      </c>
      <c r="AQ1585" s="31" t="s">
        <v>7494</v>
      </c>
      <c r="AR1585" s="31" t="s">
        <v>7494</v>
      </c>
      <c r="AS1585" s="16" t="s">
        <v>107</v>
      </c>
      <c r="AT1585" s="16"/>
      <c r="AU1585" s="33"/>
      <c r="AV1585" s="16"/>
      <c r="AW1585" s="16" t="s">
        <v>7495</v>
      </c>
      <c r="AX1585" s="16">
        <v>3106667837</v>
      </c>
      <c r="AY1585" s="16" t="s">
        <v>78</v>
      </c>
      <c r="AZ1585" s="16" t="str">
        <f t="shared" ca="1" si="138"/>
        <v xml:space="preserve"> </v>
      </c>
      <c r="BA1585" s="16" t="s">
        <v>87</v>
      </c>
      <c r="BB1585" s="16" t="s">
        <v>87</v>
      </c>
      <c r="BC1585" s="16"/>
      <c r="BD1585" s="18" t="s">
        <v>87</v>
      </c>
      <c r="BE1585" s="16"/>
      <c r="BF1585" s="16" t="s">
        <v>87</v>
      </c>
      <c r="BG1585" s="31"/>
      <c r="BH1585" s="16"/>
      <c r="BI1585" s="19"/>
      <c r="BJ1585" s="16"/>
      <c r="BK1585" s="16"/>
      <c r="BL1585" s="34"/>
    </row>
    <row r="1586" spans="1:64">
      <c r="A1586" s="15">
        <v>1742</v>
      </c>
      <c r="B1586" s="16">
        <v>301</v>
      </c>
      <c r="C1586" s="17" t="s">
        <v>64</v>
      </c>
      <c r="D1586" s="18">
        <v>1149196405</v>
      </c>
      <c r="E1586" s="18">
        <v>1149196405</v>
      </c>
      <c r="F1586" s="18">
        <v>1149196405</v>
      </c>
      <c r="G1586" s="17" t="s">
        <v>7496</v>
      </c>
      <c r="H1586" s="16" t="s">
        <v>229</v>
      </c>
      <c r="I1586" s="19">
        <v>28588</v>
      </c>
      <c r="J1586" s="16">
        <f t="shared" ca="1" si="139"/>
        <v>46</v>
      </c>
      <c r="K1586" s="17" t="s">
        <v>67</v>
      </c>
      <c r="L1586" s="16">
        <v>4070</v>
      </c>
      <c r="M1586" s="16" t="s">
        <v>3596</v>
      </c>
      <c r="N1586" s="16" t="s">
        <v>3597</v>
      </c>
      <c r="O1586" s="35" t="s">
        <v>3598</v>
      </c>
      <c r="P1586" s="16" t="s">
        <v>71</v>
      </c>
      <c r="Q1586" s="16" t="s">
        <v>131</v>
      </c>
      <c r="R1586" s="38" t="s">
        <v>73</v>
      </c>
      <c r="S1586" s="22"/>
      <c r="T1586" s="22">
        <v>1742</v>
      </c>
      <c r="U1586" s="22" t="s">
        <v>3597</v>
      </c>
      <c r="V1586" s="37" t="s">
        <v>3598</v>
      </c>
      <c r="W1586" s="16">
        <v>1000</v>
      </c>
      <c r="X1586" s="16" t="s">
        <v>74</v>
      </c>
      <c r="Y1586" s="16" t="s">
        <v>3599</v>
      </c>
      <c r="Z1586" s="16" t="s">
        <v>3600</v>
      </c>
      <c r="AA1586" s="16" t="s">
        <v>478</v>
      </c>
      <c r="AB1586" s="16" t="s">
        <v>771</v>
      </c>
      <c r="AC1586" s="16" t="s">
        <v>772</v>
      </c>
      <c r="AD1586" s="16" t="s">
        <v>4005</v>
      </c>
      <c r="AE1586" s="16" t="s">
        <v>3601</v>
      </c>
      <c r="AF1586" s="24">
        <v>2948278</v>
      </c>
      <c r="AG1586" s="25" t="s">
        <v>78</v>
      </c>
      <c r="AH1586" s="24">
        <v>2948278</v>
      </c>
      <c r="AI1586" s="26" t="s">
        <v>78</v>
      </c>
      <c r="AJ1586" s="27">
        <v>43059</v>
      </c>
      <c r="AK1586" s="19"/>
      <c r="AL1586" s="28">
        <f t="shared" ca="1" si="140"/>
        <v>7.333333333333333</v>
      </c>
      <c r="AM1586" s="16" t="s">
        <v>183</v>
      </c>
      <c r="AN1586" s="16" t="s">
        <v>94</v>
      </c>
      <c r="AO1586" s="16" t="s">
        <v>773</v>
      </c>
      <c r="AP1586" s="30">
        <v>6.9690000000000002E-2</v>
      </c>
      <c r="AQ1586" s="31" t="s">
        <v>7497</v>
      </c>
      <c r="AR1586" s="31" t="s">
        <v>7497</v>
      </c>
      <c r="AS1586" s="16" t="s">
        <v>107</v>
      </c>
      <c r="AT1586" s="16"/>
      <c r="AU1586" s="33"/>
      <c r="AV1586" s="16"/>
      <c r="AW1586" s="16" t="s">
        <v>7498</v>
      </c>
      <c r="AX1586" s="16">
        <v>3222315962</v>
      </c>
      <c r="AY1586" s="16" t="s">
        <v>78</v>
      </c>
      <c r="AZ1586" s="16" t="str">
        <f t="shared" ca="1" si="138"/>
        <v xml:space="preserve"> </v>
      </c>
      <c r="BA1586" s="16" t="s">
        <v>87</v>
      </c>
      <c r="BB1586" s="16" t="s">
        <v>87</v>
      </c>
      <c r="BC1586" s="16"/>
      <c r="BD1586" s="18" t="s">
        <v>87</v>
      </c>
      <c r="BE1586" s="16"/>
      <c r="BF1586" s="16" t="s">
        <v>87</v>
      </c>
      <c r="BG1586" s="31"/>
      <c r="BH1586" s="16"/>
      <c r="BI1586" s="19"/>
      <c r="BJ1586" s="16"/>
      <c r="BK1586" s="16"/>
      <c r="BL1586" s="34"/>
    </row>
    <row r="1587" spans="1:64">
      <c r="A1587" s="15">
        <v>1743</v>
      </c>
      <c r="B1587" s="16">
        <v>301</v>
      </c>
      <c r="C1587" s="17" t="s">
        <v>64</v>
      </c>
      <c r="D1587" s="18">
        <v>1149196438</v>
      </c>
      <c r="E1587" s="18">
        <v>1149196438</v>
      </c>
      <c r="F1587" s="18">
        <v>1149196438</v>
      </c>
      <c r="G1587" s="17" t="s">
        <v>7499</v>
      </c>
      <c r="H1587" s="16" t="s">
        <v>89</v>
      </c>
      <c r="I1587" s="19" t="s">
        <v>7500</v>
      </c>
      <c r="J1587" s="16">
        <f t="shared" ca="1" si="139"/>
        <v>37</v>
      </c>
      <c r="K1587" s="17" t="s">
        <v>67</v>
      </c>
      <c r="L1587" s="16">
        <v>4070</v>
      </c>
      <c r="M1587" s="16" t="s">
        <v>3596</v>
      </c>
      <c r="N1587" s="16" t="s">
        <v>3597</v>
      </c>
      <c r="O1587" s="35" t="s">
        <v>3598</v>
      </c>
      <c r="P1587" s="16" t="s">
        <v>71</v>
      </c>
      <c r="Q1587" s="16" t="s">
        <v>131</v>
      </c>
      <c r="R1587" s="38" t="s">
        <v>73</v>
      </c>
      <c r="S1587" s="22"/>
      <c r="T1587" s="22">
        <v>1743</v>
      </c>
      <c r="U1587" s="22" t="s">
        <v>3597</v>
      </c>
      <c r="V1587" s="37" t="s">
        <v>3598</v>
      </c>
      <c r="W1587" s="16">
        <v>1000</v>
      </c>
      <c r="X1587" s="16" t="s">
        <v>74</v>
      </c>
      <c r="Y1587" s="16" t="s">
        <v>3599</v>
      </c>
      <c r="Z1587" s="16" t="s">
        <v>3600</v>
      </c>
      <c r="AA1587" s="16" t="s">
        <v>1359</v>
      </c>
      <c r="AB1587" s="16" t="s">
        <v>7501</v>
      </c>
      <c r="AC1587" s="16" t="s">
        <v>1951</v>
      </c>
      <c r="AD1587" s="16" t="s">
        <v>4900</v>
      </c>
      <c r="AE1587" s="16" t="s">
        <v>3601</v>
      </c>
      <c r="AF1587" s="24">
        <v>2948278</v>
      </c>
      <c r="AG1587" s="25" t="s">
        <v>78</v>
      </c>
      <c r="AH1587" s="24">
        <v>2948278</v>
      </c>
      <c r="AI1587" s="26" t="s">
        <v>78</v>
      </c>
      <c r="AJ1587" s="27">
        <v>42996</v>
      </c>
      <c r="AK1587" s="19"/>
      <c r="AL1587" s="28">
        <f t="shared" ca="1" si="140"/>
        <v>7.5</v>
      </c>
      <c r="AM1587" s="16" t="s">
        <v>120</v>
      </c>
      <c r="AN1587" s="16" t="s">
        <v>94</v>
      </c>
      <c r="AO1587" s="16" t="s">
        <v>1953</v>
      </c>
      <c r="AP1587" s="30">
        <v>6.9690000000000002E-2</v>
      </c>
      <c r="AQ1587" s="31" t="s">
        <v>7502</v>
      </c>
      <c r="AR1587" s="31" t="s">
        <v>7502</v>
      </c>
      <c r="AS1587" s="16" t="s">
        <v>107</v>
      </c>
      <c r="AT1587" s="16"/>
      <c r="AU1587" s="33"/>
      <c r="AV1587" s="16"/>
      <c r="AW1587" s="16" t="s">
        <v>7503</v>
      </c>
      <c r="AX1587" s="16">
        <v>3204238511</v>
      </c>
      <c r="AY1587" s="16">
        <v>3204238511</v>
      </c>
      <c r="AZ1587" s="16" t="str">
        <f t="shared" ca="1" si="138"/>
        <v xml:space="preserve"> </v>
      </c>
      <c r="BA1587" s="16" t="s">
        <v>87</v>
      </c>
      <c r="BB1587" s="16" t="s">
        <v>87</v>
      </c>
      <c r="BC1587" s="16"/>
      <c r="BD1587" s="18" t="s">
        <v>87</v>
      </c>
      <c r="BE1587" s="16"/>
      <c r="BF1587" s="16" t="s">
        <v>87</v>
      </c>
      <c r="BG1587" s="31"/>
      <c r="BH1587" s="16"/>
      <c r="BI1587" s="19"/>
      <c r="BJ1587" s="16"/>
      <c r="BK1587" s="16"/>
      <c r="BL1587" s="34"/>
    </row>
    <row r="1588" spans="1:64">
      <c r="A1588" s="15">
        <v>1744</v>
      </c>
      <c r="B1588" s="16">
        <v>301</v>
      </c>
      <c r="C1588" s="17" t="s">
        <v>64</v>
      </c>
      <c r="D1588" s="18">
        <v>1149196442</v>
      </c>
      <c r="E1588" s="18">
        <v>1149196442</v>
      </c>
      <c r="F1588" s="18">
        <v>1149196442</v>
      </c>
      <c r="G1588" s="17" t="s">
        <v>7504</v>
      </c>
      <c r="H1588" s="16" t="s">
        <v>89</v>
      </c>
      <c r="I1588" s="19">
        <v>34312</v>
      </c>
      <c r="J1588" s="16">
        <f t="shared" ca="1" si="139"/>
        <v>31</v>
      </c>
      <c r="K1588" s="17" t="s">
        <v>67</v>
      </c>
      <c r="L1588" s="16">
        <v>4070</v>
      </c>
      <c r="M1588" s="16" t="s">
        <v>3596</v>
      </c>
      <c r="N1588" s="16" t="s">
        <v>3597</v>
      </c>
      <c r="O1588" s="35" t="s">
        <v>3598</v>
      </c>
      <c r="P1588" s="16" t="s">
        <v>71</v>
      </c>
      <c r="Q1588" s="16" t="s">
        <v>131</v>
      </c>
      <c r="R1588" s="38" t="s">
        <v>73</v>
      </c>
      <c r="S1588" s="22"/>
      <c r="T1588" s="22">
        <v>1744</v>
      </c>
      <c r="U1588" s="22" t="s">
        <v>3597</v>
      </c>
      <c r="V1588" s="37" t="s">
        <v>3598</v>
      </c>
      <c r="W1588" s="16">
        <v>1000</v>
      </c>
      <c r="X1588" s="16" t="s">
        <v>74</v>
      </c>
      <c r="Y1588" s="16" t="s">
        <v>3599</v>
      </c>
      <c r="Z1588" s="16" t="s">
        <v>3600</v>
      </c>
      <c r="AA1588" s="16" t="s">
        <v>1359</v>
      </c>
      <c r="AB1588" s="16" t="s">
        <v>4337</v>
      </c>
      <c r="AC1588" s="16" t="s">
        <v>1951</v>
      </c>
      <c r="AD1588" s="16" t="s">
        <v>4338</v>
      </c>
      <c r="AE1588" s="16" t="s">
        <v>3601</v>
      </c>
      <c r="AF1588" s="24">
        <v>2948278</v>
      </c>
      <c r="AG1588" s="25" t="s">
        <v>78</v>
      </c>
      <c r="AH1588" s="24">
        <v>2948278</v>
      </c>
      <c r="AI1588" s="26" t="s">
        <v>78</v>
      </c>
      <c r="AJ1588" s="27">
        <v>43059</v>
      </c>
      <c r="AK1588" s="19"/>
      <c r="AL1588" s="28">
        <f t="shared" ca="1" si="140"/>
        <v>7.333333333333333</v>
      </c>
      <c r="AM1588" s="16" t="s">
        <v>183</v>
      </c>
      <c r="AN1588" s="16" t="s">
        <v>121</v>
      </c>
      <c r="AO1588" s="16" t="s">
        <v>1953</v>
      </c>
      <c r="AP1588" s="30">
        <v>6.9690000000000002E-2</v>
      </c>
      <c r="AQ1588" s="31" t="s">
        <v>7505</v>
      </c>
      <c r="AR1588" s="31" t="s">
        <v>7505</v>
      </c>
      <c r="AS1588" s="16" t="s">
        <v>107</v>
      </c>
      <c r="AT1588" s="16"/>
      <c r="AU1588" s="33"/>
      <c r="AV1588" s="16"/>
      <c r="AW1588" s="16" t="s">
        <v>7506</v>
      </c>
      <c r="AX1588" s="16">
        <v>3223621041</v>
      </c>
      <c r="AY1588" s="16">
        <v>3223621041</v>
      </c>
      <c r="AZ1588" s="16" t="str">
        <f t="shared" ca="1" si="138"/>
        <v xml:space="preserve"> </v>
      </c>
      <c r="BA1588" s="16" t="s">
        <v>87</v>
      </c>
      <c r="BB1588" s="16" t="s">
        <v>87</v>
      </c>
      <c r="BC1588" s="16"/>
      <c r="BD1588" s="18" t="s">
        <v>87</v>
      </c>
      <c r="BE1588" s="16"/>
      <c r="BF1588" s="16" t="s">
        <v>87</v>
      </c>
      <c r="BG1588" s="31"/>
      <c r="BH1588" s="16"/>
      <c r="BI1588" s="19"/>
      <c r="BJ1588" s="16"/>
      <c r="BK1588" s="16"/>
      <c r="BL1588" s="34"/>
    </row>
    <row r="1589" spans="1:64">
      <c r="A1589" s="15">
        <v>1745</v>
      </c>
      <c r="B1589" s="16">
        <v>301</v>
      </c>
      <c r="C1589" s="17" t="s">
        <v>112</v>
      </c>
      <c r="D1589" s="18">
        <v>1149196454</v>
      </c>
      <c r="E1589" s="18">
        <v>1149196454</v>
      </c>
      <c r="F1589" s="18">
        <v>1149196454</v>
      </c>
      <c r="G1589" s="17" t="s">
        <v>7507</v>
      </c>
      <c r="H1589" s="16" t="s">
        <v>229</v>
      </c>
      <c r="I1589" s="19">
        <v>30937</v>
      </c>
      <c r="J1589" s="16">
        <f t="shared" ca="1" si="139"/>
        <v>40</v>
      </c>
      <c r="K1589" s="17" t="s">
        <v>67</v>
      </c>
      <c r="L1589" s="16">
        <v>4070</v>
      </c>
      <c r="M1589" s="16" t="s">
        <v>3596</v>
      </c>
      <c r="N1589" s="16" t="s">
        <v>3597</v>
      </c>
      <c r="O1589" s="35" t="s">
        <v>3598</v>
      </c>
      <c r="P1589" s="16" t="s">
        <v>71</v>
      </c>
      <c r="Q1589" s="16" t="s">
        <v>131</v>
      </c>
      <c r="R1589" s="38" t="s">
        <v>73</v>
      </c>
      <c r="S1589" s="22"/>
      <c r="T1589" s="22">
        <v>1745</v>
      </c>
      <c r="U1589" s="22" t="s">
        <v>3597</v>
      </c>
      <c r="V1589" s="37" t="s">
        <v>3598</v>
      </c>
      <c r="W1589" s="16">
        <v>1000</v>
      </c>
      <c r="X1589" s="16" t="s">
        <v>74</v>
      </c>
      <c r="Y1589" s="16" t="s">
        <v>3599</v>
      </c>
      <c r="Z1589" s="16" t="s">
        <v>3600</v>
      </c>
      <c r="AA1589" s="16" t="s">
        <v>478</v>
      </c>
      <c r="AB1589" s="16" t="s">
        <v>771</v>
      </c>
      <c r="AC1589" s="16" t="s">
        <v>772</v>
      </c>
      <c r="AD1589" s="16" t="s">
        <v>3663</v>
      </c>
      <c r="AE1589" s="16" t="s">
        <v>3601</v>
      </c>
      <c r="AF1589" s="24">
        <v>2948278</v>
      </c>
      <c r="AG1589" s="25" t="s">
        <v>78</v>
      </c>
      <c r="AH1589" s="24">
        <v>2948278</v>
      </c>
      <c r="AI1589" s="26" t="s">
        <v>78</v>
      </c>
      <c r="AJ1589" s="27">
        <v>43059</v>
      </c>
      <c r="AK1589" s="19"/>
      <c r="AL1589" s="28">
        <f t="shared" ca="1" si="140"/>
        <v>7.333333333333333</v>
      </c>
      <c r="AM1589" s="16" t="s">
        <v>183</v>
      </c>
      <c r="AN1589" s="16" t="s">
        <v>94</v>
      </c>
      <c r="AO1589" s="16" t="s">
        <v>773</v>
      </c>
      <c r="AP1589" s="30">
        <v>6.9690000000000002E-2</v>
      </c>
      <c r="AQ1589" s="31" t="s">
        <v>7508</v>
      </c>
      <c r="AR1589" s="31" t="s">
        <v>7508</v>
      </c>
      <c r="AS1589" s="16" t="s">
        <v>107</v>
      </c>
      <c r="AT1589" s="16"/>
      <c r="AU1589" s="33"/>
      <c r="AV1589" s="16"/>
      <c r="AW1589" s="16" t="s">
        <v>7509</v>
      </c>
      <c r="AX1589" s="16">
        <v>3145735935</v>
      </c>
      <c r="AY1589" s="16" t="s">
        <v>78</v>
      </c>
      <c r="AZ1589" s="16" t="str">
        <f t="shared" ca="1" si="138"/>
        <v xml:space="preserve"> </v>
      </c>
      <c r="BA1589" s="16" t="s">
        <v>87</v>
      </c>
      <c r="BB1589" s="16" t="s">
        <v>87</v>
      </c>
      <c r="BC1589" s="16"/>
      <c r="BD1589" s="18" t="s">
        <v>87</v>
      </c>
      <c r="BE1589" s="16"/>
      <c r="BF1589" s="16" t="s">
        <v>87</v>
      </c>
      <c r="BG1589" s="31"/>
      <c r="BH1589" s="16"/>
      <c r="BI1589" s="19"/>
      <c r="BJ1589" s="16"/>
      <c r="BK1589" s="16"/>
      <c r="BL1589" s="34"/>
    </row>
    <row r="1590" spans="1:64">
      <c r="A1590" s="15">
        <v>1746</v>
      </c>
      <c r="B1590" s="16">
        <v>301</v>
      </c>
      <c r="C1590" s="17" t="s">
        <v>64</v>
      </c>
      <c r="D1590" s="18">
        <v>1149196466</v>
      </c>
      <c r="E1590" s="18">
        <v>1149196466</v>
      </c>
      <c r="F1590" s="18">
        <v>1149196466</v>
      </c>
      <c r="G1590" s="17" t="s">
        <v>7510</v>
      </c>
      <c r="H1590" s="16"/>
      <c r="I1590" s="19" t="s">
        <v>7511</v>
      </c>
      <c r="J1590" s="16">
        <f t="shared" ca="1" si="139"/>
        <v>26</v>
      </c>
      <c r="K1590" s="17" t="s">
        <v>67</v>
      </c>
      <c r="L1590" s="16">
        <v>4070</v>
      </c>
      <c r="M1590" s="16" t="s">
        <v>3596</v>
      </c>
      <c r="N1590" s="16" t="s">
        <v>3597</v>
      </c>
      <c r="O1590" s="35" t="s">
        <v>3598</v>
      </c>
      <c r="P1590" s="16" t="s">
        <v>71</v>
      </c>
      <c r="Q1590" s="16" t="s">
        <v>131</v>
      </c>
      <c r="R1590" s="38" t="s">
        <v>73</v>
      </c>
      <c r="S1590" s="22"/>
      <c r="T1590" s="22">
        <v>1746</v>
      </c>
      <c r="U1590" s="22" t="s">
        <v>3597</v>
      </c>
      <c r="V1590" s="37" t="s">
        <v>3598</v>
      </c>
      <c r="W1590" s="16">
        <v>1000</v>
      </c>
      <c r="X1590" s="16" t="s">
        <v>74</v>
      </c>
      <c r="Y1590" s="16" t="s">
        <v>3599</v>
      </c>
      <c r="Z1590" s="16" t="s">
        <v>3600</v>
      </c>
      <c r="AA1590" s="16" t="s">
        <v>1359</v>
      </c>
      <c r="AB1590" s="16" t="s">
        <v>4352</v>
      </c>
      <c r="AC1590" s="16" t="s">
        <v>1951</v>
      </c>
      <c r="AD1590" s="16"/>
      <c r="AE1590" s="16" t="s">
        <v>3601</v>
      </c>
      <c r="AF1590" s="24">
        <v>2948278</v>
      </c>
      <c r="AG1590" s="25" t="s">
        <v>78</v>
      </c>
      <c r="AH1590" s="24">
        <v>2948278</v>
      </c>
      <c r="AI1590" s="26" t="s">
        <v>78</v>
      </c>
      <c r="AJ1590" s="27">
        <v>42996</v>
      </c>
      <c r="AK1590" s="19"/>
      <c r="AL1590" s="28">
        <f t="shared" ca="1" si="140"/>
        <v>7.5</v>
      </c>
      <c r="AM1590" s="16" t="s">
        <v>183</v>
      </c>
      <c r="AN1590" s="16" t="s">
        <v>94</v>
      </c>
      <c r="AO1590" s="16" t="s">
        <v>1953</v>
      </c>
      <c r="AP1590" s="30">
        <v>6.9690000000000002E-2</v>
      </c>
      <c r="AQ1590" s="31" t="s">
        <v>7512</v>
      </c>
      <c r="AR1590" s="31" t="s">
        <v>7512</v>
      </c>
      <c r="AS1590" s="16" t="s">
        <v>107</v>
      </c>
      <c r="AT1590" s="16"/>
      <c r="AU1590" s="33"/>
      <c r="AV1590" s="16"/>
      <c r="AW1590" s="16" t="s">
        <v>7513</v>
      </c>
      <c r="AX1590" s="16">
        <v>3138083217</v>
      </c>
      <c r="AY1590" s="16" t="s">
        <v>78</v>
      </c>
      <c r="AZ1590" s="16" t="str">
        <f t="shared" ca="1" si="138"/>
        <v xml:space="preserve"> </v>
      </c>
      <c r="BA1590" s="16" t="s">
        <v>87</v>
      </c>
      <c r="BB1590" s="16" t="s">
        <v>87</v>
      </c>
      <c r="BC1590" s="16"/>
      <c r="BD1590" s="18" t="s">
        <v>87</v>
      </c>
      <c r="BE1590" s="16"/>
      <c r="BF1590" s="16" t="s">
        <v>87</v>
      </c>
      <c r="BG1590" s="31"/>
      <c r="BH1590" s="16"/>
      <c r="BI1590" s="19"/>
      <c r="BJ1590" s="16"/>
      <c r="BK1590" s="16"/>
      <c r="BL1590" s="34"/>
    </row>
    <row r="1591" spans="1:64">
      <c r="A1591" s="15">
        <v>1747</v>
      </c>
      <c r="B1591" s="16">
        <v>301</v>
      </c>
      <c r="C1591" s="17" t="s">
        <v>64</v>
      </c>
      <c r="D1591" s="18">
        <v>1149196467</v>
      </c>
      <c r="E1591" s="18">
        <v>1149196467</v>
      </c>
      <c r="F1591" s="18">
        <v>1149196467</v>
      </c>
      <c r="G1591" s="17" t="s">
        <v>7514</v>
      </c>
      <c r="H1591" s="16" t="s">
        <v>229</v>
      </c>
      <c r="I1591" s="19">
        <v>34184</v>
      </c>
      <c r="J1591" s="16">
        <f t="shared" ca="1" si="139"/>
        <v>31</v>
      </c>
      <c r="K1591" s="17" t="s">
        <v>67</v>
      </c>
      <c r="L1591" s="16">
        <v>4070</v>
      </c>
      <c r="M1591" s="16" t="s">
        <v>3596</v>
      </c>
      <c r="N1591" s="16" t="s">
        <v>3597</v>
      </c>
      <c r="O1591" s="35" t="s">
        <v>3598</v>
      </c>
      <c r="P1591" s="16" t="s">
        <v>71</v>
      </c>
      <c r="Q1591" s="16" t="s">
        <v>131</v>
      </c>
      <c r="R1591" s="38" t="s">
        <v>73</v>
      </c>
      <c r="S1591" s="22"/>
      <c r="T1591" s="22">
        <v>1747</v>
      </c>
      <c r="U1591" s="22" t="s">
        <v>3597</v>
      </c>
      <c r="V1591" s="37" t="s">
        <v>3598</v>
      </c>
      <c r="W1591" s="16">
        <v>1000</v>
      </c>
      <c r="X1591" s="16" t="s">
        <v>74</v>
      </c>
      <c r="Y1591" s="16" t="s">
        <v>3599</v>
      </c>
      <c r="Z1591" s="16" t="s">
        <v>3600</v>
      </c>
      <c r="AA1591" s="16" t="s">
        <v>1359</v>
      </c>
      <c r="AB1591" s="16" t="s">
        <v>4337</v>
      </c>
      <c r="AC1591" s="16" t="s">
        <v>1951</v>
      </c>
      <c r="AD1591" s="16" t="s">
        <v>4338</v>
      </c>
      <c r="AE1591" s="16" t="s">
        <v>3601</v>
      </c>
      <c r="AF1591" s="24">
        <v>2948278</v>
      </c>
      <c r="AG1591" s="25" t="s">
        <v>78</v>
      </c>
      <c r="AH1591" s="24">
        <v>2948278</v>
      </c>
      <c r="AI1591" s="26" t="s">
        <v>78</v>
      </c>
      <c r="AJ1591" s="27">
        <v>43059</v>
      </c>
      <c r="AK1591" s="19"/>
      <c r="AL1591" s="28">
        <f t="shared" ca="1" si="140"/>
        <v>7.333333333333333</v>
      </c>
      <c r="AM1591" s="16" t="s">
        <v>183</v>
      </c>
      <c r="AN1591" s="16" t="s">
        <v>94</v>
      </c>
      <c r="AO1591" s="16" t="s">
        <v>1953</v>
      </c>
      <c r="AP1591" s="30">
        <v>6.9690000000000002E-2</v>
      </c>
      <c r="AQ1591" s="31" t="s">
        <v>7515</v>
      </c>
      <c r="AR1591" s="31" t="s">
        <v>7515</v>
      </c>
      <c r="AS1591" s="16" t="s">
        <v>107</v>
      </c>
      <c r="AT1591" s="16"/>
      <c r="AU1591" s="33"/>
      <c r="AV1591" s="16"/>
      <c r="AW1591" s="16" t="s">
        <v>7516</v>
      </c>
      <c r="AX1591" s="16">
        <v>3143481247</v>
      </c>
      <c r="AY1591" s="16" t="s">
        <v>78</v>
      </c>
      <c r="AZ1591" s="16" t="str">
        <f t="shared" ca="1" si="138"/>
        <v xml:space="preserve"> </v>
      </c>
      <c r="BA1591" s="16" t="s">
        <v>87</v>
      </c>
      <c r="BB1591" s="16" t="s">
        <v>87</v>
      </c>
      <c r="BC1591" s="16"/>
      <c r="BD1591" s="18" t="s">
        <v>87</v>
      </c>
      <c r="BE1591" s="16"/>
      <c r="BF1591" s="16" t="s">
        <v>87</v>
      </c>
      <c r="BG1591" s="31"/>
      <c r="BH1591" s="16"/>
      <c r="BI1591" s="19"/>
      <c r="BJ1591" s="16"/>
      <c r="BK1591" s="16"/>
      <c r="BL1591" s="34"/>
    </row>
    <row r="1592" spans="1:64">
      <c r="A1592" s="15">
        <v>1748</v>
      </c>
      <c r="B1592" s="16">
        <v>301</v>
      </c>
      <c r="C1592" s="17" t="s">
        <v>64</v>
      </c>
      <c r="D1592" s="18">
        <v>1149196482</v>
      </c>
      <c r="E1592" s="18">
        <v>1149196482</v>
      </c>
      <c r="F1592" s="18">
        <v>1149196482</v>
      </c>
      <c r="G1592" s="17" t="s">
        <v>7517</v>
      </c>
      <c r="H1592" s="16" t="s">
        <v>89</v>
      </c>
      <c r="I1592" s="19">
        <v>33807</v>
      </c>
      <c r="J1592" s="16">
        <f t="shared" ca="1" si="139"/>
        <v>32</v>
      </c>
      <c r="K1592" s="17" t="s">
        <v>67</v>
      </c>
      <c r="L1592" s="16">
        <v>4070</v>
      </c>
      <c r="M1592" s="16" t="s">
        <v>3596</v>
      </c>
      <c r="N1592" s="16" t="s">
        <v>3597</v>
      </c>
      <c r="O1592" s="35" t="s">
        <v>3598</v>
      </c>
      <c r="P1592" s="16" t="s">
        <v>71</v>
      </c>
      <c r="Q1592" s="16" t="s">
        <v>131</v>
      </c>
      <c r="R1592" s="38" t="s">
        <v>73</v>
      </c>
      <c r="S1592" s="22"/>
      <c r="T1592" s="22">
        <v>1748</v>
      </c>
      <c r="U1592" s="22" t="s">
        <v>3597</v>
      </c>
      <c r="V1592" s="37" t="s">
        <v>3598</v>
      </c>
      <c r="W1592" s="16">
        <v>1000</v>
      </c>
      <c r="X1592" s="16" t="s">
        <v>74</v>
      </c>
      <c r="Y1592" s="16" t="s">
        <v>3599</v>
      </c>
      <c r="Z1592" s="16" t="s">
        <v>3600</v>
      </c>
      <c r="AA1592" s="16" t="s">
        <v>671</v>
      </c>
      <c r="AB1592" s="16" t="s">
        <v>3816</v>
      </c>
      <c r="AC1592" s="16" t="s">
        <v>3817</v>
      </c>
      <c r="AD1592" s="16"/>
      <c r="AE1592" s="16" t="s">
        <v>3601</v>
      </c>
      <c r="AF1592" s="24">
        <v>2948278</v>
      </c>
      <c r="AG1592" s="25" t="s">
        <v>78</v>
      </c>
      <c r="AH1592" s="24">
        <v>2948278</v>
      </c>
      <c r="AI1592" s="26" t="s">
        <v>78</v>
      </c>
      <c r="AJ1592" s="27">
        <v>43285</v>
      </c>
      <c r="AK1592" s="19"/>
      <c r="AL1592" s="28">
        <f t="shared" ca="1" si="140"/>
        <v>6.75</v>
      </c>
      <c r="AM1592" s="16" t="s">
        <v>183</v>
      </c>
      <c r="AN1592" s="16" t="s">
        <v>94</v>
      </c>
      <c r="AO1592" s="16" t="s">
        <v>3818</v>
      </c>
      <c r="AP1592" s="30">
        <v>6.9690000000000002E-2</v>
      </c>
      <c r="AQ1592" s="31" t="s">
        <v>7518</v>
      </c>
      <c r="AR1592" s="31" t="s">
        <v>7518</v>
      </c>
      <c r="AS1592" s="16" t="s">
        <v>107</v>
      </c>
      <c r="AT1592" s="16"/>
      <c r="AU1592" s="33"/>
      <c r="AV1592" s="16"/>
      <c r="AW1592" s="16" t="s">
        <v>5666</v>
      </c>
      <c r="AX1592" s="16">
        <v>3205790240</v>
      </c>
      <c r="AY1592" s="16" t="s">
        <v>78</v>
      </c>
      <c r="AZ1592" s="16" t="str">
        <f t="shared" ca="1" si="138"/>
        <v xml:space="preserve"> </v>
      </c>
      <c r="BA1592" s="16" t="s">
        <v>87</v>
      </c>
      <c r="BB1592" s="16" t="s">
        <v>265</v>
      </c>
      <c r="BC1592" s="16"/>
      <c r="BD1592" s="18" t="s">
        <v>87</v>
      </c>
      <c r="BE1592" s="16"/>
      <c r="BF1592" s="16" t="s">
        <v>87</v>
      </c>
      <c r="BG1592" s="31"/>
      <c r="BH1592" s="16"/>
      <c r="BI1592" s="19"/>
      <c r="BJ1592" s="16"/>
      <c r="BK1592" s="16"/>
      <c r="BL1592" s="34"/>
    </row>
    <row r="1593" spans="1:64">
      <c r="A1593" s="15">
        <v>1749</v>
      </c>
      <c r="B1593" s="16">
        <v>301</v>
      </c>
      <c r="C1593" s="17" t="s">
        <v>64</v>
      </c>
      <c r="D1593" s="18">
        <v>1149196488</v>
      </c>
      <c r="E1593" s="18">
        <v>1149196488</v>
      </c>
      <c r="F1593" s="18">
        <v>1149196488</v>
      </c>
      <c r="G1593" s="17" t="s">
        <v>7519</v>
      </c>
      <c r="H1593" s="16" t="s">
        <v>89</v>
      </c>
      <c r="I1593" s="19">
        <v>30658</v>
      </c>
      <c r="J1593" s="16">
        <f t="shared" ca="1" si="139"/>
        <v>41</v>
      </c>
      <c r="K1593" s="17" t="s">
        <v>67</v>
      </c>
      <c r="L1593" s="16">
        <v>4070</v>
      </c>
      <c r="M1593" s="16" t="s">
        <v>3596</v>
      </c>
      <c r="N1593" s="16" t="s">
        <v>3597</v>
      </c>
      <c r="O1593" s="35" t="s">
        <v>3598</v>
      </c>
      <c r="P1593" s="16" t="s">
        <v>71</v>
      </c>
      <c r="Q1593" s="16" t="s">
        <v>131</v>
      </c>
      <c r="R1593" s="38" t="s">
        <v>73</v>
      </c>
      <c r="S1593" s="22"/>
      <c r="T1593" s="22">
        <v>1749</v>
      </c>
      <c r="U1593" s="22" t="s">
        <v>3597</v>
      </c>
      <c r="V1593" s="37" t="s">
        <v>3598</v>
      </c>
      <c r="W1593" s="16">
        <v>1000</v>
      </c>
      <c r="X1593" s="16" t="s">
        <v>74</v>
      </c>
      <c r="Y1593" s="16" t="s">
        <v>3599</v>
      </c>
      <c r="Z1593" s="16" t="s">
        <v>3600</v>
      </c>
      <c r="AA1593" s="16" t="s">
        <v>671</v>
      </c>
      <c r="AB1593" s="16" t="s">
        <v>3816</v>
      </c>
      <c r="AC1593" s="16" t="s">
        <v>3817</v>
      </c>
      <c r="AD1593" s="16"/>
      <c r="AE1593" s="16" t="s">
        <v>3601</v>
      </c>
      <c r="AF1593" s="24">
        <v>2948278</v>
      </c>
      <c r="AG1593" s="25" t="s">
        <v>78</v>
      </c>
      <c r="AH1593" s="24">
        <v>2948278</v>
      </c>
      <c r="AI1593" s="26" t="s">
        <v>78</v>
      </c>
      <c r="AJ1593" s="27">
        <v>43285</v>
      </c>
      <c r="AK1593" s="19"/>
      <c r="AL1593" s="28">
        <f t="shared" ca="1" si="140"/>
        <v>6.75</v>
      </c>
      <c r="AM1593" s="16" t="s">
        <v>183</v>
      </c>
      <c r="AN1593" s="16" t="s">
        <v>94</v>
      </c>
      <c r="AO1593" s="16" t="s">
        <v>3818</v>
      </c>
      <c r="AP1593" s="30">
        <v>6.9690000000000002E-2</v>
      </c>
      <c r="AQ1593" s="31" t="s">
        <v>7520</v>
      </c>
      <c r="AR1593" s="31" t="s">
        <v>7520</v>
      </c>
      <c r="AS1593" s="16" t="s">
        <v>107</v>
      </c>
      <c r="AT1593" s="16"/>
      <c r="AU1593" s="33"/>
      <c r="AV1593" s="16"/>
      <c r="AW1593" s="16" t="s">
        <v>7521</v>
      </c>
      <c r="AX1593" s="16">
        <v>3152498042</v>
      </c>
      <c r="AY1593" s="16" t="s">
        <v>78</v>
      </c>
      <c r="AZ1593" s="16" t="str">
        <f t="shared" ca="1" si="138"/>
        <v xml:space="preserve"> </v>
      </c>
      <c r="BA1593" s="16" t="s">
        <v>87</v>
      </c>
      <c r="BB1593" s="16" t="s">
        <v>211</v>
      </c>
      <c r="BC1593" s="16"/>
      <c r="BD1593" s="18" t="s">
        <v>87</v>
      </c>
      <c r="BE1593" s="16"/>
      <c r="BF1593" s="16" t="s">
        <v>87</v>
      </c>
      <c r="BG1593" s="31"/>
      <c r="BH1593" s="16"/>
      <c r="BI1593" s="19"/>
      <c r="BJ1593" s="16"/>
      <c r="BK1593" s="16"/>
      <c r="BL1593" s="34"/>
    </row>
    <row r="1594" spans="1:64">
      <c r="A1594" s="15">
        <v>1750</v>
      </c>
      <c r="B1594" s="16">
        <v>301</v>
      </c>
      <c r="C1594" s="17" t="s">
        <v>64</v>
      </c>
      <c r="D1594" s="18">
        <v>1149196502</v>
      </c>
      <c r="E1594" s="18">
        <v>1149196502</v>
      </c>
      <c r="F1594" s="18">
        <v>1149196502</v>
      </c>
      <c r="G1594" s="17" t="s">
        <v>7522</v>
      </c>
      <c r="H1594" s="16"/>
      <c r="I1594" s="19">
        <v>32706</v>
      </c>
      <c r="J1594" s="16">
        <f t="shared" ca="1" si="139"/>
        <v>35</v>
      </c>
      <c r="K1594" s="17" t="s">
        <v>67</v>
      </c>
      <c r="L1594" s="16">
        <v>4070</v>
      </c>
      <c r="M1594" s="16" t="s">
        <v>3596</v>
      </c>
      <c r="N1594" s="16" t="s">
        <v>3597</v>
      </c>
      <c r="O1594" s="35" t="s">
        <v>3598</v>
      </c>
      <c r="P1594" s="16" t="s">
        <v>71</v>
      </c>
      <c r="Q1594" s="16" t="s">
        <v>131</v>
      </c>
      <c r="R1594" s="38" t="s">
        <v>73</v>
      </c>
      <c r="S1594" s="22"/>
      <c r="T1594" s="22">
        <v>1750</v>
      </c>
      <c r="U1594" s="22" t="s">
        <v>3597</v>
      </c>
      <c r="V1594" s="37" t="s">
        <v>3598</v>
      </c>
      <c r="W1594" s="16">
        <v>1000</v>
      </c>
      <c r="X1594" s="16" t="s">
        <v>74</v>
      </c>
      <c r="Y1594" s="16" t="s">
        <v>3599</v>
      </c>
      <c r="Z1594" s="16" t="s">
        <v>3600</v>
      </c>
      <c r="AA1594" s="16" t="s">
        <v>671</v>
      </c>
      <c r="AB1594" s="16" t="s">
        <v>4243</v>
      </c>
      <c r="AC1594" s="16" t="s">
        <v>692</v>
      </c>
      <c r="AD1594" s="16" t="s">
        <v>4244</v>
      </c>
      <c r="AE1594" s="16" t="s">
        <v>3601</v>
      </c>
      <c r="AF1594" s="24">
        <v>2948278</v>
      </c>
      <c r="AG1594" s="25" t="s">
        <v>78</v>
      </c>
      <c r="AH1594" s="24">
        <v>2948278</v>
      </c>
      <c r="AI1594" s="26" t="s">
        <v>78</v>
      </c>
      <c r="AJ1594" s="27">
        <v>43059</v>
      </c>
      <c r="AK1594" s="19"/>
      <c r="AL1594" s="28">
        <f t="shared" ca="1" si="140"/>
        <v>7.333333333333333</v>
      </c>
      <c r="AM1594" s="16" t="s">
        <v>173</v>
      </c>
      <c r="AN1594" s="16" t="s">
        <v>121</v>
      </c>
      <c r="AO1594" s="16" t="s">
        <v>693</v>
      </c>
      <c r="AP1594" s="30">
        <v>6.9690000000000002E-2</v>
      </c>
      <c r="AQ1594" s="31" t="s">
        <v>7523</v>
      </c>
      <c r="AR1594" s="31" t="s">
        <v>7523</v>
      </c>
      <c r="AS1594" s="16" t="s">
        <v>107</v>
      </c>
      <c r="AT1594" s="16"/>
      <c r="AU1594" s="33"/>
      <c r="AV1594" s="16"/>
      <c r="AW1594" s="16" t="s">
        <v>7524</v>
      </c>
      <c r="AX1594" s="16">
        <v>3214416590</v>
      </c>
      <c r="AY1594" s="16" t="s">
        <v>78</v>
      </c>
      <c r="AZ1594" s="16" t="str">
        <f t="shared" ca="1" si="138"/>
        <v xml:space="preserve"> </v>
      </c>
      <c r="BA1594" s="16" t="s">
        <v>87</v>
      </c>
      <c r="BB1594" s="16" t="s">
        <v>87</v>
      </c>
      <c r="BC1594" s="16"/>
      <c r="BD1594" s="18" t="s">
        <v>87</v>
      </c>
      <c r="BE1594" s="16"/>
      <c r="BF1594" s="16" t="s">
        <v>87</v>
      </c>
      <c r="BG1594" s="31"/>
      <c r="BH1594" s="16"/>
      <c r="BI1594" s="19"/>
      <c r="BJ1594" s="16"/>
      <c r="BK1594" s="16"/>
      <c r="BL1594" s="34"/>
    </row>
    <row r="1595" spans="1:64">
      <c r="A1595" s="15">
        <v>1751</v>
      </c>
      <c r="B1595" s="16">
        <v>301</v>
      </c>
      <c r="C1595" s="17" t="s">
        <v>64</v>
      </c>
      <c r="D1595" s="18">
        <v>1149437263</v>
      </c>
      <c r="E1595" s="18">
        <v>1149437263</v>
      </c>
      <c r="F1595" s="18">
        <v>1149437263</v>
      </c>
      <c r="G1595" s="17" t="s">
        <v>7525</v>
      </c>
      <c r="H1595" s="16" t="s">
        <v>89</v>
      </c>
      <c r="I1595" s="19">
        <v>35477</v>
      </c>
      <c r="J1595" s="16">
        <f t="shared" ca="1" si="139"/>
        <v>28</v>
      </c>
      <c r="K1595" s="17" t="s">
        <v>67</v>
      </c>
      <c r="L1595" s="16">
        <v>4070</v>
      </c>
      <c r="M1595" s="16" t="s">
        <v>3596</v>
      </c>
      <c r="N1595" s="16" t="s">
        <v>3597</v>
      </c>
      <c r="O1595" s="35" t="s">
        <v>3598</v>
      </c>
      <c r="P1595" s="16" t="s">
        <v>71</v>
      </c>
      <c r="Q1595" s="16" t="s">
        <v>131</v>
      </c>
      <c r="R1595" s="38" t="s">
        <v>73</v>
      </c>
      <c r="S1595" s="22"/>
      <c r="T1595" s="22">
        <v>1751</v>
      </c>
      <c r="U1595" s="22" t="s">
        <v>3597</v>
      </c>
      <c r="V1595" s="37" t="s">
        <v>3598</v>
      </c>
      <c r="W1595" s="16">
        <v>1000</v>
      </c>
      <c r="X1595" s="16" t="s">
        <v>74</v>
      </c>
      <c r="Y1595" s="16" t="s">
        <v>3599</v>
      </c>
      <c r="Z1595" s="16" t="s">
        <v>3600</v>
      </c>
      <c r="AA1595" s="16" t="s">
        <v>671</v>
      </c>
      <c r="AB1595" s="16" t="s">
        <v>3816</v>
      </c>
      <c r="AC1595" s="16" t="s">
        <v>3817</v>
      </c>
      <c r="AD1595" s="16"/>
      <c r="AE1595" s="16" t="s">
        <v>3601</v>
      </c>
      <c r="AF1595" s="24">
        <v>2948278</v>
      </c>
      <c r="AG1595" s="25" t="s">
        <v>78</v>
      </c>
      <c r="AH1595" s="24">
        <v>2948278</v>
      </c>
      <c r="AI1595" s="26" t="s">
        <v>78</v>
      </c>
      <c r="AJ1595" s="27">
        <v>43059</v>
      </c>
      <c r="AK1595" s="19"/>
      <c r="AL1595" s="28">
        <f t="shared" ca="1" si="140"/>
        <v>7.333333333333333</v>
      </c>
      <c r="AM1595" s="16" t="s">
        <v>183</v>
      </c>
      <c r="AN1595" s="16" t="s">
        <v>94</v>
      </c>
      <c r="AO1595" s="16" t="s">
        <v>3818</v>
      </c>
      <c r="AP1595" s="30">
        <v>6.9690000000000002E-2</v>
      </c>
      <c r="AQ1595" s="31" t="s">
        <v>7526</v>
      </c>
      <c r="AR1595" s="31" t="s">
        <v>7526</v>
      </c>
      <c r="AS1595" s="16" t="s">
        <v>107</v>
      </c>
      <c r="AT1595" s="16"/>
      <c r="AU1595" s="33"/>
      <c r="AV1595" s="16"/>
      <c r="AW1595" s="16" t="s">
        <v>7527</v>
      </c>
      <c r="AX1595" s="16">
        <v>3233996568</v>
      </c>
      <c r="AY1595" s="16" t="s">
        <v>78</v>
      </c>
      <c r="AZ1595" s="16" t="str">
        <f t="shared" ca="1" si="138"/>
        <v xml:space="preserve"> </v>
      </c>
      <c r="BA1595" s="16" t="s">
        <v>87</v>
      </c>
      <c r="BB1595" s="16" t="s">
        <v>87</v>
      </c>
      <c r="BC1595" s="16"/>
      <c r="BD1595" s="18" t="s">
        <v>87</v>
      </c>
      <c r="BE1595" s="16"/>
      <c r="BF1595" s="16" t="s">
        <v>87</v>
      </c>
      <c r="BG1595" s="31"/>
      <c r="BH1595" s="16"/>
      <c r="BI1595" s="19"/>
      <c r="BJ1595" s="16"/>
      <c r="BK1595" s="16"/>
      <c r="BL1595" s="34"/>
    </row>
    <row r="1596" spans="1:64">
      <c r="A1596" s="15">
        <v>1752</v>
      </c>
      <c r="B1596" s="16">
        <v>301</v>
      </c>
      <c r="C1596" s="17" t="s">
        <v>64</v>
      </c>
      <c r="D1596" s="18">
        <v>1149444626</v>
      </c>
      <c r="E1596" s="18">
        <v>1149444626</v>
      </c>
      <c r="F1596" s="18">
        <v>1149444626</v>
      </c>
      <c r="G1596" s="17" t="s">
        <v>7528</v>
      </c>
      <c r="H1596" s="16"/>
      <c r="I1596" s="19">
        <v>28504</v>
      </c>
      <c r="J1596" s="16">
        <f t="shared" ca="1" si="139"/>
        <v>47</v>
      </c>
      <c r="K1596" s="17" t="s">
        <v>67</v>
      </c>
      <c r="L1596" s="16">
        <v>4070</v>
      </c>
      <c r="M1596" s="16" t="s">
        <v>3596</v>
      </c>
      <c r="N1596" s="16" t="s">
        <v>3597</v>
      </c>
      <c r="O1596" s="35" t="s">
        <v>3598</v>
      </c>
      <c r="P1596" s="16" t="s">
        <v>71</v>
      </c>
      <c r="Q1596" s="16" t="s">
        <v>131</v>
      </c>
      <c r="R1596" s="38" t="s">
        <v>73</v>
      </c>
      <c r="S1596" s="22"/>
      <c r="T1596" s="22">
        <v>1752</v>
      </c>
      <c r="U1596" s="22" t="s">
        <v>3597</v>
      </c>
      <c r="V1596" s="37" t="s">
        <v>3598</v>
      </c>
      <c r="W1596" s="16">
        <v>1000</v>
      </c>
      <c r="X1596" s="16" t="s">
        <v>74</v>
      </c>
      <c r="Y1596" s="16" t="s">
        <v>3599</v>
      </c>
      <c r="Z1596" s="16" t="s">
        <v>3600</v>
      </c>
      <c r="AA1596" s="16" t="s">
        <v>463</v>
      </c>
      <c r="AB1596" s="16" t="s">
        <v>464</v>
      </c>
      <c r="AC1596" s="16" t="s">
        <v>465</v>
      </c>
      <c r="AD1596" s="16" t="s">
        <v>4158</v>
      </c>
      <c r="AE1596" s="16" t="s">
        <v>3601</v>
      </c>
      <c r="AF1596" s="24">
        <v>2948278</v>
      </c>
      <c r="AG1596" s="25" t="s">
        <v>78</v>
      </c>
      <c r="AH1596" s="24">
        <v>2948278</v>
      </c>
      <c r="AI1596" s="26" t="s">
        <v>78</v>
      </c>
      <c r="AJ1596" s="27">
        <v>43308</v>
      </c>
      <c r="AK1596" s="19"/>
      <c r="AL1596" s="28">
        <f t="shared" ca="1" si="140"/>
        <v>6.666666666666667</v>
      </c>
      <c r="AM1596" s="16" t="s">
        <v>183</v>
      </c>
      <c r="AN1596" s="16" t="s">
        <v>94</v>
      </c>
      <c r="AO1596" s="16" t="s">
        <v>466</v>
      </c>
      <c r="AP1596" s="30">
        <v>6.9690000000000002E-2</v>
      </c>
      <c r="AQ1596" s="31" t="s">
        <v>7529</v>
      </c>
      <c r="AR1596" s="31" t="s">
        <v>7529</v>
      </c>
      <c r="AS1596" s="16" t="s">
        <v>107</v>
      </c>
      <c r="AT1596" s="16"/>
      <c r="AU1596" s="33"/>
      <c r="AV1596" s="16"/>
      <c r="AW1596" s="16" t="s">
        <v>7530</v>
      </c>
      <c r="AX1596" s="16">
        <v>3128560434</v>
      </c>
      <c r="AY1596" s="16" t="s">
        <v>78</v>
      </c>
      <c r="AZ1596" s="16" t="str">
        <f t="shared" ca="1" si="138"/>
        <v xml:space="preserve"> </v>
      </c>
      <c r="BA1596" s="16" t="s">
        <v>87</v>
      </c>
      <c r="BB1596" s="16" t="s">
        <v>87</v>
      </c>
      <c r="BC1596" s="16"/>
      <c r="BD1596" s="18" t="s">
        <v>87</v>
      </c>
      <c r="BE1596" s="16"/>
      <c r="BF1596" s="16" t="s">
        <v>87</v>
      </c>
      <c r="BG1596" s="31"/>
      <c r="BH1596" s="16"/>
      <c r="BI1596" s="19"/>
      <c r="BJ1596" s="16"/>
      <c r="BK1596" s="16"/>
      <c r="BL1596" s="34"/>
    </row>
    <row r="1597" spans="1:64">
      <c r="A1597" s="15">
        <v>1753</v>
      </c>
      <c r="B1597" s="16">
        <v>301</v>
      </c>
      <c r="C1597" s="17" t="s">
        <v>64</v>
      </c>
      <c r="D1597" s="18">
        <v>1149453782</v>
      </c>
      <c r="E1597" s="18">
        <v>1149453782</v>
      </c>
      <c r="F1597" s="18">
        <v>1149453782</v>
      </c>
      <c r="G1597" s="17" t="s">
        <v>7531</v>
      </c>
      <c r="H1597" s="16" t="s">
        <v>89</v>
      </c>
      <c r="I1597" s="19">
        <v>29635</v>
      </c>
      <c r="J1597" s="16">
        <f t="shared" ca="1" si="139"/>
        <v>44</v>
      </c>
      <c r="K1597" s="17" t="s">
        <v>67</v>
      </c>
      <c r="L1597" s="16">
        <v>4070</v>
      </c>
      <c r="M1597" s="16" t="s">
        <v>3596</v>
      </c>
      <c r="N1597" s="16" t="s">
        <v>3597</v>
      </c>
      <c r="O1597" s="35" t="s">
        <v>3598</v>
      </c>
      <c r="P1597" s="16" t="s">
        <v>71</v>
      </c>
      <c r="Q1597" s="16" t="s">
        <v>131</v>
      </c>
      <c r="R1597" s="38" t="s">
        <v>73</v>
      </c>
      <c r="S1597" s="22"/>
      <c r="T1597" s="22">
        <v>1753</v>
      </c>
      <c r="U1597" s="22" t="s">
        <v>3597</v>
      </c>
      <c r="V1597" s="37" t="s">
        <v>3598</v>
      </c>
      <c r="W1597" s="16">
        <v>1000</v>
      </c>
      <c r="X1597" s="16" t="s">
        <v>74</v>
      </c>
      <c r="Y1597" s="16" t="s">
        <v>3599</v>
      </c>
      <c r="Z1597" s="16" t="s">
        <v>3600</v>
      </c>
      <c r="AA1597" s="16" t="s">
        <v>478</v>
      </c>
      <c r="AB1597" s="16" t="s">
        <v>771</v>
      </c>
      <c r="AC1597" s="16" t="s">
        <v>772</v>
      </c>
      <c r="AD1597" s="16" t="s">
        <v>7262</v>
      </c>
      <c r="AE1597" s="16" t="s">
        <v>3601</v>
      </c>
      <c r="AF1597" s="24">
        <v>2948278</v>
      </c>
      <c r="AG1597" s="25" t="s">
        <v>78</v>
      </c>
      <c r="AH1597" s="24">
        <v>2948278</v>
      </c>
      <c r="AI1597" s="26" t="s">
        <v>78</v>
      </c>
      <c r="AJ1597" s="27">
        <v>43059</v>
      </c>
      <c r="AK1597" s="19"/>
      <c r="AL1597" s="28">
        <f t="shared" ca="1" si="140"/>
        <v>7.333333333333333</v>
      </c>
      <c r="AM1597" s="16" t="s">
        <v>183</v>
      </c>
      <c r="AN1597" s="16" t="s">
        <v>94</v>
      </c>
      <c r="AO1597" s="16" t="s">
        <v>773</v>
      </c>
      <c r="AP1597" s="30">
        <v>6.9690000000000002E-2</v>
      </c>
      <c r="AQ1597" s="31" t="s">
        <v>7532</v>
      </c>
      <c r="AR1597" s="31" t="s">
        <v>7532</v>
      </c>
      <c r="AS1597" s="16" t="s">
        <v>107</v>
      </c>
      <c r="AT1597" s="16"/>
      <c r="AU1597" s="33"/>
      <c r="AV1597" s="16"/>
      <c r="AW1597" s="16" t="s">
        <v>7533</v>
      </c>
      <c r="AX1597" s="16">
        <v>3134319674</v>
      </c>
      <c r="AY1597" s="16" t="s">
        <v>78</v>
      </c>
      <c r="AZ1597" s="16" t="str">
        <f t="shared" ca="1" si="138"/>
        <v xml:space="preserve"> </v>
      </c>
      <c r="BA1597" s="16" t="s">
        <v>87</v>
      </c>
      <c r="BB1597" s="16" t="s">
        <v>87</v>
      </c>
      <c r="BC1597" s="16"/>
      <c r="BD1597" s="18" t="s">
        <v>87</v>
      </c>
      <c r="BE1597" s="16"/>
      <c r="BF1597" s="16" t="s">
        <v>87</v>
      </c>
      <c r="BG1597" s="31"/>
      <c r="BH1597" s="16"/>
      <c r="BI1597" s="19"/>
      <c r="BJ1597" s="16"/>
      <c r="BK1597" s="16"/>
      <c r="BL1597" s="34"/>
    </row>
    <row r="1598" spans="1:64">
      <c r="A1598" s="15">
        <v>1754</v>
      </c>
      <c r="B1598" s="16">
        <v>301</v>
      </c>
      <c r="C1598" s="17" t="s">
        <v>64</v>
      </c>
      <c r="D1598" s="18">
        <v>1149453793</v>
      </c>
      <c r="E1598" s="18">
        <v>1149453793</v>
      </c>
      <c r="F1598" s="18">
        <v>1149453793</v>
      </c>
      <c r="G1598" s="17" t="s">
        <v>7534</v>
      </c>
      <c r="H1598" s="16" t="s">
        <v>89</v>
      </c>
      <c r="I1598" s="19">
        <v>30667</v>
      </c>
      <c r="J1598" s="16">
        <f t="shared" ca="1" si="139"/>
        <v>41</v>
      </c>
      <c r="K1598" s="17" t="s">
        <v>67</v>
      </c>
      <c r="L1598" s="16">
        <v>4070</v>
      </c>
      <c r="M1598" s="16" t="s">
        <v>3596</v>
      </c>
      <c r="N1598" s="16" t="s">
        <v>3597</v>
      </c>
      <c r="O1598" s="35" t="s">
        <v>3598</v>
      </c>
      <c r="P1598" s="16" t="s">
        <v>71</v>
      </c>
      <c r="Q1598" s="16" t="s">
        <v>131</v>
      </c>
      <c r="R1598" s="38" t="s">
        <v>73</v>
      </c>
      <c r="S1598" s="22"/>
      <c r="T1598" s="22">
        <v>1754</v>
      </c>
      <c r="U1598" s="22" t="s">
        <v>3597</v>
      </c>
      <c r="V1598" s="37" t="s">
        <v>3598</v>
      </c>
      <c r="W1598" s="16">
        <v>1000</v>
      </c>
      <c r="X1598" s="16" t="s">
        <v>74</v>
      </c>
      <c r="Y1598" s="16" t="s">
        <v>3599</v>
      </c>
      <c r="Z1598" s="16" t="s">
        <v>3600</v>
      </c>
      <c r="AA1598" s="16" t="s">
        <v>1359</v>
      </c>
      <c r="AB1598" s="16" t="s">
        <v>4146</v>
      </c>
      <c r="AC1598" s="16" t="s">
        <v>1951</v>
      </c>
      <c r="AD1598" s="16" t="s">
        <v>4147</v>
      </c>
      <c r="AE1598" s="16" t="s">
        <v>3601</v>
      </c>
      <c r="AF1598" s="24">
        <v>2948278</v>
      </c>
      <c r="AG1598" s="25" t="s">
        <v>78</v>
      </c>
      <c r="AH1598" s="24">
        <v>2948278</v>
      </c>
      <c r="AI1598" s="26" t="s">
        <v>78</v>
      </c>
      <c r="AJ1598" s="27">
        <v>43285</v>
      </c>
      <c r="AK1598" s="19"/>
      <c r="AL1598" s="28">
        <f t="shared" ca="1" si="140"/>
        <v>6.75</v>
      </c>
      <c r="AM1598" s="16" t="s">
        <v>183</v>
      </c>
      <c r="AN1598" s="16" t="s">
        <v>94</v>
      </c>
      <c r="AO1598" s="16" t="s">
        <v>1953</v>
      </c>
      <c r="AP1598" s="30">
        <v>6.9690000000000002E-2</v>
      </c>
      <c r="AQ1598" s="31" t="s">
        <v>7535</v>
      </c>
      <c r="AR1598" s="31" t="s">
        <v>7535</v>
      </c>
      <c r="AS1598" s="16" t="s">
        <v>107</v>
      </c>
      <c r="AT1598" s="16"/>
      <c r="AU1598" s="33"/>
      <c r="AV1598" s="16"/>
      <c r="AW1598" s="16" t="s">
        <v>7536</v>
      </c>
      <c r="AX1598" s="16">
        <v>3138492644</v>
      </c>
      <c r="AY1598" s="16" t="s">
        <v>78</v>
      </c>
      <c r="AZ1598" s="16" t="str">
        <f t="shared" ca="1" si="138"/>
        <v xml:space="preserve"> </v>
      </c>
      <c r="BA1598" s="16" t="s">
        <v>87</v>
      </c>
      <c r="BB1598" s="16" t="s">
        <v>87</v>
      </c>
      <c r="BC1598" s="16"/>
      <c r="BD1598" s="18" t="s">
        <v>87</v>
      </c>
      <c r="BE1598" s="16"/>
      <c r="BF1598" s="16" t="s">
        <v>87</v>
      </c>
      <c r="BG1598" s="31"/>
      <c r="BH1598" s="16"/>
      <c r="BI1598" s="19"/>
      <c r="BJ1598" s="16"/>
      <c r="BK1598" s="16"/>
      <c r="BL1598" s="34"/>
    </row>
    <row r="1599" spans="1:64">
      <c r="A1599" s="15">
        <v>1755</v>
      </c>
      <c r="B1599" s="16">
        <v>301</v>
      </c>
      <c r="C1599" s="17" t="s">
        <v>64</v>
      </c>
      <c r="D1599" s="18">
        <v>1149453794</v>
      </c>
      <c r="E1599" s="18">
        <v>1149453794</v>
      </c>
      <c r="F1599" s="18">
        <v>1149453794</v>
      </c>
      <c r="G1599" s="17" t="s">
        <v>7537</v>
      </c>
      <c r="H1599" s="16" t="s">
        <v>89</v>
      </c>
      <c r="I1599" s="19">
        <v>31702</v>
      </c>
      <c r="J1599" s="16">
        <f t="shared" ca="1" si="139"/>
        <v>38</v>
      </c>
      <c r="K1599" s="17" t="s">
        <v>67</v>
      </c>
      <c r="L1599" s="16">
        <v>4070</v>
      </c>
      <c r="M1599" s="16" t="s">
        <v>3596</v>
      </c>
      <c r="N1599" s="16" t="s">
        <v>3597</v>
      </c>
      <c r="O1599" s="35" t="s">
        <v>3598</v>
      </c>
      <c r="P1599" s="16" t="s">
        <v>71</v>
      </c>
      <c r="Q1599" s="16" t="s">
        <v>131</v>
      </c>
      <c r="R1599" s="38" t="s">
        <v>73</v>
      </c>
      <c r="S1599" s="22"/>
      <c r="T1599" s="22">
        <v>1755</v>
      </c>
      <c r="U1599" s="22" t="s">
        <v>3597</v>
      </c>
      <c r="V1599" s="37" t="s">
        <v>3598</v>
      </c>
      <c r="W1599" s="16">
        <v>1000</v>
      </c>
      <c r="X1599" s="16" t="s">
        <v>74</v>
      </c>
      <c r="Y1599" s="16" t="s">
        <v>3599</v>
      </c>
      <c r="Z1599" s="16" t="s">
        <v>3600</v>
      </c>
      <c r="AA1599" s="16" t="s">
        <v>76</v>
      </c>
      <c r="AB1599" s="16" t="s">
        <v>76</v>
      </c>
      <c r="AC1599" s="16" t="s">
        <v>76</v>
      </c>
      <c r="AD1599" s="16"/>
      <c r="AE1599" s="16" t="s">
        <v>3601</v>
      </c>
      <c r="AF1599" s="24">
        <v>2948278</v>
      </c>
      <c r="AG1599" s="25" t="s">
        <v>78</v>
      </c>
      <c r="AH1599" s="24">
        <v>2948278</v>
      </c>
      <c r="AI1599" s="26" t="s">
        <v>78</v>
      </c>
      <c r="AJ1599" s="27">
        <v>43299</v>
      </c>
      <c r="AK1599" s="19"/>
      <c r="AL1599" s="28">
        <f t="shared" ca="1" si="140"/>
        <v>6.666666666666667</v>
      </c>
      <c r="AM1599" s="16" t="s">
        <v>183</v>
      </c>
      <c r="AN1599" s="16" t="s">
        <v>94</v>
      </c>
      <c r="AO1599" s="16" t="s">
        <v>82</v>
      </c>
      <c r="AP1599" s="30">
        <v>6.9690000000000002E-2</v>
      </c>
      <c r="AQ1599" s="31" t="s">
        <v>7538</v>
      </c>
      <c r="AR1599" s="31" t="s">
        <v>7538</v>
      </c>
      <c r="AS1599" s="16" t="s">
        <v>107</v>
      </c>
      <c r="AT1599" s="16"/>
      <c r="AU1599" s="33"/>
      <c r="AV1599" s="16"/>
      <c r="AW1599" s="16" t="s">
        <v>7539</v>
      </c>
      <c r="AX1599" s="16">
        <v>3102165041</v>
      </c>
      <c r="AY1599" s="16" t="s">
        <v>78</v>
      </c>
      <c r="AZ1599" s="16" t="str">
        <f t="shared" ca="1" si="138"/>
        <v xml:space="preserve"> </v>
      </c>
      <c r="BA1599" s="16" t="s">
        <v>87</v>
      </c>
      <c r="BB1599" s="16" t="s">
        <v>211</v>
      </c>
      <c r="BC1599" s="16"/>
      <c r="BD1599" s="18" t="s">
        <v>87</v>
      </c>
      <c r="BE1599" s="16"/>
      <c r="BF1599" s="16" t="s">
        <v>87</v>
      </c>
      <c r="BG1599" s="31"/>
      <c r="BH1599" s="16"/>
      <c r="BI1599" s="19"/>
      <c r="BJ1599" s="16"/>
      <c r="BK1599" s="16"/>
      <c r="BL1599" s="34"/>
    </row>
    <row r="1600" spans="1:64">
      <c r="A1600" s="15">
        <v>1756</v>
      </c>
      <c r="B1600" s="16">
        <v>301</v>
      </c>
      <c r="C1600" s="17" t="s">
        <v>112</v>
      </c>
      <c r="D1600" s="18">
        <v>1149453813</v>
      </c>
      <c r="E1600" s="18">
        <v>1149453813</v>
      </c>
      <c r="F1600" s="18">
        <v>1149453813</v>
      </c>
      <c r="G1600" s="17" t="s">
        <v>7540</v>
      </c>
      <c r="H1600" s="16" t="s">
        <v>89</v>
      </c>
      <c r="I1600" s="19">
        <v>33753</v>
      </c>
      <c r="J1600" s="16">
        <f t="shared" ca="1" si="139"/>
        <v>32</v>
      </c>
      <c r="K1600" s="17" t="s">
        <v>67</v>
      </c>
      <c r="L1600" s="16">
        <v>4070</v>
      </c>
      <c r="M1600" s="16" t="s">
        <v>3596</v>
      </c>
      <c r="N1600" s="16" t="s">
        <v>3597</v>
      </c>
      <c r="O1600" s="35" t="s">
        <v>3598</v>
      </c>
      <c r="P1600" s="16" t="s">
        <v>71</v>
      </c>
      <c r="Q1600" s="16" t="s">
        <v>131</v>
      </c>
      <c r="R1600" s="38" t="s">
        <v>73</v>
      </c>
      <c r="S1600" s="22"/>
      <c r="T1600" s="22">
        <v>1756</v>
      </c>
      <c r="U1600" s="22" t="s">
        <v>3597</v>
      </c>
      <c r="V1600" s="37" t="s">
        <v>3598</v>
      </c>
      <c r="W1600" s="16">
        <v>1000</v>
      </c>
      <c r="X1600" s="16" t="s">
        <v>74</v>
      </c>
      <c r="Y1600" s="16" t="s">
        <v>3599</v>
      </c>
      <c r="Z1600" s="16" t="s">
        <v>3600</v>
      </c>
      <c r="AA1600" s="16" t="s">
        <v>1359</v>
      </c>
      <c r="AB1600" s="16" t="s">
        <v>4146</v>
      </c>
      <c r="AC1600" s="16" t="s">
        <v>1951</v>
      </c>
      <c r="AD1600" s="16" t="s">
        <v>4147</v>
      </c>
      <c r="AE1600" s="16" t="s">
        <v>3601</v>
      </c>
      <c r="AF1600" s="24">
        <v>2948278</v>
      </c>
      <c r="AG1600" s="25" t="s">
        <v>78</v>
      </c>
      <c r="AH1600" s="24">
        <v>2948278</v>
      </c>
      <c r="AI1600" s="26" t="s">
        <v>78</v>
      </c>
      <c r="AJ1600" s="27">
        <v>43059</v>
      </c>
      <c r="AK1600" s="19"/>
      <c r="AL1600" s="28">
        <f t="shared" ca="1" si="140"/>
        <v>7.333333333333333</v>
      </c>
      <c r="AM1600" s="16" t="s">
        <v>120</v>
      </c>
      <c r="AN1600" s="16" t="s">
        <v>94</v>
      </c>
      <c r="AO1600" s="16" t="s">
        <v>1953</v>
      </c>
      <c r="AP1600" s="30">
        <v>6.9690000000000002E-2</v>
      </c>
      <c r="AQ1600" s="31" t="s">
        <v>7541</v>
      </c>
      <c r="AR1600" s="31" t="s">
        <v>7541</v>
      </c>
      <c r="AS1600" s="16" t="s">
        <v>107</v>
      </c>
      <c r="AT1600" s="16"/>
      <c r="AU1600" s="33"/>
      <c r="AV1600" s="16"/>
      <c r="AW1600" s="16" t="s">
        <v>7542</v>
      </c>
      <c r="AX1600" s="16">
        <v>3212579432</v>
      </c>
      <c r="AY1600" s="16" t="s">
        <v>78</v>
      </c>
      <c r="AZ1600" s="16" t="str">
        <f t="shared" ca="1" si="138"/>
        <v xml:space="preserve"> </v>
      </c>
      <c r="BA1600" s="16" t="s">
        <v>87</v>
      </c>
      <c r="BB1600" s="16" t="s">
        <v>87</v>
      </c>
      <c r="BC1600" s="16"/>
      <c r="BD1600" s="18" t="s">
        <v>87</v>
      </c>
      <c r="BE1600" s="16"/>
      <c r="BF1600" s="16" t="s">
        <v>87</v>
      </c>
      <c r="BG1600" s="31"/>
      <c r="BH1600" s="16"/>
      <c r="BI1600" s="19"/>
      <c r="BJ1600" s="16"/>
      <c r="BK1600" s="16"/>
      <c r="BL1600" s="34"/>
    </row>
    <row r="1601" spans="1:64">
      <c r="A1601" s="15">
        <v>1757</v>
      </c>
      <c r="B1601" s="16">
        <v>301</v>
      </c>
      <c r="C1601" s="17" t="s">
        <v>64</v>
      </c>
      <c r="D1601" s="18">
        <v>1110511957</v>
      </c>
      <c r="E1601" s="18">
        <v>1110511957</v>
      </c>
      <c r="F1601" s="18">
        <v>1110511957</v>
      </c>
      <c r="G1601" s="17" t="s">
        <v>7543</v>
      </c>
      <c r="H1601" s="16" t="s">
        <v>89</v>
      </c>
      <c r="I1601" s="19">
        <v>28242</v>
      </c>
      <c r="J1601" s="16">
        <f t="shared" ca="1" si="139"/>
        <v>47</v>
      </c>
      <c r="K1601" s="17" t="s">
        <v>67</v>
      </c>
      <c r="L1601" s="16">
        <v>4070</v>
      </c>
      <c r="M1601" s="16" t="s">
        <v>3596</v>
      </c>
      <c r="N1601" s="16" t="s">
        <v>3597</v>
      </c>
      <c r="O1601" s="35" t="s">
        <v>3598</v>
      </c>
      <c r="P1601" s="16" t="s">
        <v>71</v>
      </c>
      <c r="Q1601" s="16" t="s">
        <v>131</v>
      </c>
      <c r="R1601" s="38" t="s">
        <v>73</v>
      </c>
      <c r="S1601" s="22"/>
      <c r="T1601" s="22">
        <v>1757</v>
      </c>
      <c r="U1601" s="22" t="s">
        <v>3597</v>
      </c>
      <c r="V1601" s="37" t="s">
        <v>3598</v>
      </c>
      <c r="W1601" s="16">
        <v>1000</v>
      </c>
      <c r="X1601" s="16" t="s">
        <v>74</v>
      </c>
      <c r="Y1601" s="16" t="s">
        <v>3599</v>
      </c>
      <c r="Z1601" s="16" t="s">
        <v>3600</v>
      </c>
      <c r="AA1601" s="16" t="s">
        <v>433</v>
      </c>
      <c r="AB1601" s="16" t="s">
        <v>4157</v>
      </c>
      <c r="AC1601" s="16" t="s">
        <v>756</v>
      </c>
      <c r="AD1601" s="16"/>
      <c r="AE1601" s="16" t="s">
        <v>1324</v>
      </c>
      <c r="AF1601" s="24">
        <v>2948278</v>
      </c>
      <c r="AG1601" s="25" t="s">
        <v>78</v>
      </c>
      <c r="AH1601" s="24">
        <v>2948278</v>
      </c>
      <c r="AI1601" s="26" t="s">
        <v>78</v>
      </c>
      <c r="AJ1601" s="27">
        <v>44845</v>
      </c>
      <c r="AK1601" s="19" t="s">
        <v>7544</v>
      </c>
      <c r="AL1601" s="28">
        <f t="shared" ca="1" si="140"/>
        <v>2.4166666666666665</v>
      </c>
      <c r="AM1601" s="16" t="s">
        <v>173</v>
      </c>
      <c r="AN1601" s="16" t="s">
        <v>240</v>
      </c>
      <c r="AO1601" s="16" t="s">
        <v>7545</v>
      </c>
      <c r="AP1601" s="30">
        <v>6.9690000000000002E-2</v>
      </c>
      <c r="AQ1601" s="31" t="s">
        <v>7546</v>
      </c>
      <c r="AR1601" s="31" t="s">
        <v>7547</v>
      </c>
      <c r="AS1601" s="16" t="s">
        <v>107</v>
      </c>
      <c r="AT1601" s="16" t="s">
        <v>7548</v>
      </c>
      <c r="AU1601" s="33"/>
      <c r="AV1601" s="16"/>
      <c r="AW1601" s="16" t="s">
        <v>7549</v>
      </c>
      <c r="AX1601" s="16">
        <v>3160498519</v>
      </c>
      <c r="AY1601" s="16">
        <v>3135660851</v>
      </c>
      <c r="AZ1601" s="16" t="str">
        <f t="shared" ca="1" si="138"/>
        <v xml:space="preserve"> </v>
      </c>
      <c r="BA1601" s="16" t="s">
        <v>87</v>
      </c>
      <c r="BB1601" s="16" t="s">
        <v>87</v>
      </c>
      <c r="BC1601" s="16"/>
      <c r="BD1601" s="18" t="s">
        <v>87</v>
      </c>
      <c r="BE1601" s="16"/>
      <c r="BF1601" s="16" t="s">
        <v>87</v>
      </c>
      <c r="BG1601" s="31"/>
      <c r="BH1601" s="16"/>
      <c r="BI1601" s="19"/>
      <c r="BJ1601" s="16"/>
      <c r="BK1601" s="16"/>
      <c r="BL1601" s="34"/>
    </row>
    <row r="1602" spans="1:64">
      <c r="A1602" s="15">
        <v>1758</v>
      </c>
      <c r="B1602" s="16">
        <v>301</v>
      </c>
      <c r="C1602" s="17" t="s">
        <v>64</v>
      </c>
      <c r="D1602" s="18">
        <v>1149453838</v>
      </c>
      <c r="E1602" s="18">
        <v>1149453838</v>
      </c>
      <c r="F1602" s="18">
        <v>1149453838</v>
      </c>
      <c r="G1602" s="17" t="s">
        <v>7550</v>
      </c>
      <c r="H1602" s="16" t="s">
        <v>89</v>
      </c>
      <c r="I1602" s="19" t="s">
        <v>7551</v>
      </c>
      <c r="J1602" s="16">
        <f t="shared" ca="1" si="139"/>
        <v>38</v>
      </c>
      <c r="K1602" s="17" t="s">
        <v>67</v>
      </c>
      <c r="L1602" s="16">
        <v>4070</v>
      </c>
      <c r="M1602" s="16" t="s">
        <v>3596</v>
      </c>
      <c r="N1602" s="16" t="s">
        <v>3597</v>
      </c>
      <c r="O1602" s="35" t="s">
        <v>3598</v>
      </c>
      <c r="P1602" s="16" t="s">
        <v>71</v>
      </c>
      <c r="Q1602" s="16" t="s">
        <v>131</v>
      </c>
      <c r="R1602" s="38" t="s">
        <v>73</v>
      </c>
      <c r="S1602" s="22"/>
      <c r="T1602" s="22">
        <v>1758</v>
      </c>
      <c r="U1602" s="22" t="s">
        <v>3597</v>
      </c>
      <c r="V1602" s="37" t="s">
        <v>3598</v>
      </c>
      <c r="W1602" s="16">
        <v>1000</v>
      </c>
      <c r="X1602" s="16" t="s">
        <v>74</v>
      </c>
      <c r="Y1602" s="16" t="s">
        <v>3599</v>
      </c>
      <c r="Z1602" s="16" t="s">
        <v>3600</v>
      </c>
      <c r="AA1602" s="16" t="s">
        <v>1359</v>
      </c>
      <c r="AB1602" s="16" t="s">
        <v>4146</v>
      </c>
      <c r="AC1602" s="16" t="s">
        <v>1951</v>
      </c>
      <c r="AD1602" s="16" t="s">
        <v>4147</v>
      </c>
      <c r="AE1602" s="16" t="s">
        <v>3601</v>
      </c>
      <c r="AF1602" s="24">
        <v>2948278</v>
      </c>
      <c r="AG1602" s="25" t="s">
        <v>78</v>
      </c>
      <c r="AH1602" s="24">
        <v>2948278</v>
      </c>
      <c r="AI1602" s="26" t="s">
        <v>78</v>
      </c>
      <c r="AJ1602" s="27">
        <v>43285</v>
      </c>
      <c r="AK1602" s="19"/>
      <c r="AL1602" s="28">
        <f t="shared" ca="1" si="140"/>
        <v>6.75</v>
      </c>
      <c r="AM1602" s="16" t="s">
        <v>183</v>
      </c>
      <c r="AN1602" s="16" t="s">
        <v>94</v>
      </c>
      <c r="AO1602" s="16" t="s">
        <v>1953</v>
      </c>
      <c r="AP1602" s="30">
        <v>6.9690000000000002E-2</v>
      </c>
      <c r="AQ1602" s="31" t="s">
        <v>7552</v>
      </c>
      <c r="AR1602" s="31" t="s">
        <v>7552</v>
      </c>
      <c r="AS1602" s="16" t="s">
        <v>107</v>
      </c>
      <c r="AT1602" s="16"/>
      <c r="AU1602" s="33"/>
      <c r="AV1602" s="16"/>
      <c r="AW1602" s="16" t="s">
        <v>7553</v>
      </c>
      <c r="AX1602" s="16">
        <v>3203854816</v>
      </c>
      <c r="AY1602" s="16" t="s">
        <v>78</v>
      </c>
      <c r="AZ1602" s="16" t="str">
        <f t="shared" ref="AZ1602:AZ1665" ca="1" si="141">IF(AND(C1602="MASCULINO",J1602&gt;=59),"Prepensionado",IF(AND(C1602="FEMENINO",J1602&gt;=54),"Prepensionado"," "))</f>
        <v xml:space="preserve"> </v>
      </c>
      <c r="BA1602" s="16" t="s">
        <v>87</v>
      </c>
      <c r="BB1602" s="16" t="s">
        <v>211</v>
      </c>
      <c r="BC1602" s="16"/>
      <c r="BD1602" s="18" t="s">
        <v>87</v>
      </c>
      <c r="BE1602" s="16"/>
      <c r="BF1602" s="16" t="s">
        <v>87</v>
      </c>
      <c r="BG1602" s="31"/>
      <c r="BH1602" s="16"/>
      <c r="BI1602" s="19"/>
      <c r="BJ1602" s="16"/>
      <c r="BK1602" s="16"/>
      <c r="BL1602" s="34"/>
    </row>
    <row r="1603" spans="1:64">
      <c r="A1603" s="15">
        <v>1759</v>
      </c>
      <c r="B1603" s="16">
        <v>301</v>
      </c>
      <c r="C1603" s="17" t="s">
        <v>64</v>
      </c>
      <c r="D1603" s="18">
        <v>1149453853</v>
      </c>
      <c r="E1603" s="18">
        <v>1149453853</v>
      </c>
      <c r="F1603" s="18">
        <v>1149453853</v>
      </c>
      <c r="G1603" s="17" t="s">
        <v>7554</v>
      </c>
      <c r="H1603" s="16" t="s">
        <v>89</v>
      </c>
      <c r="I1603" s="19">
        <v>33953</v>
      </c>
      <c r="J1603" s="16">
        <f t="shared" ca="1" si="139"/>
        <v>32</v>
      </c>
      <c r="K1603" s="17" t="s">
        <v>67</v>
      </c>
      <c r="L1603" s="16">
        <v>4070</v>
      </c>
      <c r="M1603" s="16" t="s">
        <v>3596</v>
      </c>
      <c r="N1603" s="16" t="s">
        <v>3597</v>
      </c>
      <c r="O1603" s="35" t="s">
        <v>3598</v>
      </c>
      <c r="P1603" s="16" t="s">
        <v>71</v>
      </c>
      <c r="Q1603" s="16" t="s">
        <v>131</v>
      </c>
      <c r="R1603" s="38" t="s">
        <v>73</v>
      </c>
      <c r="S1603" s="22"/>
      <c r="T1603" s="22">
        <v>1759</v>
      </c>
      <c r="U1603" s="22" t="s">
        <v>3597</v>
      </c>
      <c r="V1603" s="37" t="s">
        <v>3598</v>
      </c>
      <c r="W1603" s="16">
        <v>1000</v>
      </c>
      <c r="X1603" s="16" t="s">
        <v>74</v>
      </c>
      <c r="Y1603" s="16" t="s">
        <v>3599</v>
      </c>
      <c r="Z1603" s="16" t="s">
        <v>3600</v>
      </c>
      <c r="AA1603" s="16" t="s">
        <v>1359</v>
      </c>
      <c r="AB1603" s="16" t="s">
        <v>4146</v>
      </c>
      <c r="AC1603" s="16" t="s">
        <v>1951</v>
      </c>
      <c r="AD1603" s="16" t="s">
        <v>4147</v>
      </c>
      <c r="AE1603" s="16" t="s">
        <v>3601</v>
      </c>
      <c r="AF1603" s="24">
        <v>2948278</v>
      </c>
      <c r="AG1603" s="25" t="s">
        <v>78</v>
      </c>
      <c r="AH1603" s="24">
        <v>2948278</v>
      </c>
      <c r="AI1603" s="26" t="s">
        <v>78</v>
      </c>
      <c r="AJ1603" s="27">
        <v>43059</v>
      </c>
      <c r="AK1603" s="19"/>
      <c r="AL1603" s="28">
        <f t="shared" ca="1" si="140"/>
        <v>7.333333333333333</v>
      </c>
      <c r="AM1603" s="16" t="s">
        <v>183</v>
      </c>
      <c r="AN1603" s="16" t="s">
        <v>94</v>
      </c>
      <c r="AO1603" s="16" t="s">
        <v>1953</v>
      </c>
      <c r="AP1603" s="30">
        <v>6.9690000000000002E-2</v>
      </c>
      <c r="AQ1603" s="31" t="s">
        <v>7555</v>
      </c>
      <c r="AR1603" s="31" t="s">
        <v>7555</v>
      </c>
      <c r="AS1603" s="16" t="s">
        <v>107</v>
      </c>
      <c r="AT1603" s="16"/>
      <c r="AU1603" s="33"/>
      <c r="AV1603" s="16"/>
      <c r="AW1603" s="16" t="s">
        <v>7556</v>
      </c>
      <c r="AX1603" s="16">
        <v>3105460047</v>
      </c>
      <c r="AY1603" s="16">
        <v>3105460047</v>
      </c>
      <c r="AZ1603" s="16" t="str">
        <f t="shared" ca="1" si="141"/>
        <v xml:space="preserve"> </v>
      </c>
      <c r="BA1603" s="16" t="s">
        <v>87</v>
      </c>
      <c r="BB1603" s="16" t="s">
        <v>211</v>
      </c>
      <c r="BC1603" s="16"/>
      <c r="BD1603" s="18" t="s">
        <v>87</v>
      </c>
      <c r="BE1603" s="16"/>
      <c r="BF1603" s="16" t="s">
        <v>87</v>
      </c>
      <c r="BG1603" s="31"/>
      <c r="BH1603" s="16"/>
      <c r="BI1603" s="19"/>
      <c r="BJ1603" s="16"/>
      <c r="BK1603" s="16"/>
      <c r="BL1603" s="34"/>
    </row>
    <row r="1604" spans="1:64">
      <c r="A1604" s="15">
        <v>1760</v>
      </c>
      <c r="B1604" s="16">
        <v>301</v>
      </c>
      <c r="C1604" s="17" t="s">
        <v>64</v>
      </c>
      <c r="D1604" s="18">
        <v>1151203815</v>
      </c>
      <c r="E1604" s="18">
        <v>1151203815</v>
      </c>
      <c r="F1604" s="18">
        <v>1151203815</v>
      </c>
      <c r="G1604" s="17" t="s">
        <v>7557</v>
      </c>
      <c r="H1604" s="16" t="s">
        <v>66</v>
      </c>
      <c r="I1604" s="19">
        <v>29277</v>
      </c>
      <c r="J1604" s="16">
        <f t="shared" ca="1" si="139"/>
        <v>45</v>
      </c>
      <c r="K1604" s="17" t="s">
        <v>67</v>
      </c>
      <c r="L1604" s="16">
        <v>4070</v>
      </c>
      <c r="M1604" s="16" t="s">
        <v>3596</v>
      </c>
      <c r="N1604" s="16" t="s">
        <v>3597</v>
      </c>
      <c r="O1604" s="35" t="s">
        <v>3598</v>
      </c>
      <c r="P1604" s="16" t="s">
        <v>71</v>
      </c>
      <c r="Q1604" s="16" t="s">
        <v>131</v>
      </c>
      <c r="R1604" s="38" t="s">
        <v>73</v>
      </c>
      <c r="S1604" s="22"/>
      <c r="T1604" s="22">
        <v>1760</v>
      </c>
      <c r="U1604" s="22" t="s">
        <v>3597</v>
      </c>
      <c r="V1604" s="37" t="s">
        <v>3598</v>
      </c>
      <c r="W1604" s="16">
        <v>1000</v>
      </c>
      <c r="X1604" s="16" t="s">
        <v>74</v>
      </c>
      <c r="Y1604" s="16" t="s">
        <v>3599</v>
      </c>
      <c r="Z1604" s="16" t="s">
        <v>3600</v>
      </c>
      <c r="AA1604" s="16" t="s">
        <v>433</v>
      </c>
      <c r="AB1604" s="16" t="s">
        <v>7558</v>
      </c>
      <c r="AC1604" s="16" t="s">
        <v>497</v>
      </c>
      <c r="AD1604" s="16" t="s">
        <v>3359</v>
      </c>
      <c r="AE1604" s="16" t="s">
        <v>3601</v>
      </c>
      <c r="AF1604" s="24">
        <v>2948278</v>
      </c>
      <c r="AG1604" s="25" t="s">
        <v>78</v>
      </c>
      <c r="AH1604" s="24">
        <v>2948278</v>
      </c>
      <c r="AI1604" s="26" t="s">
        <v>78</v>
      </c>
      <c r="AJ1604" s="27">
        <v>43089</v>
      </c>
      <c r="AK1604" s="19"/>
      <c r="AL1604" s="28">
        <f t="shared" ca="1" si="140"/>
        <v>7.25</v>
      </c>
      <c r="AM1604" s="16" t="s">
        <v>183</v>
      </c>
      <c r="AN1604" s="16" t="s">
        <v>94</v>
      </c>
      <c r="AO1604" s="16" t="s">
        <v>498</v>
      </c>
      <c r="AP1604" s="30">
        <v>6.9690000000000002E-2</v>
      </c>
      <c r="AQ1604" s="31" t="s">
        <v>7559</v>
      </c>
      <c r="AR1604" s="31" t="s">
        <v>7559</v>
      </c>
      <c r="AS1604" s="16" t="s">
        <v>107</v>
      </c>
      <c r="AT1604" s="16"/>
      <c r="AU1604" s="33"/>
      <c r="AV1604" s="16"/>
      <c r="AW1604" s="16" t="s">
        <v>7560</v>
      </c>
      <c r="AX1604" s="16">
        <v>3138575477</v>
      </c>
      <c r="AY1604" s="16" t="s">
        <v>78</v>
      </c>
      <c r="AZ1604" s="16" t="str">
        <f t="shared" ca="1" si="141"/>
        <v xml:space="preserve"> </v>
      </c>
      <c r="BA1604" s="16" t="s">
        <v>87</v>
      </c>
      <c r="BB1604" s="16" t="s">
        <v>87</v>
      </c>
      <c r="BC1604" s="16"/>
      <c r="BD1604" s="18" t="s">
        <v>87</v>
      </c>
      <c r="BE1604" s="16"/>
      <c r="BF1604" s="16" t="s">
        <v>87</v>
      </c>
      <c r="BG1604" s="31"/>
      <c r="BH1604" s="16"/>
      <c r="BI1604" s="19"/>
      <c r="BJ1604" s="16"/>
      <c r="BK1604" s="16"/>
      <c r="BL1604" s="34"/>
    </row>
    <row r="1605" spans="1:64">
      <c r="A1605" s="15">
        <v>1761</v>
      </c>
      <c r="B1605" s="16">
        <v>301</v>
      </c>
      <c r="C1605" s="17" t="s">
        <v>112</v>
      </c>
      <c r="D1605" s="18">
        <v>1151436981</v>
      </c>
      <c r="E1605" s="18">
        <v>1151436981</v>
      </c>
      <c r="F1605" s="18">
        <v>1151436981</v>
      </c>
      <c r="G1605" s="17" t="s">
        <v>7561</v>
      </c>
      <c r="H1605" s="16" t="s">
        <v>89</v>
      </c>
      <c r="I1605" s="19">
        <v>34561</v>
      </c>
      <c r="J1605" s="16">
        <f t="shared" ca="1" si="139"/>
        <v>30</v>
      </c>
      <c r="K1605" s="17" t="s">
        <v>67</v>
      </c>
      <c r="L1605" s="16">
        <v>4070</v>
      </c>
      <c r="M1605" s="16" t="s">
        <v>3596</v>
      </c>
      <c r="N1605" s="16" t="s">
        <v>3597</v>
      </c>
      <c r="O1605" s="35" t="s">
        <v>3598</v>
      </c>
      <c r="P1605" s="16" t="s">
        <v>71</v>
      </c>
      <c r="Q1605" s="16" t="s">
        <v>131</v>
      </c>
      <c r="R1605" s="38" t="s">
        <v>73</v>
      </c>
      <c r="S1605" s="22"/>
      <c r="T1605" s="22">
        <v>1761</v>
      </c>
      <c r="U1605" s="22" t="s">
        <v>3597</v>
      </c>
      <c r="V1605" s="37" t="s">
        <v>3598</v>
      </c>
      <c r="W1605" s="16">
        <v>1000</v>
      </c>
      <c r="X1605" s="16" t="s">
        <v>74</v>
      </c>
      <c r="Y1605" s="16" t="s">
        <v>3599</v>
      </c>
      <c r="Z1605" s="16" t="s">
        <v>3600</v>
      </c>
      <c r="AA1605" s="16" t="s">
        <v>339</v>
      </c>
      <c r="AB1605" s="16" t="s">
        <v>4188</v>
      </c>
      <c r="AC1605" s="16" t="s">
        <v>341</v>
      </c>
      <c r="AD1605" s="16"/>
      <c r="AE1605" s="16" t="s">
        <v>3601</v>
      </c>
      <c r="AF1605" s="24">
        <v>2948278</v>
      </c>
      <c r="AG1605" s="25" t="s">
        <v>78</v>
      </c>
      <c r="AH1605" s="24">
        <v>2948278</v>
      </c>
      <c r="AI1605" s="26" t="s">
        <v>78</v>
      </c>
      <c r="AJ1605" s="27">
        <v>43059</v>
      </c>
      <c r="AK1605" s="19"/>
      <c r="AL1605" s="28">
        <f t="shared" ca="1" si="140"/>
        <v>7.333333333333333</v>
      </c>
      <c r="AM1605" s="16" t="s">
        <v>183</v>
      </c>
      <c r="AN1605" s="16" t="s">
        <v>94</v>
      </c>
      <c r="AO1605" s="16" t="s">
        <v>343</v>
      </c>
      <c r="AP1605" s="30">
        <v>6.9690000000000002E-2</v>
      </c>
      <c r="AQ1605" s="31" t="s">
        <v>7562</v>
      </c>
      <c r="AR1605" s="31" t="s">
        <v>7562</v>
      </c>
      <c r="AS1605" s="16" t="s">
        <v>107</v>
      </c>
      <c r="AT1605" s="16"/>
      <c r="AU1605" s="33"/>
      <c r="AV1605" s="16"/>
      <c r="AW1605" s="16" t="s">
        <v>7563</v>
      </c>
      <c r="AX1605" s="16">
        <v>3235021105</v>
      </c>
      <c r="AY1605" s="16" t="s">
        <v>78</v>
      </c>
      <c r="AZ1605" s="16" t="str">
        <f t="shared" ca="1" si="141"/>
        <v xml:space="preserve"> </v>
      </c>
      <c r="BA1605" s="16" t="s">
        <v>87</v>
      </c>
      <c r="BB1605" s="16" t="s">
        <v>87</v>
      </c>
      <c r="BC1605" s="16"/>
      <c r="BD1605" s="18" t="s">
        <v>87</v>
      </c>
      <c r="BE1605" s="16"/>
      <c r="BF1605" s="16" t="s">
        <v>87</v>
      </c>
      <c r="BG1605" s="31"/>
      <c r="BH1605" s="16"/>
      <c r="BI1605" s="19"/>
      <c r="BJ1605" s="16"/>
      <c r="BK1605" s="16"/>
      <c r="BL1605" s="34"/>
    </row>
    <row r="1606" spans="1:64">
      <c r="A1606" s="15">
        <v>1762</v>
      </c>
      <c r="B1606" s="16">
        <v>301</v>
      </c>
      <c r="C1606" s="17" t="s">
        <v>64</v>
      </c>
      <c r="D1606" s="18">
        <v>1151461963</v>
      </c>
      <c r="E1606" s="18" t="e">
        <v>#N/A</v>
      </c>
      <c r="F1606" s="18" t="e">
        <v>#N/A</v>
      </c>
      <c r="G1606" s="17" t="s">
        <v>7564</v>
      </c>
      <c r="H1606" s="16"/>
      <c r="I1606" s="19" t="s">
        <v>7565</v>
      </c>
      <c r="J1606" s="16">
        <f t="shared" ca="1" si="139"/>
        <v>29</v>
      </c>
      <c r="K1606" s="17" t="s">
        <v>67</v>
      </c>
      <c r="L1606" s="16">
        <v>4070</v>
      </c>
      <c r="M1606" s="16" t="s">
        <v>3596</v>
      </c>
      <c r="N1606" s="16" t="s">
        <v>3597</v>
      </c>
      <c r="O1606" s="35" t="s">
        <v>3598</v>
      </c>
      <c r="P1606" s="16" t="s">
        <v>71</v>
      </c>
      <c r="Q1606" s="16" t="s">
        <v>131</v>
      </c>
      <c r="R1606" s="16" t="s">
        <v>1726</v>
      </c>
      <c r="S1606" s="22"/>
      <c r="T1606" s="22">
        <v>1762</v>
      </c>
      <c r="U1606" s="22" t="s">
        <v>3597</v>
      </c>
      <c r="V1606" s="37" t="s">
        <v>3598</v>
      </c>
      <c r="W1606" s="16">
        <v>1000</v>
      </c>
      <c r="X1606" s="16" t="s">
        <v>74</v>
      </c>
      <c r="Y1606" s="16" t="s">
        <v>3599</v>
      </c>
      <c r="Z1606" s="16" t="s">
        <v>3600</v>
      </c>
      <c r="AA1606" s="16" t="s">
        <v>421</v>
      </c>
      <c r="AB1606" s="16" t="s">
        <v>3649</v>
      </c>
      <c r="AC1606" s="16" t="s">
        <v>545</v>
      </c>
      <c r="AD1606" s="16"/>
      <c r="AE1606" s="16" t="s">
        <v>3601</v>
      </c>
      <c r="AF1606" s="24">
        <v>2948278</v>
      </c>
      <c r="AG1606" s="25" t="s">
        <v>78</v>
      </c>
      <c r="AH1606" s="24">
        <v>2948278</v>
      </c>
      <c r="AI1606" s="26" t="s">
        <v>78</v>
      </c>
      <c r="AJ1606" s="27">
        <v>42996</v>
      </c>
      <c r="AK1606" s="19"/>
      <c r="AL1606" s="28">
        <f t="shared" ca="1" si="140"/>
        <v>7.5</v>
      </c>
      <c r="AM1606" s="16" t="s">
        <v>183</v>
      </c>
      <c r="AN1606" s="16" t="s">
        <v>94</v>
      </c>
      <c r="AO1606" s="16" t="s">
        <v>546</v>
      </c>
      <c r="AP1606" s="30">
        <v>6.9690000000000002E-2</v>
      </c>
      <c r="AQ1606" s="31" t="s">
        <v>7566</v>
      </c>
      <c r="AR1606" s="31" t="s">
        <v>7566</v>
      </c>
      <c r="AS1606" s="16" t="s">
        <v>107</v>
      </c>
      <c r="AT1606" s="16"/>
      <c r="AU1606" s="33"/>
      <c r="AV1606" s="16"/>
      <c r="AW1606" s="16" t="s">
        <v>7567</v>
      </c>
      <c r="AX1606" s="16">
        <v>3105375682</v>
      </c>
      <c r="AY1606" s="16" t="s">
        <v>78</v>
      </c>
      <c r="AZ1606" s="16" t="str">
        <f t="shared" ca="1" si="141"/>
        <v xml:space="preserve"> </v>
      </c>
      <c r="BA1606" s="16" t="s">
        <v>87</v>
      </c>
      <c r="BB1606" s="16" t="s">
        <v>87</v>
      </c>
      <c r="BC1606" s="16"/>
      <c r="BD1606" s="18" t="s">
        <v>87</v>
      </c>
      <c r="BE1606" s="16"/>
      <c r="BF1606" s="16" t="s">
        <v>87</v>
      </c>
      <c r="BG1606" s="31"/>
      <c r="BH1606" s="16"/>
      <c r="BI1606" s="19"/>
      <c r="BJ1606" s="16"/>
      <c r="BK1606" s="16"/>
      <c r="BL1606" s="34"/>
    </row>
    <row r="1607" spans="1:64">
      <c r="A1607" s="15">
        <v>1763</v>
      </c>
      <c r="B1607" s="16">
        <v>301</v>
      </c>
      <c r="C1607" s="17" t="s">
        <v>64</v>
      </c>
      <c r="D1607" s="18">
        <v>1151461964</v>
      </c>
      <c r="E1607" s="18">
        <v>1151461964</v>
      </c>
      <c r="F1607" s="18">
        <v>1151461964</v>
      </c>
      <c r="G1607" s="17" t="s">
        <v>7568</v>
      </c>
      <c r="H1607" s="16"/>
      <c r="I1607" s="19">
        <v>34842</v>
      </c>
      <c r="J1607" s="16">
        <f t="shared" ca="1" si="139"/>
        <v>29</v>
      </c>
      <c r="K1607" s="17" t="s">
        <v>67</v>
      </c>
      <c r="L1607" s="16">
        <v>4070</v>
      </c>
      <c r="M1607" s="16" t="s">
        <v>3596</v>
      </c>
      <c r="N1607" s="16" t="s">
        <v>3597</v>
      </c>
      <c r="O1607" s="35" t="s">
        <v>3598</v>
      </c>
      <c r="P1607" s="16" t="s">
        <v>71</v>
      </c>
      <c r="Q1607" s="16" t="s">
        <v>131</v>
      </c>
      <c r="R1607" s="38" t="s">
        <v>73</v>
      </c>
      <c r="S1607" s="22"/>
      <c r="T1607" s="22">
        <v>1763</v>
      </c>
      <c r="U1607" s="22" t="s">
        <v>3597</v>
      </c>
      <c r="V1607" s="37" t="s">
        <v>3598</v>
      </c>
      <c r="W1607" s="16">
        <v>1000</v>
      </c>
      <c r="X1607" s="16" t="s">
        <v>74</v>
      </c>
      <c r="Y1607" s="16" t="s">
        <v>3599</v>
      </c>
      <c r="Z1607" s="16" t="s">
        <v>3600</v>
      </c>
      <c r="AA1607" s="16" t="s">
        <v>421</v>
      </c>
      <c r="AB1607" s="16" t="s">
        <v>3649</v>
      </c>
      <c r="AC1607" s="16" t="s">
        <v>545</v>
      </c>
      <c r="AD1607" s="16"/>
      <c r="AE1607" s="16" t="s">
        <v>3601</v>
      </c>
      <c r="AF1607" s="24">
        <v>2948278</v>
      </c>
      <c r="AG1607" s="25" t="s">
        <v>78</v>
      </c>
      <c r="AH1607" s="24">
        <v>2948278</v>
      </c>
      <c r="AI1607" s="26" t="s">
        <v>78</v>
      </c>
      <c r="AJ1607" s="27">
        <v>43059</v>
      </c>
      <c r="AK1607" s="19"/>
      <c r="AL1607" s="28">
        <f t="shared" ca="1" si="140"/>
        <v>7.333333333333333</v>
      </c>
      <c r="AM1607" s="16" t="s">
        <v>173</v>
      </c>
      <c r="AN1607" s="16" t="s">
        <v>94</v>
      </c>
      <c r="AO1607" s="16" t="s">
        <v>546</v>
      </c>
      <c r="AP1607" s="30">
        <v>6.9690000000000002E-2</v>
      </c>
      <c r="AQ1607" s="31" t="s">
        <v>7569</v>
      </c>
      <c r="AR1607" s="31" t="s">
        <v>7569</v>
      </c>
      <c r="AS1607" s="16" t="s">
        <v>107</v>
      </c>
      <c r="AT1607" s="16"/>
      <c r="AU1607" s="33"/>
      <c r="AV1607" s="16"/>
      <c r="AW1607" s="16" t="s">
        <v>7570</v>
      </c>
      <c r="AX1607" s="16">
        <v>3107203853</v>
      </c>
      <c r="AY1607" s="16" t="s">
        <v>78</v>
      </c>
      <c r="AZ1607" s="16" t="str">
        <f t="shared" ca="1" si="141"/>
        <v xml:space="preserve"> </v>
      </c>
      <c r="BA1607" s="16" t="s">
        <v>87</v>
      </c>
      <c r="BB1607" s="16" t="s">
        <v>87</v>
      </c>
      <c r="BC1607" s="16"/>
      <c r="BD1607" s="18" t="s">
        <v>87</v>
      </c>
      <c r="BE1607" s="16"/>
      <c r="BF1607" s="16" t="s">
        <v>87</v>
      </c>
      <c r="BG1607" s="31"/>
      <c r="BH1607" s="16"/>
      <c r="BI1607" s="19"/>
      <c r="BJ1607" s="16"/>
      <c r="BK1607" s="16"/>
      <c r="BL1607" s="34"/>
    </row>
    <row r="1608" spans="1:64">
      <c r="A1608" s="15">
        <v>1764</v>
      </c>
      <c r="B1608" s="16">
        <v>301</v>
      </c>
      <c r="C1608" s="17" t="s">
        <v>64</v>
      </c>
      <c r="D1608" s="18">
        <v>1151461967</v>
      </c>
      <c r="E1608" s="18">
        <v>1151461967</v>
      </c>
      <c r="F1608" s="18">
        <v>1151461967</v>
      </c>
      <c r="G1608" s="17" t="s">
        <v>7571</v>
      </c>
      <c r="H1608" s="16" t="s">
        <v>66</v>
      </c>
      <c r="I1608" s="19">
        <v>32719</v>
      </c>
      <c r="J1608" s="16">
        <f t="shared" ca="1" si="139"/>
        <v>35</v>
      </c>
      <c r="K1608" s="17" t="s">
        <v>67</v>
      </c>
      <c r="L1608" s="16">
        <v>4070</v>
      </c>
      <c r="M1608" s="16" t="s">
        <v>3596</v>
      </c>
      <c r="N1608" s="16" t="s">
        <v>3597</v>
      </c>
      <c r="O1608" s="35" t="s">
        <v>3598</v>
      </c>
      <c r="P1608" s="16" t="s">
        <v>71</v>
      </c>
      <c r="Q1608" s="16" t="s">
        <v>131</v>
      </c>
      <c r="R1608" s="38" t="s">
        <v>73</v>
      </c>
      <c r="S1608" s="22"/>
      <c r="T1608" s="22">
        <v>1764</v>
      </c>
      <c r="U1608" s="22" t="s">
        <v>3597</v>
      </c>
      <c r="V1608" s="37" t="s">
        <v>3598</v>
      </c>
      <c r="W1608" s="16">
        <v>1000</v>
      </c>
      <c r="X1608" s="16" t="s">
        <v>74</v>
      </c>
      <c r="Y1608" s="16" t="s">
        <v>3599</v>
      </c>
      <c r="Z1608" s="16" t="s">
        <v>3600</v>
      </c>
      <c r="AA1608" s="16" t="s">
        <v>421</v>
      </c>
      <c r="AB1608" s="16" t="s">
        <v>3649</v>
      </c>
      <c r="AC1608" s="16" t="s">
        <v>545</v>
      </c>
      <c r="AD1608" s="16"/>
      <c r="AE1608" s="16" t="s">
        <v>3601</v>
      </c>
      <c r="AF1608" s="24">
        <v>2948278</v>
      </c>
      <c r="AG1608" s="25" t="s">
        <v>78</v>
      </c>
      <c r="AH1608" s="24">
        <v>2948278</v>
      </c>
      <c r="AI1608" s="26" t="s">
        <v>78</v>
      </c>
      <c r="AJ1608" s="27">
        <v>43059</v>
      </c>
      <c r="AK1608" s="19"/>
      <c r="AL1608" s="28">
        <f t="shared" ca="1" si="140"/>
        <v>7.333333333333333</v>
      </c>
      <c r="AM1608" s="16" t="s">
        <v>183</v>
      </c>
      <c r="AN1608" s="16" t="s">
        <v>121</v>
      </c>
      <c r="AO1608" s="16" t="s">
        <v>546</v>
      </c>
      <c r="AP1608" s="30">
        <v>6.9690000000000002E-2</v>
      </c>
      <c r="AQ1608" s="31" t="s">
        <v>7572</v>
      </c>
      <c r="AR1608" s="31" t="s">
        <v>7572</v>
      </c>
      <c r="AS1608" s="16" t="s">
        <v>107</v>
      </c>
      <c r="AT1608" s="16"/>
      <c r="AU1608" s="33"/>
      <c r="AV1608" s="16"/>
      <c r="AW1608" s="16" t="s">
        <v>7573</v>
      </c>
      <c r="AX1608" s="16">
        <v>3504796403</v>
      </c>
      <c r="AY1608" s="16" t="s">
        <v>78</v>
      </c>
      <c r="AZ1608" s="16" t="str">
        <f t="shared" ca="1" si="141"/>
        <v xml:space="preserve"> </v>
      </c>
      <c r="BA1608" s="16" t="s">
        <v>87</v>
      </c>
      <c r="BB1608" s="16" t="s">
        <v>211</v>
      </c>
      <c r="BC1608" s="16"/>
      <c r="BD1608" s="18" t="s">
        <v>87</v>
      </c>
      <c r="BE1608" s="16"/>
      <c r="BF1608" s="16" t="s">
        <v>87</v>
      </c>
      <c r="BG1608" s="31"/>
      <c r="BH1608" s="16"/>
      <c r="BI1608" s="19"/>
      <c r="BJ1608" s="16"/>
      <c r="BK1608" s="16"/>
      <c r="BL1608" s="34"/>
    </row>
    <row r="1609" spans="1:64">
      <c r="A1609" s="15">
        <v>1765</v>
      </c>
      <c r="B1609" s="16">
        <v>301</v>
      </c>
      <c r="C1609" s="17" t="s">
        <v>64</v>
      </c>
      <c r="D1609" s="18">
        <v>1151461968</v>
      </c>
      <c r="E1609" s="18">
        <v>1151461968</v>
      </c>
      <c r="F1609" s="18">
        <v>1151461968</v>
      </c>
      <c r="G1609" s="17" t="s">
        <v>7574</v>
      </c>
      <c r="H1609" s="16" t="s">
        <v>236</v>
      </c>
      <c r="I1609" s="19" t="s">
        <v>7575</v>
      </c>
      <c r="J1609" s="16">
        <f t="shared" ca="1" si="139"/>
        <v>41</v>
      </c>
      <c r="K1609" s="17" t="s">
        <v>67</v>
      </c>
      <c r="L1609" s="16">
        <v>4070</v>
      </c>
      <c r="M1609" s="16" t="s">
        <v>3596</v>
      </c>
      <c r="N1609" s="16" t="s">
        <v>3597</v>
      </c>
      <c r="O1609" s="35" t="s">
        <v>3598</v>
      </c>
      <c r="P1609" s="16" t="s">
        <v>71</v>
      </c>
      <c r="Q1609" s="16" t="s">
        <v>131</v>
      </c>
      <c r="R1609" s="38" t="s">
        <v>73</v>
      </c>
      <c r="S1609" s="22"/>
      <c r="T1609" s="22">
        <v>1765</v>
      </c>
      <c r="U1609" s="22" t="s">
        <v>3597</v>
      </c>
      <c r="V1609" s="37" t="s">
        <v>3598</v>
      </c>
      <c r="W1609" s="16">
        <v>1000</v>
      </c>
      <c r="X1609" s="16" t="s">
        <v>74</v>
      </c>
      <c r="Y1609" s="16" t="s">
        <v>3599</v>
      </c>
      <c r="Z1609" s="16" t="s">
        <v>3600</v>
      </c>
      <c r="AA1609" s="16" t="s">
        <v>421</v>
      </c>
      <c r="AB1609" s="16" t="s">
        <v>4387</v>
      </c>
      <c r="AC1609" s="16" t="s">
        <v>545</v>
      </c>
      <c r="AD1609" s="16" t="s">
        <v>4388</v>
      </c>
      <c r="AE1609" s="16" t="s">
        <v>3601</v>
      </c>
      <c r="AF1609" s="24">
        <v>2948278</v>
      </c>
      <c r="AG1609" s="25" t="s">
        <v>78</v>
      </c>
      <c r="AH1609" s="24">
        <v>2948278</v>
      </c>
      <c r="AI1609" s="26" t="s">
        <v>78</v>
      </c>
      <c r="AJ1609" s="27">
        <v>42996</v>
      </c>
      <c r="AK1609" s="19"/>
      <c r="AL1609" s="28">
        <f t="shared" ca="1" si="140"/>
        <v>7.5</v>
      </c>
      <c r="AM1609" s="16" t="s">
        <v>183</v>
      </c>
      <c r="AN1609" s="16" t="s">
        <v>94</v>
      </c>
      <c r="AO1609" s="16" t="s">
        <v>546</v>
      </c>
      <c r="AP1609" s="30">
        <v>6.9690000000000002E-2</v>
      </c>
      <c r="AQ1609" s="31" t="s">
        <v>7576</v>
      </c>
      <c r="AR1609" s="31" t="s">
        <v>7576</v>
      </c>
      <c r="AS1609" s="16" t="s">
        <v>107</v>
      </c>
      <c r="AT1609" s="16"/>
      <c r="AU1609" s="33"/>
      <c r="AV1609" s="16"/>
      <c r="AW1609" s="16" t="s">
        <v>7577</v>
      </c>
      <c r="AX1609" s="16">
        <v>3102387839</v>
      </c>
      <c r="AY1609" s="16">
        <v>3102387839</v>
      </c>
      <c r="AZ1609" s="16" t="str">
        <f t="shared" ca="1" si="141"/>
        <v xml:space="preserve"> </v>
      </c>
      <c r="BA1609" s="16" t="s">
        <v>87</v>
      </c>
      <c r="BB1609" s="16" t="s">
        <v>265</v>
      </c>
      <c r="BC1609" s="16"/>
      <c r="BD1609" s="18" t="s">
        <v>87</v>
      </c>
      <c r="BE1609" s="16"/>
      <c r="BF1609" s="16" t="s">
        <v>87</v>
      </c>
      <c r="BG1609" s="31"/>
      <c r="BH1609" s="16"/>
      <c r="BI1609" s="19"/>
      <c r="BJ1609" s="16"/>
      <c r="BK1609" s="16"/>
      <c r="BL1609" s="34"/>
    </row>
    <row r="1610" spans="1:64">
      <c r="A1610" s="15">
        <v>1766</v>
      </c>
      <c r="B1610" s="16">
        <v>301</v>
      </c>
      <c r="C1610" s="17" t="s">
        <v>64</v>
      </c>
      <c r="D1610" s="18">
        <v>1151461969</v>
      </c>
      <c r="E1610" s="18">
        <v>1151461969</v>
      </c>
      <c r="F1610" s="18">
        <v>1151461969</v>
      </c>
      <c r="G1610" s="17" t="s">
        <v>7578</v>
      </c>
      <c r="H1610" s="16" t="s">
        <v>229</v>
      </c>
      <c r="I1610" s="19" t="s">
        <v>7579</v>
      </c>
      <c r="J1610" s="16">
        <f t="shared" ca="1" si="139"/>
        <v>42</v>
      </c>
      <c r="K1610" s="17" t="s">
        <v>67</v>
      </c>
      <c r="L1610" s="16">
        <v>4070</v>
      </c>
      <c r="M1610" s="16" t="s">
        <v>3596</v>
      </c>
      <c r="N1610" s="16" t="s">
        <v>3597</v>
      </c>
      <c r="O1610" s="35" t="s">
        <v>3598</v>
      </c>
      <c r="P1610" s="16" t="s">
        <v>71</v>
      </c>
      <c r="Q1610" s="16" t="s">
        <v>131</v>
      </c>
      <c r="R1610" s="38" t="s">
        <v>73</v>
      </c>
      <c r="S1610" s="22"/>
      <c r="T1610" s="22">
        <v>1766</v>
      </c>
      <c r="U1610" s="22" t="s">
        <v>3597</v>
      </c>
      <c r="V1610" s="37" t="s">
        <v>3598</v>
      </c>
      <c r="W1610" s="16">
        <v>1000</v>
      </c>
      <c r="X1610" s="16" t="s">
        <v>74</v>
      </c>
      <c r="Y1610" s="16" t="s">
        <v>3599</v>
      </c>
      <c r="Z1610" s="16" t="s">
        <v>3600</v>
      </c>
      <c r="AA1610" s="16" t="s">
        <v>421</v>
      </c>
      <c r="AB1610" s="16" t="s">
        <v>3649</v>
      </c>
      <c r="AC1610" s="16" t="s">
        <v>545</v>
      </c>
      <c r="AD1610" s="16"/>
      <c r="AE1610" s="16" t="s">
        <v>3601</v>
      </c>
      <c r="AF1610" s="24">
        <v>2948278</v>
      </c>
      <c r="AG1610" s="25" t="s">
        <v>78</v>
      </c>
      <c r="AH1610" s="24">
        <v>2948278</v>
      </c>
      <c r="AI1610" s="26" t="s">
        <v>78</v>
      </c>
      <c r="AJ1610" s="27">
        <v>42996</v>
      </c>
      <c r="AK1610" s="19"/>
      <c r="AL1610" s="28">
        <f t="shared" ca="1" si="140"/>
        <v>7.5</v>
      </c>
      <c r="AM1610" s="16" t="s">
        <v>183</v>
      </c>
      <c r="AN1610" s="16" t="s">
        <v>94</v>
      </c>
      <c r="AO1610" s="16" t="s">
        <v>546</v>
      </c>
      <c r="AP1610" s="30">
        <v>6.9690000000000002E-2</v>
      </c>
      <c r="AQ1610" s="31" t="s">
        <v>7580</v>
      </c>
      <c r="AR1610" s="31" t="s">
        <v>7581</v>
      </c>
      <c r="AS1610" s="16" t="s">
        <v>107</v>
      </c>
      <c r="AT1610" s="16"/>
      <c r="AU1610" s="33"/>
      <c r="AV1610" s="16"/>
      <c r="AW1610" s="16" t="s">
        <v>7582</v>
      </c>
      <c r="AX1610" s="16">
        <v>3234478294</v>
      </c>
      <c r="AY1610" s="16" t="s">
        <v>78</v>
      </c>
      <c r="AZ1610" s="16" t="str">
        <f t="shared" ca="1" si="141"/>
        <v xml:space="preserve"> </v>
      </c>
      <c r="BA1610" s="16" t="s">
        <v>87</v>
      </c>
      <c r="BB1610" s="16" t="s">
        <v>87</v>
      </c>
      <c r="BC1610" s="16"/>
      <c r="BD1610" s="18" t="s">
        <v>87</v>
      </c>
      <c r="BE1610" s="16"/>
      <c r="BF1610" s="16" t="s">
        <v>87</v>
      </c>
      <c r="BG1610" s="31"/>
      <c r="BH1610" s="16"/>
      <c r="BI1610" s="19"/>
      <c r="BJ1610" s="16"/>
      <c r="BK1610" s="16"/>
      <c r="BL1610" s="34"/>
    </row>
    <row r="1611" spans="1:64">
      <c r="A1611" s="15">
        <v>1767</v>
      </c>
      <c r="B1611" s="16">
        <v>301</v>
      </c>
      <c r="C1611" s="17" t="s">
        <v>64</v>
      </c>
      <c r="D1611" s="18">
        <v>1116273522</v>
      </c>
      <c r="E1611" s="18">
        <v>1116273522</v>
      </c>
      <c r="F1611" s="18">
        <v>1116273522</v>
      </c>
      <c r="G1611" s="17" t="s">
        <v>7583</v>
      </c>
      <c r="H1611" s="16" t="s">
        <v>89</v>
      </c>
      <c r="I1611" s="19">
        <v>35052</v>
      </c>
      <c r="J1611" s="16">
        <f t="shared" ca="1" si="139"/>
        <v>29</v>
      </c>
      <c r="K1611" s="17" t="s">
        <v>67</v>
      </c>
      <c r="L1611" s="16">
        <v>4070</v>
      </c>
      <c r="M1611" s="16" t="s">
        <v>3596</v>
      </c>
      <c r="N1611" s="16" t="s">
        <v>3597</v>
      </c>
      <c r="O1611" s="35" t="s">
        <v>3598</v>
      </c>
      <c r="P1611" s="16" t="s">
        <v>71</v>
      </c>
      <c r="Q1611" s="16" t="s">
        <v>131</v>
      </c>
      <c r="R1611" s="38" t="s">
        <v>73</v>
      </c>
      <c r="S1611" s="22"/>
      <c r="T1611" s="22">
        <v>1767</v>
      </c>
      <c r="U1611" s="22" t="s">
        <v>3597</v>
      </c>
      <c r="V1611" s="37" t="s">
        <v>3598</v>
      </c>
      <c r="W1611" s="16">
        <v>1000</v>
      </c>
      <c r="X1611" s="16" t="s">
        <v>74</v>
      </c>
      <c r="Y1611" s="16" t="s">
        <v>3599</v>
      </c>
      <c r="Z1611" s="16" t="s">
        <v>3600</v>
      </c>
      <c r="AA1611" s="16" t="s">
        <v>463</v>
      </c>
      <c r="AB1611" s="16" t="s">
        <v>464</v>
      </c>
      <c r="AC1611" s="16" t="s">
        <v>465</v>
      </c>
      <c r="AD1611" s="16"/>
      <c r="AE1611" s="16" t="s">
        <v>1324</v>
      </c>
      <c r="AF1611" s="24">
        <v>2948278</v>
      </c>
      <c r="AG1611" s="25" t="s">
        <v>78</v>
      </c>
      <c r="AH1611" s="24">
        <v>2948278</v>
      </c>
      <c r="AI1611" s="26" t="s">
        <v>78</v>
      </c>
      <c r="AJ1611" s="27">
        <v>44866</v>
      </c>
      <c r="AK1611" s="19" t="s">
        <v>7584</v>
      </c>
      <c r="AL1611" s="28">
        <f t="shared" ca="1" si="140"/>
        <v>2.4166666666666665</v>
      </c>
      <c r="AM1611" s="16" t="s">
        <v>183</v>
      </c>
      <c r="AN1611" s="16" t="s">
        <v>121</v>
      </c>
      <c r="AO1611" s="16" t="s">
        <v>466</v>
      </c>
      <c r="AP1611" s="30">
        <v>6.9690000000000002E-2</v>
      </c>
      <c r="AQ1611" s="31" t="s">
        <v>7585</v>
      </c>
      <c r="AR1611" s="31" t="s">
        <v>7586</v>
      </c>
      <c r="AS1611" s="16" t="s">
        <v>107</v>
      </c>
      <c r="AT1611" s="16"/>
      <c r="AU1611" s="33"/>
      <c r="AV1611" s="16"/>
      <c r="AW1611" s="16" t="s">
        <v>7587</v>
      </c>
      <c r="AX1611" s="16">
        <v>3226147354</v>
      </c>
      <c r="AY1611" s="16" t="s">
        <v>78</v>
      </c>
      <c r="AZ1611" s="16" t="str">
        <f t="shared" ca="1" si="141"/>
        <v xml:space="preserve"> </v>
      </c>
      <c r="BA1611" s="16" t="s">
        <v>87</v>
      </c>
      <c r="BB1611" s="16" t="s">
        <v>87</v>
      </c>
      <c r="BC1611" s="16"/>
      <c r="BD1611" s="18" t="s">
        <v>87</v>
      </c>
      <c r="BE1611" s="16"/>
      <c r="BF1611" s="16" t="s">
        <v>87</v>
      </c>
      <c r="BG1611" s="31"/>
      <c r="BH1611" s="16"/>
      <c r="BI1611" s="19"/>
      <c r="BJ1611" s="16"/>
      <c r="BK1611" s="16"/>
      <c r="BL1611" s="34"/>
    </row>
    <row r="1612" spans="1:64">
      <c r="A1612" s="15">
        <v>1768</v>
      </c>
      <c r="B1612" s="16">
        <v>301</v>
      </c>
      <c r="C1612" s="17" t="s">
        <v>112</v>
      </c>
      <c r="D1612" s="18">
        <v>1151461979</v>
      </c>
      <c r="E1612" s="18">
        <v>1151461979</v>
      </c>
      <c r="F1612" s="18">
        <v>1151461979</v>
      </c>
      <c r="G1612" s="17" t="s">
        <v>7588</v>
      </c>
      <c r="H1612" s="16" t="s">
        <v>89</v>
      </c>
      <c r="I1612" s="19" t="s">
        <v>7589</v>
      </c>
      <c r="J1612" s="16">
        <f t="shared" ca="1" si="139"/>
        <v>36</v>
      </c>
      <c r="K1612" s="17" t="s">
        <v>67</v>
      </c>
      <c r="L1612" s="16">
        <v>4070</v>
      </c>
      <c r="M1612" s="16" t="s">
        <v>3596</v>
      </c>
      <c r="N1612" s="16" t="s">
        <v>3597</v>
      </c>
      <c r="O1612" s="35" t="s">
        <v>3598</v>
      </c>
      <c r="P1612" s="16" t="s">
        <v>71</v>
      </c>
      <c r="Q1612" s="16" t="s">
        <v>131</v>
      </c>
      <c r="R1612" s="38" t="s">
        <v>73</v>
      </c>
      <c r="S1612" s="22"/>
      <c r="T1612" s="22">
        <v>1768</v>
      </c>
      <c r="U1612" s="22" t="s">
        <v>3597</v>
      </c>
      <c r="V1612" s="37" t="s">
        <v>3598</v>
      </c>
      <c r="W1612" s="16">
        <v>1000</v>
      </c>
      <c r="X1612" s="16" t="s">
        <v>74</v>
      </c>
      <c r="Y1612" s="16" t="s">
        <v>3599</v>
      </c>
      <c r="Z1612" s="16" t="s">
        <v>3600</v>
      </c>
      <c r="AA1612" s="16" t="s">
        <v>76</v>
      </c>
      <c r="AB1612" s="16" t="s">
        <v>76</v>
      </c>
      <c r="AC1612" s="16" t="s">
        <v>76</v>
      </c>
      <c r="AD1612" s="16" t="s">
        <v>7590</v>
      </c>
      <c r="AE1612" s="16" t="s">
        <v>3601</v>
      </c>
      <c r="AF1612" s="24">
        <v>2948278</v>
      </c>
      <c r="AG1612" s="25" t="s">
        <v>78</v>
      </c>
      <c r="AH1612" s="24">
        <v>2948278</v>
      </c>
      <c r="AI1612" s="26" t="s">
        <v>78</v>
      </c>
      <c r="AJ1612" s="27">
        <v>43285</v>
      </c>
      <c r="AK1612" s="19"/>
      <c r="AL1612" s="28">
        <f t="shared" ca="1" si="140"/>
        <v>6.75</v>
      </c>
      <c r="AM1612" s="16" t="s">
        <v>120</v>
      </c>
      <c r="AN1612" s="16" t="s">
        <v>94</v>
      </c>
      <c r="AO1612" s="16" t="s">
        <v>82</v>
      </c>
      <c r="AP1612" s="30">
        <v>6.9690000000000002E-2</v>
      </c>
      <c r="AQ1612" s="31" t="s">
        <v>7591</v>
      </c>
      <c r="AR1612" s="31" t="s">
        <v>7592</v>
      </c>
      <c r="AS1612" s="16" t="s">
        <v>107</v>
      </c>
      <c r="AT1612" s="16"/>
      <c r="AU1612" s="33"/>
      <c r="AV1612" s="16"/>
      <c r="AW1612" s="16" t="s">
        <v>7593</v>
      </c>
      <c r="AX1612" s="16">
        <v>3203512861</v>
      </c>
      <c r="AY1612" s="16" t="s">
        <v>78</v>
      </c>
      <c r="AZ1612" s="16" t="str">
        <f t="shared" ca="1" si="141"/>
        <v xml:space="preserve"> </v>
      </c>
      <c r="BA1612" s="16" t="s">
        <v>87</v>
      </c>
      <c r="BB1612" s="16" t="s">
        <v>87</v>
      </c>
      <c r="BC1612" s="16"/>
      <c r="BD1612" s="18" t="s">
        <v>87</v>
      </c>
      <c r="BE1612" s="16"/>
      <c r="BF1612" s="16" t="s">
        <v>87</v>
      </c>
      <c r="BG1612" s="31"/>
      <c r="BH1612" s="16"/>
      <c r="BI1612" s="19"/>
      <c r="BJ1612" s="16"/>
      <c r="BK1612" s="16"/>
      <c r="BL1612" s="34"/>
    </row>
    <row r="1613" spans="1:64">
      <c r="A1613" s="15">
        <v>1769</v>
      </c>
      <c r="B1613" s="16">
        <v>301</v>
      </c>
      <c r="C1613" s="17" t="s">
        <v>64</v>
      </c>
      <c r="D1613" s="18">
        <v>1151461981</v>
      </c>
      <c r="E1613" s="18">
        <v>1151461981</v>
      </c>
      <c r="F1613" s="18">
        <v>1151461981</v>
      </c>
      <c r="G1613" s="17" t="s">
        <v>7594</v>
      </c>
      <c r="H1613" s="16" t="s">
        <v>89</v>
      </c>
      <c r="I1613" s="19">
        <v>31461</v>
      </c>
      <c r="J1613" s="16">
        <f t="shared" ca="1" si="139"/>
        <v>39</v>
      </c>
      <c r="K1613" s="17" t="s">
        <v>67</v>
      </c>
      <c r="L1613" s="16">
        <v>4070</v>
      </c>
      <c r="M1613" s="16" t="s">
        <v>3596</v>
      </c>
      <c r="N1613" s="16" t="s">
        <v>3597</v>
      </c>
      <c r="O1613" s="35" t="s">
        <v>3598</v>
      </c>
      <c r="P1613" s="16" t="s">
        <v>71</v>
      </c>
      <c r="Q1613" s="16" t="s">
        <v>131</v>
      </c>
      <c r="R1613" s="38" t="s">
        <v>73</v>
      </c>
      <c r="S1613" s="22"/>
      <c r="T1613" s="22">
        <v>1769</v>
      </c>
      <c r="U1613" s="22" t="s">
        <v>3597</v>
      </c>
      <c r="V1613" s="37" t="s">
        <v>3598</v>
      </c>
      <c r="W1613" s="16">
        <v>1000</v>
      </c>
      <c r="X1613" s="16" t="s">
        <v>74</v>
      </c>
      <c r="Y1613" s="16" t="s">
        <v>3599</v>
      </c>
      <c r="Z1613" s="16" t="s">
        <v>3600</v>
      </c>
      <c r="AA1613" s="16" t="s">
        <v>421</v>
      </c>
      <c r="AB1613" s="16" t="s">
        <v>4387</v>
      </c>
      <c r="AC1613" s="16" t="s">
        <v>545</v>
      </c>
      <c r="AD1613" s="16" t="s">
        <v>5678</v>
      </c>
      <c r="AE1613" s="16" t="s">
        <v>3601</v>
      </c>
      <c r="AF1613" s="24">
        <v>2948278</v>
      </c>
      <c r="AG1613" s="25" t="s">
        <v>78</v>
      </c>
      <c r="AH1613" s="24">
        <v>2948278</v>
      </c>
      <c r="AI1613" s="26" t="s">
        <v>78</v>
      </c>
      <c r="AJ1613" s="27">
        <v>43125</v>
      </c>
      <c r="AK1613" s="19"/>
      <c r="AL1613" s="28">
        <f t="shared" ca="1" si="140"/>
        <v>7.166666666666667</v>
      </c>
      <c r="AM1613" s="16" t="s">
        <v>183</v>
      </c>
      <c r="AN1613" s="16" t="s">
        <v>94</v>
      </c>
      <c r="AO1613" s="16" t="s">
        <v>546</v>
      </c>
      <c r="AP1613" s="30">
        <v>6.9690000000000002E-2</v>
      </c>
      <c r="AQ1613" s="31" t="s">
        <v>7595</v>
      </c>
      <c r="AR1613" s="31" t="s">
        <v>7595</v>
      </c>
      <c r="AS1613" s="16" t="s">
        <v>107</v>
      </c>
      <c r="AT1613" s="16"/>
      <c r="AU1613" s="33"/>
      <c r="AV1613" s="16"/>
      <c r="AW1613" s="16" t="s">
        <v>7596</v>
      </c>
      <c r="AX1613" s="16">
        <v>3104614183</v>
      </c>
      <c r="AY1613" s="16" t="s">
        <v>78</v>
      </c>
      <c r="AZ1613" s="16" t="str">
        <f t="shared" ca="1" si="141"/>
        <v xml:space="preserve"> </v>
      </c>
      <c r="BA1613" s="16" t="s">
        <v>87</v>
      </c>
      <c r="BB1613" s="16" t="s">
        <v>87</v>
      </c>
      <c r="BC1613" s="16"/>
      <c r="BD1613" s="18" t="s">
        <v>87</v>
      </c>
      <c r="BE1613" s="16"/>
      <c r="BF1613" s="16" t="s">
        <v>87</v>
      </c>
      <c r="BG1613" s="31"/>
      <c r="BH1613" s="16"/>
      <c r="BI1613" s="19"/>
      <c r="BJ1613" s="16"/>
      <c r="BK1613" s="16"/>
      <c r="BL1613" s="34"/>
    </row>
    <row r="1614" spans="1:64">
      <c r="A1614" s="15">
        <v>1770</v>
      </c>
      <c r="B1614" s="16">
        <v>301</v>
      </c>
      <c r="C1614" s="17" t="s">
        <v>112</v>
      </c>
      <c r="D1614" s="18">
        <v>1151461984</v>
      </c>
      <c r="E1614" s="18">
        <v>1151461984</v>
      </c>
      <c r="F1614" s="18">
        <v>1151461984</v>
      </c>
      <c r="G1614" s="17" t="s">
        <v>7597</v>
      </c>
      <c r="H1614" s="16" t="s">
        <v>89</v>
      </c>
      <c r="I1614" s="19">
        <v>33850</v>
      </c>
      <c r="J1614" s="16">
        <f t="shared" ca="1" si="139"/>
        <v>32</v>
      </c>
      <c r="K1614" s="17" t="s">
        <v>67</v>
      </c>
      <c r="L1614" s="16">
        <v>4070</v>
      </c>
      <c r="M1614" s="16" t="s">
        <v>3596</v>
      </c>
      <c r="N1614" s="16" t="s">
        <v>3597</v>
      </c>
      <c r="O1614" s="35" t="s">
        <v>3598</v>
      </c>
      <c r="P1614" s="16" t="s">
        <v>71</v>
      </c>
      <c r="Q1614" s="16" t="s">
        <v>131</v>
      </c>
      <c r="R1614" s="38" t="s">
        <v>73</v>
      </c>
      <c r="S1614" s="22"/>
      <c r="T1614" s="22">
        <v>1770</v>
      </c>
      <c r="U1614" s="22" t="s">
        <v>3597</v>
      </c>
      <c r="V1614" s="37" t="s">
        <v>3598</v>
      </c>
      <c r="W1614" s="16">
        <v>1000</v>
      </c>
      <c r="X1614" s="16" t="s">
        <v>74</v>
      </c>
      <c r="Y1614" s="16" t="s">
        <v>3599</v>
      </c>
      <c r="Z1614" s="16" t="s">
        <v>3600</v>
      </c>
      <c r="AA1614" s="16" t="s">
        <v>421</v>
      </c>
      <c r="AB1614" s="16" t="s">
        <v>3649</v>
      </c>
      <c r="AC1614" s="16" t="s">
        <v>545</v>
      </c>
      <c r="AD1614" s="16"/>
      <c r="AE1614" s="16" t="s">
        <v>3601</v>
      </c>
      <c r="AF1614" s="24">
        <v>2948278</v>
      </c>
      <c r="AG1614" s="25" t="s">
        <v>78</v>
      </c>
      <c r="AH1614" s="24">
        <v>2948278</v>
      </c>
      <c r="AI1614" s="26" t="s">
        <v>78</v>
      </c>
      <c r="AJ1614" s="27">
        <v>43285</v>
      </c>
      <c r="AK1614" s="19"/>
      <c r="AL1614" s="28">
        <f t="shared" ca="1" si="140"/>
        <v>6.75</v>
      </c>
      <c r="AM1614" s="16" t="s">
        <v>183</v>
      </c>
      <c r="AN1614" s="16" t="s">
        <v>94</v>
      </c>
      <c r="AO1614" s="16" t="s">
        <v>546</v>
      </c>
      <c r="AP1614" s="30">
        <v>6.9690000000000002E-2</v>
      </c>
      <c r="AQ1614" s="31" t="s">
        <v>7598</v>
      </c>
      <c r="AR1614" s="31" t="s">
        <v>7598</v>
      </c>
      <c r="AS1614" s="16" t="s">
        <v>107</v>
      </c>
      <c r="AT1614" s="16"/>
      <c r="AU1614" s="33"/>
      <c r="AV1614" s="16"/>
      <c r="AW1614" s="16" t="s">
        <v>7599</v>
      </c>
      <c r="AX1614" s="16">
        <v>3233272682</v>
      </c>
      <c r="AY1614" s="16" t="s">
        <v>78</v>
      </c>
      <c r="AZ1614" s="16" t="str">
        <f t="shared" ca="1" si="141"/>
        <v xml:space="preserve"> </v>
      </c>
      <c r="BA1614" s="16" t="s">
        <v>87</v>
      </c>
      <c r="BB1614" s="16" t="s">
        <v>87</v>
      </c>
      <c r="BC1614" s="16"/>
      <c r="BD1614" s="18" t="s">
        <v>87</v>
      </c>
      <c r="BE1614" s="16"/>
      <c r="BF1614" s="16" t="s">
        <v>87</v>
      </c>
      <c r="BG1614" s="31"/>
      <c r="BH1614" s="16"/>
      <c r="BI1614" s="19"/>
      <c r="BJ1614" s="16"/>
      <c r="BK1614" s="16"/>
      <c r="BL1614" s="34"/>
    </row>
    <row r="1615" spans="1:64">
      <c r="A1615" s="15">
        <v>1771</v>
      </c>
      <c r="B1615" s="16">
        <v>301</v>
      </c>
      <c r="C1615" s="17" t="s">
        <v>64</v>
      </c>
      <c r="D1615" s="18">
        <v>1151461985</v>
      </c>
      <c r="E1615" s="18">
        <v>1151461985</v>
      </c>
      <c r="F1615" s="18">
        <v>1151461985</v>
      </c>
      <c r="G1615" s="17" t="s">
        <v>7600</v>
      </c>
      <c r="H1615" s="16"/>
      <c r="I1615" s="19">
        <v>27802</v>
      </c>
      <c r="J1615" s="16">
        <f t="shared" ca="1" si="139"/>
        <v>49</v>
      </c>
      <c r="K1615" s="17" t="s">
        <v>67</v>
      </c>
      <c r="L1615" s="16">
        <v>4070</v>
      </c>
      <c r="M1615" s="16" t="s">
        <v>3596</v>
      </c>
      <c r="N1615" s="16" t="s">
        <v>3597</v>
      </c>
      <c r="O1615" s="35" t="s">
        <v>3598</v>
      </c>
      <c r="P1615" s="16" t="s">
        <v>71</v>
      </c>
      <c r="Q1615" s="16" t="s">
        <v>131</v>
      </c>
      <c r="R1615" s="38" t="s">
        <v>73</v>
      </c>
      <c r="S1615" s="22"/>
      <c r="T1615" s="22">
        <v>1771</v>
      </c>
      <c r="U1615" s="22" t="s">
        <v>3597</v>
      </c>
      <c r="V1615" s="37" t="s">
        <v>3598</v>
      </c>
      <c r="W1615" s="16">
        <v>1000</v>
      </c>
      <c r="X1615" s="16" t="s">
        <v>74</v>
      </c>
      <c r="Y1615" s="16" t="s">
        <v>3599</v>
      </c>
      <c r="Z1615" s="16" t="s">
        <v>3600</v>
      </c>
      <c r="AA1615" s="16" t="s">
        <v>421</v>
      </c>
      <c r="AB1615" s="16" t="s">
        <v>3649</v>
      </c>
      <c r="AC1615" s="16" t="s">
        <v>545</v>
      </c>
      <c r="AD1615" s="16"/>
      <c r="AE1615" s="16" t="s">
        <v>3601</v>
      </c>
      <c r="AF1615" s="24">
        <v>2948278</v>
      </c>
      <c r="AG1615" s="25" t="s">
        <v>78</v>
      </c>
      <c r="AH1615" s="24">
        <v>2948278</v>
      </c>
      <c r="AI1615" s="26" t="s">
        <v>78</v>
      </c>
      <c r="AJ1615" s="27">
        <v>43059</v>
      </c>
      <c r="AK1615" s="19"/>
      <c r="AL1615" s="28">
        <f t="shared" ca="1" si="140"/>
        <v>7.333333333333333</v>
      </c>
      <c r="AM1615" s="16" t="s">
        <v>173</v>
      </c>
      <c r="AN1615" s="16" t="s">
        <v>94</v>
      </c>
      <c r="AO1615" s="16" t="s">
        <v>546</v>
      </c>
      <c r="AP1615" s="30">
        <v>6.9690000000000002E-2</v>
      </c>
      <c r="AQ1615" s="31" t="s">
        <v>7601</v>
      </c>
      <c r="AR1615" s="31" t="s">
        <v>7601</v>
      </c>
      <c r="AS1615" s="16" t="s">
        <v>107</v>
      </c>
      <c r="AT1615" s="16"/>
      <c r="AU1615" s="33"/>
      <c r="AV1615" s="16"/>
      <c r="AW1615" s="16" t="s">
        <v>7602</v>
      </c>
      <c r="AX1615" s="16">
        <v>3136644149</v>
      </c>
      <c r="AY1615" s="16" t="s">
        <v>78</v>
      </c>
      <c r="AZ1615" s="16" t="str">
        <f t="shared" ca="1" si="141"/>
        <v xml:space="preserve"> </v>
      </c>
      <c r="BA1615" s="16" t="s">
        <v>87</v>
      </c>
      <c r="BB1615" s="16" t="s">
        <v>87</v>
      </c>
      <c r="BC1615" s="16"/>
      <c r="BD1615" s="18" t="s">
        <v>87</v>
      </c>
      <c r="BE1615" s="16"/>
      <c r="BF1615" s="16" t="s">
        <v>87</v>
      </c>
      <c r="BG1615" s="31"/>
      <c r="BH1615" s="16"/>
      <c r="BI1615" s="19"/>
      <c r="BJ1615" s="16"/>
      <c r="BK1615" s="16"/>
      <c r="BL1615" s="34"/>
    </row>
    <row r="1616" spans="1:64">
      <c r="A1616" s="15">
        <v>1772</v>
      </c>
      <c r="B1616" s="16">
        <v>301</v>
      </c>
      <c r="C1616" s="17" t="s">
        <v>64</v>
      </c>
      <c r="D1616" s="18">
        <v>1151461986</v>
      </c>
      <c r="E1616" s="18">
        <v>1151461986</v>
      </c>
      <c r="F1616" s="18">
        <v>1151461986</v>
      </c>
      <c r="G1616" s="17" t="s">
        <v>7603</v>
      </c>
      <c r="H1616" s="16" t="s">
        <v>66</v>
      </c>
      <c r="I1616" s="19">
        <v>32740</v>
      </c>
      <c r="J1616" s="16">
        <f t="shared" ca="1" si="139"/>
        <v>35</v>
      </c>
      <c r="K1616" s="17" t="s">
        <v>67</v>
      </c>
      <c r="L1616" s="16">
        <v>4070</v>
      </c>
      <c r="M1616" s="16" t="s">
        <v>3596</v>
      </c>
      <c r="N1616" s="16" t="s">
        <v>3597</v>
      </c>
      <c r="O1616" s="35" t="s">
        <v>3598</v>
      </c>
      <c r="P1616" s="16" t="s">
        <v>71</v>
      </c>
      <c r="Q1616" s="16" t="s">
        <v>131</v>
      </c>
      <c r="R1616" s="38" t="s">
        <v>73</v>
      </c>
      <c r="S1616" s="22"/>
      <c r="T1616" s="22">
        <v>1772</v>
      </c>
      <c r="U1616" s="22" t="s">
        <v>3597</v>
      </c>
      <c r="V1616" s="37" t="s">
        <v>3598</v>
      </c>
      <c r="W1616" s="16">
        <v>1000</v>
      </c>
      <c r="X1616" s="16" t="s">
        <v>74</v>
      </c>
      <c r="Y1616" s="16" t="s">
        <v>3599</v>
      </c>
      <c r="Z1616" s="16" t="s">
        <v>3600</v>
      </c>
      <c r="AA1616" s="16" t="s">
        <v>421</v>
      </c>
      <c r="AB1616" s="16" t="s">
        <v>4387</v>
      </c>
      <c r="AC1616" s="16" t="s">
        <v>545</v>
      </c>
      <c r="AD1616" s="16" t="s">
        <v>4388</v>
      </c>
      <c r="AE1616" s="16" t="s">
        <v>3601</v>
      </c>
      <c r="AF1616" s="24">
        <v>2948278</v>
      </c>
      <c r="AG1616" s="25" t="s">
        <v>78</v>
      </c>
      <c r="AH1616" s="24">
        <v>2948278</v>
      </c>
      <c r="AI1616" s="26" t="s">
        <v>78</v>
      </c>
      <c r="AJ1616" s="27">
        <v>43066</v>
      </c>
      <c r="AK1616" s="19"/>
      <c r="AL1616" s="28">
        <f t="shared" ca="1" si="140"/>
        <v>7.333333333333333</v>
      </c>
      <c r="AM1616" s="16" t="s">
        <v>183</v>
      </c>
      <c r="AN1616" s="16" t="s">
        <v>94</v>
      </c>
      <c r="AO1616" s="16" t="s">
        <v>546</v>
      </c>
      <c r="AP1616" s="30">
        <v>6.9690000000000002E-2</v>
      </c>
      <c r="AQ1616" s="31" t="s">
        <v>7604</v>
      </c>
      <c r="AR1616" s="31" t="s">
        <v>7605</v>
      </c>
      <c r="AS1616" s="16" t="s">
        <v>107</v>
      </c>
      <c r="AT1616" s="16"/>
      <c r="AU1616" s="33"/>
      <c r="AV1616" s="16"/>
      <c r="AW1616" s="16" t="s">
        <v>7606</v>
      </c>
      <c r="AX1616" s="16">
        <v>3108504848</v>
      </c>
      <c r="AY1616" s="16" t="s">
        <v>78</v>
      </c>
      <c r="AZ1616" s="16" t="str">
        <f t="shared" ca="1" si="141"/>
        <v xml:space="preserve"> </v>
      </c>
      <c r="BA1616" s="16" t="s">
        <v>87</v>
      </c>
      <c r="BB1616" s="16" t="s">
        <v>87</v>
      </c>
      <c r="BC1616" s="16"/>
      <c r="BD1616" s="18" t="s">
        <v>87</v>
      </c>
      <c r="BE1616" s="16"/>
      <c r="BF1616" s="16" t="s">
        <v>87</v>
      </c>
      <c r="BG1616" s="31"/>
      <c r="BH1616" s="16"/>
      <c r="BI1616" s="19"/>
      <c r="BJ1616" s="16"/>
      <c r="BK1616" s="16"/>
      <c r="BL1616" s="34"/>
    </row>
    <row r="1617" spans="1:64">
      <c r="A1617" s="15">
        <v>1773</v>
      </c>
      <c r="B1617" s="16">
        <v>301</v>
      </c>
      <c r="C1617" s="17" t="s">
        <v>112</v>
      </c>
      <c r="D1617" s="18">
        <v>1148956798</v>
      </c>
      <c r="E1617" s="18">
        <v>1148956798</v>
      </c>
      <c r="F1617" s="18">
        <v>1148956798</v>
      </c>
      <c r="G1617" s="17" t="s">
        <v>7607</v>
      </c>
      <c r="H1617" s="16" t="s">
        <v>291</v>
      </c>
      <c r="I1617" s="19">
        <v>31495</v>
      </c>
      <c r="J1617" s="16">
        <f t="shared" ca="1" si="139"/>
        <v>39</v>
      </c>
      <c r="K1617" s="17" t="s">
        <v>67</v>
      </c>
      <c r="L1617" s="16">
        <v>4070</v>
      </c>
      <c r="M1617" s="16" t="s">
        <v>3596</v>
      </c>
      <c r="N1617" s="16" t="s">
        <v>3597</v>
      </c>
      <c r="O1617" s="35" t="s">
        <v>3598</v>
      </c>
      <c r="P1617" s="16" t="s">
        <v>71</v>
      </c>
      <c r="Q1617" s="16" t="s">
        <v>131</v>
      </c>
      <c r="R1617" s="38" t="s">
        <v>73</v>
      </c>
      <c r="S1617" s="22"/>
      <c r="T1617" s="22">
        <v>1773</v>
      </c>
      <c r="U1617" s="22" t="s">
        <v>3597</v>
      </c>
      <c r="V1617" s="37" t="s">
        <v>3598</v>
      </c>
      <c r="W1617" s="16">
        <v>1000</v>
      </c>
      <c r="X1617" s="16" t="s">
        <v>74</v>
      </c>
      <c r="Y1617" s="16" t="s">
        <v>3599</v>
      </c>
      <c r="Z1617" s="16" t="s">
        <v>3600</v>
      </c>
      <c r="AA1617" s="16" t="s">
        <v>421</v>
      </c>
      <c r="AB1617" s="16" t="s">
        <v>2300</v>
      </c>
      <c r="AC1617" s="16" t="s">
        <v>423</v>
      </c>
      <c r="AD1617" s="16"/>
      <c r="AE1617" s="16" t="s">
        <v>3601</v>
      </c>
      <c r="AF1617" s="24">
        <v>2948278</v>
      </c>
      <c r="AG1617" s="25" t="s">
        <v>78</v>
      </c>
      <c r="AH1617" s="24">
        <v>2948278</v>
      </c>
      <c r="AI1617" s="26" t="s">
        <v>78</v>
      </c>
      <c r="AJ1617" s="27">
        <v>45271</v>
      </c>
      <c r="AK1617" s="19" t="s">
        <v>7608</v>
      </c>
      <c r="AL1617" s="28">
        <f t="shared" ca="1" si="140"/>
        <v>1.25</v>
      </c>
      <c r="AM1617" s="16" t="s">
        <v>7609</v>
      </c>
      <c r="AN1617" s="16" t="s">
        <v>94</v>
      </c>
      <c r="AO1617" s="16" t="s">
        <v>425</v>
      </c>
      <c r="AP1617" s="30">
        <v>6.9690000000000002E-2</v>
      </c>
      <c r="AQ1617" s="31" t="s">
        <v>7610</v>
      </c>
      <c r="AR1617" s="84" t="s">
        <v>7611</v>
      </c>
      <c r="AS1617" s="49" t="s">
        <v>107</v>
      </c>
      <c r="AT1617" s="16"/>
      <c r="AU1617" s="33"/>
      <c r="AV1617" s="16"/>
      <c r="AW1617" s="16" t="s">
        <v>7612</v>
      </c>
      <c r="AX1617" s="16">
        <v>3136172252</v>
      </c>
      <c r="AY1617" s="16" t="s">
        <v>78</v>
      </c>
      <c r="AZ1617" s="16" t="str">
        <f t="shared" ca="1" si="141"/>
        <v xml:space="preserve"> </v>
      </c>
      <c r="BA1617" s="16" t="s">
        <v>87</v>
      </c>
      <c r="BB1617" s="16" t="s">
        <v>87</v>
      </c>
      <c r="BC1617" s="16"/>
      <c r="BD1617" s="18" t="s">
        <v>87</v>
      </c>
      <c r="BE1617" s="16"/>
      <c r="BF1617" s="16" t="s">
        <v>87</v>
      </c>
      <c r="BG1617" s="31"/>
      <c r="BH1617" s="16"/>
      <c r="BI1617" s="19"/>
      <c r="BJ1617" s="16"/>
      <c r="BK1617" s="16"/>
      <c r="BL1617" s="34"/>
    </row>
    <row r="1618" spans="1:64">
      <c r="A1618" s="15">
        <v>1774</v>
      </c>
      <c r="B1618" s="16">
        <v>301</v>
      </c>
      <c r="C1618" s="17" t="s">
        <v>64</v>
      </c>
      <c r="D1618" s="18">
        <v>1151461999</v>
      </c>
      <c r="E1618" s="18">
        <v>1151461999</v>
      </c>
      <c r="F1618" s="18">
        <v>1151461999</v>
      </c>
      <c r="G1618" s="17" t="s">
        <v>7613</v>
      </c>
      <c r="H1618" s="16" t="s">
        <v>229</v>
      </c>
      <c r="I1618" s="19">
        <v>30723</v>
      </c>
      <c r="J1618" s="16">
        <f t="shared" ca="1" si="139"/>
        <v>41</v>
      </c>
      <c r="K1618" s="17" t="s">
        <v>67</v>
      </c>
      <c r="L1618" s="16">
        <v>4070</v>
      </c>
      <c r="M1618" s="16" t="s">
        <v>3596</v>
      </c>
      <c r="N1618" s="16" t="s">
        <v>3597</v>
      </c>
      <c r="O1618" s="35" t="s">
        <v>3598</v>
      </c>
      <c r="P1618" s="16" t="s">
        <v>71</v>
      </c>
      <c r="Q1618" s="16" t="s">
        <v>131</v>
      </c>
      <c r="R1618" s="38" t="s">
        <v>73</v>
      </c>
      <c r="S1618" s="22"/>
      <c r="T1618" s="22">
        <v>1774</v>
      </c>
      <c r="U1618" s="22" t="s">
        <v>3597</v>
      </c>
      <c r="V1618" s="37" t="s">
        <v>3598</v>
      </c>
      <c r="W1618" s="16">
        <v>1000</v>
      </c>
      <c r="X1618" s="16" t="s">
        <v>74</v>
      </c>
      <c r="Y1618" s="16" t="s">
        <v>3599</v>
      </c>
      <c r="Z1618" s="16" t="s">
        <v>3600</v>
      </c>
      <c r="AA1618" s="16" t="s">
        <v>421</v>
      </c>
      <c r="AB1618" s="16" t="s">
        <v>581</v>
      </c>
      <c r="AC1618" s="16" t="s">
        <v>582</v>
      </c>
      <c r="AD1618" s="16"/>
      <c r="AE1618" s="16" t="s">
        <v>3601</v>
      </c>
      <c r="AF1618" s="24">
        <v>2948278</v>
      </c>
      <c r="AG1618" s="25" t="s">
        <v>78</v>
      </c>
      <c r="AH1618" s="24">
        <v>2948278</v>
      </c>
      <c r="AI1618" s="26" t="s">
        <v>78</v>
      </c>
      <c r="AJ1618" s="27">
        <v>43059</v>
      </c>
      <c r="AK1618" s="19"/>
      <c r="AL1618" s="28">
        <f t="shared" ca="1" si="140"/>
        <v>7.333333333333333</v>
      </c>
      <c r="AM1618" s="16" t="s">
        <v>183</v>
      </c>
      <c r="AN1618" s="16" t="s">
        <v>94</v>
      </c>
      <c r="AO1618" s="16" t="s">
        <v>583</v>
      </c>
      <c r="AP1618" s="30">
        <v>6.9690000000000002E-2</v>
      </c>
      <c r="AQ1618" s="31" t="s">
        <v>7614</v>
      </c>
      <c r="AR1618" s="31" t="s">
        <v>7614</v>
      </c>
      <c r="AS1618" s="16" t="s">
        <v>107</v>
      </c>
      <c r="AT1618" s="16"/>
      <c r="AU1618" s="33"/>
      <c r="AV1618" s="16"/>
      <c r="AW1618" s="16" t="s">
        <v>7615</v>
      </c>
      <c r="AX1618" s="16">
        <v>3117076972</v>
      </c>
      <c r="AY1618" s="16" t="s">
        <v>78</v>
      </c>
      <c r="AZ1618" s="16" t="str">
        <f t="shared" ca="1" si="141"/>
        <v xml:space="preserve"> </v>
      </c>
      <c r="BA1618" s="16" t="s">
        <v>87</v>
      </c>
      <c r="BB1618" s="16" t="s">
        <v>87</v>
      </c>
      <c r="BC1618" s="16"/>
      <c r="BD1618" s="18" t="s">
        <v>87</v>
      </c>
      <c r="BE1618" s="16"/>
      <c r="BF1618" s="16" t="s">
        <v>87</v>
      </c>
      <c r="BG1618" s="31"/>
      <c r="BH1618" s="16"/>
      <c r="BI1618" s="19"/>
      <c r="BJ1618" s="16"/>
      <c r="BK1618" s="16"/>
      <c r="BL1618" s="34"/>
    </row>
    <row r="1619" spans="1:64">
      <c r="A1619" s="15">
        <v>1775</v>
      </c>
      <c r="B1619" s="16">
        <v>301</v>
      </c>
      <c r="C1619" s="17" t="s">
        <v>112</v>
      </c>
      <c r="D1619" s="18">
        <v>1151462021</v>
      </c>
      <c r="E1619" s="18">
        <v>1151462021</v>
      </c>
      <c r="F1619" s="18">
        <v>1151462021</v>
      </c>
      <c r="G1619" s="17" t="s">
        <v>7616</v>
      </c>
      <c r="H1619" s="16" t="s">
        <v>229</v>
      </c>
      <c r="I1619" s="19">
        <v>29177</v>
      </c>
      <c r="J1619" s="16">
        <f t="shared" ca="1" si="139"/>
        <v>45</v>
      </c>
      <c r="K1619" s="17" t="s">
        <v>67</v>
      </c>
      <c r="L1619" s="16">
        <v>4070</v>
      </c>
      <c r="M1619" s="16" t="s">
        <v>3596</v>
      </c>
      <c r="N1619" s="16" t="s">
        <v>3597</v>
      </c>
      <c r="O1619" s="35" t="s">
        <v>3598</v>
      </c>
      <c r="P1619" s="16" t="s">
        <v>71</v>
      </c>
      <c r="Q1619" s="16" t="s">
        <v>131</v>
      </c>
      <c r="R1619" s="38" t="s">
        <v>73</v>
      </c>
      <c r="S1619" s="22"/>
      <c r="T1619" s="22">
        <v>1775</v>
      </c>
      <c r="U1619" s="22" t="s">
        <v>3597</v>
      </c>
      <c r="V1619" s="37" t="s">
        <v>3598</v>
      </c>
      <c r="W1619" s="16">
        <v>1000</v>
      </c>
      <c r="X1619" s="16" t="s">
        <v>74</v>
      </c>
      <c r="Y1619" s="16" t="s">
        <v>3599</v>
      </c>
      <c r="Z1619" s="16" t="s">
        <v>3600</v>
      </c>
      <c r="AA1619" s="16" t="s">
        <v>76</v>
      </c>
      <c r="AB1619" s="16" t="s">
        <v>76</v>
      </c>
      <c r="AC1619" s="16" t="s">
        <v>76</v>
      </c>
      <c r="AD1619" s="16"/>
      <c r="AE1619" s="16" t="s">
        <v>3601</v>
      </c>
      <c r="AF1619" s="24">
        <v>2948278</v>
      </c>
      <c r="AG1619" s="25" t="s">
        <v>78</v>
      </c>
      <c r="AH1619" s="24">
        <v>2948278</v>
      </c>
      <c r="AI1619" s="26" t="s">
        <v>78</v>
      </c>
      <c r="AJ1619" s="27">
        <v>43059</v>
      </c>
      <c r="AK1619" s="19"/>
      <c r="AL1619" s="28">
        <f t="shared" ca="1" si="140"/>
        <v>7.333333333333333</v>
      </c>
      <c r="AM1619" s="16" t="s">
        <v>183</v>
      </c>
      <c r="AN1619" s="16" t="s">
        <v>94</v>
      </c>
      <c r="AO1619" s="16" t="s">
        <v>82</v>
      </c>
      <c r="AP1619" s="30">
        <v>6.9690000000000002E-2</v>
      </c>
      <c r="AQ1619" s="31" t="s">
        <v>7617</v>
      </c>
      <c r="AR1619" s="31" t="s">
        <v>7618</v>
      </c>
      <c r="AS1619" s="16" t="s">
        <v>107</v>
      </c>
      <c r="AT1619" s="16"/>
      <c r="AU1619" s="33"/>
      <c r="AV1619" s="16"/>
      <c r="AW1619" s="16" t="s">
        <v>7619</v>
      </c>
      <c r="AX1619" s="16">
        <v>3144316956</v>
      </c>
      <c r="AY1619" s="16" t="s">
        <v>78</v>
      </c>
      <c r="AZ1619" s="16" t="str">
        <f t="shared" ca="1" si="141"/>
        <v xml:space="preserve"> </v>
      </c>
      <c r="BA1619" s="16" t="s">
        <v>87</v>
      </c>
      <c r="BB1619" s="16" t="s">
        <v>87</v>
      </c>
      <c r="BC1619" s="16"/>
      <c r="BD1619" s="18" t="s">
        <v>87</v>
      </c>
      <c r="BE1619" s="16"/>
      <c r="BF1619" s="16" t="s">
        <v>87</v>
      </c>
      <c r="BG1619" s="31"/>
      <c r="BH1619" s="16"/>
      <c r="BI1619" s="19"/>
      <c r="BJ1619" s="16"/>
      <c r="BK1619" s="16"/>
      <c r="BL1619" s="34"/>
    </row>
    <row r="1620" spans="1:64">
      <c r="A1620" s="15">
        <v>1776</v>
      </c>
      <c r="B1620" s="16">
        <v>301</v>
      </c>
      <c r="C1620" s="17" t="s">
        <v>112</v>
      </c>
      <c r="D1620" s="18">
        <v>1037265630</v>
      </c>
      <c r="E1620" s="18">
        <v>1037265630</v>
      </c>
      <c r="F1620" s="18">
        <v>1037265630</v>
      </c>
      <c r="G1620" s="17" t="s">
        <v>7620</v>
      </c>
      <c r="H1620" s="16" t="s">
        <v>229</v>
      </c>
      <c r="I1620" s="19">
        <v>33083</v>
      </c>
      <c r="J1620" s="16">
        <f t="shared" ca="1" si="139"/>
        <v>34</v>
      </c>
      <c r="K1620" s="17" t="s">
        <v>67</v>
      </c>
      <c r="L1620" s="16">
        <v>4070</v>
      </c>
      <c r="M1620" s="16" t="s">
        <v>3596</v>
      </c>
      <c r="N1620" s="16" t="s">
        <v>3597</v>
      </c>
      <c r="O1620" s="35" t="s">
        <v>3598</v>
      </c>
      <c r="P1620" s="16" t="s">
        <v>71</v>
      </c>
      <c r="Q1620" s="16" t="s">
        <v>131</v>
      </c>
      <c r="R1620" s="38" t="s">
        <v>73</v>
      </c>
      <c r="S1620" s="22"/>
      <c r="T1620" s="22">
        <v>1776</v>
      </c>
      <c r="U1620" s="22" t="s">
        <v>3597</v>
      </c>
      <c r="V1620" s="37" t="s">
        <v>3598</v>
      </c>
      <c r="W1620" s="16">
        <v>1000</v>
      </c>
      <c r="X1620" s="16" t="s">
        <v>74</v>
      </c>
      <c r="Y1620" s="16" t="s">
        <v>3599</v>
      </c>
      <c r="Z1620" s="16" t="s">
        <v>3600</v>
      </c>
      <c r="AA1620" s="16" t="s">
        <v>339</v>
      </c>
      <c r="AB1620" s="16" t="s">
        <v>340</v>
      </c>
      <c r="AC1620" s="16" t="s">
        <v>341</v>
      </c>
      <c r="AD1620" s="16"/>
      <c r="AE1620" s="16" t="s">
        <v>1324</v>
      </c>
      <c r="AF1620" s="24">
        <v>2948278</v>
      </c>
      <c r="AG1620" s="25" t="s">
        <v>78</v>
      </c>
      <c r="AH1620" s="24">
        <v>2948278</v>
      </c>
      <c r="AI1620" s="26" t="s">
        <v>78</v>
      </c>
      <c r="AJ1620" s="27">
        <v>44420</v>
      </c>
      <c r="AK1620" s="19" t="s">
        <v>7621</v>
      </c>
      <c r="AL1620" s="28">
        <f t="shared" ca="1" si="140"/>
        <v>3.5833333333333335</v>
      </c>
      <c r="AM1620" s="16" t="s">
        <v>269</v>
      </c>
      <c r="AN1620" s="16" t="s">
        <v>240</v>
      </c>
      <c r="AO1620" s="16" t="s">
        <v>343</v>
      </c>
      <c r="AP1620" s="30">
        <v>6.9690000000000002E-2</v>
      </c>
      <c r="AQ1620" s="31" t="s">
        <v>7622</v>
      </c>
      <c r="AR1620" s="31" t="s">
        <v>7623</v>
      </c>
      <c r="AS1620" s="16" t="s">
        <v>107</v>
      </c>
      <c r="AT1620" s="16" t="s">
        <v>7624</v>
      </c>
      <c r="AU1620" s="33"/>
      <c r="AV1620" s="16"/>
      <c r="AW1620" s="16" t="s">
        <v>7625</v>
      </c>
      <c r="AX1620" s="16">
        <v>3004253530</v>
      </c>
      <c r="AY1620" s="16" t="s">
        <v>78</v>
      </c>
      <c r="AZ1620" s="16" t="str">
        <f t="shared" ca="1" si="141"/>
        <v xml:space="preserve"> </v>
      </c>
      <c r="BA1620" s="16"/>
      <c r="BB1620" s="16" t="s">
        <v>87</v>
      </c>
      <c r="BC1620" s="16">
        <v>0</v>
      </c>
      <c r="BD1620" s="18" t="s">
        <v>87</v>
      </c>
      <c r="BE1620" s="16"/>
      <c r="BF1620" s="16" t="s">
        <v>87</v>
      </c>
      <c r="BG1620" s="31"/>
      <c r="BH1620" s="16"/>
      <c r="BI1620" s="19"/>
      <c r="BJ1620" s="16"/>
      <c r="BK1620" s="16"/>
      <c r="BL1620" s="34"/>
    </row>
    <row r="1621" spans="1:64">
      <c r="A1621" s="15">
        <v>1777</v>
      </c>
      <c r="B1621" s="16">
        <v>301</v>
      </c>
      <c r="C1621" s="17" t="s">
        <v>64</v>
      </c>
      <c r="D1621" s="18">
        <v>79869197</v>
      </c>
      <c r="E1621" s="18">
        <v>79869197</v>
      </c>
      <c r="F1621" s="18">
        <v>79869197</v>
      </c>
      <c r="G1621" s="17" t="s">
        <v>7626</v>
      </c>
      <c r="H1621" s="16" t="s">
        <v>89</v>
      </c>
      <c r="I1621" s="19">
        <v>27646</v>
      </c>
      <c r="J1621" s="16">
        <f t="shared" ca="1" si="139"/>
        <v>49</v>
      </c>
      <c r="K1621" s="17" t="s">
        <v>67</v>
      </c>
      <c r="L1621" s="16">
        <v>4070</v>
      </c>
      <c r="M1621" s="16" t="s">
        <v>3596</v>
      </c>
      <c r="N1621" s="16" t="s">
        <v>3597</v>
      </c>
      <c r="O1621" s="35" t="s">
        <v>3598</v>
      </c>
      <c r="P1621" s="16" t="s">
        <v>71</v>
      </c>
      <c r="Q1621" s="16" t="s">
        <v>131</v>
      </c>
      <c r="R1621" s="38" t="s">
        <v>73</v>
      </c>
      <c r="S1621" s="22"/>
      <c r="T1621" s="22">
        <v>1777</v>
      </c>
      <c r="U1621" s="22" t="s">
        <v>3597</v>
      </c>
      <c r="V1621" s="37" t="s">
        <v>3598</v>
      </c>
      <c r="W1621" s="16">
        <v>1000</v>
      </c>
      <c r="X1621" s="16" t="s">
        <v>74</v>
      </c>
      <c r="Y1621" s="16" t="s">
        <v>3599</v>
      </c>
      <c r="Z1621" s="16" t="s">
        <v>3600</v>
      </c>
      <c r="AA1621" s="16" t="s">
        <v>421</v>
      </c>
      <c r="AB1621" s="16" t="s">
        <v>422</v>
      </c>
      <c r="AC1621" s="16" t="s">
        <v>423</v>
      </c>
      <c r="AD1621" s="16"/>
      <c r="AE1621" s="16" t="s">
        <v>1324</v>
      </c>
      <c r="AF1621" s="24">
        <v>2948278</v>
      </c>
      <c r="AG1621" s="25" t="s">
        <v>78</v>
      </c>
      <c r="AH1621" s="24">
        <v>2948278</v>
      </c>
      <c r="AI1621" s="26" t="s">
        <v>78</v>
      </c>
      <c r="AJ1621" s="27">
        <v>44896</v>
      </c>
      <c r="AK1621" s="19" t="s">
        <v>7627</v>
      </c>
      <c r="AL1621" s="28">
        <f t="shared" ca="1" si="140"/>
        <v>2.3333333333333335</v>
      </c>
      <c r="AM1621" s="16" t="s">
        <v>120</v>
      </c>
      <c r="AN1621" s="16" t="s">
        <v>240</v>
      </c>
      <c r="AO1621" s="16" t="s">
        <v>425</v>
      </c>
      <c r="AP1621" s="30">
        <v>6.9690000000000002E-2</v>
      </c>
      <c r="AQ1621" s="31" t="s">
        <v>7628</v>
      </c>
      <c r="AR1621" s="31" t="s">
        <v>7629</v>
      </c>
      <c r="AS1621" s="16" t="s">
        <v>107</v>
      </c>
      <c r="AT1621" s="16"/>
      <c r="AU1621" s="33"/>
      <c r="AV1621" s="16"/>
      <c r="AW1621" s="16" t="s">
        <v>7630</v>
      </c>
      <c r="AX1621" s="16">
        <v>3102702368</v>
      </c>
      <c r="AY1621" s="16">
        <v>1234</v>
      </c>
      <c r="AZ1621" s="16" t="str">
        <f t="shared" ca="1" si="141"/>
        <v xml:space="preserve"> </v>
      </c>
      <c r="BA1621" s="16"/>
      <c r="BB1621" s="16" t="s">
        <v>87</v>
      </c>
      <c r="BC1621" s="16"/>
      <c r="BD1621" s="18" t="s">
        <v>87</v>
      </c>
      <c r="BE1621" s="16"/>
      <c r="BF1621" s="16"/>
      <c r="BG1621" s="31"/>
      <c r="BH1621" s="16"/>
      <c r="BI1621" s="19"/>
      <c r="BJ1621" s="16"/>
      <c r="BK1621" s="16"/>
      <c r="BL1621" s="34"/>
    </row>
    <row r="1622" spans="1:64">
      <c r="A1622" s="15">
        <v>1778</v>
      </c>
      <c r="B1622" s="16">
        <v>301</v>
      </c>
      <c r="C1622" s="17" t="s">
        <v>64</v>
      </c>
      <c r="D1622" s="18">
        <v>1151462065</v>
      </c>
      <c r="E1622" s="18">
        <v>1151462065</v>
      </c>
      <c r="F1622" s="18">
        <v>1151462065</v>
      </c>
      <c r="G1622" s="17" t="s">
        <v>7631</v>
      </c>
      <c r="H1622" s="16" t="s">
        <v>89</v>
      </c>
      <c r="I1622" s="19" t="s">
        <v>7632</v>
      </c>
      <c r="J1622" s="16">
        <f t="shared" ca="1" si="139"/>
        <v>42</v>
      </c>
      <c r="K1622" s="17" t="s">
        <v>67</v>
      </c>
      <c r="L1622" s="16">
        <v>4070</v>
      </c>
      <c r="M1622" s="16" t="s">
        <v>3596</v>
      </c>
      <c r="N1622" s="16" t="s">
        <v>3597</v>
      </c>
      <c r="O1622" s="35" t="s">
        <v>3598</v>
      </c>
      <c r="P1622" s="16" t="s">
        <v>71</v>
      </c>
      <c r="Q1622" s="16" t="s">
        <v>131</v>
      </c>
      <c r="R1622" s="38" t="s">
        <v>73</v>
      </c>
      <c r="S1622" s="22"/>
      <c r="T1622" s="22">
        <v>1778</v>
      </c>
      <c r="U1622" s="22" t="s">
        <v>3597</v>
      </c>
      <c r="V1622" s="37" t="s">
        <v>3598</v>
      </c>
      <c r="W1622" s="16">
        <v>1000</v>
      </c>
      <c r="X1622" s="16" t="s">
        <v>74</v>
      </c>
      <c r="Y1622" s="16" t="s">
        <v>3599</v>
      </c>
      <c r="Z1622" s="16" t="s">
        <v>3600</v>
      </c>
      <c r="AA1622" s="16" t="s">
        <v>421</v>
      </c>
      <c r="AB1622" s="16" t="s">
        <v>3649</v>
      </c>
      <c r="AC1622" s="16" t="s">
        <v>545</v>
      </c>
      <c r="AD1622" s="16"/>
      <c r="AE1622" s="16" t="s">
        <v>3601</v>
      </c>
      <c r="AF1622" s="24">
        <v>2948278</v>
      </c>
      <c r="AG1622" s="25" t="s">
        <v>78</v>
      </c>
      <c r="AH1622" s="24">
        <v>2948278</v>
      </c>
      <c r="AI1622" s="26" t="s">
        <v>78</v>
      </c>
      <c r="AJ1622" s="27">
        <v>43027</v>
      </c>
      <c r="AK1622" s="19"/>
      <c r="AL1622" s="28">
        <f t="shared" ca="1" si="140"/>
        <v>7.416666666666667</v>
      </c>
      <c r="AM1622" s="16" t="s">
        <v>183</v>
      </c>
      <c r="AN1622" s="16" t="s">
        <v>94</v>
      </c>
      <c r="AO1622" s="16" t="s">
        <v>546</v>
      </c>
      <c r="AP1622" s="30">
        <v>6.9690000000000002E-2</v>
      </c>
      <c r="AQ1622" s="31" t="s">
        <v>7633</v>
      </c>
      <c r="AR1622" s="31" t="s">
        <v>7634</v>
      </c>
      <c r="AS1622" s="16" t="s">
        <v>107</v>
      </c>
      <c r="AT1622" s="16"/>
      <c r="AU1622" s="33"/>
      <c r="AV1622" s="16"/>
      <c r="AW1622" s="16" t="s">
        <v>5680</v>
      </c>
      <c r="AX1622" s="16">
        <v>3106630699</v>
      </c>
      <c r="AY1622" s="16" t="s">
        <v>78</v>
      </c>
      <c r="AZ1622" s="16" t="str">
        <f t="shared" ca="1" si="141"/>
        <v xml:space="preserve"> </v>
      </c>
      <c r="BA1622" s="16" t="s">
        <v>87</v>
      </c>
      <c r="BB1622" s="16" t="s">
        <v>87</v>
      </c>
      <c r="BC1622" s="16"/>
      <c r="BD1622" s="18" t="s">
        <v>87</v>
      </c>
      <c r="BE1622" s="16"/>
      <c r="BF1622" s="16" t="s">
        <v>87</v>
      </c>
      <c r="BG1622" s="31"/>
      <c r="BH1622" s="16"/>
      <c r="BI1622" s="19"/>
      <c r="BJ1622" s="16"/>
      <c r="BK1622" s="16"/>
      <c r="BL1622" s="34"/>
    </row>
    <row r="1623" spans="1:64">
      <c r="A1623" s="15">
        <v>1779</v>
      </c>
      <c r="B1623" s="16">
        <v>301</v>
      </c>
      <c r="C1623" s="17" t="s">
        <v>64</v>
      </c>
      <c r="D1623" s="18">
        <v>1151939604</v>
      </c>
      <c r="E1623" s="18">
        <v>1151939604</v>
      </c>
      <c r="F1623" s="18">
        <v>1151939604</v>
      </c>
      <c r="G1623" s="17" t="s">
        <v>7635</v>
      </c>
      <c r="H1623" s="16" t="s">
        <v>89</v>
      </c>
      <c r="I1623" s="19">
        <v>33323</v>
      </c>
      <c r="J1623" s="16">
        <f t="shared" ca="1" si="139"/>
        <v>34</v>
      </c>
      <c r="K1623" s="17" t="s">
        <v>67</v>
      </c>
      <c r="L1623" s="16">
        <v>4070</v>
      </c>
      <c r="M1623" s="16" t="s">
        <v>3596</v>
      </c>
      <c r="N1623" s="16" t="s">
        <v>3597</v>
      </c>
      <c r="O1623" s="35" t="s">
        <v>3598</v>
      </c>
      <c r="P1623" s="16" t="s">
        <v>71</v>
      </c>
      <c r="Q1623" s="16" t="s">
        <v>131</v>
      </c>
      <c r="R1623" s="38" t="s">
        <v>73</v>
      </c>
      <c r="S1623" s="22"/>
      <c r="T1623" s="22">
        <v>1779</v>
      </c>
      <c r="U1623" s="22" t="s">
        <v>3597</v>
      </c>
      <c r="V1623" s="37" t="s">
        <v>3598</v>
      </c>
      <c r="W1623" s="16">
        <v>1000</v>
      </c>
      <c r="X1623" s="16" t="s">
        <v>74</v>
      </c>
      <c r="Y1623" s="16" t="s">
        <v>3599</v>
      </c>
      <c r="Z1623" s="16" t="s">
        <v>3600</v>
      </c>
      <c r="AA1623" s="16" t="s">
        <v>463</v>
      </c>
      <c r="AB1623" s="16" t="s">
        <v>5450</v>
      </c>
      <c r="AC1623" s="16" t="s">
        <v>511</v>
      </c>
      <c r="AD1623" s="16"/>
      <c r="AE1623" s="16" t="s">
        <v>3601</v>
      </c>
      <c r="AF1623" s="24">
        <v>2948278</v>
      </c>
      <c r="AG1623" s="25" t="s">
        <v>78</v>
      </c>
      <c r="AH1623" s="24">
        <v>2948278</v>
      </c>
      <c r="AI1623" s="26" t="s">
        <v>78</v>
      </c>
      <c r="AJ1623" s="27">
        <v>43059</v>
      </c>
      <c r="AK1623" s="19"/>
      <c r="AL1623" s="28">
        <f t="shared" ca="1" si="140"/>
        <v>7.333333333333333</v>
      </c>
      <c r="AM1623" s="16" t="s">
        <v>183</v>
      </c>
      <c r="AN1623" s="16" t="s">
        <v>121</v>
      </c>
      <c r="AO1623" s="16" t="s">
        <v>513</v>
      </c>
      <c r="AP1623" s="30">
        <v>6.9690000000000002E-2</v>
      </c>
      <c r="AQ1623" s="31" t="s">
        <v>7636</v>
      </c>
      <c r="AR1623" s="31" t="s">
        <v>7636</v>
      </c>
      <c r="AS1623" s="16" t="s">
        <v>107</v>
      </c>
      <c r="AT1623" s="16"/>
      <c r="AU1623" s="33"/>
      <c r="AV1623" s="16"/>
      <c r="AW1623" s="16" t="s">
        <v>7637</v>
      </c>
      <c r="AX1623" s="16">
        <v>3214442736</v>
      </c>
      <c r="AY1623" s="16" t="s">
        <v>78</v>
      </c>
      <c r="AZ1623" s="16" t="str">
        <f t="shared" ca="1" si="141"/>
        <v xml:space="preserve"> </v>
      </c>
      <c r="BA1623" s="16" t="s">
        <v>87</v>
      </c>
      <c r="BB1623" s="16" t="s">
        <v>211</v>
      </c>
      <c r="BC1623" s="16"/>
      <c r="BD1623" s="18" t="s">
        <v>87</v>
      </c>
      <c r="BE1623" s="16"/>
      <c r="BF1623" s="16" t="s">
        <v>87</v>
      </c>
      <c r="BG1623" s="31"/>
      <c r="BH1623" s="16"/>
      <c r="BI1623" s="19"/>
      <c r="BJ1623" s="16"/>
      <c r="BK1623" s="16"/>
      <c r="BL1623" s="34"/>
    </row>
    <row r="1624" spans="1:64">
      <c r="A1624" s="15">
        <v>1780</v>
      </c>
      <c r="B1624" s="16">
        <v>301</v>
      </c>
      <c r="C1624" s="17" t="s">
        <v>112</v>
      </c>
      <c r="D1624" s="18">
        <v>1007110913</v>
      </c>
      <c r="E1624" s="18">
        <v>1007110913</v>
      </c>
      <c r="F1624" s="18">
        <v>1007110913</v>
      </c>
      <c r="G1624" s="17" t="s">
        <v>7638</v>
      </c>
      <c r="H1624" s="16" t="s">
        <v>89</v>
      </c>
      <c r="I1624" s="19">
        <v>32213</v>
      </c>
      <c r="J1624" s="16">
        <f t="shared" ca="1" si="139"/>
        <v>37</v>
      </c>
      <c r="K1624" s="17" t="s">
        <v>67</v>
      </c>
      <c r="L1624" s="16">
        <v>4070</v>
      </c>
      <c r="M1624" s="16" t="s">
        <v>3596</v>
      </c>
      <c r="N1624" s="16" t="s">
        <v>3597</v>
      </c>
      <c r="O1624" s="35" t="s">
        <v>3598</v>
      </c>
      <c r="P1624" s="16" t="s">
        <v>71</v>
      </c>
      <c r="Q1624" s="16" t="s">
        <v>131</v>
      </c>
      <c r="R1624" s="38" t="s">
        <v>73</v>
      </c>
      <c r="S1624" s="22"/>
      <c r="T1624" s="22">
        <v>1780</v>
      </c>
      <c r="U1624" s="22" t="s">
        <v>3597</v>
      </c>
      <c r="V1624" s="37" t="s">
        <v>3598</v>
      </c>
      <c r="W1624" s="16">
        <v>1000</v>
      </c>
      <c r="X1624" s="16" t="s">
        <v>74</v>
      </c>
      <c r="Y1624" s="16" t="s">
        <v>3599</v>
      </c>
      <c r="Z1624" s="16" t="s">
        <v>3600</v>
      </c>
      <c r="AA1624" s="16" t="s">
        <v>339</v>
      </c>
      <c r="AB1624" s="16" t="s">
        <v>340</v>
      </c>
      <c r="AC1624" s="16" t="s">
        <v>341</v>
      </c>
      <c r="AD1624" s="16" t="s">
        <v>7639</v>
      </c>
      <c r="AE1624" s="16" t="s">
        <v>1324</v>
      </c>
      <c r="AF1624" s="24">
        <v>2948278</v>
      </c>
      <c r="AG1624" s="25" t="s">
        <v>78</v>
      </c>
      <c r="AH1624" s="24">
        <v>2948278</v>
      </c>
      <c r="AI1624" s="26" t="s">
        <v>78</v>
      </c>
      <c r="AJ1624" s="27">
        <v>44123</v>
      </c>
      <c r="AK1624" s="19" t="s">
        <v>7640</v>
      </c>
      <c r="AL1624" s="28">
        <f t="shared" ca="1" si="140"/>
        <v>4.416666666666667</v>
      </c>
      <c r="AM1624" s="16" t="s">
        <v>183</v>
      </c>
      <c r="AN1624" s="16" t="s">
        <v>94</v>
      </c>
      <c r="AO1624" s="16" t="s">
        <v>343</v>
      </c>
      <c r="AP1624" s="30">
        <v>6.9690000000000002E-2</v>
      </c>
      <c r="AQ1624" s="31" t="s">
        <v>7641</v>
      </c>
      <c r="AR1624" s="31" t="s">
        <v>7642</v>
      </c>
      <c r="AS1624" s="16" t="s">
        <v>107</v>
      </c>
      <c r="AT1624" s="16"/>
      <c r="AU1624" s="33"/>
      <c r="AV1624" s="16"/>
      <c r="AW1624" s="16" t="s">
        <v>7643</v>
      </c>
      <c r="AX1624" s="16">
        <v>3232213912</v>
      </c>
      <c r="AY1624" s="16" t="s">
        <v>78</v>
      </c>
      <c r="AZ1624" s="16" t="str">
        <f t="shared" ca="1" si="141"/>
        <v xml:space="preserve"> </v>
      </c>
      <c r="BA1624" s="16" t="s">
        <v>87</v>
      </c>
      <c r="BB1624" s="16" t="s">
        <v>87</v>
      </c>
      <c r="BC1624" s="16"/>
      <c r="BD1624" s="18" t="s">
        <v>87</v>
      </c>
      <c r="BE1624" s="16"/>
      <c r="BF1624" s="16" t="s">
        <v>87</v>
      </c>
      <c r="BG1624" s="31"/>
      <c r="BH1624" s="16"/>
      <c r="BI1624" s="19"/>
      <c r="BJ1624" s="16"/>
      <c r="BK1624" s="16"/>
      <c r="BL1624" s="34"/>
    </row>
    <row r="1625" spans="1:64">
      <c r="A1625" s="15">
        <v>1781</v>
      </c>
      <c r="B1625" s="16">
        <v>301</v>
      </c>
      <c r="C1625" s="17" t="s">
        <v>112</v>
      </c>
      <c r="D1625" s="18">
        <v>1121839116</v>
      </c>
      <c r="E1625" s="18">
        <v>1121839116</v>
      </c>
      <c r="F1625" s="18">
        <v>1121839116</v>
      </c>
      <c r="G1625" s="17" t="s">
        <v>7644</v>
      </c>
      <c r="H1625" s="16" t="s">
        <v>229</v>
      </c>
      <c r="I1625" s="19">
        <v>32037</v>
      </c>
      <c r="J1625" s="16">
        <f t="shared" ca="1" si="139"/>
        <v>37</v>
      </c>
      <c r="K1625" s="17" t="s">
        <v>67</v>
      </c>
      <c r="L1625" s="16">
        <v>4070</v>
      </c>
      <c r="M1625" s="16" t="s">
        <v>3596</v>
      </c>
      <c r="N1625" s="16" t="s">
        <v>3597</v>
      </c>
      <c r="O1625" s="35" t="s">
        <v>3598</v>
      </c>
      <c r="P1625" s="16" t="s">
        <v>71</v>
      </c>
      <c r="Q1625" s="16" t="s">
        <v>131</v>
      </c>
      <c r="R1625" s="38" t="s">
        <v>73</v>
      </c>
      <c r="S1625" s="22"/>
      <c r="T1625" s="22">
        <v>1781</v>
      </c>
      <c r="U1625" s="22" t="s">
        <v>3597</v>
      </c>
      <c r="V1625" s="37" t="s">
        <v>3598</v>
      </c>
      <c r="W1625" s="16">
        <v>1000</v>
      </c>
      <c r="X1625" s="16" t="s">
        <v>74</v>
      </c>
      <c r="Y1625" s="16" t="s">
        <v>3599</v>
      </c>
      <c r="Z1625" s="16" t="s">
        <v>3600</v>
      </c>
      <c r="AA1625" s="16" t="s">
        <v>76</v>
      </c>
      <c r="AB1625" s="16" t="s">
        <v>76</v>
      </c>
      <c r="AC1625" s="16" t="s">
        <v>76</v>
      </c>
      <c r="AD1625" s="16" t="s">
        <v>3632</v>
      </c>
      <c r="AE1625" s="16" t="s">
        <v>1324</v>
      </c>
      <c r="AF1625" s="24">
        <v>2948278</v>
      </c>
      <c r="AG1625" s="25" t="s">
        <v>78</v>
      </c>
      <c r="AH1625" s="24">
        <v>2948278</v>
      </c>
      <c r="AI1625" s="26" t="s">
        <v>78</v>
      </c>
      <c r="AJ1625" s="27">
        <v>44896</v>
      </c>
      <c r="AK1625" s="19" t="s">
        <v>7645</v>
      </c>
      <c r="AL1625" s="28">
        <f t="shared" ca="1" si="140"/>
        <v>2.3333333333333335</v>
      </c>
      <c r="AM1625" s="16" t="s">
        <v>120</v>
      </c>
      <c r="AN1625" s="16" t="s">
        <v>121</v>
      </c>
      <c r="AO1625" s="16" t="s">
        <v>82</v>
      </c>
      <c r="AP1625" s="30">
        <v>6.9690000000000002E-2</v>
      </c>
      <c r="AQ1625" s="31" t="s">
        <v>7646</v>
      </c>
      <c r="AR1625" s="31" t="s">
        <v>7647</v>
      </c>
      <c r="AS1625" s="16" t="s">
        <v>107</v>
      </c>
      <c r="AT1625" s="16" t="s">
        <v>7648</v>
      </c>
      <c r="AU1625" s="33"/>
      <c r="AV1625" s="16"/>
      <c r="AW1625" s="16" t="s">
        <v>7649</v>
      </c>
      <c r="AX1625" s="16">
        <v>3136586950</v>
      </c>
      <c r="AY1625" s="16" t="s">
        <v>78</v>
      </c>
      <c r="AZ1625" s="16" t="str">
        <f t="shared" ca="1" si="141"/>
        <v xml:space="preserve"> </v>
      </c>
      <c r="BA1625" s="16" t="s">
        <v>87</v>
      </c>
      <c r="BB1625" s="16" t="s">
        <v>87</v>
      </c>
      <c r="BC1625" s="16"/>
      <c r="BD1625" s="18" t="s">
        <v>87</v>
      </c>
      <c r="BE1625" s="16"/>
      <c r="BF1625" s="16" t="s">
        <v>87</v>
      </c>
      <c r="BG1625" s="31"/>
      <c r="BH1625" s="16"/>
      <c r="BI1625" s="19"/>
      <c r="BJ1625" s="16"/>
      <c r="BK1625" s="16"/>
      <c r="BL1625" s="34"/>
    </row>
    <row r="1626" spans="1:64">
      <c r="A1626" s="15">
        <v>1782</v>
      </c>
      <c r="B1626" s="16">
        <v>301</v>
      </c>
      <c r="C1626" s="17" t="s">
        <v>64</v>
      </c>
      <c r="D1626" s="18">
        <v>1192724144</v>
      </c>
      <c r="E1626" s="18">
        <v>1192724144</v>
      </c>
      <c r="F1626" s="18">
        <v>1192724144</v>
      </c>
      <c r="G1626" s="17" t="s">
        <v>7650</v>
      </c>
      <c r="H1626" s="16" t="s">
        <v>89</v>
      </c>
      <c r="I1626" s="19">
        <v>34610</v>
      </c>
      <c r="J1626" s="16">
        <f t="shared" ca="1" si="139"/>
        <v>30</v>
      </c>
      <c r="K1626" s="17" t="s">
        <v>67</v>
      </c>
      <c r="L1626" s="16">
        <v>4070</v>
      </c>
      <c r="M1626" s="16" t="s">
        <v>3596</v>
      </c>
      <c r="N1626" s="16" t="s">
        <v>3597</v>
      </c>
      <c r="O1626" s="35" t="s">
        <v>3598</v>
      </c>
      <c r="P1626" s="16" t="s">
        <v>71</v>
      </c>
      <c r="Q1626" s="16" t="s">
        <v>131</v>
      </c>
      <c r="R1626" s="38" t="s">
        <v>73</v>
      </c>
      <c r="S1626" s="22"/>
      <c r="T1626" s="22">
        <v>1782</v>
      </c>
      <c r="U1626" s="22" t="s">
        <v>3597</v>
      </c>
      <c r="V1626" s="37" t="s">
        <v>3598</v>
      </c>
      <c r="W1626" s="16">
        <v>1000</v>
      </c>
      <c r="X1626" s="16" t="s">
        <v>74</v>
      </c>
      <c r="Y1626" s="16" t="s">
        <v>3599</v>
      </c>
      <c r="Z1626" s="16" t="s">
        <v>3600</v>
      </c>
      <c r="AA1626" s="16" t="s">
        <v>463</v>
      </c>
      <c r="AB1626" s="16" t="s">
        <v>464</v>
      </c>
      <c r="AC1626" s="16" t="s">
        <v>465</v>
      </c>
      <c r="AD1626" s="16" t="s">
        <v>4158</v>
      </c>
      <c r="AE1626" s="16" t="s">
        <v>3601</v>
      </c>
      <c r="AF1626" s="24">
        <v>2948278</v>
      </c>
      <c r="AG1626" s="25" t="s">
        <v>78</v>
      </c>
      <c r="AH1626" s="24">
        <v>2948278</v>
      </c>
      <c r="AI1626" s="26" t="s">
        <v>78</v>
      </c>
      <c r="AJ1626" s="27">
        <v>43088</v>
      </c>
      <c r="AK1626" s="19"/>
      <c r="AL1626" s="28">
        <f t="shared" ca="1" si="140"/>
        <v>7.25</v>
      </c>
      <c r="AM1626" s="16" t="s">
        <v>183</v>
      </c>
      <c r="AN1626" s="16" t="s">
        <v>94</v>
      </c>
      <c r="AO1626" s="16" t="s">
        <v>466</v>
      </c>
      <c r="AP1626" s="30">
        <v>6.9690000000000002E-2</v>
      </c>
      <c r="AQ1626" s="31" t="s">
        <v>7651</v>
      </c>
      <c r="AR1626" s="31" t="s">
        <v>7651</v>
      </c>
      <c r="AS1626" s="16" t="s">
        <v>107</v>
      </c>
      <c r="AT1626" s="16"/>
      <c r="AU1626" s="33"/>
      <c r="AV1626" s="16"/>
      <c r="AW1626" s="16" t="s">
        <v>7652</v>
      </c>
      <c r="AX1626" s="16">
        <v>3148042798</v>
      </c>
      <c r="AY1626" s="16" t="s">
        <v>78</v>
      </c>
      <c r="AZ1626" s="16" t="str">
        <f t="shared" ca="1" si="141"/>
        <v xml:space="preserve"> </v>
      </c>
      <c r="BA1626" s="16" t="s">
        <v>87</v>
      </c>
      <c r="BB1626" s="16" t="s">
        <v>211</v>
      </c>
      <c r="BC1626" s="16"/>
      <c r="BD1626" s="18" t="s">
        <v>87</v>
      </c>
      <c r="BE1626" s="16"/>
      <c r="BF1626" s="16" t="s">
        <v>87</v>
      </c>
      <c r="BG1626" s="31"/>
      <c r="BH1626" s="16"/>
      <c r="BI1626" s="19"/>
      <c r="BJ1626" s="16"/>
      <c r="BK1626" s="16"/>
      <c r="BL1626" s="34"/>
    </row>
    <row r="1627" spans="1:64">
      <c r="A1627" s="15">
        <v>1783</v>
      </c>
      <c r="B1627" s="16">
        <v>301</v>
      </c>
      <c r="C1627" s="17" t="s">
        <v>112</v>
      </c>
      <c r="D1627" s="18">
        <v>1077862665</v>
      </c>
      <c r="E1627" s="18">
        <v>1077862665</v>
      </c>
      <c r="F1627" s="18">
        <v>1077862665</v>
      </c>
      <c r="G1627" s="17" t="s">
        <v>7653</v>
      </c>
      <c r="H1627" s="16" t="s">
        <v>89</v>
      </c>
      <c r="I1627" s="19">
        <v>32230</v>
      </c>
      <c r="J1627" s="16">
        <f t="shared" ca="1" si="139"/>
        <v>37</v>
      </c>
      <c r="K1627" s="17" t="s">
        <v>67</v>
      </c>
      <c r="L1627" s="16">
        <v>4070</v>
      </c>
      <c r="M1627" s="16" t="s">
        <v>3596</v>
      </c>
      <c r="N1627" s="16" t="s">
        <v>3597</v>
      </c>
      <c r="O1627" s="35" t="s">
        <v>3598</v>
      </c>
      <c r="P1627" s="16" t="s">
        <v>71</v>
      </c>
      <c r="Q1627" s="16" t="s">
        <v>131</v>
      </c>
      <c r="R1627" s="38" t="s">
        <v>73</v>
      </c>
      <c r="S1627" s="22"/>
      <c r="T1627" s="22">
        <v>1783</v>
      </c>
      <c r="U1627" s="22" t="s">
        <v>3597</v>
      </c>
      <c r="V1627" s="37" t="s">
        <v>3598</v>
      </c>
      <c r="W1627" s="16">
        <v>1000</v>
      </c>
      <c r="X1627" s="16" t="s">
        <v>74</v>
      </c>
      <c r="Y1627" s="16" t="s">
        <v>3599</v>
      </c>
      <c r="Z1627" s="16" t="s">
        <v>3600</v>
      </c>
      <c r="AA1627" s="16" t="s">
        <v>1359</v>
      </c>
      <c r="AB1627" s="16" t="s">
        <v>1950</v>
      </c>
      <c r="AC1627" s="16" t="s">
        <v>1951</v>
      </c>
      <c r="AD1627" s="16"/>
      <c r="AE1627" s="16" t="s">
        <v>3601</v>
      </c>
      <c r="AF1627" s="24">
        <v>2948278</v>
      </c>
      <c r="AG1627" s="25" t="s">
        <v>78</v>
      </c>
      <c r="AH1627" s="24">
        <v>2948278</v>
      </c>
      <c r="AI1627" s="26" t="s">
        <v>78</v>
      </c>
      <c r="AJ1627" s="27">
        <v>43797</v>
      </c>
      <c r="AK1627" s="19"/>
      <c r="AL1627" s="28">
        <f t="shared" ca="1" si="140"/>
        <v>5.333333333333333</v>
      </c>
      <c r="AM1627" s="16" t="s">
        <v>183</v>
      </c>
      <c r="AN1627" s="16" t="s">
        <v>94</v>
      </c>
      <c r="AO1627" s="16" t="s">
        <v>1953</v>
      </c>
      <c r="AP1627" s="30">
        <v>6.9690000000000002E-2</v>
      </c>
      <c r="AQ1627" s="31" t="s">
        <v>7654</v>
      </c>
      <c r="AR1627" s="31" t="s">
        <v>7654</v>
      </c>
      <c r="AS1627" s="16" t="s">
        <v>107</v>
      </c>
      <c r="AT1627" s="16"/>
      <c r="AU1627" s="33"/>
      <c r="AV1627" s="16"/>
      <c r="AW1627" s="16" t="s">
        <v>7655</v>
      </c>
      <c r="AX1627" s="16">
        <v>3182186764</v>
      </c>
      <c r="AY1627" s="16" t="s">
        <v>78</v>
      </c>
      <c r="AZ1627" s="16" t="str">
        <f t="shared" ca="1" si="141"/>
        <v xml:space="preserve"> </v>
      </c>
      <c r="BA1627" s="16" t="s">
        <v>87</v>
      </c>
      <c r="BB1627" s="16" t="s">
        <v>87</v>
      </c>
      <c r="BC1627" s="16"/>
      <c r="BD1627" s="18" t="s">
        <v>87</v>
      </c>
      <c r="BE1627" s="16"/>
      <c r="BF1627" s="16" t="s">
        <v>87</v>
      </c>
      <c r="BG1627" s="31"/>
      <c r="BH1627" s="16"/>
      <c r="BI1627" s="19"/>
      <c r="BJ1627" s="16"/>
      <c r="BK1627" s="16"/>
      <c r="BL1627" s="34"/>
    </row>
    <row r="1628" spans="1:64">
      <c r="A1628" s="15">
        <v>1784</v>
      </c>
      <c r="B1628" s="16">
        <v>301</v>
      </c>
      <c r="C1628" s="17" t="s">
        <v>64</v>
      </c>
      <c r="D1628" s="18">
        <v>1193085908</v>
      </c>
      <c r="E1628" s="18">
        <v>1193085908</v>
      </c>
      <c r="F1628" s="18">
        <v>1193085908</v>
      </c>
      <c r="G1628" s="17" t="s">
        <v>7656</v>
      </c>
      <c r="H1628" s="16" t="s">
        <v>89</v>
      </c>
      <c r="I1628" s="19">
        <v>33991</v>
      </c>
      <c r="J1628" s="16">
        <f t="shared" ca="1" si="139"/>
        <v>32</v>
      </c>
      <c r="K1628" s="17" t="s">
        <v>67</v>
      </c>
      <c r="L1628" s="16">
        <v>4070</v>
      </c>
      <c r="M1628" s="16" t="s">
        <v>3596</v>
      </c>
      <c r="N1628" s="16" t="s">
        <v>3597</v>
      </c>
      <c r="O1628" s="35" t="s">
        <v>3598</v>
      </c>
      <c r="P1628" s="16" t="s">
        <v>71</v>
      </c>
      <c r="Q1628" s="16" t="s">
        <v>131</v>
      </c>
      <c r="R1628" s="38" t="s">
        <v>73</v>
      </c>
      <c r="S1628" s="22"/>
      <c r="T1628" s="22">
        <v>1784</v>
      </c>
      <c r="U1628" s="22" t="s">
        <v>3597</v>
      </c>
      <c r="V1628" s="37" t="s">
        <v>3598</v>
      </c>
      <c r="W1628" s="16">
        <v>1000</v>
      </c>
      <c r="X1628" s="16" t="s">
        <v>74</v>
      </c>
      <c r="Y1628" s="16" t="s">
        <v>3599</v>
      </c>
      <c r="Z1628" s="16" t="s">
        <v>3600</v>
      </c>
      <c r="AA1628" s="16" t="s">
        <v>433</v>
      </c>
      <c r="AB1628" s="16" t="s">
        <v>434</v>
      </c>
      <c r="AC1628" s="16" t="s">
        <v>435</v>
      </c>
      <c r="AD1628" s="16" t="s">
        <v>7657</v>
      </c>
      <c r="AE1628" s="16" t="s">
        <v>3601</v>
      </c>
      <c r="AF1628" s="24">
        <v>2948278</v>
      </c>
      <c r="AG1628" s="25" t="s">
        <v>78</v>
      </c>
      <c r="AH1628" s="24">
        <v>2948278</v>
      </c>
      <c r="AI1628" s="26" t="s">
        <v>78</v>
      </c>
      <c r="AJ1628" s="27">
        <v>43066</v>
      </c>
      <c r="AK1628" s="19"/>
      <c r="AL1628" s="28">
        <f t="shared" ca="1" si="140"/>
        <v>7.333333333333333</v>
      </c>
      <c r="AM1628" s="16" t="s">
        <v>173</v>
      </c>
      <c r="AN1628" s="16" t="s">
        <v>94</v>
      </c>
      <c r="AO1628" s="16" t="s">
        <v>436</v>
      </c>
      <c r="AP1628" s="30">
        <v>6.9690000000000002E-2</v>
      </c>
      <c r="AQ1628" s="31" t="s">
        <v>7658</v>
      </c>
      <c r="AR1628" s="31" t="s">
        <v>7658</v>
      </c>
      <c r="AS1628" s="16" t="s">
        <v>107</v>
      </c>
      <c r="AT1628" s="16"/>
      <c r="AU1628" s="33"/>
      <c r="AV1628" s="16"/>
      <c r="AW1628" s="16" t="s">
        <v>7659</v>
      </c>
      <c r="AX1628" s="16">
        <v>3127087023</v>
      </c>
      <c r="AY1628" s="16" t="s">
        <v>78</v>
      </c>
      <c r="AZ1628" s="16" t="str">
        <f t="shared" ca="1" si="141"/>
        <v xml:space="preserve"> </v>
      </c>
      <c r="BA1628" s="16" t="s">
        <v>87</v>
      </c>
      <c r="BB1628" s="16" t="s">
        <v>211</v>
      </c>
      <c r="BC1628" s="16"/>
      <c r="BD1628" s="18" t="s">
        <v>87</v>
      </c>
      <c r="BE1628" s="16"/>
      <c r="BF1628" s="16" t="s">
        <v>87</v>
      </c>
      <c r="BG1628" s="31"/>
      <c r="BH1628" s="16"/>
      <c r="BI1628" s="19"/>
      <c r="BJ1628" s="16"/>
      <c r="BK1628" s="16"/>
      <c r="BL1628" s="34"/>
    </row>
    <row r="1629" spans="1:64">
      <c r="A1629" s="15">
        <v>1785</v>
      </c>
      <c r="B1629" s="16">
        <v>301</v>
      </c>
      <c r="C1629" s="17" t="s">
        <v>112</v>
      </c>
      <c r="D1629" s="18">
        <v>1193096624</v>
      </c>
      <c r="E1629" s="18">
        <v>1193096624</v>
      </c>
      <c r="F1629" s="18">
        <v>1193096624</v>
      </c>
      <c r="G1629" s="17" t="s">
        <v>7660</v>
      </c>
      <c r="H1629" s="16" t="s">
        <v>89</v>
      </c>
      <c r="I1629" s="19">
        <v>32297</v>
      </c>
      <c r="J1629" s="16">
        <f t="shared" ca="1" si="139"/>
        <v>36</v>
      </c>
      <c r="K1629" s="17" t="s">
        <v>67</v>
      </c>
      <c r="L1629" s="16">
        <v>4070</v>
      </c>
      <c r="M1629" s="16" t="s">
        <v>3596</v>
      </c>
      <c r="N1629" s="16" t="s">
        <v>3597</v>
      </c>
      <c r="O1629" s="35" t="s">
        <v>3598</v>
      </c>
      <c r="P1629" s="16" t="s">
        <v>71</v>
      </c>
      <c r="Q1629" s="16" t="s">
        <v>131</v>
      </c>
      <c r="R1629" s="38" t="s">
        <v>73</v>
      </c>
      <c r="S1629" s="22"/>
      <c r="T1629" s="22">
        <v>1785</v>
      </c>
      <c r="U1629" s="22" t="s">
        <v>3597</v>
      </c>
      <c r="V1629" s="37" t="s">
        <v>3598</v>
      </c>
      <c r="W1629" s="16">
        <v>1000</v>
      </c>
      <c r="X1629" s="16" t="s">
        <v>74</v>
      </c>
      <c r="Y1629" s="16" t="s">
        <v>3599</v>
      </c>
      <c r="Z1629" s="16" t="s">
        <v>3600</v>
      </c>
      <c r="AA1629" s="16" t="s">
        <v>339</v>
      </c>
      <c r="AB1629" s="16" t="s">
        <v>3825</v>
      </c>
      <c r="AC1629" s="16" t="s">
        <v>341</v>
      </c>
      <c r="AD1629" s="16"/>
      <c r="AE1629" s="16" t="s">
        <v>3601</v>
      </c>
      <c r="AF1629" s="24">
        <v>2948278</v>
      </c>
      <c r="AG1629" s="25" t="s">
        <v>78</v>
      </c>
      <c r="AH1629" s="24">
        <v>2948278</v>
      </c>
      <c r="AI1629" s="26" t="s">
        <v>78</v>
      </c>
      <c r="AJ1629" s="27">
        <v>43059</v>
      </c>
      <c r="AK1629" s="19"/>
      <c r="AL1629" s="28">
        <f t="shared" ca="1" si="140"/>
        <v>7.333333333333333</v>
      </c>
      <c r="AM1629" s="16" t="s">
        <v>183</v>
      </c>
      <c r="AN1629" s="16" t="s">
        <v>94</v>
      </c>
      <c r="AO1629" s="16" t="s">
        <v>343</v>
      </c>
      <c r="AP1629" s="30">
        <v>6.9690000000000002E-2</v>
      </c>
      <c r="AQ1629" s="31" t="s">
        <v>7661</v>
      </c>
      <c r="AR1629" s="31" t="s">
        <v>7661</v>
      </c>
      <c r="AS1629" s="16" t="s">
        <v>107</v>
      </c>
      <c r="AT1629" s="16"/>
      <c r="AU1629" s="33"/>
      <c r="AV1629" s="16"/>
      <c r="AW1629" s="16" t="s">
        <v>7662</v>
      </c>
      <c r="AX1629" s="16">
        <v>3147481571</v>
      </c>
      <c r="AY1629" s="16" t="s">
        <v>78</v>
      </c>
      <c r="AZ1629" s="16" t="str">
        <f t="shared" ca="1" si="141"/>
        <v xml:space="preserve"> </v>
      </c>
      <c r="BA1629" s="16" t="s">
        <v>87</v>
      </c>
      <c r="BB1629" s="16" t="s">
        <v>1602</v>
      </c>
      <c r="BC1629" s="16"/>
      <c r="BD1629" s="18" t="s">
        <v>87</v>
      </c>
      <c r="BE1629" s="16"/>
      <c r="BF1629" s="16" t="s">
        <v>87</v>
      </c>
      <c r="BG1629" s="31"/>
      <c r="BH1629" s="16"/>
      <c r="BI1629" s="19"/>
      <c r="BJ1629" s="16"/>
      <c r="BK1629" s="16"/>
      <c r="BL1629" s="34"/>
    </row>
    <row r="1630" spans="1:64">
      <c r="A1630" s="15">
        <v>1786</v>
      </c>
      <c r="B1630" s="16">
        <v>301</v>
      </c>
      <c r="C1630" s="17" t="s">
        <v>64</v>
      </c>
      <c r="D1630" s="18">
        <v>1193140638</v>
      </c>
      <c r="E1630" s="18">
        <v>1193140638</v>
      </c>
      <c r="F1630" s="18">
        <v>1193140638</v>
      </c>
      <c r="G1630" s="17" t="s">
        <v>7663</v>
      </c>
      <c r="H1630" s="16" t="s">
        <v>89</v>
      </c>
      <c r="I1630" s="19" t="s">
        <v>7664</v>
      </c>
      <c r="J1630" s="16">
        <f t="shared" ca="1" si="139"/>
        <v>35</v>
      </c>
      <c r="K1630" s="17" t="s">
        <v>67</v>
      </c>
      <c r="L1630" s="16">
        <v>4070</v>
      </c>
      <c r="M1630" s="16" t="s">
        <v>3596</v>
      </c>
      <c r="N1630" s="16" t="s">
        <v>3597</v>
      </c>
      <c r="O1630" s="35" t="s">
        <v>3598</v>
      </c>
      <c r="P1630" s="16" t="s">
        <v>71</v>
      </c>
      <c r="Q1630" s="16" t="s">
        <v>131</v>
      </c>
      <c r="R1630" s="38" t="s">
        <v>73</v>
      </c>
      <c r="S1630" s="22"/>
      <c r="T1630" s="22">
        <v>1786</v>
      </c>
      <c r="U1630" s="22" t="s">
        <v>3597</v>
      </c>
      <c r="V1630" s="37" t="s">
        <v>3598</v>
      </c>
      <c r="W1630" s="16">
        <v>1000</v>
      </c>
      <c r="X1630" s="16" t="s">
        <v>74</v>
      </c>
      <c r="Y1630" s="16" t="s">
        <v>3599</v>
      </c>
      <c r="Z1630" s="16" t="s">
        <v>3600</v>
      </c>
      <c r="AA1630" s="16" t="s">
        <v>339</v>
      </c>
      <c r="AB1630" s="16" t="s">
        <v>3825</v>
      </c>
      <c r="AC1630" s="16" t="s">
        <v>341</v>
      </c>
      <c r="AD1630" s="16"/>
      <c r="AE1630" s="16" t="s">
        <v>3601</v>
      </c>
      <c r="AF1630" s="24">
        <v>2948278</v>
      </c>
      <c r="AG1630" s="25" t="s">
        <v>78</v>
      </c>
      <c r="AH1630" s="24">
        <v>2948278</v>
      </c>
      <c r="AI1630" s="26" t="s">
        <v>78</v>
      </c>
      <c r="AJ1630" s="27">
        <v>42989</v>
      </c>
      <c r="AK1630" s="19"/>
      <c r="AL1630" s="28">
        <f t="shared" ca="1" si="140"/>
        <v>7.5</v>
      </c>
      <c r="AM1630" s="16" t="s">
        <v>183</v>
      </c>
      <c r="AN1630" s="16" t="s">
        <v>194</v>
      </c>
      <c r="AO1630" s="16" t="s">
        <v>343</v>
      </c>
      <c r="AP1630" s="30">
        <v>6.9690000000000002E-2</v>
      </c>
      <c r="AQ1630" s="31" t="s">
        <v>7665</v>
      </c>
      <c r="AR1630" s="31" t="s">
        <v>7665</v>
      </c>
      <c r="AS1630" s="16" t="s">
        <v>107</v>
      </c>
      <c r="AT1630" s="16"/>
      <c r="AU1630" s="33"/>
      <c r="AV1630" s="16"/>
      <c r="AW1630" s="16" t="s">
        <v>7666</v>
      </c>
      <c r="AX1630" s="16">
        <v>3234365766</v>
      </c>
      <c r="AY1630" s="16" t="s">
        <v>78</v>
      </c>
      <c r="AZ1630" s="16" t="str">
        <f t="shared" ca="1" si="141"/>
        <v xml:space="preserve"> </v>
      </c>
      <c r="BA1630" s="16" t="s">
        <v>87</v>
      </c>
      <c r="BB1630" s="16" t="s">
        <v>87</v>
      </c>
      <c r="BC1630" s="16"/>
      <c r="BD1630" s="18" t="s">
        <v>87</v>
      </c>
      <c r="BE1630" s="16"/>
      <c r="BF1630" s="16" t="s">
        <v>87</v>
      </c>
      <c r="BG1630" s="31"/>
      <c r="BH1630" s="16"/>
      <c r="BI1630" s="19"/>
      <c r="BJ1630" s="16"/>
      <c r="BK1630" s="16"/>
      <c r="BL1630" s="34"/>
    </row>
    <row r="1631" spans="1:64">
      <c r="A1631" s="15">
        <v>1787</v>
      </c>
      <c r="B1631" s="16">
        <v>301</v>
      </c>
      <c r="C1631" s="17" t="s">
        <v>64</v>
      </c>
      <c r="D1631" s="18">
        <v>1193150544</v>
      </c>
      <c r="E1631" s="18">
        <v>1193150544</v>
      </c>
      <c r="F1631" s="18">
        <v>1193150544</v>
      </c>
      <c r="G1631" s="17" t="s">
        <v>7667</v>
      </c>
      <c r="H1631" s="16" t="s">
        <v>89</v>
      </c>
      <c r="I1631" s="19">
        <v>32577</v>
      </c>
      <c r="J1631" s="16">
        <f t="shared" ca="1" si="139"/>
        <v>36</v>
      </c>
      <c r="K1631" s="17" t="s">
        <v>67</v>
      </c>
      <c r="L1631" s="16">
        <v>4070</v>
      </c>
      <c r="M1631" s="16" t="s">
        <v>3596</v>
      </c>
      <c r="N1631" s="16" t="s">
        <v>3597</v>
      </c>
      <c r="O1631" s="35" t="s">
        <v>3598</v>
      </c>
      <c r="P1631" s="16" t="s">
        <v>71</v>
      </c>
      <c r="Q1631" s="16" t="s">
        <v>131</v>
      </c>
      <c r="R1631" s="38" t="s">
        <v>73</v>
      </c>
      <c r="S1631" s="22"/>
      <c r="T1631" s="22">
        <v>1787</v>
      </c>
      <c r="U1631" s="22" t="s">
        <v>3597</v>
      </c>
      <c r="V1631" s="37" t="s">
        <v>3598</v>
      </c>
      <c r="W1631" s="16">
        <v>1000</v>
      </c>
      <c r="X1631" s="16" t="s">
        <v>74</v>
      </c>
      <c r="Y1631" s="16" t="s">
        <v>3599</v>
      </c>
      <c r="Z1631" s="16" t="s">
        <v>3600</v>
      </c>
      <c r="AA1631" s="16" t="s">
        <v>478</v>
      </c>
      <c r="AB1631" s="16" t="s">
        <v>3976</v>
      </c>
      <c r="AC1631" s="16" t="s">
        <v>480</v>
      </c>
      <c r="AD1631" s="16"/>
      <c r="AE1631" s="16" t="s">
        <v>3601</v>
      </c>
      <c r="AF1631" s="24">
        <v>2948278</v>
      </c>
      <c r="AG1631" s="25" t="s">
        <v>78</v>
      </c>
      <c r="AH1631" s="24">
        <v>2948278</v>
      </c>
      <c r="AI1631" s="26" t="s">
        <v>78</v>
      </c>
      <c r="AJ1631" s="27">
        <v>43066</v>
      </c>
      <c r="AK1631" s="19"/>
      <c r="AL1631" s="28">
        <f t="shared" ca="1" si="140"/>
        <v>7.333333333333333</v>
      </c>
      <c r="AM1631" s="16" t="s">
        <v>183</v>
      </c>
      <c r="AN1631" s="16" t="s">
        <v>121</v>
      </c>
      <c r="AO1631" s="16" t="s">
        <v>481</v>
      </c>
      <c r="AP1631" s="30">
        <v>6.9690000000000002E-2</v>
      </c>
      <c r="AQ1631" s="31" t="s">
        <v>7668</v>
      </c>
      <c r="AR1631" s="31" t="s">
        <v>7668</v>
      </c>
      <c r="AS1631" s="16" t="s">
        <v>107</v>
      </c>
      <c r="AT1631" s="16"/>
      <c r="AU1631" s="33"/>
      <c r="AV1631" s="16"/>
      <c r="AW1631" s="16" t="s">
        <v>7669</v>
      </c>
      <c r="AX1631" s="16">
        <v>3227479945</v>
      </c>
      <c r="AY1631" s="16" t="s">
        <v>78</v>
      </c>
      <c r="AZ1631" s="16" t="str">
        <f t="shared" ca="1" si="141"/>
        <v xml:space="preserve"> </v>
      </c>
      <c r="BA1631" s="16" t="s">
        <v>87</v>
      </c>
      <c r="BB1631" s="16" t="s">
        <v>265</v>
      </c>
      <c r="BC1631" s="16"/>
      <c r="BD1631" s="18" t="s">
        <v>87</v>
      </c>
      <c r="BE1631" s="16"/>
      <c r="BF1631" s="16" t="s">
        <v>87</v>
      </c>
      <c r="BG1631" s="31"/>
      <c r="BH1631" s="16"/>
      <c r="BI1631" s="19"/>
      <c r="BJ1631" s="16"/>
      <c r="BK1631" s="16"/>
      <c r="BL1631" s="34"/>
    </row>
    <row r="1632" spans="1:64">
      <c r="A1632" s="15">
        <v>1788</v>
      </c>
      <c r="B1632" s="16">
        <v>301</v>
      </c>
      <c r="C1632" s="17" t="s">
        <v>64</v>
      </c>
      <c r="D1632" s="18">
        <v>1193247422</v>
      </c>
      <c r="E1632" s="18">
        <v>1193247422</v>
      </c>
      <c r="F1632" s="18">
        <v>1193247422</v>
      </c>
      <c r="G1632" s="17" t="s">
        <v>7670</v>
      </c>
      <c r="H1632" s="16" t="s">
        <v>89</v>
      </c>
      <c r="I1632" s="19">
        <v>32856</v>
      </c>
      <c r="J1632" s="16">
        <f t="shared" ca="1" si="139"/>
        <v>35</v>
      </c>
      <c r="K1632" s="17" t="s">
        <v>67</v>
      </c>
      <c r="L1632" s="16">
        <v>4070</v>
      </c>
      <c r="M1632" s="16" t="s">
        <v>3596</v>
      </c>
      <c r="N1632" s="16" t="s">
        <v>3597</v>
      </c>
      <c r="O1632" s="35" t="s">
        <v>3598</v>
      </c>
      <c r="P1632" s="16" t="s">
        <v>71</v>
      </c>
      <c r="Q1632" s="16" t="s">
        <v>131</v>
      </c>
      <c r="R1632" s="38" t="s">
        <v>73</v>
      </c>
      <c r="S1632" s="22"/>
      <c r="T1632" s="22">
        <v>1788</v>
      </c>
      <c r="U1632" s="22" t="s">
        <v>3597</v>
      </c>
      <c r="V1632" s="37" t="s">
        <v>3598</v>
      </c>
      <c r="W1632" s="16">
        <v>1000</v>
      </c>
      <c r="X1632" s="16" t="s">
        <v>74</v>
      </c>
      <c r="Y1632" s="16" t="s">
        <v>3599</v>
      </c>
      <c r="Z1632" s="16" t="s">
        <v>3600</v>
      </c>
      <c r="AA1632" s="16" t="s">
        <v>463</v>
      </c>
      <c r="AB1632" s="16" t="s">
        <v>464</v>
      </c>
      <c r="AC1632" s="16" t="s">
        <v>465</v>
      </c>
      <c r="AD1632" s="16" t="s">
        <v>3663</v>
      </c>
      <c r="AE1632" s="16" t="s">
        <v>3601</v>
      </c>
      <c r="AF1632" s="24">
        <v>2948278</v>
      </c>
      <c r="AG1632" s="25" t="s">
        <v>78</v>
      </c>
      <c r="AH1632" s="24">
        <v>2948278</v>
      </c>
      <c r="AI1632" s="26" t="s">
        <v>78</v>
      </c>
      <c r="AJ1632" s="27">
        <v>43300</v>
      </c>
      <c r="AK1632" s="19"/>
      <c r="AL1632" s="28">
        <f t="shared" ca="1" si="140"/>
        <v>6.666666666666667</v>
      </c>
      <c r="AM1632" s="16" t="s">
        <v>183</v>
      </c>
      <c r="AN1632" s="16" t="s">
        <v>94</v>
      </c>
      <c r="AO1632" s="16" t="s">
        <v>466</v>
      </c>
      <c r="AP1632" s="30">
        <v>6.9690000000000002E-2</v>
      </c>
      <c r="AQ1632" s="31" t="s">
        <v>7671</v>
      </c>
      <c r="AR1632" s="31" t="s">
        <v>7671</v>
      </c>
      <c r="AS1632" s="16" t="s">
        <v>107</v>
      </c>
      <c r="AT1632" s="16"/>
      <c r="AU1632" s="33"/>
      <c r="AV1632" s="16"/>
      <c r="AW1632" s="16" t="s">
        <v>7672</v>
      </c>
      <c r="AX1632" s="16">
        <v>3117868547</v>
      </c>
      <c r="AY1632" s="16" t="s">
        <v>78</v>
      </c>
      <c r="AZ1632" s="16" t="str">
        <f t="shared" ca="1" si="141"/>
        <v xml:space="preserve"> </v>
      </c>
      <c r="BA1632" s="16" t="s">
        <v>87</v>
      </c>
      <c r="BB1632" s="16" t="s">
        <v>265</v>
      </c>
      <c r="BC1632" s="16"/>
      <c r="BD1632" s="18" t="s">
        <v>87</v>
      </c>
      <c r="BE1632" s="16"/>
      <c r="BF1632" s="16" t="s">
        <v>87</v>
      </c>
      <c r="BG1632" s="31"/>
      <c r="BH1632" s="16"/>
      <c r="BI1632" s="19"/>
      <c r="BJ1632" s="16"/>
      <c r="BK1632" s="16"/>
      <c r="BL1632" s="34"/>
    </row>
    <row r="1633" spans="1:64">
      <c r="A1633" s="15">
        <v>1789</v>
      </c>
      <c r="B1633" s="16">
        <v>301</v>
      </c>
      <c r="C1633" s="17" t="s">
        <v>112</v>
      </c>
      <c r="D1633" s="18">
        <v>1037656175</v>
      </c>
      <c r="E1633" s="18">
        <v>1037656175</v>
      </c>
      <c r="F1633" s="18">
        <v>1037656175</v>
      </c>
      <c r="G1633" s="17" t="s">
        <v>7673</v>
      </c>
      <c r="H1633" s="16" t="s">
        <v>851</v>
      </c>
      <c r="I1633" s="19">
        <v>35560</v>
      </c>
      <c r="J1633" s="16">
        <f t="shared" ca="1" si="139"/>
        <v>27</v>
      </c>
      <c r="K1633" s="17" t="s">
        <v>67</v>
      </c>
      <c r="L1633" s="16">
        <v>4070</v>
      </c>
      <c r="M1633" s="16" t="s">
        <v>3596</v>
      </c>
      <c r="N1633" s="16" t="s">
        <v>3597</v>
      </c>
      <c r="O1633" s="35" t="s">
        <v>3598</v>
      </c>
      <c r="P1633" s="16" t="s">
        <v>71</v>
      </c>
      <c r="Q1633" s="16" t="s">
        <v>131</v>
      </c>
      <c r="R1633" s="38" t="s">
        <v>73</v>
      </c>
      <c r="S1633" s="22"/>
      <c r="T1633" s="22">
        <v>1789</v>
      </c>
      <c r="U1633" s="22" t="s">
        <v>3597</v>
      </c>
      <c r="V1633" s="37" t="s">
        <v>3598</v>
      </c>
      <c r="W1633" s="16">
        <v>1000</v>
      </c>
      <c r="X1633" s="16" t="s">
        <v>74</v>
      </c>
      <c r="Y1633" s="16" t="s">
        <v>3599</v>
      </c>
      <c r="Z1633" s="16" t="s">
        <v>3600</v>
      </c>
      <c r="AA1633" s="16" t="s">
        <v>339</v>
      </c>
      <c r="AB1633" s="16" t="s">
        <v>340</v>
      </c>
      <c r="AC1633" s="16" t="s">
        <v>341</v>
      </c>
      <c r="AD1633" s="16"/>
      <c r="AE1633" s="16" t="s">
        <v>3601</v>
      </c>
      <c r="AF1633" s="24">
        <v>2948278</v>
      </c>
      <c r="AG1633" s="25" t="s">
        <v>78</v>
      </c>
      <c r="AH1633" s="24">
        <v>2948278</v>
      </c>
      <c r="AI1633" s="26" t="s">
        <v>78</v>
      </c>
      <c r="AJ1633" s="27">
        <v>45111</v>
      </c>
      <c r="AK1633" s="19" t="s">
        <v>7674</v>
      </c>
      <c r="AL1633" s="28">
        <f t="shared" ca="1" si="140"/>
        <v>1.75</v>
      </c>
      <c r="AM1633" s="16" t="s">
        <v>183</v>
      </c>
      <c r="AN1633" s="16" t="s">
        <v>121</v>
      </c>
      <c r="AO1633" s="16" t="s">
        <v>343</v>
      </c>
      <c r="AP1633" s="30">
        <v>6.9690000000000002E-2</v>
      </c>
      <c r="AQ1633" s="31" t="s">
        <v>7675</v>
      </c>
      <c r="AR1633" s="31" t="s">
        <v>7676</v>
      </c>
      <c r="AS1633" s="16" t="s">
        <v>107</v>
      </c>
      <c r="AT1633" s="16"/>
      <c r="AU1633" s="33"/>
      <c r="AV1633" s="16"/>
      <c r="AW1633" s="16" t="s">
        <v>7677</v>
      </c>
      <c r="AX1633" s="16">
        <v>3041021737</v>
      </c>
      <c r="AY1633" s="16" t="s">
        <v>78</v>
      </c>
      <c r="AZ1633" s="16" t="str">
        <f t="shared" ca="1" si="141"/>
        <v xml:space="preserve"> </v>
      </c>
      <c r="BA1633" s="16" t="s">
        <v>87</v>
      </c>
      <c r="BB1633" s="16" t="s">
        <v>87</v>
      </c>
      <c r="BC1633" s="16"/>
      <c r="BD1633" s="18" t="s">
        <v>87</v>
      </c>
      <c r="BE1633" s="16"/>
      <c r="BF1633" s="16" t="s">
        <v>87</v>
      </c>
      <c r="BG1633" s="31"/>
      <c r="BH1633" s="16"/>
      <c r="BI1633" s="19"/>
      <c r="BJ1633" s="16"/>
      <c r="BK1633" s="16"/>
      <c r="BL1633" s="34"/>
    </row>
    <row r="1634" spans="1:64">
      <c r="A1634" s="15">
        <v>1790</v>
      </c>
      <c r="B1634" s="16">
        <v>301</v>
      </c>
      <c r="C1634" s="17" t="s">
        <v>64</v>
      </c>
      <c r="D1634" s="18">
        <v>1193389596</v>
      </c>
      <c r="E1634" s="18">
        <v>1193389596</v>
      </c>
      <c r="F1634" s="18">
        <v>1193389596</v>
      </c>
      <c r="G1634" s="17" t="s">
        <v>7678</v>
      </c>
      <c r="H1634" s="16" t="s">
        <v>89</v>
      </c>
      <c r="I1634" s="19">
        <v>30411</v>
      </c>
      <c r="J1634" s="16">
        <f t="shared" ref="J1634:J1643" ca="1" si="142">IF(I1634=0," ",DATEDIF(I1634,TODAY(),"Y"))</f>
        <v>41</v>
      </c>
      <c r="K1634" s="17" t="s">
        <v>67</v>
      </c>
      <c r="L1634" s="16">
        <v>4070</v>
      </c>
      <c r="M1634" s="16" t="s">
        <v>3596</v>
      </c>
      <c r="N1634" s="16" t="s">
        <v>3597</v>
      </c>
      <c r="O1634" s="35" t="s">
        <v>3598</v>
      </c>
      <c r="P1634" s="16" t="s">
        <v>71</v>
      </c>
      <c r="Q1634" s="16" t="s">
        <v>131</v>
      </c>
      <c r="R1634" s="38" t="s">
        <v>73</v>
      </c>
      <c r="S1634" s="22"/>
      <c r="T1634" s="22">
        <v>1790</v>
      </c>
      <c r="U1634" s="22" t="s">
        <v>3597</v>
      </c>
      <c r="V1634" s="37" t="s">
        <v>3598</v>
      </c>
      <c r="W1634" s="16">
        <v>1000</v>
      </c>
      <c r="X1634" s="16" t="s">
        <v>74</v>
      </c>
      <c r="Y1634" s="16" t="s">
        <v>3599</v>
      </c>
      <c r="Z1634" s="16" t="s">
        <v>3600</v>
      </c>
      <c r="AA1634" s="16" t="s">
        <v>463</v>
      </c>
      <c r="AB1634" s="16" t="s">
        <v>464</v>
      </c>
      <c r="AC1634" s="16" t="s">
        <v>465</v>
      </c>
      <c r="AD1634" s="16"/>
      <c r="AE1634" s="16" t="s">
        <v>3601</v>
      </c>
      <c r="AF1634" s="24">
        <v>2948278</v>
      </c>
      <c r="AG1634" s="25" t="s">
        <v>78</v>
      </c>
      <c r="AH1634" s="24">
        <v>2948278</v>
      </c>
      <c r="AI1634" s="26" t="s">
        <v>78</v>
      </c>
      <c r="AJ1634" s="27">
        <v>43059</v>
      </c>
      <c r="AK1634" s="19"/>
      <c r="AL1634" s="28">
        <f t="shared" ca="1" si="140"/>
        <v>7.333333333333333</v>
      </c>
      <c r="AM1634" s="16" t="s">
        <v>183</v>
      </c>
      <c r="AN1634" s="16" t="s">
        <v>94</v>
      </c>
      <c r="AO1634" s="16" t="s">
        <v>466</v>
      </c>
      <c r="AP1634" s="30">
        <v>6.9690000000000002E-2</v>
      </c>
      <c r="AQ1634" s="31" t="s">
        <v>7679</v>
      </c>
      <c r="AR1634" s="31" t="s">
        <v>7679</v>
      </c>
      <c r="AS1634" s="16" t="s">
        <v>107</v>
      </c>
      <c r="AT1634" s="16"/>
      <c r="AU1634" s="33"/>
      <c r="AV1634" s="16"/>
      <c r="AW1634" s="16" t="s">
        <v>7680</v>
      </c>
      <c r="AX1634" s="16">
        <v>3108925152</v>
      </c>
      <c r="AY1634" s="16" t="s">
        <v>78</v>
      </c>
      <c r="AZ1634" s="16" t="str">
        <f t="shared" ca="1" si="141"/>
        <v xml:space="preserve"> </v>
      </c>
      <c r="BA1634" s="16" t="s">
        <v>87</v>
      </c>
      <c r="BB1634" s="16" t="s">
        <v>87</v>
      </c>
      <c r="BC1634" s="16"/>
      <c r="BD1634" s="18" t="s">
        <v>87</v>
      </c>
      <c r="BE1634" s="16"/>
      <c r="BF1634" s="16" t="s">
        <v>87</v>
      </c>
      <c r="BG1634" s="31"/>
      <c r="BH1634" s="16"/>
      <c r="BI1634" s="19"/>
      <c r="BJ1634" s="16"/>
      <c r="BK1634" s="16"/>
      <c r="BL1634" s="34"/>
    </row>
    <row r="1635" spans="1:64">
      <c r="A1635" s="15">
        <v>1791</v>
      </c>
      <c r="B1635" s="16">
        <v>301</v>
      </c>
      <c r="C1635" s="17" t="s">
        <v>64</v>
      </c>
      <c r="D1635" s="18">
        <v>1193502400</v>
      </c>
      <c r="E1635" s="18" t="e">
        <v>#N/A</v>
      </c>
      <c r="F1635" s="18" t="e">
        <v>#N/A</v>
      </c>
      <c r="G1635" s="17" t="s">
        <v>7681</v>
      </c>
      <c r="H1635" s="16" t="s">
        <v>89</v>
      </c>
      <c r="I1635" s="19">
        <v>30962</v>
      </c>
      <c r="J1635" s="16">
        <f t="shared" ca="1" si="142"/>
        <v>40</v>
      </c>
      <c r="K1635" s="17" t="s">
        <v>67</v>
      </c>
      <c r="L1635" s="16">
        <v>4070</v>
      </c>
      <c r="M1635" s="16" t="s">
        <v>3596</v>
      </c>
      <c r="N1635" s="16" t="s">
        <v>3597</v>
      </c>
      <c r="O1635" s="35" t="s">
        <v>3598</v>
      </c>
      <c r="P1635" s="16" t="s">
        <v>71</v>
      </c>
      <c r="Q1635" s="16" t="s">
        <v>131</v>
      </c>
      <c r="R1635" s="38" t="s">
        <v>73</v>
      </c>
      <c r="S1635" s="22"/>
      <c r="T1635" s="22">
        <v>1791</v>
      </c>
      <c r="U1635" s="22" t="s">
        <v>3597</v>
      </c>
      <c r="V1635" s="37" t="s">
        <v>3598</v>
      </c>
      <c r="W1635" s="16">
        <v>1000</v>
      </c>
      <c r="X1635" s="16" t="s">
        <v>74</v>
      </c>
      <c r="Y1635" s="16" t="s">
        <v>3599</v>
      </c>
      <c r="Z1635" s="16" t="s">
        <v>3600</v>
      </c>
      <c r="AA1635" s="16" t="s">
        <v>478</v>
      </c>
      <c r="AB1635" s="16" t="s">
        <v>3976</v>
      </c>
      <c r="AC1635" s="16" t="s">
        <v>480</v>
      </c>
      <c r="AD1635" s="16" t="s">
        <v>7682</v>
      </c>
      <c r="AE1635" s="16" t="s">
        <v>3601</v>
      </c>
      <c r="AF1635" s="24">
        <v>2948278</v>
      </c>
      <c r="AG1635" s="25" t="s">
        <v>78</v>
      </c>
      <c r="AH1635" s="24">
        <v>2948278</v>
      </c>
      <c r="AI1635" s="26" t="s">
        <v>78</v>
      </c>
      <c r="AJ1635" s="27">
        <v>43285</v>
      </c>
      <c r="AK1635" s="19"/>
      <c r="AL1635" s="28">
        <f t="shared" ca="1" si="140"/>
        <v>6.75</v>
      </c>
      <c r="AM1635" s="16" t="s">
        <v>183</v>
      </c>
      <c r="AN1635" s="16" t="s">
        <v>94</v>
      </c>
      <c r="AO1635" s="16" t="s">
        <v>481</v>
      </c>
      <c r="AP1635" s="30">
        <v>6.9690000000000002E-2</v>
      </c>
      <c r="AQ1635" s="31" t="s">
        <v>7683</v>
      </c>
      <c r="AR1635" s="31" t="s">
        <v>7683</v>
      </c>
      <c r="AS1635" s="16" t="s">
        <v>107</v>
      </c>
      <c r="AT1635" s="16"/>
      <c r="AU1635" s="33"/>
      <c r="AV1635" s="16"/>
      <c r="AW1635" s="16" t="s">
        <v>4699</v>
      </c>
      <c r="AX1635" s="16">
        <v>3135613137</v>
      </c>
      <c r="AY1635" s="16" t="s">
        <v>78</v>
      </c>
      <c r="AZ1635" s="16" t="str">
        <f t="shared" ca="1" si="141"/>
        <v xml:space="preserve"> </v>
      </c>
      <c r="BA1635" s="16" t="s">
        <v>87</v>
      </c>
      <c r="BB1635" s="16" t="s">
        <v>87</v>
      </c>
      <c r="BC1635" s="16"/>
      <c r="BD1635" s="18" t="s">
        <v>87</v>
      </c>
      <c r="BE1635" s="16"/>
      <c r="BF1635" s="16" t="s">
        <v>87</v>
      </c>
      <c r="BG1635" s="31"/>
      <c r="BH1635" s="16"/>
      <c r="BI1635" s="19"/>
      <c r="BJ1635" s="16"/>
      <c r="BK1635" s="16"/>
      <c r="BL1635" s="34"/>
    </row>
    <row r="1636" spans="1:64">
      <c r="A1636" s="15">
        <v>1792</v>
      </c>
      <c r="B1636" s="16">
        <v>301</v>
      </c>
      <c r="C1636" s="17" t="s">
        <v>64</v>
      </c>
      <c r="D1636" s="18">
        <v>1193530573</v>
      </c>
      <c r="E1636" s="18">
        <v>1193530573</v>
      </c>
      <c r="F1636" s="18">
        <v>1193530573</v>
      </c>
      <c r="G1636" s="17" t="s">
        <v>7684</v>
      </c>
      <c r="H1636" s="16" t="s">
        <v>66</v>
      </c>
      <c r="I1636" s="19">
        <v>33544</v>
      </c>
      <c r="J1636" s="16">
        <f t="shared" ca="1" si="142"/>
        <v>33</v>
      </c>
      <c r="K1636" s="17" t="s">
        <v>67</v>
      </c>
      <c r="L1636" s="16">
        <v>4070</v>
      </c>
      <c r="M1636" s="16" t="s">
        <v>3596</v>
      </c>
      <c r="N1636" s="16" t="s">
        <v>3597</v>
      </c>
      <c r="O1636" s="35" t="s">
        <v>3598</v>
      </c>
      <c r="P1636" s="16" t="s">
        <v>71</v>
      </c>
      <c r="Q1636" s="16" t="s">
        <v>131</v>
      </c>
      <c r="R1636" s="38" t="s">
        <v>73</v>
      </c>
      <c r="S1636" s="22"/>
      <c r="T1636" s="22">
        <v>1792</v>
      </c>
      <c r="U1636" s="22" t="s">
        <v>3597</v>
      </c>
      <c r="V1636" s="37" t="s">
        <v>3598</v>
      </c>
      <c r="W1636" s="16">
        <v>1000</v>
      </c>
      <c r="X1636" s="16" t="s">
        <v>74</v>
      </c>
      <c r="Y1636" s="16" t="s">
        <v>3599</v>
      </c>
      <c r="Z1636" s="16" t="s">
        <v>3600</v>
      </c>
      <c r="AA1636" s="16" t="s">
        <v>339</v>
      </c>
      <c r="AB1636" s="16" t="s">
        <v>3947</v>
      </c>
      <c r="AC1636" s="16" t="s">
        <v>3948</v>
      </c>
      <c r="AD1636" s="16"/>
      <c r="AE1636" s="16" t="s">
        <v>3601</v>
      </c>
      <c r="AF1636" s="24">
        <v>2948278</v>
      </c>
      <c r="AG1636" s="25" t="s">
        <v>78</v>
      </c>
      <c r="AH1636" s="24">
        <v>2948278</v>
      </c>
      <c r="AI1636" s="26" t="s">
        <v>78</v>
      </c>
      <c r="AJ1636" s="27">
        <v>43285</v>
      </c>
      <c r="AK1636" s="19"/>
      <c r="AL1636" s="28">
        <f t="shared" ca="1" si="140"/>
        <v>6.75</v>
      </c>
      <c r="AM1636" s="16" t="s">
        <v>183</v>
      </c>
      <c r="AN1636" s="16" t="s">
        <v>94</v>
      </c>
      <c r="AO1636" s="16" t="s">
        <v>3949</v>
      </c>
      <c r="AP1636" s="30">
        <v>6.9690000000000002E-2</v>
      </c>
      <c r="AQ1636" s="31" t="s">
        <v>7685</v>
      </c>
      <c r="AR1636" s="31" t="s">
        <v>7685</v>
      </c>
      <c r="AS1636" s="33" t="s">
        <v>107</v>
      </c>
      <c r="AT1636" s="16"/>
      <c r="AU1636" s="33"/>
      <c r="AV1636" s="16"/>
      <c r="AW1636" s="16" t="s">
        <v>7686</v>
      </c>
      <c r="AX1636" s="16">
        <v>3229730236</v>
      </c>
      <c r="AY1636" s="16" t="s">
        <v>78</v>
      </c>
      <c r="AZ1636" s="16" t="str">
        <f t="shared" ca="1" si="141"/>
        <v xml:space="preserve"> </v>
      </c>
      <c r="BA1636" s="16" t="s">
        <v>87</v>
      </c>
      <c r="BB1636" s="16" t="s">
        <v>265</v>
      </c>
      <c r="BC1636" s="16"/>
      <c r="BD1636" s="18" t="s">
        <v>87</v>
      </c>
      <c r="BE1636" s="16"/>
      <c r="BF1636" s="16" t="s">
        <v>87</v>
      </c>
      <c r="BG1636" s="31"/>
      <c r="BH1636" s="16"/>
      <c r="BI1636" s="19"/>
      <c r="BJ1636" s="16"/>
      <c r="BK1636" s="16"/>
      <c r="BL1636" s="34"/>
    </row>
    <row r="1637" spans="1:64">
      <c r="A1637" s="15">
        <v>1793</v>
      </c>
      <c r="B1637" s="16">
        <v>301</v>
      </c>
      <c r="C1637" s="17" t="s">
        <v>112</v>
      </c>
      <c r="D1637" s="18">
        <v>1194430574</v>
      </c>
      <c r="E1637" s="18">
        <v>1194430574</v>
      </c>
      <c r="F1637" s="18">
        <v>1194430574</v>
      </c>
      <c r="G1637" s="17" t="s">
        <v>7687</v>
      </c>
      <c r="H1637" s="16"/>
      <c r="I1637" s="19" t="s">
        <v>7688</v>
      </c>
      <c r="J1637" s="16">
        <f t="shared" ca="1" si="142"/>
        <v>34</v>
      </c>
      <c r="K1637" s="17" t="s">
        <v>67</v>
      </c>
      <c r="L1637" s="16">
        <v>4070</v>
      </c>
      <c r="M1637" s="16" t="s">
        <v>3596</v>
      </c>
      <c r="N1637" s="16" t="s">
        <v>3597</v>
      </c>
      <c r="O1637" s="35" t="s">
        <v>3598</v>
      </c>
      <c r="P1637" s="16" t="s">
        <v>71</v>
      </c>
      <c r="Q1637" s="16" t="s">
        <v>131</v>
      </c>
      <c r="R1637" s="38" t="s">
        <v>73</v>
      </c>
      <c r="S1637" s="22"/>
      <c r="T1637" s="22">
        <v>1793</v>
      </c>
      <c r="U1637" s="22" t="s">
        <v>3597</v>
      </c>
      <c r="V1637" s="37" t="s">
        <v>3598</v>
      </c>
      <c r="W1637" s="16">
        <v>1000</v>
      </c>
      <c r="X1637" s="16" t="s">
        <v>74</v>
      </c>
      <c r="Y1637" s="16" t="s">
        <v>3599</v>
      </c>
      <c r="Z1637" s="16" t="s">
        <v>3600</v>
      </c>
      <c r="AA1637" s="16" t="s">
        <v>339</v>
      </c>
      <c r="AB1637" s="16" t="s">
        <v>340</v>
      </c>
      <c r="AC1637" s="16" t="s">
        <v>341</v>
      </c>
      <c r="AD1637" s="16"/>
      <c r="AE1637" s="16" t="s">
        <v>3601</v>
      </c>
      <c r="AF1637" s="24">
        <v>2948278</v>
      </c>
      <c r="AG1637" s="25" t="s">
        <v>78</v>
      </c>
      <c r="AH1637" s="24">
        <v>2948278</v>
      </c>
      <c r="AI1637" s="26" t="s">
        <v>78</v>
      </c>
      <c r="AJ1637" s="27">
        <v>42989</v>
      </c>
      <c r="AK1637" s="19"/>
      <c r="AL1637" s="28">
        <f t="shared" ca="1" si="140"/>
        <v>7.5</v>
      </c>
      <c r="AM1637" s="16" t="s">
        <v>269</v>
      </c>
      <c r="AN1637" s="16" t="s">
        <v>94</v>
      </c>
      <c r="AO1637" s="16" t="s">
        <v>343</v>
      </c>
      <c r="AP1637" s="30">
        <v>6.9690000000000002E-2</v>
      </c>
      <c r="AQ1637" s="31" t="s">
        <v>7689</v>
      </c>
      <c r="AR1637" s="31" t="s">
        <v>7689</v>
      </c>
      <c r="AS1637" s="16" t="s">
        <v>107</v>
      </c>
      <c r="AT1637" s="16"/>
      <c r="AU1637" s="33"/>
      <c r="AV1637" s="16"/>
      <c r="AW1637" s="16" t="s">
        <v>7690</v>
      </c>
      <c r="AX1637" s="16">
        <v>3233210455</v>
      </c>
      <c r="AY1637" s="16" t="s">
        <v>78</v>
      </c>
      <c r="AZ1637" s="16" t="str">
        <f t="shared" ca="1" si="141"/>
        <v xml:space="preserve"> </v>
      </c>
      <c r="BA1637" s="16" t="s">
        <v>87</v>
      </c>
      <c r="BB1637" s="16" t="s">
        <v>87</v>
      </c>
      <c r="BC1637" s="16"/>
      <c r="BD1637" s="18" t="s">
        <v>87</v>
      </c>
      <c r="BE1637" s="16"/>
      <c r="BF1637" s="16" t="s">
        <v>87</v>
      </c>
      <c r="BG1637" s="31"/>
      <c r="BH1637" s="16"/>
      <c r="BI1637" s="19"/>
      <c r="BJ1637" s="16"/>
      <c r="BK1637" s="16"/>
      <c r="BL1637" s="34"/>
    </row>
    <row r="1638" spans="1:64">
      <c r="A1638" s="15">
        <v>1794</v>
      </c>
      <c r="B1638" s="16">
        <v>301</v>
      </c>
      <c r="C1638" s="17" t="s">
        <v>112</v>
      </c>
      <c r="D1638" s="18">
        <v>1214213235</v>
      </c>
      <c r="E1638" s="18">
        <v>1214213235</v>
      </c>
      <c r="F1638" s="18">
        <v>1214213235</v>
      </c>
      <c r="G1638" s="17" t="s">
        <v>7691</v>
      </c>
      <c r="H1638" s="16" t="s">
        <v>229</v>
      </c>
      <c r="I1638" s="19">
        <v>32852</v>
      </c>
      <c r="J1638" s="16">
        <f t="shared" ca="1" si="142"/>
        <v>35</v>
      </c>
      <c r="K1638" s="17" t="s">
        <v>67</v>
      </c>
      <c r="L1638" s="16">
        <v>4070</v>
      </c>
      <c r="M1638" s="16" t="s">
        <v>3596</v>
      </c>
      <c r="N1638" s="16" t="s">
        <v>3597</v>
      </c>
      <c r="O1638" s="35" t="s">
        <v>3598</v>
      </c>
      <c r="P1638" s="16" t="s">
        <v>71</v>
      </c>
      <c r="Q1638" s="16" t="s">
        <v>131</v>
      </c>
      <c r="R1638" s="38" t="s">
        <v>73</v>
      </c>
      <c r="S1638" s="22"/>
      <c r="T1638" s="22">
        <v>1794</v>
      </c>
      <c r="U1638" s="22" t="s">
        <v>3597</v>
      </c>
      <c r="V1638" s="37" t="s">
        <v>3598</v>
      </c>
      <c r="W1638" s="16">
        <v>1000</v>
      </c>
      <c r="X1638" s="16" t="s">
        <v>74</v>
      </c>
      <c r="Y1638" s="16" t="s">
        <v>3599</v>
      </c>
      <c r="Z1638" s="16" t="s">
        <v>3600</v>
      </c>
      <c r="AA1638" s="16" t="s">
        <v>76</v>
      </c>
      <c r="AB1638" s="16" t="s">
        <v>76</v>
      </c>
      <c r="AC1638" s="16" t="s">
        <v>76</v>
      </c>
      <c r="AD1638" s="16" t="s">
        <v>7692</v>
      </c>
      <c r="AE1638" s="16" t="s">
        <v>3601</v>
      </c>
      <c r="AF1638" s="24">
        <v>2948278</v>
      </c>
      <c r="AG1638" s="25" t="s">
        <v>78</v>
      </c>
      <c r="AH1638" s="24">
        <v>2948278</v>
      </c>
      <c r="AI1638" s="26" t="s">
        <v>78</v>
      </c>
      <c r="AJ1638" s="27">
        <v>43087</v>
      </c>
      <c r="AK1638" s="19"/>
      <c r="AL1638" s="28">
        <f t="shared" ca="1" si="140"/>
        <v>7.25</v>
      </c>
      <c r="AM1638" s="16" t="s">
        <v>173</v>
      </c>
      <c r="AN1638" s="16" t="s">
        <v>94</v>
      </c>
      <c r="AO1638" s="16" t="s">
        <v>82</v>
      </c>
      <c r="AP1638" s="30">
        <v>6.9690000000000002E-2</v>
      </c>
      <c r="AQ1638" s="31" t="s">
        <v>7693</v>
      </c>
      <c r="AR1638" s="31" t="s">
        <v>7693</v>
      </c>
      <c r="AS1638" s="16" t="s">
        <v>107</v>
      </c>
      <c r="AT1638" s="16"/>
      <c r="AU1638" s="33"/>
      <c r="AV1638" s="16"/>
      <c r="AW1638" s="16" t="s">
        <v>7694</v>
      </c>
      <c r="AX1638" s="16">
        <v>3232243650</v>
      </c>
      <c r="AY1638" s="16" t="s">
        <v>78</v>
      </c>
      <c r="AZ1638" s="16" t="str">
        <f t="shared" ca="1" si="141"/>
        <v xml:space="preserve"> </v>
      </c>
      <c r="BA1638" s="16" t="s">
        <v>87</v>
      </c>
      <c r="BB1638" s="16" t="s">
        <v>87</v>
      </c>
      <c r="BC1638" s="16"/>
      <c r="BD1638" s="18" t="s">
        <v>87</v>
      </c>
      <c r="BE1638" s="16"/>
      <c r="BF1638" s="16" t="s">
        <v>87</v>
      </c>
      <c r="BG1638" s="31"/>
      <c r="BH1638" s="16"/>
      <c r="BI1638" s="19"/>
      <c r="BJ1638" s="16"/>
      <c r="BK1638" s="16"/>
      <c r="BL1638" s="34"/>
    </row>
    <row r="1639" spans="1:64">
      <c r="A1639" s="15">
        <v>1795</v>
      </c>
      <c r="B1639" s="16">
        <v>301</v>
      </c>
      <c r="C1639" s="17" t="s">
        <v>64</v>
      </c>
      <c r="D1639" s="18">
        <v>1214213571</v>
      </c>
      <c r="E1639" s="18">
        <v>1214213571</v>
      </c>
      <c r="F1639" s="18">
        <v>1214213571</v>
      </c>
      <c r="G1639" s="17" t="s">
        <v>7695</v>
      </c>
      <c r="H1639" s="16"/>
      <c r="I1639" s="19" t="s">
        <v>7696</v>
      </c>
      <c r="J1639" s="16">
        <f t="shared" ca="1" si="142"/>
        <v>37</v>
      </c>
      <c r="K1639" s="17" t="s">
        <v>67</v>
      </c>
      <c r="L1639" s="16">
        <v>4070</v>
      </c>
      <c r="M1639" s="16" t="s">
        <v>3596</v>
      </c>
      <c r="N1639" s="16" t="s">
        <v>3597</v>
      </c>
      <c r="O1639" s="35" t="s">
        <v>3598</v>
      </c>
      <c r="P1639" s="16" t="s">
        <v>71</v>
      </c>
      <c r="Q1639" s="16" t="s">
        <v>131</v>
      </c>
      <c r="R1639" s="38" t="s">
        <v>73</v>
      </c>
      <c r="S1639" s="22"/>
      <c r="T1639" s="22">
        <v>1795</v>
      </c>
      <c r="U1639" s="22" t="s">
        <v>3597</v>
      </c>
      <c r="V1639" s="37" t="s">
        <v>3598</v>
      </c>
      <c r="W1639" s="16">
        <v>1000</v>
      </c>
      <c r="X1639" s="16" t="s">
        <v>74</v>
      </c>
      <c r="Y1639" s="16" t="s">
        <v>3599</v>
      </c>
      <c r="Z1639" s="16" t="s">
        <v>3600</v>
      </c>
      <c r="AA1639" s="16" t="s">
        <v>463</v>
      </c>
      <c r="AB1639" s="16" t="s">
        <v>464</v>
      </c>
      <c r="AC1639" s="16" t="s">
        <v>465</v>
      </c>
      <c r="AD1639" s="16"/>
      <c r="AE1639" s="16" t="s">
        <v>3601</v>
      </c>
      <c r="AF1639" s="24">
        <v>2948278</v>
      </c>
      <c r="AG1639" s="25" t="s">
        <v>78</v>
      </c>
      <c r="AH1639" s="24">
        <v>2948278</v>
      </c>
      <c r="AI1639" s="26" t="s">
        <v>78</v>
      </c>
      <c r="AJ1639" s="27">
        <v>42989</v>
      </c>
      <c r="AK1639" s="19"/>
      <c r="AL1639" s="28">
        <f t="shared" ca="1" si="140"/>
        <v>7.5</v>
      </c>
      <c r="AM1639" s="16" t="s">
        <v>173</v>
      </c>
      <c r="AN1639" s="16" t="s">
        <v>94</v>
      </c>
      <c r="AO1639" s="16" t="s">
        <v>466</v>
      </c>
      <c r="AP1639" s="30">
        <v>6.9690000000000002E-2</v>
      </c>
      <c r="AQ1639" s="31" t="s">
        <v>7697</v>
      </c>
      <c r="AR1639" s="31" t="s">
        <v>7697</v>
      </c>
      <c r="AS1639" s="16" t="s">
        <v>107</v>
      </c>
      <c r="AT1639" s="16"/>
      <c r="AU1639" s="33"/>
      <c r="AV1639" s="16"/>
      <c r="AW1639" s="16" t="s">
        <v>7698</v>
      </c>
      <c r="AX1639" s="16">
        <v>3132266411</v>
      </c>
      <c r="AY1639" s="16" t="s">
        <v>78</v>
      </c>
      <c r="AZ1639" s="16" t="str">
        <f t="shared" ca="1" si="141"/>
        <v xml:space="preserve"> </v>
      </c>
      <c r="BA1639" s="16" t="s">
        <v>87</v>
      </c>
      <c r="BB1639" s="16" t="s">
        <v>87</v>
      </c>
      <c r="BC1639" s="16"/>
      <c r="BD1639" s="18" t="s">
        <v>87</v>
      </c>
      <c r="BE1639" s="16"/>
      <c r="BF1639" s="16" t="s">
        <v>87</v>
      </c>
      <c r="BG1639" s="31"/>
      <c r="BH1639" s="16"/>
      <c r="BI1639" s="19"/>
      <c r="BJ1639" s="16"/>
      <c r="BK1639" s="16"/>
      <c r="BL1639" s="34"/>
    </row>
    <row r="1640" spans="1:64">
      <c r="A1640" s="15">
        <v>1796</v>
      </c>
      <c r="B1640" s="16">
        <v>301</v>
      </c>
      <c r="C1640" s="17" t="s">
        <v>64</v>
      </c>
      <c r="D1640" s="18">
        <v>1214213587</v>
      </c>
      <c r="E1640" s="18">
        <v>1214213587</v>
      </c>
      <c r="F1640" s="18">
        <v>1214213587</v>
      </c>
      <c r="G1640" s="17" t="s">
        <v>7699</v>
      </c>
      <c r="H1640" s="16" t="s">
        <v>89</v>
      </c>
      <c r="I1640" s="19">
        <v>34369</v>
      </c>
      <c r="J1640" s="16">
        <f t="shared" ca="1" si="142"/>
        <v>31</v>
      </c>
      <c r="K1640" s="17" t="s">
        <v>67</v>
      </c>
      <c r="L1640" s="16">
        <v>4070</v>
      </c>
      <c r="M1640" s="16" t="s">
        <v>3596</v>
      </c>
      <c r="N1640" s="16" t="s">
        <v>3597</v>
      </c>
      <c r="O1640" s="35" t="s">
        <v>3598</v>
      </c>
      <c r="P1640" s="16" t="s">
        <v>71</v>
      </c>
      <c r="Q1640" s="16" t="s">
        <v>131</v>
      </c>
      <c r="R1640" s="38" t="s">
        <v>73</v>
      </c>
      <c r="S1640" s="22"/>
      <c r="T1640" s="22">
        <v>1796</v>
      </c>
      <c r="U1640" s="22" t="s">
        <v>3597</v>
      </c>
      <c r="V1640" s="37" t="s">
        <v>3598</v>
      </c>
      <c r="W1640" s="16">
        <v>1000</v>
      </c>
      <c r="X1640" s="16" t="s">
        <v>74</v>
      </c>
      <c r="Y1640" s="16" t="s">
        <v>3599</v>
      </c>
      <c r="Z1640" s="16" t="s">
        <v>3600</v>
      </c>
      <c r="AA1640" s="16" t="s">
        <v>463</v>
      </c>
      <c r="AB1640" s="16" t="s">
        <v>3709</v>
      </c>
      <c r="AC1640" s="16" t="s">
        <v>465</v>
      </c>
      <c r="AD1640" s="16"/>
      <c r="AE1640" s="16" t="s">
        <v>3601</v>
      </c>
      <c r="AF1640" s="24">
        <v>2948278</v>
      </c>
      <c r="AG1640" s="25" t="s">
        <v>78</v>
      </c>
      <c r="AH1640" s="24">
        <v>2948278</v>
      </c>
      <c r="AI1640" s="26" t="s">
        <v>78</v>
      </c>
      <c r="AJ1640" s="27">
        <v>43066</v>
      </c>
      <c r="AK1640" s="19"/>
      <c r="AL1640" s="28">
        <f t="shared" ca="1" si="140"/>
        <v>7.333333333333333</v>
      </c>
      <c r="AM1640" s="16" t="s">
        <v>183</v>
      </c>
      <c r="AN1640" s="16" t="s">
        <v>121</v>
      </c>
      <c r="AO1640" s="16" t="s">
        <v>466</v>
      </c>
      <c r="AP1640" s="30">
        <v>6.9690000000000002E-2</v>
      </c>
      <c r="AQ1640" s="31" t="s">
        <v>7700</v>
      </c>
      <c r="AR1640" s="31" t="s">
        <v>7700</v>
      </c>
      <c r="AS1640" s="16" t="s">
        <v>107</v>
      </c>
      <c r="AT1640" s="16"/>
      <c r="AU1640" s="33"/>
      <c r="AV1640" s="16"/>
      <c r="AW1640" s="16" t="s">
        <v>6272</v>
      </c>
      <c r="AX1640" s="16">
        <v>3232887243</v>
      </c>
      <c r="AY1640" s="16" t="s">
        <v>78</v>
      </c>
      <c r="AZ1640" s="16" t="str">
        <f t="shared" ca="1" si="141"/>
        <v xml:space="preserve"> </v>
      </c>
      <c r="BA1640" s="16" t="s">
        <v>87</v>
      </c>
      <c r="BB1640" s="16" t="s">
        <v>87</v>
      </c>
      <c r="BC1640" s="16"/>
      <c r="BD1640" s="18" t="s">
        <v>87</v>
      </c>
      <c r="BE1640" s="16"/>
      <c r="BF1640" s="16" t="s">
        <v>87</v>
      </c>
      <c r="BG1640" s="31"/>
      <c r="BH1640" s="16"/>
      <c r="BI1640" s="19"/>
      <c r="BJ1640" s="16"/>
      <c r="BK1640" s="16"/>
      <c r="BL1640" s="34"/>
    </row>
    <row r="1641" spans="1:64">
      <c r="A1641" s="15">
        <v>1797</v>
      </c>
      <c r="B1641" s="16">
        <v>301</v>
      </c>
      <c r="C1641" s="17" t="s">
        <v>64</v>
      </c>
      <c r="D1641" s="18">
        <v>5973476</v>
      </c>
      <c r="E1641" s="18">
        <v>5973476</v>
      </c>
      <c r="F1641" s="18">
        <v>5973476</v>
      </c>
      <c r="G1641" s="17" t="s">
        <v>7701</v>
      </c>
      <c r="H1641" s="16"/>
      <c r="I1641" s="19">
        <v>28848</v>
      </c>
      <c r="J1641" s="16">
        <f t="shared" ca="1" si="142"/>
        <v>46</v>
      </c>
      <c r="K1641" s="17" t="s">
        <v>67</v>
      </c>
      <c r="L1641" s="16">
        <v>4070</v>
      </c>
      <c r="M1641" s="16" t="s">
        <v>3596</v>
      </c>
      <c r="N1641" s="16" t="s">
        <v>3597</v>
      </c>
      <c r="O1641" s="35" t="s">
        <v>3598</v>
      </c>
      <c r="P1641" s="16" t="s">
        <v>71</v>
      </c>
      <c r="Q1641" s="16" t="s">
        <v>131</v>
      </c>
      <c r="R1641" s="38" t="s">
        <v>73</v>
      </c>
      <c r="S1641" s="22"/>
      <c r="T1641" s="22">
        <v>1797</v>
      </c>
      <c r="U1641" s="22" t="s">
        <v>3597</v>
      </c>
      <c r="V1641" s="37" t="s">
        <v>3598</v>
      </c>
      <c r="W1641" s="16">
        <v>1000</v>
      </c>
      <c r="X1641" s="16" t="s">
        <v>74</v>
      </c>
      <c r="Y1641" s="16" t="s">
        <v>3599</v>
      </c>
      <c r="Z1641" s="16" t="s">
        <v>3600</v>
      </c>
      <c r="AA1641" s="16" t="s">
        <v>1359</v>
      </c>
      <c r="AB1641" s="16" t="s">
        <v>6047</v>
      </c>
      <c r="AC1641" s="16" t="s">
        <v>1951</v>
      </c>
      <c r="AD1641" s="16" t="s">
        <v>7702</v>
      </c>
      <c r="AE1641" s="16" t="s">
        <v>3601</v>
      </c>
      <c r="AF1641" s="24">
        <v>2948278</v>
      </c>
      <c r="AG1641" s="25" t="s">
        <v>78</v>
      </c>
      <c r="AH1641" s="24">
        <v>2948278</v>
      </c>
      <c r="AI1641" s="26" t="s">
        <v>78</v>
      </c>
      <c r="AJ1641" s="27">
        <v>43797</v>
      </c>
      <c r="AK1641" s="19"/>
      <c r="AL1641" s="28">
        <f t="shared" ca="1" si="140"/>
        <v>5.333333333333333</v>
      </c>
      <c r="AM1641" s="16" t="s">
        <v>183</v>
      </c>
      <c r="AN1641" s="16" t="s">
        <v>94</v>
      </c>
      <c r="AO1641" s="16" t="s">
        <v>1953</v>
      </c>
      <c r="AP1641" s="30">
        <v>6.9690000000000002E-2</v>
      </c>
      <c r="AQ1641" s="31" t="s">
        <v>7703</v>
      </c>
      <c r="AR1641" s="31" t="s">
        <v>7704</v>
      </c>
      <c r="AS1641" s="16" t="s">
        <v>107</v>
      </c>
      <c r="AT1641" s="16"/>
      <c r="AU1641" s="33"/>
      <c r="AV1641" s="16"/>
      <c r="AW1641" s="16" t="s">
        <v>7705</v>
      </c>
      <c r="AX1641" s="16">
        <v>3126212235</v>
      </c>
      <c r="AY1641" s="16" t="s">
        <v>78</v>
      </c>
      <c r="AZ1641" s="16" t="str">
        <f t="shared" ca="1" si="141"/>
        <v xml:space="preserve"> </v>
      </c>
      <c r="BA1641" s="16" t="s">
        <v>87</v>
      </c>
      <c r="BB1641" s="16" t="s">
        <v>87</v>
      </c>
      <c r="BC1641" s="16"/>
      <c r="BD1641" s="18" t="s">
        <v>87</v>
      </c>
      <c r="BE1641" s="16"/>
      <c r="BF1641" s="16" t="s">
        <v>87</v>
      </c>
      <c r="BG1641" s="31"/>
      <c r="BH1641" s="16"/>
      <c r="BI1641" s="19"/>
      <c r="BJ1641" s="16"/>
      <c r="BK1641" s="16"/>
      <c r="BL1641" s="34"/>
    </row>
    <row r="1642" spans="1:64">
      <c r="A1642" s="15">
        <v>1798</v>
      </c>
      <c r="B1642" s="16">
        <v>301</v>
      </c>
      <c r="C1642" s="17" t="s">
        <v>64</v>
      </c>
      <c r="D1642" s="18">
        <v>1214464504</v>
      </c>
      <c r="E1642" s="18">
        <v>1214464504</v>
      </c>
      <c r="F1642" s="18">
        <v>1214464504</v>
      </c>
      <c r="G1642" s="17" t="s">
        <v>7706</v>
      </c>
      <c r="H1642" s="16" t="s">
        <v>89</v>
      </c>
      <c r="I1642" s="19">
        <v>31579</v>
      </c>
      <c r="J1642" s="16">
        <f t="shared" ca="1" si="142"/>
        <v>38</v>
      </c>
      <c r="K1642" s="17" t="s">
        <v>67</v>
      </c>
      <c r="L1642" s="16">
        <v>4070</v>
      </c>
      <c r="M1642" s="16" t="s">
        <v>3596</v>
      </c>
      <c r="N1642" s="16" t="s">
        <v>3597</v>
      </c>
      <c r="O1642" s="35" t="s">
        <v>3598</v>
      </c>
      <c r="P1642" s="16" t="s">
        <v>71</v>
      </c>
      <c r="Q1642" s="16" t="s">
        <v>131</v>
      </c>
      <c r="R1642" s="38" t="s">
        <v>73</v>
      </c>
      <c r="S1642" s="22"/>
      <c r="T1642" s="22">
        <v>1798</v>
      </c>
      <c r="U1642" s="22" t="s">
        <v>3597</v>
      </c>
      <c r="V1642" s="37" t="s">
        <v>3598</v>
      </c>
      <c r="W1642" s="16">
        <v>1000</v>
      </c>
      <c r="X1642" s="16" t="s">
        <v>74</v>
      </c>
      <c r="Y1642" s="16" t="s">
        <v>3599</v>
      </c>
      <c r="Z1642" s="16" t="s">
        <v>3600</v>
      </c>
      <c r="AA1642" s="16" t="s">
        <v>76</v>
      </c>
      <c r="AB1642" s="16" t="s">
        <v>76</v>
      </c>
      <c r="AC1642" s="16" t="s">
        <v>76</v>
      </c>
      <c r="AD1642" s="16" t="s">
        <v>7454</v>
      </c>
      <c r="AE1642" s="16" t="s">
        <v>3601</v>
      </c>
      <c r="AF1642" s="24">
        <v>2948278</v>
      </c>
      <c r="AG1642" s="25" t="s">
        <v>78</v>
      </c>
      <c r="AH1642" s="24">
        <v>2948278</v>
      </c>
      <c r="AI1642" s="26" t="s">
        <v>78</v>
      </c>
      <c r="AJ1642" s="27">
        <v>43059</v>
      </c>
      <c r="AK1642" s="19"/>
      <c r="AL1642" s="28">
        <f t="shared" ca="1" si="140"/>
        <v>7.333333333333333</v>
      </c>
      <c r="AM1642" s="16" t="s">
        <v>183</v>
      </c>
      <c r="AN1642" s="16" t="s">
        <v>94</v>
      </c>
      <c r="AO1642" s="16" t="s">
        <v>82</v>
      </c>
      <c r="AP1642" s="30">
        <v>6.9690000000000002E-2</v>
      </c>
      <c r="AQ1642" s="31" t="s">
        <v>7707</v>
      </c>
      <c r="AR1642" s="31" t="s">
        <v>7707</v>
      </c>
      <c r="AS1642" s="16" t="s">
        <v>107</v>
      </c>
      <c r="AT1642" s="16"/>
      <c r="AU1642" s="33"/>
      <c r="AV1642" s="16"/>
      <c r="AW1642" s="16" t="s">
        <v>7708</v>
      </c>
      <c r="AX1642" s="16">
        <v>3147221332</v>
      </c>
      <c r="AY1642" s="16" t="s">
        <v>78</v>
      </c>
      <c r="AZ1642" s="16" t="str">
        <f t="shared" ca="1" si="141"/>
        <v xml:space="preserve"> </v>
      </c>
      <c r="BA1642" s="16" t="s">
        <v>87</v>
      </c>
      <c r="BB1642" s="16" t="s">
        <v>87</v>
      </c>
      <c r="BC1642" s="16"/>
      <c r="BD1642" s="18" t="s">
        <v>87</v>
      </c>
      <c r="BE1642" s="16"/>
      <c r="BF1642" s="16" t="s">
        <v>87</v>
      </c>
      <c r="BG1642" s="31"/>
      <c r="BH1642" s="16"/>
      <c r="BI1642" s="19"/>
      <c r="BJ1642" s="16"/>
      <c r="BK1642" s="16"/>
      <c r="BL1642" s="34"/>
    </row>
    <row r="1643" spans="1:64">
      <c r="A1643" s="15">
        <v>1799</v>
      </c>
      <c r="B1643" s="16">
        <v>301</v>
      </c>
      <c r="C1643" s="17" t="s">
        <v>64</v>
      </c>
      <c r="D1643" s="18">
        <v>1214464513</v>
      </c>
      <c r="E1643" s="18">
        <v>1214464513</v>
      </c>
      <c r="F1643" s="18">
        <v>1214464513</v>
      </c>
      <c r="G1643" s="17" t="s">
        <v>7709</v>
      </c>
      <c r="H1643" s="16" t="s">
        <v>89</v>
      </c>
      <c r="I1643" s="19">
        <v>32093</v>
      </c>
      <c r="J1643" s="16">
        <f t="shared" ca="1" si="142"/>
        <v>37</v>
      </c>
      <c r="K1643" s="17" t="s">
        <v>67</v>
      </c>
      <c r="L1643" s="16">
        <v>4070</v>
      </c>
      <c r="M1643" s="16" t="s">
        <v>3596</v>
      </c>
      <c r="N1643" s="16" t="s">
        <v>3597</v>
      </c>
      <c r="O1643" s="35" t="s">
        <v>3598</v>
      </c>
      <c r="P1643" s="16" t="s">
        <v>71</v>
      </c>
      <c r="Q1643" s="16" t="s">
        <v>131</v>
      </c>
      <c r="R1643" s="38" t="s">
        <v>73</v>
      </c>
      <c r="S1643" s="22"/>
      <c r="T1643" s="22">
        <v>1799</v>
      </c>
      <c r="U1643" s="22" t="s">
        <v>3597</v>
      </c>
      <c r="V1643" s="37" t="s">
        <v>3598</v>
      </c>
      <c r="W1643" s="16">
        <v>1000</v>
      </c>
      <c r="X1643" s="16" t="s">
        <v>74</v>
      </c>
      <c r="Y1643" s="16" t="s">
        <v>3599</v>
      </c>
      <c r="Z1643" s="16" t="s">
        <v>3600</v>
      </c>
      <c r="AA1643" s="16" t="s">
        <v>671</v>
      </c>
      <c r="AB1643" s="16" t="s">
        <v>691</v>
      </c>
      <c r="AC1643" s="16" t="s">
        <v>692</v>
      </c>
      <c r="AD1643" s="16" t="s">
        <v>6087</v>
      </c>
      <c r="AE1643" s="16" t="s">
        <v>3601</v>
      </c>
      <c r="AF1643" s="24">
        <v>2948278</v>
      </c>
      <c r="AG1643" s="25" t="s">
        <v>78</v>
      </c>
      <c r="AH1643" s="24">
        <v>2948278</v>
      </c>
      <c r="AI1643" s="26" t="s">
        <v>78</v>
      </c>
      <c r="AJ1643" s="27">
        <v>43285</v>
      </c>
      <c r="AK1643" s="19"/>
      <c r="AL1643" s="28">
        <f t="shared" ca="1" si="140"/>
        <v>6.75</v>
      </c>
      <c r="AM1643" s="16" t="s">
        <v>183</v>
      </c>
      <c r="AN1643" s="16" t="s">
        <v>94</v>
      </c>
      <c r="AO1643" s="16" t="s">
        <v>693</v>
      </c>
      <c r="AP1643" s="30">
        <v>6.9690000000000002E-2</v>
      </c>
      <c r="AQ1643" s="31" t="s">
        <v>7710</v>
      </c>
      <c r="AR1643" s="31" t="s">
        <v>7711</v>
      </c>
      <c r="AS1643" s="16" t="s">
        <v>107</v>
      </c>
      <c r="AT1643" s="16"/>
      <c r="AU1643" s="33"/>
      <c r="AV1643" s="16"/>
      <c r="AW1643" s="16" t="s">
        <v>7712</v>
      </c>
      <c r="AX1643" s="16">
        <v>3106819565</v>
      </c>
      <c r="AY1643" s="16" t="s">
        <v>78</v>
      </c>
      <c r="AZ1643" s="16" t="str">
        <f t="shared" ca="1" si="141"/>
        <v xml:space="preserve"> </v>
      </c>
      <c r="BA1643" s="16" t="s">
        <v>87</v>
      </c>
      <c r="BB1643" s="16" t="s">
        <v>211</v>
      </c>
      <c r="BC1643" s="16"/>
      <c r="BD1643" s="18" t="s">
        <v>87</v>
      </c>
      <c r="BE1643" s="16"/>
      <c r="BF1643" s="16" t="s">
        <v>87</v>
      </c>
      <c r="BG1643" s="31"/>
      <c r="BH1643" s="16"/>
      <c r="BI1643" s="19"/>
      <c r="BJ1643" s="16"/>
      <c r="BK1643" s="16"/>
      <c r="BL1643" s="34"/>
    </row>
    <row r="1644" spans="1:64">
      <c r="A1644" s="15">
        <v>1800</v>
      </c>
      <c r="B1644" s="16">
        <v>301</v>
      </c>
      <c r="C1644" s="17" t="s">
        <v>112</v>
      </c>
      <c r="D1644" s="18">
        <v>1214464787</v>
      </c>
      <c r="E1644" s="18">
        <v>1214464787</v>
      </c>
      <c r="F1644" s="18">
        <v>1214464787</v>
      </c>
      <c r="G1644" s="17" t="s">
        <v>7713</v>
      </c>
      <c r="H1644" s="16" t="s">
        <v>851</v>
      </c>
      <c r="I1644" s="19">
        <v>32765</v>
      </c>
      <c r="J1644" s="16">
        <v>34</v>
      </c>
      <c r="K1644" s="17" t="s">
        <v>67</v>
      </c>
      <c r="L1644" s="16">
        <v>4070</v>
      </c>
      <c r="M1644" s="16" t="s">
        <v>3596</v>
      </c>
      <c r="N1644" s="16" t="s">
        <v>3597</v>
      </c>
      <c r="O1644" s="35" t="s">
        <v>3598</v>
      </c>
      <c r="P1644" s="16" t="s">
        <v>71</v>
      </c>
      <c r="Q1644" s="16" t="s">
        <v>131</v>
      </c>
      <c r="R1644" s="38" t="s">
        <v>73</v>
      </c>
      <c r="S1644" s="22"/>
      <c r="T1644" s="22">
        <v>1800</v>
      </c>
      <c r="U1644" s="22" t="s">
        <v>3597</v>
      </c>
      <c r="V1644" s="37" t="s">
        <v>3598</v>
      </c>
      <c r="W1644" s="16">
        <v>1000</v>
      </c>
      <c r="X1644" s="16" t="s">
        <v>74</v>
      </c>
      <c r="Y1644" s="16" t="s">
        <v>3599</v>
      </c>
      <c r="Z1644" s="16" t="s">
        <v>3600</v>
      </c>
      <c r="AA1644" s="16" t="s">
        <v>671</v>
      </c>
      <c r="AB1644" s="16" t="s">
        <v>3816</v>
      </c>
      <c r="AC1644" s="16" t="s">
        <v>3817</v>
      </c>
      <c r="AD1644" s="16"/>
      <c r="AE1644" s="16" t="s">
        <v>3601</v>
      </c>
      <c r="AF1644" s="24">
        <v>2948278</v>
      </c>
      <c r="AG1644" s="25" t="s">
        <v>78</v>
      </c>
      <c r="AH1644" s="24">
        <v>2948278</v>
      </c>
      <c r="AI1644" s="26" t="s">
        <v>78</v>
      </c>
      <c r="AJ1644" s="27">
        <v>45112</v>
      </c>
      <c r="AK1644" s="19" t="s">
        <v>7714</v>
      </c>
      <c r="AL1644" s="28">
        <f t="shared" ref="AL1644:AL1702" ca="1" si="143">IFERROR(IF(AJ1644=0," ",DATEDIF(AJ1644,TODAY(),"M"))/12," ")</f>
        <v>1.6666666666666667</v>
      </c>
      <c r="AM1644" s="16" t="s">
        <v>183</v>
      </c>
      <c r="AN1644" s="16" t="s">
        <v>94</v>
      </c>
      <c r="AO1644" s="16" t="s">
        <v>3818</v>
      </c>
      <c r="AP1644" s="30">
        <v>6.9690000000000002E-2</v>
      </c>
      <c r="AQ1644" s="31" t="s">
        <v>6516</v>
      </c>
      <c r="AR1644" s="31" t="s">
        <v>7715</v>
      </c>
      <c r="AS1644" s="16" t="s">
        <v>107</v>
      </c>
      <c r="AT1644" s="16"/>
      <c r="AU1644" s="33"/>
      <c r="AV1644" s="16"/>
      <c r="AW1644" s="16" t="s">
        <v>7716</v>
      </c>
      <c r="AX1644" s="16">
        <v>3235909814</v>
      </c>
      <c r="AY1644" s="16" t="s">
        <v>78</v>
      </c>
      <c r="AZ1644" s="16" t="str">
        <f t="shared" si="141"/>
        <v xml:space="preserve"> </v>
      </c>
      <c r="BA1644" s="16" t="s">
        <v>87</v>
      </c>
      <c r="BB1644" s="16" t="s">
        <v>87</v>
      </c>
      <c r="BC1644" s="16"/>
      <c r="BD1644" s="18" t="s">
        <v>87</v>
      </c>
      <c r="BE1644" s="16"/>
      <c r="BF1644" s="16" t="s">
        <v>87</v>
      </c>
      <c r="BG1644" s="31"/>
      <c r="BH1644" s="16"/>
      <c r="BI1644" s="19"/>
      <c r="BJ1644" s="16"/>
      <c r="BK1644" s="16"/>
      <c r="BL1644" s="34"/>
    </row>
    <row r="1645" spans="1:64">
      <c r="A1645" s="15">
        <v>1801</v>
      </c>
      <c r="B1645" s="16">
        <v>301</v>
      </c>
      <c r="C1645" s="17" t="s">
        <v>64</v>
      </c>
      <c r="D1645" s="18">
        <v>1214464593</v>
      </c>
      <c r="E1645" s="18">
        <v>1214464593</v>
      </c>
      <c r="F1645" s="18">
        <v>1214464593</v>
      </c>
      <c r="G1645" s="17" t="s">
        <v>7717</v>
      </c>
      <c r="H1645" s="16" t="s">
        <v>89</v>
      </c>
      <c r="I1645" s="19" t="s">
        <v>7718</v>
      </c>
      <c r="J1645" s="16">
        <f ca="1">IF(I1645=0," ",DATEDIF(I1645,TODAY(),"Y"))</f>
        <v>36</v>
      </c>
      <c r="K1645" s="17" t="s">
        <v>67</v>
      </c>
      <c r="L1645" s="16">
        <v>4070</v>
      </c>
      <c r="M1645" s="16" t="s">
        <v>3596</v>
      </c>
      <c r="N1645" s="16" t="s">
        <v>3597</v>
      </c>
      <c r="O1645" s="35" t="s">
        <v>3598</v>
      </c>
      <c r="P1645" s="16" t="s">
        <v>71</v>
      </c>
      <c r="Q1645" s="16" t="s">
        <v>131</v>
      </c>
      <c r="R1645" s="38" t="s">
        <v>73</v>
      </c>
      <c r="S1645" s="22"/>
      <c r="T1645" s="22">
        <v>1801</v>
      </c>
      <c r="U1645" s="22" t="s">
        <v>3597</v>
      </c>
      <c r="V1645" s="37" t="s">
        <v>3598</v>
      </c>
      <c r="W1645" s="16">
        <v>1000</v>
      </c>
      <c r="X1645" s="16" t="s">
        <v>74</v>
      </c>
      <c r="Y1645" s="16" t="s">
        <v>3599</v>
      </c>
      <c r="Z1645" s="16" t="s">
        <v>3600</v>
      </c>
      <c r="AA1645" s="16" t="s">
        <v>671</v>
      </c>
      <c r="AB1645" s="16" t="s">
        <v>3816</v>
      </c>
      <c r="AC1645" s="16" t="s">
        <v>3817</v>
      </c>
      <c r="AD1645" s="16"/>
      <c r="AE1645" s="16" t="s">
        <v>3601</v>
      </c>
      <c r="AF1645" s="24">
        <v>2948278</v>
      </c>
      <c r="AG1645" s="25" t="s">
        <v>78</v>
      </c>
      <c r="AH1645" s="24">
        <v>2948278</v>
      </c>
      <c r="AI1645" s="26" t="s">
        <v>78</v>
      </c>
      <c r="AJ1645" s="27">
        <v>42986</v>
      </c>
      <c r="AK1645" s="19"/>
      <c r="AL1645" s="28">
        <f t="shared" ca="1" si="143"/>
        <v>7.5</v>
      </c>
      <c r="AM1645" s="16" t="s">
        <v>183</v>
      </c>
      <c r="AN1645" s="16" t="s">
        <v>94</v>
      </c>
      <c r="AO1645" s="36" t="s">
        <v>3818</v>
      </c>
      <c r="AP1645" s="30">
        <v>6.9690000000000002E-2</v>
      </c>
      <c r="AQ1645" s="31" t="s">
        <v>7719</v>
      </c>
      <c r="AR1645" s="16" t="s">
        <v>7719</v>
      </c>
      <c r="AS1645" s="16" t="s">
        <v>107</v>
      </c>
      <c r="AT1645" s="16"/>
      <c r="AU1645" s="33"/>
      <c r="AV1645" s="16"/>
      <c r="AW1645" s="16" t="s">
        <v>7720</v>
      </c>
      <c r="AX1645" s="16">
        <v>3209457930</v>
      </c>
      <c r="AY1645" s="16" t="s">
        <v>78</v>
      </c>
      <c r="AZ1645" s="16" t="str">
        <f t="shared" ca="1" si="141"/>
        <v xml:space="preserve"> </v>
      </c>
      <c r="BA1645" s="16" t="s">
        <v>87</v>
      </c>
      <c r="BB1645" s="16" t="s">
        <v>87</v>
      </c>
      <c r="BC1645" s="16"/>
      <c r="BD1645" s="18" t="s">
        <v>87</v>
      </c>
      <c r="BE1645" s="16"/>
      <c r="BF1645" s="16" t="s">
        <v>87</v>
      </c>
      <c r="BG1645" s="31"/>
      <c r="BH1645" s="16"/>
      <c r="BI1645" s="19"/>
      <c r="BJ1645" s="16"/>
      <c r="BK1645" s="16"/>
      <c r="BL1645" s="34"/>
    </row>
    <row r="1646" spans="1:64">
      <c r="A1646" s="15">
        <v>1802</v>
      </c>
      <c r="B1646" s="16">
        <v>301</v>
      </c>
      <c r="C1646" s="17" t="s">
        <v>64</v>
      </c>
      <c r="D1646" s="18">
        <v>1124243524</v>
      </c>
      <c r="E1646" s="18">
        <v>1124243524</v>
      </c>
      <c r="F1646" s="18">
        <v>1124243524</v>
      </c>
      <c r="G1646" s="17" t="s">
        <v>7721</v>
      </c>
      <c r="H1646" s="16" t="s">
        <v>851</v>
      </c>
      <c r="I1646" s="91">
        <v>32892</v>
      </c>
      <c r="J1646" s="16">
        <f ca="1">IF(I1646=0," ",DATEDIF(I1646,TODAY(),"Y"))</f>
        <v>35</v>
      </c>
      <c r="K1646" s="17" t="s">
        <v>67</v>
      </c>
      <c r="L1646" s="16">
        <v>4070</v>
      </c>
      <c r="M1646" s="16" t="s">
        <v>3596</v>
      </c>
      <c r="N1646" s="16" t="s">
        <v>3597</v>
      </c>
      <c r="O1646" s="35" t="s">
        <v>3598</v>
      </c>
      <c r="P1646" s="16" t="s">
        <v>71</v>
      </c>
      <c r="Q1646" s="16" t="s">
        <v>131</v>
      </c>
      <c r="R1646" s="38" t="s">
        <v>73</v>
      </c>
      <c r="S1646" s="22"/>
      <c r="T1646" s="22">
        <v>1802</v>
      </c>
      <c r="U1646" s="22" t="s">
        <v>3597</v>
      </c>
      <c r="V1646" s="37" t="s">
        <v>3598</v>
      </c>
      <c r="W1646" s="16">
        <v>1000</v>
      </c>
      <c r="X1646" s="16" t="s">
        <v>74</v>
      </c>
      <c r="Y1646" s="16" t="s">
        <v>3599</v>
      </c>
      <c r="Z1646" s="16" t="s">
        <v>3600</v>
      </c>
      <c r="AA1646" s="16" t="s">
        <v>671</v>
      </c>
      <c r="AB1646" s="16" t="s">
        <v>691</v>
      </c>
      <c r="AC1646" s="16" t="s">
        <v>692</v>
      </c>
      <c r="AD1646" s="16"/>
      <c r="AE1646" s="16" t="s">
        <v>3601</v>
      </c>
      <c r="AF1646" s="24">
        <v>2948278</v>
      </c>
      <c r="AG1646" s="25" t="s">
        <v>78</v>
      </c>
      <c r="AH1646" s="24">
        <v>2948278</v>
      </c>
      <c r="AI1646" s="26" t="s">
        <v>78</v>
      </c>
      <c r="AJ1646" s="27">
        <v>45170</v>
      </c>
      <c r="AK1646" s="19" t="s">
        <v>7722</v>
      </c>
      <c r="AL1646" s="28">
        <f t="shared" ca="1" si="143"/>
        <v>1.5833333333333333</v>
      </c>
      <c r="AM1646" s="16" t="s">
        <v>120</v>
      </c>
      <c r="AN1646" s="16" t="s">
        <v>94</v>
      </c>
      <c r="AO1646" s="36" t="s">
        <v>693</v>
      </c>
      <c r="AP1646" s="30">
        <v>6.9690000000000002E-2</v>
      </c>
      <c r="AQ1646" s="31" t="s">
        <v>7723</v>
      </c>
      <c r="AR1646" s="31" t="s">
        <v>7724</v>
      </c>
      <c r="AS1646" s="16" t="s">
        <v>107</v>
      </c>
      <c r="AT1646" s="16"/>
      <c r="AU1646" s="33"/>
      <c r="AV1646" s="16"/>
      <c r="AW1646" s="16" t="s">
        <v>7725</v>
      </c>
      <c r="AX1646" s="16">
        <v>3202401344</v>
      </c>
      <c r="AY1646" s="16" t="s">
        <v>78</v>
      </c>
      <c r="AZ1646" s="16" t="str">
        <f t="shared" ca="1" si="141"/>
        <v xml:space="preserve"> </v>
      </c>
      <c r="BA1646" s="16" t="s">
        <v>87</v>
      </c>
      <c r="BB1646" s="16" t="s">
        <v>87</v>
      </c>
      <c r="BC1646" s="16" t="s">
        <v>7726</v>
      </c>
      <c r="BD1646" s="18" t="s">
        <v>87</v>
      </c>
      <c r="BE1646" s="16"/>
      <c r="BF1646" s="16" t="s">
        <v>87</v>
      </c>
      <c r="BG1646" s="31"/>
      <c r="BH1646" s="16"/>
      <c r="BI1646" s="19"/>
      <c r="BJ1646" s="16"/>
      <c r="BK1646" s="16"/>
      <c r="BL1646" s="34"/>
    </row>
    <row r="1647" spans="1:64">
      <c r="A1647" s="15">
        <v>1803</v>
      </c>
      <c r="B1647" s="16">
        <v>301</v>
      </c>
      <c r="C1647" s="17" t="s">
        <v>64</v>
      </c>
      <c r="D1647" s="18">
        <v>1214464602</v>
      </c>
      <c r="E1647" s="18">
        <v>1214464602</v>
      </c>
      <c r="F1647" s="18">
        <v>1214464602</v>
      </c>
      <c r="G1647" s="17" t="s">
        <v>7727</v>
      </c>
      <c r="H1647" s="16" t="s">
        <v>89</v>
      </c>
      <c r="I1647" s="19">
        <v>33358</v>
      </c>
      <c r="J1647" s="16">
        <f ca="1">IF(I1647=0," ",DATEDIF(I1647,TODAY(),"Y"))</f>
        <v>33</v>
      </c>
      <c r="K1647" s="17" t="s">
        <v>67</v>
      </c>
      <c r="L1647" s="16">
        <v>4070</v>
      </c>
      <c r="M1647" s="16" t="s">
        <v>3596</v>
      </c>
      <c r="N1647" s="16" t="s">
        <v>3597</v>
      </c>
      <c r="O1647" s="35" t="s">
        <v>3598</v>
      </c>
      <c r="P1647" s="16" t="s">
        <v>71</v>
      </c>
      <c r="Q1647" s="16" t="s">
        <v>131</v>
      </c>
      <c r="R1647" s="38" t="s">
        <v>73</v>
      </c>
      <c r="S1647" s="22"/>
      <c r="T1647" s="22">
        <v>1803</v>
      </c>
      <c r="U1647" s="22" t="s">
        <v>3597</v>
      </c>
      <c r="V1647" s="37" t="s">
        <v>3598</v>
      </c>
      <c r="W1647" s="16">
        <v>1000</v>
      </c>
      <c r="X1647" s="16" t="s">
        <v>74</v>
      </c>
      <c r="Y1647" s="16" t="s">
        <v>3599</v>
      </c>
      <c r="Z1647" s="16" t="s">
        <v>3600</v>
      </c>
      <c r="AA1647" s="16" t="s">
        <v>76</v>
      </c>
      <c r="AB1647" s="16" t="s">
        <v>76</v>
      </c>
      <c r="AC1647" s="16" t="s">
        <v>76</v>
      </c>
      <c r="AD1647" s="16" t="s">
        <v>5263</v>
      </c>
      <c r="AE1647" s="16" t="s">
        <v>3601</v>
      </c>
      <c r="AF1647" s="24">
        <v>2948278</v>
      </c>
      <c r="AG1647" s="25" t="s">
        <v>78</v>
      </c>
      <c r="AH1647" s="24">
        <v>2948278</v>
      </c>
      <c r="AI1647" s="26" t="s">
        <v>78</v>
      </c>
      <c r="AJ1647" s="27">
        <v>43066</v>
      </c>
      <c r="AK1647" s="19"/>
      <c r="AL1647" s="28">
        <f t="shared" ca="1" si="143"/>
        <v>7.333333333333333</v>
      </c>
      <c r="AM1647" s="16" t="s">
        <v>269</v>
      </c>
      <c r="AN1647" s="16" t="s">
        <v>94</v>
      </c>
      <c r="AO1647" s="36" t="s">
        <v>82</v>
      </c>
      <c r="AP1647" s="30">
        <v>6.9690000000000002E-2</v>
      </c>
      <c r="AQ1647" s="31" t="s">
        <v>7728</v>
      </c>
      <c r="AR1647" s="16" t="s">
        <v>7728</v>
      </c>
      <c r="AS1647" s="16" t="s">
        <v>107</v>
      </c>
      <c r="AT1647" s="16"/>
      <c r="AU1647" s="33"/>
      <c r="AV1647" s="16"/>
      <c r="AW1647" s="16" t="s">
        <v>7729</v>
      </c>
      <c r="AX1647" s="16">
        <v>3124456999</v>
      </c>
      <c r="AY1647" s="16" t="s">
        <v>78</v>
      </c>
      <c r="AZ1647" s="16" t="str">
        <f t="shared" ca="1" si="141"/>
        <v xml:space="preserve"> </v>
      </c>
      <c r="BA1647" s="16" t="s">
        <v>87</v>
      </c>
      <c r="BB1647" s="16" t="s">
        <v>87</v>
      </c>
      <c r="BC1647" s="16"/>
      <c r="BD1647" s="18" t="s">
        <v>87</v>
      </c>
      <c r="BE1647" s="16"/>
      <c r="BF1647" s="16" t="s">
        <v>87</v>
      </c>
      <c r="BG1647" s="31"/>
      <c r="BH1647" s="16"/>
      <c r="BI1647" s="19"/>
      <c r="BJ1647" s="16"/>
      <c r="BK1647" s="16"/>
      <c r="BL1647" s="34"/>
    </row>
    <row r="1648" spans="1:64">
      <c r="A1648" s="15">
        <v>1805</v>
      </c>
      <c r="B1648" s="16">
        <v>301</v>
      </c>
      <c r="C1648" s="17" t="s">
        <v>64</v>
      </c>
      <c r="D1648" s="18">
        <v>1214464632</v>
      </c>
      <c r="E1648" s="18">
        <v>1214464632</v>
      </c>
      <c r="F1648" s="18">
        <v>1214464632</v>
      </c>
      <c r="G1648" s="17" t="s">
        <v>7730</v>
      </c>
      <c r="H1648" s="16" t="s">
        <v>89</v>
      </c>
      <c r="I1648" s="19">
        <v>32975</v>
      </c>
      <c r="J1648" s="16">
        <f t="shared" ref="J1648:J1671" ca="1" si="144">IF(I1648=0," ",DATEDIF(I1648,TODAY(),"Y"))</f>
        <v>34</v>
      </c>
      <c r="K1648" s="17" t="s">
        <v>67</v>
      </c>
      <c r="L1648" s="16">
        <v>4070</v>
      </c>
      <c r="M1648" s="16" t="s">
        <v>3596</v>
      </c>
      <c r="N1648" s="16" t="s">
        <v>3597</v>
      </c>
      <c r="O1648" s="35" t="s">
        <v>3598</v>
      </c>
      <c r="P1648" s="16" t="s">
        <v>71</v>
      </c>
      <c r="Q1648" s="16" t="s">
        <v>131</v>
      </c>
      <c r="R1648" s="38" t="s">
        <v>73</v>
      </c>
      <c r="S1648" s="22"/>
      <c r="T1648" s="22">
        <v>1805</v>
      </c>
      <c r="U1648" s="22" t="s">
        <v>3597</v>
      </c>
      <c r="V1648" s="37" t="s">
        <v>3598</v>
      </c>
      <c r="W1648" s="16">
        <v>1000</v>
      </c>
      <c r="X1648" s="16" t="s">
        <v>74</v>
      </c>
      <c r="Y1648" s="16" t="s">
        <v>3599</v>
      </c>
      <c r="Z1648" s="16" t="s">
        <v>3600</v>
      </c>
      <c r="AA1648" s="16" t="s">
        <v>433</v>
      </c>
      <c r="AB1648" s="16" t="s">
        <v>496</v>
      </c>
      <c r="AC1648" s="16" t="s">
        <v>497</v>
      </c>
      <c r="AD1648" s="16" t="s">
        <v>6074</v>
      </c>
      <c r="AE1648" s="16" t="s">
        <v>3601</v>
      </c>
      <c r="AF1648" s="24">
        <v>2948278</v>
      </c>
      <c r="AG1648" s="25" t="s">
        <v>78</v>
      </c>
      <c r="AH1648" s="24">
        <v>2948278</v>
      </c>
      <c r="AI1648" s="26" t="s">
        <v>78</v>
      </c>
      <c r="AJ1648" s="27">
        <v>43066</v>
      </c>
      <c r="AK1648" s="19"/>
      <c r="AL1648" s="28">
        <f t="shared" ca="1" si="143"/>
        <v>7.333333333333333</v>
      </c>
      <c r="AM1648" s="16" t="s">
        <v>183</v>
      </c>
      <c r="AN1648" s="16" t="s">
        <v>94</v>
      </c>
      <c r="AO1648" s="36" t="s">
        <v>498</v>
      </c>
      <c r="AP1648" s="30">
        <v>6.9690000000000002E-2</v>
      </c>
      <c r="AQ1648" s="31" t="s">
        <v>7731</v>
      </c>
      <c r="AR1648" s="16" t="s">
        <v>7731</v>
      </c>
      <c r="AS1648" s="16" t="s">
        <v>107</v>
      </c>
      <c r="AT1648" s="16"/>
      <c r="AU1648" s="33"/>
      <c r="AV1648" s="16"/>
      <c r="AW1648" s="16" t="s">
        <v>7732</v>
      </c>
      <c r="AX1648" s="16">
        <v>3213023546</v>
      </c>
      <c r="AY1648" s="16" t="s">
        <v>78</v>
      </c>
      <c r="AZ1648" s="16" t="str">
        <f t="shared" ca="1" si="141"/>
        <v xml:space="preserve"> </v>
      </c>
      <c r="BA1648" s="16" t="s">
        <v>87</v>
      </c>
      <c r="BB1648" s="16" t="s">
        <v>87</v>
      </c>
      <c r="BC1648" s="16"/>
      <c r="BD1648" s="18" t="s">
        <v>87</v>
      </c>
      <c r="BE1648" s="16"/>
      <c r="BF1648" s="16" t="s">
        <v>87</v>
      </c>
      <c r="BG1648" s="31"/>
      <c r="BH1648" s="16"/>
      <c r="BI1648" s="19"/>
      <c r="BJ1648" s="16"/>
      <c r="BK1648" s="16"/>
      <c r="BL1648" s="34"/>
    </row>
    <row r="1649" spans="1:64">
      <c r="A1649" s="15">
        <v>1806</v>
      </c>
      <c r="B1649" s="16">
        <v>301</v>
      </c>
      <c r="C1649" s="17" t="s">
        <v>64</v>
      </c>
      <c r="D1649" s="18">
        <v>1214464655</v>
      </c>
      <c r="E1649" s="18">
        <v>1214464655</v>
      </c>
      <c r="F1649" s="18">
        <v>1214464655</v>
      </c>
      <c r="G1649" s="17" t="s">
        <v>7733</v>
      </c>
      <c r="H1649" s="16" t="s">
        <v>220</v>
      </c>
      <c r="I1649" s="19">
        <v>35456</v>
      </c>
      <c r="J1649" s="16">
        <f t="shared" ca="1" si="144"/>
        <v>28</v>
      </c>
      <c r="K1649" s="17" t="s">
        <v>67</v>
      </c>
      <c r="L1649" s="16">
        <v>4070</v>
      </c>
      <c r="M1649" s="16" t="s">
        <v>3596</v>
      </c>
      <c r="N1649" s="16" t="s">
        <v>3597</v>
      </c>
      <c r="O1649" s="35" t="s">
        <v>3598</v>
      </c>
      <c r="P1649" s="16" t="s">
        <v>71</v>
      </c>
      <c r="Q1649" s="16" t="s">
        <v>131</v>
      </c>
      <c r="R1649" s="38" t="s">
        <v>73</v>
      </c>
      <c r="S1649" s="22"/>
      <c r="T1649" s="22">
        <v>1806</v>
      </c>
      <c r="U1649" s="22" t="s">
        <v>3597</v>
      </c>
      <c r="V1649" s="37" t="s">
        <v>3598</v>
      </c>
      <c r="W1649" s="16">
        <v>1000</v>
      </c>
      <c r="X1649" s="16" t="s">
        <v>74</v>
      </c>
      <c r="Y1649" s="16" t="s">
        <v>3599</v>
      </c>
      <c r="Z1649" s="16" t="s">
        <v>3600</v>
      </c>
      <c r="AA1649" s="16" t="s">
        <v>671</v>
      </c>
      <c r="AB1649" s="16" t="s">
        <v>7734</v>
      </c>
      <c r="AC1649" s="16" t="s">
        <v>3817</v>
      </c>
      <c r="AD1649" s="16" t="s">
        <v>3769</v>
      </c>
      <c r="AE1649" s="16" t="s">
        <v>3601</v>
      </c>
      <c r="AF1649" s="24">
        <v>2948278</v>
      </c>
      <c r="AG1649" s="25" t="s">
        <v>78</v>
      </c>
      <c r="AH1649" s="24">
        <v>2948278</v>
      </c>
      <c r="AI1649" s="26" t="s">
        <v>78</v>
      </c>
      <c r="AJ1649" s="27">
        <v>43059</v>
      </c>
      <c r="AK1649" s="19"/>
      <c r="AL1649" s="28">
        <f t="shared" ca="1" si="143"/>
        <v>7.333333333333333</v>
      </c>
      <c r="AM1649" s="16" t="s">
        <v>183</v>
      </c>
      <c r="AN1649" s="16" t="s">
        <v>94</v>
      </c>
      <c r="AO1649" s="36" t="s">
        <v>3818</v>
      </c>
      <c r="AP1649" s="30">
        <v>6.9690000000000002E-2</v>
      </c>
      <c r="AQ1649" s="31" t="s">
        <v>7735</v>
      </c>
      <c r="AR1649" s="16" t="s">
        <v>7735</v>
      </c>
      <c r="AS1649" s="16" t="s">
        <v>107</v>
      </c>
      <c r="AT1649" s="16"/>
      <c r="AU1649" s="33"/>
      <c r="AV1649" s="16"/>
      <c r="AW1649" s="16" t="s">
        <v>7736</v>
      </c>
      <c r="AX1649" s="16">
        <v>3102095166</v>
      </c>
      <c r="AY1649" s="16" t="s">
        <v>78</v>
      </c>
      <c r="AZ1649" s="16" t="str">
        <f t="shared" ca="1" si="141"/>
        <v xml:space="preserve"> </v>
      </c>
      <c r="BA1649" s="16" t="s">
        <v>87</v>
      </c>
      <c r="BB1649" s="16" t="s">
        <v>87</v>
      </c>
      <c r="BC1649" s="16"/>
      <c r="BD1649" s="18" t="s">
        <v>87</v>
      </c>
      <c r="BE1649" s="16"/>
      <c r="BF1649" s="16" t="s">
        <v>87</v>
      </c>
      <c r="BG1649" s="31"/>
      <c r="BH1649" s="16"/>
      <c r="BI1649" s="19"/>
      <c r="BJ1649" s="16"/>
      <c r="BK1649" s="16"/>
      <c r="BL1649" s="34"/>
    </row>
    <row r="1650" spans="1:64">
      <c r="A1650" s="15">
        <v>1807</v>
      </c>
      <c r="B1650" s="16">
        <v>301</v>
      </c>
      <c r="C1650" s="17" t="s">
        <v>64</v>
      </c>
      <c r="D1650" s="18">
        <v>1214464668</v>
      </c>
      <c r="E1650" s="18">
        <v>1214464668</v>
      </c>
      <c r="F1650" s="18">
        <v>1214464668</v>
      </c>
      <c r="G1650" s="17" t="s">
        <v>7737</v>
      </c>
      <c r="H1650" s="16"/>
      <c r="I1650" s="19">
        <v>33392</v>
      </c>
      <c r="J1650" s="16">
        <f t="shared" ca="1" si="144"/>
        <v>33</v>
      </c>
      <c r="K1650" s="17" t="s">
        <v>67</v>
      </c>
      <c r="L1650" s="16">
        <v>4070</v>
      </c>
      <c r="M1650" s="16" t="s">
        <v>3596</v>
      </c>
      <c r="N1650" s="16" t="s">
        <v>3597</v>
      </c>
      <c r="O1650" s="35" t="s">
        <v>3598</v>
      </c>
      <c r="P1650" s="16" t="s">
        <v>71</v>
      </c>
      <c r="Q1650" s="16" t="s">
        <v>131</v>
      </c>
      <c r="R1650" s="38" t="s">
        <v>73</v>
      </c>
      <c r="S1650" s="22"/>
      <c r="T1650" s="22">
        <v>1807</v>
      </c>
      <c r="U1650" s="22" t="s">
        <v>3597</v>
      </c>
      <c r="V1650" s="37" t="s">
        <v>3598</v>
      </c>
      <c r="W1650" s="16">
        <v>1000</v>
      </c>
      <c r="X1650" s="16" t="s">
        <v>74</v>
      </c>
      <c r="Y1650" s="16" t="s">
        <v>3599</v>
      </c>
      <c r="Z1650" s="16" t="s">
        <v>3600</v>
      </c>
      <c r="AA1650" s="16" t="s">
        <v>671</v>
      </c>
      <c r="AB1650" s="16" t="s">
        <v>3816</v>
      </c>
      <c r="AC1650" s="16" t="s">
        <v>3817</v>
      </c>
      <c r="AD1650" s="16"/>
      <c r="AE1650" s="16" t="s">
        <v>3601</v>
      </c>
      <c r="AF1650" s="24">
        <v>2948278</v>
      </c>
      <c r="AG1650" s="25" t="s">
        <v>78</v>
      </c>
      <c r="AH1650" s="24">
        <v>2948278</v>
      </c>
      <c r="AI1650" s="26" t="s">
        <v>78</v>
      </c>
      <c r="AJ1650" s="27">
        <v>43087</v>
      </c>
      <c r="AK1650" s="19"/>
      <c r="AL1650" s="28">
        <f t="shared" ca="1" si="143"/>
        <v>7.25</v>
      </c>
      <c r="AM1650" s="16" t="s">
        <v>183</v>
      </c>
      <c r="AN1650" s="16" t="s">
        <v>94</v>
      </c>
      <c r="AO1650" s="36" t="s">
        <v>3818</v>
      </c>
      <c r="AP1650" s="30">
        <v>6.9690000000000002E-2</v>
      </c>
      <c r="AQ1650" s="31" t="s">
        <v>7738</v>
      </c>
      <c r="AR1650" s="16" t="s">
        <v>7738</v>
      </c>
      <c r="AS1650" s="16" t="s">
        <v>107</v>
      </c>
      <c r="AT1650" s="16"/>
      <c r="AU1650" s="33"/>
      <c r="AV1650" s="16"/>
      <c r="AW1650" s="16" t="s">
        <v>7042</v>
      </c>
      <c r="AX1650" s="16" t="s">
        <v>7739</v>
      </c>
      <c r="AY1650" s="16" t="s">
        <v>78</v>
      </c>
      <c r="AZ1650" s="16" t="str">
        <f t="shared" ca="1" si="141"/>
        <v xml:space="preserve"> </v>
      </c>
      <c r="BA1650" s="16" t="s">
        <v>87</v>
      </c>
      <c r="BB1650" s="16" t="s">
        <v>87</v>
      </c>
      <c r="BC1650" s="16"/>
      <c r="BD1650" s="18" t="s">
        <v>87</v>
      </c>
      <c r="BE1650" s="16"/>
      <c r="BF1650" s="16" t="s">
        <v>87</v>
      </c>
      <c r="BG1650" s="31"/>
      <c r="BH1650" s="16"/>
      <c r="BI1650" s="19"/>
      <c r="BJ1650" s="16"/>
      <c r="BK1650" s="16"/>
      <c r="BL1650" s="34"/>
    </row>
    <row r="1651" spans="1:64">
      <c r="A1651" s="15">
        <v>1808</v>
      </c>
      <c r="B1651" s="16">
        <v>301</v>
      </c>
      <c r="C1651" s="17" t="s">
        <v>64</v>
      </c>
      <c r="D1651" s="18">
        <v>1214464684</v>
      </c>
      <c r="E1651" s="18">
        <v>1214464684</v>
      </c>
      <c r="F1651" s="18">
        <v>1214464684</v>
      </c>
      <c r="G1651" s="17" t="s">
        <v>7740</v>
      </c>
      <c r="H1651" s="16" t="s">
        <v>89</v>
      </c>
      <c r="I1651" s="19">
        <v>28555</v>
      </c>
      <c r="J1651" s="16">
        <f t="shared" ca="1" si="144"/>
        <v>47</v>
      </c>
      <c r="K1651" s="17" t="s">
        <v>67</v>
      </c>
      <c r="L1651" s="16">
        <v>4070</v>
      </c>
      <c r="M1651" s="16" t="s">
        <v>3596</v>
      </c>
      <c r="N1651" s="16" t="s">
        <v>3597</v>
      </c>
      <c r="O1651" s="35" t="s">
        <v>3598</v>
      </c>
      <c r="P1651" s="16" t="s">
        <v>71</v>
      </c>
      <c r="Q1651" s="16" t="s">
        <v>131</v>
      </c>
      <c r="R1651" s="38" t="s">
        <v>73</v>
      </c>
      <c r="S1651" s="22"/>
      <c r="T1651" s="22">
        <v>1808</v>
      </c>
      <c r="U1651" s="22" t="s">
        <v>3597</v>
      </c>
      <c r="V1651" s="37" t="s">
        <v>3598</v>
      </c>
      <c r="W1651" s="16">
        <v>1000</v>
      </c>
      <c r="X1651" s="16" t="s">
        <v>74</v>
      </c>
      <c r="Y1651" s="16" t="s">
        <v>3599</v>
      </c>
      <c r="Z1651" s="16" t="s">
        <v>3600</v>
      </c>
      <c r="AA1651" s="16" t="s">
        <v>671</v>
      </c>
      <c r="AB1651" s="16" t="s">
        <v>7741</v>
      </c>
      <c r="AC1651" s="16" t="s">
        <v>3817</v>
      </c>
      <c r="AD1651" s="16" t="s">
        <v>3769</v>
      </c>
      <c r="AE1651" s="16" t="s">
        <v>3601</v>
      </c>
      <c r="AF1651" s="24">
        <v>2948278</v>
      </c>
      <c r="AG1651" s="25" t="s">
        <v>78</v>
      </c>
      <c r="AH1651" s="24">
        <v>2948278</v>
      </c>
      <c r="AI1651" s="26" t="s">
        <v>78</v>
      </c>
      <c r="AJ1651" s="27">
        <v>43308</v>
      </c>
      <c r="AK1651" s="19"/>
      <c r="AL1651" s="28">
        <f t="shared" ca="1" si="143"/>
        <v>6.666666666666667</v>
      </c>
      <c r="AM1651" s="16" t="s">
        <v>183</v>
      </c>
      <c r="AN1651" s="16" t="s">
        <v>94</v>
      </c>
      <c r="AO1651" s="36" t="s">
        <v>3818</v>
      </c>
      <c r="AP1651" s="30">
        <v>6.9690000000000002E-2</v>
      </c>
      <c r="AQ1651" s="31" t="s">
        <v>7742</v>
      </c>
      <c r="AR1651" s="16" t="s">
        <v>7742</v>
      </c>
      <c r="AS1651" s="16" t="s">
        <v>107</v>
      </c>
      <c r="AT1651" s="16"/>
      <c r="AU1651" s="33"/>
      <c r="AV1651" s="16"/>
      <c r="AW1651" s="16" t="s">
        <v>7743</v>
      </c>
      <c r="AX1651" s="16">
        <v>3219306109</v>
      </c>
      <c r="AY1651" s="16" t="s">
        <v>78</v>
      </c>
      <c r="AZ1651" s="16" t="str">
        <f t="shared" ca="1" si="141"/>
        <v xml:space="preserve"> </v>
      </c>
      <c r="BA1651" s="16" t="s">
        <v>87</v>
      </c>
      <c r="BB1651" s="16" t="s">
        <v>87</v>
      </c>
      <c r="BC1651" s="16"/>
      <c r="BD1651" s="18" t="s">
        <v>87</v>
      </c>
      <c r="BE1651" s="16"/>
      <c r="BF1651" s="16" t="s">
        <v>87</v>
      </c>
      <c r="BG1651" s="31"/>
      <c r="BH1651" s="16"/>
      <c r="BI1651" s="19"/>
      <c r="BJ1651" s="16"/>
      <c r="BK1651" s="16"/>
      <c r="BL1651" s="34"/>
    </row>
    <row r="1652" spans="1:64">
      <c r="A1652" s="15">
        <v>1809</v>
      </c>
      <c r="B1652" s="16">
        <v>301</v>
      </c>
      <c r="C1652" s="17" t="s">
        <v>64</v>
      </c>
      <c r="D1652" s="18">
        <v>1214464690</v>
      </c>
      <c r="E1652" s="18">
        <v>1214464690</v>
      </c>
      <c r="F1652" s="18">
        <v>1214464690</v>
      </c>
      <c r="G1652" s="17" t="s">
        <v>7744</v>
      </c>
      <c r="H1652" s="16" t="s">
        <v>229</v>
      </c>
      <c r="I1652" s="19">
        <v>30133</v>
      </c>
      <c r="J1652" s="16">
        <f t="shared" ca="1" si="144"/>
        <v>42</v>
      </c>
      <c r="K1652" s="17" t="s">
        <v>67</v>
      </c>
      <c r="L1652" s="16">
        <v>4070</v>
      </c>
      <c r="M1652" s="16" t="s">
        <v>3596</v>
      </c>
      <c r="N1652" s="16" t="s">
        <v>3597</v>
      </c>
      <c r="O1652" s="35" t="s">
        <v>3598</v>
      </c>
      <c r="P1652" s="16" t="s">
        <v>71</v>
      </c>
      <c r="Q1652" s="16" t="s">
        <v>131</v>
      </c>
      <c r="R1652" s="38" t="s">
        <v>73</v>
      </c>
      <c r="S1652" s="22"/>
      <c r="T1652" s="22">
        <v>1809</v>
      </c>
      <c r="U1652" s="22" t="s">
        <v>3597</v>
      </c>
      <c r="V1652" s="37" t="s">
        <v>3598</v>
      </c>
      <c r="W1652" s="16">
        <v>1000</v>
      </c>
      <c r="X1652" s="16" t="s">
        <v>74</v>
      </c>
      <c r="Y1652" s="16" t="s">
        <v>3599</v>
      </c>
      <c r="Z1652" s="16" t="s">
        <v>3600</v>
      </c>
      <c r="AA1652" s="16" t="s">
        <v>671</v>
      </c>
      <c r="AB1652" s="16" t="s">
        <v>7741</v>
      </c>
      <c r="AC1652" s="16" t="s">
        <v>3817</v>
      </c>
      <c r="AD1652" s="16" t="s">
        <v>3769</v>
      </c>
      <c r="AE1652" s="16" t="s">
        <v>3601</v>
      </c>
      <c r="AF1652" s="24">
        <v>2948278</v>
      </c>
      <c r="AG1652" s="25" t="s">
        <v>78</v>
      </c>
      <c r="AH1652" s="24">
        <v>2948278</v>
      </c>
      <c r="AI1652" s="26" t="s">
        <v>78</v>
      </c>
      <c r="AJ1652" s="27">
        <v>43059</v>
      </c>
      <c r="AK1652" s="19"/>
      <c r="AL1652" s="28">
        <f t="shared" ca="1" si="143"/>
        <v>7.333333333333333</v>
      </c>
      <c r="AM1652" s="16" t="s">
        <v>183</v>
      </c>
      <c r="AN1652" s="16" t="s">
        <v>121</v>
      </c>
      <c r="AO1652" s="36" t="s">
        <v>3818</v>
      </c>
      <c r="AP1652" s="30">
        <v>6.9690000000000002E-2</v>
      </c>
      <c r="AQ1652" s="31" t="s">
        <v>7745</v>
      </c>
      <c r="AR1652" s="16" t="s">
        <v>7745</v>
      </c>
      <c r="AS1652" s="16" t="s">
        <v>107</v>
      </c>
      <c r="AT1652" s="16"/>
      <c r="AU1652" s="33"/>
      <c r="AV1652" s="16"/>
      <c r="AW1652" s="16" t="s">
        <v>7746</v>
      </c>
      <c r="AX1652" s="16">
        <v>3144570145</v>
      </c>
      <c r="AY1652" s="16" t="s">
        <v>78</v>
      </c>
      <c r="AZ1652" s="16" t="str">
        <f t="shared" ca="1" si="141"/>
        <v xml:space="preserve"> </v>
      </c>
      <c r="BA1652" s="16" t="s">
        <v>87</v>
      </c>
      <c r="BB1652" s="16" t="s">
        <v>87</v>
      </c>
      <c r="BC1652" s="16"/>
      <c r="BD1652" s="18" t="s">
        <v>87</v>
      </c>
      <c r="BE1652" s="16"/>
      <c r="BF1652" s="16" t="s">
        <v>87</v>
      </c>
      <c r="BG1652" s="31"/>
      <c r="BH1652" s="16"/>
      <c r="BI1652" s="19"/>
      <c r="BJ1652" s="16"/>
      <c r="BK1652" s="16"/>
      <c r="BL1652" s="34"/>
    </row>
    <row r="1653" spans="1:64">
      <c r="A1653" s="15">
        <v>1810</v>
      </c>
      <c r="B1653" s="16">
        <v>301</v>
      </c>
      <c r="C1653" s="17" t="s">
        <v>64</v>
      </c>
      <c r="D1653" s="18">
        <v>1214464700</v>
      </c>
      <c r="E1653" s="18">
        <v>1214464700</v>
      </c>
      <c r="F1653" s="18">
        <v>1214464700</v>
      </c>
      <c r="G1653" s="17" t="s">
        <v>7747</v>
      </c>
      <c r="H1653" s="16" t="s">
        <v>89</v>
      </c>
      <c r="I1653" s="19">
        <v>33149</v>
      </c>
      <c r="J1653" s="16">
        <f t="shared" ca="1" si="144"/>
        <v>34</v>
      </c>
      <c r="K1653" s="17" t="s">
        <v>67</v>
      </c>
      <c r="L1653" s="16">
        <v>4070</v>
      </c>
      <c r="M1653" s="16" t="s">
        <v>3596</v>
      </c>
      <c r="N1653" s="16" t="s">
        <v>3597</v>
      </c>
      <c r="O1653" s="35" t="s">
        <v>3598</v>
      </c>
      <c r="P1653" s="16" t="s">
        <v>71</v>
      </c>
      <c r="Q1653" s="16" t="s">
        <v>131</v>
      </c>
      <c r="R1653" s="38" t="s">
        <v>73</v>
      </c>
      <c r="S1653" s="22"/>
      <c r="T1653" s="22">
        <v>1810</v>
      </c>
      <c r="U1653" s="22" t="s">
        <v>3597</v>
      </c>
      <c r="V1653" s="37" t="s">
        <v>3598</v>
      </c>
      <c r="W1653" s="16">
        <v>1000</v>
      </c>
      <c r="X1653" s="16" t="s">
        <v>74</v>
      </c>
      <c r="Y1653" s="16" t="s">
        <v>3599</v>
      </c>
      <c r="Z1653" s="16" t="s">
        <v>3600</v>
      </c>
      <c r="AA1653" s="16" t="s">
        <v>671</v>
      </c>
      <c r="AB1653" s="16" t="s">
        <v>3816</v>
      </c>
      <c r="AC1653" s="16" t="s">
        <v>3817</v>
      </c>
      <c r="AD1653" s="16"/>
      <c r="AE1653" s="16" t="s">
        <v>3601</v>
      </c>
      <c r="AF1653" s="24">
        <v>2948278</v>
      </c>
      <c r="AG1653" s="25" t="s">
        <v>78</v>
      </c>
      <c r="AH1653" s="24">
        <v>2948278</v>
      </c>
      <c r="AI1653" s="26" t="s">
        <v>78</v>
      </c>
      <c r="AJ1653" s="27">
        <v>43059</v>
      </c>
      <c r="AK1653" s="19"/>
      <c r="AL1653" s="28">
        <f t="shared" ca="1" si="143"/>
        <v>7.333333333333333</v>
      </c>
      <c r="AM1653" s="16" t="s">
        <v>183</v>
      </c>
      <c r="AN1653" s="16" t="s">
        <v>121</v>
      </c>
      <c r="AO1653" s="36" t="s">
        <v>3818</v>
      </c>
      <c r="AP1653" s="30">
        <v>6.9690000000000002E-2</v>
      </c>
      <c r="AQ1653" s="31" t="s">
        <v>7748</v>
      </c>
      <c r="AR1653" s="16" t="s">
        <v>7748</v>
      </c>
      <c r="AS1653" s="16" t="s">
        <v>107</v>
      </c>
      <c r="AT1653" s="16"/>
      <c r="AU1653" s="33"/>
      <c r="AV1653" s="16"/>
      <c r="AW1653" s="16" t="s">
        <v>7749</v>
      </c>
      <c r="AX1653" s="16">
        <v>3209247980</v>
      </c>
      <c r="AY1653" s="16" t="s">
        <v>78</v>
      </c>
      <c r="AZ1653" s="16" t="str">
        <f t="shared" ca="1" si="141"/>
        <v xml:space="preserve"> </v>
      </c>
      <c r="BA1653" s="16" t="s">
        <v>87</v>
      </c>
      <c r="BB1653" s="16" t="s">
        <v>265</v>
      </c>
      <c r="BC1653" s="16"/>
      <c r="BD1653" s="18" t="s">
        <v>87</v>
      </c>
      <c r="BE1653" s="16"/>
      <c r="BF1653" s="16" t="s">
        <v>87</v>
      </c>
      <c r="BG1653" s="31"/>
      <c r="BH1653" s="16"/>
      <c r="BI1653" s="19"/>
      <c r="BJ1653" s="16"/>
      <c r="BK1653" s="16"/>
      <c r="BL1653" s="34"/>
    </row>
    <row r="1654" spans="1:64">
      <c r="A1654" s="15">
        <v>1811</v>
      </c>
      <c r="B1654" s="16">
        <v>301</v>
      </c>
      <c r="C1654" s="17" t="s">
        <v>112</v>
      </c>
      <c r="D1654" s="18">
        <v>1214464710</v>
      </c>
      <c r="E1654" s="18">
        <v>1214464710</v>
      </c>
      <c r="F1654" s="18">
        <v>1214464710</v>
      </c>
      <c r="G1654" s="17" t="s">
        <v>7750</v>
      </c>
      <c r="H1654" s="16"/>
      <c r="I1654" s="19">
        <v>31965</v>
      </c>
      <c r="J1654" s="16">
        <f t="shared" ca="1" si="144"/>
        <v>37</v>
      </c>
      <c r="K1654" s="17" t="s">
        <v>67</v>
      </c>
      <c r="L1654" s="16">
        <v>4070</v>
      </c>
      <c r="M1654" s="16" t="s">
        <v>3596</v>
      </c>
      <c r="N1654" s="16" t="s">
        <v>3597</v>
      </c>
      <c r="O1654" s="35" t="s">
        <v>3598</v>
      </c>
      <c r="P1654" s="16" t="s">
        <v>71</v>
      </c>
      <c r="Q1654" s="16" t="s">
        <v>131</v>
      </c>
      <c r="R1654" s="38" t="s">
        <v>73</v>
      </c>
      <c r="S1654" s="22"/>
      <c r="T1654" s="22">
        <v>1811</v>
      </c>
      <c r="U1654" s="22" t="s">
        <v>3597</v>
      </c>
      <c r="V1654" s="37" t="s">
        <v>3598</v>
      </c>
      <c r="W1654" s="16">
        <v>1000</v>
      </c>
      <c r="X1654" s="16" t="s">
        <v>74</v>
      </c>
      <c r="Y1654" s="16" t="s">
        <v>3599</v>
      </c>
      <c r="Z1654" s="16" t="s">
        <v>3600</v>
      </c>
      <c r="AA1654" s="16" t="s">
        <v>76</v>
      </c>
      <c r="AB1654" s="16" t="s">
        <v>76</v>
      </c>
      <c r="AC1654" s="16" t="s">
        <v>76</v>
      </c>
      <c r="AD1654" s="92" t="s">
        <v>7751</v>
      </c>
      <c r="AE1654" s="16" t="s">
        <v>3601</v>
      </c>
      <c r="AF1654" s="24">
        <v>2948278</v>
      </c>
      <c r="AG1654" s="25" t="s">
        <v>78</v>
      </c>
      <c r="AH1654" s="24">
        <v>2948278</v>
      </c>
      <c r="AI1654" s="26" t="s">
        <v>78</v>
      </c>
      <c r="AJ1654" s="27">
        <v>43059</v>
      </c>
      <c r="AK1654" s="19"/>
      <c r="AL1654" s="28">
        <f t="shared" ca="1" si="143"/>
        <v>7.333333333333333</v>
      </c>
      <c r="AM1654" s="16" t="s">
        <v>120</v>
      </c>
      <c r="AN1654" s="16" t="s">
        <v>121</v>
      </c>
      <c r="AO1654" s="36" t="s">
        <v>82</v>
      </c>
      <c r="AP1654" s="30">
        <v>6.9690000000000002E-2</v>
      </c>
      <c r="AQ1654" s="31" t="s">
        <v>7752</v>
      </c>
      <c r="AR1654" s="16" t="s">
        <v>7752</v>
      </c>
      <c r="AS1654" s="16" t="s">
        <v>107</v>
      </c>
      <c r="AT1654" s="16"/>
      <c r="AU1654" s="33"/>
      <c r="AV1654" s="16"/>
      <c r="AW1654" s="16" t="s">
        <v>7753</v>
      </c>
      <c r="AX1654" s="16">
        <v>3208238361</v>
      </c>
      <c r="AY1654" s="16" t="s">
        <v>78</v>
      </c>
      <c r="AZ1654" s="16" t="str">
        <f t="shared" ca="1" si="141"/>
        <v xml:space="preserve"> </v>
      </c>
      <c r="BA1654" s="16" t="s">
        <v>87</v>
      </c>
      <c r="BB1654" s="16" t="s">
        <v>87</v>
      </c>
      <c r="BC1654" s="16"/>
      <c r="BD1654" s="18" t="s">
        <v>87</v>
      </c>
      <c r="BE1654" s="16"/>
      <c r="BF1654" s="16" t="s">
        <v>87</v>
      </c>
      <c r="BG1654" s="31"/>
      <c r="BH1654" s="16"/>
      <c r="BI1654" s="19"/>
      <c r="BJ1654" s="16"/>
      <c r="BK1654" s="16"/>
      <c r="BL1654" s="34"/>
    </row>
    <row r="1655" spans="1:64">
      <c r="A1655" s="15">
        <v>1812</v>
      </c>
      <c r="B1655" s="16">
        <v>301</v>
      </c>
      <c r="C1655" s="17" t="s">
        <v>64</v>
      </c>
      <c r="D1655" s="18">
        <v>1214464722</v>
      </c>
      <c r="E1655" s="18">
        <v>1214464722</v>
      </c>
      <c r="F1655" s="18">
        <v>1214464722</v>
      </c>
      <c r="G1655" s="17" t="s">
        <v>7754</v>
      </c>
      <c r="H1655" s="16" t="s">
        <v>89</v>
      </c>
      <c r="I1655" s="19" t="s">
        <v>7755</v>
      </c>
      <c r="J1655" s="16">
        <f t="shared" ca="1" si="144"/>
        <v>38</v>
      </c>
      <c r="K1655" s="17" t="s">
        <v>67</v>
      </c>
      <c r="L1655" s="16">
        <v>4070</v>
      </c>
      <c r="M1655" s="16" t="s">
        <v>3596</v>
      </c>
      <c r="N1655" s="16" t="s">
        <v>3597</v>
      </c>
      <c r="O1655" s="35" t="s">
        <v>3598</v>
      </c>
      <c r="P1655" s="16" t="s">
        <v>71</v>
      </c>
      <c r="Q1655" s="16" t="s">
        <v>131</v>
      </c>
      <c r="R1655" s="38" t="s">
        <v>73</v>
      </c>
      <c r="S1655" s="22"/>
      <c r="T1655" s="22">
        <v>1812</v>
      </c>
      <c r="U1655" s="22" t="s">
        <v>3597</v>
      </c>
      <c r="V1655" s="37" t="s">
        <v>3598</v>
      </c>
      <c r="W1655" s="16">
        <v>1000</v>
      </c>
      <c r="X1655" s="16" t="s">
        <v>74</v>
      </c>
      <c r="Y1655" s="16" t="s">
        <v>3599</v>
      </c>
      <c r="Z1655" s="16" t="s">
        <v>3600</v>
      </c>
      <c r="AA1655" s="16" t="s">
        <v>671</v>
      </c>
      <c r="AB1655" s="16" t="s">
        <v>3816</v>
      </c>
      <c r="AC1655" s="16" t="s">
        <v>3817</v>
      </c>
      <c r="AD1655" s="16"/>
      <c r="AE1655" s="16" t="s">
        <v>3601</v>
      </c>
      <c r="AF1655" s="24">
        <v>2948278</v>
      </c>
      <c r="AG1655" s="25" t="s">
        <v>78</v>
      </c>
      <c r="AH1655" s="24">
        <v>2948278</v>
      </c>
      <c r="AI1655" s="26" t="s">
        <v>78</v>
      </c>
      <c r="AJ1655" s="27">
        <v>42989</v>
      </c>
      <c r="AK1655" s="19"/>
      <c r="AL1655" s="28">
        <f t="shared" ca="1" si="143"/>
        <v>7.5</v>
      </c>
      <c r="AM1655" s="16" t="s">
        <v>183</v>
      </c>
      <c r="AN1655" s="16" t="s">
        <v>94</v>
      </c>
      <c r="AO1655" s="36" t="s">
        <v>3818</v>
      </c>
      <c r="AP1655" s="30">
        <v>6.9690000000000002E-2</v>
      </c>
      <c r="AQ1655" s="31" t="s">
        <v>7756</v>
      </c>
      <c r="AR1655" s="16" t="s">
        <v>7756</v>
      </c>
      <c r="AS1655" s="16" t="s">
        <v>107</v>
      </c>
      <c r="AT1655" s="16"/>
      <c r="AU1655" s="33"/>
      <c r="AV1655" s="16"/>
      <c r="AW1655" s="16" t="s">
        <v>7757</v>
      </c>
      <c r="AX1655" s="16">
        <v>3116757605</v>
      </c>
      <c r="AY1655" s="16" t="s">
        <v>78</v>
      </c>
      <c r="AZ1655" s="16" t="str">
        <f t="shared" ca="1" si="141"/>
        <v xml:space="preserve"> </v>
      </c>
      <c r="BA1655" s="16" t="s">
        <v>87</v>
      </c>
      <c r="BB1655" s="16" t="s">
        <v>87</v>
      </c>
      <c r="BC1655" s="16"/>
      <c r="BD1655" s="18" t="s">
        <v>87</v>
      </c>
      <c r="BE1655" s="16"/>
      <c r="BF1655" s="16" t="s">
        <v>87</v>
      </c>
      <c r="BG1655" s="31"/>
      <c r="BH1655" s="16"/>
      <c r="BI1655" s="19"/>
      <c r="BJ1655" s="16"/>
      <c r="BK1655" s="16"/>
      <c r="BL1655" s="34"/>
    </row>
    <row r="1656" spans="1:64">
      <c r="A1656" s="15">
        <v>1813</v>
      </c>
      <c r="B1656" s="16">
        <v>301</v>
      </c>
      <c r="C1656" s="17" t="s">
        <v>64</v>
      </c>
      <c r="D1656" s="18">
        <v>1214464726</v>
      </c>
      <c r="E1656" s="18">
        <v>1214464726</v>
      </c>
      <c r="F1656" s="18">
        <v>1214464726</v>
      </c>
      <c r="G1656" s="17" t="s">
        <v>7758</v>
      </c>
      <c r="H1656" s="16" t="s">
        <v>66</v>
      </c>
      <c r="I1656" s="19">
        <v>30992</v>
      </c>
      <c r="J1656" s="16">
        <f t="shared" ca="1" si="144"/>
        <v>40</v>
      </c>
      <c r="K1656" s="17" t="s">
        <v>67</v>
      </c>
      <c r="L1656" s="16">
        <v>4070</v>
      </c>
      <c r="M1656" s="16" t="s">
        <v>3596</v>
      </c>
      <c r="N1656" s="16" t="s">
        <v>3597</v>
      </c>
      <c r="O1656" s="35" t="s">
        <v>3598</v>
      </c>
      <c r="P1656" s="16" t="s">
        <v>71</v>
      </c>
      <c r="Q1656" s="16" t="s">
        <v>131</v>
      </c>
      <c r="R1656" s="38" t="s">
        <v>73</v>
      </c>
      <c r="S1656" s="22"/>
      <c r="T1656" s="22">
        <v>1813</v>
      </c>
      <c r="U1656" s="22" t="s">
        <v>3597</v>
      </c>
      <c r="V1656" s="37" t="s">
        <v>3598</v>
      </c>
      <c r="W1656" s="16">
        <v>1000</v>
      </c>
      <c r="X1656" s="16" t="s">
        <v>74</v>
      </c>
      <c r="Y1656" s="16" t="s">
        <v>3599</v>
      </c>
      <c r="Z1656" s="16" t="s">
        <v>3600</v>
      </c>
      <c r="AA1656" s="16" t="s">
        <v>478</v>
      </c>
      <c r="AB1656" s="16" t="s">
        <v>479</v>
      </c>
      <c r="AC1656" s="16" t="s">
        <v>480</v>
      </c>
      <c r="AD1656" s="16" t="s">
        <v>4900</v>
      </c>
      <c r="AE1656" s="16" t="s">
        <v>3601</v>
      </c>
      <c r="AF1656" s="24">
        <v>2948278</v>
      </c>
      <c r="AG1656" s="25" t="s">
        <v>78</v>
      </c>
      <c r="AH1656" s="24">
        <v>2948278</v>
      </c>
      <c r="AI1656" s="26" t="s">
        <v>78</v>
      </c>
      <c r="AJ1656" s="27">
        <v>43308</v>
      </c>
      <c r="AK1656" s="19"/>
      <c r="AL1656" s="28">
        <f t="shared" ca="1" si="143"/>
        <v>6.666666666666667</v>
      </c>
      <c r="AM1656" s="16" t="s">
        <v>183</v>
      </c>
      <c r="AN1656" s="16" t="s">
        <v>94</v>
      </c>
      <c r="AO1656" s="36" t="s">
        <v>481</v>
      </c>
      <c r="AP1656" s="30">
        <v>6.9690000000000002E-2</v>
      </c>
      <c r="AQ1656" s="31" t="s">
        <v>7759</v>
      </c>
      <c r="AR1656" s="16" t="s">
        <v>7759</v>
      </c>
      <c r="AS1656" s="16" t="s">
        <v>107</v>
      </c>
      <c r="AT1656" s="16"/>
      <c r="AU1656" s="33"/>
      <c r="AV1656" s="16"/>
      <c r="AW1656" s="16" t="s">
        <v>7760</v>
      </c>
      <c r="AX1656" s="16">
        <v>3127058686</v>
      </c>
      <c r="AY1656" s="16" t="s">
        <v>78</v>
      </c>
      <c r="AZ1656" s="16" t="str">
        <f t="shared" ca="1" si="141"/>
        <v xml:space="preserve"> </v>
      </c>
      <c r="BA1656" s="16" t="s">
        <v>87</v>
      </c>
      <c r="BB1656" s="16" t="s">
        <v>87</v>
      </c>
      <c r="BC1656" s="16"/>
      <c r="BD1656" s="18" t="s">
        <v>87</v>
      </c>
      <c r="BE1656" s="16"/>
      <c r="BF1656" s="16" t="s">
        <v>87</v>
      </c>
      <c r="BG1656" s="31"/>
      <c r="BH1656" s="16"/>
      <c r="BI1656" s="19"/>
      <c r="BJ1656" s="16"/>
      <c r="BK1656" s="16"/>
      <c r="BL1656" s="34"/>
    </row>
    <row r="1657" spans="1:64">
      <c r="A1657" s="15">
        <v>1814</v>
      </c>
      <c r="B1657" s="16">
        <v>301</v>
      </c>
      <c r="C1657" s="17" t="s">
        <v>64</v>
      </c>
      <c r="D1657" s="18">
        <v>1214464732</v>
      </c>
      <c r="E1657" s="18">
        <v>1214464732</v>
      </c>
      <c r="F1657" s="18">
        <v>1214464732</v>
      </c>
      <c r="G1657" s="17" t="s">
        <v>7761</v>
      </c>
      <c r="H1657" s="16" t="s">
        <v>89</v>
      </c>
      <c r="I1657" s="19">
        <v>26194</v>
      </c>
      <c r="J1657" s="16">
        <f t="shared" ca="1" si="144"/>
        <v>53</v>
      </c>
      <c r="K1657" s="17" t="s">
        <v>67</v>
      </c>
      <c r="L1657" s="16">
        <v>4070</v>
      </c>
      <c r="M1657" s="16" t="s">
        <v>3596</v>
      </c>
      <c r="N1657" s="16" t="s">
        <v>3597</v>
      </c>
      <c r="O1657" s="35" t="s">
        <v>3598</v>
      </c>
      <c r="P1657" s="16" t="s">
        <v>71</v>
      </c>
      <c r="Q1657" s="16" t="s">
        <v>131</v>
      </c>
      <c r="R1657" s="38" t="s">
        <v>73</v>
      </c>
      <c r="S1657" s="22"/>
      <c r="T1657" s="22">
        <v>1814</v>
      </c>
      <c r="U1657" s="22" t="s">
        <v>3597</v>
      </c>
      <c r="V1657" s="37" t="s">
        <v>3598</v>
      </c>
      <c r="W1657" s="16">
        <v>1000</v>
      </c>
      <c r="X1657" s="16" t="s">
        <v>74</v>
      </c>
      <c r="Y1657" s="16" t="s">
        <v>3599</v>
      </c>
      <c r="Z1657" s="16" t="s">
        <v>3600</v>
      </c>
      <c r="AA1657" s="16" t="s">
        <v>76</v>
      </c>
      <c r="AB1657" s="16" t="s">
        <v>76</v>
      </c>
      <c r="AC1657" s="16" t="s">
        <v>76</v>
      </c>
      <c r="AD1657" s="16"/>
      <c r="AE1657" s="16" t="s">
        <v>3601</v>
      </c>
      <c r="AF1657" s="24">
        <v>2948278</v>
      </c>
      <c r="AG1657" s="25" t="s">
        <v>78</v>
      </c>
      <c r="AH1657" s="24">
        <v>2948278</v>
      </c>
      <c r="AI1657" s="26" t="s">
        <v>78</v>
      </c>
      <c r="AJ1657" s="27">
        <v>43059</v>
      </c>
      <c r="AK1657" s="19"/>
      <c r="AL1657" s="28">
        <f t="shared" ca="1" si="143"/>
        <v>7.333333333333333</v>
      </c>
      <c r="AM1657" s="16" t="s">
        <v>173</v>
      </c>
      <c r="AN1657" s="16" t="s">
        <v>94</v>
      </c>
      <c r="AO1657" s="36" t="s">
        <v>82</v>
      </c>
      <c r="AP1657" s="30">
        <v>6.9690000000000002E-2</v>
      </c>
      <c r="AQ1657" s="31" t="s">
        <v>7762</v>
      </c>
      <c r="AR1657" s="16" t="s">
        <v>7762</v>
      </c>
      <c r="AS1657" s="16" t="s">
        <v>107</v>
      </c>
      <c r="AT1657" s="16"/>
      <c r="AU1657" s="33"/>
      <c r="AV1657" s="16"/>
      <c r="AW1657" s="16" t="s">
        <v>7763</v>
      </c>
      <c r="AX1657" s="16">
        <v>3115115264</v>
      </c>
      <c r="AY1657" s="16" t="s">
        <v>78</v>
      </c>
      <c r="AZ1657" s="16" t="str">
        <f t="shared" ca="1" si="141"/>
        <v xml:space="preserve"> </v>
      </c>
      <c r="BA1657" s="16" t="s">
        <v>87</v>
      </c>
      <c r="BB1657" s="16" t="s">
        <v>87</v>
      </c>
      <c r="BC1657" s="16"/>
      <c r="BD1657" s="18" t="s">
        <v>87</v>
      </c>
      <c r="BE1657" s="16"/>
      <c r="BF1657" s="16" t="s">
        <v>87</v>
      </c>
      <c r="BG1657" s="31"/>
      <c r="BH1657" s="16"/>
      <c r="BI1657" s="19"/>
      <c r="BJ1657" s="16"/>
      <c r="BK1657" s="16"/>
      <c r="BL1657" s="34"/>
    </row>
    <row r="1658" spans="1:64">
      <c r="A1658" s="15">
        <v>1815</v>
      </c>
      <c r="B1658" s="16">
        <v>301</v>
      </c>
      <c r="C1658" s="17" t="s">
        <v>64</v>
      </c>
      <c r="D1658" s="18">
        <v>1214464735</v>
      </c>
      <c r="E1658" s="18">
        <v>1214464735</v>
      </c>
      <c r="F1658" s="18">
        <v>1214464735</v>
      </c>
      <c r="G1658" s="17" t="s">
        <v>7764</v>
      </c>
      <c r="H1658" s="16" t="s">
        <v>89</v>
      </c>
      <c r="I1658" s="19" t="s">
        <v>7765</v>
      </c>
      <c r="J1658" s="16">
        <f t="shared" ca="1" si="144"/>
        <v>42</v>
      </c>
      <c r="K1658" s="17" t="s">
        <v>67</v>
      </c>
      <c r="L1658" s="16">
        <v>4070</v>
      </c>
      <c r="M1658" s="16" t="s">
        <v>3596</v>
      </c>
      <c r="N1658" s="16" t="s">
        <v>3597</v>
      </c>
      <c r="O1658" s="35" t="s">
        <v>3598</v>
      </c>
      <c r="P1658" s="16" t="s">
        <v>71</v>
      </c>
      <c r="Q1658" s="16" t="s">
        <v>131</v>
      </c>
      <c r="R1658" s="38" t="s">
        <v>73</v>
      </c>
      <c r="S1658" s="22"/>
      <c r="T1658" s="22">
        <v>1815</v>
      </c>
      <c r="U1658" s="22" t="s">
        <v>3597</v>
      </c>
      <c r="V1658" s="37" t="s">
        <v>3598</v>
      </c>
      <c r="W1658" s="16">
        <v>1000</v>
      </c>
      <c r="X1658" s="16" t="s">
        <v>74</v>
      </c>
      <c r="Y1658" s="16" t="s">
        <v>3599</v>
      </c>
      <c r="Z1658" s="16" t="s">
        <v>3600</v>
      </c>
      <c r="AA1658" s="16" t="s">
        <v>671</v>
      </c>
      <c r="AB1658" s="16" t="s">
        <v>3938</v>
      </c>
      <c r="AC1658" s="16" t="s">
        <v>692</v>
      </c>
      <c r="AD1658" s="16" t="s">
        <v>3939</v>
      </c>
      <c r="AE1658" s="16" t="s">
        <v>3601</v>
      </c>
      <c r="AF1658" s="24">
        <v>2948278</v>
      </c>
      <c r="AG1658" s="25" t="s">
        <v>78</v>
      </c>
      <c r="AH1658" s="24">
        <v>2948278</v>
      </c>
      <c r="AI1658" s="26" t="s">
        <v>78</v>
      </c>
      <c r="AJ1658" s="27">
        <v>42989</v>
      </c>
      <c r="AK1658" s="19"/>
      <c r="AL1658" s="28">
        <f t="shared" ca="1" si="143"/>
        <v>7.5</v>
      </c>
      <c r="AM1658" s="16" t="s">
        <v>183</v>
      </c>
      <c r="AN1658" s="16" t="s">
        <v>94</v>
      </c>
      <c r="AO1658" s="36" t="s">
        <v>693</v>
      </c>
      <c r="AP1658" s="30">
        <v>6.9690000000000002E-2</v>
      </c>
      <c r="AQ1658" s="31" t="s">
        <v>7766</v>
      </c>
      <c r="AR1658" s="16" t="s">
        <v>7766</v>
      </c>
      <c r="AS1658" s="16" t="s">
        <v>107</v>
      </c>
      <c r="AT1658" s="16"/>
      <c r="AU1658" s="33"/>
      <c r="AV1658" s="16"/>
      <c r="AW1658" s="16" t="s">
        <v>7767</v>
      </c>
      <c r="AX1658" s="16">
        <v>3183617424</v>
      </c>
      <c r="AY1658" s="16" t="s">
        <v>78</v>
      </c>
      <c r="AZ1658" s="16" t="str">
        <f t="shared" ca="1" si="141"/>
        <v xml:space="preserve"> </v>
      </c>
      <c r="BA1658" s="16" t="s">
        <v>87</v>
      </c>
      <c r="BB1658" s="16" t="s">
        <v>87</v>
      </c>
      <c r="BC1658" s="16"/>
      <c r="BD1658" s="18" t="s">
        <v>87</v>
      </c>
      <c r="BE1658" s="16"/>
      <c r="BF1658" s="16" t="s">
        <v>87</v>
      </c>
      <c r="BG1658" s="31"/>
      <c r="BH1658" s="16"/>
      <c r="BI1658" s="19"/>
      <c r="BJ1658" s="16"/>
      <c r="BK1658" s="16"/>
      <c r="BL1658" s="34"/>
    </row>
    <row r="1659" spans="1:64">
      <c r="A1659" s="15">
        <v>1816</v>
      </c>
      <c r="B1659" s="16">
        <v>301</v>
      </c>
      <c r="C1659" s="17" t="s">
        <v>64</v>
      </c>
      <c r="D1659" s="18">
        <v>1214464738</v>
      </c>
      <c r="E1659" s="18">
        <v>1214464738</v>
      </c>
      <c r="F1659" s="18">
        <v>1214464738</v>
      </c>
      <c r="G1659" s="17" t="s">
        <v>7768</v>
      </c>
      <c r="H1659" s="16" t="s">
        <v>89</v>
      </c>
      <c r="I1659" s="19" t="s">
        <v>7769</v>
      </c>
      <c r="J1659" s="16">
        <f t="shared" ca="1" si="144"/>
        <v>37</v>
      </c>
      <c r="K1659" s="17" t="s">
        <v>67</v>
      </c>
      <c r="L1659" s="16">
        <v>4070</v>
      </c>
      <c r="M1659" s="16" t="s">
        <v>3596</v>
      </c>
      <c r="N1659" s="16" t="s">
        <v>3597</v>
      </c>
      <c r="O1659" s="35" t="s">
        <v>3598</v>
      </c>
      <c r="P1659" s="16" t="s">
        <v>71</v>
      </c>
      <c r="Q1659" s="16" t="s">
        <v>131</v>
      </c>
      <c r="R1659" s="38" t="s">
        <v>73</v>
      </c>
      <c r="S1659" s="22"/>
      <c r="T1659" s="22">
        <v>1816</v>
      </c>
      <c r="U1659" s="22" t="s">
        <v>3597</v>
      </c>
      <c r="V1659" s="37" t="s">
        <v>3598</v>
      </c>
      <c r="W1659" s="16">
        <v>1000</v>
      </c>
      <c r="X1659" s="16" t="s">
        <v>74</v>
      </c>
      <c r="Y1659" s="16" t="s">
        <v>3599</v>
      </c>
      <c r="Z1659" s="16" t="s">
        <v>3600</v>
      </c>
      <c r="AA1659" s="16" t="s">
        <v>76</v>
      </c>
      <c r="AB1659" s="16" t="s">
        <v>76</v>
      </c>
      <c r="AC1659" s="16" t="s">
        <v>76</v>
      </c>
      <c r="AD1659" s="16"/>
      <c r="AE1659" s="16" t="s">
        <v>3601</v>
      </c>
      <c r="AF1659" s="24">
        <v>2948278</v>
      </c>
      <c r="AG1659" s="25" t="s">
        <v>78</v>
      </c>
      <c r="AH1659" s="24">
        <v>2948278</v>
      </c>
      <c r="AI1659" s="26" t="s">
        <v>78</v>
      </c>
      <c r="AJ1659" s="27">
        <v>42989</v>
      </c>
      <c r="AK1659" s="19"/>
      <c r="AL1659" s="28">
        <f t="shared" ca="1" si="143"/>
        <v>7.5</v>
      </c>
      <c r="AM1659" s="16" t="s">
        <v>120</v>
      </c>
      <c r="AN1659" s="16" t="s">
        <v>94</v>
      </c>
      <c r="AO1659" s="36" t="s">
        <v>82</v>
      </c>
      <c r="AP1659" s="30">
        <v>6.9690000000000002E-2</v>
      </c>
      <c r="AQ1659" s="31" t="s">
        <v>7770</v>
      </c>
      <c r="AR1659" s="16" t="s">
        <v>7771</v>
      </c>
      <c r="AS1659" s="16" t="s">
        <v>107</v>
      </c>
      <c r="AT1659" s="16"/>
      <c r="AU1659" s="33"/>
      <c r="AV1659" s="16"/>
      <c r="AW1659" s="16" t="s">
        <v>7772</v>
      </c>
      <c r="AX1659" s="16">
        <v>3204623324</v>
      </c>
      <c r="AY1659" s="16" t="s">
        <v>78</v>
      </c>
      <c r="AZ1659" s="16" t="str">
        <f t="shared" ca="1" si="141"/>
        <v xml:space="preserve"> </v>
      </c>
      <c r="BA1659" s="16" t="s">
        <v>87</v>
      </c>
      <c r="BB1659" s="16" t="s">
        <v>87</v>
      </c>
      <c r="BC1659" s="16"/>
      <c r="BD1659" s="18" t="s">
        <v>87</v>
      </c>
      <c r="BE1659" s="16"/>
      <c r="BF1659" s="16" t="s">
        <v>87</v>
      </c>
      <c r="BG1659" s="31"/>
      <c r="BH1659" s="16"/>
      <c r="BI1659" s="19"/>
      <c r="BJ1659" s="16"/>
      <c r="BK1659" s="16"/>
      <c r="BL1659" s="34"/>
    </row>
    <row r="1660" spans="1:64">
      <c r="A1660" s="15">
        <v>1817</v>
      </c>
      <c r="B1660" s="16">
        <v>301</v>
      </c>
      <c r="C1660" s="17" t="s">
        <v>64</v>
      </c>
      <c r="D1660" s="18">
        <v>1214464743</v>
      </c>
      <c r="E1660" s="18">
        <v>1214464743</v>
      </c>
      <c r="F1660" s="18">
        <v>1214464743</v>
      </c>
      <c r="G1660" s="17" t="s">
        <v>7773</v>
      </c>
      <c r="H1660" s="16"/>
      <c r="I1660" s="19">
        <v>33616</v>
      </c>
      <c r="J1660" s="16">
        <f t="shared" ca="1" si="144"/>
        <v>33</v>
      </c>
      <c r="K1660" s="17" t="s">
        <v>67</v>
      </c>
      <c r="L1660" s="16">
        <v>4070</v>
      </c>
      <c r="M1660" s="16" t="s">
        <v>3596</v>
      </c>
      <c r="N1660" s="16" t="s">
        <v>3597</v>
      </c>
      <c r="O1660" s="35" t="s">
        <v>3598</v>
      </c>
      <c r="P1660" s="16" t="s">
        <v>71</v>
      </c>
      <c r="Q1660" s="16" t="s">
        <v>131</v>
      </c>
      <c r="R1660" s="38" t="s">
        <v>73</v>
      </c>
      <c r="S1660" s="22"/>
      <c r="T1660" s="22">
        <v>1817</v>
      </c>
      <c r="U1660" s="22" t="s">
        <v>3597</v>
      </c>
      <c r="V1660" s="37" t="s">
        <v>3598</v>
      </c>
      <c r="W1660" s="16">
        <v>1000</v>
      </c>
      <c r="X1660" s="16" t="s">
        <v>74</v>
      </c>
      <c r="Y1660" s="16" t="s">
        <v>3599</v>
      </c>
      <c r="Z1660" s="16" t="s">
        <v>3600</v>
      </c>
      <c r="AA1660" s="16" t="s">
        <v>671</v>
      </c>
      <c r="AB1660" s="16" t="s">
        <v>3816</v>
      </c>
      <c r="AC1660" s="16" t="s">
        <v>3817</v>
      </c>
      <c r="AD1660" s="16"/>
      <c r="AE1660" s="16" t="s">
        <v>3601</v>
      </c>
      <c r="AF1660" s="24">
        <v>2948278</v>
      </c>
      <c r="AG1660" s="25" t="s">
        <v>78</v>
      </c>
      <c r="AH1660" s="24">
        <v>2948278</v>
      </c>
      <c r="AI1660" s="26" t="s">
        <v>78</v>
      </c>
      <c r="AJ1660" s="27">
        <v>43285</v>
      </c>
      <c r="AK1660" s="19"/>
      <c r="AL1660" s="28">
        <f t="shared" ca="1" si="143"/>
        <v>6.75</v>
      </c>
      <c r="AM1660" s="16" t="s">
        <v>183</v>
      </c>
      <c r="AN1660" s="16" t="s">
        <v>94</v>
      </c>
      <c r="AO1660" s="36" t="s">
        <v>3818</v>
      </c>
      <c r="AP1660" s="30">
        <v>6.9690000000000002E-2</v>
      </c>
      <c r="AQ1660" s="31" t="s">
        <v>7774</v>
      </c>
      <c r="AR1660" s="16" t="s">
        <v>7774</v>
      </c>
      <c r="AS1660" s="16" t="s">
        <v>107</v>
      </c>
      <c r="AT1660" s="16"/>
      <c r="AU1660" s="33"/>
      <c r="AV1660" s="16"/>
      <c r="AW1660" s="16" t="s">
        <v>7775</v>
      </c>
      <c r="AX1660" s="16">
        <v>3167928480</v>
      </c>
      <c r="AY1660" s="16" t="s">
        <v>78</v>
      </c>
      <c r="AZ1660" s="16" t="str">
        <f t="shared" ca="1" si="141"/>
        <v xml:space="preserve"> </v>
      </c>
      <c r="BA1660" s="16" t="s">
        <v>87</v>
      </c>
      <c r="BB1660" s="16" t="s">
        <v>87</v>
      </c>
      <c r="BC1660" s="16"/>
      <c r="BD1660" s="18" t="s">
        <v>87</v>
      </c>
      <c r="BE1660" s="16"/>
      <c r="BF1660" s="16" t="s">
        <v>87</v>
      </c>
      <c r="BG1660" s="31"/>
      <c r="BH1660" s="16"/>
      <c r="BI1660" s="19"/>
      <c r="BJ1660" s="16"/>
      <c r="BK1660" s="16"/>
      <c r="BL1660" s="34"/>
    </row>
    <row r="1661" spans="1:64">
      <c r="A1661" s="15">
        <v>1818</v>
      </c>
      <c r="B1661" s="16">
        <v>301</v>
      </c>
      <c r="C1661" s="17" t="s">
        <v>64</v>
      </c>
      <c r="D1661" s="18">
        <v>1214464744</v>
      </c>
      <c r="E1661" s="18">
        <v>1214464744</v>
      </c>
      <c r="F1661" s="18">
        <v>1214464744</v>
      </c>
      <c r="G1661" s="17" t="s">
        <v>7776</v>
      </c>
      <c r="H1661" s="16" t="s">
        <v>236</v>
      </c>
      <c r="I1661" s="19">
        <v>32950</v>
      </c>
      <c r="J1661" s="16">
        <f t="shared" ca="1" si="144"/>
        <v>35</v>
      </c>
      <c r="K1661" s="17" t="s">
        <v>67</v>
      </c>
      <c r="L1661" s="16">
        <v>4070</v>
      </c>
      <c r="M1661" s="16" t="s">
        <v>3596</v>
      </c>
      <c r="N1661" s="16" t="s">
        <v>3597</v>
      </c>
      <c r="O1661" s="35" t="s">
        <v>3598</v>
      </c>
      <c r="P1661" s="16" t="s">
        <v>71</v>
      </c>
      <c r="Q1661" s="16" t="s">
        <v>131</v>
      </c>
      <c r="R1661" s="38" t="s">
        <v>73</v>
      </c>
      <c r="S1661" s="22"/>
      <c r="T1661" s="22">
        <v>1818</v>
      </c>
      <c r="U1661" s="22" t="s">
        <v>3597</v>
      </c>
      <c r="V1661" s="37" t="s">
        <v>3598</v>
      </c>
      <c r="W1661" s="16">
        <v>1000</v>
      </c>
      <c r="X1661" s="16" t="s">
        <v>74</v>
      </c>
      <c r="Y1661" s="16" t="s">
        <v>3599</v>
      </c>
      <c r="Z1661" s="16" t="s">
        <v>3600</v>
      </c>
      <c r="AA1661" s="16" t="s">
        <v>671</v>
      </c>
      <c r="AB1661" s="16" t="s">
        <v>3816</v>
      </c>
      <c r="AC1661" s="16" t="s">
        <v>3817</v>
      </c>
      <c r="AD1661" s="16"/>
      <c r="AE1661" s="16" t="s">
        <v>3601</v>
      </c>
      <c r="AF1661" s="24">
        <v>2948278</v>
      </c>
      <c r="AG1661" s="25" t="s">
        <v>78</v>
      </c>
      <c r="AH1661" s="24">
        <v>2948278</v>
      </c>
      <c r="AI1661" s="26" t="s">
        <v>78</v>
      </c>
      <c r="AJ1661" s="27">
        <v>43059</v>
      </c>
      <c r="AK1661" s="19"/>
      <c r="AL1661" s="28">
        <f t="shared" ca="1" si="143"/>
        <v>7.333333333333333</v>
      </c>
      <c r="AM1661" s="16" t="s">
        <v>183</v>
      </c>
      <c r="AN1661" s="16" t="s">
        <v>94</v>
      </c>
      <c r="AO1661" s="36" t="s">
        <v>3818</v>
      </c>
      <c r="AP1661" s="30">
        <v>6.9690000000000002E-2</v>
      </c>
      <c r="AQ1661" s="31" t="s">
        <v>7777</v>
      </c>
      <c r="AR1661" s="16" t="s">
        <v>7777</v>
      </c>
      <c r="AS1661" s="16" t="s">
        <v>107</v>
      </c>
      <c r="AT1661" s="16"/>
      <c r="AU1661" s="33"/>
      <c r="AV1661" s="16"/>
      <c r="AW1661" s="16" t="s">
        <v>7778</v>
      </c>
      <c r="AX1661" s="16">
        <v>3108656173</v>
      </c>
      <c r="AY1661" s="16" t="s">
        <v>78</v>
      </c>
      <c r="AZ1661" s="16" t="str">
        <f t="shared" ca="1" si="141"/>
        <v xml:space="preserve"> </v>
      </c>
      <c r="BA1661" s="16" t="s">
        <v>87</v>
      </c>
      <c r="BB1661" s="16" t="s">
        <v>87</v>
      </c>
      <c r="BC1661" s="16"/>
      <c r="BD1661" s="18" t="s">
        <v>87</v>
      </c>
      <c r="BE1661" s="16"/>
      <c r="BF1661" s="16" t="s">
        <v>87</v>
      </c>
      <c r="BG1661" s="31"/>
      <c r="BH1661" s="16"/>
      <c r="BI1661" s="19"/>
      <c r="BJ1661" s="16"/>
      <c r="BK1661" s="16"/>
      <c r="BL1661" s="34"/>
    </row>
    <row r="1662" spans="1:64">
      <c r="A1662" s="15">
        <v>1819</v>
      </c>
      <c r="B1662" s="16">
        <v>301</v>
      </c>
      <c r="C1662" s="17" t="s">
        <v>112</v>
      </c>
      <c r="D1662" s="18">
        <v>1214464746</v>
      </c>
      <c r="E1662" s="18">
        <v>1214464746</v>
      </c>
      <c r="F1662" s="18">
        <v>1214464746</v>
      </c>
      <c r="G1662" s="17" t="s">
        <v>7779</v>
      </c>
      <c r="H1662" s="16" t="s">
        <v>220</v>
      </c>
      <c r="I1662" s="19" t="s">
        <v>7780</v>
      </c>
      <c r="J1662" s="16">
        <f t="shared" ca="1" si="144"/>
        <v>41</v>
      </c>
      <c r="K1662" s="17" t="s">
        <v>67</v>
      </c>
      <c r="L1662" s="16">
        <v>4070</v>
      </c>
      <c r="M1662" s="16" t="s">
        <v>3596</v>
      </c>
      <c r="N1662" s="16" t="s">
        <v>3597</v>
      </c>
      <c r="O1662" s="35" t="s">
        <v>3598</v>
      </c>
      <c r="P1662" s="16" t="s">
        <v>71</v>
      </c>
      <c r="Q1662" s="16" t="s">
        <v>131</v>
      </c>
      <c r="R1662" s="38" t="s">
        <v>73</v>
      </c>
      <c r="S1662" s="22"/>
      <c r="T1662" s="22">
        <v>1819</v>
      </c>
      <c r="U1662" s="22" t="s">
        <v>3597</v>
      </c>
      <c r="V1662" s="37" t="s">
        <v>3598</v>
      </c>
      <c r="W1662" s="16">
        <v>1000</v>
      </c>
      <c r="X1662" s="16" t="s">
        <v>74</v>
      </c>
      <c r="Y1662" s="16" t="s">
        <v>3599</v>
      </c>
      <c r="Z1662" s="16" t="s">
        <v>3600</v>
      </c>
      <c r="AA1662" s="16" t="s">
        <v>76</v>
      </c>
      <c r="AB1662" s="16" t="s">
        <v>76</v>
      </c>
      <c r="AC1662" s="16" t="s">
        <v>76</v>
      </c>
      <c r="AD1662" s="16"/>
      <c r="AE1662" s="16" t="s">
        <v>3601</v>
      </c>
      <c r="AF1662" s="24">
        <v>2948278</v>
      </c>
      <c r="AG1662" s="25" t="s">
        <v>78</v>
      </c>
      <c r="AH1662" s="24">
        <v>2948278</v>
      </c>
      <c r="AI1662" s="26" t="s">
        <v>78</v>
      </c>
      <c r="AJ1662" s="27">
        <v>42989</v>
      </c>
      <c r="AK1662" s="19"/>
      <c r="AL1662" s="28">
        <f t="shared" ca="1" si="143"/>
        <v>7.5</v>
      </c>
      <c r="AM1662" s="16" t="s">
        <v>173</v>
      </c>
      <c r="AN1662" s="16" t="s">
        <v>94</v>
      </c>
      <c r="AO1662" s="36" t="s">
        <v>82</v>
      </c>
      <c r="AP1662" s="30">
        <v>6.9690000000000002E-2</v>
      </c>
      <c r="AQ1662" s="31" t="s">
        <v>7781</v>
      </c>
      <c r="AR1662" s="16" t="s">
        <v>7782</v>
      </c>
      <c r="AS1662" s="16" t="s">
        <v>107</v>
      </c>
      <c r="AT1662" s="16"/>
      <c r="AU1662" s="33"/>
      <c r="AV1662" s="16"/>
      <c r="AW1662" s="16" t="s">
        <v>7783</v>
      </c>
      <c r="AX1662" s="16">
        <v>3144415431</v>
      </c>
      <c r="AY1662" s="16" t="s">
        <v>78</v>
      </c>
      <c r="AZ1662" s="16" t="str">
        <f t="shared" ca="1" si="141"/>
        <v xml:space="preserve"> </v>
      </c>
      <c r="BA1662" s="16" t="s">
        <v>87</v>
      </c>
      <c r="BB1662" s="16" t="s">
        <v>87</v>
      </c>
      <c r="BC1662" s="16"/>
      <c r="BD1662" s="18" t="s">
        <v>87</v>
      </c>
      <c r="BE1662" s="16"/>
      <c r="BF1662" s="16" t="s">
        <v>87</v>
      </c>
      <c r="BG1662" s="31"/>
      <c r="BH1662" s="16"/>
      <c r="BI1662" s="19"/>
      <c r="BJ1662" s="16"/>
      <c r="BK1662" s="16"/>
      <c r="BL1662" s="34"/>
    </row>
    <row r="1663" spans="1:64">
      <c r="A1663" s="15">
        <v>1820</v>
      </c>
      <c r="B1663" s="16">
        <v>301</v>
      </c>
      <c r="C1663" s="17" t="s">
        <v>64</v>
      </c>
      <c r="D1663" s="18">
        <v>1116794589</v>
      </c>
      <c r="E1663" s="18" t="e">
        <v>#N/A</v>
      </c>
      <c r="F1663" s="18" t="e">
        <v>#N/A</v>
      </c>
      <c r="G1663" s="17" t="s">
        <v>7784</v>
      </c>
      <c r="H1663" s="16" t="s">
        <v>229</v>
      </c>
      <c r="I1663" s="19">
        <v>27959</v>
      </c>
      <c r="J1663" s="16">
        <f t="shared" ca="1" si="144"/>
        <v>48</v>
      </c>
      <c r="K1663" s="17" t="s">
        <v>67</v>
      </c>
      <c r="L1663" s="16">
        <v>4070</v>
      </c>
      <c r="M1663" s="16" t="s">
        <v>3596</v>
      </c>
      <c r="N1663" s="16" t="s">
        <v>3597</v>
      </c>
      <c r="O1663" s="35" t="s">
        <v>3598</v>
      </c>
      <c r="P1663" s="16" t="s">
        <v>71</v>
      </c>
      <c r="Q1663" s="16" t="s">
        <v>131</v>
      </c>
      <c r="R1663" s="38" t="s">
        <v>73</v>
      </c>
      <c r="S1663" s="22"/>
      <c r="T1663" s="22">
        <v>1820</v>
      </c>
      <c r="U1663" s="22" t="s">
        <v>3597</v>
      </c>
      <c r="V1663" s="37" t="s">
        <v>3598</v>
      </c>
      <c r="W1663" s="16">
        <v>1000</v>
      </c>
      <c r="X1663" s="16" t="s">
        <v>74</v>
      </c>
      <c r="Y1663" s="16" t="s">
        <v>3599</v>
      </c>
      <c r="Z1663" s="16" t="s">
        <v>3600</v>
      </c>
      <c r="AA1663" s="16" t="s">
        <v>671</v>
      </c>
      <c r="AB1663" s="16" t="s">
        <v>3768</v>
      </c>
      <c r="AC1663" s="16" t="s">
        <v>3691</v>
      </c>
      <c r="AD1663" s="16"/>
      <c r="AE1663" s="16" t="s">
        <v>3601</v>
      </c>
      <c r="AF1663" s="24">
        <v>2948278</v>
      </c>
      <c r="AG1663" s="25" t="s">
        <v>78</v>
      </c>
      <c r="AH1663" s="24">
        <v>2948278</v>
      </c>
      <c r="AI1663" s="26" t="s">
        <v>78</v>
      </c>
      <c r="AJ1663" s="27">
        <v>45271</v>
      </c>
      <c r="AK1663" s="19" t="s">
        <v>7785</v>
      </c>
      <c r="AL1663" s="28">
        <f t="shared" ca="1" si="143"/>
        <v>1.25</v>
      </c>
      <c r="AM1663" s="16" t="s">
        <v>7609</v>
      </c>
      <c r="AN1663" s="16" t="s">
        <v>94</v>
      </c>
      <c r="AO1663" s="16" t="s">
        <v>3692</v>
      </c>
      <c r="AP1663" s="30">
        <v>6.9690000000000002E-2</v>
      </c>
      <c r="AQ1663" s="31" t="s">
        <v>7786</v>
      </c>
      <c r="AR1663" s="60" t="s">
        <v>7787</v>
      </c>
      <c r="AS1663" s="49" t="s">
        <v>107</v>
      </c>
      <c r="AT1663" s="16"/>
      <c r="AU1663" s="33"/>
      <c r="AV1663" s="16"/>
      <c r="AW1663" s="16" t="s">
        <v>7788</v>
      </c>
      <c r="AX1663" s="16">
        <v>3205721573</v>
      </c>
      <c r="AY1663" s="16" t="s">
        <v>78</v>
      </c>
      <c r="AZ1663" s="16" t="str">
        <f t="shared" ca="1" si="141"/>
        <v xml:space="preserve"> </v>
      </c>
      <c r="BA1663" s="16"/>
      <c r="BB1663" s="16" t="s">
        <v>87</v>
      </c>
      <c r="BC1663" s="16"/>
      <c r="BD1663" s="18" t="s">
        <v>87</v>
      </c>
      <c r="BE1663" s="16"/>
      <c r="BF1663" s="16" t="s">
        <v>87</v>
      </c>
      <c r="BG1663" s="31"/>
      <c r="BH1663" s="16"/>
      <c r="BI1663" s="19"/>
      <c r="BJ1663" s="16"/>
      <c r="BK1663" s="16"/>
      <c r="BL1663" s="34"/>
    </row>
    <row r="1664" spans="1:64">
      <c r="A1664" s="15">
        <v>1821</v>
      </c>
      <c r="B1664" s="16">
        <v>301</v>
      </c>
      <c r="C1664" s="17" t="s">
        <v>64</v>
      </c>
      <c r="D1664" s="18">
        <v>1214464805</v>
      </c>
      <c r="E1664" s="18">
        <v>1214464805</v>
      </c>
      <c r="F1664" s="18">
        <v>1214464805</v>
      </c>
      <c r="G1664" s="17" t="s">
        <v>7789</v>
      </c>
      <c r="H1664" s="16" t="s">
        <v>89</v>
      </c>
      <c r="I1664" s="19">
        <v>34260</v>
      </c>
      <c r="J1664" s="16">
        <f t="shared" ca="1" si="144"/>
        <v>31</v>
      </c>
      <c r="K1664" s="17" t="s">
        <v>67</v>
      </c>
      <c r="L1664" s="16">
        <v>4070</v>
      </c>
      <c r="M1664" s="16" t="s">
        <v>3596</v>
      </c>
      <c r="N1664" s="16" t="s">
        <v>3597</v>
      </c>
      <c r="O1664" s="35" t="s">
        <v>3598</v>
      </c>
      <c r="P1664" s="16" t="s">
        <v>71</v>
      </c>
      <c r="Q1664" s="16" t="s">
        <v>131</v>
      </c>
      <c r="R1664" s="38" t="s">
        <v>73</v>
      </c>
      <c r="S1664" s="22"/>
      <c r="T1664" s="22">
        <v>1821</v>
      </c>
      <c r="U1664" s="22" t="s">
        <v>3597</v>
      </c>
      <c r="V1664" s="37" t="s">
        <v>3598</v>
      </c>
      <c r="W1664" s="16">
        <v>1000</v>
      </c>
      <c r="X1664" s="16" t="s">
        <v>74</v>
      </c>
      <c r="Y1664" s="16" t="s">
        <v>3599</v>
      </c>
      <c r="Z1664" s="16" t="s">
        <v>3600</v>
      </c>
      <c r="AA1664" s="16" t="s">
        <v>76</v>
      </c>
      <c r="AB1664" s="16" t="s">
        <v>76</v>
      </c>
      <c r="AC1664" s="16" t="s">
        <v>76</v>
      </c>
      <c r="AD1664" s="16"/>
      <c r="AE1664" s="16" t="s">
        <v>3601</v>
      </c>
      <c r="AF1664" s="24">
        <v>2948278</v>
      </c>
      <c r="AG1664" s="25" t="s">
        <v>78</v>
      </c>
      <c r="AH1664" s="24">
        <v>2948278</v>
      </c>
      <c r="AI1664" s="26" t="s">
        <v>78</v>
      </c>
      <c r="AJ1664" s="27">
        <v>43285</v>
      </c>
      <c r="AK1664" s="19"/>
      <c r="AL1664" s="28">
        <f t="shared" ca="1" si="143"/>
        <v>6.75</v>
      </c>
      <c r="AM1664" s="16" t="s">
        <v>183</v>
      </c>
      <c r="AN1664" s="16" t="s">
        <v>94</v>
      </c>
      <c r="AO1664" s="36" t="s">
        <v>82</v>
      </c>
      <c r="AP1664" s="30">
        <v>6.9690000000000002E-2</v>
      </c>
      <c r="AQ1664" s="31" t="s">
        <v>7790</v>
      </c>
      <c r="AR1664" s="16" t="s">
        <v>7790</v>
      </c>
      <c r="AS1664" s="16" t="s">
        <v>107</v>
      </c>
      <c r="AT1664" s="16"/>
      <c r="AU1664" s="33"/>
      <c r="AV1664" s="16"/>
      <c r="AW1664" s="16" t="s">
        <v>7791</v>
      </c>
      <c r="AX1664" s="16">
        <v>3192098966</v>
      </c>
      <c r="AY1664" s="16" t="s">
        <v>78</v>
      </c>
      <c r="AZ1664" s="16" t="str">
        <f t="shared" ca="1" si="141"/>
        <v xml:space="preserve"> </v>
      </c>
      <c r="BA1664" s="16" t="s">
        <v>87</v>
      </c>
      <c r="BB1664" s="16" t="s">
        <v>87</v>
      </c>
      <c r="BC1664" s="16"/>
      <c r="BD1664" s="18" t="s">
        <v>87</v>
      </c>
      <c r="BE1664" s="16"/>
      <c r="BF1664" s="16" t="s">
        <v>87</v>
      </c>
      <c r="BG1664" s="31"/>
      <c r="BH1664" s="16"/>
      <c r="BI1664" s="19"/>
      <c r="BJ1664" s="16"/>
      <c r="BK1664" s="16"/>
      <c r="BL1664" s="34"/>
    </row>
    <row r="1665" spans="1:64">
      <c r="A1665" s="15">
        <v>1822</v>
      </c>
      <c r="B1665" s="16">
        <v>301</v>
      </c>
      <c r="C1665" s="17" t="s">
        <v>64</v>
      </c>
      <c r="D1665" s="18">
        <v>1214464833</v>
      </c>
      <c r="E1665" s="18" t="e">
        <v>#N/A</v>
      </c>
      <c r="F1665" s="18" t="e">
        <v>#N/A</v>
      </c>
      <c r="G1665" s="17" t="s">
        <v>7792</v>
      </c>
      <c r="H1665" s="16" t="s">
        <v>291</v>
      </c>
      <c r="I1665" s="19">
        <v>31560</v>
      </c>
      <c r="J1665" s="16">
        <f t="shared" ca="1" si="144"/>
        <v>38</v>
      </c>
      <c r="K1665" s="17" t="s">
        <v>67</v>
      </c>
      <c r="L1665" s="16">
        <v>4070</v>
      </c>
      <c r="M1665" s="16" t="s">
        <v>3596</v>
      </c>
      <c r="N1665" s="16" t="s">
        <v>3597</v>
      </c>
      <c r="O1665" s="35" t="s">
        <v>3598</v>
      </c>
      <c r="P1665" s="16" t="s">
        <v>71</v>
      </c>
      <c r="Q1665" s="16" t="s">
        <v>131</v>
      </c>
      <c r="R1665" s="38" t="s">
        <v>73</v>
      </c>
      <c r="S1665" s="22"/>
      <c r="T1665" s="22">
        <v>1822</v>
      </c>
      <c r="U1665" s="22" t="s">
        <v>3597</v>
      </c>
      <c r="V1665" s="37" t="s">
        <v>3598</v>
      </c>
      <c r="W1665" s="16">
        <v>1000</v>
      </c>
      <c r="X1665" s="16" t="s">
        <v>74</v>
      </c>
      <c r="Y1665" s="16" t="s">
        <v>3599</v>
      </c>
      <c r="Z1665" s="16" t="s">
        <v>3600</v>
      </c>
      <c r="AA1665" s="16" t="s">
        <v>671</v>
      </c>
      <c r="AB1665" s="16" t="s">
        <v>7793</v>
      </c>
      <c r="AC1665" s="16" t="s">
        <v>692</v>
      </c>
      <c r="AD1665" s="16" t="s">
        <v>7794</v>
      </c>
      <c r="AE1665" s="16" t="s">
        <v>3601</v>
      </c>
      <c r="AF1665" s="24">
        <v>2948278</v>
      </c>
      <c r="AG1665" s="25" t="s">
        <v>78</v>
      </c>
      <c r="AH1665" s="24">
        <v>2948278</v>
      </c>
      <c r="AI1665" s="26" t="s">
        <v>78</v>
      </c>
      <c r="AJ1665" s="27">
        <v>43059</v>
      </c>
      <c r="AK1665" s="19"/>
      <c r="AL1665" s="28">
        <f t="shared" ca="1" si="143"/>
        <v>7.333333333333333</v>
      </c>
      <c r="AM1665" s="16" t="s">
        <v>183</v>
      </c>
      <c r="AN1665" s="16" t="s">
        <v>94</v>
      </c>
      <c r="AO1665" s="36" t="s">
        <v>693</v>
      </c>
      <c r="AP1665" s="30">
        <v>6.9690000000000002E-2</v>
      </c>
      <c r="AQ1665" s="31" t="s">
        <v>7795</v>
      </c>
      <c r="AR1665" s="16" t="s">
        <v>7795</v>
      </c>
      <c r="AS1665" s="16" t="s">
        <v>107</v>
      </c>
      <c r="AT1665" s="16"/>
      <c r="AU1665" s="33"/>
      <c r="AV1665" s="16"/>
      <c r="AW1665" s="16" t="s">
        <v>7796</v>
      </c>
      <c r="AX1665" s="16">
        <v>3224102210</v>
      </c>
      <c r="AY1665" s="16" t="s">
        <v>78</v>
      </c>
      <c r="AZ1665" s="16" t="str">
        <f t="shared" ca="1" si="141"/>
        <v xml:space="preserve"> </v>
      </c>
      <c r="BA1665" s="16" t="s">
        <v>87</v>
      </c>
      <c r="BB1665" s="16" t="s">
        <v>87</v>
      </c>
      <c r="BC1665" s="16"/>
      <c r="BD1665" s="18" t="s">
        <v>87</v>
      </c>
      <c r="BE1665" s="16"/>
      <c r="BF1665" s="16" t="s">
        <v>87</v>
      </c>
      <c r="BG1665" s="31"/>
      <c r="BH1665" s="16"/>
      <c r="BI1665" s="19"/>
      <c r="BJ1665" s="16"/>
      <c r="BK1665" s="16"/>
      <c r="BL1665" s="34"/>
    </row>
    <row r="1666" spans="1:64">
      <c r="A1666" s="15">
        <v>1823</v>
      </c>
      <c r="B1666" s="16">
        <v>301</v>
      </c>
      <c r="C1666" s="17" t="s">
        <v>112</v>
      </c>
      <c r="D1666" s="18">
        <v>1214464841</v>
      </c>
      <c r="E1666" s="18">
        <v>1214464841</v>
      </c>
      <c r="F1666" s="18">
        <v>1214464841</v>
      </c>
      <c r="G1666" s="17" t="s">
        <v>7797</v>
      </c>
      <c r="H1666" s="16" t="s">
        <v>229</v>
      </c>
      <c r="I1666" s="19" t="s">
        <v>7798</v>
      </c>
      <c r="J1666" s="16">
        <f t="shared" ca="1" si="144"/>
        <v>35</v>
      </c>
      <c r="K1666" s="17" t="s">
        <v>67</v>
      </c>
      <c r="L1666" s="16">
        <v>4070</v>
      </c>
      <c r="M1666" s="16" t="s">
        <v>3596</v>
      </c>
      <c r="N1666" s="16" t="s">
        <v>3597</v>
      </c>
      <c r="O1666" s="35" t="s">
        <v>3598</v>
      </c>
      <c r="P1666" s="16" t="s">
        <v>71</v>
      </c>
      <c r="Q1666" s="16" t="s">
        <v>131</v>
      </c>
      <c r="R1666" s="38" t="s">
        <v>73</v>
      </c>
      <c r="S1666" s="22"/>
      <c r="T1666" s="22">
        <v>1823</v>
      </c>
      <c r="U1666" s="22" t="s">
        <v>3597</v>
      </c>
      <c r="V1666" s="37" t="s">
        <v>3598</v>
      </c>
      <c r="W1666" s="16">
        <v>1000</v>
      </c>
      <c r="X1666" s="16" t="s">
        <v>74</v>
      </c>
      <c r="Y1666" s="16" t="s">
        <v>3599</v>
      </c>
      <c r="Z1666" s="16" t="s">
        <v>3600</v>
      </c>
      <c r="AA1666" s="16" t="s">
        <v>76</v>
      </c>
      <c r="AB1666" s="16" t="s">
        <v>76</v>
      </c>
      <c r="AC1666" s="16" t="s">
        <v>76</v>
      </c>
      <c r="AD1666" s="16" t="s">
        <v>4084</v>
      </c>
      <c r="AE1666" s="16" t="s">
        <v>3601</v>
      </c>
      <c r="AF1666" s="24">
        <v>2948278</v>
      </c>
      <c r="AG1666" s="25" t="s">
        <v>78</v>
      </c>
      <c r="AH1666" s="24">
        <v>2948278</v>
      </c>
      <c r="AI1666" s="26" t="s">
        <v>78</v>
      </c>
      <c r="AJ1666" s="27">
        <v>42989</v>
      </c>
      <c r="AK1666" s="19"/>
      <c r="AL1666" s="28">
        <f t="shared" ca="1" si="143"/>
        <v>7.5</v>
      </c>
      <c r="AM1666" s="16" t="s">
        <v>120</v>
      </c>
      <c r="AN1666" s="16" t="s">
        <v>94</v>
      </c>
      <c r="AO1666" s="36" t="s">
        <v>82</v>
      </c>
      <c r="AP1666" s="30">
        <v>6.9690000000000002E-2</v>
      </c>
      <c r="AQ1666" s="31" t="s">
        <v>7799</v>
      </c>
      <c r="AR1666" s="16" t="s">
        <v>7800</v>
      </c>
      <c r="AS1666" s="16" t="s">
        <v>107</v>
      </c>
      <c r="AT1666" s="16"/>
      <c r="AU1666" s="33"/>
      <c r="AV1666" s="16"/>
      <c r="AW1666" s="16" t="s">
        <v>7801</v>
      </c>
      <c r="AX1666" s="16">
        <v>3123596822</v>
      </c>
      <c r="AY1666" s="16" t="s">
        <v>78</v>
      </c>
      <c r="AZ1666" s="16" t="str">
        <f t="shared" ref="AZ1666:AZ1729" ca="1" si="145">IF(AND(C1666="MASCULINO",J1666&gt;=59),"Prepensionado",IF(AND(C1666="FEMENINO",J1666&gt;=54),"Prepensionado"," "))</f>
        <v xml:space="preserve"> </v>
      </c>
      <c r="BA1666" s="16" t="s">
        <v>87</v>
      </c>
      <c r="BB1666" s="16" t="s">
        <v>265</v>
      </c>
      <c r="BC1666" s="16"/>
      <c r="BD1666" s="18" t="s">
        <v>87</v>
      </c>
      <c r="BE1666" s="16"/>
      <c r="BF1666" s="16" t="s">
        <v>87</v>
      </c>
      <c r="BG1666" s="31"/>
      <c r="BH1666" s="16"/>
      <c r="BI1666" s="19"/>
      <c r="BJ1666" s="16"/>
      <c r="BK1666" s="16"/>
      <c r="BL1666" s="34"/>
    </row>
    <row r="1667" spans="1:64">
      <c r="A1667" s="15">
        <v>1824</v>
      </c>
      <c r="B1667" s="16">
        <v>301</v>
      </c>
      <c r="C1667" s="17" t="s">
        <v>64</v>
      </c>
      <c r="D1667" s="18">
        <v>1214464856</v>
      </c>
      <c r="E1667" s="18">
        <v>1214464856</v>
      </c>
      <c r="F1667" s="18">
        <v>1214464856</v>
      </c>
      <c r="G1667" s="17" t="s">
        <v>7802</v>
      </c>
      <c r="H1667" s="16" t="s">
        <v>229</v>
      </c>
      <c r="I1667" s="19" t="s">
        <v>7803</v>
      </c>
      <c r="J1667" s="16">
        <f t="shared" ca="1" si="144"/>
        <v>30</v>
      </c>
      <c r="K1667" s="17" t="s">
        <v>67</v>
      </c>
      <c r="L1667" s="16">
        <v>4070</v>
      </c>
      <c r="M1667" s="16" t="s">
        <v>3596</v>
      </c>
      <c r="N1667" s="16" t="s">
        <v>3597</v>
      </c>
      <c r="O1667" s="35" t="s">
        <v>3598</v>
      </c>
      <c r="P1667" s="16" t="s">
        <v>71</v>
      </c>
      <c r="Q1667" s="16" t="s">
        <v>131</v>
      </c>
      <c r="R1667" s="38" t="s">
        <v>73</v>
      </c>
      <c r="S1667" s="22"/>
      <c r="T1667" s="22">
        <v>1824</v>
      </c>
      <c r="U1667" s="22" t="s">
        <v>3597</v>
      </c>
      <c r="V1667" s="37" t="s">
        <v>3598</v>
      </c>
      <c r="W1667" s="16">
        <v>1000</v>
      </c>
      <c r="X1667" s="16" t="s">
        <v>74</v>
      </c>
      <c r="Y1667" s="16" t="s">
        <v>3599</v>
      </c>
      <c r="Z1667" s="16" t="s">
        <v>3600</v>
      </c>
      <c r="AA1667" s="16" t="s">
        <v>76</v>
      </c>
      <c r="AB1667" s="16" t="s">
        <v>76</v>
      </c>
      <c r="AC1667" s="16" t="s">
        <v>76</v>
      </c>
      <c r="AD1667" s="16"/>
      <c r="AE1667" s="16" t="s">
        <v>3601</v>
      </c>
      <c r="AF1667" s="24">
        <v>2948278</v>
      </c>
      <c r="AG1667" s="25" t="s">
        <v>78</v>
      </c>
      <c r="AH1667" s="24">
        <v>2948278</v>
      </c>
      <c r="AI1667" s="26" t="s">
        <v>78</v>
      </c>
      <c r="AJ1667" s="27">
        <v>42989</v>
      </c>
      <c r="AK1667" s="19"/>
      <c r="AL1667" s="28">
        <f t="shared" ca="1" si="143"/>
        <v>7.5</v>
      </c>
      <c r="AM1667" s="16" t="s">
        <v>120</v>
      </c>
      <c r="AN1667" s="16" t="s">
        <v>94</v>
      </c>
      <c r="AO1667" s="36" t="s">
        <v>82</v>
      </c>
      <c r="AP1667" s="30">
        <v>6.9690000000000002E-2</v>
      </c>
      <c r="AQ1667" s="31" t="s">
        <v>7804</v>
      </c>
      <c r="AR1667" s="16" t="s">
        <v>7804</v>
      </c>
      <c r="AS1667" s="16" t="s">
        <v>107</v>
      </c>
      <c r="AT1667" s="16"/>
      <c r="AU1667" s="33"/>
      <c r="AV1667" s="16"/>
      <c r="AW1667" s="16" t="s">
        <v>7805</v>
      </c>
      <c r="AX1667" s="16">
        <v>3144548183</v>
      </c>
      <c r="AY1667" s="16" t="s">
        <v>78</v>
      </c>
      <c r="AZ1667" s="16" t="str">
        <f t="shared" ca="1" si="145"/>
        <v xml:space="preserve"> </v>
      </c>
      <c r="BA1667" s="16" t="s">
        <v>87</v>
      </c>
      <c r="BB1667" s="16" t="s">
        <v>87</v>
      </c>
      <c r="BC1667" s="16"/>
      <c r="BD1667" s="18" t="s">
        <v>87</v>
      </c>
      <c r="BE1667" s="16"/>
      <c r="BF1667" s="16" t="s">
        <v>87</v>
      </c>
      <c r="BG1667" s="31"/>
      <c r="BH1667" s="16"/>
      <c r="BI1667" s="19"/>
      <c r="BJ1667" s="16"/>
      <c r="BK1667" s="16"/>
      <c r="BL1667" s="34"/>
    </row>
    <row r="1668" spans="1:64">
      <c r="A1668" s="15">
        <v>1825</v>
      </c>
      <c r="B1668" s="16">
        <v>301</v>
      </c>
      <c r="C1668" s="17" t="s">
        <v>112</v>
      </c>
      <c r="D1668" s="18">
        <v>1214464870</v>
      </c>
      <c r="E1668" s="18">
        <v>1214464870</v>
      </c>
      <c r="F1668" s="18">
        <v>1214464870</v>
      </c>
      <c r="G1668" s="17" t="s">
        <v>7806</v>
      </c>
      <c r="H1668" s="16" t="s">
        <v>229</v>
      </c>
      <c r="I1668" s="19">
        <v>32874</v>
      </c>
      <c r="J1668" s="16">
        <f t="shared" ca="1" si="144"/>
        <v>35</v>
      </c>
      <c r="K1668" s="17" t="s">
        <v>67</v>
      </c>
      <c r="L1668" s="16">
        <v>4070</v>
      </c>
      <c r="M1668" s="16" t="s">
        <v>3596</v>
      </c>
      <c r="N1668" s="16" t="s">
        <v>3597</v>
      </c>
      <c r="O1668" s="35" t="s">
        <v>3598</v>
      </c>
      <c r="P1668" s="16" t="s">
        <v>71</v>
      </c>
      <c r="Q1668" s="16" t="s">
        <v>131</v>
      </c>
      <c r="R1668" s="38" t="s">
        <v>73</v>
      </c>
      <c r="S1668" s="22"/>
      <c r="T1668" s="22">
        <v>1825</v>
      </c>
      <c r="U1668" s="22" t="s">
        <v>3597</v>
      </c>
      <c r="V1668" s="37" t="s">
        <v>3598</v>
      </c>
      <c r="W1668" s="16">
        <v>1000</v>
      </c>
      <c r="X1668" s="16" t="s">
        <v>74</v>
      </c>
      <c r="Y1668" s="16" t="s">
        <v>3599</v>
      </c>
      <c r="Z1668" s="16" t="s">
        <v>3600</v>
      </c>
      <c r="AA1668" s="16" t="s">
        <v>671</v>
      </c>
      <c r="AB1668" s="16" t="s">
        <v>691</v>
      </c>
      <c r="AC1668" s="16" t="s">
        <v>692</v>
      </c>
      <c r="AD1668" s="16"/>
      <c r="AE1668" s="16" t="s">
        <v>3601</v>
      </c>
      <c r="AF1668" s="24">
        <v>2948278</v>
      </c>
      <c r="AG1668" s="25" t="s">
        <v>78</v>
      </c>
      <c r="AH1668" s="24">
        <v>2948278</v>
      </c>
      <c r="AI1668" s="26" t="s">
        <v>78</v>
      </c>
      <c r="AJ1668" s="27">
        <v>43285</v>
      </c>
      <c r="AK1668" s="19"/>
      <c r="AL1668" s="28">
        <f t="shared" ca="1" si="143"/>
        <v>6.75</v>
      </c>
      <c r="AM1668" s="16" t="s">
        <v>183</v>
      </c>
      <c r="AN1668" s="16" t="s">
        <v>94</v>
      </c>
      <c r="AO1668" s="36" t="s">
        <v>693</v>
      </c>
      <c r="AP1668" s="30">
        <v>6.9690000000000002E-2</v>
      </c>
      <c r="AQ1668" s="31" t="s">
        <v>7807</v>
      </c>
      <c r="AR1668" s="16" t="s">
        <v>7807</v>
      </c>
      <c r="AS1668" s="16" t="s">
        <v>107</v>
      </c>
      <c r="AT1668" s="16"/>
      <c r="AU1668" s="33"/>
      <c r="AV1668" s="16"/>
      <c r="AW1668" s="16" t="s">
        <v>7808</v>
      </c>
      <c r="AX1668" s="16">
        <v>3233268820</v>
      </c>
      <c r="AY1668" s="16" t="s">
        <v>78</v>
      </c>
      <c r="AZ1668" s="16" t="str">
        <f t="shared" ca="1" si="145"/>
        <v xml:space="preserve"> </v>
      </c>
      <c r="BA1668" s="16" t="s">
        <v>87</v>
      </c>
      <c r="BB1668" s="16" t="s">
        <v>87</v>
      </c>
      <c r="BC1668" s="16"/>
      <c r="BD1668" s="18" t="s">
        <v>87</v>
      </c>
      <c r="BE1668" s="16"/>
      <c r="BF1668" s="16" t="s">
        <v>87</v>
      </c>
      <c r="BG1668" s="31"/>
      <c r="BH1668" s="16"/>
      <c r="BI1668" s="19"/>
      <c r="BJ1668" s="16"/>
      <c r="BK1668" s="16"/>
      <c r="BL1668" s="34"/>
    </row>
    <row r="1669" spans="1:64" ht="22.5">
      <c r="A1669" s="15">
        <v>1826</v>
      </c>
      <c r="B1669" s="16">
        <v>301</v>
      </c>
      <c r="C1669" s="17" t="s">
        <v>64</v>
      </c>
      <c r="D1669" s="18">
        <v>1214464876</v>
      </c>
      <c r="E1669" s="18">
        <v>1214464876</v>
      </c>
      <c r="F1669" s="18">
        <v>1214464876</v>
      </c>
      <c r="G1669" s="17" t="s">
        <v>7809</v>
      </c>
      <c r="H1669" s="16" t="s">
        <v>229</v>
      </c>
      <c r="I1669" s="19">
        <v>30785</v>
      </c>
      <c r="J1669" s="16">
        <f t="shared" ca="1" si="144"/>
        <v>40</v>
      </c>
      <c r="K1669" s="17" t="s">
        <v>67</v>
      </c>
      <c r="L1669" s="16">
        <v>4070</v>
      </c>
      <c r="M1669" s="16" t="s">
        <v>3596</v>
      </c>
      <c r="N1669" s="16" t="s">
        <v>3597</v>
      </c>
      <c r="O1669" s="35" t="s">
        <v>3598</v>
      </c>
      <c r="P1669" s="16" t="s">
        <v>71</v>
      </c>
      <c r="Q1669" s="16" t="s">
        <v>131</v>
      </c>
      <c r="R1669" s="38" t="s">
        <v>73</v>
      </c>
      <c r="S1669" s="22"/>
      <c r="T1669" s="22">
        <v>1826</v>
      </c>
      <c r="U1669" s="22" t="s">
        <v>3597</v>
      </c>
      <c r="V1669" s="37" t="s">
        <v>3598</v>
      </c>
      <c r="W1669" s="16">
        <v>1000</v>
      </c>
      <c r="X1669" s="16" t="s">
        <v>74</v>
      </c>
      <c r="Y1669" s="16" t="s">
        <v>3599</v>
      </c>
      <c r="Z1669" s="16" t="s">
        <v>3600</v>
      </c>
      <c r="AA1669" s="16" t="s">
        <v>671</v>
      </c>
      <c r="AB1669" s="33" t="s">
        <v>6445</v>
      </c>
      <c r="AC1669" s="16" t="s">
        <v>692</v>
      </c>
      <c r="AD1669" s="16" t="s">
        <v>6446</v>
      </c>
      <c r="AE1669" s="16" t="s">
        <v>3601</v>
      </c>
      <c r="AF1669" s="24">
        <v>2948278</v>
      </c>
      <c r="AG1669" s="25" t="s">
        <v>78</v>
      </c>
      <c r="AH1669" s="24">
        <v>2948278</v>
      </c>
      <c r="AI1669" s="26" t="s">
        <v>78</v>
      </c>
      <c r="AJ1669" s="27">
        <v>43059</v>
      </c>
      <c r="AK1669" s="19"/>
      <c r="AL1669" s="28">
        <f t="shared" ca="1" si="143"/>
        <v>7.333333333333333</v>
      </c>
      <c r="AM1669" s="16" t="s">
        <v>173</v>
      </c>
      <c r="AN1669" s="16" t="s">
        <v>94</v>
      </c>
      <c r="AO1669" s="36" t="s">
        <v>693</v>
      </c>
      <c r="AP1669" s="30">
        <v>6.9690000000000002E-2</v>
      </c>
      <c r="AQ1669" s="31" t="s">
        <v>7810</v>
      </c>
      <c r="AR1669" s="16" t="s">
        <v>7810</v>
      </c>
      <c r="AS1669" s="16" t="s">
        <v>107</v>
      </c>
      <c r="AT1669" s="16"/>
      <c r="AU1669" s="33"/>
      <c r="AV1669" s="16"/>
      <c r="AW1669" s="16" t="s">
        <v>7811</v>
      </c>
      <c r="AX1669" s="16">
        <v>3144372173</v>
      </c>
      <c r="AY1669" s="16" t="s">
        <v>78</v>
      </c>
      <c r="AZ1669" s="16" t="str">
        <f t="shared" ca="1" si="145"/>
        <v xml:space="preserve"> </v>
      </c>
      <c r="BA1669" s="16" t="s">
        <v>87</v>
      </c>
      <c r="BB1669" s="16" t="s">
        <v>87</v>
      </c>
      <c r="BC1669" s="16"/>
      <c r="BD1669" s="18" t="s">
        <v>87</v>
      </c>
      <c r="BE1669" s="16"/>
      <c r="BF1669" s="16" t="s">
        <v>87</v>
      </c>
      <c r="BG1669" s="31"/>
      <c r="BH1669" s="16"/>
      <c r="BI1669" s="19"/>
      <c r="BJ1669" s="16"/>
      <c r="BK1669" s="16"/>
      <c r="BL1669" s="34"/>
    </row>
    <row r="1670" spans="1:64">
      <c r="A1670" s="15">
        <v>1827</v>
      </c>
      <c r="B1670" s="16">
        <v>301</v>
      </c>
      <c r="C1670" s="17" t="s">
        <v>64</v>
      </c>
      <c r="D1670" s="18">
        <v>1214464888</v>
      </c>
      <c r="E1670" s="18">
        <v>1214464888</v>
      </c>
      <c r="F1670" s="18">
        <v>1214464888</v>
      </c>
      <c r="G1670" s="17" t="s">
        <v>7812</v>
      </c>
      <c r="H1670" s="16" t="s">
        <v>89</v>
      </c>
      <c r="I1670" s="19">
        <v>31029</v>
      </c>
      <c r="J1670" s="16">
        <f t="shared" ca="1" si="144"/>
        <v>40</v>
      </c>
      <c r="K1670" s="17" t="s">
        <v>67</v>
      </c>
      <c r="L1670" s="16">
        <v>4070</v>
      </c>
      <c r="M1670" s="16" t="s">
        <v>3596</v>
      </c>
      <c r="N1670" s="16" t="s">
        <v>3597</v>
      </c>
      <c r="O1670" s="35" t="s">
        <v>3598</v>
      </c>
      <c r="P1670" s="16" t="s">
        <v>71</v>
      </c>
      <c r="Q1670" s="16" t="s">
        <v>131</v>
      </c>
      <c r="R1670" s="38" t="s">
        <v>73</v>
      </c>
      <c r="S1670" s="22"/>
      <c r="T1670" s="22">
        <v>1827</v>
      </c>
      <c r="U1670" s="22" t="s">
        <v>3597</v>
      </c>
      <c r="V1670" s="37" t="s">
        <v>3598</v>
      </c>
      <c r="W1670" s="16">
        <v>1000</v>
      </c>
      <c r="X1670" s="16" t="s">
        <v>74</v>
      </c>
      <c r="Y1670" s="16" t="s">
        <v>3599</v>
      </c>
      <c r="Z1670" s="16" t="s">
        <v>3600</v>
      </c>
      <c r="AA1670" s="16" t="s">
        <v>76</v>
      </c>
      <c r="AB1670" s="16" t="s">
        <v>76</v>
      </c>
      <c r="AC1670" s="16" t="s">
        <v>76</v>
      </c>
      <c r="AD1670" s="16"/>
      <c r="AE1670" s="16" t="s">
        <v>3601</v>
      </c>
      <c r="AF1670" s="24">
        <v>2948278</v>
      </c>
      <c r="AG1670" s="25" t="s">
        <v>78</v>
      </c>
      <c r="AH1670" s="24">
        <v>2948278</v>
      </c>
      <c r="AI1670" s="26" t="s">
        <v>78</v>
      </c>
      <c r="AJ1670" s="27">
        <v>43285</v>
      </c>
      <c r="AK1670" s="19"/>
      <c r="AL1670" s="28">
        <f t="shared" ca="1" si="143"/>
        <v>6.75</v>
      </c>
      <c r="AM1670" s="16" t="s">
        <v>93</v>
      </c>
      <c r="AN1670" s="16" t="s">
        <v>94</v>
      </c>
      <c r="AO1670" s="36" t="s">
        <v>82</v>
      </c>
      <c r="AP1670" s="30">
        <v>6.9690000000000002E-2</v>
      </c>
      <c r="AQ1670" s="31" t="s">
        <v>7813</v>
      </c>
      <c r="AR1670" s="16" t="s">
        <v>7813</v>
      </c>
      <c r="AS1670" s="16" t="s">
        <v>107</v>
      </c>
      <c r="AT1670" s="16"/>
      <c r="AU1670" s="33"/>
      <c r="AV1670" s="16"/>
      <c r="AW1670" s="16" t="s">
        <v>7814</v>
      </c>
      <c r="AX1670" s="16">
        <v>3133848509</v>
      </c>
      <c r="AY1670" s="16" t="s">
        <v>78</v>
      </c>
      <c r="AZ1670" s="16" t="str">
        <f t="shared" ca="1" si="145"/>
        <v xml:space="preserve"> </v>
      </c>
      <c r="BA1670" s="16" t="s">
        <v>87</v>
      </c>
      <c r="BB1670" s="16" t="s">
        <v>87</v>
      </c>
      <c r="BC1670" s="16"/>
      <c r="BD1670" s="18" t="s">
        <v>87</v>
      </c>
      <c r="BE1670" s="16"/>
      <c r="BF1670" s="16" t="s">
        <v>87</v>
      </c>
      <c r="BG1670" s="31"/>
      <c r="BH1670" s="16"/>
      <c r="BI1670" s="19"/>
      <c r="BJ1670" s="16"/>
      <c r="BK1670" s="16"/>
      <c r="BL1670" s="34"/>
    </row>
    <row r="1671" spans="1:64">
      <c r="A1671" s="15">
        <v>1828</v>
      </c>
      <c r="B1671" s="16">
        <v>301</v>
      </c>
      <c r="C1671" s="17" t="s">
        <v>112</v>
      </c>
      <c r="D1671" s="18">
        <v>1214464889</v>
      </c>
      <c r="E1671" s="18">
        <v>1214464889</v>
      </c>
      <c r="F1671" s="18">
        <v>1214464889</v>
      </c>
      <c r="G1671" s="17" t="s">
        <v>7815</v>
      </c>
      <c r="H1671" s="16" t="s">
        <v>229</v>
      </c>
      <c r="I1671" s="19">
        <v>32682</v>
      </c>
      <c r="J1671" s="16">
        <f t="shared" ca="1" si="144"/>
        <v>35</v>
      </c>
      <c r="K1671" s="17" t="s">
        <v>67</v>
      </c>
      <c r="L1671" s="16">
        <v>4070</v>
      </c>
      <c r="M1671" s="16" t="s">
        <v>3596</v>
      </c>
      <c r="N1671" s="16" t="s">
        <v>3597</v>
      </c>
      <c r="O1671" s="35" t="s">
        <v>3598</v>
      </c>
      <c r="P1671" s="16" t="s">
        <v>71</v>
      </c>
      <c r="Q1671" s="16" t="s">
        <v>131</v>
      </c>
      <c r="R1671" s="38" t="s">
        <v>73</v>
      </c>
      <c r="S1671" s="22"/>
      <c r="T1671" s="22">
        <v>1828</v>
      </c>
      <c r="U1671" s="22" t="s">
        <v>3597</v>
      </c>
      <c r="V1671" s="37" t="s">
        <v>3598</v>
      </c>
      <c r="W1671" s="16">
        <v>1000</v>
      </c>
      <c r="X1671" s="16" t="s">
        <v>74</v>
      </c>
      <c r="Y1671" s="16" t="s">
        <v>3599</v>
      </c>
      <c r="Z1671" s="16" t="s">
        <v>3600</v>
      </c>
      <c r="AA1671" s="16" t="s">
        <v>478</v>
      </c>
      <c r="AB1671" s="16" t="s">
        <v>4342</v>
      </c>
      <c r="AC1671" s="16" t="s">
        <v>480</v>
      </c>
      <c r="AD1671" s="16"/>
      <c r="AE1671" s="16" t="s">
        <v>3601</v>
      </c>
      <c r="AF1671" s="24">
        <v>2948278</v>
      </c>
      <c r="AG1671" s="25" t="s">
        <v>78</v>
      </c>
      <c r="AH1671" s="24">
        <v>2948278</v>
      </c>
      <c r="AI1671" s="26" t="s">
        <v>78</v>
      </c>
      <c r="AJ1671" s="27">
        <v>43285</v>
      </c>
      <c r="AK1671" s="19"/>
      <c r="AL1671" s="28">
        <f t="shared" ca="1" si="143"/>
        <v>6.75</v>
      </c>
      <c r="AM1671" s="16" t="s">
        <v>173</v>
      </c>
      <c r="AN1671" s="16" t="s">
        <v>94</v>
      </c>
      <c r="AO1671" s="36" t="s">
        <v>481</v>
      </c>
      <c r="AP1671" s="30">
        <v>6.9690000000000002E-2</v>
      </c>
      <c r="AQ1671" s="31" t="s">
        <v>7816</v>
      </c>
      <c r="AR1671" s="16" t="s">
        <v>7816</v>
      </c>
      <c r="AS1671" s="16" t="s">
        <v>107</v>
      </c>
      <c r="AT1671" s="16"/>
      <c r="AU1671" s="33"/>
      <c r="AV1671" s="16"/>
      <c r="AW1671" s="16" t="s">
        <v>7817</v>
      </c>
      <c r="AX1671" s="16">
        <v>3143035903</v>
      </c>
      <c r="AY1671" s="16" t="s">
        <v>78</v>
      </c>
      <c r="AZ1671" s="16" t="str">
        <f t="shared" ca="1" si="145"/>
        <v xml:space="preserve"> </v>
      </c>
      <c r="BA1671" s="16" t="s">
        <v>87</v>
      </c>
      <c r="BB1671" s="16" t="s">
        <v>87</v>
      </c>
      <c r="BC1671" s="16"/>
      <c r="BD1671" s="18" t="s">
        <v>87</v>
      </c>
      <c r="BE1671" s="16"/>
      <c r="BF1671" s="16" t="s">
        <v>87</v>
      </c>
      <c r="BG1671" s="31"/>
      <c r="BH1671" s="16"/>
      <c r="BI1671" s="19"/>
      <c r="BJ1671" s="16"/>
      <c r="BK1671" s="16"/>
      <c r="BL1671" s="34"/>
    </row>
    <row r="1672" spans="1:64">
      <c r="A1672" s="15">
        <v>1830</v>
      </c>
      <c r="B1672" s="16">
        <v>301</v>
      </c>
      <c r="C1672" s="17" t="s">
        <v>64</v>
      </c>
      <c r="D1672" s="18">
        <v>1214464893</v>
      </c>
      <c r="E1672" s="18">
        <v>1214464893</v>
      </c>
      <c r="F1672" s="18">
        <v>1214464893</v>
      </c>
      <c r="G1672" s="17" t="s">
        <v>7818</v>
      </c>
      <c r="H1672" s="16" t="s">
        <v>89</v>
      </c>
      <c r="I1672" s="19">
        <v>30773</v>
      </c>
      <c r="J1672" s="16">
        <f ca="1">IF(I1672=0," ",DATEDIF(I1672,TODAY(),"Y"))</f>
        <v>41</v>
      </c>
      <c r="K1672" s="17" t="s">
        <v>67</v>
      </c>
      <c r="L1672" s="16">
        <v>4070</v>
      </c>
      <c r="M1672" s="16" t="s">
        <v>3596</v>
      </c>
      <c r="N1672" s="16" t="s">
        <v>3597</v>
      </c>
      <c r="O1672" s="35" t="s">
        <v>3598</v>
      </c>
      <c r="P1672" s="16" t="s">
        <v>71</v>
      </c>
      <c r="Q1672" s="16" t="s">
        <v>131</v>
      </c>
      <c r="R1672" s="38" t="s">
        <v>73</v>
      </c>
      <c r="S1672" s="22"/>
      <c r="T1672" s="22">
        <v>1830</v>
      </c>
      <c r="U1672" s="22" t="s">
        <v>3597</v>
      </c>
      <c r="V1672" s="37" t="s">
        <v>3598</v>
      </c>
      <c r="W1672" s="16">
        <v>1000</v>
      </c>
      <c r="X1672" s="16" t="s">
        <v>74</v>
      </c>
      <c r="Y1672" s="16" t="s">
        <v>3599</v>
      </c>
      <c r="Z1672" s="16" t="s">
        <v>3600</v>
      </c>
      <c r="AA1672" s="16" t="s">
        <v>671</v>
      </c>
      <c r="AB1672" s="16" t="s">
        <v>691</v>
      </c>
      <c r="AC1672" s="16" t="s">
        <v>692</v>
      </c>
      <c r="AD1672" s="16"/>
      <c r="AE1672" s="16" t="s">
        <v>3601</v>
      </c>
      <c r="AF1672" s="24">
        <v>2948278</v>
      </c>
      <c r="AG1672" s="25" t="s">
        <v>78</v>
      </c>
      <c r="AH1672" s="24">
        <v>2948278</v>
      </c>
      <c r="AI1672" s="26" t="s">
        <v>78</v>
      </c>
      <c r="AJ1672" s="27">
        <v>43059</v>
      </c>
      <c r="AK1672" s="19"/>
      <c r="AL1672" s="28">
        <f t="shared" ca="1" si="143"/>
        <v>7.333333333333333</v>
      </c>
      <c r="AM1672" s="16" t="s">
        <v>173</v>
      </c>
      <c r="AN1672" s="16" t="s">
        <v>121</v>
      </c>
      <c r="AO1672" s="36" t="s">
        <v>693</v>
      </c>
      <c r="AP1672" s="30">
        <v>6.9690000000000002E-2</v>
      </c>
      <c r="AQ1672" s="31" t="s">
        <v>7819</v>
      </c>
      <c r="AR1672" s="16" t="s">
        <v>7819</v>
      </c>
      <c r="AS1672" s="16" t="s">
        <v>107</v>
      </c>
      <c r="AT1672" s="16"/>
      <c r="AU1672" s="33"/>
      <c r="AV1672" s="16"/>
      <c r="AW1672" s="16" t="s">
        <v>7820</v>
      </c>
      <c r="AX1672" s="16">
        <v>3202201901</v>
      </c>
      <c r="AY1672" s="16" t="s">
        <v>78</v>
      </c>
      <c r="AZ1672" s="16" t="str">
        <f t="shared" ca="1" si="145"/>
        <v xml:space="preserve"> </v>
      </c>
      <c r="BA1672" s="16" t="s">
        <v>87</v>
      </c>
      <c r="BB1672" s="16" t="s">
        <v>87</v>
      </c>
      <c r="BC1672" s="16"/>
      <c r="BD1672" s="18" t="s">
        <v>87</v>
      </c>
      <c r="BE1672" s="16"/>
      <c r="BF1672" s="16" t="s">
        <v>87</v>
      </c>
      <c r="BG1672" s="31"/>
      <c r="BH1672" s="16"/>
      <c r="BI1672" s="19"/>
      <c r="BJ1672" s="16"/>
      <c r="BK1672" s="16"/>
      <c r="BL1672" s="34"/>
    </row>
    <row r="1673" spans="1:64">
      <c r="A1673" s="15">
        <v>1831</v>
      </c>
      <c r="B1673" s="16">
        <v>301</v>
      </c>
      <c r="C1673" s="17" t="s">
        <v>112</v>
      </c>
      <c r="D1673" s="18">
        <v>1214464894</v>
      </c>
      <c r="E1673" s="18">
        <v>1214464894</v>
      </c>
      <c r="F1673" s="18">
        <v>1214464894</v>
      </c>
      <c r="G1673" s="17" t="s">
        <v>7821</v>
      </c>
      <c r="H1673" s="16" t="s">
        <v>89</v>
      </c>
      <c r="I1673" s="19">
        <v>31643</v>
      </c>
      <c r="J1673" s="16">
        <f ca="1">IF(I1673=0," ",DATEDIF(I1673,TODAY(),"Y"))</f>
        <v>38</v>
      </c>
      <c r="K1673" s="17" t="s">
        <v>67</v>
      </c>
      <c r="L1673" s="16">
        <v>4070</v>
      </c>
      <c r="M1673" s="16" t="s">
        <v>3596</v>
      </c>
      <c r="N1673" s="16" t="s">
        <v>3597</v>
      </c>
      <c r="O1673" s="35" t="s">
        <v>3598</v>
      </c>
      <c r="P1673" s="16" t="s">
        <v>71</v>
      </c>
      <c r="Q1673" s="16" t="s">
        <v>131</v>
      </c>
      <c r="R1673" s="38" t="s">
        <v>73</v>
      </c>
      <c r="S1673" s="22"/>
      <c r="T1673" s="22">
        <v>1831</v>
      </c>
      <c r="U1673" s="22" t="s">
        <v>3597</v>
      </c>
      <c r="V1673" s="37" t="s">
        <v>3598</v>
      </c>
      <c r="W1673" s="16">
        <v>1000</v>
      </c>
      <c r="X1673" s="16" t="s">
        <v>74</v>
      </c>
      <c r="Y1673" s="16" t="s">
        <v>3599</v>
      </c>
      <c r="Z1673" s="16" t="s">
        <v>3600</v>
      </c>
      <c r="AA1673" s="16" t="s">
        <v>76</v>
      </c>
      <c r="AB1673" s="16" t="s">
        <v>76</v>
      </c>
      <c r="AC1673" s="16" t="s">
        <v>76</v>
      </c>
      <c r="AD1673" s="16"/>
      <c r="AE1673" s="16" t="s">
        <v>3601</v>
      </c>
      <c r="AF1673" s="24">
        <v>2948278</v>
      </c>
      <c r="AG1673" s="25" t="s">
        <v>78</v>
      </c>
      <c r="AH1673" s="24">
        <v>2948278</v>
      </c>
      <c r="AI1673" s="26" t="s">
        <v>78</v>
      </c>
      <c r="AJ1673" s="27">
        <v>43059</v>
      </c>
      <c r="AK1673" s="19"/>
      <c r="AL1673" s="28">
        <f t="shared" ca="1" si="143"/>
        <v>7.333333333333333</v>
      </c>
      <c r="AM1673" s="16" t="s">
        <v>173</v>
      </c>
      <c r="AN1673" s="16" t="s">
        <v>94</v>
      </c>
      <c r="AO1673" s="36" t="s">
        <v>82</v>
      </c>
      <c r="AP1673" s="30">
        <v>6.9690000000000002E-2</v>
      </c>
      <c r="AQ1673" s="31" t="s">
        <v>7822</v>
      </c>
      <c r="AR1673" s="16" t="s">
        <v>7823</v>
      </c>
      <c r="AS1673" s="16" t="s">
        <v>107</v>
      </c>
      <c r="AT1673" s="16"/>
      <c r="AU1673" s="33"/>
      <c r="AV1673" s="16"/>
      <c r="AW1673" s="16" t="s">
        <v>7824</v>
      </c>
      <c r="AX1673" s="16">
        <v>3133560865</v>
      </c>
      <c r="AY1673" s="16" t="s">
        <v>78</v>
      </c>
      <c r="AZ1673" s="16" t="str">
        <f t="shared" ca="1" si="145"/>
        <v xml:space="preserve"> </v>
      </c>
      <c r="BA1673" s="16" t="s">
        <v>87</v>
      </c>
      <c r="BB1673" s="16" t="s">
        <v>87</v>
      </c>
      <c r="BC1673" s="16"/>
      <c r="BD1673" s="18" t="s">
        <v>87</v>
      </c>
      <c r="BE1673" s="16"/>
      <c r="BF1673" s="16" t="s">
        <v>87</v>
      </c>
      <c r="BG1673" s="31"/>
      <c r="BH1673" s="16"/>
      <c r="BI1673" s="19"/>
      <c r="BJ1673" s="16"/>
      <c r="BK1673" s="16"/>
      <c r="BL1673" s="34"/>
    </row>
    <row r="1674" spans="1:64" ht="22.5">
      <c r="A1674" s="15">
        <v>1832</v>
      </c>
      <c r="B1674" s="16">
        <v>301</v>
      </c>
      <c r="C1674" s="17" t="s">
        <v>64</v>
      </c>
      <c r="D1674" s="18">
        <v>1214464903</v>
      </c>
      <c r="E1674" s="18">
        <v>1214464903</v>
      </c>
      <c r="F1674" s="18">
        <v>1214464903</v>
      </c>
      <c r="G1674" s="17" t="s">
        <v>7825</v>
      </c>
      <c r="H1674" s="16" t="s">
        <v>89</v>
      </c>
      <c r="I1674" s="19">
        <v>30338</v>
      </c>
      <c r="J1674" s="16">
        <f ca="1">IF(I1674=0," ",DATEDIF(I1674,TODAY(),"Y"))</f>
        <v>42</v>
      </c>
      <c r="K1674" s="17" t="s">
        <v>67</v>
      </c>
      <c r="L1674" s="16">
        <v>4070</v>
      </c>
      <c r="M1674" s="16" t="s">
        <v>3596</v>
      </c>
      <c r="N1674" s="16" t="s">
        <v>3597</v>
      </c>
      <c r="O1674" s="35" t="s">
        <v>3598</v>
      </c>
      <c r="P1674" s="16" t="s">
        <v>71</v>
      </c>
      <c r="Q1674" s="16" t="s">
        <v>131</v>
      </c>
      <c r="R1674" s="38" t="s">
        <v>73</v>
      </c>
      <c r="S1674" s="22"/>
      <c r="T1674" s="22">
        <v>1832</v>
      </c>
      <c r="U1674" s="22" t="s">
        <v>3597</v>
      </c>
      <c r="V1674" s="37" t="s">
        <v>3598</v>
      </c>
      <c r="W1674" s="16">
        <v>1000</v>
      </c>
      <c r="X1674" s="16" t="s">
        <v>74</v>
      </c>
      <c r="Y1674" s="16" t="s">
        <v>3599</v>
      </c>
      <c r="Z1674" s="16" t="s">
        <v>3600</v>
      </c>
      <c r="AA1674" s="16" t="s">
        <v>671</v>
      </c>
      <c r="AB1674" s="33" t="s">
        <v>6445</v>
      </c>
      <c r="AC1674" s="16" t="s">
        <v>692</v>
      </c>
      <c r="AD1674" s="16" t="s">
        <v>6446</v>
      </c>
      <c r="AE1674" s="16" t="s">
        <v>3601</v>
      </c>
      <c r="AF1674" s="24">
        <v>2948278</v>
      </c>
      <c r="AG1674" s="25" t="s">
        <v>78</v>
      </c>
      <c r="AH1674" s="24">
        <v>2948278</v>
      </c>
      <c r="AI1674" s="26" t="s">
        <v>78</v>
      </c>
      <c r="AJ1674" s="27">
        <v>43285</v>
      </c>
      <c r="AK1674" s="19"/>
      <c r="AL1674" s="28">
        <f t="shared" ca="1" si="143"/>
        <v>6.75</v>
      </c>
      <c r="AM1674" s="16" t="s">
        <v>173</v>
      </c>
      <c r="AN1674" s="16" t="s">
        <v>94</v>
      </c>
      <c r="AO1674" s="36" t="s">
        <v>693</v>
      </c>
      <c r="AP1674" s="30">
        <v>6.9690000000000002E-2</v>
      </c>
      <c r="AQ1674" s="31" t="s">
        <v>7826</v>
      </c>
      <c r="AR1674" s="16" t="s">
        <v>7826</v>
      </c>
      <c r="AS1674" s="16" t="s">
        <v>107</v>
      </c>
      <c r="AT1674" s="16"/>
      <c r="AU1674" s="33"/>
      <c r="AV1674" s="16"/>
      <c r="AW1674" s="16" t="s">
        <v>7827</v>
      </c>
      <c r="AX1674" s="16">
        <v>3134200112</v>
      </c>
      <c r="AY1674" s="16" t="s">
        <v>78</v>
      </c>
      <c r="AZ1674" s="16" t="str">
        <f t="shared" ca="1" si="145"/>
        <v xml:space="preserve"> </v>
      </c>
      <c r="BA1674" s="16" t="s">
        <v>87</v>
      </c>
      <c r="BB1674" s="16" t="s">
        <v>211</v>
      </c>
      <c r="BC1674" s="16"/>
      <c r="BD1674" s="18" t="s">
        <v>87</v>
      </c>
      <c r="BE1674" s="16"/>
      <c r="BF1674" s="16" t="s">
        <v>87</v>
      </c>
      <c r="BG1674" s="31"/>
      <c r="BH1674" s="16"/>
      <c r="BI1674" s="19"/>
      <c r="BJ1674" s="16"/>
      <c r="BK1674" s="16"/>
      <c r="BL1674" s="34"/>
    </row>
    <row r="1675" spans="1:64" ht="22.5">
      <c r="A1675" s="15">
        <v>1833</v>
      </c>
      <c r="B1675" s="16">
        <v>301</v>
      </c>
      <c r="C1675" s="17" t="s">
        <v>64</v>
      </c>
      <c r="D1675" s="18">
        <v>1214464911</v>
      </c>
      <c r="E1675" s="18">
        <v>1214464911</v>
      </c>
      <c r="F1675" s="18">
        <v>1214464911</v>
      </c>
      <c r="G1675" s="17" t="s">
        <v>7828</v>
      </c>
      <c r="H1675" s="16" t="s">
        <v>89</v>
      </c>
      <c r="I1675" s="19">
        <v>30662</v>
      </c>
      <c r="J1675" s="16">
        <f ca="1">IF(I1675=0," ",DATEDIF(I1675,TODAY(),"Y"))</f>
        <v>41</v>
      </c>
      <c r="K1675" s="17" t="s">
        <v>67</v>
      </c>
      <c r="L1675" s="16">
        <v>4070</v>
      </c>
      <c r="M1675" s="16" t="s">
        <v>3596</v>
      </c>
      <c r="N1675" s="16" t="s">
        <v>3597</v>
      </c>
      <c r="O1675" s="35" t="s">
        <v>3598</v>
      </c>
      <c r="P1675" s="16" t="s">
        <v>71</v>
      </c>
      <c r="Q1675" s="16" t="s">
        <v>131</v>
      </c>
      <c r="R1675" s="38" t="s">
        <v>73</v>
      </c>
      <c r="S1675" s="22"/>
      <c r="T1675" s="22">
        <v>1833</v>
      </c>
      <c r="U1675" s="22" t="s">
        <v>3597</v>
      </c>
      <c r="V1675" s="37" t="s">
        <v>3598</v>
      </c>
      <c r="W1675" s="16">
        <v>1000</v>
      </c>
      <c r="X1675" s="16" t="s">
        <v>74</v>
      </c>
      <c r="Y1675" s="16" t="s">
        <v>3599</v>
      </c>
      <c r="Z1675" s="16" t="s">
        <v>3600</v>
      </c>
      <c r="AA1675" s="16" t="s">
        <v>671</v>
      </c>
      <c r="AB1675" s="33" t="s">
        <v>6445</v>
      </c>
      <c r="AC1675" s="16" t="s">
        <v>692</v>
      </c>
      <c r="AD1675" s="16" t="s">
        <v>6446</v>
      </c>
      <c r="AE1675" s="16" t="s">
        <v>3601</v>
      </c>
      <c r="AF1675" s="24">
        <v>2948278</v>
      </c>
      <c r="AG1675" s="25" t="s">
        <v>78</v>
      </c>
      <c r="AH1675" s="24">
        <v>2948278</v>
      </c>
      <c r="AI1675" s="26" t="s">
        <v>78</v>
      </c>
      <c r="AJ1675" s="27">
        <v>43059</v>
      </c>
      <c r="AK1675" s="19"/>
      <c r="AL1675" s="28">
        <f t="shared" ca="1" si="143"/>
        <v>7.333333333333333</v>
      </c>
      <c r="AM1675" s="16" t="s">
        <v>173</v>
      </c>
      <c r="AN1675" s="16" t="s">
        <v>94</v>
      </c>
      <c r="AO1675" s="36" t="s">
        <v>693</v>
      </c>
      <c r="AP1675" s="30">
        <v>6.9690000000000002E-2</v>
      </c>
      <c r="AQ1675" s="31" t="s">
        <v>7829</v>
      </c>
      <c r="AR1675" s="16" t="s">
        <v>7830</v>
      </c>
      <c r="AS1675" s="16" t="s">
        <v>107</v>
      </c>
      <c r="AT1675" s="16"/>
      <c r="AU1675" s="33"/>
      <c r="AV1675" s="16"/>
      <c r="AW1675" s="16" t="s">
        <v>7831</v>
      </c>
      <c r="AX1675" s="16">
        <v>3144225185</v>
      </c>
      <c r="AY1675" s="16" t="s">
        <v>78</v>
      </c>
      <c r="AZ1675" s="16" t="str">
        <f t="shared" ca="1" si="145"/>
        <v xml:space="preserve"> </v>
      </c>
      <c r="BA1675" s="16" t="s">
        <v>87</v>
      </c>
      <c r="BB1675" s="16" t="s">
        <v>87</v>
      </c>
      <c r="BC1675" s="16"/>
      <c r="BD1675" s="18" t="s">
        <v>87</v>
      </c>
      <c r="BE1675" s="16"/>
      <c r="BF1675" s="16" t="s">
        <v>87</v>
      </c>
      <c r="BG1675" s="31"/>
      <c r="BH1675" s="16"/>
      <c r="BI1675" s="19"/>
      <c r="BJ1675" s="16"/>
      <c r="BK1675" s="16"/>
      <c r="BL1675" s="34"/>
    </row>
    <row r="1676" spans="1:64" ht="22.5">
      <c r="A1676" s="15">
        <v>1835</v>
      </c>
      <c r="B1676" s="16">
        <v>301</v>
      </c>
      <c r="C1676" s="17" t="s">
        <v>64</v>
      </c>
      <c r="D1676" s="18">
        <v>1214464934</v>
      </c>
      <c r="E1676" s="18">
        <v>1214464934</v>
      </c>
      <c r="F1676" s="18">
        <v>1214464934</v>
      </c>
      <c r="G1676" s="17" t="s">
        <v>7832</v>
      </c>
      <c r="H1676" s="16" t="s">
        <v>89</v>
      </c>
      <c r="I1676" s="19" t="s">
        <v>7833</v>
      </c>
      <c r="J1676" s="16">
        <f t="shared" ref="J1676:J1701" ca="1" si="146">IF(I1676=0," ",DATEDIF(I1676,TODAY(),"Y"))</f>
        <v>40</v>
      </c>
      <c r="K1676" s="17" t="s">
        <v>67</v>
      </c>
      <c r="L1676" s="16">
        <v>4070</v>
      </c>
      <c r="M1676" s="16" t="s">
        <v>3596</v>
      </c>
      <c r="N1676" s="16" t="s">
        <v>3597</v>
      </c>
      <c r="O1676" s="35" t="s">
        <v>3598</v>
      </c>
      <c r="P1676" s="16" t="s">
        <v>71</v>
      </c>
      <c r="Q1676" s="16" t="s">
        <v>131</v>
      </c>
      <c r="R1676" s="38" t="s">
        <v>73</v>
      </c>
      <c r="S1676" s="22"/>
      <c r="T1676" s="22">
        <v>1835</v>
      </c>
      <c r="U1676" s="22" t="s">
        <v>3597</v>
      </c>
      <c r="V1676" s="37" t="s">
        <v>3598</v>
      </c>
      <c r="W1676" s="16">
        <v>1000</v>
      </c>
      <c r="X1676" s="16" t="s">
        <v>74</v>
      </c>
      <c r="Y1676" s="16" t="s">
        <v>3599</v>
      </c>
      <c r="Z1676" s="16" t="s">
        <v>3600</v>
      </c>
      <c r="AA1676" s="16" t="s">
        <v>671</v>
      </c>
      <c r="AB1676" s="33" t="s">
        <v>6445</v>
      </c>
      <c r="AC1676" s="16" t="s">
        <v>692</v>
      </c>
      <c r="AD1676" s="16" t="s">
        <v>6446</v>
      </c>
      <c r="AE1676" s="16" t="s">
        <v>3601</v>
      </c>
      <c r="AF1676" s="24">
        <v>2948278</v>
      </c>
      <c r="AG1676" s="25" t="s">
        <v>78</v>
      </c>
      <c r="AH1676" s="24">
        <v>2948278</v>
      </c>
      <c r="AI1676" s="26" t="s">
        <v>78</v>
      </c>
      <c r="AJ1676" s="27">
        <v>42996</v>
      </c>
      <c r="AK1676" s="19"/>
      <c r="AL1676" s="28">
        <f t="shared" ca="1" si="143"/>
        <v>7.5</v>
      </c>
      <c r="AM1676" s="16" t="s">
        <v>183</v>
      </c>
      <c r="AN1676" s="16" t="s">
        <v>94</v>
      </c>
      <c r="AO1676" s="36" t="s">
        <v>693</v>
      </c>
      <c r="AP1676" s="30">
        <v>6.9690000000000002E-2</v>
      </c>
      <c r="AQ1676" s="31" t="s">
        <v>7834</v>
      </c>
      <c r="AR1676" s="16" t="s">
        <v>7835</v>
      </c>
      <c r="AS1676" s="16" t="s">
        <v>107</v>
      </c>
      <c r="AT1676" s="16"/>
      <c r="AU1676" s="33"/>
      <c r="AV1676" s="16"/>
      <c r="AW1676" s="16" t="s">
        <v>7836</v>
      </c>
      <c r="AX1676" s="16">
        <v>3143141752</v>
      </c>
      <c r="AY1676" s="16" t="s">
        <v>78</v>
      </c>
      <c r="AZ1676" s="16" t="str">
        <f t="shared" ca="1" si="145"/>
        <v xml:space="preserve"> </v>
      </c>
      <c r="BA1676" s="16" t="s">
        <v>87</v>
      </c>
      <c r="BB1676" s="16" t="s">
        <v>87</v>
      </c>
      <c r="BC1676" s="16"/>
      <c r="BD1676" s="18" t="s">
        <v>87</v>
      </c>
      <c r="BE1676" s="16"/>
      <c r="BF1676" s="16" t="s">
        <v>87</v>
      </c>
      <c r="BG1676" s="31"/>
      <c r="BH1676" s="16"/>
      <c r="BI1676" s="19"/>
      <c r="BJ1676" s="16"/>
      <c r="BK1676" s="16"/>
      <c r="BL1676" s="34"/>
    </row>
    <row r="1677" spans="1:64">
      <c r="A1677" s="15">
        <v>1836</v>
      </c>
      <c r="B1677" s="16">
        <v>301</v>
      </c>
      <c r="C1677" s="17" t="s">
        <v>64</v>
      </c>
      <c r="D1677" s="18">
        <v>1214464959</v>
      </c>
      <c r="E1677" s="18">
        <v>1214464959</v>
      </c>
      <c r="F1677" s="18">
        <v>1214464959</v>
      </c>
      <c r="G1677" s="17" t="s">
        <v>7837</v>
      </c>
      <c r="H1677" s="16" t="s">
        <v>89</v>
      </c>
      <c r="I1677" s="19">
        <v>33311</v>
      </c>
      <c r="J1677" s="16">
        <f t="shared" ca="1" si="146"/>
        <v>34</v>
      </c>
      <c r="K1677" s="17" t="s">
        <v>67</v>
      </c>
      <c r="L1677" s="16">
        <v>4070</v>
      </c>
      <c r="M1677" s="16" t="s">
        <v>3596</v>
      </c>
      <c r="N1677" s="16" t="s">
        <v>3597</v>
      </c>
      <c r="O1677" s="35" t="s">
        <v>3598</v>
      </c>
      <c r="P1677" s="16" t="s">
        <v>71</v>
      </c>
      <c r="Q1677" s="16" t="s">
        <v>131</v>
      </c>
      <c r="R1677" s="38" t="s">
        <v>73</v>
      </c>
      <c r="S1677" s="22"/>
      <c r="T1677" s="22">
        <v>1836</v>
      </c>
      <c r="U1677" s="22" t="s">
        <v>3597</v>
      </c>
      <c r="V1677" s="37" t="s">
        <v>3598</v>
      </c>
      <c r="W1677" s="16">
        <v>1000</v>
      </c>
      <c r="X1677" s="16" t="s">
        <v>74</v>
      </c>
      <c r="Y1677" s="16" t="s">
        <v>3599</v>
      </c>
      <c r="Z1677" s="16" t="s">
        <v>3600</v>
      </c>
      <c r="AA1677" s="16" t="s">
        <v>76</v>
      </c>
      <c r="AB1677" s="16" t="s">
        <v>76</v>
      </c>
      <c r="AC1677" s="16" t="s">
        <v>76</v>
      </c>
      <c r="AD1677" s="16"/>
      <c r="AE1677" s="16" t="s">
        <v>3601</v>
      </c>
      <c r="AF1677" s="24">
        <v>2948278</v>
      </c>
      <c r="AG1677" s="25" t="s">
        <v>78</v>
      </c>
      <c r="AH1677" s="24">
        <v>2948278</v>
      </c>
      <c r="AI1677" s="26" t="s">
        <v>78</v>
      </c>
      <c r="AJ1677" s="27">
        <v>43068</v>
      </c>
      <c r="AK1677" s="19"/>
      <c r="AL1677" s="28">
        <f t="shared" ca="1" si="143"/>
        <v>7.333333333333333</v>
      </c>
      <c r="AM1677" s="16" t="s">
        <v>173</v>
      </c>
      <c r="AN1677" s="16" t="s">
        <v>94</v>
      </c>
      <c r="AO1677" s="36" t="s">
        <v>82</v>
      </c>
      <c r="AP1677" s="30">
        <v>6.9690000000000002E-2</v>
      </c>
      <c r="AQ1677" s="31" t="s">
        <v>7838</v>
      </c>
      <c r="AR1677" s="16" t="s">
        <v>7839</v>
      </c>
      <c r="AS1677" s="16" t="s">
        <v>107</v>
      </c>
      <c r="AT1677" s="16"/>
      <c r="AU1677" s="33"/>
      <c r="AV1677" s="16"/>
      <c r="AW1677" s="16" t="s">
        <v>7840</v>
      </c>
      <c r="AX1677" s="16">
        <v>3127909249</v>
      </c>
      <c r="AY1677" s="16" t="s">
        <v>78</v>
      </c>
      <c r="AZ1677" s="16" t="str">
        <f t="shared" ca="1" si="145"/>
        <v xml:space="preserve"> </v>
      </c>
      <c r="BA1677" s="16" t="s">
        <v>87</v>
      </c>
      <c r="BB1677" s="16" t="s">
        <v>87</v>
      </c>
      <c r="BC1677" s="16"/>
      <c r="BD1677" s="18" t="s">
        <v>87</v>
      </c>
      <c r="BE1677" s="16"/>
      <c r="BF1677" s="16" t="s">
        <v>87</v>
      </c>
      <c r="BG1677" s="31"/>
      <c r="BH1677" s="16"/>
      <c r="BI1677" s="19"/>
      <c r="BJ1677" s="16"/>
      <c r="BK1677" s="16"/>
      <c r="BL1677" s="34"/>
    </row>
    <row r="1678" spans="1:64">
      <c r="A1678" s="15">
        <v>1837</v>
      </c>
      <c r="B1678" s="16">
        <v>301</v>
      </c>
      <c r="C1678" s="17" t="s">
        <v>64</v>
      </c>
      <c r="D1678" s="18">
        <v>1218214502</v>
      </c>
      <c r="E1678" s="18">
        <v>1218214502</v>
      </c>
      <c r="F1678" s="18">
        <v>1218214502</v>
      </c>
      <c r="G1678" s="17" t="s">
        <v>7841</v>
      </c>
      <c r="H1678" s="16" t="s">
        <v>89</v>
      </c>
      <c r="I1678" s="19">
        <v>33780</v>
      </c>
      <c r="J1678" s="16">
        <f t="shared" ca="1" si="146"/>
        <v>32</v>
      </c>
      <c r="K1678" s="17" t="s">
        <v>67</v>
      </c>
      <c r="L1678" s="16">
        <v>4070</v>
      </c>
      <c r="M1678" s="16" t="s">
        <v>3596</v>
      </c>
      <c r="N1678" s="16" t="s">
        <v>3597</v>
      </c>
      <c r="O1678" s="35" t="s">
        <v>3598</v>
      </c>
      <c r="P1678" s="16" t="s">
        <v>71</v>
      </c>
      <c r="Q1678" s="16" t="s">
        <v>131</v>
      </c>
      <c r="R1678" s="38" t="s">
        <v>73</v>
      </c>
      <c r="S1678" s="22"/>
      <c r="T1678" s="22">
        <v>1837</v>
      </c>
      <c r="U1678" s="22" t="s">
        <v>3597</v>
      </c>
      <c r="V1678" s="37" t="s">
        <v>3598</v>
      </c>
      <c r="W1678" s="16">
        <v>1000</v>
      </c>
      <c r="X1678" s="16" t="s">
        <v>74</v>
      </c>
      <c r="Y1678" s="16" t="s">
        <v>3599</v>
      </c>
      <c r="Z1678" s="16" t="s">
        <v>3600</v>
      </c>
      <c r="AA1678" s="16" t="s">
        <v>463</v>
      </c>
      <c r="AB1678" s="16" t="s">
        <v>3902</v>
      </c>
      <c r="AC1678" s="16" t="s">
        <v>465</v>
      </c>
      <c r="AD1678" s="16"/>
      <c r="AE1678" s="16" t="s">
        <v>3601</v>
      </c>
      <c r="AF1678" s="24">
        <v>2948278</v>
      </c>
      <c r="AG1678" s="25" t="s">
        <v>78</v>
      </c>
      <c r="AH1678" s="24">
        <v>2948278</v>
      </c>
      <c r="AI1678" s="26" t="s">
        <v>78</v>
      </c>
      <c r="AJ1678" s="27">
        <v>43308</v>
      </c>
      <c r="AK1678" s="19"/>
      <c r="AL1678" s="28">
        <f t="shared" ca="1" si="143"/>
        <v>6.666666666666667</v>
      </c>
      <c r="AM1678" s="16" t="s">
        <v>1390</v>
      </c>
      <c r="AN1678" s="16" t="s">
        <v>121</v>
      </c>
      <c r="AO1678" s="36" t="s">
        <v>466</v>
      </c>
      <c r="AP1678" s="30">
        <v>6.9690000000000002E-2</v>
      </c>
      <c r="AQ1678" s="31" t="s">
        <v>7842</v>
      </c>
      <c r="AR1678" s="16" t="s">
        <v>7842</v>
      </c>
      <c r="AS1678" s="16" t="s">
        <v>107</v>
      </c>
      <c r="AT1678" s="16"/>
      <c r="AU1678" s="33"/>
      <c r="AV1678" s="16"/>
      <c r="AW1678" s="16" t="s">
        <v>7843</v>
      </c>
      <c r="AX1678" s="16">
        <v>3145831328</v>
      </c>
      <c r="AY1678" s="16" t="s">
        <v>78</v>
      </c>
      <c r="AZ1678" s="16" t="str">
        <f t="shared" ca="1" si="145"/>
        <v xml:space="preserve"> </v>
      </c>
      <c r="BA1678" s="16" t="s">
        <v>87</v>
      </c>
      <c r="BB1678" s="16" t="s">
        <v>87</v>
      </c>
      <c r="BC1678" s="16"/>
      <c r="BD1678" s="18" t="s">
        <v>87</v>
      </c>
      <c r="BE1678" s="16"/>
      <c r="BF1678" s="16" t="s">
        <v>87</v>
      </c>
      <c r="BG1678" s="31"/>
      <c r="BH1678" s="16"/>
      <c r="BI1678" s="19"/>
      <c r="BJ1678" s="16"/>
      <c r="BK1678" s="16"/>
      <c r="BL1678" s="34"/>
    </row>
    <row r="1679" spans="1:64">
      <c r="A1679" s="15">
        <v>1838</v>
      </c>
      <c r="B1679" s="16">
        <v>301</v>
      </c>
      <c r="C1679" s="17" t="s">
        <v>64</v>
      </c>
      <c r="D1679" s="18">
        <v>1236438100</v>
      </c>
      <c r="E1679" s="18">
        <v>1236438100</v>
      </c>
      <c r="F1679" s="18">
        <v>1236438100</v>
      </c>
      <c r="G1679" s="17" t="s">
        <v>7844</v>
      </c>
      <c r="H1679" s="16" t="s">
        <v>66</v>
      </c>
      <c r="I1679" s="19" t="s">
        <v>7845</v>
      </c>
      <c r="J1679" s="16">
        <f t="shared" ca="1" si="146"/>
        <v>42</v>
      </c>
      <c r="K1679" s="17" t="s">
        <v>67</v>
      </c>
      <c r="L1679" s="16">
        <v>4070</v>
      </c>
      <c r="M1679" s="16" t="s">
        <v>3596</v>
      </c>
      <c r="N1679" s="16" t="s">
        <v>3597</v>
      </c>
      <c r="O1679" s="35" t="s">
        <v>3598</v>
      </c>
      <c r="P1679" s="16" t="s">
        <v>71</v>
      </c>
      <c r="Q1679" s="16" t="s">
        <v>131</v>
      </c>
      <c r="R1679" s="38" t="s">
        <v>73</v>
      </c>
      <c r="S1679" s="22"/>
      <c r="T1679" s="22">
        <v>1838</v>
      </c>
      <c r="U1679" s="22" t="s">
        <v>3597</v>
      </c>
      <c r="V1679" s="37" t="s">
        <v>3598</v>
      </c>
      <c r="W1679" s="16">
        <v>1000</v>
      </c>
      <c r="X1679" s="16" t="s">
        <v>74</v>
      </c>
      <c r="Y1679" s="16" t="s">
        <v>3599</v>
      </c>
      <c r="Z1679" s="16" t="s">
        <v>3600</v>
      </c>
      <c r="AA1679" s="16" t="s">
        <v>339</v>
      </c>
      <c r="AB1679" s="16" t="s">
        <v>7846</v>
      </c>
      <c r="AC1679" s="16" t="s">
        <v>341</v>
      </c>
      <c r="AD1679" s="16" t="s">
        <v>7847</v>
      </c>
      <c r="AE1679" s="16" t="s">
        <v>3601</v>
      </c>
      <c r="AF1679" s="24">
        <v>2948278</v>
      </c>
      <c r="AG1679" s="25" t="s">
        <v>78</v>
      </c>
      <c r="AH1679" s="24">
        <v>2948278</v>
      </c>
      <c r="AI1679" s="26" t="s">
        <v>78</v>
      </c>
      <c r="AJ1679" s="27">
        <v>42989</v>
      </c>
      <c r="AK1679" s="19"/>
      <c r="AL1679" s="28">
        <f t="shared" ca="1" si="143"/>
        <v>7.5</v>
      </c>
      <c r="AM1679" s="16" t="s">
        <v>183</v>
      </c>
      <c r="AN1679" s="16" t="s">
        <v>94</v>
      </c>
      <c r="AO1679" s="36" t="s">
        <v>343</v>
      </c>
      <c r="AP1679" s="30">
        <v>6.9690000000000002E-2</v>
      </c>
      <c r="AQ1679" s="31" t="s">
        <v>7848</v>
      </c>
      <c r="AR1679" s="16" t="s">
        <v>7848</v>
      </c>
      <c r="AS1679" s="16" t="s">
        <v>107</v>
      </c>
      <c r="AT1679" s="16"/>
      <c r="AU1679" s="33"/>
      <c r="AV1679" s="16"/>
      <c r="AW1679" s="16" t="s">
        <v>7849</v>
      </c>
      <c r="AX1679" s="16" t="s">
        <v>7850</v>
      </c>
      <c r="AY1679" s="16" t="s">
        <v>78</v>
      </c>
      <c r="AZ1679" s="16" t="str">
        <f t="shared" ca="1" si="145"/>
        <v xml:space="preserve"> </v>
      </c>
      <c r="BA1679" s="16" t="s">
        <v>87</v>
      </c>
      <c r="BB1679" s="16" t="s">
        <v>87</v>
      </c>
      <c r="BC1679" s="16"/>
      <c r="BD1679" s="18" t="s">
        <v>87</v>
      </c>
      <c r="BE1679" s="16"/>
      <c r="BF1679" s="16" t="s">
        <v>87</v>
      </c>
      <c r="BG1679" s="31"/>
      <c r="BH1679" s="16"/>
      <c r="BI1679" s="19"/>
      <c r="BJ1679" s="16"/>
      <c r="BK1679" s="16"/>
      <c r="BL1679" s="34"/>
    </row>
    <row r="1680" spans="1:64">
      <c r="A1680" s="15">
        <v>1839</v>
      </c>
      <c r="B1680" s="16">
        <v>301</v>
      </c>
      <c r="C1680" s="17" t="s">
        <v>64</v>
      </c>
      <c r="D1680" s="18">
        <v>1236438102</v>
      </c>
      <c r="E1680" s="18">
        <v>1236438102</v>
      </c>
      <c r="F1680" s="18">
        <v>1236438102</v>
      </c>
      <c r="G1680" s="17" t="s">
        <v>7851</v>
      </c>
      <c r="H1680" s="16" t="s">
        <v>229</v>
      </c>
      <c r="I1680" s="19">
        <v>35288</v>
      </c>
      <c r="J1680" s="16">
        <f t="shared" ca="1" si="146"/>
        <v>28</v>
      </c>
      <c r="K1680" s="17" t="s">
        <v>67</v>
      </c>
      <c r="L1680" s="16">
        <v>4070</v>
      </c>
      <c r="M1680" s="16" t="s">
        <v>3596</v>
      </c>
      <c r="N1680" s="16" t="s">
        <v>3597</v>
      </c>
      <c r="O1680" s="35" t="s">
        <v>3598</v>
      </c>
      <c r="P1680" s="16" t="s">
        <v>71</v>
      </c>
      <c r="Q1680" s="16" t="s">
        <v>131</v>
      </c>
      <c r="R1680" s="38" t="s">
        <v>73</v>
      </c>
      <c r="S1680" s="22"/>
      <c r="T1680" s="22">
        <v>1839</v>
      </c>
      <c r="U1680" s="22" t="s">
        <v>3597</v>
      </c>
      <c r="V1680" s="37" t="s">
        <v>3598</v>
      </c>
      <c r="W1680" s="16">
        <v>1000</v>
      </c>
      <c r="X1680" s="16" t="s">
        <v>74</v>
      </c>
      <c r="Y1680" s="16" t="s">
        <v>3599</v>
      </c>
      <c r="Z1680" s="16" t="s">
        <v>3600</v>
      </c>
      <c r="AA1680" s="16" t="s">
        <v>339</v>
      </c>
      <c r="AB1680" s="16" t="s">
        <v>340</v>
      </c>
      <c r="AC1680" s="16" t="s">
        <v>341</v>
      </c>
      <c r="AD1680" s="16"/>
      <c r="AE1680" s="16" t="s">
        <v>3601</v>
      </c>
      <c r="AF1680" s="24">
        <v>2948278</v>
      </c>
      <c r="AG1680" s="25" t="s">
        <v>78</v>
      </c>
      <c r="AH1680" s="24">
        <v>2948278</v>
      </c>
      <c r="AI1680" s="26" t="s">
        <v>78</v>
      </c>
      <c r="AJ1680" s="27">
        <v>43059</v>
      </c>
      <c r="AK1680" s="19"/>
      <c r="AL1680" s="28">
        <f t="shared" ca="1" si="143"/>
        <v>7.333333333333333</v>
      </c>
      <c r="AM1680" s="16" t="s">
        <v>183</v>
      </c>
      <c r="AN1680" s="16" t="s">
        <v>94</v>
      </c>
      <c r="AO1680" s="36" t="s">
        <v>343</v>
      </c>
      <c r="AP1680" s="30">
        <v>6.9690000000000002E-2</v>
      </c>
      <c r="AQ1680" s="31" t="s">
        <v>7852</v>
      </c>
      <c r="AR1680" s="16" t="s">
        <v>7852</v>
      </c>
      <c r="AS1680" s="16" t="s">
        <v>107</v>
      </c>
      <c r="AT1680" s="16"/>
      <c r="AU1680" s="33"/>
      <c r="AV1680" s="16"/>
      <c r="AW1680" s="16" t="s">
        <v>7853</v>
      </c>
      <c r="AX1680" s="16">
        <v>3146711307</v>
      </c>
      <c r="AY1680" s="16" t="s">
        <v>78</v>
      </c>
      <c r="AZ1680" s="16" t="str">
        <f t="shared" ca="1" si="145"/>
        <v xml:space="preserve"> </v>
      </c>
      <c r="BA1680" s="16" t="s">
        <v>87</v>
      </c>
      <c r="BB1680" s="16" t="s">
        <v>87</v>
      </c>
      <c r="BC1680" s="16"/>
      <c r="BD1680" s="18" t="s">
        <v>87</v>
      </c>
      <c r="BE1680" s="16"/>
      <c r="BF1680" s="16" t="s">
        <v>87</v>
      </c>
      <c r="BG1680" s="31"/>
      <c r="BH1680" s="16"/>
      <c r="BI1680" s="19"/>
      <c r="BJ1680" s="16"/>
      <c r="BK1680" s="16"/>
      <c r="BL1680" s="34"/>
    </row>
    <row r="1681" spans="1:64">
      <c r="A1681" s="15">
        <v>1840</v>
      </c>
      <c r="B1681" s="16">
        <v>301</v>
      </c>
      <c r="C1681" s="17" t="s">
        <v>64</v>
      </c>
      <c r="D1681" s="18">
        <v>1236438106</v>
      </c>
      <c r="E1681" s="18">
        <v>1236438106</v>
      </c>
      <c r="F1681" s="18">
        <v>1236438106</v>
      </c>
      <c r="G1681" s="17" t="s">
        <v>7854</v>
      </c>
      <c r="H1681" s="16" t="s">
        <v>89</v>
      </c>
      <c r="I1681" s="19">
        <v>35576</v>
      </c>
      <c r="J1681" s="16">
        <f t="shared" ca="1" si="146"/>
        <v>27</v>
      </c>
      <c r="K1681" s="17" t="s">
        <v>67</v>
      </c>
      <c r="L1681" s="16">
        <v>4070</v>
      </c>
      <c r="M1681" s="16" t="s">
        <v>3596</v>
      </c>
      <c r="N1681" s="16" t="s">
        <v>3597</v>
      </c>
      <c r="O1681" s="35" t="s">
        <v>3598</v>
      </c>
      <c r="P1681" s="16" t="s">
        <v>71</v>
      </c>
      <c r="Q1681" s="16" t="s">
        <v>131</v>
      </c>
      <c r="R1681" s="38" t="s">
        <v>73</v>
      </c>
      <c r="S1681" s="22"/>
      <c r="T1681" s="22">
        <v>1840</v>
      </c>
      <c r="U1681" s="22" t="s">
        <v>3597</v>
      </c>
      <c r="V1681" s="37" t="s">
        <v>3598</v>
      </c>
      <c r="W1681" s="16">
        <v>1000</v>
      </c>
      <c r="X1681" s="16" t="s">
        <v>74</v>
      </c>
      <c r="Y1681" s="16" t="s">
        <v>3599</v>
      </c>
      <c r="Z1681" s="16" t="s">
        <v>3600</v>
      </c>
      <c r="AA1681" s="16" t="s">
        <v>145</v>
      </c>
      <c r="AB1681" s="16" t="s">
        <v>558</v>
      </c>
      <c r="AC1681" s="16" t="s">
        <v>559</v>
      </c>
      <c r="AD1681" s="16" t="s">
        <v>7855</v>
      </c>
      <c r="AE1681" s="16" t="s">
        <v>3601</v>
      </c>
      <c r="AF1681" s="24">
        <v>2948278</v>
      </c>
      <c r="AG1681" s="25" t="s">
        <v>78</v>
      </c>
      <c r="AH1681" s="24">
        <v>2948278</v>
      </c>
      <c r="AI1681" s="26" t="s">
        <v>78</v>
      </c>
      <c r="AJ1681" s="27">
        <v>43285</v>
      </c>
      <c r="AK1681" s="19"/>
      <c r="AL1681" s="28">
        <f t="shared" ca="1" si="143"/>
        <v>6.75</v>
      </c>
      <c r="AM1681" s="16" t="s">
        <v>183</v>
      </c>
      <c r="AN1681" s="16" t="s">
        <v>94</v>
      </c>
      <c r="AO1681" s="36" t="s">
        <v>562</v>
      </c>
      <c r="AP1681" s="30">
        <v>6.9690000000000002E-2</v>
      </c>
      <c r="AQ1681" s="31" t="s">
        <v>7856</v>
      </c>
      <c r="AR1681" s="16" t="s">
        <v>7856</v>
      </c>
      <c r="AS1681" s="16" t="s">
        <v>107</v>
      </c>
      <c r="AT1681" s="16"/>
      <c r="AU1681" s="33"/>
      <c r="AV1681" s="16"/>
      <c r="AW1681" s="16" t="s">
        <v>7857</v>
      </c>
      <c r="AX1681" s="16">
        <v>3212025424</v>
      </c>
      <c r="AY1681" s="16" t="s">
        <v>78</v>
      </c>
      <c r="AZ1681" s="16" t="str">
        <f t="shared" ca="1" si="145"/>
        <v xml:space="preserve"> </v>
      </c>
      <c r="BA1681" s="16" t="s">
        <v>87</v>
      </c>
      <c r="BB1681" s="16" t="s">
        <v>87</v>
      </c>
      <c r="BC1681" s="16"/>
      <c r="BD1681" s="18" t="s">
        <v>87</v>
      </c>
      <c r="BE1681" s="16"/>
      <c r="BF1681" s="16" t="s">
        <v>87</v>
      </c>
      <c r="BG1681" s="31"/>
      <c r="BH1681" s="16"/>
      <c r="BI1681" s="19"/>
      <c r="BJ1681" s="16"/>
      <c r="BK1681" s="16"/>
      <c r="BL1681" s="34"/>
    </row>
    <row r="1682" spans="1:64">
      <c r="A1682" s="15">
        <v>1841</v>
      </c>
      <c r="B1682" s="16">
        <v>301</v>
      </c>
      <c r="C1682" s="17" t="s">
        <v>64</v>
      </c>
      <c r="D1682" s="18">
        <v>1236438113</v>
      </c>
      <c r="E1682" s="18">
        <v>1236438113</v>
      </c>
      <c r="F1682" s="18">
        <v>1236438113</v>
      </c>
      <c r="G1682" s="17" t="s">
        <v>7858</v>
      </c>
      <c r="H1682" s="16" t="s">
        <v>89</v>
      </c>
      <c r="I1682" s="19" t="s">
        <v>7859</v>
      </c>
      <c r="J1682" s="16">
        <f t="shared" ca="1" si="146"/>
        <v>27</v>
      </c>
      <c r="K1682" s="17" t="s">
        <v>67</v>
      </c>
      <c r="L1682" s="16">
        <v>4070</v>
      </c>
      <c r="M1682" s="16" t="s">
        <v>3596</v>
      </c>
      <c r="N1682" s="16" t="s">
        <v>3597</v>
      </c>
      <c r="O1682" s="35" t="s">
        <v>3598</v>
      </c>
      <c r="P1682" s="16" t="s">
        <v>71</v>
      </c>
      <c r="Q1682" s="16" t="s">
        <v>131</v>
      </c>
      <c r="R1682" s="38" t="s">
        <v>73</v>
      </c>
      <c r="S1682" s="22"/>
      <c r="T1682" s="22">
        <v>1841</v>
      </c>
      <c r="U1682" s="22" t="s">
        <v>3597</v>
      </c>
      <c r="V1682" s="37" t="s">
        <v>3598</v>
      </c>
      <c r="W1682" s="16">
        <v>1000</v>
      </c>
      <c r="X1682" s="16" t="s">
        <v>74</v>
      </c>
      <c r="Y1682" s="16" t="s">
        <v>3599</v>
      </c>
      <c r="Z1682" s="16" t="s">
        <v>3600</v>
      </c>
      <c r="AA1682" s="16" t="s">
        <v>145</v>
      </c>
      <c r="AB1682" s="16" t="s">
        <v>1314</v>
      </c>
      <c r="AC1682" s="16" t="s">
        <v>559</v>
      </c>
      <c r="AD1682" s="16"/>
      <c r="AE1682" s="16" t="s">
        <v>3601</v>
      </c>
      <c r="AF1682" s="24">
        <v>2948278</v>
      </c>
      <c r="AG1682" s="25" t="s">
        <v>78</v>
      </c>
      <c r="AH1682" s="24">
        <v>2948278</v>
      </c>
      <c r="AI1682" s="26" t="s">
        <v>78</v>
      </c>
      <c r="AJ1682" s="27">
        <v>42989</v>
      </c>
      <c r="AK1682" s="19"/>
      <c r="AL1682" s="28">
        <f t="shared" ca="1" si="143"/>
        <v>7.5</v>
      </c>
      <c r="AM1682" s="16" t="s">
        <v>173</v>
      </c>
      <c r="AN1682" s="16" t="s">
        <v>94</v>
      </c>
      <c r="AO1682" s="36" t="s">
        <v>562</v>
      </c>
      <c r="AP1682" s="30">
        <v>6.9690000000000002E-2</v>
      </c>
      <c r="AQ1682" s="31" t="s">
        <v>7860</v>
      </c>
      <c r="AR1682" s="16" t="s">
        <v>7860</v>
      </c>
      <c r="AS1682" s="16" t="s">
        <v>107</v>
      </c>
      <c r="AT1682" s="16"/>
      <c r="AU1682" s="33"/>
      <c r="AV1682" s="16"/>
      <c r="AW1682" s="16" t="s">
        <v>7861</v>
      </c>
      <c r="AX1682" s="16">
        <v>3174317241</v>
      </c>
      <c r="AY1682" s="16" t="s">
        <v>78</v>
      </c>
      <c r="AZ1682" s="16" t="str">
        <f t="shared" ca="1" si="145"/>
        <v xml:space="preserve"> </v>
      </c>
      <c r="BA1682" s="16" t="s">
        <v>87</v>
      </c>
      <c r="BB1682" s="16" t="s">
        <v>87</v>
      </c>
      <c r="BC1682" s="16"/>
      <c r="BD1682" s="18" t="s">
        <v>87</v>
      </c>
      <c r="BE1682" s="16"/>
      <c r="BF1682" s="16" t="s">
        <v>87</v>
      </c>
      <c r="BG1682" s="31"/>
      <c r="BH1682" s="16"/>
      <c r="BI1682" s="19"/>
      <c r="BJ1682" s="16"/>
      <c r="BK1682" s="16"/>
      <c r="BL1682" s="34"/>
    </row>
    <row r="1683" spans="1:64">
      <c r="A1683" s="15">
        <v>1842</v>
      </c>
      <c r="B1683" s="16">
        <v>301</v>
      </c>
      <c r="C1683" s="17" t="s">
        <v>64</v>
      </c>
      <c r="D1683" s="18">
        <v>1236438123</v>
      </c>
      <c r="E1683" s="18">
        <v>1236438123</v>
      </c>
      <c r="F1683" s="18">
        <v>1236438123</v>
      </c>
      <c r="G1683" s="17" t="s">
        <v>7862</v>
      </c>
      <c r="H1683" s="16"/>
      <c r="I1683" s="19" t="s">
        <v>7863</v>
      </c>
      <c r="J1683" s="16">
        <f t="shared" ca="1" si="146"/>
        <v>31</v>
      </c>
      <c r="K1683" s="17" t="s">
        <v>67</v>
      </c>
      <c r="L1683" s="16">
        <v>4070</v>
      </c>
      <c r="M1683" s="16" t="s">
        <v>3596</v>
      </c>
      <c r="N1683" s="16" t="s">
        <v>3597</v>
      </c>
      <c r="O1683" s="35" t="s">
        <v>3598</v>
      </c>
      <c r="P1683" s="16" t="s">
        <v>71</v>
      </c>
      <c r="Q1683" s="16" t="s">
        <v>131</v>
      </c>
      <c r="R1683" s="38" t="s">
        <v>73</v>
      </c>
      <c r="S1683" s="22"/>
      <c r="T1683" s="22">
        <v>1842</v>
      </c>
      <c r="U1683" s="22" t="s">
        <v>3597</v>
      </c>
      <c r="V1683" s="37" t="s">
        <v>3598</v>
      </c>
      <c r="W1683" s="16">
        <v>1000</v>
      </c>
      <c r="X1683" s="16" t="s">
        <v>74</v>
      </c>
      <c r="Y1683" s="16" t="s">
        <v>3599</v>
      </c>
      <c r="Z1683" s="16" t="s">
        <v>3600</v>
      </c>
      <c r="AA1683" s="16" t="s">
        <v>76</v>
      </c>
      <c r="AB1683" s="16" t="s">
        <v>3701</v>
      </c>
      <c r="AC1683" s="16" t="s">
        <v>3702</v>
      </c>
      <c r="AD1683" s="16"/>
      <c r="AE1683" s="16" t="s">
        <v>3601</v>
      </c>
      <c r="AF1683" s="24">
        <v>2948278</v>
      </c>
      <c r="AG1683" s="25" t="s">
        <v>78</v>
      </c>
      <c r="AH1683" s="24">
        <v>2948278</v>
      </c>
      <c r="AI1683" s="26" t="s">
        <v>78</v>
      </c>
      <c r="AJ1683" s="27">
        <v>43287</v>
      </c>
      <c r="AK1683" s="19"/>
      <c r="AL1683" s="28">
        <f t="shared" ca="1" si="143"/>
        <v>6.666666666666667</v>
      </c>
      <c r="AM1683" s="16" t="s">
        <v>173</v>
      </c>
      <c r="AN1683" s="16" t="s">
        <v>94</v>
      </c>
      <c r="AO1683" s="36" t="s">
        <v>82</v>
      </c>
      <c r="AP1683" s="30">
        <v>6.9690000000000002E-2</v>
      </c>
      <c r="AQ1683" s="31" t="s">
        <v>7864</v>
      </c>
      <c r="AR1683" s="16" t="s">
        <v>7864</v>
      </c>
      <c r="AS1683" s="16" t="s">
        <v>107</v>
      </c>
      <c r="AT1683" s="16"/>
      <c r="AU1683" s="33"/>
      <c r="AV1683" s="16"/>
      <c r="AW1683" s="16" t="s">
        <v>7865</v>
      </c>
      <c r="AX1683" s="16">
        <v>3225781062</v>
      </c>
      <c r="AY1683" s="16" t="s">
        <v>78</v>
      </c>
      <c r="AZ1683" s="16" t="str">
        <f t="shared" ca="1" si="145"/>
        <v xml:space="preserve"> </v>
      </c>
      <c r="BA1683" s="16" t="s">
        <v>87</v>
      </c>
      <c r="BB1683" s="16" t="s">
        <v>87</v>
      </c>
      <c r="BC1683" s="16"/>
      <c r="BD1683" s="18" t="s">
        <v>87</v>
      </c>
      <c r="BE1683" s="16"/>
      <c r="BF1683" s="16" t="s">
        <v>87</v>
      </c>
      <c r="BG1683" s="31"/>
      <c r="BH1683" s="16"/>
      <c r="BI1683" s="19"/>
      <c r="BJ1683" s="16"/>
      <c r="BK1683" s="16"/>
      <c r="BL1683" s="34"/>
    </row>
    <row r="1684" spans="1:64">
      <c r="A1684" s="15">
        <v>1843</v>
      </c>
      <c r="B1684" s="16">
        <v>301</v>
      </c>
      <c r="C1684" s="17" t="s">
        <v>64</v>
      </c>
      <c r="D1684" s="18">
        <v>1236438135</v>
      </c>
      <c r="E1684" s="18">
        <v>1236438135</v>
      </c>
      <c r="F1684" s="18">
        <v>1236438135</v>
      </c>
      <c r="G1684" s="17" t="s">
        <v>7866</v>
      </c>
      <c r="H1684" s="16" t="s">
        <v>89</v>
      </c>
      <c r="I1684" s="19" t="s">
        <v>7867</v>
      </c>
      <c r="J1684" s="16">
        <f t="shared" ca="1" si="146"/>
        <v>47</v>
      </c>
      <c r="K1684" s="17" t="s">
        <v>67</v>
      </c>
      <c r="L1684" s="16">
        <v>4070</v>
      </c>
      <c r="M1684" s="16" t="s">
        <v>3596</v>
      </c>
      <c r="N1684" s="16" t="s">
        <v>3597</v>
      </c>
      <c r="O1684" s="35" t="s">
        <v>3598</v>
      </c>
      <c r="P1684" s="16" t="s">
        <v>71</v>
      </c>
      <c r="Q1684" s="16" t="s">
        <v>131</v>
      </c>
      <c r="R1684" s="38" t="s">
        <v>73</v>
      </c>
      <c r="S1684" s="22"/>
      <c r="T1684" s="22">
        <v>1843</v>
      </c>
      <c r="U1684" s="22" t="s">
        <v>3597</v>
      </c>
      <c r="V1684" s="37" t="s">
        <v>3598</v>
      </c>
      <c r="W1684" s="16">
        <v>1000</v>
      </c>
      <c r="X1684" s="16" t="s">
        <v>74</v>
      </c>
      <c r="Y1684" s="16" t="s">
        <v>3599</v>
      </c>
      <c r="Z1684" s="16" t="s">
        <v>3600</v>
      </c>
      <c r="AA1684" s="16" t="s">
        <v>339</v>
      </c>
      <c r="AB1684" s="16" t="s">
        <v>340</v>
      </c>
      <c r="AC1684" s="16" t="s">
        <v>341</v>
      </c>
      <c r="AD1684" s="16"/>
      <c r="AE1684" s="16" t="s">
        <v>3601</v>
      </c>
      <c r="AF1684" s="24">
        <v>2948278</v>
      </c>
      <c r="AG1684" s="25" t="s">
        <v>78</v>
      </c>
      <c r="AH1684" s="24">
        <v>2948278</v>
      </c>
      <c r="AI1684" s="26" t="s">
        <v>78</v>
      </c>
      <c r="AJ1684" s="27">
        <v>42996</v>
      </c>
      <c r="AK1684" s="19"/>
      <c r="AL1684" s="28">
        <f t="shared" ca="1" si="143"/>
        <v>7.5</v>
      </c>
      <c r="AM1684" s="16" t="s">
        <v>183</v>
      </c>
      <c r="AN1684" s="16" t="s">
        <v>94</v>
      </c>
      <c r="AO1684" s="36" t="s">
        <v>343</v>
      </c>
      <c r="AP1684" s="30">
        <v>6.9690000000000002E-2</v>
      </c>
      <c r="AQ1684" s="31" t="s">
        <v>7868</v>
      </c>
      <c r="AR1684" s="16" t="s">
        <v>7869</v>
      </c>
      <c r="AS1684" s="16" t="s">
        <v>107</v>
      </c>
      <c r="AT1684" s="16"/>
      <c r="AU1684" s="33"/>
      <c r="AV1684" s="16"/>
      <c r="AW1684" s="16" t="s">
        <v>7870</v>
      </c>
      <c r="AX1684" s="16">
        <v>3216304839</v>
      </c>
      <c r="AY1684" s="16" t="s">
        <v>78</v>
      </c>
      <c r="AZ1684" s="16" t="str">
        <f t="shared" ca="1" si="145"/>
        <v xml:space="preserve"> </v>
      </c>
      <c r="BA1684" s="16" t="s">
        <v>87</v>
      </c>
      <c r="BB1684" s="16" t="s">
        <v>87</v>
      </c>
      <c r="BC1684" s="16"/>
      <c r="BD1684" s="18" t="s">
        <v>87</v>
      </c>
      <c r="BE1684" s="16"/>
      <c r="BF1684" s="16" t="s">
        <v>87</v>
      </c>
      <c r="BG1684" s="31"/>
      <c r="BH1684" s="16"/>
      <c r="BI1684" s="19"/>
      <c r="BJ1684" s="16"/>
      <c r="BK1684" s="16"/>
      <c r="BL1684" s="34"/>
    </row>
    <row r="1685" spans="1:64">
      <c r="A1685" s="15">
        <v>1844</v>
      </c>
      <c r="B1685" s="16">
        <v>301</v>
      </c>
      <c r="C1685" s="17" t="s">
        <v>112</v>
      </c>
      <c r="D1685" s="18">
        <v>1236438141</v>
      </c>
      <c r="E1685" s="18">
        <v>1236438141</v>
      </c>
      <c r="F1685" s="18">
        <v>1236438141</v>
      </c>
      <c r="G1685" s="17" t="s">
        <v>7871</v>
      </c>
      <c r="H1685" s="16" t="s">
        <v>89</v>
      </c>
      <c r="I1685" s="19">
        <v>35614</v>
      </c>
      <c r="J1685" s="16">
        <f t="shared" ca="1" si="146"/>
        <v>27</v>
      </c>
      <c r="K1685" s="17" t="s">
        <v>67</v>
      </c>
      <c r="L1685" s="16">
        <v>4070</v>
      </c>
      <c r="M1685" s="16" t="s">
        <v>3596</v>
      </c>
      <c r="N1685" s="16" t="s">
        <v>3597</v>
      </c>
      <c r="O1685" s="35" t="s">
        <v>3598</v>
      </c>
      <c r="P1685" s="16" t="s">
        <v>71</v>
      </c>
      <c r="Q1685" s="16" t="s">
        <v>131</v>
      </c>
      <c r="R1685" s="38" t="s">
        <v>73</v>
      </c>
      <c r="S1685" s="22"/>
      <c r="T1685" s="22">
        <v>1844</v>
      </c>
      <c r="U1685" s="22" t="s">
        <v>3597</v>
      </c>
      <c r="V1685" s="37" t="s">
        <v>3598</v>
      </c>
      <c r="W1685" s="16">
        <v>1000</v>
      </c>
      <c r="X1685" s="16" t="s">
        <v>74</v>
      </c>
      <c r="Y1685" s="16" t="s">
        <v>3599</v>
      </c>
      <c r="Z1685" s="16" t="s">
        <v>3600</v>
      </c>
      <c r="AA1685" s="16" t="s">
        <v>1359</v>
      </c>
      <c r="AB1685" s="16" t="s">
        <v>4352</v>
      </c>
      <c r="AC1685" s="16" t="s">
        <v>1951</v>
      </c>
      <c r="AD1685" s="16"/>
      <c r="AE1685" s="16" t="s">
        <v>3601</v>
      </c>
      <c r="AF1685" s="24">
        <v>2948278</v>
      </c>
      <c r="AG1685" s="25" t="s">
        <v>78</v>
      </c>
      <c r="AH1685" s="24">
        <v>2948278</v>
      </c>
      <c r="AI1685" s="26" t="s">
        <v>78</v>
      </c>
      <c r="AJ1685" s="27">
        <v>43059</v>
      </c>
      <c r="AK1685" s="19"/>
      <c r="AL1685" s="28">
        <f t="shared" ca="1" si="143"/>
        <v>7.333333333333333</v>
      </c>
      <c r="AM1685" s="16" t="s">
        <v>183</v>
      </c>
      <c r="AN1685" s="16" t="s">
        <v>94</v>
      </c>
      <c r="AO1685" s="36" t="s">
        <v>1953</v>
      </c>
      <c r="AP1685" s="30">
        <v>6.9690000000000002E-2</v>
      </c>
      <c r="AQ1685" s="31" t="s">
        <v>7872</v>
      </c>
      <c r="AR1685" s="16" t="s">
        <v>7872</v>
      </c>
      <c r="AS1685" s="16" t="s">
        <v>107</v>
      </c>
      <c r="AT1685" s="16"/>
      <c r="AU1685" s="33"/>
      <c r="AV1685" s="16"/>
      <c r="AW1685" s="16" t="s">
        <v>7873</v>
      </c>
      <c r="AX1685" s="16">
        <v>3148313179</v>
      </c>
      <c r="AY1685" s="16" t="s">
        <v>78</v>
      </c>
      <c r="AZ1685" s="16" t="str">
        <f t="shared" ca="1" si="145"/>
        <v xml:space="preserve"> </v>
      </c>
      <c r="BA1685" s="16" t="s">
        <v>87</v>
      </c>
      <c r="BB1685" s="16" t="s">
        <v>87</v>
      </c>
      <c r="BC1685" s="16"/>
      <c r="BD1685" s="18" t="s">
        <v>87</v>
      </c>
      <c r="BE1685" s="16"/>
      <c r="BF1685" s="16" t="s">
        <v>87</v>
      </c>
      <c r="BG1685" s="31"/>
      <c r="BH1685" s="16"/>
      <c r="BI1685" s="19"/>
      <c r="BJ1685" s="16"/>
      <c r="BK1685" s="16"/>
      <c r="BL1685" s="34"/>
    </row>
    <row r="1686" spans="1:64">
      <c r="A1686" s="15">
        <v>1845</v>
      </c>
      <c r="B1686" s="16">
        <v>301</v>
      </c>
      <c r="C1686" s="17" t="s">
        <v>112</v>
      </c>
      <c r="D1686" s="18">
        <v>1236438146</v>
      </c>
      <c r="E1686" s="18">
        <v>1236438146</v>
      </c>
      <c r="F1686" s="18">
        <v>1236438146</v>
      </c>
      <c r="G1686" s="17" t="s">
        <v>7874</v>
      </c>
      <c r="H1686" s="16"/>
      <c r="I1686" s="19">
        <v>31512</v>
      </c>
      <c r="J1686" s="16">
        <f t="shared" ca="1" si="146"/>
        <v>38</v>
      </c>
      <c r="K1686" s="17" t="s">
        <v>67</v>
      </c>
      <c r="L1686" s="16">
        <v>4070</v>
      </c>
      <c r="M1686" s="16" t="s">
        <v>3596</v>
      </c>
      <c r="N1686" s="16" t="s">
        <v>3597</v>
      </c>
      <c r="O1686" s="35" t="s">
        <v>3598</v>
      </c>
      <c r="P1686" s="16" t="s">
        <v>71</v>
      </c>
      <c r="Q1686" s="16" t="s">
        <v>131</v>
      </c>
      <c r="R1686" s="38" t="s">
        <v>73</v>
      </c>
      <c r="S1686" s="22"/>
      <c r="T1686" s="22">
        <v>1845</v>
      </c>
      <c r="U1686" s="22" t="s">
        <v>3597</v>
      </c>
      <c r="V1686" s="37" t="s">
        <v>3598</v>
      </c>
      <c r="W1686" s="16">
        <v>1000</v>
      </c>
      <c r="X1686" s="16" t="s">
        <v>74</v>
      </c>
      <c r="Y1686" s="16" t="s">
        <v>3599</v>
      </c>
      <c r="Z1686" s="16" t="s">
        <v>3600</v>
      </c>
      <c r="AA1686" s="16" t="s">
        <v>339</v>
      </c>
      <c r="AB1686" s="16" t="s">
        <v>340</v>
      </c>
      <c r="AC1686" s="16" t="s">
        <v>341</v>
      </c>
      <c r="AD1686" s="16"/>
      <c r="AE1686" s="16" t="s">
        <v>3601</v>
      </c>
      <c r="AF1686" s="24">
        <v>2948278</v>
      </c>
      <c r="AG1686" s="25" t="s">
        <v>78</v>
      </c>
      <c r="AH1686" s="24">
        <v>2948278</v>
      </c>
      <c r="AI1686" s="26" t="s">
        <v>78</v>
      </c>
      <c r="AJ1686" s="27">
        <v>43285</v>
      </c>
      <c r="AK1686" s="19"/>
      <c r="AL1686" s="28">
        <f t="shared" ca="1" si="143"/>
        <v>6.75</v>
      </c>
      <c r="AM1686" s="16" t="s">
        <v>183</v>
      </c>
      <c r="AN1686" s="16" t="s">
        <v>94</v>
      </c>
      <c r="AO1686" s="36" t="s">
        <v>343</v>
      </c>
      <c r="AP1686" s="30">
        <v>6.9690000000000002E-2</v>
      </c>
      <c r="AQ1686" s="31" t="s">
        <v>7875</v>
      </c>
      <c r="AR1686" s="16" t="s">
        <v>7875</v>
      </c>
      <c r="AS1686" s="16" t="s">
        <v>107</v>
      </c>
      <c r="AT1686" s="16"/>
      <c r="AU1686" s="33"/>
      <c r="AV1686" s="16"/>
      <c r="AW1686" s="16" t="s">
        <v>7876</v>
      </c>
      <c r="AX1686" s="16">
        <v>3127991321</v>
      </c>
      <c r="AY1686" s="16" t="s">
        <v>78</v>
      </c>
      <c r="AZ1686" s="16" t="str">
        <f t="shared" ca="1" si="145"/>
        <v xml:space="preserve"> </v>
      </c>
      <c r="BA1686" s="16" t="s">
        <v>87</v>
      </c>
      <c r="BB1686" s="16" t="s">
        <v>87</v>
      </c>
      <c r="BC1686" s="16"/>
      <c r="BD1686" s="18" t="s">
        <v>87</v>
      </c>
      <c r="BE1686" s="16"/>
      <c r="BF1686" s="16" t="s">
        <v>87</v>
      </c>
      <c r="BG1686" s="31"/>
      <c r="BH1686" s="16"/>
      <c r="BI1686" s="19"/>
      <c r="BJ1686" s="16"/>
      <c r="BK1686" s="16"/>
      <c r="BL1686" s="34"/>
    </row>
    <row r="1687" spans="1:64">
      <c r="A1687" s="15">
        <v>1846</v>
      </c>
      <c r="B1687" s="16">
        <v>301</v>
      </c>
      <c r="C1687" s="17" t="s">
        <v>64</v>
      </c>
      <c r="D1687" s="18">
        <v>1236438165</v>
      </c>
      <c r="E1687" s="18">
        <v>1236438165</v>
      </c>
      <c r="F1687" s="18">
        <v>1236438165</v>
      </c>
      <c r="G1687" s="17" t="s">
        <v>7877</v>
      </c>
      <c r="H1687" s="16" t="s">
        <v>229</v>
      </c>
      <c r="I1687" s="19">
        <v>35390</v>
      </c>
      <c r="J1687" s="16">
        <f t="shared" ca="1" si="146"/>
        <v>28</v>
      </c>
      <c r="K1687" s="17" t="s">
        <v>67</v>
      </c>
      <c r="L1687" s="16">
        <v>4070</v>
      </c>
      <c r="M1687" s="16" t="s">
        <v>3596</v>
      </c>
      <c r="N1687" s="16" t="s">
        <v>3597</v>
      </c>
      <c r="O1687" s="35" t="s">
        <v>3598</v>
      </c>
      <c r="P1687" s="16" t="s">
        <v>71</v>
      </c>
      <c r="Q1687" s="16" t="s">
        <v>131</v>
      </c>
      <c r="R1687" s="38" t="s">
        <v>73</v>
      </c>
      <c r="S1687" s="22"/>
      <c r="T1687" s="22">
        <v>1846</v>
      </c>
      <c r="U1687" s="22" t="s">
        <v>3597</v>
      </c>
      <c r="V1687" s="37" t="s">
        <v>3598</v>
      </c>
      <c r="W1687" s="16">
        <v>1000</v>
      </c>
      <c r="X1687" s="16" t="s">
        <v>74</v>
      </c>
      <c r="Y1687" s="16" t="s">
        <v>3599</v>
      </c>
      <c r="Z1687" s="16" t="s">
        <v>3600</v>
      </c>
      <c r="AA1687" s="16" t="s">
        <v>339</v>
      </c>
      <c r="AB1687" s="16" t="s">
        <v>3877</v>
      </c>
      <c r="AC1687" s="16" t="s">
        <v>341</v>
      </c>
      <c r="AD1687" s="16"/>
      <c r="AE1687" s="16" t="s">
        <v>3601</v>
      </c>
      <c r="AF1687" s="24">
        <v>2948278</v>
      </c>
      <c r="AG1687" s="25" t="s">
        <v>78</v>
      </c>
      <c r="AH1687" s="24">
        <v>2948278</v>
      </c>
      <c r="AI1687" s="26" t="s">
        <v>78</v>
      </c>
      <c r="AJ1687" s="27">
        <v>43285</v>
      </c>
      <c r="AK1687" s="19"/>
      <c r="AL1687" s="28">
        <f t="shared" ca="1" si="143"/>
        <v>6.75</v>
      </c>
      <c r="AM1687" s="16" t="s">
        <v>183</v>
      </c>
      <c r="AN1687" s="16" t="s">
        <v>94</v>
      </c>
      <c r="AO1687" s="36" t="s">
        <v>343</v>
      </c>
      <c r="AP1687" s="30">
        <v>6.9690000000000002E-2</v>
      </c>
      <c r="AQ1687" s="31" t="s">
        <v>7878</v>
      </c>
      <c r="AR1687" s="60" t="s">
        <v>7878</v>
      </c>
      <c r="AS1687" s="16" t="s">
        <v>107</v>
      </c>
      <c r="AT1687" s="16"/>
      <c r="AU1687" s="33"/>
      <c r="AV1687" s="16"/>
      <c r="AW1687" s="16" t="s">
        <v>7879</v>
      </c>
      <c r="AX1687" s="16">
        <v>3112065755</v>
      </c>
      <c r="AY1687" s="16" t="s">
        <v>78</v>
      </c>
      <c r="AZ1687" s="16" t="str">
        <f t="shared" ca="1" si="145"/>
        <v xml:space="preserve"> </v>
      </c>
      <c r="BA1687" s="16" t="s">
        <v>87</v>
      </c>
      <c r="BB1687" s="16" t="s">
        <v>87</v>
      </c>
      <c r="BC1687" s="16"/>
      <c r="BD1687" s="18" t="s">
        <v>87</v>
      </c>
      <c r="BE1687" s="16"/>
      <c r="BF1687" s="16" t="s">
        <v>87</v>
      </c>
      <c r="BG1687" s="31"/>
      <c r="BH1687" s="16"/>
      <c r="BI1687" s="19"/>
      <c r="BJ1687" s="16"/>
      <c r="BK1687" s="16"/>
      <c r="BL1687" s="34"/>
    </row>
    <row r="1688" spans="1:64">
      <c r="A1688" s="15">
        <v>1847</v>
      </c>
      <c r="B1688" s="16">
        <v>301</v>
      </c>
      <c r="C1688" s="17" t="s">
        <v>64</v>
      </c>
      <c r="D1688" s="18">
        <v>1236438173</v>
      </c>
      <c r="E1688" s="18">
        <v>1236438173</v>
      </c>
      <c r="F1688" s="18">
        <v>1236438173</v>
      </c>
      <c r="G1688" s="17" t="s">
        <v>7880</v>
      </c>
      <c r="H1688" s="16" t="s">
        <v>89</v>
      </c>
      <c r="I1688" s="19">
        <v>33495</v>
      </c>
      <c r="J1688" s="16">
        <f t="shared" ca="1" si="146"/>
        <v>33</v>
      </c>
      <c r="K1688" s="17" t="s">
        <v>67</v>
      </c>
      <c r="L1688" s="16">
        <v>4070</v>
      </c>
      <c r="M1688" s="16" t="s">
        <v>3596</v>
      </c>
      <c r="N1688" s="16" t="s">
        <v>3597</v>
      </c>
      <c r="O1688" s="35" t="s">
        <v>3598</v>
      </c>
      <c r="P1688" s="16" t="s">
        <v>71</v>
      </c>
      <c r="Q1688" s="16" t="s">
        <v>131</v>
      </c>
      <c r="R1688" s="38" t="s">
        <v>73</v>
      </c>
      <c r="S1688" s="22"/>
      <c r="T1688" s="22">
        <v>1847</v>
      </c>
      <c r="U1688" s="22" t="s">
        <v>3597</v>
      </c>
      <c r="V1688" s="37" t="s">
        <v>3598</v>
      </c>
      <c r="W1688" s="16">
        <v>1000</v>
      </c>
      <c r="X1688" s="16" t="s">
        <v>74</v>
      </c>
      <c r="Y1688" s="16" t="s">
        <v>3599</v>
      </c>
      <c r="Z1688" s="16" t="s">
        <v>3600</v>
      </c>
      <c r="AA1688" s="16" t="s">
        <v>339</v>
      </c>
      <c r="AB1688" s="16" t="s">
        <v>3877</v>
      </c>
      <c r="AC1688" s="16" t="s">
        <v>341</v>
      </c>
      <c r="AD1688" s="52" t="s">
        <v>3663</v>
      </c>
      <c r="AE1688" s="16" t="s">
        <v>3601</v>
      </c>
      <c r="AF1688" s="24">
        <v>2948278</v>
      </c>
      <c r="AG1688" s="25" t="s">
        <v>78</v>
      </c>
      <c r="AH1688" s="24">
        <v>2948278</v>
      </c>
      <c r="AI1688" s="26" t="s">
        <v>78</v>
      </c>
      <c r="AJ1688" s="27">
        <v>43059</v>
      </c>
      <c r="AK1688" s="19"/>
      <c r="AL1688" s="28">
        <f t="shared" ca="1" si="143"/>
        <v>7.333333333333333</v>
      </c>
      <c r="AM1688" s="16" t="s">
        <v>183</v>
      </c>
      <c r="AN1688" s="16" t="s">
        <v>94</v>
      </c>
      <c r="AO1688" s="36" t="s">
        <v>343</v>
      </c>
      <c r="AP1688" s="30">
        <v>6.9690000000000002E-2</v>
      </c>
      <c r="AQ1688" s="31" t="s">
        <v>7881</v>
      </c>
      <c r="AR1688" s="16" t="s">
        <v>7881</v>
      </c>
      <c r="AS1688" s="16" t="s">
        <v>107</v>
      </c>
      <c r="AT1688" s="16"/>
      <c r="AU1688" s="33"/>
      <c r="AV1688" s="16"/>
      <c r="AW1688" s="16" t="s">
        <v>7882</v>
      </c>
      <c r="AX1688" s="16">
        <v>3127485298</v>
      </c>
      <c r="AY1688" s="16" t="s">
        <v>78</v>
      </c>
      <c r="AZ1688" s="16" t="str">
        <f t="shared" ca="1" si="145"/>
        <v xml:space="preserve"> </v>
      </c>
      <c r="BA1688" s="16" t="s">
        <v>87</v>
      </c>
      <c r="BB1688" s="16" t="s">
        <v>87</v>
      </c>
      <c r="BC1688" s="16"/>
      <c r="BD1688" s="18" t="s">
        <v>87</v>
      </c>
      <c r="BE1688" s="16"/>
      <c r="BF1688" s="16" t="s">
        <v>87</v>
      </c>
      <c r="BG1688" s="31"/>
      <c r="BH1688" s="16"/>
      <c r="BI1688" s="19"/>
      <c r="BJ1688" s="16"/>
      <c r="BK1688" s="16"/>
      <c r="BL1688" s="34"/>
    </row>
    <row r="1689" spans="1:64">
      <c r="A1689" s="15">
        <v>1848</v>
      </c>
      <c r="B1689" s="16">
        <v>301</v>
      </c>
      <c r="C1689" s="17" t="s">
        <v>112</v>
      </c>
      <c r="D1689" s="18">
        <v>1236438182</v>
      </c>
      <c r="E1689" s="18">
        <v>1236438182</v>
      </c>
      <c r="F1689" s="18">
        <v>1236438182</v>
      </c>
      <c r="G1689" s="17" t="s">
        <v>7883</v>
      </c>
      <c r="H1689" s="16" t="s">
        <v>229</v>
      </c>
      <c r="I1689" s="19" t="s">
        <v>7884</v>
      </c>
      <c r="J1689" s="16">
        <f t="shared" ca="1" si="146"/>
        <v>35</v>
      </c>
      <c r="K1689" s="17" t="s">
        <v>67</v>
      </c>
      <c r="L1689" s="16">
        <v>4070</v>
      </c>
      <c r="M1689" s="16" t="s">
        <v>3596</v>
      </c>
      <c r="N1689" s="16" t="s">
        <v>3597</v>
      </c>
      <c r="O1689" s="35" t="s">
        <v>3598</v>
      </c>
      <c r="P1689" s="16" t="s">
        <v>71</v>
      </c>
      <c r="Q1689" s="16" t="s">
        <v>131</v>
      </c>
      <c r="R1689" s="38" t="s">
        <v>73</v>
      </c>
      <c r="S1689" s="22"/>
      <c r="T1689" s="22">
        <v>1848</v>
      </c>
      <c r="U1689" s="22" t="s">
        <v>3597</v>
      </c>
      <c r="V1689" s="37" t="s">
        <v>3598</v>
      </c>
      <c r="W1689" s="16">
        <v>1000</v>
      </c>
      <c r="X1689" s="16" t="s">
        <v>74</v>
      </c>
      <c r="Y1689" s="16" t="s">
        <v>3599</v>
      </c>
      <c r="Z1689" s="16" t="s">
        <v>3600</v>
      </c>
      <c r="AA1689" s="16" t="s">
        <v>339</v>
      </c>
      <c r="AB1689" s="16" t="s">
        <v>340</v>
      </c>
      <c r="AC1689" s="16" t="s">
        <v>341</v>
      </c>
      <c r="AD1689" s="16" t="s">
        <v>7885</v>
      </c>
      <c r="AE1689" s="16" t="s">
        <v>3601</v>
      </c>
      <c r="AF1689" s="24">
        <v>2948278</v>
      </c>
      <c r="AG1689" s="25" t="s">
        <v>78</v>
      </c>
      <c r="AH1689" s="24">
        <v>2948278</v>
      </c>
      <c r="AI1689" s="26" t="s">
        <v>78</v>
      </c>
      <c r="AJ1689" s="27">
        <v>43007</v>
      </c>
      <c r="AK1689" s="19"/>
      <c r="AL1689" s="28">
        <f t="shared" ca="1" si="143"/>
        <v>7.5</v>
      </c>
      <c r="AM1689" s="16" t="s">
        <v>183</v>
      </c>
      <c r="AN1689" s="16" t="s">
        <v>94</v>
      </c>
      <c r="AO1689" s="36" t="s">
        <v>343</v>
      </c>
      <c r="AP1689" s="30">
        <v>6.9690000000000002E-2</v>
      </c>
      <c r="AQ1689" s="31" t="s">
        <v>7886</v>
      </c>
      <c r="AR1689" s="16" t="s">
        <v>7886</v>
      </c>
      <c r="AS1689" s="16" t="s">
        <v>107</v>
      </c>
      <c r="AT1689" s="16"/>
      <c r="AU1689" s="33"/>
      <c r="AV1689" s="16"/>
      <c r="AW1689" s="16" t="s">
        <v>7887</v>
      </c>
      <c r="AX1689" s="16">
        <v>3102558791</v>
      </c>
      <c r="AY1689" s="16" t="s">
        <v>78</v>
      </c>
      <c r="AZ1689" s="16" t="str">
        <f t="shared" ca="1" si="145"/>
        <v xml:space="preserve"> </v>
      </c>
      <c r="BA1689" s="16" t="s">
        <v>87</v>
      </c>
      <c r="BB1689" s="16" t="s">
        <v>265</v>
      </c>
      <c r="BC1689" s="16"/>
      <c r="BD1689" s="18" t="s">
        <v>87</v>
      </c>
      <c r="BE1689" s="16"/>
      <c r="BF1689" s="16" t="s">
        <v>87</v>
      </c>
      <c r="BG1689" s="31"/>
      <c r="BH1689" s="16"/>
      <c r="BI1689" s="19"/>
      <c r="BJ1689" s="16"/>
      <c r="BK1689" s="16"/>
      <c r="BL1689" s="34"/>
    </row>
    <row r="1690" spans="1:64">
      <c r="A1690" s="15">
        <v>1849</v>
      </c>
      <c r="B1690" s="16">
        <v>301</v>
      </c>
      <c r="C1690" s="17" t="s">
        <v>64</v>
      </c>
      <c r="D1690" s="18">
        <v>1236438186</v>
      </c>
      <c r="E1690" s="18">
        <v>1236438186</v>
      </c>
      <c r="F1690" s="18">
        <v>1236438186</v>
      </c>
      <c r="G1690" s="17" t="s">
        <v>7888</v>
      </c>
      <c r="H1690" s="16" t="s">
        <v>89</v>
      </c>
      <c r="I1690" s="19">
        <v>34393</v>
      </c>
      <c r="J1690" s="16">
        <f t="shared" ca="1" si="146"/>
        <v>31</v>
      </c>
      <c r="K1690" s="17" t="s">
        <v>67</v>
      </c>
      <c r="L1690" s="16">
        <v>4070</v>
      </c>
      <c r="M1690" s="16" t="s">
        <v>3596</v>
      </c>
      <c r="N1690" s="16" t="s">
        <v>3597</v>
      </c>
      <c r="O1690" s="35" t="s">
        <v>3598</v>
      </c>
      <c r="P1690" s="16" t="s">
        <v>71</v>
      </c>
      <c r="Q1690" s="16" t="s">
        <v>131</v>
      </c>
      <c r="R1690" s="38" t="s">
        <v>73</v>
      </c>
      <c r="S1690" s="22"/>
      <c r="T1690" s="22">
        <v>1849</v>
      </c>
      <c r="U1690" s="22" t="s">
        <v>3597</v>
      </c>
      <c r="V1690" s="37" t="s">
        <v>3598</v>
      </c>
      <c r="W1690" s="16">
        <v>1000</v>
      </c>
      <c r="X1690" s="16" t="s">
        <v>74</v>
      </c>
      <c r="Y1690" s="16" t="s">
        <v>3599</v>
      </c>
      <c r="Z1690" s="16" t="s">
        <v>3600</v>
      </c>
      <c r="AA1690" s="16" t="s">
        <v>339</v>
      </c>
      <c r="AB1690" s="16" t="s">
        <v>4188</v>
      </c>
      <c r="AC1690" s="16" t="s">
        <v>341</v>
      </c>
      <c r="AD1690" s="16"/>
      <c r="AE1690" s="16" t="s">
        <v>3601</v>
      </c>
      <c r="AF1690" s="24">
        <v>2948278</v>
      </c>
      <c r="AG1690" s="25" t="s">
        <v>78</v>
      </c>
      <c r="AH1690" s="24">
        <v>2948278</v>
      </c>
      <c r="AI1690" s="26" t="s">
        <v>78</v>
      </c>
      <c r="AJ1690" s="27">
        <v>43059</v>
      </c>
      <c r="AK1690" s="19"/>
      <c r="AL1690" s="28">
        <f t="shared" ca="1" si="143"/>
        <v>7.333333333333333</v>
      </c>
      <c r="AM1690" s="16" t="s">
        <v>183</v>
      </c>
      <c r="AN1690" s="16" t="s">
        <v>94</v>
      </c>
      <c r="AO1690" s="36" t="s">
        <v>343</v>
      </c>
      <c r="AP1690" s="30">
        <v>6.9690000000000002E-2</v>
      </c>
      <c r="AQ1690" s="31" t="s">
        <v>7889</v>
      </c>
      <c r="AR1690" s="16" t="s">
        <v>7889</v>
      </c>
      <c r="AS1690" s="16" t="s">
        <v>107</v>
      </c>
      <c r="AT1690" s="16"/>
      <c r="AU1690" s="33"/>
      <c r="AV1690" s="16"/>
      <c r="AW1690" s="16" t="s">
        <v>7890</v>
      </c>
      <c r="AX1690" s="16">
        <v>3215666015</v>
      </c>
      <c r="AY1690" s="16" t="s">
        <v>78</v>
      </c>
      <c r="AZ1690" s="16" t="str">
        <f t="shared" ca="1" si="145"/>
        <v xml:space="preserve"> </v>
      </c>
      <c r="BA1690" s="16" t="s">
        <v>87</v>
      </c>
      <c r="BB1690" s="16" t="s">
        <v>265</v>
      </c>
      <c r="BC1690" s="16"/>
      <c r="BD1690" s="18" t="s">
        <v>87</v>
      </c>
      <c r="BE1690" s="16"/>
      <c r="BF1690" s="16" t="s">
        <v>87</v>
      </c>
      <c r="BG1690" s="31"/>
      <c r="BH1690" s="16"/>
      <c r="BI1690" s="19"/>
      <c r="BJ1690" s="16"/>
      <c r="BK1690" s="16"/>
      <c r="BL1690" s="34"/>
    </row>
    <row r="1691" spans="1:64">
      <c r="A1691" s="15">
        <v>1850</v>
      </c>
      <c r="B1691" s="16">
        <v>301</v>
      </c>
      <c r="C1691" s="17" t="s">
        <v>64</v>
      </c>
      <c r="D1691" s="18">
        <v>1236438189</v>
      </c>
      <c r="E1691" s="18">
        <v>1236438189</v>
      </c>
      <c r="F1691" s="18">
        <v>1236438189</v>
      </c>
      <c r="G1691" s="17" t="s">
        <v>7891</v>
      </c>
      <c r="H1691" s="16" t="s">
        <v>89</v>
      </c>
      <c r="I1691" s="19">
        <v>30421</v>
      </c>
      <c r="J1691" s="16">
        <f t="shared" ca="1" si="146"/>
        <v>41</v>
      </c>
      <c r="K1691" s="17" t="s">
        <v>67</v>
      </c>
      <c r="L1691" s="16">
        <v>4070</v>
      </c>
      <c r="M1691" s="16" t="s">
        <v>3596</v>
      </c>
      <c r="N1691" s="16" t="s">
        <v>3597</v>
      </c>
      <c r="O1691" s="35" t="s">
        <v>3598</v>
      </c>
      <c r="P1691" s="16" t="s">
        <v>71</v>
      </c>
      <c r="Q1691" s="16" t="s">
        <v>131</v>
      </c>
      <c r="R1691" s="38" t="s">
        <v>73</v>
      </c>
      <c r="S1691" s="22"/>
      <c r="T1691" s="22">
        <v>1850</v>
      </c>
      <c r="U1691" s="22" t="s">
        <v>3597</v>
      </c>
      <c r="V1691" s="37" t="s">
        <v>3598</v>
      </c>
      <c r="W1691" s="16">
        <v>1000</v>
      </c>
      <c r="X1691" s="16" t="s">
        <v>74</v>
      </c>
      <c r="Y1691" s="16" t="s">
        <v>3599</v>
      </c>
      <c r="Z1691" s="16" t="s">
        <v>3600</v>
      </c>
      <c r="AA1691" s="16" t="s">
        <v>339</v>
      </c>
      <c r="AB1691" s="16" t="s">
        <v>4188</v>
      </c>
      <c r="AC1691" s="16" t="s">
        <v>341</v>
      </c>
      <c r="AD1691" s="16"/>
      <c r="AE1691" s="16" t="s">
        <v>3601</v>
      </c>
      <c r="AF1691" s="24">
        <v>2948278</v>
      </c>
      <c r="AG1691" s="25" t="s">
        <v>78</v>
      </c>
      <c r="AH1691" s="24">
        <v>2948278</v>
      </c>
      <c r="AI1691" s="26" t="s">
        <v>78</v>
      </c>
      <c r="AJ1691" s="27">
        <v>43059</v>
      </c>
      <c r="AK1691" s="19"/>
      <c r="AL1691" s="28">
        <f t="shared" ca="1" si="143"/>
        <v>7.333333333333333</v>
      </c>
      <c r="AM1691" s="16" t="s">
        <v>183</v>
      </c>
      <c r="AN1691" s="16" t="s">
        <v>94</v>
      </c>
      <c r="AO1691" s="36" t="s">
        <v>343</v>
      </c>
      <c r="AP1691" s="30">
        <v>6.9690000000000002E-2</v>
      </c>
      <c r="AQ1691" s="31" t="s">
        <v>7892</v>
      </c>
      <c r="AR1691" s="16" t="s">
        <v>7892</v>
      </c>
      <c r="AS1691" s="16" t="s">
        <v>107</v>
      </c>
      <c r="AT1691" s="16"/>
      <c r="AU1691" s="33"/>
      <c r="AV1691" s="16"/>
      <c r="AW1691" s="16" t="s">
        <v>7893</v>
      </c>
      <c r="AX1691" s="16">
        <v>3135908292</v>
      </c>
      <c r="AY1691" s="16" t="s">
        <v>78</v>
      </c>
      <c r="AZ1691" s="16" t="str">
        <f t="shared" ca="1" si="145"/>
        <v xml:space="preserve"> </v>
      </c>
      <c r="BA1691" s="16" t="s">
        <v>87</v>
      </c>
      <c r="BB1691" s="16" t="s">
        <v>87</v>
      </c>
      <c r="BC1691" s="16"/>
      <c r="BD1691" s="18" t="s">
        <v>87</v>
      </c>
      <c r="BE1691" s="16"/>
      <c r="BF1691" s="16" t="s">
        <v>87</v>
      </c>
      <c r="BG1691" s="31"/>
      <c r="BH1691" s="16"/>
      <c r="BI1691" s="19"/>
      <c r="BJ1691" s="16"/>
      <c r="BK1691" s="16"/>
      <c r="BL1691" s="34"/>
    </row>
    <row r="1692" spans="1:64">
      <c r="A1692" s="15">
        <v>1851</v>
      </c>
      <c r="B1692" s="16">
        <v>301</v>
      </c>
      <c r="C1692" s="17" t="s">
        <v>112</v>
      </c>
      <c r="D1692" s="18">
        <v>1236438210</v>
      </c>
      <c r="E1692" s="18">
        <v>1236438210</v>
      </c>
      <c r="F1692" s="18">
        <v>1236438210</v>
      </c>
      <c r="G1692" s="17" t="s">
        <v>7894</v>
      </c>
      <c r="H1692" s="16" t="s">
        <v>229</v>
      </c>
      <c r="I1692" s="19">
        <v>32156</v>
      </c>
      <c r="J1692" s="16">
        <f t="shared" ca="1" si="146"/>
        <v>37</v>
      </c>
      <c r="K1692" s="17" t="s">
        <v>67</v>
      </c>
      <c r="L1692" s="16">
        <v>4070</v>
      </c>
      <c r="M1692" s="16" t="s">
        <v>3596</v>
      </c>
      <c r="N1692" s="16" t="s">
        <v>3597</v>
      </c>
      <c r="O1692" s="35" t="s">
        <v>3598</v>
      </c>
      <c r="P1692" s="16" t="s">
        <v>71</v>
      </c>
      <c r="Q1692" s="16" t="s">
        <v>131</v>
      </c>
      <c r="R1692" s="38" t="s">
        <v>73</v>
      </c>
      <c r="S1692" s="22"/>
      <c r="T1692" s="22">
        <v>1851</v>
      </c>
      <c r="U1692" s="22" t="s">
        <v>3597</v>
      </c>
      <c r="V1692" s="37" t="s">
        <v>3598</v>
      </c>
      <c r="W1692" s="16">
        <v>1000</v>
      </c>
      <c r="X1692" s="16" t="s">
        <v>74</v>
      </c>
      <c r="Y1692" s="16" t="s">
        <v>3599</v>
      </c>
      <c r="Z1692" s="16" t="s">
        <v>3600</v>
      </c>
      <c r="AA1692" s="16" t="s">
        <v>339</v>
      </c>
      <c r="AB1692" s="16" t="s">
        <v>4188</v>
      </c>
      <c r="AC1692" s="16" t="s">
        <v>341</v>
      </c>
      <c r="AD1692" s="16"/>
      <c r="AE1692" s="16" t="s">
        <v>3601</v>
      </c>
      <c r="AF1692" s="24">
        <v>2948278</v>
      </c>
      <c r="AG1692" s="25" t="s">
        <v>78</v>
      </c>
      <c r="AH1692" s="24">
        <v>2948278</v>
      </c>
      <c r="AI1692" s="26" t="s">
        <v>78</v>
      </c>
      <c r="AJ1692" s="27">
        <v>43285</v>
      </c>
      <c r="AK1692" s="19"/>
      <c r="AL1692" s="28">
        <f t="shared" ca="1" si="143"/>
        <v>6.75</v>
      </c>
      <c r="AM1692" s="16" t="s">
        <v>183</v>
      </c>
      <c r="AN1692" s="16" t="s">
        <v>94</v>
      </c>
      <c r="AO1692" s="36" t="s">
        <v>343</v>
      </c>
      <c r="AP1692" s="30">
        <v>6.9690000000000002E-2</v>
      </c>
      <c r="AQ1692" s="31" t="s">
        <v>7895</v>
      </c>
      <c r="AR1692" s="16" t="s">
        <v>7896</v>
      </c>
      <c r="AS1692" s="16" t="s">
        <v>107</v>
      </c>
      <c r="AT1692" s="16"/>
      <c r="AU1692" s="33"/>
      <c r="AV1692" s="16"/>
      <c r="AW1692" s="16" t="s">
        <v>7897</v>
      </c>
      <c r="AX1692" s="16">
        <v>3227157994</v>
      </c>
      <c r="AY1692" s="16" t="s">
        <v>78</v>
      </c>
      <c r="AZ1692" s="16" t="str">
        <f t="shared" ca="1" si="145"/>
        <v xml:space="preserve"> </v>
      </c>
      <c r="BA1692" s="16" t="s">
        <v>87</v>
      </c>
      <c r="BB1692" s="16" t="s">
        <v>87</v>
      </c>
      <c r="BC1692" s="16"/>
      <c r="BD1692" s="18" t="s">
        <v>87</v>
      </c>
      <c r="BE1692" s="16"/>
      <c r="BF1692" s="16" t="s">
        <v>87</v>
      </c>
      <c r="BG1692" s="31"/>
      <c r="BH1692" s="16"/>
      <c r="BI1692" s="19"/>
      <c r="BJ1692" s="16"/>
      <c r="BK1692" s="16"/>
      <c r="BL1692" s="34"/>
    </row>
    <row r="1693" spans="1:64">
      <c r="A1693" s="15">
        <v>1852</v>
      </c>
      <c r="B1693" s="16">
        <v>301</v>
      </c>
      <c r="C1693" s="17" t="s">
        <v>112</v>
      </c>
      <c r="D1693" s="18">
        <v>1236438211</v>
      </c>
      <c r="E1693" s="18">
        <v>1236438211</v>
      </c>
      <c r="F1693" s="18">
        <v>1236438211</v>
      </c>
      <c r="G1693" s="17" t="s">
        <v>7898</v>
      </c>
      <c r="H1693" s="16" t="s">
        <v>89</v>
      </c>
      <c r="I1693" s="19">
        <v>33613</v>
      </c>
      <c r="J1693" s="16">
        <f t="shared" ca="1" si="146"/>
        <v>33</v>
      </c>
      <c r="K1693" s="17" t="s">
        <v>67</v>
      </c>
      <c r="L1693" s="16">
        <v>4070</v>
      </c>
      <c r="M1693" s="16" t="s">
        <v>3596</v>
      </c>
      <c r="N1693" s="16" t="s">
        <v>3597</v>
      </c>
      <c r="O1693" s="35" t="s">
        <v>3598</v>
      </c>
      <c r="P1693" s="16" t="s">
        <v>71</v>
      </c>
      <c r="Q1693" s="16" t="s">
        <v>131</v>
      </c>
      <c r="R1693" s="38" t="s">
        <v>73</v>
      </c>
      <c r="S1693" s="22"/>
      <c r="T1693" s="22">
        <v>1852</v>
      </c>
      <c r="U1693" s="22" t="s">
        <v>3597</v>
      </c>
      <c r="V1693" s="37" t="s">
        <v>3598</v>
      </c>
      <c r="W1693" s="16">
        <v>1000</v>
      </c>
      <c r="X1693" s="16" t="s">
        <v>74</v>
      </c>
      <c r="Y1693" s="16" t="s">
        <v>3599</v>
      </c>
      <c r="Z1693" s="16" t="s">
        <v>3600</v>
      </c>
      <c r="AA1693" s="16" t="s">
        <v>339</v>
      </c>
      <c r="AB1693" s="16" t="s">
        <v>340</v>
      </c>
      <c r="AC1693" s="16" t="s">
        <v>341</v>
      </c>
      <c r="AD1693" s="16"/>
      <c r="AE1693" s="16" t="s">
        <v>3601</v>
      </c>
      <c r="AF1693" s="24">
        <v>2948278</v>
      </c>
      <c r="AG1693" s="25" t="s">
        <v>78</v>
      </c>
      <c r="AH1693" s="24">
        <v>2948278</v>
      </c>
      <c r="AI1693" s="26" t="s">
        <v>78</v>
      </c>
      <c r="AJ1693" s="27">
        <v>43287</v>
      </c>
      <c r="AK1693" s="19"/>
      <c r="AL1693" s="28">
        <f t="shared" ca="1" si="143"/>
        <v>6.666666666666667</v>
      </c>
      <c r="AM1693" s="16" t="s">
        <v>269</v>
      </c>
      <c r="AN1693" s="16" t="s">
        <v>94</v>
      </c>
      <c r="AO1693" s="36" t="s">
        <v>343</v>
      </c>
      <c r="AP1693" s="30">
        <v>6.9690000000000002E-2</v>
      </c>
      <c r="AQ1693" s="31" t="s">
        <v>7899</v>
      </c>
      <c r="AR1693" s="16" t="s">
        <v>7899</v>
      </c>
      <c r="AS1693" s="16" t="s">
        <v>107</v>
      </c>
      <c r="AT1693" s="16"/>
      <c r="AU1693" s="33"/>
      <c r="AV1693" s="16"/>
      <c r="AW1693" s="16" t="s">
        <v>7900</v>
      </c>
      <c r="AX1693" s="16">
        <v>3223103641</v>
      </c>
      <c r="AY1693" s="16" t="s">
        <v>78</v>
      </c>
      <c r="AZ1693" s="16" t="str">
        <f t="shared" ca="1" si="145"/>
        <v xml:space="preserve"> </v>
      </c>
      <c r="BA1693" s="16" t="s">
        <v>87</v>
      </c>
      <c r="BB1693" s="16" t="s">
        <v>87</v>
      </c>
      <c r="BC1693" s="16"/>
      <c r="BD1693" s="18" t="s">
        <v>87</v>
      </c>
      <c r="BE1693" s="16"/>
      <c r="BF1693" s="16" t="s">
        <v>87</v>
      </c>
      <c r="BG1693" s="31"/>
      <c r="BH1693" s="16"/>
      <c r="BI1693" s="19"/>
      <c r="BJ1693" s="16"/>
      <c r="BK1693" s="16"/>
      <c r="BL1693" s="34"/>
    </row>
    <row r="1694" spans="1:64">
      <c r="A1694" s="15">
        <v>1853</v>
      </c>
      <c r="B1694" s="16">
        <v>301</v>
      </c>
      <c r="C1694" s="17" t="s">
        <v>64</v>
      </c>
      <c r="D1694" s="18">
        <v>1236438221</v>
      </c>
      <c r="E1694" s="18">
        <v>1236438221</v>
      </c>
      <c r="F1694" s="18">
        <v>1236438221</v>
      </c>
      <c r="G1694" s="17" t="s">
        <v>7901</v>
      </c>
      <c r="H1694" s="16" t="s">
        <v>229</v>
      </c>
      <c r="I1694" s="19">
        <v>28321</v>
      </c>
      <c r="J1694" s="16">
        <f t="shared" ca="1" si="146"/>
        <v>47</v>
      </c>
      <c r="K1694" s="17" t="s">
        <v>67</v>
      </c>
      <c r="L1694" s="16">
        <v>4070</v>
      </c>
      <c r="M1694" s="16" t="s">
        <v>3596</v>
      </c>
      <c r="N1694" s="16" t="s">
        <v>3597</v>
      </c>
      <c r="O1694" s="35" t="s">
        <v>3598</v>
      </c>
      <c r="P1694" s="16" t="s">
        <v>71</v>
      </c>
      <c r="Q1694" s="16" t="s">
        <v>131</v>
      </c>
      <c r="R1694" s="38" t="s">
        <v>73</v>
      </c>
      <c r="S1694" s="22"/>
      <c r="T1694" s="22">
        <v>1853</v>
      </c>
      <c r="U1694" s="22" t="s">
        <v>3597</v>
      </c>
      <c r="V1694" s="37" t="s">
        <v>3598</v>
      </c>
      <c r="W1694" s="16">
        <v>1000</v>
      </c>
      <c r="X1694" s="16" t="s">
        <v>74</v>
      </c>
      <c r="Y1694" s="16" t="s">
        <v>3599</v>
      </c>
      <c r="Z1694" s="16" t="s">
        <v>3600</v>
      </c>
      <c r="AA1694" s="16" t="s">
        <v>339</v>
      </c>
      <c r="AB1694" s="16" t="s">
        <v>340</v>
      </c>
      <c r="AC1694" s="16" t="s">
        <v>341</v>
      </c>
      <c r="AD1694" s="16"/>
      <c r="AE1694" s="16" t="s">
        <v>3601</v>
      </c>
      <c r="AF1694" s="24">
        <v>2948278</v>
      </c>
      <c r="AG1694" s="25" t="s">
        <v>78</v>
      </c>
      <c r="AH1694" s="24">
        <v>2948278</v>
      </c>
      <c r="AI1694" s="26" t="s">
        <v>78</v>
      </c>
      <c r="AJ1694" s="27">
        <v>43059</v>
      </c>
      <c r="AK1694" s="19"/>
      <c r="AL1694" s="28">
        <f t="shared" ca="1" si="143"/>
        <v>7.333333333333333</v>
      </c>
      <c r="AM1694" s="16" t="s">
        <v>183</v>
      </c>
      <c r="AN1694" s="16" t="s">
        <v>94</v>
      </c>
      <c r="AO1694" s="36" t="s">
        <v>343</v>
      </c>
      <c r="AP1694" s="30">
        <v>6.9690000000000002E-2</v>
      </c>
      <c r="AQ1694" s="31" t="s">
        <v>7902</v>
      </c>
      <c r="AR1694" s="16" t="s">
        <v>7903</v>
      </c>
      <c r="AS1694" s="16" t="s">
        <v>107</v>
      </c>
      <c r="AT1694" s="16"/>
      <c r="AU1694" s="33"/>
      <c r="AV1694" s="16"/>
      <c r="AW1694" s="16" t="s">
        <v>7904</v>
      </c>
      <c r="AX1694" s="16">
        <v>3135772525</v>
      </c>
      <c r="AY1694" s="16" t="s">
        <v>78</v>
      </c>
      <c r="AZ1694" s="16" t="str">
        <f t="shared" ca="1" si="145"/>
        <v xml:space="preserve"> </v>
      </c>
      <c r="BA1694" s="16" t="s">
        <v>87</v>
      </c>
      <c r="BB1694" s="16" t="s">
        <v>265</v>
      </c>
      <c r="BC1694" s="16"/>
      <c r="BD1694" s="18" t="s">
        <v>87</v>
      </c>
      <c r="BE1694" s="16"/>
      <c r="BF1694" s="16" t="s">
        <v>87</v>
      </c>
      <c r="BG1694" s="31"/>
      <c r="BH1694" s="16"/>
      <c r="BI1694" s="19"/>
      <c r="BJ1694" s="16"/>
      <c r="BK1694" s="16"/>
      <c r="BL1694" s="34"/>
    </row>
    <row r="1695" spans="1:64">
      <c r="A1695" s="15">
        <v>1854</v>
      </c>
      <c r="B1695" s="16">
        <v>301</v>
      </c>
      <c r="C1695" s="17" t="s">
        <v>64</v>
      </c>
      <c r="D1695" s="18">
        <v>1236438233</v>
      </c>
      <c r="E1695" s="18">
        <v>1236438233</v>
      </c>
      <c r="F1695" s="18">
        <v>1236438233</v>
      </c>
      <c r="G1695" s="17" t="s">
        <v>7905</v>
      </c>
      <c r="H1695" s="16" t="s">
        <v>89</v>
      </c>
      <c r="I1695" s="19">
        <v>33358</v>
      </c>
      <c r="J1695" s="16">
        <f t="shared" ca="1" si="146"/>
        <v>33</v>
      </c>
      <c r="K1695" s="17" t="s">
        <v>67</v>
      </c>
      <c r="L1695" s="16">
        <v>4070</v>
      </c>
      <c r="M1695" s="16" t="s">
        <v>3596</v>
      </c>
      <c r="N1695" s="16" t="s">
        <v>3597</v>
      </c>
      <c r="O1695" s="35" t="s">
        <v>3598</v>
      </c>
      <c r="P1695" s="16" t="s">
        <v>71</v>
      </c>
      <c r="Q1695" s="16" t="s">
        <v>131</v>
      </c>
      <c r="R1695" s="38" t="s">
        <v>73</v>
      </c>
      <c r="S1695" s="22"/>
      <c r="T1695" s="22">
        <v>1854</v>
      </c>
      <c r="U1695" s="22" t="s">
        <v>3597</v>
      </c>
      <c r="V1695" s="37" t="s">
        <v>3598</v>
      </c>
      <c r="W1695" s="16">
        <v>1000</v>
      </c>
      <c r="X1695" s="16" t="s">
        <v>74</v>
      </c>
      <c r="Y1695" s="16" t="s">
        <v>3599</v>
      </c>
      <c r="Z1695" s="16" t="s">
        <v>3600</v>
      </c>
      <c r="AA1695" s="16" t="s">
        <v>339</v>
      </c>
      <c r="AB1695" s="16" t="s">
        <v>3825</v>
      </c>
      <c r="AC1695" s="16" t="s">
        <v>341</v>
      </c>
      <c r="AD1695" s="16" t="s">
        <v>7906</v>
      </c>
      <c r="AE1695" s="16" t="s">
        <v>3601</v>
      </c>
      <c r="AF1695" s="24">
        <v>2948278</v>
      </c>
      <c r="AG1695" s="25" t="s">
        <v>78</v>
      </c>
      <c r="AH1695" s="24">
        <v>2948278</v>
      </c>
      <c r="AI1695" s="26" t="s">
        <v>78</v>
      </c>
      <c r="AJ1695" s="27">
        <v>43285</v>
      </c>
      <c r="AK1695" s="19"/>
      <c r="AL1695" s="28">
        <f t="shared" ca="1" si="143"/>
        <v>6.75</v>
      </c>
      <c r="AM1695" s="16" t="s">
        <v>183</v>
      </c>
      <c r="AN1695" s="16" t="s">
        <v>94</v>
      </c>
      <c r="AO1695" s="36" t="s">
        <v>343</v>
      </c>
      <c r="AP1695" s="30">
        <v>6.9690000000000002E-2</v>
      </c>
      <c r="AQ1695" s="31" t="s">
        <v>7907</v>
      </c>
      <c r="AR1695" s="16" t="s">
        <v>7907</v>
      </c>
      <c r="AS1695" s="16" t="s">
        <v>107</v>
      </c>
      <c r="AT1695" s="16"/>
      <c r="AU1695" s="33"/>
      <c r="AV1695" s="16"/>
      <c r="AW1695" s="16" t="s">
        <v>7908</v>
      </c>
      <c r="AX1695" s="16">
        <v>3026570611</v>
      </c>
      <c r="AY1695" s="16" t="s">
        <v>78</v>
      </c>
      <c r="AZ1695" s="16" t="str">
        <f t="shared" ca="1" si="145"/>
        <v xml:space="preserve"> </v>
      </c>
      <c r="BA1695" s="16" t="s">
        <v>87</v>
      </c>
      <c r="BB1695" s="16" t="s">
        <v>1602</v>
      </c>
      <c r="BC1695" s="16"/>
      <c r="BD1695" s="18" t="s">
        <v>87</v>
      </c>
      <c r="BE1695" s="16"/>
      <c r="BF1695" s="16" t="s">
        <v>87</v>
      </c>
      <c r="BG1695" s="31"/>
      <c r="BH1695" s="16"/>
      <c r="BI1695" s="19"/>
      <c r="BJ1695" s="16"/>
      <c r="BK1695" s="16"/>
      <c r="BL1695" s="34"/>
    </row>
    <row r="1696" spans="1:64">
      <c r="A1696" s="15">
        <v>1855</v>
      </c>
      <c r="B1696" s="16">
        <v>301</v>
      </c>
      <c r="C1696" s="17" t="s">
        <v>112</v>
      </c>
      <c r="D1696" s="18">
        <v>1236438236</v>
      </c>
      <c r="E1696" s="18">
        <v>1236438236</v>
      </c>
      <c r="F1696" s="18">
        <v>1236438236</v>
      </c>
      <c r="G1696" s="17" t="s">
        <v>7909</v>
      </c>
      <c r="H1696" s="16" t="s">
        <v>66</v>
      </c>
      <c r="I1696" s="19">
        <v>31668</v>
      </c>
      <c r="J1696" s="16">
        <f t="shared" ca="1" si="146"/>
        <v>38</v>
      </c>
      <c r="K1696" s="17" t="s">
        <v>67</v>
      </c>
      <c r="L1696" s="16">
        <v>4070</v>
      </c>
      <c r="M1696" s="16" t="s">
        <v>3596</v>
      </c>
      <c r="N1696" s="16" t="s">
        <v>3597</v>
      </c>
      <c r="O1696" s="35" t="s">
        <v>3598</v>
      </c>
      <c r="P1696" s="16" t="s">
        <v>71</v>
      </c>
      <c r="Q1696" s="16" t="s">
        <v>131</v>
      </c>
      <c r="R1696" s="38" t="s">
        <v>73</v>
      </c>
      <c r="S1696" s="22"/>
      <c r="T1696" s="22">
        <v>1855</v>
      </c>
      <c r="U1696" s="22" t="s">
        <v>3597</v>
      </c>
      <c r="V1696" s="37" t="s">
        <v>3598</v>
      </c>
      <c r="W1696" s="16">
        <v>1000</v>
      </c>
      <c r="X1696" s="16" t="s">
        <v>74</v>
      </c>
      <c r="Y1696" s="16" t="s">
        <v>3599</v>
      </c>
      <c r="Z1696" s="16" t="s">
        <v>3600</v>
      </c>
      <c r="AA1696" s="16" t="s">
        <v>339</v>
      </c>
      <c r="AB1696" s="16" t="s">
        <v>4188</v>
      </c>
      <c r="AC1696" s="16" t="s">
        <v>341</v>
      </c>
      <c r="AD1696" s="16" t="s">
        <v>3621</v>
      </c>
      <c r="AE1696" s="16" t="s">
        <v>3601</v>
      </c>
      <c r="AF1696" s="24">
        <v>2948278</v>
      </c>
      <c r="AG1696" s="25" t="s">
        <v>78</v>
      </c>
      <c r="AH1696" s="24">
        <v>2948278</v>
      </c>
      <c r="AI1696" s="26" t="s">
        <v>78</v>
      </c>
      <c r="AJ1696" s="27">
        <v>43287</v>
      </c>
      <c r="AK1696" s="19"/>
      <c r="AL1696" s="28">
        <f t="shared" ca="1" si="143"/>
        <v>6.666666666666667</v>
      </c>
      <c r="AM1696" s="16" t="s">
        <v>173</v>
      </c>
      <c r="AN1696" s="16" t="s">
        <v>94</v>
      </c>
      <c r="AO1696" s="36" t="s">
        <v>343</v>
      </c>
      <c r="AP1696" s="30">
        <v>6.9690000000000002E-2</v>
      </c>
      <c r="AQ1696" s="31" t="s">
        <v>7910</v>
      </c>
      <c r="AR1696" s="16" t="s">
        <v>7911</v>
      </c>
      <c r="AS1696" s="16" t="s">
        <v>107</v>
      </c>
      <c r="AT1696" s="16"/>
      <c r="AU1696" s="33"/>
      <c r="AV1696" s="16"/>
      <c r="AW1696" s="16" t="s">
        <v>7912</v>
      </c>
      <c r="AX1696" s="16">
        <v>3136047968</v>
      </c>
      <c r="AY1696" s="16" t="s">
        <v>78</v>
      </c>
      <c r="AZ1696" s="16" t="str">
        <f t="shared" ca="1" si="145"/>
        <v xml:space="preserve"> </v>
      </c>
      <c r="BA1696" s="16" t="s">
        <v>87</v>
      </c>
      <c r="BB1696" s="16" t="s">
        <v>87</v>
      </c>
      <c r="BC1696" s="16"/>
      <c r="BD1696" s="18" t="s">
        <v>87</v>
      </c>
      <c r="BE1696" s="16"/>
      <c r="BF1696" s="16" t="s">
        <v>87</v>
      </c>
      <c r="BG1696" s="31"/>
      <c r="BH1696" s="16"/>
      <c r="BI1696" s="19"/>
      <c r="BJ1696" s="16"/>
      <c r="BK1696" s="16"/>
      <c r="BL1696" s="34"/>
    </row>
    <row r="1697" spans="1:64">
      <c r="A1697" s="15">
        <v>1856</v>
      </c>
      <c r="B1697" s="16">
        <v>301</v>
      </c>
      <c r="C1697" s="17" t="s">
        <v>112</v>
      </c>
      <c r="D1697" s="18">
        <v>1236438251</v>
      </c>
      <c r="E1697" s="18">
        <v>1236438251</v>
      </c>
      <c r="F1697" s="18">
        <v>1236438251</v>
      </c>
      <c r="G1697" s="17" t="s">
        <v>7913</v>
      </c>
      <c r="H1697" s="16" t="s">
        <v>89</v>
      </c>
      <c r="I1697" s="19">
        <v>30156</v>
      </c>
      <c r="J1697" s="16">
        <f t="shared" ca="1" si="146"/>
        <v>42</v>
      </c>
      <c r="K1697" s="17" t="s">
        <v>67</v>
      </c>
      <c r="L1697" s="16">
        <v>4070</v>
      </c>
      <c r="M1697" s="16" t="s">
        <v>3596</v>
      </c>
      <c r="N1697" s="16" t="s">
        <v>3597</v>
      </c>
      <c r="O1697" s="35" t="s">
        <v>3598</v>
      </c>
      <c r="P1697" s="16" t="s">
        <v>71</v>
      </c>
      <c r="Q1697" s="16" t="s">
        <v>131</v>
      </c>
      <c r="R1697" s="38" t="s">
        <v>73</v>
      </c>
      <c r="S1697" s="22"/>
      <c r="T1697" s="22">
        <v>1856</v>
      </c>
      <c r="U1697" s="22" t="s">
        <v>3597</v>
      </c>
      <c r="V1697" s="37" t="s">
        <v>3598</v>
      </c>
      <c r="W1697" s="16">
        <v>1000</v>
      </c>
      <c r="X1697" s="16" t="s">
        <v>74</v>
      </c>
      <c r="Y1697" s="16" t="s">
        <v>3599</v>
      </c>
      <c r="Z1697" s="16" t="s">
        <v>3600</v>
      </c>
      <c r="AA1697" s="16" t="s">
        <v>339</v>
      </c>
      <c r="AB1697" s="16" t="s">
        <v>3825</v>
      </c>
      <c r="AC1697" s="16" t="s">
        <v>341</v>
      </c>
      <c r="AD1697" s="16"/>
      <c r="AE1697" s="16" t="s">
        <v>3601</v>
      </c>
      <c r="AF1697" s="24">
        <v>2948278</v>
      </c>
      <c r="AG1697" s="25" t="s">
        <v>78</v>
      </c>
      <c r="AH1697" s="24">
        <v>2948278</v>
      </c>
      <c r="AI1697" s="26" t="s">
        <v>78</v>
      </c>
      <c r="AJ1697" s="27">
        <v>43285</v>
      </c>
      <c r="AK1697" s="19"/>
      <c r="AL1697" s="28">
        <f t="shared" ca="1" si="143"/>
        <v>6.75</v>
      </c>
      <c r="AM1697" s="16" t="s">
        <v>183</v>
      </c>
      <c r="AN1697" s="16" t="s">
        <v>94</v>
      </c>
      <c r="AO1697" s="36" t="s">
        <v>343</v>
      </c>
      <c r="AP1697" s="30">
        <v>6.9690000000000002E-2</v>
      </c>
      <c r="AQ1697" s="31" t="s">
        <v>7914</v>
      </c>
      <c r="AR1697" s="16" t="s">
        <v>7914</v>
      </c>
      <c r="AS1697" s="16" t="s">
        <v>107</v>
      </c>
      <c r="AT1697" s="16"/>
      <c r="AU1697" s="33"/>
      <c r="AV1697" s="16"/>
      <c r="AW1697" s="16" t="s">
        <v>5982</v>
      </c>
      <c r="AX1697" s="16">
        <v>3116669540</v>
      </c>
      <c r="AY1697" s="16">
        <v>3116669540</v>
      </c>
      <c r="AZ1697" s="16" t="str">
        <f t="shared" ca="1" si="145"/>
        <v xml:space="preserve"> </v>
      </c>
      <c r="BA1697" s="16" t="s">
        <v>87</v>
      </c>
      <c r="BB1697" s="16" t="s">
        <v>265</v>
      </c>
      <c r="BC1697" s="16"/>
      <c r="BD1697" s="18" t="s">
        <v>87</v>
      </c>
      <c r="BE1697" s="16"/>
      <c r="BF1697" s="16" t="s">
        <v>87</v>
      </c>
      <c r="BG1697" s="31"/>
      <c r="BH1697" s="16"/>
      <c r="BI1697" s="19"/>
      <c r="BJ1697" s="16"/>
      <c r="BK1697" s="16"/>
      <c r="BL1697" s="34"/>
    </row>
    <row r="1698" spans="1:64">
      <c r="A1698" s="15">
        <v>1857</v>
      </c>
      <c r="B1698" s="16">
        <v>301</v>
      </c>
      <c r="C1698" s="17" t="s">
        <v>64</v>
      </c>
      <c r="D1698" s="18">
        <v>1236438262</v>
      </c>
      <c r="E1698" s="18">
        <v>1236438262</v>
      </c>
      <c r="F1698" s="18">
        <v>1236438262</v>
      </c>
      <c r="G1698" s="17" t="s">
        <v>7915</v>
      </c>
      <c r="H1698" s="16" t="s">
        <v>66</v>
      </c>
      <c r="I1698" s="19">
        <v>34622</v>
      </c>
      <c r="J1698" s="16">
        <f t="shared" ca="1" si="146"/>
        <v>30</v>
      </c>
      <c r="K1698" s="17" t="s">
        <v>67</v>
      </c>
      <c r="L1698" s="16">
        <v>4070</v>
      </c>
      <c r="M1698" s="16" t="s">
        <v>3596</v>
      </c>
      <c r="N1698" s="16" t="s">
        <v>3597</v>
      </c>
      <c r="O1698" s="35" t="s">
        <v>3598</v>
      </c>
      <c r="P1698" s="16" t="s">
        <v>71</v>
      </c>
      <c r="Q1698" s="16" t="s">
        <v>131</v>
      </c>
      <c r="R1698" s="38" t="s">
        <v>73</v>
      </c>
      <c r="S1698" s="22"/>
      <c r="T1698" s="22">
        <v>1857</v>
      </c>
      <c r="U1698" s="22" t="s">
        <v>3597</v>
      </c>
      <c r="V1698" s="37" t="s">
        <v>3598</v>
      </c>
      <c r="W1698" s="16">
        <v>1000</v>
      </c>
      <c r="X1698" s="16" t="s">
        <v>74</v>
      </c>
      <c r="Y1698" s="16" t="s">
        <v>3599</v>
      </c>
      <c r="Z1698" s="16" t="s">
        <v>3600</v>
      </c>
      <c r="AA1698" s="16" t="s">
        <v>339</v>
      </c>
      <c r="AB1698" s="16" t="s">
        <v>3825</v>
      </c>
      <c r="AC1698" s="16" t="s">
        <v>341</v>
      </c>
      <c r="AD1698" s="16"/>
      <c r="AE1698" s="16" t="s">
        <v>3601</v>
      </c>
      <c r="AF1698" s="24">
        <v>2948278</v>
      </c>
      <c r="AG1698" s="25" t="s">
        <v>78</v>
      </c>
      <c r="AH1698" s="24">
        <v>2948278</v>
      </c>
      <c r="AI1698" s="26" t="s">
        <v>78</v>
      </c>
      <c r="AJ1698" s="27">
        <v>43059</v>
      </c>
      <c r="AK1698" s="19"/>
      <c r="AL1698" s="28">
        <f t="shared" ca="1" si="143"/>
        <v>7.333333333333333</v>
      </c>
      <c r="AM1698" s="16" t="s">
        <v>183</v>
      </c>
      <c r="AN1698" s="16" t="s">
        <v>94</v>
      </c>
      <c r="AO1698" s="36" t="s">
        <v>343</v>
      </c>
      <c r="AP1698" s="30">
        <v>6.9690000000000002E-2</v>
      </c>
      <c r="AQ1698" s="31" t="s">
        <v>7916</v>
      </c>
      <c r="AR1698" s="16" t="s">
        <v>7916</v>
      </c>
      <c r="AS1698" s="16" t="s">
        <v>107</v>
      </c>
      <c r="AT1698" s="16"/>
      <c r="AU1698" s="33"/>
      <c r="AV1698" s="16"/>
      <c r="AW1698" s="16" t="s">
        <v>7917</v>
      </c>
      <c r="AX1698" s="16">
        <v>3116561949</v>
      </c>
      <c r="AY1698" s="16" t="s">
        <v>78</v>
      </c>
      <c r="AZ1698" s="16" t="str">
        <f t="shared" ca="1" si="145"/>
        <v xml:space="preserve"> </v>
      </c>
      <c r="BA1698" s="16" t="s">
        <v>87</v>
      </c>
      <c r="BB1698" s="16" t="s">
        <v>87</v>
      </c>
      <c r="BC1698" s="16"/>
      <c r="BD1698" s="18" t="s">
        <v>87</v>
      </c>
      <c r="BE1698" s="16"/>
      <c r="BF1698" s="16" t="s">
        <v>87</v>
      </c>
      <c r="BG1698" s="31"/>
      <c r="BH1698" s="16"/>
      <c r="BI1698" s="19"/>
      <c r="BJ1698" s="16"/>
      <c r="BK1698" s="16"/>
      <c r="BL1698" s="34"/>
    </row>
    <row r="1699" spans="1:64">
      <c r="A1699" s="15">
        <v>1858</v>
      </c>
      <c r="B1699" s="16">
        <v>301</v>
      </c>
      <c r="C1699" s="17" t="s">
        <v>112</v>
      </c>
      <c r="D1699" s="18">
        <v>1236438276</v>
      </c>
      <c r="E1699" s="18">
        <v>1236438276</v>
      </c>
      <c r="F1699" s="18">
        <v>1236438276</v>
      </c>
      <c r="G1699" s="17" t="s">
        <v>7918</v>
      </c>
      <c r="H1699" s="16" t="s">
        <v>229</v>
      </c>
      <c r="I1699" s="19" t="s">
        <v>7919</v>
      </c>
      <c r="J1699" s="16">
        <f t="shared" ca="1" si="146"/>
        <v>41</v>
      </c>
      <c r="K1699" s="17" t="s">
        <v>67</v>
      </c>
      <c r="L1699" s="16">
        <v>4070</v>
      </c>
      <c r="M1699" s="16" t="s">
        <v>3596</v>
      </c>
      <c r="N1699" s="16" t="s">
        <v>3597</v>
      </c>
      <c r="O1699" s="35" t="s">
        <v>3598</v>
      </c>
      <c r="P1699" s="16" t="s">
        <v>71</v>
      </c>
      <c r="Q1699" s="16" t="s">
        <v>131</v>
      </c>
      <c r="R1699" s="38" t="s">
        <v>73</v>
      </c>
      <c r="S1699" s="22"/>
      <c r="T1699" s="22">
        <v>1858</v>
      </c>
      <c r="U1699" s="22" t="s">
        <v>3597</v>
      </c>
      <c r="V1699" s="37" t="s">
        <v>3598</v>
      </c>
      <c r="W1699" s="16">
        <v>1000</v>
      </c>
      <c r="X1699" s="16" t="s">
        <v>74</v>
      </c>
      <c r="Y1699" s="16" t="s">
        <v>3599</v>
      </c>
      <c r="Z1699" s="16" t="s">
        <v>3600</v>
      </c>
      <c r="AA1699" s="16" t="s">
        <v>339</v>
      </c>
      <c r="AB1699" s="16" t="s">
        <v>3825</v>
      </c>
      <c r="AC1699" s="16" t="s">
        <v>341</v>
      </c>
      <c r="AD1699" s="16"/>
      <c r="AE1699" s="16" t="s">
        <v>3601</v>
      </c>
      <c r="AF1699" s="24">
        <v>2948278</v>
      </c>
      <c r="AG1699" s="25" t="s">
        <v>78</v>
      </c>
      <c r="AH1699" s="24">
        <v>2948278</v>
      </c>
      <c r="AI1699" s="26" t="s">
        <v>78</v>
      </c>
      <c r="AJ1699" s="27">
        <v>43018</v>
      </c>
      <c r="AK1699" s="19"/>
      <c r="AL1699" s="28">
        <f t="shared" ca="1" si="143"/>
        <v>7.416666666666667</v>
      </c>
      <c r="AM1699" s="16" t="s">
        <v>269</v>
      </c>
      <c r="AN1699" s="16" t="s">
        <v>94</v>
      </c>
      <c r="AO1699" s="36" t="s">
        <v>343</v>
      </c>
      <c r="AP1699" s="30">
        <v>6.9690000000000002E-2</v>
      </c>
      <c r="AQ1699" s="31" t="s">
        <v>7920</v>
      </c>
      <c r="AR1699" s="16" t="s">
        <v>7920</v>
      </c>
      <c r="AS1699" s="16" t="s">
        <v>107</v>
      </c>
      <c r="AT1699" s="16"/>
      <c r="AU1699" s="33"/>
      <c r="AV1699" s="16"/>
      <c r="AW1699" s="16" t="s">
        <v>4477</v>
      </c>
      <c r="AX1699" s="16">
        <v>3147394653</v>
      </c>
      <c r="AY1699" s="16" t="s">
        <v>78</v>
      </c>
      <c r="AZ1699" s="16" t="str">
        <f t="shared" ca="1" si="145"/>
        <v xml:space="preserve"> </v>
      </c>
      <c r="BA1699" s="16" t="s">
        <v>87</v>
      </c>
      <c r="BB1699" s="16" t="s">
        <v>87</v>
      </c>
      <c r="BC1699" s="16"/>
      <c r="BD1699" s="18" t="s">
        <v>87</v>
      </c>
      <c r="BE1699" s="16"/>
      <c r="BF1699" s="16" t="s">
        <v>87</v>
      </c>
      <c r="BG1699" s="31"/>
      <c r="BH1699" s="16"/>
      <c r="BI1699" s="19"/>
      <c r="BJ1699" s="16"/>
      <c r="BK1699" s="16"/>
      <c r="BL1699" s="34"/>
    </row>
    <row r="1700" spans="1:64">
      <c r="A1700" s="15">
        <v>1859</v>
      </c>
      <c r="B1700" s="16">
        <v>301</v>
      </c>
      <c r="C1700" s="17" t="s">
        <v>64</v>
      </c>
      <c r="D1700" s="18">
        <v>1236438283</v>
      </c>
      <c r="E1700" s="18">
        <v>1236438283</v>
      </c>
      <c r="F1700" s="18">
        <v>1236438283</v>
      </c>
      <c r="G1700" s="17" t="s">
        <v>7921</v>
      </c>
      <c r="H1700" s="16" t="s">
        <v>89</v>
      </c>
      <c r="I1700" s="19">
        <v>34461</v>
      </c>
      <c r="J1700" s="16">
        <f t="shared" ca="1" si="146"/>
        <v>30</v>
      </c>
      <c r="K1700" s="17" t="s">
        <v>67</v>
      </c>
      <c r="L1700" s="16">
        <v>4070</v>
      </c>
      <c r="M1700" s="16" t="s">
        <v>3596</v>
      </c>
      <c r="N1700" s="16" t="s">
        <v>3597</v>
      </c>
      <c r="O1700" s="35" t="s">
        <v>3598</v>
      </c>
      <c r="P1700" s="16" t="s">
        <v>71</v>
      </c>
      <c r="Q1700" s="16" t="s">
        <v>131</v>
      </c>
      <c r="R1700" s="38" t="s">
        <v>73</v>
      </c>
      <c r="S1700" s="22"/>
      <c r="T1700" s="22">
        <v>1859</v>
      </c>
      <c r="U1700" s="22" t="s">
        <v>3597</v>
      </c>
      <c r="V1700" s="37" t="s">
        <v>3598</v>
      </c>
      <c r="W1700" s="16">
        <v>1000</v>
      </c>
      <c r="X1700" s="16" t="s">
        <v>74</v>
      </c>
      <c r="Y1700" s="16" t="s">
        <v>3599</v>
      </c>
      <c r="Z1700" s="16" t="s">
        <v>3600</v>
      </c>
      <c r="AA1700" s="16" t="s">
        <v>339</v>
      </c>
      <c r="AB1700" s="16" t="s">
        <v>6618</v>
      </c>
      <c r="AC1700" s="16" t="s">
        <v>341</v>
      </c>
      <c r="AD1700" s="16" t="s">
        <v>3663</v>
      </c>
      <c r="AE1700" s="16" t="s">
        <v>3601</v>
      </c>
      <c r="AF1700" s="24">
        <v>2948278</v>
      </c>
      <c r="AG1700" s="25" t="s">
        <v>78</v>
      </c>
      <c r="AH1700" s="24">
        <v>2948278</v>
      </c>
      <c r="AI1700" s="26" t="s">
        <v>78</v>
      </c>
      <c r="AJ1700" s="27">
        <v>43066</v>
      </c>
      <c r="AK1700" s="19"/>
      <c r="AL1700" s="28">
        <f t="shared" ca="1" si="143"/>
        <v>7.333333333333333</v>
      </c>
      <c r="AM1700" s="16" t="s">
        <v>183</v>
      </c>
      <c r="AN1700" s="16" t="s">
        <v>94</v>
      </c>
      <c r="AO1700" s="36" t="s">
        <v>343</v>
      </c>
      <c r="AP1700" s="30">
        <v>6.9690000000000002E-2</v>
      </c>
      <c r="AQ1700" s="31" t="s">
        <v>7922</v>
      </c>
      <c r="AR1700" s="16" t="s">
        <v>7922</v>
      </c>
      <c r="AS1700" s="16" t="s">
        <v>107</v>
      </c>
      <c r="AT1700" s="16"/>
      <c r="AU1700" s="33"/>
      <c r="AV1700" s="16"/>
      <c r="AW1700" s="16" t="s">
        <v>7923</v>
      </c>
      <c r="AX1700" s="16">
        <v>3209423155</v>
      </c>
      <c r="AY1700" s="16">
        <v>3103006479</v>
      </c>
      <c r="AZ1700" s="16" t="str">
        <f t="shared" ca="1" si="145"/>
        <v xml:space="preserve"> </v>
      </c>
      <c r="BA1700" s="16" t="s">
        <v>87</v>
      </c>
      <c r="BB1700" s="16" t="s">
        <v>265</v>
      </c>
      <c r="BC1700" s="16"/>
      <c r="BD1700" s="18" t="s">
        <v>87</v>
      </c>
      <c r="BE1700" s="16"/>
      <c r="BF1700" s="16" t="s">
        <v>87</v>
      </c>
      <c r="BG1700" s="31"/>
      <c r="BH1700" s="16"/>
      <c r="BI1700" s="19"/>
      <c r="BJ1700" s="16"/>
      <c r="BK1700" s="16"/>
      <c r="BL1700" s="34"/>
    </row>
    <row r="1701" spans="1:64">
      <c r="A1701" s="15">
        <v>1861</v>
      </c>
      <c r="B1701" s="16">
        <v>301</v>
      </c>
      <c r="C1701" s="17" t="s">
        <v>64</v>
      </c>
      <c r="D1701" s="18">
        <v>1236438309</v>
      </c>
      <c r="E1701" s="18">
        <v>1236438309</v>
      </c>
      <c r="F1701" s="18">
        <v>1236438309</v>
      </c>
      <c r="G1701" s="17" t="s">
        <v>7924</v>
      </c>
      <c r="H1701" s="16" t="s">
        <v>89</v>
      </c>
      <c r="I1701" s="19">
        <v>34102</v>
      </c>
      <c r="J1701" s="16">
        <f t="shared" ca="1" si="146"/>
        <v>31</v>
      </c>
      <c r="K1701" s="17" t="s">
        <v>67</v>
      </c>
      <c r="L1701" s="16">
        <v>4070</v>
      </c>
      <c r="M1701" s="16" t="s">
        <v>3596</v>
      </c>
      <c r="N1701" s="16" t="s">
        <v>3597</v>
      </c>
      <c r="O1701" s="35" t="s">
        <v>3598</v>
      </c>
      <c r="P1701" s="16" t="s">
        <v>71</v>
      </c>
      <c r="Q1701" s="16" t="s">
        <v>131</v>
      </c>
      <c r="R1701" s="38" t="s">
        <v>73</v>
      </c>
      <c r="S1701" s="22"/>
      <c r="T1701" s="22">
        <v>1861</v>
      </c>
      <c r="U1701" s="22" t="s">
        <v>3597</v>
      </c>
      <c r="V1701" s="37" t="s">
        <v>3598</v>
      </c>
      <c r="W1701" s="16">
        <v>1000</v>
      </c>
      <c r="X1701" s="16" t="s">
        <v>74</v>
      </c>
      <c r="Y1701" s="16" t="s">
        <v>3599</v>
      </c>
      <c r="Z1701" s="16" t="s">
        <v>3600</v>
      </c>
      <c r="AA1701" s="16" t="s">
        <v>339</v>
      </c>
      <c r="AB1701" s="16" t="s">
        <v>3825</v>
      </c>
      <c r="AC1701" s="16" t="s">
        <v>341</v>
      </c>
      <c r="AD1701" s="16"/>
      <c r="AE1701" s="16" t="s">
        <v>3601</v>
      </c>
      <c r="AF1701" s="24">
        <v>2948278</v>
      </c>
      <c r="AG1701" s="25" t="s">
        <v>78</v>
      </c>
      <c r="AH1701" s="24">
        <v>2948278</v>
      </c>
      <c r="AI1701" s="26" t="s">
        <v>78</v>
      </c>
      <c r="AJ1701" s="27">
        <v>43285</v>
      </c>
      <c r="AK1701" s="19"/>
      <c r="AL1701" s="28">
        <f t="shared" ca="1" si="143"/>
        <v>6.75</v>
      </c>
      <c r="AM1701" s="16" t="s">
        <v>269</v>
      </c>
      <c r="AN1701" s="16" t="s">
        <v>94</v>
      </c>
      <c r="AO1701" s="36" t="s">
        <v>343</v>
      </c>
      <c r="AP1701" s="30">
        <v>6.9690000000000002E-2</v>
      </c>
      <c r="AQ1701" s="31" t="s">
        <v>7925</v>
      </c>
      <c r="AR1701" s="16" t="s">
        <v>7926</v>
      </c>
      <c r="AS1701" s="16" t="s">
        <v>107</v>
      </c>
      <c r="AT1701" s="16"/>
      <c r="AU1701" s="33"/>
      <c r="AV1701" s="16"/>
      <c r="AW1701" s="16" t="s">
        <v>7927</v>
      </c>
      <c r="AX1701" s="16">
        <v>3132489187</v>
      </c>
      <c r="AY1701" s="16" t="s">
        <v>78</v>
      </c>
      <c r="AZ1701" s="16" t="str">
        <f t="shared" ca="1" si="145"/>
        <v xml:space="preserve"> </v>
      </c>
      <c r="BA1701" s="16" t="s">
        <v>87</v>
      </c>
      <c r="BB1701" s="16" t="s">
        <v>87</v>
      </c>
      <c r="BC1701" s="16"/>
      <c r="BD1701" s="18" t="s">
        <v>87</v>
      </c>
      <c r="BE1701" s="16"/>
      <c r="BF1701" s="16" t="s">
        <v>87</v>
      </c>
      <c r="BG1701" s="31"/>
      <c r="BH1701" s="16"/>
      <c r="BI1701" s="19"/>
      <c r="BJ1701" s="16"/>
      <c r="BK1701" s="16"/>
      <c r="BL1701" s="34"/>
    </row>
    <row r="1702" spans="1:64">
      <c r="A1702" s="15">
        <v>1863</v>
      </c>
      <c r="B1702" s="16">
        <v>301</v>
      </c>
      <c r="C1702" s="17" t="s">
        <v>64</v>
      </c>
      <c r="D1702" s="18">
        <v>1237438017</v>
      </c>
      <c r="E1702" s="18">
        <v>1237438017</v>
      </c>
      <c r="F1702" s="18">
        <v>1237438017</v>
      </c>
      <c r="G1702" s="17" t="s">
        <v>7928</v>
      </c>
      <c r="H1702" s="16" t="s">
        <v>66</v>
      </c>
      <c r="I1702" s="19">
        <v>34248</v>
      </c>
      <c r="J1702" s="16">
        <f t="shared" ref="J1702:J1721" ca="1" si="147">IF(I1702=0," ",DATEDIF(I1702,TODAY(),"Y"))</f>
        <v>31</v>
      </c>
      <c r="K1702" s="17" t="s">
        <v>67</v>
      </c>
      <c r="L1702" s="16">
        <v>4070</v>
      </c>
      <c r="M1702" s="16" t="s">
        <v>3596</v>
      </c>
      <c r="N1702" s="16" t="s">
        <v>3597</v>
      </c>
      <c r="O1702" s="35" t="s">
        <v>3598</v>
      </c>
      <c r="P1702" s="16" t="s">
        <v>71</v>
      </c>
      <c r="Q1702" s="16" t="s">
        <v>131</v>
      </c>
      <c r="R1702" s="38" t="s">
        <v>73</v>
      </c>
      <c r="S1702" s="22"/>
      <c r="T1702" s="22">
        <v>1863</v>
      </c>
      <c r="U1702" s="22" t="s">
        <v>3597</v>
      </c>
      <c r="V1702" s="37" t="s">
        <v>3598</v>
      </c>
      <c r="W1702" s="16">
        <v>1000</v>
      </c>
      <c r="X1702" s="16" t="s">
        <v>74</v>
      </c>
      <c r="Y1702" s="16" t="s">
        <v>3599</v>
      </c>
      <c r="Z1702" s="16" t="s">
        <v>3600</v>
      </c>
      <c r="AA1702" s="16" t="s">
        <v>76</v>
      </c>
      <c r="AB1702" s="16" t="s">
        <v>76</v>
      </c>
      <c r="AC1702" s="16" t="s">
        <v>76</v>
      </c>
      <c r="AD1702" s="16"/>
      <c r="AE1702" s="16" t="s">
        <v>3601</v>
      </c>
      <c r="AF1702" s="24">
        <v>2948278</v>
      </c>
      <c r="AG1702" s="25" t="s">
        <v>78</v>
      </c>
      <c r="AH1702" s="24">
        <v>2948278</v>
      </c>
      <c r="AI1702" s="26" t="s">
        <v>78</v>
      </c>
      <c r="AJ1702" s="27">
        <v>43059</v>
      </c>
      <c r="AK1702" s="19"/>
      <c r="AL1702" s="28">
        <f t="shared" ca="1" si="143"/>
        <v>7.333333333333333</v>
      </c>
      <c r="AM1702" s="16" t="s">
        <v>183</v>
      </c>
      <c r="AN1702" s="16" t="s">
        <v>94</v>
      </c>
      <c r="AO1702" s="36" t="s">
        <v>82</v>
      </c>
      <c r="AP1702" s="30">
        <v>6.9690000000000002E-2</v>
      </c>
      <c r="AQ1702" s="31" t="s">
        <v>7929</v>
      </c>
      <c r="AR1702" s="16" t="s">
        <v>7930</v>
      </c>
      <c r="AS1702" s="16" t="s">
        <v>107</v>
      </c>
      <c r="AT1702" s="16"/>
      <c r="AU1702" s="33"/>
      <c r="AV1702" s="16"/>
      <c r="AW1702" s="16" t="s">
        <v>2758</v>
      </c>
      <c r="AX1702" s="16">
        <v>3222453199</v>
      </c>
      <c r="AY1702" s="16" t="s">
        <v>78</v>
      </c>
      <c r="AZ1702" s="16" t="str">
        <f t="shared" ca="1" si="145"/>
        <v xml:space="preserve"> </v>
      </c>
      <c r="BA1702" s="16" t="s">
        <v>87</v>
      </c>
      <c r="BB1702" s="16" t="s">
        <v>87</v>
      </c>
      <c r="BC1702" s="16"/>
      <c r="BD1702" s="18" t="s">
        <v>87</v>
      </c>
      <c r="BE1702" s="16"/>
      <c r="BF1702" s="16" t="s">
        <v>87</v>
      </c>
      <c r="BG1702" s="31"/>
      <c r="BH1702" s="16"/>
      <c r="BI1702" s="19"/>
      <c r="BJ1702" s="16"/>
      <c r="BK1702" s="16"/>
      <c r="BL1702" s="34"/>
    </row>
    <row r="1703" spans="1:64">
      <c r="A1703" s="15">
        <v>1864</v>
      </c>
      <c r="B1703" s="16">
        <v>301</v>
      </c>
      <c r="C1703" s="17" t="s">
        <v>64</v>
      </c>
      <c r="D1703" s="18">
        <v>1237438025</v>
      </c>
      <c r="E1703" s="18">
        <v>1237438025</v>
      </c>
      <c r="F1703" s="18">
        <v>1237438025</v>
      </c>
      <c r="G1703" s="17" t="s">
        <v>7931</v>
      </c>
      <c r="H1703" s="16" t="s">
        <v>229</v>
      </c>
      <c r="I1703" s="19">
        <v>32030</v>
      </c>
      <c r="J1703" s="16">
        <f t="shared" ca="1" si="147"/>
        <v>37</v>
      </c>
      <c r="K1703" s="17" t="s">
        <v>67</v>
      </c>
      <c r="L1703" s="16">
        <v>4070</v>
      </c>
      <c r="M1703" s="16" t="s">
        <v>3596</v>
      </c>
      <c r="N1703" s="16" t="s">
        <v>3597</v>
      </c>
      <c r="O1703" s="35" t="s">
        <v>3598</v>
      </c>
      <c r="P1703" s="16" t="s">
        <v>71</v>
      </c>
      <c r="Q1703" s="16" t="s">
        <v>131</v>
      </c>
      <c r="R1703" s="38" t="s">
        <v>73</v>
      </c>
      <c r="S1703" s="22"/>
      <c r="T1703" s="22">
        <v>1864</v>
      </c>
      <c r="U1703" s="22" t="s">
        <v>3597</v>
      </c>
      <c r="V1703" s="37" t="s">
        <v>3598</v>
      </c>
      <c r="W1703" s="16">
        <v>1000</v>
      </c>
      <c r="X1703" s="16" t="s">
        <v>74</v>
      </c>
      <c r="Y1703" s="16" t="s">
        <v>3599</v>
      </c>
      <c r="Z1703" s="16" t="s">
        <v>3600</v>
      </c>
      <c r="AA1703" s="16" t="s">
        <v>339</v>
      </c>
      <c r="AB1703" s="16" t="s">
        <v>3947</v>
      </c>
      <c r="AC1703" s="16" t="s">
        <v>3948</v>
      </c>
      <c r="AD1703" s="16" t="s">
        <v>7932</v>
      </c>
      <c r="AE1703" s="16" t="s">
        <v>3601</v>
      </c>
      <c r="AF1703" s="24">
        <v>2948278</v>
      </c>
      <c r="AG1703" s="25" t="s">
        <v>78</v>
      </c>
      <c r="AH1703" s="24">
        <v>2948278</v>
      </c>
      <c r="AI1703" s="26" t="s">
        <v>78</v>
      </c>
      <c r="AJ1703" s="27">
        <v>43059</v>
      </c>
      <c r="AK1703" s="19"/>
      <c r="AL1703" s="28">
        <f t="shared" ref="AL1703:AL1763" ca="1" si="148">IFERROR(IF(AJ1703=0," ",DATEDIF(AJ1703,TODAY(),"M"))/12," ")</f>
        <v>7.333333333333333</v>
      </c>
      <c r="AM1703" s="16" t="s">
        <v>183</v>
      </c>
      <c r="AN1703" s="16" t="s">
        <v>94</v>
      </c>
      <c r="AO1703" s="36" t="s">
        <v>3949</v>
      </c>
      <c r="AP1703" s="30">
        <v>6.9690000000000002E-2</v>
      </c>
      <c r="AQ1703" s="31" t="s">
        <v>7933</v>
      </c>
      <c r="AR1703" s="16" t="s">
        <v>7933</v>
      </c>
      <c r="AS1703" s="16" t="s">
        <v>107</v>
      </c>
      <c r="AT1703" s="16"/>
      <c r="AU1703" s="33"/>
      <c r="AV1703" s="16"/>
      <c r="AW1703" s="16" t="s">
        <v>7934</v>
      </c>
      <c r="AX1703" s="16">
        <v>3128411283</v>
      </c>
      <c r="AY1703" s="16" t="s">
        <v>78</v>
      </c>
      <c r="AZ1703" s="16" t="str">
        <f t="shared" ca="1" si="145"/>
        <v xml:space="preserve"> </v>
      </c>
      <c r="BA1703" s="16" t="s">
        <v>87</v>
      </c>
      <c r="BB1703" s="16" t="s">
        <v>87</v>
      </c>
      <c r="BC1703" s="16"/>
      <c r="BD1703" s="18" t="s">
        <v>87</v>
      </c>
      <c r="BE1703" s="16"/>
      <c r="BF1703" s="16" t="s">
        <v>87</v>
      </c>
      <c r="BG1703" s="31"/>
      <c r="BH1703" s="16"/>
      <c r="BI1703" s="19"/>
      <c r="BJ1703" s="16"/>
      <c r="BK1703" s="16"/>
      <c r="BL1703" s="34"/>
    </row>
    <row r="1704" spans="1:64">
      <c r="A1704" s="15">
        <v>1865</v>
      </c>
      <c r="B1704" s="16">
        <v>301</v>
      </c>
      <c r="C1704" s="17" t="s">
        <v>112</v>
      </c>
      <c r="D1704" s="18">
        <v>1237438051</v>
      </c>
      <c r="E1704" s="18">
        <v>1237438051</v>
      </c>
      <c r="F1704" s="18">
        <v>1237438051</v>
      </c>
      <c r="G1704" s="17" t="s">
        <v>7935</v>
      </c>
      <c r="H1704" s="16" t="s">
        <v>66</v>
      </c>
      <c r="I1704" s="19" t="s">
        <v>7936</v>
      </c>
      <c r="J1704" s="16">
        <f t="shared" ca="1" si="147"/>
        <v>35</v>
      </c>
      <c r="K1704" s="17" t="s">
        <v>67</v>
      </c>
      <c r="L1704" s="16">
        <v>4070</v>
      </c>
      <c r="M1704" s="16" t="s">
        <v>3596</v>
      </c>
      <c r="N1704" s="16" t="s">
        <v>3597</v>
      </c>
      <c r="O1704" s="35" t="s">
        <v>3598</v>
      </c>
      <c r="P1704" s="16" t="s">
        <v>71</v>
      </c>
      <c r="Q1704" s="16" t="s">
        <v>131</v>
      </c>
      <c r="R1704" s="38" t="s">
        <v>73</v>
      </c>
      <c r="S1704" s="22"/>
      <c r="T1704" s="22">
        <v>1865</v>
      </c>
      <c r="U1704" s="22" t="s">
        <v>3597</v>
      </c>
      <c r="V1704" s="37" t="s">
        <v>3598</v>
      </c>
      <c r="W1704" s="16">
        <v>1000</v>
      </c>
      <c r="X1704" s="16" t="s">
        <v>74</v>
      </c>
      <c r="Y1704" s="16" t="s">
        <v>3599</v>
      </c>
      <c r="Z1704" s="16" t="s">
        <v>3600</v>
      </c>
      <c r="AA1704" s="16" t="s">
        <v>339</v>
      </c>
      <c r="AB1704" s="16" t="s">
        <v>4454</v>
      </c>
      <c r="AC1704" s="16" t="s">
        <v>3948</v>
      </c>
      <c r="AD1704" s="16" t="s">
        <v>4049</v>
      </c>
      <c r="AE1704" s="16" t="s">
        <v>3601</v>
      </c>
      <c r="AF1704" s="24">
        <v>2948278</v>
      </c>
      <c r="AG1704" s="25" t="s">
        <v>78</v>
      </c>
      <c r="AH1704" s="24">
        <v>2948278</v>
      </c>
      <c r="AI1704" s="26" t="s">
        <v>78</v>
      </c>
      <c r="AJ1704" s="27">
        <v>42989</v>
      </c>
      <c r="AK1704" s="19"/>
      <c r="AL1704" s="28">
        <f t="shared" ca="1" si="148"/>
        <v>7.5</v>
      </c>
      <c r="AM1704" s="16" t="s">
        <v>183</v>
      </c>
      <c r="AN1704" s="16" t="s">
        <v>94</v>
      </c>
      <c r="AO1704" s="36" t="s">
        <v>3949</v>
      </c>
      <c r="AP1704" s="30">
        <v>6.9690000000000002E-2</v>
      </c>
      <c r="AQ1704" s="31" t="s">
        <v>7937</v>
      </c>
      <c r="AR1704" s="16" t="s">
        <v>7937</v>
      </c>
      <c r="AS1704" s="16" t="s">
        <v>107</v>
      </c>
      <c r="AT1704" s="16"/>
      <c r="AU1704" s="33"/>
      <c r="AV1704" s="16"/>
      <c r="AW1704" s="16" t="s">
        <v>7938</v>
      </c>
      <c r="AX1704" s="16">
        <v>3135515966</v>
      </c>
      <c r="AY1704" s="16" t="s">
        <v>78</v>
      </c>
      <c r="AZ1704" s="16" t="str">
        <f t="shared" ca="1" si="145"/>
        <v xml:space="preserve"> </v>
      </c>
      <c r="BA1704" s="16" t="s">
        <v>87</v>
      </c>
      <c r="BB1704" s="16" t="s">
        <v>87</v>
      </c>
      <c r="BC1704" s="16"/>
      <c r="BD1704" s="18" t="s">
        <v>87</v>
      </c>
      <c r="BE1704" s="16"/>
      <c r="BF1704" s="16" t="s">
        <v>87</v>
      </c>
      <c r="BG1704" s="31"/>
      <c r="BH1704" s="16"/>
      <c r="BI1704" s="19"/>
      <c r="BJ1704" s="16"/>
      <c r="BK1704" s="16"/>
      <c r="BL1704" s="34"/>
    </row>
    <row r="1705" spans="1:64">
      <c r="A1705" s="15">
        <v>1866</v>
      </c>
      <c r="B1705" s="16">
        <v>301</v>
      </c>
      <c r="C1705" s="17" t="s">
        <v>64</v>
      </c>
      <c r="D1705" s="18">
        <v>1237438056</v>
      </c>
      <c r="E1705" s="18">
        <v>1237438056</v>
      </c>
      <c r="F1705" s="18">
        <v>1237438056</v>
      </c>
      <c r="G1705" s="17" t="s">
        <v>7939</v>
      </c>
      <c r="H1705" s="16"/>
      <c r="I1705" s="19" t="s">
        <v>7940</v>
      </c>
      <c r="J1705" s="16">
        <f t="shared" ca="1" si="147"/>
        <v>27</v>
      </c>
      <c r="K1705" s="17" t="s">
        <v>67</v>
      </c>
      <c r="L1705" s="16">
        <v>4070</v>
      </c>
      <c r="M1705" s="16" t="s">
        <v>3596</v>
      </c>
      <c r="N1705" s="16" t="s">
        <v>3597</v>
      </c>
      <c r="O1705" s="35" t="s">
        <v>3598</v>
      </c>
      <c r="P1705" s="16" t="s">
        <v>71</v>
      </c>
      <c r="Q1705" s="16" t="s">
        <v>131</v>
      </c>
      <c r="R1705" s="38" t="s">
        <v>73</v>
      </c>
      <c r="S1705" s="22"/>
      <c r="T1705" s="22">
        <v>1866</v>
      </c>
      <c r="U1705" s="22" t="s">
        <v>3597</v>
      </c>
      <c r="V1705" s="37" t="s">
        <v>3598</v>
      </c>
      <c r="W1705" s="16">
        <v>1000</v>
      </c>
      <c r="X1705" s="16" t="s">
        <v>74</v>
      </c>
      <c r="Y1705" s="16" t="s">
        <v>3599</v>
      </c>
      <c r="Z1705" s="16" t="s">
        <v>3600</v>
      </c>
      <c r="AA1705" s="16" t="s">
        <v>339</v>
      </c>
      <c r="AB1705" s="16" t="s">
        <v>340</v>
      </c>
      <c r="AC1705" s="16" t="s">
        <v>341</v>
      </c>
      <c r="AD1705" s="16"/>
      <c r="AE1705" s="16" t="s">
        <v>3601</v>
      </c>
      <c r="AF1705" s="24">
        <v>2948278</v>
      </c>
      <c r="AG1705" s="25" t="s">
        <v>78</v>
      </c>
      <c r="AH1705" s="24">
        <v>2948278</v>
      </c>
      <c r="AI1705" s="26" t="s">
        <v>78</v>
      </c>
      <c r="AJ1705" s="27">
        <v>42989</v>
      </c>
      <c r="AK1705" s="19"/>
      <c r="AL1705" s="28">
        <f t="shared" ca="1" si="148"/>
        <v>7.5</v>
      </c>
      <c r="AM1705" s="16" t="s">
        <v>269</v>
      </c>
      <c r="AN1705" s="16" t="s">
        <v>94</v>
      </c>
      <c r="AO1705" s="36" t="s">
        <v>343</v>
      </c>
      <c r="AP1705" s="30">
        <v>6.9690000000000002E-2</v>
      </c>
      <c r="AQ1705" s="31" t="s">
        <v>7941</v>
      </c>
      <c r="AR1705" s="16" t="s">
        <v>7941</v>
      </c>
      <c r="AS1705" s="16" t="s">
        <v>107</v>
      </c>
      <c r="AT1705" s="16"/>
      <c r="AU1705" s="33"/>
      <c r="AV1705" s="16"/>
      <c r="AW1705" s="16" t="s">
        <v>7942</v>
      </c>
      <c r="AX1705" s="16">
        <v>3228388540</v>
      </c>
      <c r="AY1705" s="16" t="s">
        <v>78</v>
      </c>
      <c r="AZ1705" s="16" t="str">
        <f t="shared" ca="1" si="145"/>
        <v xml:space="preserve"> </v>
      </c>
      <c r="BA1705" s="16" t="s">
        <v>87</v>
      </c>
      <c r="BB1705" s="16" t="s">
        <v>87</v>
      </c>
      <c r="BC1705" s="16"/>
      <c r="BD1705" s="18" t="s">
        <v>87</v>
      </c>
      <c r="BE1705" s="16"/>
      <c r="BF1705" s="16" t="s">
        <v>87</v>
      </c>
      <c r="BG1705" s="31"/>
      <c r="BH1705" s="16"/>
      <c r="BI1705" s="19"/>
      <c r="BJ1705" s="16"/>
      <c r="BK1705" s="16"/>
      <c r="BL1705" s="34"/>
    </row>
    <row r="1706" spans="1:64">
      <c r="A1706" s="15">
        <v>1867</v>
      </c>
      <c r="B1706" s="16">
        <v>301</v>
      </c>
      <c r="C1706" s="17" t="s">
        <v>64</v>
      </c>
      <c r="D1706" s="18">
        <v>1237438078</v>
      </c>
      <c r="E1706" s="18">
        <v>1237438078</v>
      </c>
      <c r="F1706" s="18">
        <v>1237438078</v>
      </c>
      <c r="G1706" s="17" t="s">
        <v>7943</v>
      </c>
      <c r="H1706" s="16" t="s">
        <v>89</v>
      </c>
      <c r="I1706" s="19">
        <v>29268</v>
      </c>
      <c r="J1706" s="16">
        <f t="shared" ca="1" si="147"/>
        <v>45</v>
      </c>
      <c r="K1706" s="17" t="s">
        <v>67</v>
      </c>
      <c r="L1706" s="16">
        <v>4070</v>
      </c>
      <c r="M1706" s="16" t="s">
        <v>3596</v>
      </c>
      <c r="N1706" s="16" t="s">
        <v>3597</v>
      </c>
      <c r="O1706" s="35" t="s">
        <v>3598</v>
      </c>
      <c r="P1706" s="16" t="s">
        <v>71</v>
      </c>
      <c r="Q1706" s="16" t="s">
        <v>131</v>
      </c>
      <c r="R1706" s="38" t="s">
        <v>73</v>
      </c>
      <c r="S1706" s="22"/>
      <c r="T1706" s="22">
        <v>1867</v>
      </c>
      <c r="U1706" s="22" t="s">
        <v>3597</v>
      </c>
      <c r="V1706" s="37" t="s">
        <v>3598</v>
      </c>
      <c r="W1706" s="16">
        <v>1000</v>
      </c>
      <c r="X1706" s="16" t="s">
        <v>74</v>
      </c>
      <c r="Y1706" s="16" t="s">
        <v>3599</v>
      </c>
      <c r="Z1706" s="16" t="s">
        <v>3600</v>
      </c>
      <c r="AA1706" s="16" t="s">
        <v>339</v>
      </c>
      <c r="AB1706" s="16" t="s">
        <v>340</v>
      </c>
      <c r="AC1706" s="16" t="s">
        <v>341</v>
      </c>
      <c r="AD1706" s="16"/>
      <c r="AE1706" s="16" t="s">
        <v>3601</v>
      </c>
      <c r="AF1706" s="24">
        <v>2948278</v>
      </c>
      <c r="AG1706" s="25" t="s">
        <v>78</v>
      </c>
      <c r="AH1706" s="24">
        <v>2948278</v>
      </c>
      <c r="AI1706" s="26" t="s">
        <v>78</v>
      </c>
      <c r="AJ1706" s="27">
        <v>43059</v>
      </c>
      <c r="AK1706" s="19"/>
      <c r="AL1706" s="28">
        <f t="shared" ca="1" si="148"/>
        <v>7.333333333333333</v>
      </c>
      <c r="AM1706" s="16" t="s">
        <v>269</v>
      </c>
      <c r="AN1706" s="16" t="s">
        <v>94</v>
      </c>
      <c r="AO1706" s="36" t="s">
        <v>343</v>
      </c>
      <c r="AP1706" s="30">
        <v>6.9690000000000002E-2</v>
      </c>
      <c r="AQ1706" s="31" t="s">
        <v>7944</v>
      </c>
      <c r="AR1706" s="16" t="s">
        <v>7944</v>
      </c>
      <c r="AS1706" s="16" t="s">
        <v>107</v>
      </c>
      <c r="AT1706" s="16"/>
      <c r="AU1706" s="33"/>
      <c r="AV1706" s="16"/>
      <c r="AW1706" s="16" t="s">
        <v>7945</v>
      </c>
      <c r="AX1706" s="16">
        <v>3106760389</v>
      </c>
      <c r="AY1706" s="16">
        <v>3103015110</v>
      </c>
      <c r="AZ1706" s="16" t="str">
        <f t="shared" ca="1" si="145"/>
        <v xml:space="preserve"> </v>
      </c>
      <c r="BA1706" s="16" t="s">
        <v>87</v>
      </c>
      <c r="BB1706" s="16" t="s">
        <v>265</v>
      </c>
      <c r="BC1706" s="16"/>
      <c r="BD1706" s="18" t="s">
        <v>87</v>
      </c>
      <c r="BE1706" s="16"/>
      <c r="BF1706" s="16" t="s">
        <v>87</v>
      </c>
      <c r="BG1706" s="31"/>
      <c r="BH1706" s="16"/>
      <c r="BI1706" s="19"/>
      <c r="BJ1706" s="16"/>
      <c r="BK1706" s="16"/>
      <c r="BL1706" s="34"/>
    </row>
    <row r="1707" spans="1:64">
      <c r="A1707" s="15">
        <v>1868</v>
      </c>
      <c r="B1707" s="16">
        <v>301</v>
      </c>
      <c r="C1707" s="17" t="s">
        <v>64</v>
      </c>
      <c r="D1707" s="18">
        <v>1237438086</v>
      </c>
      <c r="E1707" s="18">
        <v>1237438086</v>
      </c>
      <c r="F1707" s="18">
        <v>1237438086</v>
      </c>
      <c r="G1707" s="17" t="s">
        <v>7946</v>
      </c>
      <c r="H1707" s="16" t="s">
        <v>89</v>
      </c>
      <c r="I1707" s="19">
        <v>28635</v>
      </c>
      <c r="J1707" s="16">
        <f t="shared" ca="1" si="147"/>
        <v>46</v>
      </c>
      <c r="K1707" s="17" t="s">
        <v>67</v>
      </c>
      <c r="L1707" s="16">
        <v>4070</v>
      </c>
      <c r="M1707" s="16" t="s">
        <v>3596</v>
      </c>
      <c r="N1707" s="16" t="s">
        <v>3597</v>
      </c>
      <c r="O1707" s="35" t="s">
        <v>3598</v>
      </c>
      <c r="P1707" s="16" t="s">
        <v>71</v>
      </c>
      <c r="Q1707" s="16" t="s">
        <v>131</v>
      </c>
      <c r="R1707" s="38" t="s">
        <v>73</v>
      </c>
      <c r="S1707" s="22"/>
      <c r="T1707" s="22">
        <v>1868</v>
      </c>
      <c r="U1707" s="22" t="s">
        <v>3597</v>
      </c>
      <c r="V1707" s="37" t="s">
        <v>3598</v>
      </c>
      <c r="W1707" s="16">
        <v>1000</v>
      </c>
      <c r="X1707" s="16" t="s">
        <v>74</v>
      </c>
      <c r="Y1707" s="16" t="s">
        <v>3599</v>
      </c>
      <c r="Z1707" s="16" t="s">
        <v>3600</v>
      </c>
      <c r="AA1707" s="16" t="s">
        <v>339</v>
      </c>
      <c r="AB1707" s="16" t="s">
        <v>4454</v>
      </c>
      <c r="AC1707" s="16" t="s">
        <v>3948</v>
      </c>
      <c r="AD1707" s="16"/>
      <c r="AE1707" s="16" t="s">
        <v>3601</v>
      </c>
      <c r="AF1707" s="24">
        <v>2948278</v>
      </c>
      <c r="AG1707" s="25" t="s">
        <v>78</v>
      </c>
      <c r="AH1707" s="24">
        <v>2948278</v>
      </c>
      <c r="AI1707" s="26" t="s">
        <v>78</v>
      </c>
      <c r="AJ1707" s="27">
        <v>43285</v>
      </c>
      <c r="AK1707" s="19"/>
      <c r="AL1707" s="28">
        <f t="shared" ca="1" si="148"/>
        <v>6.75</v>
      </c>
      <c r="AM1707" s="16" t="s">
        <v>183</v>
      </c>
      <c r="AN1707" s="16" t="s">
        <v>94</v>
      </c>
      <c r="AO1707" s="36" t="s">
        <v>3949</v>
      </c>
      <c r="AP1707" s="30">
        <v>6.9690000000000002E-2</v>
      </c>
      <c r="AQ1707" s="31" t="s">
        <v>7947</v>
      </c>
      <c r="AR1707" s="16" t="s">
        <v>7948</v>
      </c>
      <c r="AS1707" s="16" t="s">
        <v>107</v>
      </c>
      <c r="AT1707" s="16"/>
      <c r="AU1707" s="33"/>
      <c r="AV1707" s="16"/>
      <c r="AW1707" s="16" t="s">
        <v>7949</v>
      </c>
      <c r="AX1707" s="16">
        <v>3506734049</v>
      </c>
      <c r="AY1707" s="16" t="s">
        <v>78</v>
      </c>
      <c r="AZ1707" s="16" t="str">
        <f t="shared" ca="1" si="145"/>
        <v xml:space="preserve"> </v>
      </c>
      <c r="BA1707" s="16" t="s">
        <v>87</v>
      </c>
      <c r="BB1707" s="16" t="s">
        <v>265</v>
      </c>
      <c r="BC1707" s="16"/>
      <c r="BD1707" s="18" t="s">
        <v>87</v>
      </c>
      <c r="BE1707" s="16"/>
      <c r="BF1707" s="16" t="s">
        <v>87</v>
      </c>
      <c r="BG1707" s="31"/>
      <c r="BH1707" s="16"/>
      <c r="BI1707" s="19"/>
      <c r="BJ1707" s="16"/>
      <c r="BK1707" s="16"/>
      <c r="BL1707" s="34"/>
    </row>
    <row r="1708" spans="1:64">
      <c r="A1708" s="15">
        <v>1869</v>
      </c>
      <c r="B1708" s="16">
        <v>301</v>
      </c>
      <c r="C1708" s="17" t="s">
        <v>64</v>
      </c>
      <c r="D1708" s="18">
        <v>1237688010</v>
      </c>
      <c r="E1708" s="18">
        <v>1237688010</v>
      </c>
      <c r="F1708" s="18">
        <v>1237688010</v>
      </c>
      <c r="G1708" s="17" t="s">
        <v>7950</v>
      </c>
      <c r="H1708" s="16" t="s">
        <v>66</v>
      </c>
      <c r="I1708" s="19">
        <v>30561</v>
      </c>
      <c r="J1708" s="16">
        <f t="shared" ca="1" si="147"/>
        <v>41</v>
      </c>
      <c r="K1708" s="17" t="s">
        <v>67</v>
      </c>
      <c r="L1708" s="16">
        <v>4070</v>
      </c>
      <c r="M1708" s="16" t="s">
        <v>3596</v>
      </c>
      <c r="N1708" s="16" t="s">
        <v>3597</v>
      </c>
      <c r="O1708" s="35" t="s">
        <v>3598</v>
      </c>
      <c r="P1708" s="16" t="s">
        <v>71</v>
      </c>
      <c r="Q1708" s="16" t="s">
        <v>131</v>
      </c>
      <c r="R1708" s="38" t="s">
        <v>73</v>
      </c>
      <c r="S1708" s="22"/>
      <c r="T1708" s="22">
        <v>1869</v>
      </c>
      <c r="U1708" s="22" t="s">
        <v>3597</v>
      </c>
      <c r="V1708" s="37" t="s">
        <v>3598</v>
      </c>
      <c r="W1708" s="16">
        <v>1000</v>
      </c>
      <c r="X1708" s="16" t="s">
        <v>74</v>
      </c>
      <c r="Y1708" s="16" t="s">
        <v>3599</v>
      </c>
      <c r="Z1708" s="16" t="s">
        <v>3600</v>
      </c>
      <c r="AA1708" s="16" t="s">
        <v>671</v>
      </c>
      <c r="AB1708" s="16" t="s">
        <v>4243</v>
      </c>
      <c r="AC1708" s="16" t="s">
        <v>692</v>
      </c>
      <c r="AD1708" s="16" t="s">
        <v>5078</v>
      </c>
      <c r="AE1708" s="16" t="s">
        <v>3601</v>
      </c>
      <c r="AF1708" s="24">
        <v>2948278</v>
      </c>
      <c r="AG1708" s="25" t="s">
        <v>78</v>
      </c>
      <c r="AH1708" s="24">
        <v>2948278</v>
      </c>
      <c r="AI1708" s="26" t="s">
        <v>78</v>
      </c>
      <c r="AJ1708" s="27">
        <v>43285</v>
      </c>
      <c r="AK1708" s="19"/>
      <c r="AL1708" s="28">
        <f t="shared" ca="1" si="148"/>
        <v>6.75</v>
      </c>
      <c r="AM1708" s="16" t="s">
        <v>173</v>
      </c>
      <c r="AN1708" s="16" t="s">
        <v>94</v>
      </c>
      <c r="AO1708" s="36" t="s">
        <v>693</v>
      </c>
      <c r="AP1708" s="30">
        <v>6.9690000000000002E-2</v>
      </c>
      <c r="AQ1708" s="31" t="s">
        <v>7951</v>
      </c>
      <c r="AR1708" s="16" t="s">
        <v>7952</v>
      </c>
      <c r="AS1708" s="16" t="s">
        <v>107</v>
      </c>
      <c r="AT1708" s="16"/>
      <c r="AU1708" s="33"/>
      <c r="AV1708" s="16"/>
      <c r="AW1708" s="16" t="s">
        <v>7953</v>
      </c>
      <c r="AX1708" s="16">
        <v>3227518079</v>
      </c>
      <c r="AY1708" s="16" t="s">
        <v>78</v>
      </c>
      <c r="AZ1708" s="16" t="str">
        <f t="shared" ca="1" si="145"/>
        <v xml:space="preserve"> </v>
      </c>
      <c r="BA1708" s="16" t="s">
        <v>87</v>
      </c>
      <c r="BB1708" s="16" t="s">
        <v>706</v>
      </c>
      <c r="BC1708" s="16"/>
      <c r="BD1708" s="18" t="s">
        <v>87</v>
      </c>
      <c r="BE1708" s="16"/>
      <c r="BF1708" s="16" t="s">
        <v>87</v>
      </c>
      <c r="BG1708" s="31"/>
      <c r="BH1708" s="16"/>
      <c r="BI1708" s="19"/>
      <c r="BJ1708" s="16"/>
      <c r="BK1708" s="16"/>
      <c r="BL1708" s="34"/>
    </row>
    <row r="1709" spans="1:64">
      <c r="A1709" s="15">
        <v>1870</v>
      </c>
      <c r="B1709" s="16">
        <v>301</v>
      </c>
      <c r="C1709" s="17" t="s">
        <v>64</v>
      </c>
      <c r="D1709" s="18">
        <v>1237688011</v>
      </c>
      <c r="E1709" s="18">
        <v>1237688011</v>
      </c>
      <c r="F1709" s="18">
        <v>1237688011</v>
      </c>
      <c r="G1709" s="17" t="s">
        <v>7954</v>
      </c>
      <c r="H1709" s="16" t="s">
        <v>229</v>
      </c>
      <c r="I1709" s="19">
        <v>32069</v>
      </c>
      <c r="J1709" s="16">
        <f t="shared" ca="1" si="147"/>
        <v>37</v>
      </c>
      <c r="K1709" s="17" t="s">
        <v>67</v>
      </c>
      <c r="L1709" s="16">
        <v>4070</v>
      </c>
      <c r="M1709" s="16" t="s">
        <v>3596</v>
      </c>
      <c r="N1709" s="16" t="s">
        <v>3597</v>
      </c>
      <c r="O1709" s="35" t="s">
        <v>3598</v>
      </c>
      <c r="P1709" s="16" t="s">
        <v>71</v>
      </c>
      <c r="Q1709" s="16" t="s">
        <v>131</v>
      </c>
      <c r="R1709" s="38" t="s">
        <v>73</v>
      </c>
      <c r="S1709" s="22"/>
      <c r="T1709" s="22">
        <v>1870</v>
      </c>
      <c r="U1709" s="22" t="s">
        <v>3597</v>
      </c>
      <c r="V1709" s="37" t="s">
        <v>3598</v>
      </c>
      <c r="W1709" s="16">
        <v>1000</v>
      </c>
      <c r="X1709" s="16" t="s">
        <v>74</v>
      </c>
      <c r="Y1709" s="16" t="s">
        <v>3599</v>
      </c>
      <c r="Z1709" s="16" t="s">
        <v>3600</v>
      </c>
      <c r="AA1709" s="16" t="s">
        <v>671</v>
      </c>
      <c r="AB1709" s="16" t="s">
        <v>4243</v>
      </c>
      <c r="AC1709" s="16" t="s">
        <v>692</v>
      </c>
      <c r="AD1709" s="16" t="s">
        <v>5078</v>
      </c>
      <c r="AE1709" s="16" t="s">
        <v>3601</v>
      </c>
      <c r="AF1709" s="24">
        <v>2948278</v>
      </c>
      <c r="AG1709" s="25" t="s">
        <v>78</v>
      </c>
      <c r="AH1709" s="24">
        <v>2948278</v>
      </c>
      <c r="AI1709" s="26" t="s">
        <v>78</v>
      </c>
      <c r="AJ1709" s="27">
        <v>43059</v>
      </c>
      <c r="AK1709" s="19"/>
      <c r="AL1709" s="28">
        <f t="shared" ca="1" si="148"/>
        <v>7.333333333333333</v>
      </c>
      <c r="AM1709" s="16" t="s">
        <v>173</v>
      </c>
      <c r="AN1709" s="16" t="s">
        <v>94</v>
      </c>
      <c r="AO1709" s="36" t="s">
        <v>693</v>
      </c>
      <c r="AP1709" s="30">
        <v>6.9690000000000002E-2</v>
      </c>
      <c r="AQ1709" s="31" t="s">
        <v>7955</v>
      </c>
      <c r="AR1709" s="16" t="s">
        <v>7955</v>
      </c>
      <c r="AS1709" s="16" t="s">
        <v>107</v>
      </c>
      <c r="AT1709" s="16"/>
      <c r="AU1709" s="33"/>
      <c r="AV1709" s="16"/>
      <c r="AW1709" s="16" t="s">
        <v>7956</v>
      </c>
      <c r="AX1709" s="16">
        <v>3227979166</v>
      </c>
      <c r="AY1709" s="16" t="s">
        <v>78</v>
      </c>
      <c r="AZ1709" s="16" t="str">
        <f t="shared" ca="1" si="145"/>
        <v xml:space="preserve"> </v>
      </c>
      <c r="BA1709" s="16" t="s">
        <v>87</v>
      </c>
      <c r="BB1709" s="16" t="s">
        <v>87</v>
      </c>
      <c r="BC1709" s="16"/>
      <c r="BD1709" s="18" t="s">
        <v>87</v>
      </c>
      <c r="BE1709" s="16"/>
      <c r="BF1709" s="16" t="s">
        <v>87</v>
      </c>
      <c r="BG1709" s="31"/>
      <c r="BH1709" s="16"/>
      <c r="BI1709" s="19"/>
      <c r="BJ1709" s="16"/>
      <c r="BK1709" s="16"/>
      <c r="BL1709" s="34"/>
    </row>
    <row r="1710" spans="1:64">
      <c r="A1710" s="15">
        <v>1871</v>
      </c>
      <c r="B1710" s="16">
        <v>301</v>
      </c>
      <c r="C1710" s="17" t="s">
        <v>64</v>
      </c>
      <c r="D1710" s="18">
        <v>1237688012</v>
      </c>
      <c r="E1710" s="18">
        <v>1237688012</v>
      </c>
      <c r="F1710" s="18">
        <v>1237688012</v>
      </c>
      <c r="G1710" s="17" t="s">
        <v>7957</v>
      </c>
      <c r="H1710" s="16"/>
      <c r="I1710" s="19">
        <v>28573</v>
      </c>
      <c r="J1710" s="16">
        <f t="shared" ca="1" si="147"/>
        <v>47</v>
      </c>
      <c r="K1710" s="17" t="s">
        <v>67</v>
      </c>
      <c r="L1710" s="16">
        <v>4070</v>
      </c>
      <c r="M1710" s="16" t="s">
        <v>3596</v>
      </c>
      <c r="N1710" s="16" t="s">
        <v>3597</v>
      </c>
      <c r="O1710" s="35" t="s">
        <v>3598</v>
      </c>
      <c r="P1710" s="16" t="s">
        <v>71</v>
      </c>
      <c r="Q1710" s="16" t="s">
        <v>131</v>
      </c>
      <c r="R1710" s="38" t="s">
        <v>73</v>
      </c>
      <c r="S1710" s="22"/>
      <c r="T1710" s="22">
        <v>1871</v>
      </c>
      <c r="U1710" s="22" t="s">
        <v>3597</v>
      </c>
      <c r="V1710" s="37" t="s">
        <v>3598</v>
      </c>
      <c r="W1710" s="16">
        <v>1000</v>
      </c>
      <c r="X1710" s="16" t="s">
        <v>74</v>
      </c>
      <c r="Y1710" s="16" t="s">
        <v>3599</v>
      </c>
      <c r="Z1710" s="16" t="s">
        <v>3600</v>
      </c>
      <c r="AA1710" s="16" t="s">
        <v>76</v>
      </c>
      <c r="AB1710" s="16" t="s">
        <v>76</v>
      </c>
      <c r="AC1710" s="16" t="s">
        <v>76</v>
      </c>
      <c r="AD1710" s="16"/>
      <c r="AE1710" s="16" t="s">
        <v>3601</v>
      </c>
      <c r="AF1710" s="24">
        <v>2948278</v>
      </c>
      <c r="AG1710" s="25" t="s">
        <v>78</v>
      </c>
      <c r="AH1710" s="24">
        <v>2948278</v>
      </c>
      <c r="AI1710" s="26" t="s">
        <v>78</v>
      </c>
      <c r="AJ1710" s="27">
        <v>43059</v>
      </c>
      <c r="AK1710" s="19"/>
      <c r="AL1710" s="28">
        <f t="shared" ca="1" si="148"/>
        <v>7.333333333333333</v>
      </c>
      <c r="AM1710" s="16" t="s">
        <v>173</v>
      </c>
      <c r="AN1710" s="16" t="s">
        <v>94</v>
      </c>
      <c r="AO1710" s="36" t="s">
        <v>82</v>
      </c>
      <c r="AP1710" s="30">
        <v>6.9690000000000002E-2</v>
      </c>
      <c r="AQ1710" s="31" t="s">
        <v>7958</v>
      </c>
      <c r="AR1710" s="16" t="s">
        <v>7959</v>
      </c>
      <c r="AS1710" s="16" t="s">
        <v>107</v>
      </c>
      <c r="AT1710" s="16"/>
      <c r="AU1710" s="33"/>
      <c r="AV1710" s="16"/>
      <c r="AW1710" s="16" t="s">
        <v>7960</v>
      </c>
      <c r="AX1710" s="16">
        <v>3227457264</v>
      </c>
      <c r="AY1710" s="16" t="s">
        <v>78</v>
      </c>
      <c r="AZ1710" s="16" t="str">
        <f t="shared" ca="1" si="145"/>
        <v xml:space="preserve"> </v>
      </c>
      <c r="BA1710" s="16" t="s">
        <v>87</v>
      </c>
      <c r="BB1710" s="16" t="s">
        <v>87</v>
      </c>
      <c r="BC1710" s="16"/>
      <c r="BD1710" s="18" t="s">
        <v>87</v>
      </c>
      <c r="BE1710" s="16"/>
      <c r="BF1710" s="16" t="s">
        <v>87</v>
      </c>
      <c r="BG1710" s="31"/>
      <c r="BH1710" s="16"/>
      <c r="BI1710" s="19"/>
      <c r="BJ1710" s="16"/>
      <c r="BK1710" s="16"/>
      <c r="BL1710" s="34"/>
    </row>
    <row r="1711" spans="1:64">
      <c r="A1711" s="15">
        <v>1872</v>
      </c>
      <c r="B1711" s="16">
        <v>301</v>
      </c>
      <c r="C1711" s="17" t="s">
        <v>64</v>
      </c>
      <c r="D1711" s="18">
        <v>1237688013</v>
      </c>
      <c r="E1711" s="18">
        <v>1237688013</v>
      </c>
      <c r="F1711" s="18">
        <v>1237688013</v>
      </c>
      <c r="G1711" s="17" t="s">
        <v>7961</v>
      </c>
      <c r="H1711" s="16" t="s">
        <v>89</v>
      </c>
      <c r="I1711" s="19">
        <v>33223</v>
      </c>
      <c r="J1711" s="16">
        <f t="shared" ca="1" si="147"/>
        <v>34</v>
      </c>
      <c r="K1711" s="17" t="s">
        <v>67</v>
      </c>
      <c r="L1711" s="16">
        <v>4070</v>
      </c>
      <c r="M1711" s="16" t="s">
        <v>3596</v>
      </c>
      <c r="N1711" s="16" t="s">
        <v>3597</v>
      </c>
      <c r="O1711" s="35" t="s">
        <v>3598</v>
      </c>
      <c r="P1711" s="16" t="s">
        <v>71</v>
      </c>
      <c r="Q1711" s="16" t="s">
        <v>131</v>
      </c>
      <c r="R1711" s="38" t="s">
        <v>73</v>
      </c>
      <c r="S1711" s="22"/>
      <c r="T1711" s="22">
        <v>1872</v>
      </c>
      <c r="U1711" s="22" t="s">
        <v>3597</v>
      </c>
      <c r="V1711" s="37" t="s">
        <v>3598</v>
      </c>
      <c r="W1711" s="16">
        <v>1000</v>
      </c>
      <c r="X1711" s="16" t="s">
        <v>74</v>
      </c>
      <c r="Y1711" s="16" t="s">
        <v>3599</v>
      </c>
      <c r="Z1711" s="16" t="s">
        <v>3600</v>
      </c>
      <c r="AA1711" s="16" t="s">
        <v>671</v>
      </c>
      <c r="AB1711" s="16" t="s">
        <v>4243</v>
      </c>
      <c r="AC1711" s="16" t="s">
        <v>692</v>
      </c>
      <c r="AD1711" s="16" t="s">
        <v>4244</v>
      </c>
      <c r="AE1711" s="16" t="s">
        <v>3601</v>
      </c>
      <c r="AF1711" s="24">
        <v>2948278</v>
      </c>
      <c r="AG1711" s="25" t="s">
        <v>78</v>
      </c>
      <c r="AH1711" s="24">
        <v>2948278</v>
      </c>
      <c r="AI1711" s="26" t="s">
        <v>78</v>
      </c>
      <c r="AJ1711" s="27">
        <v>43059</v>
      </c>
      <c r="AK1711" s="19"/>
      <c r="AL1711" s="28">
        <f t="shared" ca="1" si="148"/>
        <v>7.333333333333333</v>
      </c>
      <c r="AM1711" s="16" t="s">
        <v>173</v>
      </c>
      <c r="AN1711" s="16" t="s">
        <v>94</v>
      </c>
      <c r="AO1711" s="36" t="s">
        <v>693</v>
      </c>
      <c r="AP1711" s="30">
        <v>6.9690000000000002E-2</v>
      </c>
      <c r="AQ1711" s="31" t="s">
        <v>7962</v>
      </c>
      <c r="AR1711" s="16" t="s">
        <v>7963</v>
      </c>
      <c r="AS1711" s="16" t="s">
        <v>107</v>
      </c>
      <c r="AT1711" s="16"/>
      <c r="AU1711" s="33"/>
      <c r="AV1711" s="16"/>
      <c r="AW1711" s="16" t="s">
        <v>7964</v>
      </c>
      <c r="AX1711" s="16">
        <v>3227457264</v>
      </c>
      <c r="AY1711" s="16" t="s">
        <v>78</v>
      </c>
      <c r="AZ1711" s="16" t="str">
        <f t="shared" ca="1" si="145"/>
        <v xml:space="preserve"> </v>
      </c>
      <c r="BA1711" s="16" t="s">
        <v>87</v>
      </c>
      <c r="BB1711" s="16" t="s">
        <v>87</v>
      </c>
      <c r="BC1711" s="16"/>
      <c r="BD1711" s="18" t="s">
        <v>87</v>
      </c>
      <c r="BE1711" s="16"/>
      <c r="BF1711" s="16" t="s">
        <v>87</v>
      </c>
      <c r="BG1711" s="31"/>
      <c r="BH1711" s="16"/>
      <c r="BI1711" s="19"/>
      <c r="BJ1711" s="16"/>
      <c r="BK1711" s="16"/>
      <c r="BL1711" s="34"/>
    </row>
    <row r="1712" spans="1:64">
      <c r="A1712" s="15">
        <v>1873</v>
      </c>
      <c r="B1712" s="16">
        <v>301</v>
      </c>
      <c r="C1712" s="17" t="s">
        <v>64</v>
      </c>
      <c r="D1712" s="18">
        <v>1237688018</v>
      </c>
      <c r="E1712" s="18">
        <v>1237688018</v>
      </c>
      <c r="F1712" s="18">
        <v>1237688018</v>
      </c>
      <c r="G1712" s="17" t="s">
        <v>7965</v>
      </c>
      <c r="H1712" s="16" t="s">
        <v>89</v>
      </c>
      <c r="I1712" s="19">
        <v>32258</v>
      </c>
      <c r="J1712" s="16">
        <f t="shared" ca="1" si="147"/>
        <v>36</v>
      </c>
      <c r="K1712" s="17" t="s">
        <v>67</v>
      </c>
      <c r="L1712" s="16">
        <v>4070</v>
      </c>
      <c r="M1712" s="16" t="s">
        <v>3596</v>
      </c>
      <c r="N1712" s="16" t="s">
        <v>3597</v>
      </c>
      <c r="O1712" s="35" t="s">
        <v>3598</v>
      </c>
      <c r="P1712" s="16" t="s">
        <v>71</v>
      </c>
      <c r="Q1712" s="16" t="s">
        <v>131</v>
      </c>
      <c r="R1712" s="38" t="s">
        <v>73</v>
      </c>
      <c r="S1712" s="22"/>
      <c r="T1712" s="22">
        <v>1873</v>
      </c>
      <c r="U1712" s="22" t="s">
        <v>3597</v>
      </c>
      <c r="V1712" s="37" t="s">
        <v>3598</v>
      </c>
      <c r="W1712" s="16">
        <v>1000</v>
      </c>
      <c r="X1712" s="16" t="s">
        <v>74</v>
      </c>
      <c r="Y1712" s="16" t="s">
        <v>3599</v>
      </c>
      <c r="Z1712" s="16" t="s">
        <v>3600</v>
      </c>
      <c r="AA1712" s="16" t="s">
        <v>671</v>
      </c>
      <c r="AB1712" s="16" t="s">
        <v>7966</v>
      </c>
      <c r="AC1712" s="16" t="s">
        <v>692</v>
      </c>
      <c r="AD1712" s="16" t="s">
        <v>3837</v>
      </c>
      <c r="AE1712" s="16" t="s">
        <v>3601</v>
      </c>
      <c r="AF1712" s="24">
        <v>2948278</v>
      </c>
      <c r="AG1712" s="25" t="s">
        <v>78</v>
      </c>
      <c r="AH1712" s="24">
        <v>2948278</v>
      </c>
      <c r="AI1712" s="26" t="s">
        <v>78</v>
      </c>
      <c r="AJ1712" s="27">
        <v>43059</v>
      </c>
      <c r="AK1712" s="19"/>
      <c r="AL1712" s="28">
        <f t="shared" ca="1" si="148"/>
        <v>7.333333333333333</v>
      </c>
      <c r="AM1712" s="16" t="s">
        <v>120</v>
      </c>
      <c r="AN1712" s="16" t="s">
        <v>94</v>
      </c>
      <c r="AO1712" s="36" t="s">
        <v>693</v>
      </c>
      <c r="AP1712" s="30">
        <v>6.9690000000000002E-2</v>
      </c>
      <c r="AQ1712" s="31" t="s">
        <v>7967</v>
      </c>
      <c r="AR1712" s="16" t="s">
        <v>7967</v>
      </c>
      <c r="AS1712" s="16" t="s">
        <v>107</v>
      </c>
      <c r="AT1712" s="16"/>
      <c r="AU1712" s="33"/>
      <c r="AV1712" s="16"/>
      <c r="AW1712" s="16" t="s">
        <v>7968</v>
      </c>
      <c r="AX1712" s="16">
        <v>3102830908</v>
      </c>
      <c r="AY1712" s="16" t="s">
        <v>78</v>
      </c>
      <c r="AZ1712" s="16" t="str">
        <f t="shared" ca="1" si="145"/>
        <v xml:space="preserve"> </v>
      </c>
      <c r="BA1712" s="16" t="s">
        <v>87</v>
      </c>
      <c r="BB1712" s="16" t="s">
        <v>87</v>
      </c>
      <c r="BC1712" s="16"/>
      <c r="BD1712" s="18" t="s">
        <v>87</v>
      </c>
      <c r="BE1712" s="16"/>
      <c r="BF1712" s="16" t="s">
        <v>87</v>
      </c>
      <c r="BG1712" s="31"/>
      <c r="BH1712" s="16"/>
      <c r="BI1712" s="19"/>
      <c r="BJ1712" s="16"/>
      <c r="BK1712" s="16"/>
      <c r="BL1712" s="34"/>
    </row>
    <row r="1713" spans="1:64">
      <c r="A1713" s="15">
        <v>1874</v>
      </c>
      <c r="B1713" s="16">
        <v>301</v>
      </c>
      <c r="C1713" s="17" t="s">
        <v>64</v>
      </c>
      <c r="D1713" s="18">
        <v>1148211226</v>
      </c>
      <c r="E1713" s="18">
        <v>1148211226</v>
      </c>
      <c r="F1713" s="18">
        <v>1148211226</v>
      </c>
      <c r="G1713" s="17" t="s">
        <v>7969</v>
      </c>
      <c r="H1713" s="16" t="s">
        <v>89</v>
      </c>
      <c r="I1713" s="19">
        <v>32663</v>
      </c>
      <c r="J1713" s="16">
        <f t="shared" ca="1" si="147"/>
        <v>35</v>
      </c>
      <c r="K1713" s="17" t="s">
        <v>67</v>
      </c>
      <c r="L1713" s="16">
        <v>4070</v>
      </c>
      <c r="M1713" s="16" t="s">
        <v>3596</v>
      </c>
      <c r="N1713" s="16" t="s">
        <v>3597</v>
      </c>
      <c r="O1713" s="35" t="s">
        <v>3598</v>
      </c>
      <c r="P1713" s="16" t="s">
        <v>71</v>
      </c>
      <c r="Q1713" s="16" t="s">
        <v>131</v>
      </c>
      <c r="R1713" s="38" t="s">
        <v>73</v>
      </c>
      <c r="S1713" s="22"/>
      <c r="T1713" s="22">
        <v>1874</v>
      </c>
      <c r="U1713" s="22" t="s">
        <v>3597</v>
      </c>
      <c r="V1713" s="37" t="s">
        <v>3598</v>
      </c>
      <c r="W1713" s="16">
        <v>1000</v>
      </c>
      <c r="X1713" s="16" t="s">
        <v>74</v>
      </c>
      <c r="Y1713" s="16" t="s">
        <v>3599</v>
      </c>
      <c r="Z1713" s="16" t="s">
        <v>3600</v>
      </c>
      <c r="AA1713" s="16" t="s">
        <v>76</v>
      </c>
      <c r="AB1713" s="16" t="s">
        <v>76</v>
      </c>
      <c r="AC1713" s="16" t="s">
        <v>76</v>
      </c>
      <c r="AD1713" s="16"/>
      <c r="AE1713" s="16" t="s">
        <v>1324</v>
      </c>
      <c r="AF1713" s="24">
        <v>2948278</v>
      </c>
      <c r="AG1713" s="25" t="s">
        <v>78</v>
      </c>
      <c r="AH1713" s="24">
        <v>2948278</v>
      </c>
      <c r="AI1713" s="26" t="s">
        <v>78</v>
      </c>
      <c r="AJ1713" s="19">
        <v>44533</v>
      </c>
      <c r="AK1713" s="19" t="s">
        <v>7970</v>
      </c>
      <c r="AL1713" s="28">
        <f t="shared" ca="1" si="148"/>
        <v>3.3333333333333335</v>
      </c>
      <c r="AM1713" s="16" t="s">
        <v>183</v>
      </c>
      <c r="AN1713" s="16" t="s">
        <v>94</v>
      </c>
      <c r="AO1713" s="36" t="s">
        <v>82</v>
      </c>
      <c r="AP1713" s="30">
        <v>6.9690000000000002E-2</v>
      </c>
      <c r="AQ1713" s="31" t="s">
        <v>7971</v>
      </c>
      <c r="AR1713" s="16" t="s">
        <v>7972</v>
      </c>
      <c r="AS1713" s="16" t="s">
        <v>107</v>
      </c>
      <c r="AT1713" s="16"/>
      <c r="AU1713" s="33"/>
      <c r="AV1713" s="16"/>
      <c r="AW1713" s="16" t="s">
        <v>7973</v>
      </c>
      <c r="AX1713" s="16">
        <v>3108780205</v>
      </c>
      <c r="AY1713" s="16" t="s">
        <v>78</v>
      </c>
      <c r="AZ1713" s="16" t="str">
        <f t="shared" ca="1" si="145"/>
        <v xml:space="preserve"> </v>
      </c>
      <c r="BA1713" s="16" t="s">
        <v>87</v>
      </c>
      <c r="BB1713" s="16" t="s">
        <v>87</v>
      </c>
      <c r="BC1713" s="16"/>
      <c r="BD1713" s="18" t="s">
        <v>87</v>
      </c>
      <c r="BE1713" s="16">
        <v>0</v>
      </c>
      <c r="BF1713" s="16" t="s">
        <v>87</v>
      </c>
      <c r="BG1713" s="31"/>
      <c r="BH1713" s="16"/>
      <c r="BI1713" s="19"/>
      <c r="BJ1713" s="16"/>
      <c r="BK1713" s="16"/>
      <c r="BL1713" s="34"/>
    </row>
    <row r="1714" spans="1:64">
      <c r="A1714" s="15">
        <v>1875</v>
      </c>
      <c r="B1714" s="16">
        <v>301</v>
      </c>
      <c r="C1714" s="17" t="s">
        <v>64</v>
      </c>
      <c r="D1714" s="18">
        <v>1237688032</v>
      </c>
      <c r="E1714" s="18">
        <v>1237688032</v>
      </c>
      <c r="F1714" s="18">
        <v>1237688032</v>
      </c>
      <c r="G1714" s="17" t="s">
        <v>7974</v>
      </c>
      <c r="H1714" s="16" t="s">
        <v>89</v>
      </c>
      <c r="I1714" s="19">
        <v>30518</v>
      </c>
      <c r="J1714" s="16">
        <f t="shared" ca="1" si="147"/>
        <v>41</v>
      </c>
      <c r="K1714" s="17" t="s">
        <v>67</v>
      </c>
      <c r="L1714" s="16">
        <v>4070</v>
      </c>
      <c r="M1714" s="16" t="s">
        <v>3596</v>
      </c>
      <c r="N1714" s="16" t="s">
        <v>3597</v>
      </c>
      <c r="O1714" s="35" t="s">
        <v>3598</v>
      </c>
      <c r="P1714" s="16" t="s">
        <v>71</v>
      </c>
      <c r="Q1714" s="16" t="s">
        <v>131</v>
      </c>
      <c r="R1714" s="38" t="s">
        <v>73</v>
      </c>
      <c r="S1714" s="22"/>
      <c r="T1714" s="22">
        <v>1875</v>
      </c>
      <c r="U1714" s="22" t="s">
        <v>3597</v>
      </c>
      <c r="V1714" s="37" t="s">
        <v>3598</v>
      </c>
      <c r="W1714" s="16">
        <v>1000</v>
      </c>
      <c r="X1714" s="16" t="s">
        <v>74</v>
      </c>
      <c r="Y1714" s="16" t="s">
        <v>3599</v>
      </c>
      <c r="Z1714" s="16" t="s">
        <v>3600</v>
      </c>
      <c r="AA1714" s="16" t="s">
        <v>76</v>
      </c>
      <c r="AB1714" s="16" t="s">
        <v>76</v>
      </c>
      <c r="AC1714" s="16" t="s">
        <v>76</v>
      </c>
      <c r="AD1714" s="16"/>
      <c r="AE1714" s="16" t="s">
        <v>3601</v>
      </c>
      <c r="AF1714" s="24">
        <v>2948278</v>
      </c>
      <c r="AG1714" s="25" t="s">
        <v>78</v>
      </c>
      <c r="AH1714" s="24">
        <v>2948278</v>
      </c>
      <c r="AI1714" s="26" t="s">
        <v>78</v>
      </c>
      <c r="AJ1714" s="27">
        <v>43059</v>
      </c>
      <c r="AK1714" s="19"/>
      <c r="AL1714" s="28">
        <f t="shared" ca="1" si="148"/>
        <v>7.333333333333333</v>
      </c>
      <c r="AM1714" s="16" t="s">
        <v>183</v>
      </c>
      <c r="AN1714" s="16" t="s">
        <v>94</v>
      </c>
      <c r="AO1714" s="36" t="s">
        <v>82</v>
      </c>
      <c r="AP1714" s="30">
        <v>6.9690000000000002E-2</v>
      </c>
      <c r="AQ1714" s="31" t="s">
        <v>7975</v>
      </c>
      <c r="AR1714" s="16" t="s">
        <v>7975</v>
      </c>
      <c r="AS1714" s="16" t="s">
        <v>107</v>
      </c>
      <c r="AT1714" s="16"/>
      <c r="AU1714" s="33"/>
      <c r="AV1714" s="16"/>
      <c r="AW1714" s="16" t="s">
        <v>7976</v>
      </c>
      <c r="AX1714" s="16">
        <v>3138655564</v>
      </c>
      <c r="AY1714" s="16" t="s">
        <v>78</v>
      </c>
      <c r="AZ1714" s="16" t="str">
        <f t="shared" ca="1" si="145"/>
        <v xml:space="preserve"> </v>
      </c>
      <c r="BA1714" s="16" t="s">
        <v>87</v>
      </c>
      <c r="BB1714" s="16" t="s">
        <v>87</v>
      </c>
      <c r="BC1714" s="16"/>
      <c r="BD1714" s="18" t="s">
        <v>87</v>
      </c>
      <c r="BE1714" s="16"/>
      <c r="BF1714" s="16" t="s">
        <v>87</v>
      </c>
      <c r="BG1714" s="31"/>
      <c r="BH1714" s="16"/>
      <c r="BI1714" s="19"/>
      <c r="BJ1714" s="16"/>
      <c r="BK1714" s="16"/>
      <c r="BL1714" s="34"/>
    </row>
    <row r="1715" spans="1:64">
      <c r="A1715" s="15">
        <v>1876</v>
      </c>
      <c r="B1715" s="16">
        <v>301</v>
      </c>
      <c r="C1715" s="17" t="s">
        <v>64</v>
      </c>
      <c r="D1715" s="18">
        <v>1098763096</v>
      </c>
      <c r="E1715" s="18">
        <v>1098763096</v>
      </c>
      <c r="F1715" s="18">
        <v>1098763096</v>
      </c>
      <c r="G1715" s="17" t="s">
        <v>7977</v>
      </c>
      <c r="H1715" s="16" t="s">
        <v>851</v>
      </c>
      <c r="I1715" s="19">
        <v>34591</v>
      </c>
      <c r="J1715" s="16">
        <f t="shared" ca="1" si="147"/>
        <v>30</v>
      </c>
      <c r="K1715" s="17" t="s">
        <v>67</v>
      </c>
      <c r="L1715" s="16">
        <v>4070</v>
      </c>
      <c r="M1715" s="16" t="s">
        <v>3596</v>
      </c>
      <c r="N1715" s="16" t="s">
        <v>3597</v>
      </c>
      <c r="O1715" s="35" t="s">
        <v>3598</v>
      </c>
      <c r="P1715" s="16" t="s">
        <v>71</v>
      </c>
      <c r="Q1715" s="16" t="s">
        <v>131</v>
      </c>
      <c r="R1715" s="38" t="s">
        <v>73</v>
      </c>
      <c r="S1715" s="22"/>
      <c r="T1715" s="22">
        <v>1876</v>
      </c>
      <c r="U1715" s="22" t="s">
        <v>3597</v>
      </c>
      <c r="V1715" s="37" t="s">
        <v>3598</v>
      </c>
      <c r="W1715" s="16">
        <v>1000</v>
      </c>
      <c r="X1715" s="16" t="s">
        <v>74</v>
      </c>
      <c r="Y1715" s="16" t="s">
        <v>3599</v>
      </c>
      <c r="Z1715" s="16" t="s">
        <v>3600</v>
      </c>
      <c r="AA1715" s="16" t="s">
        <v>671</v>
      </c>
      <c r="AB1715" s="16" t="s">
        <v>3768</v>
      </c>
      <c r="AC1715" s="16" t="s">
        <v>3691</v>
      </c>
      <c r="AD1715" s="16"/>
      <c r="AE1715" s="16" t="s">
        <v>1324</v>
      </c>
      <c r="AF1715" s="24">
        <v>2948278</v>
      </c>
      <c r="AG1715" s="25" t="s">
        <v>78</v>
      </c>
      <c r="AH1715" s="24">
        <v>2948278</v>
      </c>
      <c r="AI1715" s="26" t="s">
        <v>78</v>
      </c>
      <c r="AJ1715" s="27">
        <v>45321</v>
      </c>
      <c r="AK1715" s="19" t="s">
        <v>7978</v>
      </c>
      <c r="AL1715" s="28">
        <f t="shared" ca="1" si="148"/>
        <v>1.1666666666666667</v>
      </c>
      <c r="AM1715" s="16" t="s">
        <v>183</v>
      </c>
      <c r="AN1715" s="16" t="s">
        <v>121</v>
      </c>
      <c r="AO1715" s="36" t="s">
        <v>7979</v>
      </c>
      <c r="AP1715" s="30">
        <v>6.9690000000000002E-2</v>
      </c>
      <c r="AQ1715" s="31" t="s">
        <v>7980</v>
      </c>
      <c r="AR1715" s="60" t="s">
        <v>7981</v>
      </c>
      <c r="AS1715" s="49" t="s">
        <v>107</v>
      </c>
      <c r="AT1715" s="16"/>
      <c r="AU1715" s="33"/>
      <c r="AV1715" s="16"/>
      <c r="AW1715" s="16" t="s">
        <v>7982</v>
      </c>
      <c r="AX1715" s="16">
        <v>3223227563</v>
      </c>
      <c r="AY1715" s="16" t="s">
        <v>78</v>
      </c>
      <c r="AZ1715" s="16" t="str">
        <f t="shared" ca="1" si="145"/>
        <v xml:space="preserve"> </v>
      </c>
      <c r="BA1715" s="16" t="s">
        <v>87</v>
      </c>
      <c r="BB1715" s="16" t="s">
        <v>87</v>
      </c>
      <c r="BC1715" s="16"/>
      <c r="BD1715" s="18" t="s">
        <v>87</v>
      </c>
      <c r="BE1715" s="16"/>
      <c r="BF1715" s="16" t="s">
        <v>87</v>
      </c>
      <c r="BG1715" s="31"/>
      <c r="BH1715" s="16"/>
      <c r="BI1715" s="19"/>
      <c r="BJ1715" s="16"/>
      <c r="BK1715" s="16"/>
      <c r="BL1715" s="34"/>
    </row>
    <row r="1716" spans="1:64">
      <c r="A1716" s="15">
        <v>1877</v>
      </c>
      <c r="B1716" s="16">
        <v>301</v>
      </c>
      <c r="C1716" s="17" t="s">
        <v>64</v>
      </c>
      <c r="D1716" s="18">
        <v>1237688068</v>
      </c>
      <c r="E1716" s="18">
        <v>1237688068</v>
      </c>
      <c r="F1716" s="18">
        <v>1237688068</v>
      </c>
      <c r="G1716" s="17" t="s">
        <v>7983</v>
      </c>
      <c r="H1716" s="16" t="s">
        <v>66</v>
      </c>
      <c r="I1716" s="19">
        <v>31417</v>
      </c>
      <c r="J1716" s="16">
        <f t="shared" ca="1" si="147"/>
        <v>39</v>
      </c>
      <c r="K1716" s="17" t="s">
        <v>67</v>
      </c>
      <c r="L1716" s="16">
        <v>4070</v>
      </c>
      <c r="M1716" s="16" t="s">
        <v>3596</v>
      </c>
      <c r="N1716" s="16" t="s">
        <v>3597</v>
      </c>
      <c r="O1716" s="35" t="s">
        <v>3598</v>
      </c>
      <c r="P1716" s="16" t="s">
        <v>71</v>
      </c>
      <c r="Q1716" s="16" t="s">
        <v>131</v>
      </c>
      <c r="R1716" s="38" t="s">
        <v>73</v>
      </c>
      <c r="S1716" s="22"/>
      <c r="T1716" s="22">
        <v>1877</v>
      </c>
      <c r="U1716" s="22" t="s">
        <v>3597</v>
      </c>
      <c r="V1716" s="37" t="s">
        <v>3598</v>
      </c>
      <c r="W1716" s="16">
        <v>1000</v>
      </c>
      <c r="X1716" s="16" t="s">
        <v>74</v>
      </c>
      <c r="Y1716" s="16" t="s">
        <v>3599</v>
      </c>
      <c r="Z1716" s="16" t="s">
        <v>3600</v>
      </c>
      <c r="AA1716" s="16" t="s">
        <v>1359</v>
      </c>
      <c r="AB1716" s="16" t="s">
        <v>4352</v>
      </c>
      <c r="AC1716" s="16" t="s">
        <v>1951</v>
      </c>
      <c r="AD1716" s="16"/>
      <c r="AE1716" s="16" t="s">
        <v>3601</v>
      </c>
      <c r="AF1716" s="24">
        <v>2948278</v>
      </c>
      <c r="AG1716" s="25" t="s">
        <v>78</v>
      </c>
      <c r="AH1716" s="24">
        <v>2948278</v>
      </c>
      <c r="AI1716" s="26" t="s">
        <v>78</v>
      </c>
      <c r="AJ1716" s="27">
        <v>43285</v>
      </c>
      <c r="AK1716" s="19"/>
      <c r="AL1716" s="28">
        <f t="shared" ca="1" si="148"/>
        <v>6.75</v>
      </c>
      <c r="AM1716" s="16" t="s">
        <v>183</v>
      </c>
      <c r="AN1716" s="16" t="s">
        <v>94</v>
      </c>
      <c r="AO1716" s="36" t="s">
        <v>1953</v>
      </c>
      <c r="AP1716" s="30">
        <v>6.9690000000000002E-2</v>
      </c>
      <c r="AQ1716" s="31" t="s">
        <v>7984</v>
      </c>
      <c r="AR1716" s="16" t="s">
        <v>7985</v>
      </c>
      <c r="AS1716" s="16" t="s">
        <v>107</v>
      </c>
      <c r="AT1716" s="16"/>
      <c r="AU1716" s="33"/>
      <c r="AV1716" s="16"/>
      <c r="AW1716" s="16" t="s">
        <v>7986</v>
      </c>
      <c r="AX1716" s="16">
        <v>3116146255</v>
      </c>
      <c r="AY1716" s="16" t="s">
        <v>78</v>
      </c>
      <c r="AZ1716" s="16" t="str">
        <f t="shared" ca="1" si="145"/>
        <v xml:space="preserve"> </v>
      </c>
      <c r="BA1716" s="16" t="s">
        <v>87</v>
      </c>
      <c r="BB1716" s="16" t="s">
        <v>87</v>
      </c>
      <c r="BC1716" s="16"/>
      <c r="BD1716" s="18" t="s">
        <v>87</v>
      </c>
      <c r="BE1716" s="16"/>
      <c r="BF1716" s="16" t="s">
        <v>87</v>
      </c>
      <c r="BG1716" s="31"/>
      <c r="BH1716" s="16"/>
      <c r="BI1716" s="19"/>
      <c r="BJ1716" s="16"/>
      <c r="BK1716" s="16"/>
      <c r="BL1716" s="34"/>
    </row>
    <row r="1717" spans="1:64">
      <c r="A1717" s="15">
        <v>1878</v>
      </c>
      <c r="B1717" s="16">
        <v>301</v>
      </c>
      <c r="C1717" s="17" t="s">
        <v>64</v>
      </c>
      <c r="D1717" s="18">
        <v>1065819286</v>
      </c>
      <c r="E1717" s="18">
        <v>1065819286</v>
      </c>
      <c r="F1717" s="18">
        <v>1065819286</v>
      </c>
      <c r="G1717" s="17" t="s">
        <v>7987</v>
      </c>
      <c r="H1717" s="16" t="s">
        <v>229</v>
      </c>
      <c r="I1717" s="19">
        <v>34976</v>
      </c>
      <c r="J1717" s="16">
        <f t="shared" ca="1" si="147"/>
        <v>29</v>
      </c>
      <c r="K1717" s="17" t="s">
        <v>67</v>
      </c>
      <c r="L1717" s="16">
        <v>4070</v>
      </c>
      <c r="M1717" s="16" t="s">
        <v>3596</v>
      </c>
      <c r="N1717" s="16" t="s">
        <v>3597</v>
      </c>
      <c r="O1717" s="35" t="s">
        <v>3598</v>
      </c>
      <c r="P1717" s="16" t="s">
        <v>71</v>
      </c>
      <c r="Q1717" s="16" t="s">
        <v>131</v>
      </c>
      <c r="R1717" s="38" t="s">
        <v>73</v>
      </c>
      <c r="S1717" s="22"/>
      <c r="T1717" s="22">
        <v>1878</v>
      </c>
      <c r="U1717" s="22" t="s">
        <v>3597</v>
      </c>
      <c r="V1717" s="37" t="s">
        <v>3598</v>
      </c>
      <c r="W1717" s="16">
        <v>1000</v>
      </c>
      <c r="X1717" s="16" t="s">
        <v>74</v>
      </c>
      <c r="Y1717" s="16" t="s">
        <v>3599</v>
      </c>
      <c r="Z1717" s="16" t="s">
        <v>3600</v>
      </c>
      <c r="AA1717" s="16" t="s">
        <v>421</v>
      </c>
      <c r="AB1717" s="16" t="s">
        <v>581</v>
      </c>
      <c r="AC1717" s="16" t="s">
        <v>582</v>
      </c>
      <c r="AD1717" s="16" t="s">
        <v>7988</v>
      </c>
      <c r="AE1717" s="16" t="s">
        <v>3601</v>
      </c>
      <c r="AF1717" s="24">
        <v>2948278</v>
      </c>
      <c r="AG1717" s="25" t="s">
        <v>78</v>
      </c>
      <c r="AH1717" s="24">
        <v>2948278</v>
      </c>
      <c r="AI1717" s="26" t="s">
        <v>78</v>
      </c>
      <c r="AJ1717" s="27">
        <v>44357</v>
      </c>
      <c r="AK1717" s="19" t="s">
        <v>7989</v>
      </c>
      <c r="AL1717" s="28">
        <f t="shared" ca="1" si="148"/>
        <v>3.75</v>
      </c>
      <c r="AM1717" s="16" t="s">
        <v>120</v>
      </c>
      <c r="AN1717" s="16" t="s">
        <v>121</v>
      </c>
      <c r="AO1717" s="36" t="s">
        <v>583</v>
      </c>
      <c r="AP1717" s="30">
        <v>6.9690000000000002E-2</v>
      </c>
      <c r="AQ1717" s="31" t="s">
        <v>7990</v>
      </c>
      <c r="AR1717" s="16" t="s">
        <v>7991</v>
      </c>
      <c r="AS1717" s="16" t="s">
        <v>107</v>
      </c>
      <c r="AT1717" s="16"/>
      <c r="AU1717" s="33"/>
      <c r="AV1717" s="16"/>
      <c r="AW1717" s="16" t="s">
        <v>7992</v>
      </c>
      <c r="AX1717" s="16">
        <v>3142243970</v>
      </c>
      <c r="AY1717" s="16" t="s">
        <v>78</v>
      </c>
      <c r="AZ1717" s="16" t="str">
        <f t="shared" ca="1" si="145"/>
        <v xml:space="preserve"> </v>
      </c>
      <c r="BA1717" s="16" t="s">
        <v>87</v>
      </c>
      <c r="BB1717" s="16" t="s">
        <v>87</v>
      </c>
      <c r="BC1717" s="16"/>
      <c r="BD1717" s="18" t="s">
        <v>87</v>
      </c>
      <c r="BE1717" s="16"/>
      <c r="BF1717" s="16" t="s">
        <v>87</v>
      </c>
      <c r="BG1717" s="31"/>
      <c r="BH1717" s="16"/>
      <c r="BI1717" s="19"/>
      <c r="BJ1717" s="16"/>
      <c r="BK1717" s="16"/>
      <c r="BL1717" s="34"/>
    </row>
    <row r="1718" spans="1:64">
      <c r="A1718" s="15">
        <v>1879</v>
      </c>
      <c r="B1718" s="16">
        <v>301</v>
      </c>
      <c r="C1718" s="17" t="s">
        <v>64</v>
      </c>
      <c r="D1718" s="18">
        <v>1237688100</v>
      </c>
      <c r="E1718" s="18">
        <v>1237688100</v>
      </c>
      <c r="F1718" s="18">
        <v>1237688100</v>
      </c>
      <c r="G1718" s="17" t="s">
        <v>7993</v>
      </c>
      <c r="H1718" s="16" t="s">
        <v>89</v>
      </c>
      <c r="I1718" s="19">
        <v>32784</v>
      </c>
      <c r="J1718" s="16">
        <f t="shared" ca="1" si="147"/>
        <v>35</v>
      </c>
      <c r="K1718" s="17" t="s">
        <v>67</v>
      </c>
      <c r="L1718" s="16">
        <v>4070</v>
      </c>
      <c r="M1718" s="16" t="s">
        <v>3596</v>
      </c>
      <c r="N1718" s="16" t="s">
        <v>3597</v>
      </c>
      <c r="O1718" s="35" t="s">
        <v>3598</v>
      </c>
      <c r="P1718" s="16" t="s">
        <v>71</v>
      </c>
      <c r="Q1718" s="16" t="s">
        <v>131</v>
      </c>
      <c r="R1718" s="38" t="s">
        <v>73</v>
      </c>
      <c r="S1718" s="22"/>
      <c r="T1718" s="22">
        <v>1879</v>
      </c>
      <c r="U1718" s="22" t="s">
        <v>3597</v>
      </c>
      <c r="V1718" s="37" t="s">
        <v>3598</v>
      </c>
      <c r="W1718" s="16">
        <v>1000</v>
      </c>
      <c r="X1718" s="16" t="s">
        <v>74</v>
      </c>
      <c r="Y1718" s="16" t="s">
        <v>3599</v>
      </c>
      <c r="Z1718" s="16" t="s">
        <v>3600</v>
      </c>
      <c r="AA1718" s="16" t="s">
        <v>76</v>
      </c>
      <c r="AB1718" s="16" t="s">
        <v>76</v>
      </c>
      <c r="AC1718" s="16" t="s">
        <v>76</v>
      </c>
      <c r="AD1718" s="16"/>
      <c r="AE1718" s="16" t="s">
        <v>3601</v>
      </c>
      <c r="AF1718" s="24">
        <v>2948278</v>
      </c>
      <c r="AG1718" s="25" t="s">
        <v>78</v>
      </c>
      <c r="AH1718" s="24">
        <v>2948278</v>
      </c>
      <c r="AI1718" s="26" t="s">
        <v>78</v>
      </c>
      <c r="AJ1718" s="27">
        <v>43285</v>
      </c>
      <c r="AK1718" s="19"/>
      <c r="AL1718" s="28">
        <f t="shared" ca="1" si="148"/>
        <v>6.75</v>
      </c>
      <c r="AM1718" s="16" t="s">
        <v>80</v>
      </c>
      <c r="AN1718" s="16" t="s">
        <v>94</v>
      </c>
      <c r="AO1718" s="36" t="s">
        <v>82</v>
      </c>
      <c r="AP1718" s="30">
        <v>6.9690000000000002E-2</v>
      </c>
      <c r="AQ1718" s="31" t="s">
        <v>7994</v>
      </c>
      <c r="AR1718" s="16" t="s">
        <v>7995</v>
      </c>
      <c r="AS1718" s="16" t="s">
        <v>107</v>
      </c>
      <c r="AT1718" s="16"/>
      <c r="AU1718" s="33"/>
      <c r="AV1718" s="16"/>
      <c r="AW1718" s="16" t="s">
        <v>7996</v>
      </c>
      <c r="AX1718" s="16">
        <v>3215063369</v>
      </c>
      <c r="AY1718" s="16" t="s">
        <v>78</v>
      </c>
      <c r="AZ1718" s="16" t="str">
        <f t="shared" ca="1" si="145"/>
        <v xml:space="preserve"> </v>
      </c>
      <c r="BA1718" s="16" t="s">
        <v>87</v>
      </c>
      <c r="BB1718" s="16" t="s">
        <v>87</v>
      </c>
      <c r="BC1718" s="16"/>
      <c r="BD1718" s="18" t="s">
        <v>87</v>
      </c>
      <c r="BE1718" s="16"/>
      <c r="BF1718" s="16" t="s">
        <v>87</v>
      </c>
      <c r="BG1718" s="31"/>
      <c r="BH1718" s="16"/>
      <c r="BI1718" s="19"/>
      <c r="BJ1718" s="16"/>
      <c r="BK1718" s="16"/>
      <c r="BL1718" s="34"/>
    </row>
    <row r="1719" spans="1:64">
      <c r="A1719" s="15">
        <v>1880</v>
      </c>
      <c r="B1719" s="16">
        <v>301</v>
      </c>
      <c r="C1719" s="17" t="s">
        <v>64</v>
      </c>
      <c r="D1719" s="18">
        <v>1237688111</v>
      </c>
      <c r="E1719" s="18">
        <v>1237688111</v>
      </c>
      <c r="F1719" s="18">
        <v>1237688111</v>
      </c>
      <c r="G1719" s="17" t="s">
        <v>7997</v>
      </c>
      <c r="H1719" s="16" t="s">
        <v>89</v>
      </c>
      <c r="I1719" s="19">
        <v>30068</v>
      </c>
      <c r="J1719" s="16">
        <f t="shared" ca="1" si="147"/>
        <v>42</v>
      </c>
      <c r="K1719" s="17" t="s">
        <v>67</v>
      </c>
      <c r="L1719" s="16">
        <v>4070</v>
      </c>
      <c r="M1719" s="16" t="s">
        <v>3596</v>
      </c>
      <c r="N1719" s="16" t="s">
        <v>3597</v>
      </c>
      <c r="O1719" s="35" t="s">
        <v>3598</v>
      </c>
      <c r="P1719" s="16" t="s">
        <v>71</v>
      </c>
      <c r="Q1719" s="16" t="s">
        <v>131</v>
      </c>
      <c r="R1719" s="38" t="s">
        <v>73</v>
      </c>
      <c r="S1719" s="22"/>
      <c r="T1719" s="22">
        <v>1880</v>
      </c>
      <c r="U1719" s="22" t="s">
        <v>3597</v>
      </c>
      <c r="V1719" s="37" t="s">
        <v>3598</v>
      </c>
      <c r="W1719" s="16">
        <v>1000</v>
      </c>
      <c r="X1719" s="16" t="s">
        <v>74</v>
      </c>
      <c r="Y1719" s="16" t="s">
        <v>3599</v>
      </c>
      <c r="Z1719" s="16" t="s">
        <v>3600</v>
      </c>
      <c r="AA1719" s="16" t="s">
        <v>478</v>
      </c>
      <c r="AB1719" s="16" t="s">
        <v>771</v>
      </c>
      <c r="AC1719" s="16" t="s">
        <v>772</v>
      </c>
      <c r="AD1719" s="16"/>
      <c r="AE1719" s="16" t="s">
        <v>3601</v>
      </c>
      <c r="AF1719" s="24">
        <v>2948278</v>
      </c>
      <c r="AG1719" s="25" t="s">
        <v>78</v>
      </c>
      <c r="AH1719" s="24">
        <v>2948278</v>
      </c>
      <c r="AI1719" s="26" t="s">
        <v>78</v>
      </c>
      <c r="AJ1719" s="27">
        <v>43285</v>
      </c>
      <c r="AK1719" s="19"/>
      <c r="AL1719" s="28">
        <f t="shared" ca="1" si="148"/>
        <v>6.75</v>
      </c>
      <c r="AM1719" s="16" t="s">
        <v>120</v>
      </c>
      <c r="AN1719" s="16" t="s">
        <v>94</v>
      </c>
      <c r="AO1719" s="36" t="s">
        <v>773</v>
      </c>
      <c r="AP1719" s="30">
        <v>6.9690000000000002E-2</v>
      </c>
      <c r="AQ1719" s="31" t="s">
        <v>7998</v>
      </c>
      <c r="AR1719" s="16" t="s">
        <v>7998</v>
      </c>
      <c r="AS1719" s="16" t="s">
        <v>107</v>
      </c>
      <c r="AT1719" s="16"/>
      <c r="AU1719" s="33"/>
      <c r="AV1719" s="16"/>
      <c r="AW1719" s="16" t="s">
        <v>7999</v>
      </c>
      <c r="AX1719" s="16">
        <v>3223097331</v>
      </c>
      <c r="AY1719" s="16" t="s">
        <v>78</v>
      </c>
      <c r="AZ1719" s="16" t="str">
        <f t="shared" ca="1" si="145"/>
        <v xml:space="preserve"> </v>
      </c>
      <c r="BA1719" s="16" t="s">
        <v>87</v>
      </c>
      <c r="BB1719" s="16" t="s">
        <v>87</v>
      </c>
      <c r="BC1719" s="16"/>
      <c r="BD1719" s="18" t="s">
        <v>87</v>
      </c>
      <c r="BE1719" s="16"/>
      <c r="BF1719" s="16" t="s">
        <v>87</v>
      </c>
      <c r="BG1719" s="31"/>
      <c r="BH1719" s="16"/>
      <c r="BI1719" s="19"/>
      <c r="BJ1719" s="16"/>
      <c r="BK1719" s="16"/>
      <c r="BL1719" s="34"/>
    </row>
    <row r="1720" spans="1:64">
      <c r="A1720" s="15">
        <v>1881</v>
      </c>
      <c r="B1720" s="16">
        <v>301</v>
      </c>
      <c r="C1720" s="17" t="s">
        <v>64</v>
      </c>
      <c r="D1720" s="18">
        <v>1237688129</v>
      </c>
      <c r="E1720" s="18">
        <v>1237688129</v>
      </c>
      <c r="F1720" s="18">
        <v>1237688129</v>
      </c>
      <c r="G1720" s="17" t="s">
        <v>8000</v>
      </c>
      <c r="H1720" s="16" t="s">
        <v>229</v>
      </c>
      <c r="I1720" s="19">
        <v>31958</v>
      </c>
      <c r="J1720" s="16">
        <f t="shared" ca="1" si="147"/>
        <v>37</v>
      </c>
      <c r="K1720" s="17" t="s">
        <v>67</v>
      </c>
      <c r="L1720" s="16">
        <v>4070</v>
      </c>
      <c r="M1720" s="16" t="s">
        <v>3596</v>
      </c>
      <c r="N1720" s="16" t="s">
        <v>3597</v>
      </c>
      <c r="O1720" s="35" t="s">
        <v>3598</v>
      </c>
      <c r="P1720" s="16" t="s">
        <v>71</v>
      </c>
      <c r="Q1720" s="16" t="s">
        <v>131</v>
      </c>
      <c r="R1720" s="38" t="s">
        <v>73</v>
      </c>
      <c r="S1720" s="22"/>
      <c r="T1720" s="22">
        <v>1881</v>
      </c>
      <c r="U1720" s="22" t="s">
        <v>3597</v>
      </c>
      <c r="V1720" s="37" t="s">
        <v>3598</v>
      </c>
      <c r="W1720" s="16">
        <v>1000</v>
      </c>
      <c r="X1720" s="16" t="s">
        <v>74</v>
      </c>
      <c r="Y1720" s="16" t="s">
        <v>3599</v>
      </c>
      <c r="Z1720" s="16" t="s">
        <v>3600</v>
      </c>
      <c r="AA1720" s="16" t="s">
        <v>1359</v>
      </c>
      <c r="AB1720" s="16" t="s">
        <v>1950</v>
      </c>
      <c r="AC1720" s="16" t="s">
        <v>1951</v>
      </c>
      <c r="AD1720" s="16"/>
      <c r="AE1720" s="16" t="s">
        <v>3601</v>
      </c>
      <c r="AF1720" s="24">
        <v>2948278</v>
      </c>
      <c r="AG1720" s="25" t="s">
        <v>78</v>
      </c>
      <c r="AH1720" s="24">
        <v>2948278</v>
      </c>
      <c r="AI1720" s="26" t="s">
        <v>78</v>
      </c>
      <c r="AJ1720" s="27">
        <v>43059</v>
      </c>
      <c r="AK1720" s="19"/>
      <c r="AL1720" s="28">
        <f t="shared" ca="1" si="148"/>
        <v>7.333333333333333</v>
      </c>
      <c r="AM1720" s="16" t="s">
        <v>183</v>
      </c>
      <c r="AN1720" s="16" t="s">
        <v>121</v>
      </c>
      <c r="AO1720" s="36" t="s">
        <v>1953</v>
      </c>
      <c r="AP1720" s="30">
        <v>6.9690000000000002E-2</v>
      </c>
      <c r="AQ1720" s="31" t="s">
        <v>8001</v>
      </c>
      <c r="AR1720" s="16" t="s">
        <v>8001</v>
      </c>
      <c r="AS1720" s="16" t="s">
        <v>107</v>
      </c>
      <c r="AT1720" s="16"/>
      <c r="AU1720" s="33"/>
      <c r="AV1720" s="16"/>
      <c r="AW1720" s="16" t="s">
        <v>8002</v>
      </c>
      <c r="AX1720" s="16">
        <v>3208534129</v>
      </c>
      <c r="AY1720" s="16" t="s">
        <v>78</v>
      </c>
      <c r="AZ1720" s="16" t="str">
        <f t="shared" ca="1" si="145"/>
        <v xml:space="preserve"> </v>
      </c>
      <c r="BA1720" s="16" t="s">
        <v>87</v>
      </c>
      <c r="BB1720" s="16" t="s">
        <v>87</v>
      </c>
      <c r="BC1720" s="16"/>
      <c r="BD1720" s="18" t="s">
        <v>87</v>
      </c>
      <c r="BE1720" s="16"/>
      <c r="BF1720" s="16" t="s">
        <v>87</v>
      </c>
      <c r="BG1720" s="31"/>
      <c r="BH1720" s="16"/>
      <c r="BI1720" s="19"/>
      <c r="BJ1720" s="16"/>
      <c r="BK1720" s="16"/>
      <c r="BL1720" s="34"/>
    </row>
    <row r="1721" spans="1:64">
      <c r="A1721" s="15">
        <v>1882</v>
      </c>
      <c r="B1721" s="16">
        <v>301</v>
      </c>
      <c r="C1721" s="17" t="s">
        <v>112</v>
      </c>
      <c r="D1721" s="18">
        <v>1237688143</v>
      </c>
      <c r="E1721" s="18">
        <v>1237688143</v>
      </c>
      <c r="F1721" s="18">
        <v>1237688143</v>
      </c>
      <c r="G1721" s="17" t="s">
        <v>8003</v>
      </c>
      <c r="H1721" s="16" t="s">
        <v>66</v>
      </c>
      <c r="I1721" s="19">
        <v>31876</v>
      </c>
      <c r="J1721" s="16">
        <f t="shared" ca="1" si="147"/>
        <v>37</v>
      </c>
      <c r="K1721" s="17" t="s">
        <v>67</v>
      </c>
      <c r="L1721" s="16">
        <v>4070</v>
      </c>
      <c r="M1721" s="16" t="s">
        <v>3596</v>
      </c>
      <c r="N1721" s="16" t="s">
        <v>3597</v>
      </c>
      <c r="O1721" s="35" t="s">
        <v>3598</v>
      </c>
      <c r="P1721" s="16" t="s">
        <v>71</v>
      </c>
      <c r="Q1721" s="16" t="s">
        <v>131</v>
      </c>
      <c r="R1721" s="38" t="s">
        <v>73</v>
      </c>
      <c r="S1721" s="22"/>
      <c r="T1721" s="22">
        <v>1882</v>
      </c>
      <c r="U1721" s="22" t="s">
        <v>3597</v>
      </c>
      <c r="V1721" s="37" t="s">
        <v>3598</v>
      </c>
      <c r="W1721" s="16">
        <v>1000</v>
      </c>
      <c r="X1721" s="16" t="s">
        <v>74</v>
      </c>
      <c r="Y1721" s="16" t="s">
        <v>3599</v>
      </c>
      <c r="Z1721" s="16" t="s">
        <v>3600</v>
      </c>
      <c r="AA1721" s="16" t="s">
        <v>478</v>
      </c>
      <c r="AB1721" s="16" t="s">
        <v>3976</v>
      </c>
      <c r="AC1721" s="16" t="s">
        <v>480</v>
      </c>
      <c r="AD1721" s="16" t="s">
        <v>5204</v>
      </c>
      <c r="AE1721" s="16" t="s">
        <v>3601</v>
      </c>
      <c r="AF1721" s="24">
        <v>2948278</v>
      </c>
      <c r="AG1721" s="25" t="s">
        <v>78</v>
      </c>
      <c r="AH1721" s="24">
        <v>2948278</v>
      </c>
      <c r="AI1721" s="26" t="s">
        <v>78</v>
      </c>
      <c r="AJ1721" s="27">
        <v>43059</v>
      </c>
      <c r="AK1721" s="19"/>
      <c r="AL1721" s="28">
        <f t="shared" ca="1" si="148"/>
        <v>7.333333333333333</v>
      </c>
      <c r="AM1721" s="16" t="s">
        <v>183</v>
      </c>
      <c r="AN1721" s="16" t="s">
        <v>94</v>
      </c>
      <c r="AO1721" s="36" t="s">
        <v>481</v>
      </c>
      <c r="AP1721" s="30">
        <v>6.9690000000000002E-2</v>
      </c>
      <c r="AQ1721" s="31" t="s">
        <v>8004</v>
      </c>
      <c r="AR1721" s="16" t="s">
        <v>8005</v>
      </c>
      <c r="AS1721" s="16" t="s">
        <v>107</v>
      </c>
      <c r="AT1721" s="16"/>
      <c r="AU1721" s="33"/>
      <c r="AV1721" s="16"/>
      <c r="AW1721" s="16" t="s">
        <v>4699</v>
      </c>
      <c r="AX1721" s="16">
        <v>3125271149</v>
      </c>
      <c r="AY1721" s="16" t="s">
        <v>78</v>
      </c>
      <c r="AZ1721" s="16" t="str">
        <f t="shared" ca="1" si="145"/>
        <v xml:space="preserve"> </v>
      </c>
      <c r="BA1721" s="16" t="s">
        <v>87</v>
      </c>
      <c r="BB1721" s="16" t="s">
        <v>87</v>
      </c>
      <c r="BC1721" s="16"/>
      <c r="BD1721" s="18" t="s">
        <v>87</v>
      </c>
      <c r="BE1721" s="16"/>
      <c r="BF1721" s="16" t="s">
        <v>87</v>
      </c>
      <c r="BG1721" s="31"/>
      <c r="BH1721" s="16"/>
      <c r="BI1721" s="19"/>
      <c r="BJ1721" s="16"/>
      <c r="BK1721" s="16"/>
      <c r="BL1721" s="34"/>
    </row>
    <row r="1722" spans="1:64">
      <c r="A1722" s="15">
        <v>1885</v>
      </c>
      <c r="B1722" s="16">
        <v>301</v>
      </c>
      <c r="C1722" s="17" t="s">
        <v>64</v>
      </c>
      <c r="D1722" s="18">
        <v>1237688187</v>
      </c>
      <c r="E1722" s="18">
        <v>1237688187</v>
      </c>
      <c r="F1722" s="18">
        <v>1237688187</v>
      </c>
      <c r="G1722" s="17" t="s">
        <v>8006</v>
      </c>
      <c r="H1722" s="16" t="s">
        <v>89</v>
      </c>
      <c r="I1722" s="19">
        <v>28207</v>
      </c>
      <c r="J1722" s="16">
        <f t="shared" ref="J1722:J1774" ca="1" si="149">IF(I1722=0," ",DATEDIF(I1722,TODAY(),"Y"))</f>
        <v>48</v>
      </c>
      <c r="K1722" s="17" t="s">
        <v>67</v>
      </c>
      <c r="L1722" s="16">
        <v>4070</v>
      </c>
      <c r="M1722" s="16" t="s">
        <v>3596</v>
      </c>
      <c r="N1722" s="16" t="s">
        <v>3597</v>
      </c>
      <c r="O1722" s="35" t="s">
        <v>3598</v>
      </c>
      <c r="P1722" s="16" t="s">
        <v>71</v>
      </c>
      <c r="Q1722" s="16" t="s">
        <v>131</v>
      </c>
      <c r="R1722" s="38" t="s">
        <v>73</v>
      </c>
      <c r="S1722" s="22"/>
      <c r="T1722" s="22">
        <v>1885</v>
      </c>
      <c r="U1722" s="22" t="s">
        <v>3597</v>
      </c>
      <c r="V1722" s="37" t="s">
        <v>3598</v>
      </c>
      <c r="W1722" s="16">
        <v>1000</v>
      </c>
      <c r="X1722" s="16" t="s">
        <v>74</v>
      </c>
      <c r="Y1722" s="16" t="s">
        <v>3599</v>
      </c>
      <c r="Z1722" s="16" t="s">
        <v>3600</v>
      </c>
      <c r="AA1722" s="16" t="s">
        <v>463</v>
      </c>
      <c r="AB1722" s="16" t="s">
        <v>464</v>
      </c>
      <c r="AC1722" s="16" t="s">
        <v>465</v>
      </c>
      <c r="AD1722" s="16"/>
      <c r="AE1722" s="16" t="s">
        <v>3601</v>
      </c>
      <c r="AF1722" s="24">
        <v>2948278</v>
      </c>
      <c r="AG1722" s="25" t="s">
        <v>78</v>
      </c>
      <c r="AH1722" s="24">
        <v>2948278</v>
      </c>
      <c r="AI1722" s="26" t="s">
        <v>78</v>
      </c>
      <c r="AJ1722" s="27">
        <v>43059</v>
      </c>
      <c r="AK1722" s="19"/>
      <c r="AL1722" s="28">
        <f t="shared" ca="1" si="148"/>
        <v>7.333333333333333</v>
      </c>
      <c r="AM1722" s="16" t="s">
        <v>183</v>
      </c>
      <c r="AN1722" s="16" t="s">
        <v>121</v>
      </c>
      <c r="AO1722" s="36" t="s">
        <v>466</v>
      </c>
      <c r="AP1722" s="30">
        <v>6.9690000000000002E-2</v>
      </c>
      <c r="AQ1722" s="31" t="s">
        <v>8007</v>
      </c>
      <c r="AR1722" s="16" t="s">
        <v>8008</v>
      </c>
      <c r="AS1722" s="16" t="s">
        <v>107</v>
      </c>
      <c r="AT1722" s="16"/>
      <c r="AU1722" s="33"/>
      <c r="AV1722" s="16"/>
      <c r="AW1722" s="16" t="s">
        <v>8009</v>
      </c>
      <c r="AX1722" s="16">
        <v>3154708861</v>
      </c>
      <c r="AY1722" s="16" t="s">
        <v>78</v>
      </c>
      <c r="AZ1722" s="16" t="str">
        <f t="shared" ca="1" si="145"/>
        <v xml:space="preserve"> </v>
      </c>
      <c r="BA1722" s="16" t="s">
        <v>87</v>
      </c>
      <c r="BB1722" s="16" t="s">
        <v>265</v>
      </c>
      <c r="BC1722" s="16"/>
      <c r="BD1722" s="18" t="s">
        <v>87</v>
      </c>
      <c r="BE1722" s="16"/>
      <c r="BF1722" s="16" t="s">
        <v>87</v>
      </c>
      <c r="BG1722" s="31"/>
      <c r="BH1722" s="16"/>
      <c r="BI1722" s="19"/>
      <c r="BJ1722" s="16"/>
      <c r="BK1722" s="16"/>
      <c r="BL1722" s="34"/>
    </row>
    <row r="1723" spans="1:64">
      <c r="A1723" s="15">
        <v>1886</v>
      </c>
      <c r="B1723" s="16">
        <v>301</v>
      </c>
      <c r="C1723" s="17" t="s">
        <v>64</v>
      </c>
      <c r="D1723" s="18">
        <v>1237688189</v>
      </c>
      <c r="E1723" s="18">
        <v>1237688189</v>
      </c>
      <c r="F1723" s="18">
        <v>1237688189</v>
      </c>
      <c r="G1723" s="17" t="s">
        <v>8010</v>
      </c>
      <c r="H1723" s="16" t="s">
        <v>229</v>
      </c>
      <c r="I1723" s="19">
        <v>27201</v>
      </c>
      <c r="J1723" s="16">
        <f t="shared" ca="1" si="149"/>
        <v>50</v>
      </c>
      <c r="K1723" s="17" t="s">
        <v>67</v>
      </c>
      <c r="L1723" s="16">
        <v>4070</v>
      </c>
      <c r="M1723" s="16" t="s">
        <v>3596</v>
      </c>
      <c r="N1723" s="16" t="s">
        <v>3597</v>
      </c>
      <c r="O1723" s="35" t="s">
        <v>3598</v>
      </c>
      <c r="P1723" s="16" t="s">
        <v>71</v>
      </c>
      <c r="Q1723" s="16" t="s">
        <v>131</v>
      </c>
      <c r="R1723" s="38" t="s">
        <v>1726</v>
      </c>
      <c r="S1723" s="22"/>
      <c r="T1723" s="22">
        <v>1886</v>
      </c>
      <c r="U1723" s="22" t="s">
        <v>3597</v>
      </c>
      <c r="V1723" s="37" t="s">
        <v>3598</v>
      </c>
      <c r="W1723" s="16">
        <v>1000</v>
      </c>
      <c r="X1723" s="16" t="s">
        <v>74</v>
      </c>
      <c r="Y1723" s="16" t="s">
        <v>3599</v>
      </c>
      <c r="Z1723" s="16" t="s">
        <v>3600</v>
      </c>
      <c r="AA1723" s="16" t="s">
        <v>671</v>
      </c>
      <c r="AB1723" s="16" t="s">
        <v>4647</v>
      </c>
      <c r="AC1723" s="16" t="s">
        <v>692</v>
      </c>
      <c r="AD1723" s="16" t="s">
        <v>5376</v>
      </c>
      <c r="AE1723" s="16" t="s">
        <v>3601</v>
      </c>
      <c r="AF1723" s="24">
        <v>2948278</v>
      </c>
      <c r="AG1723" s="25" t="s">
        <v>78</v>
      </c>
      <c r="AH1723" s="24">
        <v>2948278</v>
      </c>
      <c r="AI1723" s="26" t="s">
        <v>78</v>
      </c>
      <c r="AJ1723" s="27">
        <v>43299</v>
      </c>
      <c r="AK1723" s="19"/>
      <c r="AL1723" s="28">
        <f t="shared" ca="1" si="148"/>
        <v>6.666666666666667</v>
      </c>
      <c r="AM1723" s="16" t="s">
        <v>173</v>
      </c>
      <c r="AN1723" s="16" t="s">
        <v>94</v>
      </c>
      <c r="AO1723" s="36" t="s">
        <v>693</v>
      </c>
      <c r="AP1723" s="30">
        <v>6.9690000000000002E-2</v>
      </c>
      <c r="AQ1723" s="31" t="s">
        <v>8011</v>
      </c>
      <c r="AR1723" s="16" t="s">
        <v>8011</v>
      </c>
      <c r="AS1723" s="16" t="s">
        <v>107</v>
      </c>
      <c r="AT1723" s="16"/>
      <c r="AU1723" s="33"/>
      <c r="AV1723" s="16"/>
      <c r="AW1723" s="16" t="s">
        <v>8012</v>
      </c>
      <c r="AX1723" s="16">
        <v>3204360015</v>
      </c>
      <c r="AY1723" s="16" t="s">
        <v>78</v>
      </c>
      <c r="AZ1723" s="16" t="str">
        <f t="shared" ca="1" si="145"/>
        <v xml:space="preserve"> </v>
      </c>
      <c r="BA1723" s="16" t="s">
        <v>87</v>
      </c>
      <c r="BB1723" s="16" t="s">
        <v>211</v>
      </c>
      <c r="BC1723" s="16"/>
      <c r="BD1723" s="18" t="s">
        <v>87</v>
      </c>
      <c r="BE1723" s="16"/>
      <c r="BF1723" s="16" t="s">
        <v>87</v>
      </c>
      <c r="BG1723" s="31"/>
      <c r="BH1723" s="16"/>
      <c r="BI1723" s="19"/>
      <c r="BJ1723" s="16"/>
      <c r="BK1723" s="16"/>
      <c r="BL1723" s="34"/>
    </row>
    <row r="1724" spans="1:64">
      <c r="A1724" s="15">
        <v>1887</v>
      </c>
      <c r="B1724" s="16">
        <v>301</v>
      </c>
      <c r="C1724" s="17" t="s">
        <v>64</v>
      </c>
      <c r="D1724" s="18">
        <v>1078776606</v>
      </c>
      <c r="E1724" s="18">
        <v>1078776606</v>
      </c>
      <c r="F1724" s="18" t="e">
        <v>#N/A</v>
      </c>
      <c r="G1724" s="17" t="s">
        <v>8013</v>
      </c>
      <c r="H1724" s="16" t="s">
        <v>851</v>
      </c>
      <c r="I1724" s="19">
        <v>34434</v>
      </c>
      <c r="J1724" s="16">
        <f t="shared" ca="1" si="149"/>
        <v>30</v>
      </c>
      <c r="K1724" s="17" t="s">
        <v>67</v>
      </c>
      <c r="L1724" s="16">
        <v>4070</v>
      </c>
      <c r="M1724" s="16" t="s">
        <v>3596</v>
      </c>
      <c r="N1724" s="16" t="s">
        <v>3597</v>
      </c>
      <c r="O1724" s="35" t="s">
        <v>3598</v>
      </c>
      <c r="P1724" s="16" t="s">
        <v>71</v>
      </c>
      <c r="Q1724" s="16" t="s">
        <v>131</v>
      </c>
      <c r="R1724" s="38" t="s">
        <v>73</v>
      </c>
      <c r="S1724" s="22"/>
      <c r="T1724" s="22">
        <v>1887</v>
      </c>
      <c r="U1724" s="22" t="s">
        <v>3597</v>
      </c>
      <c r="V1724" s="37" t="s">
        <v>3598</v>
      </c>
      <c r="W1724" s="16">
        <v>1000</v>
      </c>
      <c r="X1724" s="16" t="s">
        <v>74</v>
      </c>
      <c r="Y1724" s="16" t="s">
        <v>3599</v>
      </c>
      <c r="Z1724" s="16" t="s">
        <v>3600</v>
      </c>
      <c r="AA1724" s="16" t="s">
        <v>478</v>
      </c>
      <c r="AB1724" s="16" t="s">
        <v>771</v>
      </c>
      <c r="AC1724" s="16" t="s">
        <v>772</v>
      </c>
      <c r="AD1724" s="16"/>
      <c r="AE1724" s="16" t="s">
        <v>1324</v>
      </c>
      <c r="AF1724" s="24">
        <v>2948278</v>
      </c>
      <c r="AG1724" s="25" t="s">
        <v>78</v>
      </c>
      <c r="AH1724" s="24">
        <v>2948278</v>
      </c>
      <c r="AI1724" s="26" t="s">
        <v>78</v>
      </c>
      <c r="AJ1724" s="27">
        <v>45492</v>
      </c>
      <c r="AK1724" s="19" t="s">
        <v>8014</v>
      </c>
      <c r="AL1724" s="28">
        <f t="shared" ca="1" si="148"/>
        <v>0.66666666666666663</v>
      </c>
      <c r="AM1724" s="16" t="s">
        <v>183</v>
      </c>
      <c r="AN1724" s="16" t="s">
        <v>94</v>
      </c>
      <c r="AO1724" s="36" t="s">
        <v>773</v>
      </c>
      <c r="AP1724" s="30">
        <v>6.9690000000000002E-2</v>
      </c>
      <c r="AQ1724" s="31" t="s">
        <v>2767</v>
      </c>
      <c r="AR1724" s="16" t="s">
        <v>8015</v>
      </c>
      <c r="AS1724" s="16" t="s">
        <v>107</v>
      </c>
      <c r="AT1724" s="16"/>
      <c r="AU1724" s="33"/>
      <c r="AV1724" s="16"/>
      <c r="AW1724" s="16" t="s">
        <v>8016</v>
      </c>
      <c r="AX1724" s="16">
        <v>3137987601</v>
      </c>
      <c r="AY1724" s="16" t="s">
        <v>78</v>
      </c>
      <c r="AZ1724" s="16" t="str">
        <f t="shared" ca="1" si="145"/>
        <v xml:space="preserve"> </v>
      </c>
      <c r="BA1724" s="16" t="s">
        <v>87</v>
      </c>
      <c r="BB1724" s="16" t="s">
        <v>87</v>
      </c>
      <c r="BC1724" s="16"/>
      <c r="BD1724" s="18" t="s">
        <v>87</v>
      </c>
      <c r="BE1724" s="16"/>
      <c r="BF1724" s="16" t="s">
        <v>87</v>
      </c>
      <c r="BG1724" s="31"/>
      <c r="BH1724" s="16"/>
      <c r="BI1724" s="19"/>
      <c r="BJ1724" s="16"/>
      <c r="BK1724" s="16"/>
      <c r="BL1724" s="34"/>
    </row>
    <row r="1725" spans="1:64">
      <c r="A1725" s="15">
        <v>1888</v>
      </c>
      <c r="B1725" s="16">
        <v>301</v>
      </c>
      <c r="C1725" s="17" t="s">
        <v>64</v>
      </c>
      <c r="D1725" s="18">
        <v>1237688200</v>
      </c>
      <c r="E1725" s="18">
        <v>1237688200</v>
      </c>
      <c r="F1725" s="18">
        <v>1237688200</v>
      </c>
      <c r="G1725" s="17" t="s">
        <v>8017</v>
      </c>
      <c r="H1725" s="16" t="s">
        <v>89</v>
      </c>
      <c r="I1725" s="19">
        <v>31490</v>
      </c>
      <c r="J1725" s="16">
        <f t="shared" ca="1" si="149"/>
        <v>39</v>
      </c>
      <c r="K1725" s="17" t="s">
        <v>67</v>
      </c>
      <c r="L1725" s="16">
        <v>4070</v>
      </c>
      <c r="M1725" s="16" t="s">
        <v>3596</v>
      </c>
      <c r="N1725" s="16" t="s">
        <v>3597</v>
      </c>
      <c r="O1725" s="35" t="s">
        <v>3598</v>
      </c>
      <c r="P1725" s="16" t="s">
        <v>71</v>
      </c>
      <c r="Q1725" s="16" t="s">
        <v>131</v>
      </c>
      <c r="R1725" s="38" t="s">
        <v>73</v>
      </c>
      <c r="S1725" s="22"/>
      <c r="T1725" s="22">
        <v>1888</v>
      </c>
      <c r="U1725" s="22" t="s">
        <v>3597</v>
      </c>
      <c r="V1725" s="37" t="s">
        <v>3598</v>
      </c>
      <c r="W1725" s="16">
        <v>1000</v>
      </c>
      <c r="X1725" s="16" t="s">
        <v>74</v>
      </c>
      <c r="Y1725" s="16" t="s">
        <v>3599</v>
      </c>
      <c r="Z1725" s="16" t="s">
        <v>3600</v>
      </c>
      <c r="AA1725" s="16" t="s">
        <v>76</v>
      </c>
      <c r="AB1725" s="16" t="s">
        <v>76</v>
      </c>
      <c r="AC1725" s="16" t="s">
        <v>76</v>
      </c>
      <c r="AD1725" s="52" t="s">
        <v>5376</v>
      </c>
      <c r="AE1725" s="16" t="s">
        <v>3601</v>
      </c>
      <c r="AF1725" s="24">
        <v>2948278</v>
      </c>
      <c r="AG1725" s="25" t="s">
        <v>78</v>
      </c>
      <c r="AH1725" s="24">
        <v>2948278</v>
      </c>
      <c r="AI1725" s="26" t="s">
        <v>78</v>
      </c>
      <c r="AJ1725" s="27">
        <v>43059</v>
      </c>
      <c r="AK1725" s="19"/>
      <c r="AL1725" s="28">
        <f t="shared" ca="1" si="148"/>
        <v>7.333333333333333</v>
      </c>
      <c r="AM1725" s="16" t="s">
        <v>173</v>
      </c>
      <c r="AN1725" s="16" t="s">
        <v>94</v>
      </c>
      <c r="AO1725" s="36" t="s">
        <v>82</v>
      </c>
      <c r="AP1725" s="30">
        <v>6.9690000000000002E-2</v>
      </c>
      <c r="AQ1725" s="31" t="s">
        <v>8018</v>
      </c>
      <c r="AR1725" s="16" t="s">
        <v>8019</v>
      </c>
      <c r="AS1725" s="16" t="s">
        <v>107</v>
      </c>
      <c r="AT1725" s="16"/>
      <c r="AU1725" s="33"/>
      <c r="AV1725" s="16"/>
      <c r="AW1725" s="16" t="s">
        <v>8020</v>
      </c>
      <c r="AX1725" s="16">
        <v>3225948273</v>
      </c>
      <c r="AY1725" s="16" t="s">
        <v>78</v>
      </c>
      <c r="AZ1725" s="16" t="str">
        <f t="shared" ca="1" si="145"/>
        <v xml:space="preserve"> </v>
      </c>
      <c r="BA1725" s="16" t="s">
        <v>87</v>
      </c>
      <c r="BB1725" s="16" t="s">
        <v>87</v>
      </c>
      <c r="BC1725" s="16"/>
      <c r="BD1725" s="18" t="s">
        <v>87</v>
      </c>
      <c r="BE1725" s="16"/>
      <c r="BF1725" s="16" t="s">
        <v>87</v>
      </c>
      <c r="BG1725" s="31"/>
      <c r="BH1725" s="16"/>
      <c r="BI1725" s="19"/>
      <c r="BJ1725" s="16"/>
      <c r="BK1725" s="16"/>
      <c r="BL1725" s="34"/>
    </row>
    <row r="1726" spans="1:64">
      <c r="A1726" s="15">
        <v>1889</v>
      </c>
      <c r="B1726" s="16">
        <v>301</v>
      </c>
      <c r="C1726" s="17" t="s">
        <v>64</v>
      </c>
      <c r="D1726" s="18">
        <v>1237688207</v>
      </c>
      <c r="E1726" s="18">
        <v>1237688207</v>
      </c>
      <c r="F1726" s="18">
        <v>1237688207</v>
      </c>
      <c r="G1726" s="17" t="s">
        <v>8021</v>
      </c>
      <c r="H1726" s="16" t="s">
        <v>220</v>
      </c>
      <c r="I1726" s="19">
        <v>33976</v>
      </c>
      <c r="J1726" s="16">
        <f t="shared" ca="1" si="149"/>
        <v>32</v>
      </c>
      <c r="K1726" s="17" t="s">
        <v>67</v>
      </c>
      <c r="L1726" s="16">
        <v>4070</v>
      </c>
      <c r="M1726" s="16" t="s">
        <v>3596</v>
      </c>
      <c r="N1726" s="16" t="s">
        <v>3597</v>
      </c>
      <c r="O1726" s="35" t="s">
        <v>3598</v>
      </c>
      <c r="P1726" s="16" t="s">
        <v>71</v>
      </c>
      <c r="Q1726" s="16" t="s">
        <v>131</v>
      </c>
      <c r="R1726" s="38" t="s">
        <v>73</v>
      </c>
      <c r="S1726" s="22"/>
      <c r="T1726" s="22">
        <v>1889</v>
      </c>
      <c r="U1726" s="22" t="s">
        <v>3597</v>
      </c>
      <c r="V1726" s="37" t="s">
        <v>3598</v>
      </c>
      <c r="W1726" s="16">
        <v>1000</v>
      </c>
      <c r="X1726" s="16" t="s">
        <v>74</v>
      </c>
      <c r="Y1726" s="16" t="s">
        <v>3599</v>
      </c>
      <c r="Z1726" s="16" t="s">
        <v>3600</v>
      </c>
      <c r="AA1726" s="16" t="s">
        <v>671</v>
      </c>
      <c r="AB1726" s="16" t="s">
        <v>4243</v>
      </c>
      <c r="AC1726" s="16" t="s">
        <v>692</v>
      </c>
      <c r="AD1726" s="16" t="s">
        <v>4244</v>
      </c>
      <c r="AE1726" s="16" t="s">
        <v>3601</v>
      </c>
      <c r="AF1726" s="24">
        <v>2948278</v>
      </c>
      <c r="AG1726" s="25" t="s">
        <v>78</v>
      </c>
      <c r="AH1726" s="24">
        <v>2948278</v>
      </c>
      <c r="AI1726" s="26" t="s">
        <v>78</v>
      </c>
      <c r="AJ1726" s="27">
        <v>43059</v>
      </c>
      <c r="AK1726" s="19"/>
      <c r="AL1726" s="28">
        <f t="shared" ca="1" si="148"/>
        <v>7.333333333333333</v>
      </c>
      <c r="AM1726" s="16" t="s">
        <v>173</v>
      </c>
      <c r="AN1726" s="16" t="s">
        <v>121</v>
      </c>
      <c r="AO1726" s="36" t="s">
        <v>693</v>
      </c>
      <c r="AP1726" s="30">
        <v>6.9690000000000002E-2</v>
      </c>
      <c r="AQ1726" s="31" t="s">
        <v>8022</v>
      </c>
      <c r="AR1726" s="16" t="s">
        <v>8022</v>
      </c>
      <c r="AS1726" s="16" t="s">
        <v>107</v>
      </c>
      <c r="AT1726" s="16"/>
      <c r="AU1726" s="33"/>
      <c r="AV1726" s="16"/>
      <c r="AW1726" s="16" t="s">
        <v>8023</v>
      </c>
      <c r="AX1726" s="16">
        <v>3145955774</v>
      </c>
      <c r="AY1726" s="16" t="s">
        <v>78</v>
      </c>
      <c r="AZ1726" s="16" t="str">
        <f t="shared" ca="1" si="145"/>
        <v xml:space="preserve"> </v>
      </c>
      <c r="BA1726" s="16" t="s">
        <v>87</v>
      </c>
      <c r="BB1726" s="16" t="s">
        <v>1602</v>
      </c>
      <c r="BC1726" s="16"/>
      <c r="BD1726" s="18" t="s">
        <v>87</v>
      </c>
      <c r="BE1726" s="16"/>
      <c r="BF1726" s="16" t="s">
        <v>87</v>
      </c>
      <c r="BG1726" s="31"/>
      <c r="BH1726" s="16"/>
      <c r="BI1726" s="19"/>
      <c r="BJ1726" s="16"/>
      <c r="BK1726" s="16"/>
      <c r="BL1726" s="34"/>
    </row>
    <row r="1727" spans="1:64">
      <c r="A1727" s="15">
        <v>1890</v>
      </c>
      <c r="B1727" s="16">
        <v>301</v>
      </c>
      <c r="C1727" s="17" t="s">
        <v>64</v>
      </c>
      <c r="D1727" s="18">
        <v>1024485719</v>
      </c>
      <c r="E1727" s="18">
        <v>1024485719</v>
      </c>
      <c r="F1727" s="18">
        <v>1024485719</v>
      </c>
      <c r="G1727" s="17" t="s">
        <v>8024</v>
      </c>
      <c r="H1727" s="16" t="s">
        <v>89</v>
      </c>
      <c r="I1727" s="19">
        <v>32463</v>
      </c>
      <c r="J1727" s="16">
        <f t="shared" ca="1" si="149"/>
        <v>36</v>
      </c>
      <c r="K1727" s="17" t="s">
        <v>67</v>
      </c>
      <c r="L1727" s="16">
        <v>4070</v>
      </c>
      <c r="M1727" s="16" t="s">
        <v>3596</v>
      </c>
      <c r="N1727" s="16" t="s">
        <v>3597</v>
      </c>
      <c r="O1727" s="35" t="s">
        <v>3598</v>
      </c>
      <c r="P1727" s="16" t="s">
        <v>71</v>
      </c>
      <c r="Q1727" s="16" t="s">
        <v>131</v>
      </c>
      <c r="R1727" s="38" t="s">
        <v>73</v>
      </c>
      <c r="S1727" s="22"/>
      <c r="T1727" s="22">
        <v>1890</v>
      </c>
      <c r="U1727" s="22" t="s">
        <v>3597</v>
      </c>
      <c r="V1727" s="37" t="s">
        <v>3598</v>
      </c>
      <c r="W1727" s="16">
        <v>3000</v>
      </c>
      <c r="X1727" s="16" t="s">
        <v>74</v>
      </c>
      <c r="Y1727" s="16" t="s">
        <v>170</v>
      </c>
      <c r="Z1727" s="16" t="s">
        <v>293</v>
      </c>
      <c r="AA1727" s="16" t="s">
        <v>76</v>
      </c>
      <c r="AB1727" s="16" t="s">
        <v>76</v>
      </c>
      <c r="AC1727" s="16" t="s">
        <v>76</v>
      </c>
      <c r="AD1727" s="16"/>
      <c r="AE1727" s="16" t="s">
        <v>1324</v>
      </c>
      <c r="AF1727" s="24">
        <v>2948278</v>
      </c>
      <c r="AG1727" s="25" t="s">
        <v>78</v>
      </c>
      <c r="AH1727" s="24">
        <v>2948278</v>
      </c>
      <c r="AI1727" s="26" t="s">
        <v>78</v>
      </c>
      <c r="AJ1727" s="27">
        <v>43483</v>
      </c>
      <c r="AK1727" s="19"/>
      <c r="AL1727" s="28">
        <f t="shared" ca="1" si="148"/>
        <v>6.166666666666667</v>
      </c>
      <c r="AM1727" s="16" t="s">
        <v>120</v>
      </c>
      <c r="AN1727" s="16" t="s">
        <v>94</v>
      </c>
      <c r="AO1727" s="36" t="s">
        <v>82</v>
      </c>
      <c r="AP1727" s="30">
        <v>6.9690000000000002E-2</v>
      </c>
      <c r="AQ1727" s="31" t="s">
        <v>8025</v>
      </c>
      <c r="AR1727" s="16" t="s">
        <v>8025</v>
      </c>
      <c r="AS1727" s="16" t="s">
        <v>107</v>
      </c>
      <c r="AT1727" s="16"/>
      <c r="AU1727" s="33"/>
      <c r="AV1727" s="16"/>
      <c r="AW1727" s="16" t="s">
        <v>8026</v>
      </c>
      <c r="AX1727" s="16" t="s">
        <v>8027</v>
      </c>
      <c r="AY1727" s="16" t="s">
        <v>78</v>
      </c>
      <c r="AZ1727" s="16" t="str">
        <f t="shared" ca="1" si="145"/>
        <v xml:space="preserve"> </v>
      </c>
      <c r="BA1727" s="16" t="s">
        <v>87</v>
      </c>
      <c r="BB1727" s="16" t="s">
        <v>87</v>
      </c>
      <c r="BC1727" s="16"/>
      <c r="BD1727" s="18" t="s">
        <v>87</v>
      </c>
      <c r="BE1727" s="16"/>
      <c r="BF1727" s="16" t="s">
        <v>87</v>
      </c>
      <c r="BG1727" s="31"/>
      <c r="BH1727" s="16"/>
      <c r="BI1727" s="19"/>
      <c r="BJ1727" s="16"/>
      <c r="BK1727" s="16"/>
      <c r="BL1727" s="34"/>
    </row>
    <row r="1728" spans="1:64">
      <c r="A1728" s="15">
        <v>1891</v>
      </c>
      <c r="B1728" s="16">
        <v>301</v>
      </c>
      <c r="C1728" s="17" t="s">
        <v>64</v>
      </c>
      <c r="D1728" s="18">
        <v>80238317</v>
      </c>
      <c r="E1728" s="18">
        <v>80238317</v>
      </c>
      <c r="F1728" s="18">
        <v>80238317</v>
      </c>
      <c r="G1728" s="17" t="s">
        <v>8028</v>
      </c>
      <c r="H1728" s="16" t="s">
        <v>89</v>
      </c>
      <c r="I1728" s="19">
        <v>29654</v>
      </c>
      <c r="J1728" s="16">
        <f t="shared" ca="1" si="149"/>
        <v>44</v>
      </c>
      <c r="K1728" s="17" t="s">
        <v>67</v>
      </c>
      <c r="L1728" s="16">
        <v>4070</v>
      </c>
      <c r="M1728" s="16" t="s">
        <v>3596</v>
      </c>
      <c r="N1728" s="16" t="s">
        <v>3597</v>
      </c>
      <c r="O1728" s="35" t="s">
        <v>3598</v>
      </c>
      <c r="P1728" s="16" t="s">
        <v>71</v>
      </c>
      <c r="Q1728" s="16" t="s">
        <v>131</v>
      </c>
      <c r="R1728" s="38" t="s">
        <v>73</v>
      </c>
      <c r="S1728" s="22"/>
      <c r="T1728" s="22">
        <v>1891</v>
      </c>
      <c r="U1728" s="22" t="s">
        <v>3597</v>
      </c>
      <c r="V1728" s="37" t="s">
        <v>3598</v>
      </c>
      <c r="W1728" s="16">
        <v>1000</v>
      </c>
      <c r="X1728" s="16" t="s">
        <v>74</v>
      </c>
      <c r="Y1728" s="16" t="s">
        <v>170</v>
      </c>
      <c r="Z1728" s="16" t="s">
        <v>293</v>
      </c>
      <c r="AA1728" s="16" t="s">
        <v>76</v>
      </c>
      <c r="AB1728" s="16" t="s">
        <v>76</v>
      </c>
      <c r="AC1728" s="16" t="s">
        <v>76</v>
      </c>
      <c r="AD1728" s="16" t="s">
        <v>8029</v>
      </c>
      <c r="AE1728" s="16" t="s">
        <v>1324</v>
      </c>
      <c r="AF1728" s="24">
        <v>2948278</v>
      </c>
      <c r="AG1728" s="25" t="s">
        <v>78</v>
      </c>
      <c r="AH1728" s="24">
        <v>2948278</v>
      </c>
      <c r="AI1728" s="26" t="s">
        <v>78</v>
      </c>
      <c r="AJ1728" s="27">
        <v>43497</v>
      </c>
      <c r="AK1728" s="19"/>
      <c r="AL1728" s="28">
        <f t="shared" ca="1" si="148"/>
        <v>6.166666666666667</v>
      </c>
      <c r="AM1728" s="16" t="s">
        <v>93</v>
      </c>
      <c r="AN1728" s="16" t="s">
        <v>121</v>
      </c>
      <c r="AO1728" s="36" t="s">
        <v>82</v>
      </c>
      <c r="AP1728" s="30">
        <v>6.9690000000000002E-2</v>
      </c>
      <c r="AQ1728" s="31" t="s">
        <v>8030</v>
      </c>
      <c r="AR1728" s="16" t="s">
        <v>8031</v>
      </c>
      <c r="AS1728" s="16" t="s">
        <v>107</v>
      </c>
      <c r="AT1728" s="16"/>
      <c r="AU1728" s="33"/>
      <c r="AV1728" s="16"/>
      <c r="AW1728" s="16" t="s">
        <v>8032</v>
      </c>
      <c r="AX1728" s="16">
        <v>3506943185</v>
      </c>
      <c r="AY1728" s="16" t="s">
        <v>78</v>
      </c>
      <c r="AZ1728" s="16" t="str">
        <f t="shared" ca="1" si="145"/>
        <v xml:space="preserve"> </v>
      </c>
      <c r="BA1728" s="16" t="s">
        <v>87</v>
      </c>
      <c r="BB1728" s="16" t="s">
        <v>87</v>
      </c>
      <c r="BC1728" s="16"/>
      <c r="BD1728" s="18" t="s">
        <v>87</v>
      </c>
      <c r="BE1728" s="16"/>
      <c r="BF1728" s="16" t="s">
        <v>87</v>
      </c>
      <c r="BG1728" s="31"/>
      <c r="BH1728" s="16"/>
      <c r="BI1728" s="19"/>
      <c r="BJ1728" s="16"/>
      <c r="BK1728" s="16"/>
      <c r="BL1728" s="34"/>
    </row>
    <row r="1729" spans="1:64">
      <c r="A1729" s="15">
        <v>1892</v>
      </c>
      <c r="B1729" s="16">
        <v>301</v>
      </c>
      <c r="C1729" s="17" t="s">
        <v>64</v>
      </c>
      <c r="D1729" s="18">
        <v>1237688210</v>
      </c>
      <c r="E1729" s="18">
        <v>1237688210</v>
      </c>
      <c r="F1729" s="18">
        <v>1237688210</v>
      </c>
      <c r="G1729" s="17" t="s">
        <v>8033</v>
      </c>
      <c r="H1729" s="16" t="s">
        <v>89</v>
      </c>
      <c r="I1729" s="19" t="s">
        <v>8034</v>
      </c>
      <c r="J1729" s="16">
        <f t="shared" ca="1" si="149"/>
        <v>44</v>
      </c>
      <c r="K1729" s="17" t="s">
        <v>67</v>
      </c>
      <c r="L1729" s="16">
        <v>4070</v>
      </c>
      <c r="M1729" s="16" t="s">
        <v>3596</v>
      </c>
      <c r="N1729" s="16" t="s">
        <v>3597</v>
      </c>
      <c r="O1729" s="35" t="s">
        <v>3598</v>
      </c>
      <c r="P1729" s="16" t="s">
        <v>71</v>
      </c>
      <c r="Q1729" s="16" t="s">
        <v>131</v>
      </c>
      <c r="R1729" s="38" t="s">
        <v>73</v>
      </c>
      <c r="S1729" s="22"/>
      <c r="T1729" s="22">
        <v>1892</v>
      </c>
      <c r="U1729" s="22" t="s">
        <v>3597</v>
      </c>
      <c r="V1729" s="37" t="s">
        <v>3598</v>
      </c>
      <c r="W1729" s="16">
        <v>1000</v>
      </c>
      <c r="X1729" s="16" t="s">
        <v>74</v>
      </c>
      <c r="Y1729" s="16" t="s">
        <v>3599</v>
      </c>
      <c r="Z1729" s="16" t="s">
        <v>3600</v>
      </c>
      <c r="AA1729" s="16" t="s">
        <v>671</v>
      </c>
      <c r="AB1729" s="16" t="s">
        <v>3919</v>
      </c>
      <c r="AC1729" s="16" t="s">
        <v>692</v>
      </c>
      <c r="AD1729" s="16" t="s">
        <v>4005</v>
      </c>
      <c r="AE1729" s="16" t="s">
        <v>3601</v>
      </c>
      <c r="AF1729" s="24">
        <v>2948278</v>
      </c>
      <c r="AG1729" s="25" t="s">
        <v>78</v>
      </c>
      <c r="AH1729" s="24">
        <v>2948278</v>
      </c>
      <c r="AI1729" s="26" t="s">
        <v>78</v>
      </c>
      <c r="AJ1729" s="27">
        <v>43285</v>
      </c>
      <c r="AK1729" s="19"/>
      <c r="AL1729" s="28">
        <f t="shared" ca="1" si="148"/>
        <v>6.75</v>
      </c>
      <c r="AM1729" s="16" t="s">
        <v>183</v>
      </c>
      <c r="AN1729" s="16" t="s">
        <v>121</v>
      </c>
      <c r="AO1729" s="36" t="s">
        <v>693</v>
      </c>
      <c r="AP1729" s="30">
        <v>6.9690000000000002E-2</v>
      </c>
      <c r="AQ1729" s="31" t="s">
        <v>8035</v>
      </c>
      <c r="AR1729" s="16" t="s">
        <v>8035</v>
      </c>
      <c r="AS1729" s="16" t="s">
        <v>107</v>
      </c>
      <c r="AT1729" s="16"/>
      <c r="AU1729" s="33"/>
      <c r="AV1729" s="16"/>
      <c r="AW1729" s="16" t="s">
        <v>8036</v>
      </c>
      <c r="AX1729" s="16">
        <v>3183696349</v>
      </c>
      <c r="AY1729" s="16" t="s">
        <v>78</v>
      </c>
      <c r="AZ1729" s="16" t="str">
        <f t="shared" ca="1" si="145"/>
        <v xml:space="preserve"> </v>
      </c>
      <c r="BA1729" s="16" t="s">
        <v>87</v>
      </c>
      <c r="BB1729" s="16" t="s">
        <v>87</v>
      </c>
      <c r="BC1729" s="16"/>
      <c r="BD1729" s="18" t="s">
        <v>87</v>
      </c>
      <c r="BE1729" s="16"/>
      <c r="BF1729" s="16" t="s">
        <v>87</v>
      </c>
      <c r="BG1729" s="31"/>
      <c r="BH1729" s="16"/>
      <c r="BI1729" s="19"/>
      <c r="BJ1729" s="16"/>
      <c r="BK1729" s="16"/>
      <c r="BL1729" s="34"/>
    </row>
    <row r="1730" spans="1:64">
      <c r="A1730" s="15">
        <v>1893</v>
      </c>
      <c r="B1730" s="16">
        <v>301</v>
      </c>
      <c r="C1730" s="17" t="s">
        <v>64</v>
      </c>
      <c r="D1730" s="18">
        <v>88206868</v>
      </c>
      <c r="E1730" s="18" t="e">
        <v>#N/A</v>
      </c>
      <c r="F1730" s="18" t="e">
        <v>#N/A</v>
      </c>
      <c r="G1730" s="17" t="s">
        <v>8037</v>
      </c>
      <c r="H1730" s="16" t="s">
        <v>89</v>
      </c>
      <c r="I1730" s="19">
        <v>26823</v>
      </c>
      <c r="J1730" s="16">
        <f t="shared" ca="1" si="149"/>
        <v>51</v>
      </c>
      <c r="K1730" s="17" t="s">
        <v>67</v>
      </c>
      <c r="L1730" s="16">
        <v>4070</v>
      </c>
      <c r="M1730" s="16" t="s">
        <v>3596</v>
      </c>
      <c r="N1730" s="16" t="s">
        <v>3597</v>
      </c>
      <c r="O1730" s="35" t="s">
        <v>3598</v>
      </c>
      <c r="P1730" s="16" t="s">
        <v>71</v>
      </c>
      <c r="Q1730" s="16" t="s">
        <v>131</v>
      </c>
      <c r="R1730" s="38" t="s">
        <v>1027</v>
      </c>
      <c r="S1730" s="22"/>
      <c r="T1730" s="22">
        <v>1893</v>
      </c>
      <c r="U1730" s="22" t="s">
        <v>3597</v>
      </c>
      <c r="V1730" s="37" t="s">
        <v>3598</v>
      </c>
      <c r="W1730" s="16">
        <v>3000</v>
      </c>
      <c r="X1730" s="16" t="s">
        <v>74</v>
      </c>
      <c r="Y1730" s="16" t="s">
        <v>170</v>
      </c>
      <c r="Z1730" s="16" t="s">
        <v>293</v>
      </c>
      <c r="AA1730" s="16" t="s">
        <v>433</v>
      </c>
      <c r="AB1730" s="16" t="s">
        <v>434</v>
      </c>
      <c r="AC1730" s="16" t="s">
        <v>435</v>
      </c>
      <c r="AD1730" s="16" t="s">
        <v>8038</v>
      </c>
      <c r="AE1730" s="16" t="s">
        <v>1324</v>
      </c>
      <c r="AF1730" s="24">
        <v>2948278</v>
      </c>
      <c r="AG1730" s="25" t="s">
        <v>78</v>
      </c>
      <c r="AH1730" s="24">
        <v>2948278</v>
      </c>
      <c r="AI1730" s="26" t="s">
        <v>78</v>
      </c>
      <c r="AJ1730" s="27">
        <v>43556</v>
      </c>
      <c r="AK1730" s="19"/>
      <c r="AL1730" s="28">
        <f t="shared" ca="1" si="148"/>
        <v>6</v>
      </c>
      <c r="AM1730" s="16" t="s">
        <v>173</v>
      </c>
      <c r="AN1730" s="16" t="s">
        <v>94</v>
      </c>
      <c r="AO1730" s="36" t="s">
        <v>436</v>
      </c>
      <c r="AP1730" s="30">
        <v>6.9690000000000002E-2</v>
      </c>
      <c r="AQ1730" s="31" t="s">
        <v>8039</v>
      </c>
      <c r="AR1730" s="16" t="s">
        <v>8040</v>
      </c>
      <c r="AS1730" s="16" t="s">
        <v>107</v>
      </c>
      <c r="AT1730" s="16"/>
      <c r="AU1730" s="33"/>
      <c r="AV1730" s="16"/>
      <c r="AW1730" s="16" t="s">
        <v>8041</v>
      </c>
      <c r="AX1730" s="16">
        <v>3155473085</v>
      </c>
      <c r="AY1730" s="16" t="s">
        <v>78</v>
      </c>
      <c r="AZ1730" s="16" t="str">
        <f t="shared" ref="AZ1730:AZ1774" ca="1" si="150">IF(AND(C1730="MASCULINO",J1730&gt;=59),"Prepensionado",IF(AND(C1730="FEMENINO",J1730&gt;=54),"Prepensionado"," "))</f>
        <v xml:space="preserve"> </v>
      </c>
      <c r="BA1730" s="16" t="s">
        <v>87</v>
      </c>
      <c r="BB1730" s="16" t="s">
        <v>265</v>
      </c>
      <c r="BC1730" s="16"/>
      <c r="BD1730" s="18" t="s">
        <v>87</v>
      </c>
      <c r="BE1730" s="16"/>
      <c r="BF1730" s="16" t="s">
        <v>87</v>
      </c>
      <c r="BG1730" s="31"/>
      <c r="BH1730" s="16"/>
      <c r="BI1730" s="19"/>
      <c r="BJ1730" s="16"/>
      <c r="BK1730" s="16"/>
      <c r="BL1730" s="34"/>
    </row>
    <row r="1731" spans="1:64">
      <c r="A1731" s="15">
        <v>1894</v>
      </c>
      <c r="B1731" s="16">
        <v>301</v>
      </c>
      <c r="C1731" s="17" t="s">
        <v>64</v>
      </c>
      <c r="D1731" s="18">
        <v>94536225</v>
      </c>
      <c r="E1731" s="18">
        <v>94536225</v>
      </c>
      <c r="F1731" s="18">
        <v>94536225</v>
      </c>
      <c r="G1731" s="17" t="s">
        <v>8042</v>
      </c>
      <c r="H1731" s="16" t="s">
        <v>89</v>
      </c>
      <c r="I1731" s="19">
        <v>30764</v>
      </c>
      <c r="J1731" s="16">
        <f t="shared" ca="1" si="149"/>
        <v>41</v>
      </c>
      <c r="K1731" s="17" t="s">
        <v>67</v>
      </c>
      <c r="L1731" s="16">
        <v>4070</v>
      </c>
      <c r="M1731" s="16" t="s">
        <v>3596</v>
      </c>
      <c r="N1731" s="16" t="s">
        <v>3597</v>
      </c>
      <c r="O1731" s="35" t="s">
        <v>3598</v>
      </c>
      <c r="P1731" s="16" t="s">
        <v>71</v>
      </c>
      <c r="Q1731" s="16" t="s">
        <v>131</v>
      </c>
      <c r="R1731" s="38" t="s">
        <v>73</v>
      </c>
      <c r="S1731" s="22"/>
      <c r="T1731" s="22">
        <v>1894</v>
      </c>
      <c r="U1731" s="22" t="s">
        <v>3597</v>
      </c>
      <c r="V1731" s="37" t="s">
        <v>3598</v>
      </c>
      <c r="W1731" s="16">
        <v>1000</v>
      </c>
      <c r="X1731" s="16" t="s">
        <v>74</v>
      </c>
      <c r="Y1731" s="16" t="s">
        <v>3599</v>
      </c>
      <c r="Z1731" s="16" t="s">
        <v>3600</v>
      </c>
      <c r="AA1731" s="16" t="s">
        <v>433</v>
      </c>
      <c r="AB1731" s="16" t="s">
        <v>434</v>
      </c>
      <c r="AC1731" s="16" t="s">
        <v>435</v>
      </c>
      <c r="AD1731" s="16" t="s">
        <v>3960</v>
      </c>
      <c r="AE1731" s="16" t="s">
        <v>1324</v>
      </c>
      <c r="AF1731" s="24">
        <v>2948278</v>
      </c>
      <c r="AG1731" s="25" t="s">
        <v>78</v>
      </c>
      <c r="AH1731" s="24">
        <v>2948278</v>
      </c>
      <c r="AI1731" s="26" t="s">
        <v>78</v>
      </c>
      <c r="AJ1731" s="27">
        <v>43556</v>
      </c>
      <c r="AK1731" s="19"/>
      <c r="AL1731" s="28">
        <f t="shared" ca="1" si="148"/>
        <v>6</v>
      </c>
      <c r="AM1731" s="16" t="s">
        <v>120</v>
      </c>
      <c r="AN1731" s="16" t="s">
        <v>94</v>
      </c>
      <c r="AO1731" s="36" t="s">
        <v>436</v>
      </c>
      <c r="AP1731" s="30">
        <v>6.9690000000000002E-2</v>
      </c>
      <c r="AQ1731" s="31" t="s">
        <v>8043</v>
      </c>
      <c r="AR1731" s="16" t="s">
        <v>8044</v>
      </c>
      <c r="AS1731" s="16" t="s">
        <v>107</v>
      </c>
      <c r="AT1731" s="16"/>
      <c r="AU1731" s="33"/>
      <c r="AV1731" s="16"/>
      <c r="AW1731" s="16" t="s">
        <v>8045</v>
      </c>
      <c r="AX1731" s="16">
        <v>3103709849</v>
      </c>
      <c r="AY1731" s="16" t="s">
        <v>78</v>
      </c>
      <c r="AZ1731" s="16" t="str">
        <f t="shared" ca="1" si="150"/>
        <v xml:space="preserve"> </v>
      </c>
      <c r="BA1731" s="16" t="s">
        <v>87</v>
      </c>
      <c r="BB1731" s="16" t="s">
        <v>87</v>
      </c>
      <c r="BC1731" s="16"/>
      <c r="BD1731" s="18" t="s">
        <v>87</v>
      </c>
      <c r="BE1731" s="16"/>
      <c r="BF1731" s="16" t="s">
        <v>87</v>
      </c>
      <c r="BG1731" s="31"/>
      <c r="BH1731" s="16"/>
      <c r="BI1731" s="19"/>
      <c r="BJ1731" s="16"/>
      <c r="BK1731" s="16"/>
      <c r="BL1731" s="34"/>
    </row>
    <row r="1732" spans="1:64">
      <c r="A1732" s="15">
        <v>1895</v>
      </c>
      <c r="B1732" s="16">
        <v>301</v>
      </c>
      <c r="C1732" s="17" t="s">
        <v>64</v>
      </c>
      <c r="D1732" s="18">
        <v>86073594</v>
      </c>
      <c r="E1732" s="18">
        <v>86073594</v>
      </c>
      <c r="F1732" s="18">
        <v>86073594</v>
      </c>
      <c r="G1732" s="17" t="s">
        <v>8046</v>
      </c>
      <c r="H1732" s="16" t="s">
        <v>89</v>
      </c>
      <c r="I1732" s="19">
        <v>28497</v>
      </c>
      <c r="J1732" s="16">
        <f t="shared" ca="1" si="149"/>
        <v>47</v>
      </c>
      <c r="K1732" s="17" t="s">
        <v>67</v>
      </c>
      <c r="L1732" s="16">
        <v>4070</v>
      </c>
      <c r="M1732" s="16" t="s">
        <v>3596</v>
      </c>
      <c r="N1732" s="16" t="s">
        <v>3597</v>
      </c>
      <c r="O1732" s="35" t="s">
        <v>3598</v>
      </c>
      <c r="P1732" s="16" t="s">
        <v>71</v>
      </c>
      <c r="Q1732" s="16" t="s">
        <v>131</v>
      </c>
      <c r="R1732" s="38" t="s">
        <v>73</v>
      </c>
      <c r="S1732" s="22"/>
      <c r="T1732" s="22">
        <v>1895</v>
      </c>
      <c r="U1732" s="22" t="s">
        <v>3597</v>
      </c>
      <c r="V1732" s="37" t="s">
        <v>3598</v>
      </c>
      <c r="W1732" s="16">
        <v>1000</v>
      </c>
      <c r="X1732" s="16" t="s">
        <v>74</v>
      </c>
      <c r="Y1732" s="16" t="s">
        <v>3599</v>
      </c>
      <c r="Z1732" s="16" t="s">
        <v>3600</v>
      </c>
      <c r="AA1732" s="16" t="s">
        <v>433</v>
      </c>
      <c r="AB1732" s="16" t="s">
        <v>662</v>
      </c>
      <c r="AC1732" s="16" t="s">
        <v>663</v>
      </c>
      <c r="AD1732" s="16" t="s">
        <v>6939</v>
      </c>
      <c r="AE1732" s="16" t="s">
        <v>3601</v>
      </c>
      <c r="AF1732" s="24">
        <v>2948278</v>
      </c>
      <c r="AG1732" s="25" t="s">
        <v>78</v>
      </c>
      <c r="AH1732" s="24">
        <v>2948278</v>
      </c>
      <c r="AI1732" s="26" t="s">
        <v>78</v>
      </c>
      <c r="AJ1732" s="27">
        <v>43797</v>
      </c>
      <c r="AK1732" s="19"/>
      <c r="AL1732" s="28">
        <f t="shared" ca="1" si="148"/>
        <v>5.333333333333333</v>
      </c>
      <c r="AM1732" s="16" t="s">
        <v>183</v>
      </c>
      <c r="AN1732" s="16" t="s">
        <v>94</v>
      </c>
      <c r="AO1732" s="36" t="s">
        <v>664</v>
      </c>
      <c r="AP1732" s="30">
        <v>6.9690000000000002E-2</v>
      </c>
      <c r="AQ1732" s="31" t="s">
        <v>8047</v>
      </c>
      <c r="AR1732" s="16" t="s">
        <v>8048</v>
      </c>
      <c r="AS1732" s="16" t="s">
        <v>107</v>
      </c>
      <c r="AT1732" s="16"/>
      <c r="AU1732" s="33"/>
      <c r="AV1732" s="16"/>
      <c r="AW1732" s="16" t="s">
        <v>8049</v>
      </c>
      <c r="AX1732" s="16">
        <v>3144794016</v>
      </c>
      <c r="AY1732" s="16" t="s">
        <v>78</v>
      </c>
      <c r="AZ1732" s="16" t="str">
        <f t="shared" ca="1" si="150"/>
        <v xml:space="preserve"> </v>
      </c>
      <c r="BA1732" s="16" t="s">
        <v>87</v>
      </c>
      <c r="BB1732" s="16" t="s">
        <v>87</v>
      </c>
      <c r="BC1732" s="16"/>
      <c r="BD1732" s="18" t="s">
        <v>87</v>
      </c>
      <c r="BE1732" s="16"/>
      <c r="BF1732" s="16" t="s">
        <v>87</v>
      </c>
      <c r="BG1732" s="31"/>
      <c r="BH1732" s="16"/>
      <c r="BI1732" s="19"/>
      <c r="BJ1732" s="16"/>
      <c r="BK1732" s="16"/>
      <c r="BL1732" s="34"/>
    </row>
    <row r="1733" spans="1:64">
      <c r="A1733" s="15">
        <v>1896</v>
      </c>
      <c r="B1733" s="16">
        <v>301</v>
      </c>
      <c r="C1733" s="17" t="s">
        <v>64</v>
      </c>
      <c r="D1733" s="18">
        <v>1214464683</v>
      </c>
      <c r="E1733" s="18">
        <v>1214464683</v>
      </c>
      <c r="F1733" s="18">
        <v>1214464683</v>
      </c>
      <c r="G1733" s="17" t="s">
        <v>8050</v>
      </c>
      <c r="H1733" s="16" t="s">
        <v>229</v>
      </c>
      <c r="I1733" s="19">
        <v>29500</v>
      </c>
      <c r="J1733" s="16">
        <f t="shared" ca="1" si="149"/>
        <v>44</v>
      </c>
      <c r="K1733" s="17" t="s">
        <v>67</v>
      </c>
      <c r="L1733" s="16">
        <v>4070</v>
      </c>
      <c r="M1733" s="16" t="s">
        <v>3596</v>
      </c>
      <c r="N1733" s="16" t="s">
        <v>3597</v>
      </c>
      <c r="O1733" s="35" t="s">
        <v>3598</v>
      </c>
      <c r="P1733" s="16" t="s">
        <v>71</v>
      </c>
      <c r="Q1733" s="16" t="s">
        <v>131</v>
      </c>
      <c r="R1733" s="38" t="s">
        <v>73</v>
      </c>
      <c r="S1733" s="22"/>
      <c r="T1733" s="22">
        <v>1896</v>
      </c>
      <c r="U1733" s="22" t="s">
        <v>3597</v>
      </c>
      <c r="V1733" s="37" t="s">
        <v>3598</v>
      </c>
      <c r="W1733" s="16">
        <v>1000</v>
      </c>
      <c r="X1733" s="16" t="s">
        <v>74</v>
      </c>
      <c r="Y1733" s="16" t="s">
        <v>3599</v>
      </c>
      <c r="Z1733" s="16" t="s">
        <v>3600</v>
      </c>
      <c r="AA1733" s="16" t="s">
        <v>671</v>
      </c>
      <c r="AB1733" s="16" t="s">
        <v>3816</v>
      </c>
      <c r="AC1733" s="16" t="s">
        <v>3817</v>
      </c>
      <c r="AD1733" s="16"/>
      <c r="AE1733" s="16" t="s">
        <v>3601</v>
      </c>
      <c r="AF1733" s="24">
        <v>2948278</v>
      </c>
      <c r="AG1733" s="25" t="s">
        <v>78</v>
      </c>
      <c r="AH1733" s="24">
        <v>2948278</v>
      </c>
      <c r="AI1733" s="26" t="s">
        <v>78</v>
      </c>
      <c r="AJ1733" s="27">
        <v>43797</v>
      </c>
      <c r="AK1733" s="19"/>
      <c r="AL1733" s="28">
        <f t="shared" ca="1" si="148"/>
        <v>5.333333333333333</v>
      </c>
      <c r="AM1733" s="16" t="s">
        <v>183</v>
      </c>
      <c r="AN1733" s="16" t="s">
        <v>94</v>
      </c>
      <c r="AO1733" s="36" t="s">
        <v>3818</v>
      </c>
      <c r="AP1733" s="30">
        <v>6.9690000000000002E-2</v>
      </c>
      <c r="AQ1733" s="31" t="s">
        <v>8051</v>
      </c>
      <c r="AR1733" s="16" t="s">
        <v>8052</v>
      </c>
      <c r="AS1733" s="16" t="s">
        <v>107</v>
      </c>
      <c r="AT1733" s="16"/>
      <c r="AU1733" s="33"/>
      <c r="AV1733" s="16"/>
      <c r="AW1733" s="16" t="s">
        <v>8053</v>
      </c>
      <c r="AX1733" s="16" t="s">
        <v>8054</v>
      </c>
      <c r="AY1733" s="16" t="s">
        <v>78</v>
      </c>
      <c r="AZ1733" s="16" t="str">
        <f t="shared" ca="1" si="150"/>
        <v xml:space="preserve"> </v>
      </c>
      <c r="BA1733" s="16" t="s">
        <v>87</v>
      </c>
      <c r="BB1733" s="16" t="s">
        <v>2744</v>
      </c>
      <c r="BC1733" s="16"/>
      <c r="BD1733" s="18" t="s">
        <v>87</v>
      </c>
      <c r="BE1733" s="16"/>
      <c r="BF1733" s="16" t="s">
        <v>87</v>
      </c>
      <c r="BG1733" s="31"/>
      <c r="BH1733" s="16"/>
      <c r="BI1733" s="19"/>
      <c r="BJ1733" s="16"/>
      <c r="BK1733" s="16"/>
      <c r="BL1733" s="34"/>
    </row>
    <row r="1734" spans="1:64">
      <c r="A1734" s="15">
        <v>1897</v>
      </c>
      <c r="B1734" s="16">
        <v>301</v>
      </c>
      <c r="C1734" s="17" t="s">
        <v>64</v>
      </c>
      <c r="D1734" s="18">
        <v>1120924566</v>
      </c>
      <c r="E1734" s="18">
        <v>1120924566</v>
      </c>
      <c r="F1734" s="18">
        <v>1120924566</v>
      </c>
      <c r="G1734" s="17" t="s">
        <v>8055</v>
      </c>
      <c r="H1734" s="16"/>
      <c r="I1734" s="19">
        <v>33675</v>
      </c>
      <c r="J1734" s="16">
        <f t="shared" ca="1" si="149"/>
        <v>33</v>
      </c>
      <c r="K1734" s="17" t="s">
        <v>67</v>
      </c>
      <c r="L1734" s="16">
        <v>4070</v>
      </c>
      <c r="M1734" s="16" t="s">
        <v>3596</v>
      </c>
      <c r="N1734" s="16" t="s">
        <v>3597</v>
      </c>
      <c r="O1734" s="35" t="s">
        <v>3598</v>
      </c>
      <c r="P1734" s="16" t="s">
        <v>71</v>
      </c>
      <c r="Q1734" s="16" t="s">
        <v>131</v>
      </c>
      <c r="R1734" s="38" t="s">
        <v>73</v>
      </c>
      <c r="S1734" s="22"/>
      <c r="T1734" s="22">
        <v>1897</v>
      </c>
      <c r="U1734" s="22" t="s">
        <v>3597</v>
      </c>
      <c r="V1734" s="37" t="s">
        <v>3598</v>
      </c>
      <c r="W1734" s="16">
        <v>1000</v>
      </c>
      <c r="X1734" s="16" t="s">
        <v>74</v>
      </c>
      <c r="Y1734" s="16" t="s">
        <v>3599</v>
      </c>
      <c r="Z1734" s="16" t="s">
        <v>3600</v>
      </c>
      <c r="AA1734" s="16" t="s">
        <v>671</v>
      </c>
      <c r="AB1734" s="16" t="s">
        <v>5849</v>
      </c>
      <c r="AC1734" s="16" t="s">
        <v>692</v>
      </c>
      <c r="AD1734" s="16" t="s">
        <v>4900</v>
      </c>
      <c r="AE1734" s="16" t="s">
        <v>3601</v>
      </c>
      <c r="AF1734" s="24">
        <v>2948278</v>
      </c>
      <c r="AG1734" s="25" t="s">
        <v>78</v>
      </c>
      <c r="AH1734" s="24">
        <v>2948278</v>
      </c>
      <c r="AI1734" s="26" t="s">
        <v>78</v>
      </c>
      <c r="AJ1734" s="27">
        <v>43797</v>
      </c>
      <c r="AK1734" s="19"/>
      <c r="AL1734" s="28">
        <f t="shared" ca="1" si="148"/>
        <v>5.333333333333333</v>
      </c>
      <c r="AM1734" s="16" t="s">
        <v>183</v>
      </c>
      <c r="AN1734" s="16" t="s">
        <v>94</v>
      </c>
      <c r="AO1734" s="36" t="s">
        <v>693</v>
      </c>
      <c r="AP1734" s="30">
        <v>6.9690000000000002E-2</v>
      </c>
      <c r="AQ1734" s="31" t="s">
        <v>8056</v>
      </c>
      <c r="AR1734" s="16" t="s">
        <v>8057</v>
      </c>
      <c r="AS1734" s="16" t="s">
        <v>107</v>
      </c>
      <c r="AT1734" s="16"/>
      <c r="AU1734" s="33"/>
      <c r="AV1734" s="16"/>
      <c r="AW1734" s="16" t="s">
        <v>8058</v>
      </c>
      <c r="AX1734" s="16" t="s">
        <v>8059</v>
      </c>
      <c r="AY1734" s="16" t="s">
        <v>78</v>
      </c>
      <c r="AZ1734" s="16" t="str">
        <f t="shared" ca="1" si="150"/>
        <v xml:space="preserve"> </v>
      </c>
      <c r="BA1734" s="16" t="s">
        <v>87</v>
      </c>
      <c r="BB1734" s="16" t="s">
        <v>87</v>
      </c>
      <c r="BC1734" s="16"/>
      <c r="BD1734" s="18" t="s">
        <v>87</v>
      </c>
      <c r="BE1734" s="16"/>
      <c r="BF1734" s="16" t="s">
        <v>87</v>
      </c>
      <c r="BG1734" s="31"/>
      <c r="BH1734" s="16"/>
      <c r="BI1734" s="19"/>
      <c r="BJ1734" s="16"/>
      <c r="BK1734" s="16"/>
      <c r="BL1734" s="34"/>
    </row>
    <row r="1735" spans="1:64">
      <c r="A1735" s="15">
        <v>1898</v>
      </c>
      <c r="B1735" s="16">
        <v>301</v>
      </c>
      <c r="C1735" s="17" t="s">
        <v>64</v>
      </c>
      <c r="D1735" s="18">
        <v>1148707124</v>
      </c>
      <c r="E1735" s="18">
        <v>1148707124</v>
      </c>
      <c r="F1735" s="18">
        <v>1148707124</v>
      </c>
      <c r="G1735" s="17" t="s">
        <v>8060</v>
      </c>
      <c r="H1735" s="16" t="s">
        <v>229</v>
      </c>
      <c r="I1735" s="19">
        <v>27530</v>
      </c>
      <c r="J1735" s="16">
        <f t="shared" ca="1" si="149"/>
        <v>49</v>
      </c>
      <c r="K1735" s="17" t="s">
        <v>67</v>
      </c>
      <c r="L1735" s="16">
        <v>4070</v>
      </c>
      <c r="M1735" s="16" t="s">
        <v>3596</v>
      </c>
      <c r="N1735" s="16" t="s">
        <v>3597</v>
      </c>
      <c r="O1735" s="35" t="s">
        <v>3598</v>
      </c>
      <c r="P1735" s="16" t="s">
        <v>71</v>
      </c>
      <c r="Q1735" s="16" t="s">
        <v>131</v>
      </c>
      <c r="R1735" s="38" t="s">
        <v>73</v>
      </c>
      <c r="S1735" s="22"/>
      <c r="T1735" s="22">
        <v>1898</v>
      </c>
      <c r="U1735" s="22" t="s">
        <v>3597</v>
      </c>
      <c r="V1735" s="37" t="s">
        <v>3598</v>
      </c>
      <c r="W1735" s="16">
        <v>1000</v>
      </c>
      <c r="X1735" s="16" t="s">
        <v>74</v>
      </c>
      <c r="Y1735" s="16" t="s">
        <v>3599</v>
      </c>
      <c r="Z1735" s="16" t="s">
        <v>3600</v>
      </c>
      <c r="AA1735" s="16" t="s">
        <v>478</v>
      </c>
      <c r="AB1735" s="16" t="s">
        <v>3976</v>
      </c>
      <c r="AC1735" s="16" t="s">
        <v>480</v>
      </c>
      <c r="AD1735" s="16" t="s">
        <v>3621</v>
      </c>
      <c r="AE1735" s="16" t="s">
        <v>3601</v>
      </c>
      <c r="AF1735" s="24">
        <v>2948278</v>
      </c>
      <c r="AG1735" s="25" t="s">
        <v>78</v>
      </c>
      <c r="AH1735" s="24">
        <v>2948278</v>
      </c>
      <c r="AI1735" s="26" t="s">
        <v>78</v>
      </c>
      <c r="AJ1735" s="27">
        <v>43797</v>
      </c>
      <c r="AK1735" s="19"/>
      <c r="AL1735" s="28">
        <f t="shared" ca="1" si="148"/>
        <v>5.333333333333333</v>
      </c>
      <c r="AM1735" s="16" t="s">
        <v>183</v>
      </c>
      <c r="AN1735" s="16" t="s">
        <v>121</v>
      </c>
      <c r="AO1735" s="36" t="s">
        <v>481</v>
      </c>
      <c r="AP1735" s="30">
        <v>6.9690000000000002E-2</v>
      </c>
      <c r="AQ1735" s="31" t="s">
        <v>8061</v>
      </c>
      <c r="AR1735" s="16" t="s">
        <v>8061</v>
      </c>
      <c r="AS1735" s="16" t="s">
        <v>107</v>
      </c>
      <c r="AT1735" s="16"/>
      <c r="AU1735" s="33"/>
      <c r="AV1735" s="16"/>
      <c r="AW1735" s="16" t="s">
        <v>4699</v>
      </c>
      <c r="AX1735" s="16">
        <v>3118301012</v>
      </c>
      <c r="AY1735" s="16" t="s">
        <v>78</v>
      </c>
      <c r="AZ1735" s="16" t="str">
        <f t="shared" ca="1" si="150"/>
        <v xml:space="preserve"> </v>
      </c>
      <c r="BA1735" s="16" t="s">
        <v>87</v>
      </c>
      <c r="BB1735" s="16" t="s">
        <v>265</v>
      </c>
      <c r="BC1735" s="16"/>
      <c r="BD1735" s="18" t="s">
        <v>87</v>
      </c>
      <c r="BE1735" s="16"/>
      <c r="BF1735" s="16" t="s">
        <v>87</v>
      </c>
      <c r="BG1735" s="31"/>
      <c r="BH1735" s="16"/>
      <c r="BI1735" s="19"/>
      <c r="BJ1735" s="16"/>
      <c r="BK1735" s="16"/>
      <c r="BL1735" s="34"/>
    </row>
    <row r="1736" spans="1:64">
      <c r="A1736" s="15">
        <v>1899</v>
      </c>
      <c r="B1736" s="16">
        <v>301</v>
      </c>
      <c r="C1736" s="17" t="s">
        <v>64</v>
      </c>
      <c r="D1736" s="18">
        <v>1121816180</v>
      </c>
      <c r="E1736" s="18">
        <v>1121816180</v>
      </c>
      <c r="F1736" s="18">
        <v>1121816180</v>
      </c>
      <c r="G1736" s="17" t="s">
        <v>8062</v>
      </c>
      <c r="H1736" s="16" t="s">
        <v>89</v>
      </c>
      <c r="I1736" s="19">
        <v>30862</v>
      </c>
      <c r="J1736" s="16">
        <f t="shared" ca="1" si="149"/>
        <v>40</v>
      </c>
      <c r="K1736" s="17" t="s">
        <v>67</v>
      </c>
      <c r="L1736" s="16">
        <v>4070</v>
      </c>
      <c r="M1736" s="16" t="s">
        <v>3596</v>
      </c>
      <c r="N1736" s="16" t="s">
        <v>3597</v>
      </c>
      <c r="O1736" s="35" t="s">
        <v>3598</v>
      </c>
      <c r="P1736" s="16" t="s">
        <v>71</v>
      </c>
      <c r="Q1736" s="16" t="s">
        <v>131</v>
      </c>
      <c r="R1736" s="38" t="s">
        <v>73</v>
      </c>
      <c r="S1736" s="22"/>
      <c r="T1736" s="22">
        <v>1899</v>
      </c>
      <c r="U1736" s="22" t="s">
        <v>3597</v>
      </c>
      <c r="V1736" s="37" t="s">
        <v>3598</v>
      </c>
      <c r="W1736" s="16">
        <v>1000</v>
      </c>
      <c r="X1736" s="16" t="s">
        <v>74</v>
      </c>
      <c r="Y1736" s="16" t="s">
        <v>3599</v>
      </c>
      <c r="Z1736" s="16" t="s">
        <v>3600</v>
      </c>
      <c r="AA1736" s="16" t="s">
        <v>478</v>
      </c>
      <c r="AB1736" s="16" t="s">
        <v>3976</v>
      </c>
      <c r="AC1736" s="16" t="s">
        <v>480</v>
      </c>
      <c r="AD1736" s="16"/>
      <c r="AE1736" s="16" t="s">
        <v>3601</v>
      </c>
      <c r="AF1736" s="24">
        <v>2948278</v>
      </c>
      <c r="AG1736" s="25" t="s">
        <v>78</v>
      </c>
      <c r="AH1736" s="24">
        <v>2948278</v>
      </c>
      <c r="AI1736" s="26" t="s">
        <v>78</v>
      </c>
      <c r="AJ1736" s="27">
        <v>43797</v>
      </c>
      <c r="AK1736" s="19"/>
      <c r="AL1736" s="28">
        <f t="shared" ca="1" si="148"/>
        <v>5.333333333333333</v>
      </c>
      <c r="AM1736" s="16" t="s">
        <v>183</v>
      </c>
      <c r="AN1736" s="16" t="s">
        <v>121</v>
      </c>
      <c r="AO1736" s="36" t="s">
        <v>481</v>
      </c>
      <c r="AP1736" s="30">
        <v>6.9690000000000002E-2</v>
      </c>
      <c r="AQ1736" s="31" t="s">
        <v>8063</v>
      </c>
      <c r="AR1736" s="16" t="s">
        <v>8063</v>
      </c>
      <c r="AS1736" s="16" t="s">
        <v>107</v>
      </c>
      <c r="AT1736" s="16"/>
      <c r="AU1736" s="33"/>
      <c r="AV1736" s="16"/>
      <c r="AW1736" s="16" t="s">
        <v>4699</v>
      </c>
      <c r="AX1736" s="16">
        <v>3104951746</v>
      </c>
      <c r="AY1736" s="16" t="s">
        <v>78</v>
      </c>
      <c r="AZ1736" s="16" t="str">
        <f t="shared" ca="1" si="150"/>
        <v xml:space="preserve"> </v>
      </c>
      <c r="BA1736" s="16" t="s">
        <v>87</v>
      </c>
      <c r="BB1736" s="16" t="s">
        <v>87</v>
      </c>
      <c r="BC1736" s="16"/>
      <c r="BD1736" s="18" t="s">
        <v>87</v>
      </c>
      <c r="BE1736" s="16"/>
      <c r="BF1736" s="16" t="s">
        <v>87</v>
      </c>
      <c r="BG1736" s="31"/>
      <c r="BH1736" s="16"/>
      <c r="BI1736" s="19"/>
      <c r="BJ1736" s="16"/>
      <c r="BK1736" s="16"/>
      <c r="BL1736" s="34"/>
    </row>
    <row r="1737" spans="1:64">
      <c r="A1737" s="15">
        <v>1900</v>
      </c>
      <c r="B1737" s="16">
        <v>301</v>
      </c>
      <c r="C1737" s="17" t="s">
        <v>64</v>
      </c>
      <c r="D1737" s="18">
        <v>14624423</v>
      </c>
      <c r="E1737" s="18">
        <v>14624423</v>
      </c>
      <c r="F1737" s="18">
        <v>14624423</v>
      </c>
      <c r="G1737" s="17" t="s">
        <v>8064</v>
      </c>
      <c r="H1737" s="16" t="s">
        <v>229</v>
      </c>
      <c r="I1737" s="19">
        <v>30600</v>
      </c>
      <c r="J1737" s="16">
        <f t="shared" ca="1" si="149"/>
        <v>41</v>
      </c>
      <c r="K1737" s="17" t="s">
        <v>67</v>
      </c>
      <c r="L1737" s="16">
        <v>4070</v>
      </c>
      <c r="M1737" s="16" t="s">
        <v>3596</v>
      </c>
      <c r="N1737" s="16" t="s">
        <v>3597</v>
      </c>
      <c r="O1737" s="35" t="s">
        <v>3598</v>
      </c>
      <c r="P1737" s="16" t="s">
        <v>71</v>
      </c>
      <c r="Q1737" s="16" t="s">
        <v>131</v>
      </c>
      <c r="R1737" s="38" t="s">
        <v>73</v>
      </c>
      <c r="S1737" s="22"/>
      <c r="T1737" s="22">
        <v>1900</v>
      </c>
      <c r="U1737" s="22" t="s">
        <v>3597</v>
      </c>
      <c r="V1737" s="37" t="s">
        <v>3598</v>
      </c>
      <c r="W1737" s="16">
        <v>1000</v>
      </c>
      <c r="X1737" s="16" t="s">
        <v>74</v>
      </c>
      <c r="Y1737" s="16" t="s">
        <v>3599</v>
      </c>
      <c r="Z1737" s="16" t="s">
        <v>3600</v>
      </c>
      <c r="AA1737" s="16" t="s">
        <v>478</v>
      </c>
      <c r="AB1737" s="16" t="s">
        <v>7194</v>
      </c>
      <c r="AC1737" s="16" t="s">
        <v>480</v>
      </c>
      <c r="AD1737" s="16" t="s">
        <v>8065</v>
      </c>
      <c r="AE1737" s="16" t="s">
        <v>3601</v>
      </c>
      <c r="AF1737" s="24">
        <v>2948278</v>
      </c>
      <c r="AG1737" s="25" t="s">
        <v>78</v>
      </c>
      <c r="AH1737" s="24">
        <v>2948278</v>
      </c>
      <c r="AI1737" s="26" t="s">
        <v>78</v>
      </c>
      <c r="AJ1737" s="27">
        <v>43797</v>
      </c>
      <c r="AK1737" s="19"/>
      <c r="AL1737" s="28">
        <f t="shared" ca="1" si="148"/>
        <v>5.333333333333333</v>
      </c>
      <c r="AM1737" s="16" t="s">
        <v>173</v>
      </c>
      <c r="AN1737" s="16" t="s">
        <v>121</v>
      </c>
      <c r="AO1737" s="36" t="s">
        <v>481</v>
      </c>
      <c r="AP1737" s="30">
        <v>6.9690000000000002E-2</v>
      </c>
      <c r="AQ1737" s="31" t="s">
        <v>8066</v>
      </c>
      <c r="AR1737" s="16" t="s">
        <v>8067</v>
      </c>
      <c r="AS1737" s="16" t="s">
        <v>107</v>
      </c>
      <c r="AT1737" s="16"/>
      <c r="AU1737" s="33"/>
      <c r="AV1737" s="16"/>
      <c r="AW1737" s="16" t="s">
        <v>8068</v>
      </c>
      <c r="AX1737" s="16">
        <v>3222885371</v>
      </c>
      <c r="AY1737" s="16" t="s">
        <v>78</v>
      </c>
      <c r="AZ1737" s="16" t="str">
        <f t="shared" ca="1" si="150"/>
        <v xml:space="preserve"> </v>
      </c>
      <c r="BA1737" s="16" t="s">
        <v>87</v>
      </c>
      <c r="BB1737" s="16" t="s">
        <v>87</v>
      </c>
      <c r="BC1737" s="16"/>
      <c r="BD1737" s="18" t="s">
        <v>87</v>
      </c>
      <c r="BE1737" s="16"/>
      <c r="BF1737" s="16" t="s">
        <v>87</v>
      </c>
      <c r="BG1737" s="31"/>
      <c r="BH1737" s="16"/>
      <c r="BI1737" s="19"/>
      <c r="BJ1737" s="16"/>
      <c r="BK1737" s="16"/>
      <c r="BL1737" s="34"/>
    </row>
    <row r="1738" spans="1:64">
      <c r="A1738" s="15">
        <v>1901</v>
      </c>
      <c r="B1738" s="16">
        <v>301</v>
      </c>
      <c r="C1738" s="17" t="s">
        <v>64</v>
      </c>
      <c r="D1738" s="18">
        <v>1027955737</v>
      </c>
      <c r="E1738" s="18">
        <v>1027955737</v>
      </c>
      <c r="F1738" s="18">
        <v>1027955737</v>
      </c>
      <c r="G1738" s="17" t="s">
        <v>8069</v>
      </c>
      <c r="H1738" s="16"/>
      <c r="I1738" s="19">
        <v>32264</v>
      </c>
      <c r="J1738" s="16">
        <f t="shared" ca="1" si="149"/>
        <v>36</v>
      </c>
      <c r="K1738" s="17" t="s">
        <v>67</v>
      </c>
      <c r="L1738" s="16">
        <v>4070</v>
      </c>
      <c r="M1738" s="16" t="s">
        <v>3596</v>
      </c>
      <c r="N1738" s="16" t="s">
        <v>3597</v>
      </c>
      <c r="O1738" s="35" t="s">
        <v>3598</v>
      </c>
      <c r="P1738" s="16" t="s">
        <v>71</v>
      </c>
      <c r="Q1738" s="16" t="s">
        <v>131</v>
      </c>
      <c r="R1738" s="38" t="s">
        <v>73</v>
      </c>
      <c r="S1738" s="22"/>
      <c r="T1738" s="22">
        <v>1901</v>
      </c>
      <c r="U1738" s="22" t="s">
        <v>3597</v>
      </c>
      <c r="V1738" s="37" t="s">
        <v>3598</v>
      </c>
      <c r="W1738" s="16">
        <v>1000</v>
      </c>
      <c r="X1738" s="16" t="s">
        <v>74</v>
      </c>
      <c r="Y1738" s="16" t="s">
        <v>3599</v>
      </c>
      <c r="Z1738" s="16" t="s">
        <v>3600</v>
      </c>
      <c r="AA1738" s="16" t="s">
        <v>339</v>
      </c>
      <c r="AB1738" s="16" t="s">
        <v>3825</v>
      </c>
      <c r="AC1738" s="16" t="s">
        <v>341</v>
      </c>
      <c r="AD1738" s="16"/>
      <c r="AE1738" s="16" t="s">
        <v>3601</v>
      </c>
      <c r="AF1738" s="24">
        <v>2948278</v>
      </c>
      <c r="AG1738" s="25" t="s">
        <v>78</v>
      </c>
      <c r="AH1738" s="24">
        <v>2948278</v>
      </c>
      <c r="AI1738" s="26" t="s">
        <v>78</v>
      </c>
      <c r="AJ1738" s="27">
        <v>43797</v>
      </c>
      <c r="AK1738" s="19"/>
      <c r="AL1738" s="28">
        <f t="shared" ca="1" si="148"/>
        <v>5.333333333333333</v>
      </c>
      <c r="AM1738" s="16" t="s">
        <v>183</v>
      </c>
      <c r="AN1738" s="16" t="s">
        <v>94</v>
      </c>
      <c r="AO1738" s="36" t="s">
        <v>343</v>
      </c>
      <c r="AP1738" s="30">
        <v>6.9690000000000002E-2</v>
      </c>
      <c r="AQ1738" s="31" t="s">
        <v>8070</v>
      </c>
      <c r="AR1738" s="16" t="s">
        <v>8070</v>
      </c>
      <c r="AS1738" s="16" t="s">
        <v>107</v>
      </c>
      <c r="AT1738" s="16"/>
      <c r="AU1738" s="33"/>
      <c r="AV1738" s="16"/>
      <c r="AW1738" s="16" t="s">
        <v>6263</v>
      </c>
      <c r="AX1738" s="16">
        <v>3103323316</v>
      </c>
      <c r="AY1738" s="16" t="s">
        <v>78</v>
      </c>
      <c r="AZ1738" s="16" t="str">
        <f t="shared" ca="1" si="150"/>
        <v xml:space="preserve"> </v>
      </c>
      <c r="BA1738" s="16" t="s">
        <v>87</v>
      </c>
      <c r="BB1738" s="16" t="s">
        <v>87</v>
      </c>
      <c r="BC1738" s="16"/>
      <c r="BD1738" s="18" t="s">
        <v>87</v>
      </c>
      <c r="BE1738" s="16"/>
      <c r="BF1738" s="16" t="s">
        <v>87</v>
      </c>
      <c r="BG1738" s="31"/>
      <c r="BH1738" s="16"/>
      <c r="BI1738" s="19"/>
      <c r="BJ1738" s="16"/>
      <c r="BK1738" s="16"/>
      <c r="BL1738" s="34"/>
    </row>
    <row r="1739" spans="1:64">
      <c r="A1739" s="15">
        <v>1902</v>
      </c>
      <c r="B1739" s="16">
        <v>301</v>
      </c>
      <c r="C1739" s="17" t="s">
        <v>112</v>
      </c>
      <c r="D1739" s="18">
        <v>1236438169</v>
      </c>
      <c r="E1739" s="18">
        <v>1236438169</v>
      </c>
      <c r="F1739" s="18">
        <v>1236438169</v>
      </c>
      <c r="G1739" s="17" t="s">
        <v>8071</v>
      </c>
      <c r="H1739" s="16" t="s">
        <v>89</v>
      </c>
      <c r="I1739" s="19">
        <v>32372</v>
      </c>
      <c r="J1739" s="16">
        <f t="shared" ca="1" si="149"/>
        <v>36</v>
      </c>
      <c r="K1739" s="17" t="s">
        <v>67</v>
      </c>
      <c r="L1739" s="16">
        <v>4070</v>
      </c>
      <c r="M1739" s="16" t="s">
        <v>3596</v>
      </c>
      <c r="N1739" s="16" t="s">
        <v>3597</v>
      </c>
      <c r="O1739" s="35" t="s">
        <v>3598</v>
      </c>
      <c r="P1739" s="16" t="s">
        <v>71</v>
      </c>
      <c r="Q1739" s="16" t="s">
        <v>131</v>
      </c>
      <c r="R1739" s="38" t="s">
        <v>73</v>
      </c>
      <c r="S1739" s="22"/>
      <c r="T1739" s="22">
        <v>1902</v>
      </c>
      <c r="U1739" s="22" t="s">
        <v>3597</v>
      </c>
      <c r="V1739" s="37" t="s">
        <v>3598</v>
      </c>
      <c r="W1739" s="16">
        <v>1000</v>
      </c>
      <c r="X1739" s="16" t="s">
        <v>74</v>
      </c>
      <c r="Y1739" s="16" t="s">
        <v>3599</v>
      </c>
      <c r="Z1739" s="16" t="s">
        <v>3600</v>
      </c>
      <c r="AA1739" s="16" t="s">
        <v>339</v>
      </c>
      <c r="AB1739" s="16" t="s">
        <v>3877</v>
      </c>
      <c r="AC1739" s="16" t="s">
        <v>341</v>
      </c>
      <c r="AD1739" s="16"/>
      <c r="AE1739" s="16" t="s">
        <v>3601</v>
      </c>
      <c r="AF1739" s="24">
        <v>2948278</v>
      </c>
      <c r="AG1739" s="25" t="s">
        <v>78</v>
      </c>
      <c r="AH1739" s="24">
        <v>2948278</v>
      </c>
      <c r="AI1739" s="26" t="s">
        <v>78</v>
      </c>
      <c r="AJ1739" s="27">
        <v>43797</v>
      </c>
      <c r="AK1739" s="19"/>
      <c r="AL1739" s="28">
        <f t="shared" ca="1" si="148"/>
        <v>5.333333333333333</v>
      </c>
      <c r="AM1739" s="16" t="s">
        <v>183</v>
      </c>
      <c r="AN1739" s="16" t="s">
        <v>94</v>
      </c>
      <c r="AO1739" s="36" t="s">
        <v>343</v>
      </c>
      <c r="AP1739" s="30">
        <v>6.9690000000000002E-2</v>
      </c>
      <c r="AQ1739" s="31" t="s">
        <v>8072</v>
      </c>
      <c r="AR1739" s="16" t="s">
        <v>8072</v>
      </c>
      <c r="AS1739" s="16" t="s">
        <v>107</v>
      </c>
      <c r="AT1739" s="16"/>
      <c r="AU1739" s="33"/>
      <c r="AV1739" s="16"/>
      <c r="AW1739" s="16" t="s">
        <v>8073</v>
      </c>
      <c r="AX1739" s="16">
        <v>3117676630</v>
      </c>
      <c r="AY1739" s="16" t="s">
        <v>78</v>
      </c>
      <c r="AZ1739" s="16" t="str">
        <f t="shared" ca="1" si="150"/>
        <v xml:space="preserve"> </v>
      </c>
      <c r="BA1739" s="16" t="s">
        <v>87</v>
      </c>
      <c r="BB1739" s="16" t="s">
        <v>87</v>
      </c>
      <c r="BC1739" s="16"/>
      <c r="BD1739" s="18" t="s">
        <v>87</v>
      </c>
      <c r="BE1739" s="16"/>
      <c r="BF1739" s="16" t="s">
        <v>87</v>
      </c>
      <c r="BG1739" s="31"/>
      <c r="BH1739" s="16"/>
      <c r="BI1739" s="19"/>
      <c r="BJ1739" s="16"/>
      <c r="BK1739" s="16"/>
      <c r="BL1739" s="34"/>
    </row>
    <row r="1740" spans="1:64">
      <c r="A1740" s="15">
        <v>1903</v>
      </c>
      <c r="B1740" s="16">
        <v>301</v>
      </c>
      <c r="C1740" s="17" t="s">
        <v>64</v>
      </c>
      <c r="D1740" s="18">
        <v>1236438176</v>
      </c>
      <c r="E1740" s="18">
        <v>1236438176</v>
      </c>
      <c r="F1740" s="18">
        <v>1236438176</v>
      </c>
      <c r="G1740" s="17" t="s">
        <v>8074</v>
      </c>
      <c r="H1740" s="16" t="s">
        <v>89</v>
      </c>
      <c r="I1740" s="19">
        <v>30189</v>
      </c>
      <c r="J1740" s="16">
        <f t="shared" ca="1" si="149"/>
        <v>42</v>
      </c>
      <c r="K1740" s="17" t="s">
        <v>67</v>
      </c>
      <c r="L1740" s="16">
        <v>4070</v>
      </c>
      <c r="M1740" s="16" t="s">
        <v>3596</v>
      </c>
      <c r="N1740" s="16" t="s">
        <v>3597</v>
      </c>
      <c r="O1740" s="35" t="s">
        <v>3598</v>
      </c>
      <c r="P1740" s="16" t="s">
        <v>71</v>
      </c>
      <c r="Q1740" s="16" t="s">
        <v>131</v>
      </c>
      <c r="R1740" s="38" t="s">
        <v>73</v>
      </c>
      <c r="S1740" s="22"/>
      <c r="T1740" s="22">
        <v>1903</v>
      </c>
      <c r="U1740" s="22" t="s">
        <v>3597</v>
      </c>
      <c r="V1740" s="37" t="s">
        <v>3598</v>
      </c>
      <c r="W1740" s="16">
        <v>1000</v>
      </c>
      <c r="X1740" s="16" t="s">
        <v>74</v>
      </c>
      <c r="Y1740" s="16" t="s">
        <v>3599</v>
      </c>
      <c r="Z1740" s="16" t="s">
        <v>3600</v>
      </c>
      <c r="AA1740" s="16" t="s">
        <v>339</v>
      </c>
      <c r="AB1740" s="16" t="s">
        <v>3877</v>
      </c>
      <c r="AC1740" s="16" t="s">
        <v>341</v>
      </c>
      <c r="AD1740" s="16"/>
      <c r="AE1740" s="16" t="s">
        <v>3601</v>
      </c>
      <c r="AF1740" s="24">
        <v>2948278</v>
      </c>
      <c r="AG1740" s="25" t="s">
        <v>78</v>
      </c>
      <c r="AH1740" s="24">
        <v>2948278</v>
      </c>
      <c r="AI1740" s="26" t="s">
        <v>78</v>
      </c>
      <c r="AJ1740" s="27">
        <v>43797</v>
      </c>
      <c r="AK1740" s="19"/>
      <c r="AL1740" s="28">
        <f t="shared" ca="1" si="148"/>
        <v>5.333333333333333</v>
      </c>
      <c r="AM1740" s="16" t="s">
        <v>183</v>
      </c>
      <c r="AN1740" s="16" t="s">
        <v>94</v>
      </c>
      <c r="AO1740" s="36" t="s">
        <v>343</v>
      </c>
      <c r="AP1740" s="30">
        <v>6.9690000000000002E-2</v>
      </c>
      <c r="AQ1740" s="31" t="s">
        <v>8075</v>
      </c>
      <c r="AR1740" s="16" t="s">
        <v>8076</v>
      </c>
      <c r="AS1740" s="16" t="s">
        <v>107</v>
      </c>
      <c r="AT1740" s="16"/>
      <c r="AU1740" s="33"/>
      <c r="AV1740" s="16"/>
      <c r="AW1740" s="16" t="s">
        <v>8077</v>
      </c>
      <c r="AX1740" s="16">
        <v>3116073337</v>
      </c>
      <c r="AY1740" s="16">
        <v>3116073337</v>
      </c>
      <c r="AZ1740" s="16" t="str">
        <f t="shared" ca="1" si="150"/>
        <v xml:space="preserve"> </v>
      </c>
      <c r="BA1740" s="16" t="s">
        <v>87</v>
      </c>
      <c r="BB1740" s="16" t="s">
        <v>87</v>
      </c>
      <c r="BC1740" s="16"/>
      <c r="BD1740" s="18" t="s">
        <v>87</v>
      </c>
      <c r="BE1740" s="16"/>
      <c r="BF1740" s="16" t="s">
        <v>87</v>
      </c>
      <c r="BG1740" s="31"/>
      <c r="BH1740" s="16"/>
      <c r="BI1740" s="19"/>
      <c r="BJ1740" s="16"/>
      <c r="BK1740" s="16"/>
      <c r="BL1740" s="34"/>
    </row>
    <row r="1741" spans="1:64">
      <c r="A1741" s="15">
        <v>1904</v>
      </c>
      <c r="B1741" s="16">
        <v>301</v>
      </c>
      <c r="C1741" s="17" t="s">
        <v>64</v>
      </c>
      <c r="D1741" s="18">
        <v>1117553851</v>
      </c>
      <c r="E1741" s="18">
        <v>1117553851</v>
      </c>
      <c r="F1741" s="18">
        <v>1117553851</v>
      </c>
      <c r="G1741" s="17" t="s">
        <v>8078</v>
      </c>
      <c r="H1741" s="16" t="s">
        <v>229</v>
      </c>
      <c r="I1741" s="19">
        <v>30143</v>
      </c>
      <c r="J1741" s="16">
        <f t="shared" ca="1" si="149"/>
        <v>42</v>
      </c>
      <c r="K1741" s="17" t="s">
        <v>67</v>
      </c>
      <c r="L1741" s="16">
        <v>4070</v>
      </c>
      <c r="M1741" s="16" t="s">
        <v>3596</v>
      </c>
      <c r="N1741" s="16" t="s">
        <v>3597</v>
      </c>
      <c r="O1741" s="35" t="s">
        <v>3598</v>
      </c>
      <c r="P1741" s="16" t="s">
        <v>71</v>
      </c>
      <c r="Q1741" s="16" t="s">
        <v>131</v>
      </c>
      <c r="R1741" s="38" t="s">
        <v>73</v>
      </c>
      <c r="S1741" s="22"/>
      <c r="T1741" s="22">
        <v>1904</v>
      </c>
      <c r="U1741" s="22" t="s">
        <v>3597</v>
      </c>
      <c r="V1741" s="37" t="s">
        <v>3598</v>
      </c>
      <c r="W1741" s="16">
        <v>1000</v>
      </c>
      <c r="X1741" s="16" t="s">
        <v>74</v>
      </c>
      <c r="Y1741" s="16" t="s">
        <v>3599</v>
      </c>
      <c r="Z1741" s="16" t="s">
        <v>3600</v>
      </c>
      <c r="AA1741" s="16" t="s">
        <v>1359</v>
      </c>
      <c r="AB1741" s="16" t="s">
        <v>4352</v>
      </c>
      <c r="AC1741" s="16" t="s">
        <v>1951</v>
      </c>
      <c r="AD1741" s="16"/>
      <c r="AE1741" s="16" t="s">
        <v>3601</v>
      </c>
      <c r="AF1741" s="24">
        <v>2948278</v>
      </c>
      <c r="AG1741" s="25" t="s">
        <v>78</v>
      </c>
      <c r="AH1741" s="24">
        <v>2948278</v>
      </c>
      <c r="AI1741" s="26" t="s">
        <v>78</v>
      </c>
      <c r="AJ1741" s="27">
        <v>43797</v>
      </c>
      <c r="AK1741" s="19"/>
      <c r="AL1741" s="28">
        <f t="shared" ca="1" si="148"/>
        <v>5.333333333333333</v>
      </c>
      <c r="AM1741" s="16" t="s">
        <v>183</v>
      </c>
      <c r="AN1741" s="16" t="s">
        <v>94</v>
      </c>
      <c r="AO1741" s="36" t="s">
        <v>1953</v>
      </c>
      <c r="AP1741" s="30">
        <v>6.9690000000000002E-2</v>
      </c>
      <c r="AQ1741" s="31" t="s">
        <v>8079</v>
      </c>
      <c r="AR1741" s="16" t="s">
        <v>8079</v>
      </c>
      <c r="AS1741" s="16" t="s">
        <v>107</v>
      </c>
      <c r="AT1741" s="16"/>
      <c r="AU1741" s="33"/>
      <c r="AV1741" s="16"/>
      <c r="AW1741" s="16" t="s">
        <v>8080</v>
      </c>
      <c r="AX1741" s="16">
        <v>3208991711</v>
      </c>
      <c r="AY1741" s="16" t="s">
        <v>78</v>
      </c>
      <c r="AZ1741" s="16" t="str">
        <f t="shared" ca="1" si="150"/>
        <v xml:space="preserve"> </v>
      </c>
      <c r="BA1741" s="16" t="s">
        <v>87</v>
      </c>
      <c r="BB1741" s="16" t="s">
        <v>87</v>
      </c>
      <c r="BC1741" s="16"/>
      <c r="BD1741" s="18" t="s">
        <v>87</v>
      </c>
      <c r="BE1741" s="16"/>
      <c r="BF1741" s="16" t="s">
        <v>87</v>
      </c>
      <c r="BG1741" s="31"/>
      <c r="BH1741" s="16"/>
      <c r="BI1741" s="19"/>
      <c r="BJ1741" s="16"/>
      <c r="BK1741" s="16"/>
      <c r="BL1741" s="34"/>
    </row>
    <row r="1742" spans="1:64">
      <c r="A1742" s="15">
        <v>1905</v>
      </c>
      <c r="B1742" s="16">
        <v>301</v>
      </c>
      <c r="C1742" s="17" t="s">
        <v>64</v>
      </c>
      <c r="D1742" s="18">
        <v>1149196223</v>
      </c>
      <c r="E1742" s="18" t="e">
        <v>#N/A</v>
      </c>
      <c r="F1742" s="18" t="e">
        <v>#N/A</v>
      </c>
      <c r="G1742" s="17" t="s">
        <v>8081</v>
      </c>
      <c r="H1742" s="16"/>
      <c r="I1742" s="19">
        <v>31621</v>
      </c>
      <c r="J1742" s="16">
        <f t="shared" ca="1" si="149"/>
        <v>38</v>
      </c>
      <c r="K1742" s="17" t="s">
        <v>67</v>
      </c>
      <c r="L1742" s="16">
        <v>4070</v>
      </c>
      <c r="M1742" s="16" t="s">
        <v>3596</v>
      </c>
      <c r="N1742" s="16" t="s">
        <v>3597</v>
      </c>
      <c r="O1742" s="35" t="s">
        <v>3598</v>
      </c>
      <c r="P1742" s="16" t="s">
        <v>71</v>
      </c>
      <c r="Q1742" s="16" t="s">
        <v>131</v>
      </c>
      <c r="R1742" s="38" t="s">
        <v>73</v>
      </c>
      <c r="S1742" s="22"/>
      <c r="T1742" s="22">
        <v>1905</v>
      </c>
      <c r="U1742" s="22" t="s">
        <v>3597</v>
      </c>
      <c r="V1742" s="37" t="s">
        <v>3598</v>
      </c>
      <c r="W1742" s="16">
        <v>1000</v>
      </c>
      <c r="X1742" s="16" t="s">
        <v>74</v>
      </c>
      <c r="Y1742" s="16" t="s">
        <v>3599</v>
      </c>
      <c r="Z1742" s="16" t="s">
        <v>3600</v>
      </c>
      <c r="AA1742" s="16" t="s">
        <v>1359</v>
      </c>
      <c r="AB1742" s="16" t="s">
        <v>3752</v>
      </c>
      <c r="AC1742" s="16" t="s">
        <v>1361</v>
      </c>
      <c r="AD1742" s="16"/>
      <c r="AE1742" s="16" t="s">
        <v>3601</v>
      </c>
      <c r="AF1742" s="24">
        <v>2948278</v>
      </c>
      <c r="AG1742" s="25" t="s">
        <v>78</v>
      </c>
      <c r="AH1742" s="24">
        <v>2948278</v>
      </c>
      <c r="AI1742" s="26" t="s">
        <v>78</v>
      </c>
      <c r="AJ1742" s="27">
        <v>43797</v>
      </c>
      <c r="AK1742" s="19"/>
      <c r="AL1742" s="28">
        <f t="shared" ca="1" si="148"/>
        <v>5.333333333333333</v>
      </c>
      <c r="AM1742" s="16" t="s">
        <v>183</v>
      </c>
      <c r="AN1742" s="16" t="s">
        <v>94</v>
      </c>
      <c r="AO1742" s="36" t="s">
        <v>1363</v>
      </c>
      <c r="AP1742" s="30">
        <v>6.9690000000000002E-2</v>
      </c>
      <c r="AQ1742" s="31" t="s">
        <v>8082</v>
      </c>
      <c r="AR1742" s="16" t="s">
        <v>8083</v>
      </c>
      <c r="AS1742" s="16" t="s">
        <v>107</v>
      </c>
      <c r="AT1742" s="16"/>
      <c r="AU1742" s="33"/>
      <c r="AV1742" s="16"/>
      <c r="AW1742" s="16" t="s">
        <v>8084</v>
      </c>
      <c r="AX1742" s="16">
        <v>3143707198</v>
      </c>
      <c r="AY1742" s="16" t="s">
        <v>78</v>
      </c>
      <c r="AZ1742" s="16" t="str">
        <f t="shared" ca="1" si="150"/>
        <v xml:space="preserve"> </v>
      </c>
      <c r="BA1742" s="16" t="s">
        <v>87</v>
      </c>
      <c r="BB1742" s="16" t="s">
        <v>87</v>
      </c>
      <c r="BC1742" s="16"/>
      <c r="BD1742" s="18" t="s">
        <v>87</v>
      </c>
      <c r="BE1742" s="16"/>
      <c r="BF1742" s="16" t="s">
        <v>87</v>
      </c>
      <c r="BG1742" s="31"/>
      <c r="BH1742" s="16"/>
      <c r="BI1742" s="19"/>
      <c r="BJ1742" s="16"/>
      <c r="BK1742" s="16"/>
      <c r="BL1742" s="34"/>
    </row>
    <row r="1743" spans="1:64">
      <c r="A1743" s="15">
        <v>1906</v>
      </c>
      <c r="B1743" s="16">
        <v>301</v>
      </c>
      <c r="C1743" s="17" t="s">
        <v>112</v>
      </c>
      <c r="D1743" s="18">
        <v>1119585546</v>
      </c>
      <c r="E1743" s="18">
        <v>1119585546</v>
      </c>
      <c r="F1743" s="18">
        <v>1119585546</v>
      </c>
      <c r="G1743" s="17" t="s">
        <v>8085</v>
      </c>
      <c r="H1743" s="16" t="s">
        <v>229</v>
      </c>
      <c r="I1743" s="19">
        <v>30666</v>
      </c>
      <c r="J1743" s="16">
        <f t="shared" ca="1" si="149"/>
        <v>41</v>
      </c>
      <c r="K1743" s="17" t="s">
        <v>67</v>
      </c>
      <c r="L1743" s="16">
        <v>4070</v>
      </c>
      <c r="M1743" s="16" t="s">
        <v>3596</v>
      </c>
      <c r="N1743" s="16" t="s">
        <v>3597</v>
      </c>
      <c r="O1743" s="35" t="s">
        <v>3598</v>
      </c>
      <c r="P1743" s="16" t="s">
        <v>71</v>
      </c>
      <c r="Q1743" s="16" t="s">
        <v>131</v>
      </c>
      <c r="R1743" s="38" t="s">
        <v>73</v>
      </c>
      <c r="S1743" s="22"/>
      <c r="T1743" s="22">
        <v>1906</v>
      </c>
      <c r="U1743" s="22" t="s">
        <v>3597</v>
      </c>
      <c r="V1743" s="37" t="s">
        <v>3598</v>
      </c>
      <c r="W1743" s="16">
        <v>1000</v>
      </c>
      <c r="X1743" s="16" t="s">
        <v>74</v>
      </c>
      <c r="Y1743" s="16" t="s">
        <v>3599</v>
      </c>
      <c r="Z1743" s="16" t="s">
        <v>3600</v>
      </c>
      <c r="AA1743" s="16" t="s">
        <v>1359</v>
      </c>
      <c r="AB1743" s="16" t="s">
        <v>3752</v>
      </c>
      <c r="AC1743" s="16" t="s">
        <v>1361</v>
      </c>
      <c r="AD1743" s="16"/>
      <c r="AE1743" s="16" t="s">
        <v>3601</v>
      </c>
      <c r="AF1743" s="24">
        <v>2948278</v>
      </c>
      <c r="AG1743" s="25" t="s">
        <v>78</v>
      </c>
      <c r="AH1743" s="24">
        <v>2948278</v>
      </c>
      <c r="AI1743" s="26" t="s">
        <v>78</v>
      </c>
      <c r="AJ1743" s="27">
        <v>43797</v>
      </c>
      <c r="AK1743" s="19"/>
      <c r="AL1743" s="28">
        <f t="shared" ca="1" si="148"/>
        <v>5.333333333333333</v>
      </c>
      <c r="AM1743" s="16" t="s">
        <v>183</v>
      </c>
      <c r="AN1743" s="16" t="s">
        <v>94</v>
      </c>
      <c r="AO1743" s="36" t="s">
        <v>1363</v>
      </c>
      <c r="AP1743" s="30">
        <v>6.9690000000000002E-2</v>
      </c>
      <c r="AQ1743" s="31" t="s">
        <v>8086</v>
      </c>
      <c r="AR1743" s="16" t="s">
        <v>8086</v>
      </c>
      <c r="AS1743" s="16" t="s">
        <v>107</v>
      </c>
      <c r="AT1743" s="16"/>
      <c r="AU1743" s="33"/>
      <c r="AV1743" s="16"/>
      <c r="AW1743" s="16" t="s">
        <v>8087</v>
      </c>
      <c r="AX1743" s="16">
        <v>3118217216</v>
      </c>
      <c r="AY1743" s="16" t="s">
        <v>78</v>
      </c>
      <c r="AZ1743" s="16" t="str">
        <f t="shared" ca="1" si="150"/>
        <v xml:space="preserve"> </v>
      </c>
      <c r="BA1743" s="16" t="s">
        <v>87</v>
      </c>
      <c r="BB1743" s="16" t="s">
        <v>87</v>
      </c>
      <c r="BC1743" s="16"/>
      <c r="BD1743" s="18" t="s">
        <v>87</v>
      </c>
      <c r="BE1743" s="16"/>
      <c r="BF1743" s="16" t="s">
        <v>87</v>
      </c>
      <c r="BG1743" s="31"/>
      <c r="BH1743" s="16"/>
      <c r="BI1743" s="19"/>
      <c r="BJ1743" s="16"/>
      <c r="BK1743" s="16"/>
      <c r="BL1743" s="34"/>
    </row>
    <row r="1744" spans="1:64">
      <c r="A1744" s="15">
        <v>1907</v>
      </c>
      <c r="B1744" s="16">
        <v>301</v>
      </c>
      <c r="C1744" s="17" t="s">
        <v>64</v>
      </c>
      <c r="D1744" s="18">
        <v>1149196380</v>
      </c>
      <c r="E1744" s="18">
        <v>1149196380</v>
      </c>
      <c r="F1744" s="18">
        <v>1149196380</v>
      </c>
      <c r="G1744" s="17" t="s">
        <v>8088</v>
      </c>
      <c r="H1744" s="16"/>
      <c r="I1744" s="19">
        <v>33218</v>
      </c>
      <c r="J1744" s="16">
        <f t="shared" ca="1" si="149"/>
        <v>34</v>
      </c>
      <c r="K1744" s="17" t="s">
        <v>67</v>
      </c>
      <c r="L1744" s="16">
        <v>4070</v>
      </c>
      <c r="M1744" s="16" t="s">
        <v>3596</v>
      </c>
      <c r="N1744" s="16" t="s">
        <v>3597</v>
      </c>
      <c r="O1744" s="35" t="s">
        <v>3598</v>
      </c>
      <c r="P1744" s="16" t="s">
        <v>71</v>
      </c>
      <c r="Q1744" s="16" t="s">
        <v>131</v>
      </c>
      <c r="R1744" s="38" t="s">
        <v>73</v>
      </c>
      <c r="S1744" s="22"/>
      <c r="T1744" s="22">
        <v>1907</v>
      </c>
      <c r="U1744" s="22" t="s">
        <v>3597</v>
      </c>
      <c r="V1744" s="37" t="s">
        <v>3598</v>
      </c>
      <c r="W1744" s="16">
        <v>1000</v>
      </c>
      <c r="X1744" s="16" t="s">
        <v>74</v>
      </c>
      <c r="Y1744" s="16" t="s">
        <v>3599</v>
      </c>
      <c r="Z1744" s="16" t="s">
        <v>3600</v>
      </c>
      <c r="AA1744" s="16" t="s">
        <v>1359</v>
      </c>
      <c r="AB1744" s="16" t="s">
        <v>6822</v>
      </c>
      <c r="AC1744" s="16" t="s">
        <v>1361</v>
      </c>
      <c r="AD1744" s="16" t="s">
        <v>3769</v>
      </c>
      <c r="AE1744" s="16" t="s">
        <v>3601</v>
      </c>
      <c r="AF1744" s="24">
        <v>2948278</v>
      </c>
      <c r="AG1744" s="25" t="s">
        <v>78</v>
      </c>
      <c r="AH1744" s="24">
        <v>2948278</v>
      </c>
      <c r="AI1744" s="26" t="s">
        <v>78</v>
      </c>
      <c r="AJ1744" s="27">
        <v>43797</v>
      </c>
      <c r="AK1744" s="19"/>
      <c r="AL1744" s="28">
        <f t="shared" ca="1" si="148"/>
        <v>5.333333333333333</v>
      </c>
      <c r="AM1744" s="16" t="s">
        <v>183</v>
      </c>
      <c r="AN1744" s="16" t="s">
        <v>94</v>
      </c>
      <c r="AO1744" s="36" t="s">
        <v>1363</v>
      </c>
      <c r="AP1744" s="30">
        <v>6.9690000000000002E-2</v>
      </c>
      <c r="AQ1744" s="31" t="s">
        <v>8089</v>
      </c>
      <c r="AR1744" s="16" t="s">
        <v>8089</v>
      </c>
      <c r="AS1744" s="16" t="s">
        <v>107</v>
      </c>
      <c r="AT1744" s="16"/>
      <c r="AU1744" s="33"/>
      <c r="AV1744" s="16"/>
      <c r="AW1744" s="16" t="s">
        <v>8090</v>
      </c>
      <c r="AX1744" s="16">
        <v>3132118528</v>
      </c>
      <c r="AY1744" s="16" t="s">
        <v>78</v>
      </c>
      <c r="AZ1744" s="16" t="str">
        <f t="shared" ca="1" si="150"/>
        <v xml:space="preserve"> </v>
      </c>
      <c r="BA1744" s="16" t="s">
        <v>87</v>
      </c>
      <c r="BB1744" s="16" t="s">
        <v>87</v>
      </c>
      <c r="BC1744" s="16"/>
      <c r="BD1744" s="18" t="s">
        <v>87</v>
      </c>
      <c r="BE1744" s="16"/>
      <c r="BF1744" s="16" t="s">
        <v>87</v>
      </c>
      <c r="BG1744" s="31"/>
      <c r="BH1744" s="16"/>
      <c r="BI1744" s="19"/>
      <c r="BJ1744" s="16"/>
      <c r="BK1744" s="16"/>
      <c r="BL1744" s="34"/>
    </row>
    <row r="1745" spans="1:64">
      <c r="A1745" s="15">
        <v>1908</v>
      </c>
      <c r="B1745" s="16">
        <v>301</v>
      </c>
      <c r="C1745" s="17" t="s">
        <v>64</v>
      </c>
      <c r="D1745" s="18">
        <v>1149196401</v>
      </c>
      <c r="E1745" s="18">
        <v>1149196401</v>
      </c>
      <c r="F1745" s="18">
        <v>1149196401</v>
      </c>
      <c r="G1745" s="17" t="s">
        <v>8091</v>
      </c>
      <c r="H1745" s="16" t="s">
        <v>66</v>
      </c>
      <c r="I1745" s="19">
        <v>30988</v>
      </c>
      <c r="J1745" s="16">
        <f t="shared" ca="1" si="149"/>
        <v>40</v>
      </c>
      <c r="K1745" s="17" t="s">
        <v>67</v>
      </c>
      <c r="L1745" s="16">
        <v>4070</v>
      </c>
      <c r="M1745" s="16" t="s">
        <v>3596</v>
      </c>
      <c r="N1745" s="16" t="s">
        <v>3597</v>
      </c>
      <c r="O1745" s="35" t="s">
        <v>3598</v>
      </c>
      <c r="P1745" s="16" t="s">
        <v>71</v>
      </c>
      <c r="Q1745" s="16" t="s">
        <v>131</v>
      </c>
      <c r="R1745" s="38" t="s">
        <v>73</v>
      </c>
      <c r="S1745" s="22"/>
      <c r="T1745" s="22">
        <v>1908</v>
      </c>
      <c r="U1745" s="22" t="s">
        <v>3597</v>
      </c>
      <c r="V1745" s="37" t="s">
        <v>3598</v>
      </c>
      <c r="W1745" s="16">
        <v>1000</v>
      </c>
      <c r="X1745" s="16" t="s">
        <v>74</v>
      </c>
      <c r="Y1745" s="16" t="s">
        <v>3599</v>
      </c>
      <c r="Z1745" s="16" t="s">
        <v>3600</v>
      </c>
      <c r="AA1745" s="16" t="s">
        <v>1359</v>
      </c>
      <c r="AB1745" s="16" t="s">
        <v>4352</v>
      </c>
      <c r="AC1745" s="16" t="s">
        <v>1951</v>
      </c>
      <c r="AD1745" s="16"/>
      <c r="AE1745" s="16" t="s">
        <v>3601</v>
      </c>
      <c r="AF1745" s="24">
        <v>2948278</v>
      </c>
      <c r="AG1745" s="25" t="s">
        <v>78</v>
      </c>
      <c r="AH1745" s="24">
        <v>2948278</v>
      </c>
      <c r="AI1745" s="26" t="s">
        <v>78</v>
      </c>
      <c r="AJ1745" s="27">
        <v>43797</v>
      </c>
      <c r="AK1745" s="19"/>
      <c r="AL1745" s="28">
        <f t="shared" ca="1" si="148"/>
        <v>5.333333333333333</v>
      </c>
      <c r="AM1745" s="16" t="s">
        <v>183</v>
      </c>
      <c r="AN1745" s="16" t="s">
        <v>94</v>
      </c>
      <c r="AO1745" s="36" t="s">
        <v>1953</v>
      </c>
      <c r="AP1745" s="30">
        <v>6.9690000000000002E-2</v>
      </c>
      <c r="AQ1745" s="31" t="s">
        <v>8092</v>
      </c>
      <c r="AR1745" s="60" t="s">
        <v>8092</v>
      </c>
      <c r="AS1745" s="16" t="s">
        <v>107</v>
      </c>
      <c r="AT1745" s="16"/>
      <c r="AU1745" s="33"/>
      <c r="AV1745" s="16"/>
      <c r="AW1745" s="16" t="s">
        <v>8093</v>
      </c>
      <c r="AX1745" s="16">
        <v>3102868110</v>
      </c>
      <c r="AY1745" s="16" t="s">
        <v>78</v>
      </c>
      <c r="AZ1745" s="16" t="str">
        <f t="shared" ca="1" si="150"/>
        <v xml:space="preserve"> </v>
      </c>
      <c r="BA1745" s="16" t="s">
        <v>87</v>
      </c>
      <c r="BB1745" s="16" t="s">
        <v>87</v>
      </c>
      <c r="BC1745" s="16"/>
      <c r="BD1745" s="18" t="s">
        <v>87</v>
      </c>
      <c r="BE1745" s="16"/>
      <c r="BF1745" s="16" t="s">
        <v>87</v>
      </c>
      <c r="BG1745" s="31"/>
      <c r="BH1745" s="16"/>
      <c r="BI1745" s="19"/>
      <c r="BJ1745" s="16"/>
      <c r="BK1745" s="16"/>
      <c r="BL1745" s="34"/>
    </row>
    <row r="1746" spans="1:64">
      <c r="A1746" s="15">
        <v>1909</v>
      </c>
      <c r="B1746" s="16">
        <v>301</v>
      </c>
      <c r="C1746" s="17" t="s">
        <v>64</v>
      </c>
      <c r="D1746" s="18">
        <v>1116800007</v>
      </c>
      <c r="E1746" s="18">
        <v>1116800007</v>
      </c>
      <c r="F1746" s="18">
        <v>1116800007</v>
      </c>
      <c r="G1746" s="17" t="s">
        <v>8094</v>
      </c>
      <c r="H1746" s="16" t="s">
        <v>89</v>
      </c>
      <c r="I1746" s="19">
        <v>29563</v>
      </c>
      <c r="J1746" s="16">
        <f t="shared" ca="1" si="149"/>
        <v>44</v>
      </c>
      <c r="K1746" s="17" t="s">
        <v>67</v>
      </c>
      <c r="L1746" s="16">
        <v>4070</v>
      </c>
      <c r="M1746" s="16" t="s">
        <v>3596</v>
      </c>
      <c r="N1746" s="16" t="s">
        <v>3597</v>
      </c>
      <c r="O1746" s="35" t="s">
        <v>3598</v>
      </c>
      <c r="P1746" s="16" t="s">
        <v>71</v>
      </c>
      <c r="Q1746" s="16" t="s">
        <v>131</v>
      </c>
      <c r="R1746" s="38" t="s">
        <v>73</v>
      </c>
      <c r="S1746" s="22"/>
      <c r="T1746" s="22">
        <v>1909</v>
      </c>
      <c r="U1746" s="22" t="s">
        <v>3597</v>
      </c>
      <c r="V1746" s="37" t="s">
        <v>3598</v>
      </c>
      <c r="W1746" s="16">
        <v>1000</v>
      </c>
      <c r="X1746" s="16" t="s">
        <v>74</v>
      </c>
      <c r="Y1746" s="16" t="s">
        <v>3599</v>
      </c>
      <c r="Z1746" s="16" t="s">
        <v>3600</v>
      </c>
      <c r="AA1746" s="16" t="s">
        <v>478</v>
      </c>
      <c r="AB1746" s="16" t="s">
        <v>3976</v>
      </c>
      <c r="AC1746" s="16" t="s">
        <v>480</v>
      </c>
      <c r="AD1746" s="16"/>
      <c r="AE1746" s="16" t="s">
        <v>3601</v>
      </c>
      <c r="AF1746" s="24">
        <v>2948278</v>
      </c>
      <c r="AG1746" s="25" t="s">
        <v>78</v>
      </c>
      <c r="AH1746" s="24">
        <v>2948278</v>
      </c>
      <c r="AI1746" s="26" t="s">
        <v>78</v>
      </c>
      <c r="AJ1746" s="27">
        <v>43797</v>
      </c>
      <c r="AK1746" s="19"/>
      <c r="AL1746" s="28">
        <f t="shared" ca="1" si="148"/>
        <v>5.333333333333333</v>
      </c>
      <c r="AM1746" s="16" t="s">
        <v>183</v>
      </c>
      <c r="AN1746" s="16" t="s">
        <v>94</v>
      </c>
      <c r="AO1746" s="36" t="s">
        <v>481</v>
      </c>
      <c r="AP1746" s="30">
        <v>6.9690000000000002E-2</v>
      </c>
      <c r="AQ1746" s="31" t="s">
        <v>8095</v>
      </c>
      <c r="AR1746" s="16" t="s">
        <v>8095</v>
      </c>
      <c r="AS1746" s="16" t="s">
        <v>107</v>
      </c>
      <c r="AT1746" s="16"/>
      <c r="AU1746" s="33"/>
      <c r="AV1746" s="16"/>
      <c r="AW1746" s="16" t="s">
        <v>8096</v>
      </c>
      <c r="AX1746" s="16">
        <v>3233253051</v>
      </c>
      <c r="AY1746" s="16" t="s">
        <v>78</v>
      </c>
      <c r="AZ1746" s="16" t="str">
        <f t="shared" ca="1" si="150"/>
        <v xml:space="preserve"> </v>
      </c>
      <c r="BA1746" s="16" t="s">
        <v>87</v>
      </c>
      <c r="BB1746" s="16" t="s">
        <v>87</v>
      </c>
      <c r="BC1746" s="16"/>
      <c r="BD1746" s="18" t="s">
        <v>87</v>
      </c>
      <c r="BE1746" s="16"/>
      <c r="BF1746" s="16" t="s">
        <v>87</v>
      </c>
      <c r="BG1746" s="31"/>
      <c r="BH1746" s="16"/>
      <c r="BI1746" s="19"/>
      <c r="BJ1746" s="16"/>
      <c r="BK1746" s="16"/>
      <c r="BL1746" s="34"/>
    </row>
    <row r="1747" spans="1:64">
      <c r="A1747" s="15">
        <v>1910</v>
      </c>
      <c r="B1747" s="16">
        <v>301</v>
      </c>
      <c r="C1747" s="17" t="s">
        <v>64</v>
      </c>
      <c r="D1747" s="18">
        <v>1116504911</v>
      </c>
      <c r="E1747" s="18">
        <v>1116504911</v>
      </c>
      <c r="F1747" s="18">
        <v>1116504911</v>
      </c>
      <c r="G1747" s="17" t="s">
        <v>8097</v>
      </c>
      <c r="H1747" s="16" t="s">
        <v>220</v>
      </c>
      <c r="I1747" s="19">
        <v>29080</v>
      </c>
      <c r="J1747" s="16">
        <f t="shared" ca="1" si="149"/>
        <v>45</v>
      </c>
      <c r="K1747" s="17" t="s">
        <v>67</v>
      </c>
      <c r="L1747" s="16">
        <v>4070</v>
      </c>
      <c r="M1747" s="16" t="s">
        <v>3596</v>
      </c>
      <c r="N1747" s="16" t="s">
        <v>3597</v>
      </c>
      <c r="O1747" s="35" t="s">
        <v>3598</v>
      </c>
      <c r="P1747" s="16" t="s">
        <v>71</v>
      </c>
      <c r="Q1747" s="16" t="s">
        <v>131</v>
      </c>
      <c r="R1747" s="38" t="s">
        <v>73</v>
      </c>
      <c r="S1747" s="22"/>
      <c r="T1747" s="22">
        <v>1910</v>
      </c>
      <c r="U1747" s="22" t="s">
        <v>3597</v>
      </c>
      <c r="V1747" s="37" t="s">
        <v>3598</v>
      </c>
      <c r="W1747" s="16">
        <v>1000</v>
      </c>
      <c r="X1747" s="16" t="s">
        <v>74</v>
      </c>
      <c r="Y1747" s="16" t="s">
        <v>3599</v>
      </c>
      <c r="Z1747" s="16" t="s">
        <v>3600</v>
      </c>
      <c r="AA1747" s="16" t="s">
        <v>671</v>
      </c>
      <c r="AB1747" s="16" t="s">
        <v>4135</v>
      </c>
      <c r="AC1747" s="16" t="s">
        <v>3691</v>
      </c>
      <c r="AD1747" s="16"/>
      <c r="AE1747" s="16" t="s">
        <v>3601</v>
      </c>
      <c r="AF1747" s="24">
        <v>2948278</v>
      </c>
      <c r="AG1747" s="25" t="s">
        <v>78</v>
      </c>
      <c r="AH1747" s="24">
        <v>2948278</v>
      </c>
      <c r="AI1747" s="26" t="s">
        <v>78</v>
      </c>
      <c r="AJ1747" s="27">
        <v>43797</v>
      </c>
      <c r="AK1747" s="19"/>
      <c r="AL1747" s="28">
        <f t="shared" ca="1" si="148"/>
        <v>5.333333333333333</v>
      </c>
      <c r="AM1747" s="16" t="s">
        <v>183</v>
      </c>
      <c r="AN1747" s="16" t="s">
        <v>94</v>
      </c>
      <c r="AO1747" s="16" t="s">
        <v>3692</v>
      </c>
      <c r="AP1747" s="30">
        <v>6.9690000000000002E-2</v>
      </c>
      <c r="AQ1747" s="31" t="s">
        <v>8098</v>
      </c>
      <c r="AR1747" s="16" t="s">
        <v>8098</v>
      </c>
      <c r="AS1747" s="16" t="s">
        <v>107</v>
      </c>
      <c r="AT1747" s="16"/>
      <c r="AU1747" s="33"/>
      <c r="AV1747" s="16"/>
      <c r="AW1747" s="16" t="s">
        <v>8099</v>
      </c>
      <c r="AX1747" s="16">
        <v>3144328872</v>
      </c>
      <c r="AY1747" s="16" t="s">
        <v>78</v>
      </c>
      <c r="AZ1747" s="16" t="str">
        <f t="shared" ca="1" si="150"/>
        <v xml:space="preserve"> </v>
      </c>
      <c r="BA1747" s="16" t="s">
        <v>87</v>
      </c>
      <c r="BB1747" s="16" t="s">
        <v>87</v>
      </c>
      <c r="BC1747" s="16"/>
      <c r="BD1747" s="18" t="s">
        <v>87</v>
      </c>
      <c r="BE1747" s="16"/>
      <c r="BF1747" s="16" t="s">
        <v>87</v>
      </c>
      <c r="BG1747" s="31"/>
      <c r="BH1747" s="16"/>
      <c r="BI1747" s="19"/>
      <c r="BJ1747" s="16"/>
      <c r="BK1747" s="16"/>
      <c r="BL1747" s="34"/>
    </row>
    <row r="1748" spans="1:64">
      <c r="A1748" s="15">
        <v>1912</v>
      </c>
      <c r="B1748" s="16">
        <v>301</v>
      </c>
      <c r="C1748" s="17" t="s">
        <v>64</v>
      </c>
      <c r="D1748" s="18">
        <v>1006859886</v>
      </c>
      <c r="E1748" s="18">
        <v>1006859886</v>
      </c>
      <c r="F1748" s="18">
        <v>1006859886</v>
      </c>
      <c r="G1748" s="17" t="s">
        <v>8100</v>
      </c>
      <c r="H1748" s="16" t="s">
        <v>89</v>
      </c>
      <c r="I1748" s="19">
        <v>35235</v>
      </c>
      <c r="J1748" s="16">
        <f t="shared" ca="1" si="149"/>
        <v>28</v>
      </c>
      <c r="K1748" s="17" t="s">
        <v>67</v>
      </c>
      <c r="L1748" s="16">
        <v>4070</v>
      </c>
      <c r="M1748" s="16" t="s">
        <v>3596</v>
      </c>
      <c r="N1748" s="16" t="s">
        <v>3597</v>
      </c>
      <c r="O1748" s="35" t="s">
        <v>3598</v>
      </c>
      <c r="P1748" s="16" t="s">
        <v>71</v>
      </c>
      <c r="Q1748" s="16" t="s">
        <v>131</v>
      </c>
      <c r="R1748" s="38" t="s">
        <v>73</v>
      </c>
      <c r="S1748" s="22"/>
      <c r="T1748" s="22">
        <v>1912</v>
      </c>
      <c r="U1748" s="22" t="s">
        <v>3597</v>
      </c>
      <c r="V1748" s="37" t="s">
        <v>3598</v>
      </c>
      <c r="W1748" s="16">
        <v>1000</v>
      </c>
      <c r="X1748" s="16" t="s">
        <v>74</v>
      </c>
      <c r="Y1748" s="16" t="s">
        <v>3599</v>
      </c>
      <c r="Z1748" s="16" t="s">
        <v>3600</v>
      </c>
      <c r="AA1748" s="16" t="s">
        <v>671</v>
      </c>
      <c r="AB1748" s="16" t="s">
        <v>3816</v>
      </c>
      <c r="AC1748" s="16" t="s">
        <v>3817</v>
      </c>
      <c r="AD1748" s="16"/>
      <c r="AE1748" s="16" t="s">
        <v>3601</v>
      </c>
      <c r="AF1748" s="24">
        <v>2948278</v>
      </c>
      <c r="AG1748" s="25" t="s">
        <v>78</v>
      </c>
      <c r="AH1748" s="24">
        <v>2948278</v>
      </c>
      <c r="AI1748" s="26" t="s">
        <v>78</v>
      </c>
      <c r="AJ1748" s="27">
        <v>43797</v>
      </c>
      <c r="AK1748" s="19"/>
      <c r="AL1748" s="28">
        <f t="shared" ca="1" si="148"/>
        <v>5.333333333333333</v>
      </c>
      <c r="AM1748" s="16" t="s">
        <v>183</v>
      </c>
      <c r="AN1748" s="16" t="s">
        <v>94</v>
      </c>
      <c r="AO1748" s="36" t="s">
        <v>3818</v>
      </c>
      <c r="AP1748" s="30">
        <v>6.9690000000000002E-2</v>
      </c>
      <c r="AQ1748" s="31" t="s">
        <v>8101</v>
      </c>
      <c r="AR1748" s="16" t="s">
        <v>8102</v>
      </c>
      <c r="AS1748" s="16" t="s">
        <v>107</v>
      </c>
      <c r="AT1748" s="16"/>
      <c r="AU1748" s="33"/>
      <c r="AV1748" s="16"/>
      <c r="AW1748" s="16" t="s">
        <v>8103</v>
      </c>
      <c r="AX1748" s="16">
        <v>3127289446</v>
      </c>
      <c r="AY1748" s="16" t="s">
        <v>78</v>
      </c>
      <c r="AZ1748" s="16" t="str">
        <f t="shared" ca="1" si="150"/>
        <v xml:space="preserve"> </v>
      </c>
      <c r="BA1748" s="16" t="s">
        <v>87</v>
      </c>
      <c r="BB1748" s="16" t="s">
        <v>87</v>
      </c>
      <c r="BC1748" s="16"/>
      <c r="BD1748" s="18" t="s">
        <v>87</v>
      </c>
      <c r="BE1748" s="16"/>
      <c r="BF1748" s="16" t="s">
        <v>87</v>
      </c>
      <c r="BG1748" s="31"/>
      <c r="BH1748" s="16"/>
      <c r="BI1748" s="19"/>
      <c r="BJ1748" s="16"/>
      <c r="BK1748" s="16"/>
      <c r="BL1748" s="34"/>
    </row>
    <row r="1749" spans="1:64">
      <c r="A1749" s="15">
        <v>1913</v>
      </c>
      <c r="B1749" s="16">
        <v>301</v>
      </c>
      <c r="C1749" s="17" t="s">
        <v>112</v>
      </c>
      <c r="D1749" s="18">
        <v>1149196412</v>
      </c>
      <c r="E1749" s="18">
        <v>1149196412</v>
      </c>
      <c r="F1749" s="18" t="e">
        <v>#N/A</v>
      </c>
      <c r="G1749" s="17" t="s">
        <v>8104</v>
      </c>
      <c r="H1749" s="16" t="s">
        <v>3995</v>
      </c>
      <c r="I1749" s="19">
        <v>31996</v>
      </c>
      <c r="J1749" s="16">
        <f t="shared" ca="1" si="149"/>
        <v>37</v>
      </c>
      <c r="K1749" s="17" t="s">
        <v>67</v>
      </c>
      <c r="L1749" s="16">
        <v>4070</v>
      </c>
      <c r="M1749" s="16" t="s">
        <v>3596</v>
      </c>
      <c r="N1749" s="16" t="s">
        <v>3597</v>
      </c>
      <c r="O1749" s="35" t="s">
        <v>3598</v>
      </c>
      <c r="P1749" s="16" t="s">
        <v>71</v>
      </c>
      <c r="Q1749" s="16" t="s">
        <v>131</v>
      </c>
      <c r="R1749" s="38" t="s">
        <v>73</v>
      </c>
      <c r="S1749" s="22"/>
      <c r="T1749" s="22">
        <v>1913</v>
      </c>
      <c r="U1749" s="22" t="s">
        <v>3597</v>
      </c>
      <c r="V1749" s="37" t="s">
        <v>3598</v>
      </c>
      <c r="W1749" s="16">
        <v>1000</v>
      </c>
      <c r="X1749" s="16" t="s">
        <v>74</v>
      </c>
      <c r="Y1749" s="16" t="s">
        <v>3599</v>
      </c>
      <c r="Z1749" s="16" t="s">
        <v>3600</v>
      </c>
      <c r="AA1749" s="16" t="s">
        <v>1359</v>
      </c>
      <c r="AB1749" s="16" t="s">
        <v>4352</v>
      </c>
      <c r="AC1749" s="16" t="s">
        <v>1951</v>
      </c>
      <c r="AD1749" s="16"/>
      <c r="AE1749" s="16" t="s">
        <v>1324</v>
      </c>
      <c r="AF1749" s="24">
        <v>2948278</v>
      </c>
      <c r="AG1749" s="25" t="s">
        <v>78</v>
      </c>
      <c r="AH1749" s="24">
        <v>2948278</v>
      </c>
      <c r="AI1749" s="26" t="s">
        <v>78</v>
      </c>
      <c r="AJ1749" s="27">
        <v>45492</v>
      </c>
      <c r="AK1749" s="19" t="s">
        <v>8105</v>
      </c>
      <c r="AL1749" s="28">
        <f t="shared" ca="1" si="148"/>
        <v>0.66666666666666663</v>
      </c>
      <c r="AM1749" s="16" t="s">
        <v>183</v>
      </c>
      <c r="AN1749" s="16" t="s">
        <v>94</v>
      </c>
      <c r="AO1749" s="36" t="s">
        <v>1953</v>
      </c>
      <c r="AP1749" s="30">
        <v>6.9690000000000002E-2</v>
      </c>
      <c r="AQ1749" s="31" t="s">
        <v>2767</v>
      </c>
      <c r="AR1749" s="16" t="s">
        <v>8106</v>
      </c>
      <c r="AS1749" s="16" t="s">
        <v>107</v>
      </c>
      <c r="AT1749" s="16" t="s">
        <v>8107</v>
      </c>
      <c r="AU1749" s="33"/>
      <c r="AV1749" s="16"/>
      <c r="AW1749" s="16" t="s">
        <v>8108</v>
      </c>
      <c r="AX1749" s="16">
        <v>3143999044</v>
      </c>
      <c r="AY1749" s="16" t="s">
        <v>78</v>
      </c>
      <c r="AZ1749" s="16" t="str">
        <f t="shared" ca="1" si="150"/>
        <v xml:space="preserve"> </v>
      </c>
      <c r="BA1749" s="16" t="s">
        <v>87</v>
      </c>
      <c r="BB1749" s="16" t="s">
        <v>87</v>
      </c>
      <c r="BC1749" s="16"/>
      <c r="BD1749" s="18" t="s">
        <v>87</v>
      </c>
      <c r="BE1749" s="16"/>
      <c r="BF1749" s="16" t="s">
        <v>87</v>
      </c>
      <c r="BG1749" s="31"/>
      <c r="BH1749" s="16"/>
      <c r="BI1749" s="19"/>
      <c r="BJ1749" s="16"/>
      <c r="BK1749" s="16"/>
      <c r="BL1749" s="34"/>
    </row>
    <row r="1750" spans="1:64">
      <c r="A1750" s="15">
        <v>1914</v>
      </c>
      <c r="B1750" s="16">
        <v>301</v>
      </c>
      <c r="C1750" s="17" t="s">
        <v>112</v>
      </c>
      <c r="D1750" s="18">
        <v>1006420092</v>
      </c>
      <c r="E1750" s="18">
        <v>1006420092</v>
      </c>
      <c r="F1750" s="18">
        <v>1006420092</v>
      </c>
      <c r="G1750" s="17" t="s">
        <v>8109</v>
      </c>
      <c r="H1750" s="16"/>
      <c r="I1750" s="19">
        <v>35611</v>
      </c>
      <c r="J1750" s="16">
        <f t="shared" ca="1" si="149"/>
        <v>27</v>
      </c>
      <c r="K1750" s="17" t="s">
        <v>67</v>
      </c>
      <c r="L1750" s="16">
        <v>4070</v>
      </c>
      <c r="M1750" s="16" t="s">
        <v>3596</v>
      </c>
      <c r="N1750" s="16" t="s">
        <v>3597</v>
      </c>
      <c r="O1750" s="35" t="s">
        <v>3598</v>
      </c>
      <c r="P1750" s="16" t="s">
        <v>71</v>
      </c>
      <c r="Q1750" s="16" t="s">
        <v>131</v>
      </c>
      <c r="R1750" s="38" t="s">
        <v>73</v>
      </c>
      <c r="S1750" s="22"/>
      <c r="T1750" s="22">
        <v>1914</v>
      </c>
      <c r="U1750" s="22" t="s">
        <v>3597</v>
      </c>
      <c r="V1750" s="37" t="s">
        <v>3598</v>
      </c>
      <c r="W1750" s="16">
        <v>1000</v>
      </c>
      <c r="X1750" s="16" t="s">
        <v>74</v>
      </c>
      <c r="Y1750" s="16" t="s">
        <v>3599</v>
      </c>
      <c r="Z1750" s="16" t="s">
        <v>3600</v>
      </c>
      <c r="AA1750" s="16" t="s">
        <v>1359</v>
      </c>
      <c r="AB1750" s="16" t="s">
        <v>3752</v>
      </c>
      <c r="AC1750" s="16" t="s">
        <v>1361</v>
      </c>
      <c r="AD1750" s="16"/>
      <c r="AE1750" s="16" t="s">
        <v>3601</v>
      </c>
      <c r="AF1750" s="24">
        <v>2948278</v>
      </c>
      <c r="AG1750" s="25" t="s">
        <v>78</v>
      </c>
      <c r="AH1750" s="24">
        <v>2948278</v>
      </c>
      <c r="AI1750" s="26" t="s">
        <v>78</v>
      </c>
      <c r="AJ1750" s="27">
        <v>43797</v>
      </c>
      <c r="AK1750" s="19"/>
      <c r="AL1750" s="28">
        <f t="shared" ca="1" si="148"/>
        <v>5.333333333333333</v>
      </c>
      <c r="AM1750" s="16" t="s">
        <v>183</v>
      </c>
      <c r="AN1750" s="16" t="s">
        <v>121</v>
      </c>
      <c r="AO1750" s="36" t="s">
        <v>1363</v>
      </c>
      <c r="AP1750" s="30">
        <v>6.9690000000000002E-2</v>
      </c>
      <c r="AQ1750" s="31" t="s">
        <v>8110</v>
      </c>
      <c r="AR1750" s="16" t="s">
        <v>8111</v>
      </c>
      <c r="AS1750" s="16" t="s">
        <v>107</v>
      </c>
      <c r="AT1750" s="16"/>
      <c r="AU1750" s="33"/>
      <c r="AV1750" s="16"/>
      <c r="AW1750" s="16" t="s">
        <v>2147</v>
      </c>
      <c r="AX1750" s="16" t="s">
        <v>78</v>
      </c>
      <c r="AY1750" s="16" t="s">
        <v>78</v>
      </c>
      <c r="AZ1750" s="16" t="str">
        <f t="shared" ca="1" si="150"/>
        <v xml:space="preserve"> </v>
      </c>
      <c r="BA1750" s="16" t="s">
        <v>87</v>
      </c>
      <c r="BB1750" s="16" t="s">
        <v>87</v>
      </c>
      <c r="BC1750" s="16"/>
      <c r="BD1750" s="18" t="s">
        <v>87</v>
      </c>
      <c r="BE1750" s="16"/>
      <c r="BF1750" s="16" t="s">
        <v>87</v>
      </c>
      <c r="BG1750" s="31"/>
      <c r="BH1750" s="16"/>
      <c r="BI1750" s="19"/>
      <c r="BJ1750" s="16"/>
      <c r="BK1750" s="16"/>
      <c r="BL1750" s="34"/>
    </row>
    <row r="1751" spans="1:64">
      <c r="A1751" s="15">
        <v>1915</v>
      </c>
      <c r="B1751" s="16">
        <v>301</v>
      </c>
      <c r="C1751" s="17" t="s">
        <v>112</v>
      </c>
      <c r="D1751" s="18">
        <v>43251296</v>
      </c>
      <c r="E1751" s="18">
        <v>43251296</v>
      </c>
      <c r="F1751" s="18">
        <v>43251296</v>
      </c>
      <c r="G1751" s="17" t="s">
        <v>8112</v>
      </c>
      <c r="H1751" s="16" t="s">
        <v>229</v>
      </c>
      <c r="I1751" s="19">
        <v>29646</v>
      </c>
      <c r="J1751" s="16">
        <f t="shared" ca="1" si="149"/>
        <v>44</v>
      </c>
      <c r="K1751" s="17" t="s">
        <v>67</v>
      </c>
      <c r="L1751" s="16">
        <v>4070</v>
      </c>
      <c r="M1751" s="16" t="s">
        <v>3596</v>
      </c>
      <c r="N1751" s="16" t="s">
        <v>3597</v>
      </c>
      <c r="O1751" s="35" t="s">
        <v>3598</v>
      </c>
      <c r="P1751" s="16" t="s">
        <v>71</v>
      </c>
      <c r="Q1751" s="16" t="s">
        <v>131</v>
      </c>
      <c r="R1751" s="38" t="s">
        <v>73</v>
      </c>
      <c r="S1751" s="22"/>
      <c r="T1751" s="22">
        <v>1915</v>
      </c>
      <c r="U1751" s="22" t="s">
        <v>3597</v>
      </c>
      <c r="V1751" s="37" t="s">
        <v>3598</v>
      </c>
      <c r="W1751" s="16">
        <v>1000</v>
      </c>
      <c r="X1751" s="16" t="s">
        <v>74</v>
      </c>
      <c r="Y1751" s="16" t="s">
        <v>3599</v>
      </c>
      <c r="Z1751" s="16" t="s">
        <v>3600</v>
      </c>
      <c r="AA1751" s="16" t="s">
        <v>339</v>
      </c>
      <c r="AB1751" s="16" t="s">
        <v>3877</v>
      </c>
      <c r="AC1751" s="16" t="s">
        <v>341</v>
      </c>
      <c r="AD1751" s="16"/>
      <c r="AE1751" s="16" t="s">
        <v>3601</v>
      </c>
      <c r="AF1751" s="24">
        <v>2948278</v>
      </c>
      <c r="AG1751" s="25" t="s">
        <v>78</v>
      </c>
      <c r="AH1751" s="24">
        <v>2948278</v>
      </c>
      <c r="AI1751" s="26" t="s">
        <v>78</v>
      </c>
      <c r="AJ1751" s="27">
        <v>43801</v>
      </c>
      <c r="AK1751" s="19"/>
      <c r="AL1751" s="28">
        <f t="shared" ca="1" si="148"/>
        <v>5.333333333333333</v>
      </c>
      <c r="AM1751" s="16" t="s">
        <v>183</v>
      </c>
      <c r="AN1751" s="16" t="s">
        <v>94</v>
      </c>
      <c r="AO1751" s="36" t="s">
        <v>343</v>
      </c>
      <c r="AP1751" s="30">
        <v>6.9690000000000002E-2</v>
      </c>
      <c r="AQ1751" s="31" t="s">
        <v>8113</v>
      </c>
      <c r="AR1751" s="16" t="s">
        <v>8114</v>
      </c>
      <c r="AS1751" s="16" t="s">
        <v>107</v>
      </c>
      <c r="AT1751" s="16"/>
      <c r="AU1751" s="33"/>
      <c r="AV1751" s="16"/>
      <c r="AW1751" s="16" t="s">
        <v>8115</v>
      </c>
      <c r="AX1751" s="16">
        <v>3212573549</v>
      </c>
      <c r="AY1751" s="16" t="s">
        <v>78</v>
      </c>
      <c r="AZ1751" s="16" t="str">
        <f t="shared" ca="1" si="150"/>
        <v xml:space="preserve"> </v>
      </c>
      <c r="BA1751" s="16" t="s">
        <v>87</v>
      </c>
      <c r="BB1751" s="16" t="s">
        <v>87</v>
      </c>
      <c r="BC1751" s="16"/>
      <c r="BD1751" s="18" t="s">
        <v>87</v>
      </c>
      <c r="BE1751" s="16"/>
      <c r="BF1751" s="16" t="s">
        <v>87</v>
      </c>
      <c r="BG1751" s="31"/>
      <c r="BH1751" s="16"/>
      <c r="BI1751" s="19"/>
      <c r="BJ1751" s="16"/>
      <c r="BK1751" s="16"/>
      <c r="BL1751" s="34"/>
    </row>
    <row r="1752" spans="1:64">
      <c r="A1752" s="15">
        <v>1916</v>
      </c>
      <c r="B1752" s="16">
        <v>301</v>
      </c>
      <c r="C1752" s="17" t="s">
        <v>112</v>
      </c>
      <c r="D1752" s="18">
        <v>1144038813</v>
      </c>
      <c r="E1752" s="18">
        <v>1144038813</v>
      </c>
      <c r="F1752" s="18">
        <v>1144038813</v>
      </c>
      <c r="G1752" s="17" t="s">
        <v>8116</v>
      </c>
      <c r="H1752" s="16" t="s">
        <v>89</v>
      </c>
      <c r="I1752" s="19">
        <v>32625</v>
      </c>
      <c r="J1752" s="16">
        <f t="shared" ca="1" si="149"/>
        <v>35</v>
      </c>
      <c r="K1752" s="17" t="s">
        <v>67</v>
      </c>
      <c r="L1752" s="16">
        <v>4070</v>
      </c>
      <c r="M1752" s="16" t="s">
        <v>3596</v>
      </c>
      <c r="N1752" s="16" t="s">
        <v>3597</v>
      </c>
      <c r="O1752" s="35" t="s">
        <v>3598</v>
      </c>
      <c r="P1752" s="16" t="s">
        <v>71</v>
      </c>
      <c r="Q1752" s="16" t="s">
        <v>131</v>
      </c>
      <c r="R1752" s="38" t="s">
        <v>73</v>
      </c>
      <c r="S1752" s="22"/>
      <c r="T1752" s="22">
        <v>1916</v>
      </c>
      <c r="U1752" s="22" t="s">
        <v>3597</v>
      </c>
      <c r="V1752" s="37" t="s">
        <v>3598</v>
      </c>
      <c r="W1752" s="16">
        <v>1000</v>
      </c>
      <c r="X1752" s="16" t="s">
        <v>74</v>
      </c>
      <c r="Y1752" s="16" t="s">
        <v>3599</v>
      </c>
      <c r="Z1752" s="16" t="s">
        <v>3600</v>
      </c>
      <c r="AA1752" s="16" t="s">
        <v>76</v>
      </c>
      <c r="AB1752" s="16" t="s">
        <v>7274</v>
      </c>
      <c r="AC1752" s="16" t="s">
        <v>3702</v>
      </c>
      <c r="AD1752" s="16" t="s">
        <v>8117</v>
      </c>
      <c r="AE1752" s="16" t="s">
        <v>3601</v>
      </c>
      <c r="AF1752" s="24">
        <v>2948278</v>
      </c>
      <c r="AG1752" s="25" t="s">
        <v>78</v>
      </c>
      <c r="AH1752" s="24">
        <v>2948278</v>
      </c>
      <c r="AI1752" s="26" t="s">
        <v>78</v>
      </c>
      <c r="AJ1752" s="27">
        <v>43801</v>
      </c>
      <c r="AK1752" s="19"/>
      <c r="AL1752" s="28">
        <f t="shared" ca="1" si="148"/>
        <v>5.333333333333333</v>
      </c>
      <c r="AM1752" s="16" t="s">
        <v>120</v>
      </c>
      <c r="AN1752" s="16" t="s">
        <v>94</v>
      </c>
      <c r="AO1752" s="36" t="s">
        <v>82</v>
      </c>
      <c r="AP1752" s="30">
        <v>6.9690000000000002E-2</v>
      </c>
      <c r="AQ1752" s="31" t="s">
        <v>8118</v>
      </c>
      <c r="AR1752" s="16" t="s">
        <v>8119</v>
      </c>
      <c r="AS1752" s="16" t="s">
        <v>107</v>
      </c>
      <c r="AT1752" s="16"/>
      <c r="AU1752" s="33"/>
      <c r="AV1752" s="16"/>
      <c r="AW1752" s="16" t="s">
        <v>8120</v>
      </c>
      <c r="AX1752" s="16">
        <v>3508024067</v>
      </c>
      <c r="AY1752" s="16" t="s">
        <v>78</v>
      </c>
      <c r="AZ1752" s="16" t="str">
        <f t="shared" ca="1" si="150"/>
        <v xml:space="preserve"> </v>
      </c>
      <c r="BA1752" s="16" t="s">
        <v>87</v>
      </c>
      <c r="BB1752" s="16" t="s">
        <v>211</v>
      </c>
      <c r="BC1752" s="16"/>
      <c r="BD1752" s="18" t="s">
        <v>87</v>
      </c>
      <c r="BE1752" s="16"/>
      <c r="BF1752" s="16" t="s">
        <v>87</v>
      </c>
      <c r="BG1752" s="31"/>
      <c r="BH1752" s="16"/>
      <c r="BI1752" s="19"/>
      <c r="BJ1752" s="16"/>
      <c r="BK1752" s="16"/>
      <c r="BL1752" s="34"/>
    </row>
    <row r="1753" spans="1:64">
      <c r="A1753" s="15">
        <v>1917</v>
      </c>
      <c r="B1753" s="16">
        <v>301</v>
      </c>
      <c r="C1753" s="17" t="s">
        <v>112</v>
      </c>
      <c r="D1753" s="18">
        <v>1013687776</v>
      </c>
      <c r="E1753" s="18">
        <v>1013687776</v>
      </c>
      <c r="F1753" s="18">
        <v>1013687776</v>
      </c>
      <c r="G1753" s="17" t="s">
        <v>8121</v>
      </c>
      <c r="H1753" s="16" t="s">
        <v>229</v>
      </c>
      <c r="I1753" s="19">
        <v>30280</v>
      </c>
      <c r="J1753" s="16">
        <f t="shared" ca="1" si="149"/>
        <v>42</v>
      </c>
      <c r="K1753" s="17" t="s">
        <v>67</v>
      </c>
      <c r="L1753" s="16">
        <v>4070</v>
      </c>
      <c r="M1753" s="16" t="s">
        <v>3596</v>
      </c>
      <c r="N1753" s="16" t="s">
        <v>3597</v>
      </c>
      <c r="O1753" s="35" t="s">
        <v>3598</v>
      </c>
      <c r="P1753" s="16" t="s">
        <v>71</v>
      </c>
      <c r="Q1753" s="16" t="s">
        <v>131</v>
      </c>
      <c r="R1753" s="38" t="s">
        <v>73</v>
      </c>
      <c r="S1753" s="22"/>
      <c r="T1753" s="22">
        <v>1917</v>
      </c>
      <c r="U1753" s="22" t="s">
        <v>3597</v>
      </c>
      <c r="V1753" s="37" t="s">
        <v>3598</v>
      </c>
      <c r="W1753" s="16">
        <v>1000</v>
      </c>
      <c r="X1753" s="16" t="s">
        <v>74</v>
      </c>
      <c r="Y1753" s="16" t="s">
        <v>3599</v>
      </c>
      <c r="Z1753" s="16" t="s">
        <v>3600</v>
      </c>
      <c r="AA1753" s="16" t="s">
        <v>76</v>
      </c>
      <c r="AB1753" s="16" t="s">
        <v>76</v>
      </c>
      <c r="AC1753" s="16" t="s">
        <v>76</v>
      </c>
      <c r="AD1753" s="16"/>
      <c r="AE1753" s="16" t="s">
        <v>3601</v>
      </c>
      <c r="AF1753" s="24">
        <v>2948278</v>
      </c>
      <c r="AG1753" s="25" t="s">
        <v>78</v>
      </c>
      <c r="AH1753" s="24">
        <v>2948278</v>
      </c>
      <c r="AI1753" s="26" t="s">
        <v>78</v>
      </c>
      <c r="AJ1753" s="27">
        <v>43801</v>
      </c>
      <c r="AK1753" s="19"/>
      <c r="AL1753" s="28">
        <f t="shared" ca="1" si="148"/>
        <v>5.333333333333333</v>
      </c>
      <c r="AM1753" s="16" t="s">
        <v>183</v>
      </c>
      <c r="AN1753" s="16" t="s">
        <v>94</v>
      </c>
      <c r="AO1753" s="36" t="s">
        <v>82</v>
      </c>
      <c r="AP1753" s="30">
        <v>6.9690000000000002E-2</v>
      </c>
      <c r="AQ1753" s="31" t="s">
        <v>8122</v>
      </c>
      <c r="AR1753" s="16" t="s">
        <v>8123</v>
      </c>
      <c r="AS1753" s="16" t="s">
        <v>107</v>
      </c>
      <c r="AT1753" s="16"/>
      <c r="AU1753" s="33"/>
      <c r="AV1753" s="16"/>
      <c r="AW1753" s="16" t="s">
        <v>8124</v>
      </c>
      <c r="AX1753" s="16">
        <v>3163115831</v>
      </c>
      <c r="AY1753" s="16" t="s">
        <v>78</v>
      </c>
      <c r="AZ1753" s="16" t="str">
        <f t="shared" ca="1" si="150"/>
        <v xml:space="preserve"> </v>
      </c>
      <c r="BA1753" s="16" t="s">
        <v>87</v>
      </c>
      <c r="BB1753" s="16" t="s">
        <v>87</v>
      </c>
      <c r="BC1753" s="16"/>
      <c r="BD1753" s="18" t="s">
        <v>87</v>
      </c>
      <c r="BE1753" s="16"/>
      <c r="BF1753" s="16" t="s">
        <v>87</v>
      </c>
      <c r="BG1753" s="31"/>
      <c r="BH1753" s="16"/>
      <c r="BI1753" s="19"/>
      <c r="BJ1753" s="16"/>
      <c r="BK1753" s="16"/>
      <c r="BL1753" s="34"/>
    </row>
    <row r="1754" spans="1:64">
      <c r="A1754" s="15">
        <v>1918</v>
      </c>
      <c r="B1754" s="16">
        <v>301</v>
      </c>
      <c r="C1754" s="17" t="s">
        <v>112</v>
      </c>
      <c r="D1754" s="18">
        <v>1003704754</v>
      </c>
      <c r="E1754" s="18">
        <v>1003704754</v>
      </c>
      <c r="F1754" s="18">
        <v>1003704754</v>
      </c>
      <c r="G1754" s="17" t="s">
        <v>8125</v>
      </c>
      <c r="H1754" s="16" t="s">
        <v>89</v>
      </c>
      <c r="I1754" s="19">
        <v>35821</v>
      </c>
      <c r="J1754" s="16">
        <f t="shared" ca="1" si="149"/>
        <v>27</v>
      </c>
      <c r="K1754" s="17" t="s">
        <v>67</v>
      </c>
      <c r="L1754" s="16">
        <v>4070</v>
      </c>
      <c r="M1754" s="16" t="s">
        <v>3596</v>
      </c>
      <c r="N1754" s="16" t="s">
        <v>3597</v>
      </c>
      <c r="O1754" s="35" t="s">
        <v>3598</v>
      </c>
      <c r="P1754" s="16" t="s">
        <v>71</v>
      </c>
      <c r="Q1754" s="16" t="s">
        <v>131</v>
      </c>
      <c r="R1754" s="38" t="s">
        <v>73</v>
      </c>
      <c r="S1754" s="22"/>
      <c r="T1754" s="22">
        <v>1918</v>
      </c>
      <c r="U1754" s="22" t="s">
        <v>3597</v>
      </c>
      <c r="V1754" s="37" t="s">
        <v>3598</v>
      </c>
      <c r="W1754" s="16">
        <v>1000</v>
      </c>
      <c r="X1754" s="16" t="s">
        <v>74</v>
      </c>
      <c r="Y1754" s="16" t="s">
        <v>3599</v>
      </c>
      <c r="Z1754" s="16" t="s">
        <v>3600</v>
      </c>
      <c r="AA1754" s="16" t="s">
        <v>671</v>
      </c>
      <c r="AB1754" s="16" t="s">
        <v>8126</v>
      </c>
      <c r="AC1754" s="16" t="s">
        <v>3817</v>
      </c>
      <c r="AD1754" s="16"/>
      <c r="AE1754" s="16" t="s">
        <v>3601</v>
      </c>
      <c r="AF1754" s="24">
        <v>2948278</v>
      </c>
      <c r="AG1754" s="25" t="s">
        <v>78</v>
      </c>
      <c r="AH1754" s="24">
        <v>2948278</v>
      </c>
      <c r="AI1754" s="26" t="s">
        <v>78</v>
      </c>
      <c r="AJ1754" s="27">
        <v>43801</v>
      </c>
      <c r="AK1754" s="19"/>
      <c r="AL1754" s="28">
        <f t="shared" ca="1" si="148"/>
        <v>5.333333333333333</v>
      </c>
      <c r="AM1754" s="16" t="s">
        <v>183</v>
      </c>
      <c r="AN1754" s="16" t="s">
        <v>94</v>
      </c>
      <c r="AO1754" s="36" t="s">
        <v>3818</v>
      </c>
      <c r="AP1754" s="30">
        <v>6.9690000000000002E-2</v>
      </c>
      <c r="AQ1754" s="31" t="s">
        <v>8127</v>
      </c>
      <c r="AR1754" s="16" t="s">
        <v>8127</v>
      </c>
      <c r="AS1754" s="16" t="s">
        <v>107</v>
      </c>
      <c r="AT1754" s="16"/>
      <c r="AU1754" s="33"/>
      <c r="AV1754" s="16"/>
      <c r="AW1754" s="16" t="s">
        <v>7034</v>
      </c>
      <c r="AX1754" s="16">
        <v>3117092856</v>
      </c>
      <c r="AY1754" s="16" t="s">
        <v>78</v>
      </c>
      <c r="AZ1754" s="16" t="str">
        <f t="shared" ca="1" si="150"/>
        <v xml:space="preserve"> </v>
      </c>
      <c r="BA1754" s="16" t="s">
        <v>87</v>
      </c>
      <c r="BB1754" s="16" t="s">
        <v>87</v>
      </c>
      <c r="BC1754" s="16"/>
      <c r="BD1754" s="18" t="s">
        <v>87</v>
      </c>
      <c r="BE1754" s="16"/>
      <c r="BF1754" s="16" t="s">
        <v>87</v>
      </c>
      <c r="BG1754" s="31"/>
      <c r="BH1754" s="16"/>
      <c r="BI1754" s="19"/>
      <c r="BJ1754" s="16"/>
      <c r="BK1754" s="16"/>
      <c r="BL1754" s="34"/>
    </row>
    <row r="1755" spans="1:64">
      <c r="A1755" s="15">
        <v>1919</v>
      </c>
      <c r="B1755" s="16">
        <v>301</v>
      </c>
      <c r="C1755" s="17" t="s">
        <v>64</v>
      </c>
      <c r="D1755" s="18">
        <v>1148211261</v>
      </c>
      <c r="E1755" s="18">
        <v>1148211261</v>
      </c>
      <c r="F1755" s="18">
        <v>1148211261</v>
      </c>
      <c r="G1755" s="17" t="s">
        <v>8128</v>
      </c>
      <c r="H1755" s="16" t="s">
        <v>89</v>
      </c>
      <c r="I1755" s="19">
        <v>30453</v>
      </c>
      <c r="J1755" s="16">
        <f t="shared" ca="1" si="149"/>
        <v>41</v>
      </c>
      <c r="K1755" s="17" t="s">
        <v>67</v>
      </c>
      <c r="L1755" s="16">
        <v>4070</v>
      </c>
      <c r="M1755" s="16" t="s">
        <v>3596</v>
      </c>
      <c r="N1755" s="16" t="s">
        <v>3597</v>
      </c>
      <c r="O1755" s="35" t="s">
        <v>3598</v>
      </c>
      <c r="P1755" s="16" t="s">
        <v>71</v>
      </c>
      <c r="Q1755" s="16" t="s">
        <v>131</v>
      </c>
      <c r="R1755" s="38" t="s">
        <v>73</v>
      </c>
      <c r="S1755" s="22"/>
      <c r="T1755" s="22">
        <v>1919</v>
      </c>
      <c r="U1755" s="22" t="s">
        <v>3597</v>
      </c>
      <c r="V1755" s="37" t="s">
        <v>3598</v>
      </c>
      <c r="W1755" s="16">
        <v>1000</v>
      </c>
      <c r="X1755" s="16" t="s">
        <v>74</v>
      </c>
      <c r="Y1755" s="16" t="s">
        <v>3599</v>
      </c>
      <c r="Z1755" s="16" t="s">
        <v>3600</v>
      </c>
      <c r="AA1755" s="16" t="s">
        <v>339</v>
      </c>
      <c r="AB1755" s="16" t="s">
        <v>340</v>
      </c>
      <c r="AC1755" s="16" t="s">
        <v>341</v>
      </c>
      <c r="AD1755" s="16" t="s">
        <v>3969</v>
      </c>
      <c r="AE1755" s="16" t="s">
        <v>3601</v>
      </c>
      <c r="AF1755" s="24">
        <v>2948278</v>
      </c>
      <c r="AG1755" s="25" t="s">
        <v>78</v>
      </c>
      <c r="AH1755" s="24">
        <v>2948278</v>
      </c>
      <c r="AI1755" s="26" t="s">
        <v>78</v>
      </c>
      <c r="AJ1755" s="27">
        <v>43801</v>
      </c>
      <c r="AK1755" s="19"/>
      <c r="AL1755" s="28">
        <f t="shared" ca="1" si="148"/>
        <v>5.333333333333333</v>
      </c>
      <c r="AM1755" s="16" t="s">
        <v>183</v>
      </c>
      <c r="AN1755" s="16" t="s">
        <v>94</v>
      </c>
      <c r="AO1755" s="36" t="s">
        <v>343</v>
      </c>
      <c r="AP1755" s="30">
        <v>6.9690000000000002E-2</v>
      </c>
      <c r="AQ1755" s="31" t="s">
        <v>8129</v>
      </c>
      <c r="AR1755" s="16" t="s">
        <v>8130</v>
      </c>
      <c r="AS1755" s="16" t="s">
        <v>107</v>
      </c>
      <c r="AT1755" s="16"/>
      <c r="AU1755" s="33"/>
      <c r="AV1755" s="16"/>
      <c r="AW1755" s="16" t="s">
        <v>8131</v>
      </c>
      <c r="AX1755" s="16">
        <v>3106627997</v>
      </c>
      <c r="AY1755" s="16" t="s">
        <v>78</v>
      </c>
      <c r="AZ1755" s="16" t="str">
        <f t="shared" ca="1" si="150"/>
        <v xml:space="preserve"> </v>
      </c>
      <c r="BA1755" s="16" t="s">
        <v>87</v>
      </c>
      <c r="BB1755" s="16" t="s">
        <v>87</v>
      </c>
      <c r="BC1755" s="16"/>
      <c r="BD1755" s="18" t="s">
        <v>87</v>
      </c>
      <c r="BE1755" s="16"/>
      <c r="BF1755" s="16" t="s">
        <v>87</v>
      </c>
      <c r="BG1755" s="31"/>
      <c r="BH1755" s="16"/>
      <c r="BI1755" s="19"/>
      <c r="BJ1755" s="16"/>
      <c r="BK1755" s="16"/>
      <c r="BL1755" s="34"/>
    </row>
    <row r="1756" spans="1:64">
      <c r="A1756" s="15">
        <v>1920</v>
      </c>
      <c r="B1756" s="16">
        <v>301</v>
      </c>
      <c r="C1756" s="17" t="s">
        <v>64</v>
      </c>
      <c r="D1756" s="18">
        <v>1037262345</v>
      </c>
      <c r="E1756" s="18">
        <v>1037262345</v>
      </c>
      <c r="F1756" s="18">
        <v>1037262345</v>
      </c>
      <c r="G1756" s="17" t="s">
        <v>8132</v>
      </c>
      <c r="H1756" s="16" t="s">
        <v>229</v>
      </c>
      <c r="I1756" s="19">
        <v>31539</v>
      </c>
      <c r="J1756" s="16">
        <f t="shared" ca="1" si="149"/>
        <v>38</v>
      </c>
      <c r="K1756" s="17" t="s">
        <v>67</v>
      </c>
      <c r="L1756" s="16">
        <v>4070</v>
      </c>
      <c r="M1756" s="16" t="s">
        <v>3596</v>
      </c>
      <c r="N1756" s="16" t="s">
        <v>3597</v>
      </c>
      <c r="O1756" s="35" t="s">
        <v>3598</v>
      </c>
      <c r="P1756" s="16" t="s">
        <v>71</v>
      </c>
      <c r="Q1756" s="16" t="s">
        <v>131</v>
      </c>
      <c r="R1756" s="38" t="s">
        <v>73</v>
      </c>
      <c r="S1756" s="22"/>
      <c r="T1756" s="22">
        <v>1920</v>
      </c>
      <c r="U1756" s="22" t="s">
        <v>3597</v>
      </c>
      <c r="V1756" s="37" t="s">
        <v>3598</v>
      </c>
      <c r="W1756" s="16">
        <v>1000</v>
      </c>
      <c r="X1756" s="16" t="s">
        <v>74</v>
      </c>
      <c r="Y1756" s="16" t="s">
        <v>3599</v>
      </c>
      <c r="Z1756" s="16" t="s">
        <v>3600</v>
      </c>
      <c r="AA1756" s="16" t="s">
        <v>339</v>
      </c>
      <c r="AB1756" s="16" t="s">
        <v>3825</v>
      </c>
      <c r="AC1756" s="16" t="s">
        <v>341</v>
      </c>
      <c r="AD1756" s="16" t="s">
        <v>8133</v>
      </c>
      <c r="AE1756" s="16" t="s">
        <v>3601</v>
      </c>
      <c r="AF1756" s="24">
        <v>2948278</v>
      </c>
      <c r="AG1756" s="25" t="s">
        <v>78</v>
      </c>
      <c r="AH1756" s="24">
        <v>2948278</v>
      </c>
      <c r="AI1756" s="26" t="s">
        <v>78</v>
      </c>
      <c r="AJ1756" s="27">
        <v>43801</v>
      </c>
      <c r="AK1756" s="19"/>
      <c r="AL1756" s="28">
        <f t="shared" ca="1" si="148"/>
        <v>5.333333333333333</v>
      </c>
      <c r="AM1756" s="16" t="s">
        <v>183</v>
      </c>
      <c r="AN1756" s="16" t="s">
        <v>94</v>
      </c>
      <c r="AO1756" s="36" t="s">
        <v>343</v>
      </c>
      <c r="AP1756" s="30">
        <v>6.9690000000000002E-2</v>
      </c>
      <c r="AQ1756" s="31" t="s">
        <v>8134</v>
      </c>
      <c r="AR1756" s="16"/>
      <c r="AS1756" s="16" t="s">
        <v>107</v>
      </c>
      <c r="AT1756" s="16"/>
      <c r="AU1756" s="33"/>
      <c r="AV1756" s="16"/>
      <c r="AW1756" s="16" t="s">
        <v>8135</v>
      </c>
      <c r="AX1756" s="16">
        <v>3108389640</v>
      </c>
      <c r="AY1756" s="16" t="s">
        <v>78</v>
      </c>
      <c r="AZ1756" s="16" t="str">
        <f t="shared" ca="1" si="150"/>
        <v xml:space="preserve"> </v>
      </c>
      <c r="BA1756" s="16" t="s">
        <v>87</v>
      </c>
      <c r="BB1756" s="16" t="s">
        <v>87</v>
      </c>
      <c r="BC1756" s="16"/>
      <c r="BD1756" s="18" t="s">
        <v>87</v>
      </c>
      <c r="BE1756" s="16"/>
      <c r="BF1756" s="16" t="s">
        <v>87</v>
      </c>
      <c r="BG1756" s="31"/>
      <c r="BH1756" s="16"/>
      <c r="BI1756" s="19"/>
      <c r="BJ1756" s="16"/>
      <c r="BK1756" s="16"/>
      <c r="BL1756" s="34"/>
    </row>
    <row r="1757" spans="1:64">
      <c r="A1757" s="15">
        <v>1921</v>
      </c>
      <c r="B1757" s="16">
        <v>301</v>
      </c>
      <c r="C1757" s="17" t="s">
        <v>112</v>
      </c>
      <c r="D1757" s="18">
        <v>1148956941</v>
      </c>
      <c r="E1757" s="18">
        <v>1148956941</v>
      </c>
      <c r="F1757" s="18">
        <v>1148956941</v>
      </c>
      <c r="G1757" s="17" t="s">
        <v>8136</v>
      </c>
      <c r="H1757" s="16" t="s">
        <v>229</v>
      </c>
      <c r="I1757" s="19">
        <v>30974</v>
      </c>
      <c r="J1757" s="16">
        <f t="shared" ca="1" si="149"/>
        <v>40</v>
      </c>
      <c r="K1757" s="17" t="s">
        <v>67</v>
      </c>
      <c r="L1757" s="16">
        <v>4070</v>
      </c>
      <c r="M1757" s="16" t="s">
        <v>3596</v>
      </c>
      <c r="N1757" s="16" t="s">
        <v>3597</v>
      </c>
      <c r="O1757" s="35" t="s">
        <v>3598</v>
      </c>
      <c r="P1757" s="16" t="s">
        <v>71</v>
      </c>
      <c r="Q1757" s="16" t="s">
        <v>131</v>
      </c>
      <c r="R1757" s="38" t="s">
        <v>73</v>
      </c>
      <c r="S1757" s="22"/>
      <c r="T1757" s="22">
        <v>1921</v>
      </c>
      <c r="U1757" s="22" t="s">
        <v>3597</v>
      </c>
      <c r="V1757" s="37" t="s">
        <v>3598</v>
      </c>
      <c r="W1757" s="16">
        <v>1000</v>
      </c>
      <c r="X1757" s="16" t="s">
        <v>74</v>
      </c>
      <c r="Y1757" s="16" t="s">
        <v>3599</v>
      </c>
      <c r="Z1757" s="16" t="s">
        <v>3600</v>
      </c>
      <c r="AA1757" s="16" t="s">
        <v>76</v>
      </c>
      <c r="AB1757" s="16" t="s">
        <v>76</v>
      </c>
      <c r="AC1757" s="16" t="s">
        <v>76</v>
      </c>
      <c r="AD1757" s="16"/>
      <c r="AE1757" s="16" t="s">
        <v>3601</v>
      </c>
      <c r="AF1757" s="24">
        <v>2948278</v>
      </c>
      <c r="AG1757" s="25" t="s">
        <v>78</v>
      </c>
      <c r="AH1757" s="24">
        <v>2948278</v>
      </c>
      <c r="AI1757" s="26" t="s">
        <v>78</v>
      </c>
      <c r="AJ1757" s="27">
        <v>43801</v>
      </c>
      <c r="AK1757" s="19"/>
      <c r="AL1757" s="28">
        <f t="shared" ca="1" si="148"/>
        <v>5.333333333333333</v>
      </c>
      <c r="AM1757" s="16" t="s">
        <v>120</v>
      </c>
      <c r="AN1757" s="16" t="s">
        <v>94</v>
      </c>
      <c r="AO1757" s="36" t="s">
        <v>82</v>
      </c>
      <c r="AP1757" s="30">
        <v>6.9690000000000002E-2</v>
      </c>
      <c r="AQ1757" s="31" t="s">
        <v>8137</v>
      </c>
      <c r="AR1757" s="16" t="s">
        <v>8137</v>
      </c>
      <c r="AS1757" s="16" t="s">
        <v>107</v>
      </c>
      <c r="AT1757" s="16"/>
      <c r="AU1757" s="33"/>
      <c r="AV1757" s="16"/>
      <c r="AW1757" s="16" t="s">
        <v>8138</v>
      </c>
      <c r="AX1757" s="16">
        <v>3233943029</v>
      </c>
      <c r="AY1757" s="16">
        <v>3233943029</v>
      </c>
      <c r="AZ1757" s="16" t="str">
        <f t="shared" ca="1" si="150"/>
        <v xml:space="preserve"> </v>
      </c>
      <c r="BA1757" s="16" t="s">
        <v>87</v>
      </c>
      <c r="BB1757" s="16" t="s">
        <v>87</v>
      </c>
      <c r="BC1757" s="16"/>
      <c r="BD1757" s="18" t="s">
        <v>87</v>
      </c>
      <c r="BE1757" s="16"/>
      <c r="BF1757" s="16" t="s">
        <v>87</v>
      </c>
      <c r="BG1757" s="31"/>
      <c r="BH1757" s="16"/>
      <c r="BI1757" s="19"/>
      <c r="BJ1757" s="16"/>
      <c r="BK1757" s="16"/>
      <c r="BL1757" s="34"/>
    </row>
    <row r="1758" spans="1:64">
      <c r="A1758" s="15">
        <v>1922</v>
      </c>
      <c r="B1758" s="16">
        <v>301</v>
      </c>
      <c r="C1758" s="17" t="s">
        <v>112</v>
      </c>
      <c r="D1758" s="18">
        <v>1006691361</v>
      </c>
      <c r="E1758" s="18">
        <v>1006691361</v>
      </c>
      <c r="F1758" s="18">
        <v>1006691361</v>
      </c>
      <c r="G1758" s="17" t="s">
        <v>8139</v>
      </c>
      <c r="H1758" s="16" t="s">
        <v>229</v>
      </c>
      <c r="I1758" s="19">
        <v>32848</v>
      </c>
      <c r="J1758" s="16">
        <f t="shared" ca="1" si="149"/>
        <v>35</v>
      </c>
      <c r="K1758" s="17" t="s">
        <v>67</v>
      </c>
      <c r="L1758" s="16">
        <v>4070</v>
      </c>
      <c r="M1758" s="16" t="s">
        <v>3596</v>
      </c>
      <c r="N1758" s="16" t="s">
        <v>3597</v>
      </c>
      <c r="O1758" s="35" t="s">
        <v>3598</v>
      </c>
      <c r="P1758" s="16" t="s">
        <v>71</v>
      </c>
      <c r="Q1758" s="16" t="s">
        <v>131</v>
      </c>
      <c r="R1758" s="38" t="s">
        <v>73</v>
      </c>
      <c r="S1758" s="22"/>
      <c r="T1758" s="22">
        <v>1922</v>
      </c>
      <c r="U1758" s="22" t="s">
        <v>3597</v>
      </c>
      <c r="V1758" s="37" t="s">
        <v>3598</v>
      </c>
      <c r="W1758" s="16">
        <v>1000</v>
      </c>
      <c r="X1758" s="16" t="s">
        <v>74</v>
      </c>
      <c r="Y1758" s="16" t="s">
        <v>3599</v>
      </c>
      <c r="Z1758" s="16" t="s">
        <v>3600</v>
      </c>
      <c r="AA1758" s="16" t="s">
        <v>671</v>
      </c>
      <c r="AB1758" s="16" t="s">
        <v>3816</v>
      </c>
      <c r="AC1758" s="16" t="s">
        <v>3817</v>
      </c>
      <c r="AD1758" s="16" t="s">
        <v>7275</v>
      </c>
      <c r="AE1758" s="16" t="s">
        <v>3601</v>
      </c>
      <c r="AF1758" s="24">
        <v>2948278</v>
      </c>
      <c r="AG1758" s="25" t="s">
        <v>78</v>
      </c>
      <c r="AH1758" s="24">
        <v>2948278</v>
      </c>
      <c r="AI1758" s="26" t="s">
        <v>78</v>
      </c>
      <c r="AJ1758" s="27">
        <v>43801</v>
      </c>
      <c r="AK1758" s="19"/>
      <c r="AL1758" s="28">
        <f t="shared" ca="1" si="148"/>
        <v>5.333333333333333</v>
      </c>
      <c r="AM1758" s="16" t="s">
        <v>183</v>
      </c>
      <c r="AN1758" s="16" t="s">
        <v>94</v>
      </c>
      <c r="AO1758" s="36" t="s">
        <v>3818</v>
      </c>
      <c r="AP1758" s="30">
        <v>6.9690000000000002E-2</v>
      </c>
      <c r="AQ1758" s="31" t="s">
        <v>8140</v>
      </c>
      <c r="AR1758" s="16" t="s">
        <v>8141</v>
      </c>
      <c r="AS1758" s="16" t="s">
        <v>107</v>
      </c>
      <c r="AT1758" s="16"/>
      <c r="AU1758" s="33"/>
      <c r="AV1758" s="16"/>
      <c r="AW1758" s="16" t="s">
        <v>8142</v>
      </c>
      <c r="AX1758" s="16">
        <v>3105216844</v>
      </c>
      <c r="AY1758" s="16" t="s">
        <v>78</v>
      </c>
      <c r="AZ1758" s="16" t="str">
        <f t="shared" ca="1" si="150"/>
        <v xml:space="preserve"> </v>
      </c>
      <c r="BA1758" s="16" t="s">
        <v>87</v>
      </c>
      <c r="BB1758" s="16" t="s">
        <v>87</v>
      </c>
      <c r="BC1758" s="16"/>
      <c r="BD1758" s="18" t="s">
        <v>87</v>
      </c>
      <c r="BE1758" s="16"/>
      <c r="BF1758" s="16" t="s">
        <v>87</v>
      </c>
      <c r="BG1758" s="31"/>
      <c r="BH1758" s="16"/>
      <c r="BI1758" s="19"/>
      <c r="BJ1758" s="16"/>
      <c r="BK1758" s="16"/>
      <c r="BL1758" s="34"/>
    </row>
    <row r="1759" spans="1:64">
      <c r="A1759" s="15">
        <v>1923</v>
      </c>
      <c r="B1759" s="16">
        <v>301</v>
      </c>
      <c r="C1759" s="17" t="s">
        <v>64</v>
      </c>
      <c r="D1759" s="18">
        <v>1005997766</v>
      </c>
      <c r="E1759" s="18">
        <v>1005997766</v>
      </c>
      <c r="F1759" s="18">
        <v>1005997766</v>
      </c>
      <c r="G1759" s="17" t="s">
        <v>8143</v>
      </c>
      <c r="H1759" s="16" t="s">
        <v>89</v>
      </c>
      <c r="I1759" s="19">
        <v>36005</v>
      </c>
      <c r="J1759" s="16">
        <f t="shared" ca="1" si="149"/>
        <v>26</v>
      </c>
      <c r="K1759" s="17" t="s">
        <v>67</v>
      </c>
      <c r="L1759" s="16">
        <v>4070</v>
      </c>
      <c r="M1759" s="16" t="s">
        <v>3596</v>
      </c>
      <c r="N1759" s="16" t="s">
        <v>3597</v>
      </c>
      <c r="O1759" s="35" t="s">
        <v>3598</v>
      </c>
      <c r="P1759" s="16" t="s">
        <v>71</v>
      </c>
      <c r="Q1759" s="16" t="s">
        <v>131</v>
      </c>
      <c r="R1759" s="38" t="s">
        <v>73</v>
      </c>
      <c r="S1759" s="22"/>
      <c r="T1759" s="22">
        <v>1923</v>
      </c>
      <c r="U1759" s="22" t="s">
        <v>3597</v>
      </c>
      <c r="V1759" s="37" t="s">
        <v>3598</v>
      </c>
      <c r="W1759" s="16">
        <v>1000</v>
      </c>
      <c r="X1759" s="16" t="s">
        <v>74</v>
      </c>
      <c r="Y1759" s="16" t="s">
        <v>3599</v>
      </c>
      <c r="Z1759" s="16" t="s">
        <v>3600</v>
      </c>
      <c r="AA1759" s="16" t="s">
        <v>478</v>
      </c>
      <c r="AB1759" s="16" t="s">
        <v>479</v>
      </c>
      <c r="AC1759" s="16" t="s">
        <v>480</v>
      </c>
      <c r="AD1759" s="16"/>
      <c r="AE1759" s="16" t="s">
        <v>3601</v>
      </c>
      <c r="AF1759" s="24">
        <v>2948278</v>
      </c>
      <c r="AG1759" s="25" t="s">
        <v>78</v>
      </c>
      <c r="AH1759" s="24">
        <v>2948278</v>
      </c>
      <c r="AI1759" s="26" t="s">
        <v>78</v>
      </c>
      <c r="AJ1759" s="27">
        <v>43801</v>
      </c>
      <c r="AK1759" s="19"/>
      <c r="AL1759" s="28">
        <f t="shared" ca="1" si="148"/>
        <v>5.333333333333333</v>
      </c>
      <c r="AM1759" s="16" t="s">
        <v>183</v>
      </c>
      <c r="AN1759" s="16" t="s">
        <v>121</v>
      </c>
      <c r="AO1759" s="36" t="s">
        <v>481</v>
      </c>
      <c r="AP1759" s="30">
        <v>6.9690000000000002E-2</v>
      </c>
      <c r="AQ1759" s="31" t="s">
        <v>8144</v>
      </c>
      <c r="AR1759" s="16" t="s">
        <v>8144</v>
      </c>
      <c r="AS1759" s="16" t="s">
        <v>107</v>
      </c>
      <c r="AT1759" s="16"/>
      <c r="AU1759" s="33"/>
      <c r="AV1759" s="16"/>
      <c r="AW1759" s="16" t="s">
        <v>8145</v>
      </c>
      <c r="AX1759" s="16">
        <v>3207593265</v>
      </c>
      <c r="AY1759" s="16" t="s">
        <v>78</v>
      </c>
      <c r="AZ1759" s="16" t="str">
        <f t="shared" ca="1" si="150"/>
        <v xml:space="preserve"> </v>
      </c>
      <c r="BA1759" s="16" t="s">
        <v>87</v>
      </c>
      <c r="BB1759" s="16" t="s">
        <v>87</v>
      </c>
      <c r="BC1759" s="16"/>
      <c r="BD1759" s="18" t="s">
        <v>87</v>
      </c>
      <c r="BE1759" s="16"/>
      <c r="BF1759" s="16" t="s">
        <v>87</v>
      </c>
      <c r="BG1759" s="31"/>
      <c r="BH1759" s="16"/>
      <c r="BI1759" s="19"/>
      <c r="BJ1759" s="16"/>
      <c r="BK1759" s="16"/>
      <c r="BL1759" s="34"/>
    </row>
    <row r="1760" spans="1:64">
      <c r="A1760" s="15">
        <v>1924</v>
      </c>
      <c r="B1760" s="16">
        <v>301</v>
      </c>
      <c r="C1760" s="17" t="s">
        <v>64</v>
      </c>
      <c r="D1760" s="18">
        <v>1237688145</v>
      </c>
      <c r="E1760" s="18">
        <v>1237688145</v>
      </c>
      <c r="F1760" s="18">
        <v>1237688145</v>
      </c>
      <c r="G1760" s="17" t="s">
        <v>8146</v>
      </c>
      <c r="H1760" s="16" t="s">
        <v>229</v>
      </c>
      <c r="I1760" s="19">
        <v>31903</v>
      </c>
      <c r="J1760" s="16">
        <f t="shared" ca="1" si="149"/>
        <v>37</v>
      </c>
      <c r="K1760" s="17" t="s">
        <v>67</v>
      </c>
      <c r="L1760" s="16">
        <v>4070</v>
      </c>
      <c r="M1760" s="16" t="s">
        <v>3596</v>
      </c>
      <c r="N1760" s="16" t="s">
        <v>3597</v>
      </c>
      <c r="O1760" s="35" t="s">
        <v>3598</v>
      </c>
      <c r="P1760" s="16" t="s">
        <v>71</v>
      </c>
      <c r="Q1760" s="16" t="s">
        <v>131</v>
      </c>
      <c r="R1760" s="38" t="s">
        <v>73</v>
      </c>
      <c r="S1760" s="22"/>
      <c r="T1760" s="22">
        <v>1924</v>
      </c>
      <c r="U1760" s="22" t="s">
        <v>3597</v>
      </c>
      <c r="V1760" s="37" t="s">
        <v>3598</v>
      </c>
      <c r="W1760" s="16">
        <v>1000</v>
      </c>
      <c r="X1760" s="16" t="s">
        <v>74</v>
      </c>
      <c r="Y1760" s="16" t="s">
        <v>3599</v>
      </c>
      <c r="Z1760" s="16" t="s">
        <v>3600</v>
      </c>
      <c r="AA1760" s="16" t="s">
        <v>478</v>
      </c>
      <c r="AB1760" s="16" t="s">
        <v>3976</v>
      </c>
      <c r="AC1760" s="16" t="s">
        <v>480</v>
      </c>
      <c r="AD1760" s="16"/>
      <c r="AE1760" s="16" t="s">
        <v>3601</v>
      </c>
      <c r="AF1760" s="24">
        <v>2948278</v>
      </c>
      <c r="AG1760" s="25" t="s">
        <v>78</v>
      </c>
      <c r="AH1760" s="24">
        <v>2948278</v>
      </c>
      <c r="AI1760" s="26" t="s">
        <v>78</v>
      </c>
      <c r="AJ1760" s="27">
        <v>43801</v>
      </c>
      <c r="AK1760" s="19"/>
      <c r="AL1760" s="28">
        <f t="shared" ca="1" si="148"/>
        <v>5.333333333333333</v>
      </c>
      <c r="AM1760" s="16" t="s">
        <v>173</v>
      </c>
      <c r="AN1760" s="16" t="s">
        <v>121</v>
      </c>
      <c r="AO1760" s="36" t="s">
        <v>481</v>
      </c>
      <c r="AP1760" s="30">
        <v>6.9690000000000002E-2</v>
      </c>
      <c r="AQ1760" s="31" t="s">
        <v>8147</v>
      </c>
      <c r="AR1760" s="16" t="s">
        <v>8148</v>
      </c>
      <c r="AS1760" s="16" t="s">
        <v>107</v>
      </c>
      <c r="AT1760" s="16"/>
      <c r="AU1760" s="33"/>
      <c r="AV1760" s="16"/>
      <c r="AW1760" s="16" t="s">
        <v>4254</v>
      </c>
      <c r="AX1760" s="16">
        <v>3124568226</v>
      </c>
      <c r="AY1760" s="16" t="s">
        <v>78</v>
      </c>
      <c r="AZ1760" s="16" t="str">
        <f t="shared" ca="1" si="150"/>
        <v xml:space="preserve"> </v>
      </c>
      <c r="BA1760" s="16" t="s">
        <v>87</v>
      </c>
      <c r="BB1760" s="16" t="s">
        <v>87</v>
      </c>
      <c r="BC1760" s="16"/>
      <c r="BD1760" s="18" t="s">
        <v>87</v>
      </c>
      <c r="BE1760" s="16"/>
      <c r="BF1760" s="16" t="s">
        <v>87</v>
      </c>
      <c r="BG1760" s="31"/>
      <c r="BH1760" s="16"/>
      <c r="BI1760" s="19"/>
      <c r="BJ1760" s="16"/>
      <c r="BK1760" s="16"/>
      <c r="BL1760" s="34"/>
    </row>
    <row r="1761" spans="1:64">
      <c r="A1761" s="15">
        <v>1925</v>
      </c>
      <c r="B1761" s="16">
        <v>301</v>
      </c>
      <c r="C1761" s="17" t="s">
        <v>64</v>
      </c>
      <c r="D1761" s="18">
        <v>80246154</v>
      </c>
      <c r="E1761" s="18">
        <v>80246154</v>
      </c>
      <c r="F1761" s="18">
        <v>80246154</v>
      </c>
      <c r="G1761" s="17" t="s">
        <v>8149</v>
      </c>
      <c r="H1761" s="16" t="s">
        <v>236</v>
      </c>
      <c r="I1761" s="19">
        <v>30522</v>
      </c>
      <c r="J1761" s="16">
        <f t="shared" ca="1" si="149"/>
        <v>41</v>
      </c>
      <c r="K1761" s="17" t="s">
        <v>67</v>
      </c>
      <c r="L1761" s="16">
        <v>4070</v>
      </c>
      <c r="M1761" s="16" t="s">
        <v>3596</v>
      </c>
      <c r="N1761" s="16" t="s">
        <v>3597</v>
      </c>
      <c r="O1761" s="35" t="s">
        <v>3598</v>
      </c>
      <c r="P1761" s="16" t="s">
        <v>71</v>
      </c>
      <c r="Q1761" s="16" t="s">
        <v>131</v>
      </c>
      <c r="R1761" s="38" t="s">
        <v>73</v>
      </c>
      <c r="S1761" s="22"/>
      <c r="T1761" s="22">
        <v>1925</v>
      </c>
      <c r="U1761" s="22" t="s">
        <v>3597</v>
      </c>
      <c r="V1761" s="37" t="s">
        <v>3598</v>
      </c>
      <c r="W1761" s="16">
        <v>1000</v>
      </c>
      <c r="X1761" s="16" t="s">
        <v>74</v>
      </c>
      <c r="Y1761" s="16" t="s">
        <v>3599</v>
      </c>
      <c r="Z1761" s="16" t="s">
        <v>3600</v>
      </c>
      <c r="AA1761" s="16" t="s">
        <v>421</v>
      </c>
      <c r="AB1761" s="16" t="s">
        <v>3649</v>
      </c>
      <c r="AC1761" s="16" t="s">
        <v>545</v>
      </c>
      <c r="AD1761" s="16" t="s">
        <v>8150</v>
      </c>
      <c r="AE1761" s="16" t="s">
        <v>3601</v>
      </c>
      <c r="AF1761" s="24">
        <v>2948278</v>
      </c>
      <c r="AG1761" s="25" t="s">
        <v>78</v>
      </c>
      <c r="AH1761" s="24">
        <v>2948278</v>
      </c>
      <c r="AI1761" s="26" t="s">
        <v>78</v>
      </c>
      <c r="AJ1761" s="27">
        <v>43801</v>
      </c>
      <c r="AK1761" s="19"/>
      <c r="AL1761" s="28">
        <f t="shared" ca="1" si="148"/>
        <v>5.333333333333333</v>
      </c>
      <c r="AM1761" s="16" t="s">
        <v>183</v>
      </c>
      <c r="AN1761" s="16" t="s">
        <v>94</v>
      </c>
      <c r="AO1761" s="36" t="s">
        <v>3838</v>
      </c>
      <c r="AP1761" s="30">
        <v>6.9690000000000002E-2</v>
      </c>
      <c r="AQ1761" s="31" t="s">
        <v>8151</v>
      </c>
      <c r="AR1761" s="16" t="s">
        <v>8152</v>
      </c>
      <c r="AS1761" s="16" t="s">
        <v>107</v>
      </c>
      <c r="AT1761" s="16"/>
      <c r="AU1761" s="33"/>
      <c r="AV1761" s="16"/>
      <c r="AW1761" s="16" t="s">
        <v>8153</v>
      </c>
      <c r="AX1761" s="16">
        <v>3232725846</v>
      </c>
      <c r="AY1761" s="16" t="s">
        <v>78</v>
      </c>
      <c r="AZ1761" s="16" t="str">
        <f t="shared" ca="1" si="150"/>
        <v xml:space="preserve"> </v>
      </c>
      <c r="BA1761" s="16" t="s">
        <v>87</v>
      </c>
      <c r="BB1761" s="16" t="s">
        <v>87</v>
      </c>
      <c r="BC1761" s="16"/>
      <c r="BD1761" s="18" t="s">
        <v>87</v>
      </c>
      <c r="BE1761" s="16"/>
      <c r="BF1761" s="16" t="s">
        <v>87</v>
      </c>
      <c r="BG1761" s="31"/>
      <c r="BH1761" s="16"/>
      <c r="BI1761" s="19"/>
      <c r="BJ1761" s="16"/>
      <c r="BK1761" s="16"/>
      <c r="BL1761" s="34"/>
    </row>
    <row r="1762" spans="1:64">
      <c r="A1762" s="15">
        <v>1926</v>
      </c>
      <c r="B1762" s="16">
        <v>301</v>
      </c>
      <c r="C1762" s="17" t="s">
        <v>64</v>
      </c>
      <c r="D1762" s="18">
        <v>1151461978</v>
      </c>
      <c r="E1762" s="18">
        <v>1151461978</v>
      </c>
      <c r="F1762" s="18">
        <v>1151461978</v>
      </c>
      <c r="G1762" s="17" t="s">
        <v>8154</v>
      </c>
      <c r="H1762" s="16" t="s">
        <v>89</v>
      </c>
      <c r="I1762" s="19">
        <v>31397</v>
      </c>
      <c r="J1762" s="16">
        <f t="shared" ca="1" si="149"/>
        <v>39</v>
      </c>
      <c r="K1762" s="17" t="s">
        <v>67</v>
      </c>
      <c r="L1762" s="16">
        <v>4070</v>
      </c>
      <c r="M1762" s="16" t="s">
        <v>3596</v>
      </c>
      <c r="N1762" s="16" t="s">
        <v>3597</v>
      </c>
      <c r="O1762" s="35" t="s">
        <v>3598</v>
      </c>
      <c r="P1762" s="16" t="s">
        <v>71</v>
      </c>
      <c r="Q1762" s="16" t="s">
        <v>131</v>
      </c>
      <c r="R1762" s="38" t="s">
        <v>73</v>
      </c>
      <c r="S1762" s="22"/>
      <c r="T1762" s="22">
        <v>1926</v>
      </c>
      <c r="U1762" s="22" t="s">
        <v>3597</v>
      </c>
      <c r="V1762" s="37" t="s">
        <v>3598</v>
      </c>
      <c r="W1762" s="16">
        <v>1000</v>
      </c>
      <c r="X1762" s="16" t="s">
        <v>74</v>
      </c>
      <c r="Y1762" s="16" t="s">
        <v>3599</v>
      </c>
      <c r="Z1762" s="16" t="s">
        <v>3600</v>
      </c>
      <c r="AA1762" s="16" t="s">
        <v>421</v>
      </c>
      <c r="AB1762" s="16" t="s">
        <v>3836</v>
      </c>
      <c r="AC1762" s="16" t="s">
        <v>545</v>
      </c>
      <c r="AD1762" s="16" t="s">
        <v>3837</v>
      </c>
      <c r="AE1762" s="16" t="s">
        <v>3601</v>
      </c>
      <c r="AF1762" s="24">
        <v>2948278</v>
      </c>
      <c r="AG1762" s="25" t="s">
        <v>78</v>
      </c>
      <c r="AH1762" s="24">
        <v>2948278</v>
      </c>
      <c r="AI1762" s="26" t="s">
        <v>78</v>
      </c>
      <c r="AJ1762" s="27">
        <v>43801</v>
      </c>
      <c r="AK1762" s="19"/>
      <c r="AL1762" s="28">
        <f t="shared" ca="1" si="148"/>
        <v>5.333333333333333</v>
      </c>
      <c r="AM1762" s="16" t="s">
        <v>183</v>
      </c>
      <c r="AN1762" s="16" t="s">
        <v>94</v>
      </c>
      <c r="AO1762" s="36" t="s">
        <v>3838</v>
      </c>
      <c r="AP1762" s="30">
        <v>6.9690000000000002E-2</v>
      </c>
      <c r="AQ1762" s="31" t="s">
        <v>8155</v>
      </c>
      <c r="AR1762" s="16" t="s">
        <v>8155</v>
      </c>
      <c r="AS1762" s="16" t="s">
        <v>107</v>
      </c>
      <c r="AT1762" s="16"/>
      <c r="AU1762" s="33"/>
      <c r="AV1762" s="16"/>
      <c r="AW1762" s="16" t="s">
        <v>8156</v>
      </c>
      <c r="AX1762" s="16">
        <v>3128680916</v>
      </c>
      <c r="AY1762" s="16" t="s">
        <v>78</v>
      </c>
      <c r="AZ1762" s="16" t="str">
        <f t="shared" ca="1" si="150"/>
        <v xml:space="preserve"> </v>
      </c>
      <c r="BA1762" s="16" t="s">
        <v>87</v>
      </c>
      <c r="BB1762" s="16" t="s">
        <v>211</v>
      </c>
      <c r="BC1762" s="16"/>
      <c r="BD1762" s="18" t="s">
        <v>87</v>
      </c>
      <c r="BE1762" s="16"/>
      <c r="BF1762" s="16" t="s">
        <v>87</v>
      </c>
      <c r="BG1762" s="31"/>
      <c r="BH1762" s="16"/>
      <c r="BI1762" s="19"/>
      <c r="BJ1762" s="16"/>
      <c r="BK1762" s="16"/>
      <c r="BL1762" s="34"/>
    </row>
    <row r="1763" spans="1:64">
      <c r="A1763" s="15">
        <v>1927</v>
      </c>
      <c r="B1763" s="16">
        <v>301</v>
      </c>
      <c r="C1763" s="17" t="s">
        <v>64</v>
      </c>
      <c r="D1763" s="18">
        <v>9177258</v>
      </c>
      <c r="E1763" s="18">
        <v>9177258</v>
      </c>
      <c r="F1763" s="18">
        <v>9177258</v>
      </c>
      <c r="G1763" s="17" t="s">
        <v>8157</v>
      </c>
      <c r="H1763" s="16" t="s">
        <v>89</v>
      </c>
      <c r="I1763" s="19">
        <v>24087</v>
      </c>
      <c r="J1763" s="16">
        <f t="shared" ca="1" si="149"/>
        <v>59</v>
      </c>
      <c r="K1763" s="17" t="s">
        <v>67</v>
      </c>
      <c r="L1763" s="16">
        <v>4070</v>
      </c>
      <c r="M1763" s="16" t="s">
        <v>3596</v>
      </c>
      <c r="N1763" s="16" t="s">
        <v>3597</v>
      </c>
      <c r="O1763" s="35" t="s">
        <v>3598</v>
      </c>
      <c r="P1763" s="16" t="s">
        <v>71</v>
      </c>
      <c r="Q1763" s="16" t="s">
        <v>131</v>
      </c>
      <c r="R1763" s="38" t="s">
        <v>73</v>
      </c>
      <c r="S1763" s="22"/>
      <c r="T1763" s="22">
        <v>1927</v>
      </c>
      <c r="U1763" s="22" t="s">
        <v>3597</v>
      </c>
      <c r="V1763" s="37" t="s">
        <v>3598</v>
      </c>
      <c r="W1763" s="16">
        <v>1000</v>
      </c>
      <c r="X1763" s="16" t="s">
        <v>74</v>
      </c>
      <c r="Y1763" s="16" t="s">
        <v>3599</v>
      </c>
      <c r="Z1763" s="16" t="s">
        <v>3600</v>
      </c>
      <c r="AA1763" s="16" t="s">
        <v>421</v>
      </c>
      <c r="AB1763" s="16" t="s">
        <v>8158</v>
      </c>
      <c r="AC1763" s="16" t="s">
        <v>423</v>
      </c>
      <c r="AD1763" s="16" t="s">
        <v>3764</v>
      </c>
      <c r="AE1763" s="16" t="s">
        <v>3601</v>
      </c>
      <c r="AF1763" s="24">
        <v>2948278</v>
      </c>
      <c r="AG1763" s="25" t="s">
        <v>78</v>
      </c>
      <c r="AH1763" s="24">
        <v>2948278</v>
      </c>
      <c r="AI1763" s="26" t="s">
        <v>78</v>
      </c>
      <c r="AJ1763" s="27">
        <v>43801</v>
      </c>
      <c r="AK1763" s="19"/>
      <c r="AL1763" s="28">
        <f t="shared" ca="1" si="148"/>
        <v>5.333333333333333</v>
      </c>
      <c r="AM1763" s="16" t="s">
        <v>173</v>
      </c>
      <c r="AN1763" s="16" t="s">
        <v>121</v>
      </c>
      <c r="AO1763" s="36" t="s">
        <v>425</v>
      </c>
      <c r="AP1763" s="30">
        <v>6.9690000000000002E-2</v>
      </c>
      <c r="AQ1763" s="31" t="s">
        <v>8159</v>
      </c>
      <c r="AR1763" s="16" t="s">
        <v>8159</v>
      </c>
      <c r="AS1763" s="16" t="s">
        <v>107</v>
      </c>
      <c r="AT1763" s="16"/>
      <c r="AU1763" s="33"/>
      <c r="AV1763" s="16"/>
      <c r="AW1763" s="16" t="s">
        <v>8160</v>
      </c>
      <c r="AX1763" s="16">
        <v>3205711288</v>
      </c>
      <c r="AY1763" s="16" t="s">
        <v>78</v>
      </c>
      <c r="AZ1763" s="16" t="str">
        <f t="shared" ca="1" si="150"/>
        <v>Prepensionado</v>
      </c>
      <c r="BA1763" s="16" t="s">
        <v>87</v>
      </c>
      <c r="BB1763" s="16" t="s">
        <v>87</v>
      </c>
      <c r="BC1763" s="16"/>
      <c r="BD1763" s="18" t="s">
        <v>87</v>
      </c>
      <c r="BE1763" s="16"/>
      <c r="BF1763" s="16" t="s">
        <v>87</v>
      </c>
      <c r="BG1763" s="31"/>
      <c r="BH1763" s="16"/>
      <c r="BI1763" s="19"/>
      <c r="BJ1763" s="16"/>
      <c r="BK1763" s="16"/>
      <c r="BL1763" s="34"/>
    </row>
    <row r="1764" spans="1:64">
      <c r="A1764" s="15">
        <v>1928</v>
      </c>
      <c r="B1764" s="16">
        <v>301</v>
      </c>
      <c r="C1764" s="17" t="s">
        <v>64</v>
      </c>
      <c r="D1764" s="18">
        <v>77165266</v>
      </c>
      <c r="E1764" s="18">
        <v>77165266</v>
      </c>
      <c r="F1764" s="18">
        <v>77165266</v>
      </c>
      <c r="G1764" s="17" t="s">
        <v>8161</v>
      </c>
      <c r="H1764" s="16" t="s">
        <v>89</v>
      </c>
      <c r="I1764" s="19">
        <v>24903</v>
      </c>
      <c r="J1764" s="16">
        <f t="shared" ca="1" si="149"/>
        <v>57</v>
      </c>
      <c r="K1764" s="17" t="s">
        <v>67</v>
      </c>
      <c r="L1764" s="16">
        <v>4070</v>
      </c>
      <c r="M1764" s="16" t="s">
        <v>3596</v>
      </c>
      <c r="N1764" s="16" t="s">
        <v>3597</v>
      </c>
      <c r="O1764" s="35" t="s">
        <v>3598</v>
      </c>
      <c r="P1764" s="16" t="s">
        <v>71</v>
      </c>
      <c r="Q1764" s="16" t="s">
        <v>131</v>
      </c>
      <c r="R1764" s="38" t="s">
        <v>73</v>
      </c>
      <c r="S1764" s="22"/>
      <c r="T1764" s="22">
        <v>1928</v>
      </c>
      <c r="U1764" s="22" t="s">
        <v>3597</v>
      </c>
      <c r="V1764" s="37" t="s">
        <v>3598</v>
      </c>
      <c r="W1764" s="16">
        <v>1000</v>
      </c>
      <c r="X1764" s="16" t="s">
        <v>74</v>
      </c>
      <c r="Y1764" s="16" t="s">
        <v>3599</v>
      </c>
      <c r="Z1764" s="16" t="s">
        <v>3600</v>
      </c>
      <c r="AA1764" s="16" t="s">
        <v>421</v>
      </c>
      <c r="AB1764" s="16" t="s">
        <v>2300</v>
      </c>
      <c r="AC1764" s="16" t="s">
        <v>423</v>
      </c>
      <c r="AD1764" s="16"/>
      <c r="AE1764" s="16" t="s">
        <v>3601</v>
      </c>
      <c r="AF1764" s="24">
        <v>2948278</v>
      </c>
      <c r="AG1764" s="25" t="s">
        <v>78</v>
      </c>
      <c r="AH1764" s="24">
        <v>2948278</v>
      </c>
      <c r="AI1764" s="26" t="s">
        <v>78</v>
      </c>
      <c r="AJ1764" s="27">
        <v>43801</v>
      </c>
      <c r="AK1764" s="19"/>
      <c r="AL1764" s="28">
        <f t="shared" ref="AL1764:AL1777" ca="1" si="151">IFERROR(IF(AJ1764=0," ",DATEDIF(AJ1764,TODAY(),"M"))/12," ")</f>
        <v>5.333333333333333</v>
      </c>
      <c r="AM1764" s="16" t="s">
        <v>173</v>
      </c>
      <c r="AN1764" s="16" t="s">
        <v>94</v>
      </c>
      <c r="AO1764" s="36" t="s">
        <v>425</v>
      </c>
      <c r="AP1764" s="30">
        <v>6.9690000000000002E-2</v>
      </c>
      <c r="AQ1764" s="31" t="s">
        <v>8162</v>
      </c>
      <c r="AR1764" s="16" t="s">
        <v>8162</v>
      </c>
      <c r="AS1764" s="16" t="s">
        <v>107</v>
      </c>
      <c r="AT1764" s="16"/>
      <c r="AU1764" s="33"/>
      <c r="AV1764" s="16"/>
      <c r="AW1764" s="16" t="s">
        <v>8163</v>
      </c>
      <c r="AX1764" s="16">
        <v>3205033862</v>
      </c>
      <c r="AY1764" s="16" t="s">
        <v>78</v>
      </c>
      <c r="AZ1764" s="16" t="str">
        <f t="shared" ca="1" si="150"/>
        <v xml:space="preserve"> </v>
      </c>
      <c r="BA1764" s="16" t="s">
        <v>87</v>
      </c>
      <c r="BB1764" s="16" t="s">
        <v>87</v>
      </c>
      <c r="BC1764" s="16"/>
      <c r="BD1764" s="18" t="s">
        <v>87</v>
      </c>
      <c r="BE1764" s="16"/>
      <c r="BF1764" s="16" t="s">
        <v>87</v>
      </c>
      <c r="BG1764" s="31"/>
      <c r="BH1764" s="16"/>
      <c r="BI1764" s="19"/>
      <c r="BJ1764" s="16"/>
      <c r="BK1764" s="16"/>
      <c r="BL1764" s="34"/>
    </row>
    <row r="1765" spans="1:64">
      <c r="A1765" s="15">
        <v>1929</v>
      </c>
      <c r="B1765" s="16">
        <v>301</v>
      </c>
      <c r="C1765" s="17" t="s">
        <v>64</v>
      </c>
      <c r="D1765" s="18">
        <v>1214464635</v>
      </c>
      <c r="E1765" s="18">
        <v>1214464635</v>
      </c>
      <c r="F1765" s="18">
        <v>1214464635</v>
      </c>
      <c r="G1765" s="17" t="s">
        <v>8164</v>
      </c>
      <c r="H1765" s="16" t="s">
        <v>89</v>
      </c>
      <c r="I1765" s="19">
        <v>31174</v>
      </c>
      <c r="J1765" s="16">
        <f t="shared" ca="1" si="149"/>
        <v>39</v>
      </c>
      <c r="K1765" s="17" t="s">
        <v>67</v>
      </c>
      <c r="L1765" s="16">
        <v>4070</v>
      </c>
      <c r="M1765" s="16" t="s">
        <v>3596</v>
      </c>
      <c r="N1765" s="16" t="s">
        <v>3597</v>
      </c>
      <c r="O1765" s="35" t="s">
        <v>3598</v>
      </c>
      <c r="P1765" s="16" t="s">
        <v>71</v>
      </c>
      <c r="Q1765" s="16" t="s">
        <v>131</v>
      </c>
      <c r="R1765" s="38" t="s">
        <v>73</v>
      </c>
      <c r="S1765" s="22"/>
      <c r="T1765" s="22">
        <v>1929</v>
      </c>
      <c r="U1765" s="22" t="s">
        <v>3597</v>
      </c>
      <c r="V1765" s="37" t="s">
        <v>3598</v>
      </c>
      <c r="W1765" s="16">
        <v>1000</v>
      </c>
      <c r="X1765" s="16" t="s">
        <v>74</v>
      </c>
      <c r="Y1765" s="16" t="s">
        <v>3599</v>
      </c>
      <c r="Z1765" s="16" t="s">
        <v>3600</v>
      </c>
      <c r="AA1765" s="16" t="s">
        <v>671</v>
      </c>
      <c r="AB1765" s="16" t="s">
        <v>4243</v>
      </c>
      <c r="AC1765" s="16" t="s">
        <v>692</v>
      </c>
      <c r="AD1765" s="16" t="s">
        <v>4244</v>
      </c>
      <c r="AE1765" s="16" t="s">
        <v>3601</v>
      </c>
      <c r="AF1765" s="24">
        <v>2948278</v>
      </c>
      <c r="AG1765" s="25" t="s">
        <v>78</v>
      </c>
      <c r="AH1765" s="24">
        <v>2948278</v>
      </c>
      <c r="AI1765" s="26" t="s">
        <v>78</v>
      </c>
      <c r="AJ1765" s="27">
        <v>43801</v>
      </c>
      <c r="AK1765" s="19"/>
      <c r="AL1765" s="28">
        <f t="shared" ca="1" si="151"/>
        <v>5.333333333333333</v>
      </c>
      <c r="AM1765" s="16" t="s">
        <v>183</v>
      </c>
      <c r="AN1765" s="16" t="s">
        <v>94</v>
      </c>
      <c r="AO1765" s="36" t="s">
        <v>693</v>
      </c>
      <c r="AP1765" s="30">
        <v>6.9690000000000002E-2</v>
      </c>
      <c r="AQ1765" s="31" t="s">
        <v>8165</v>
      </c>
      <c r="AR1765" s="16" t="s">
        <v>8165</v>
      </c>
      <c r="AS1765" s="16" t="s">
        <v>107</v>
      </c>
      <c r="AT1765" s="16"/>
      <c r="AU1765" s="33"/>
      <c r="AV1765" s="16"/>
      <c r="AW1765" s="16" t="s">
        <v>8166</v>
      </c>
      <c r="AX1765" s="16">
        <v>3233276000</v>
      </c>
      <c r="AY1765" s="16" t="s">
        <v>78</v>
      </c>
      <c r="AZ1765" s="16" t="str">
        <f t="shared" ca="1" si="150"/>
        <v xml:space="preserve"> </v>
      </c>
      <c r="BA1765" s="16" t="s">
        <v>87</v>
      </c>
      <c r="BB1765" s="16" t="s">
        <v>211</v>
      </c>
      <c r="BC1765" s="16"/>
      <c r="BD1765" s="18" t="s">
        <v>87</v>
      </c>
      <c r="BE1765" s="16"/>
      <c r="BF1765" s="16" t="s">
        <v>87</v>
      </c>
      <c r="BG1765" s="31"/>
      <c r="BH1765" s="16"/>
      <c r="BI1765" s="19"/>
      <c r="BJ1765" s="16"/>
      <c r="BK1765" s="16"/>
      <c r="BL1765" s="34"/>
    </row>
    <row r="1766" spans="1:64">
      <c r="A1766" s="15">
        <v>1930</v>
      </c>
      <c r="B1766" s="16">
        <v>301</v>
      </c>
      <c r="C1766" s="17" t="s">
        <v>64</v>
      </c>
      <c r="D1766" s="18">
        <v>96361642</v>
      </c>
      <c r="E1766" s="18">
        <v>96361642</v>
      </c>
      <c r="F1766" s="18">
        <v>96361642</v>
      </c>
      <c r="G1766" s="17" t="s">
        <v>8167</v>
      </c>
      <c r="H1766" s="16" t="s">
        <v>291</v>
      </c>
      <c r="I1766" s="19">
        <v>28308</v>
      </c>
      <c r="J1766" s="16">
        <f t="shared" ca="1" si="149"/>
        <v>47</v>
      </c>
      <c r="K1766" s="17" t="s">
        <v>67</v>
      </c>
      <c r="L1766" s="16">
        <v>4070</v>
      </c>
      <c r="M1766" s="16" t="s">
        <v>3596</v>
      </c>
      <c r="N1766" s="16" t="s">
        <v>3597</v>
      </c>
      <c r="O1766" s="35" t="s">
        <v>3598</v>
      </c>
      <c r="P1766" s="16" t="s">
        <v>71</v>
      </c>
      <c r="Q1766" s="16" t="s">
        <v>131</v>
      </c>
      <c r="R1766" s="38" t="s">
        <v>73</v>
      </c>
      <c r="S1766" s="22"/>
      <c r="T1766" s="22">
        <v>1930</v>
      </c>
      <c r="U1766" s="22" t="s">
        <v>3597</v>
      </c>
      <c r="V1766" s="37" t="s">
        <v>3598</v>
      </c>
      <c r="W1766" s="16">
        <v>1000</v>
      </c>
      <c r="X1766" s="16" t="s">
        <v>74</v>
      </c>
      <c r="Y1766" s="16" t="s">
        <v>3599</v>
      </c>
      <c r="Z1766" s="16" t="s">
        <v>3600</v>
      </c>
      <c r="AA1766" s="16" t="s">
        <v>1359</v>
      </c>
      <c r="AB1766" s="16" t="s">
        <v>1950</v>
      </c>
      <c r="AC1766" s="16" t="s">
        <v>1951</v>
      </c>
      <c r="AD1766" s="16"/>
      <c r="AE1766" s="16" t="s">
        <v>3601</v>
      </c>
      <c r="AF1766" s="24">
        <v>2948278</v>
      </c>
      <c r="AG1766" s="25" t="s">
        <v>78</v>
      </c>
      <c r="AH1766" s="24">
        <v>2948278</v>
      </c>
      <c r="AI1766" s="26" t="s">
        <v>78</v>
      </c>
      <c r="AJ1766" s="27">
        <v>43801</v>
      </c>
      <c r="AK1766" s="19"/>
      <c r="AL1766" s="28">
        <f t="shared" ca="1" si="151"/>
        <v>5.333333333333333</v>
      </c>
      <c r="AM1766" s="16" t="s">
        <v>183</v>
      </c>
      <c r="AN1766" s="16" t="s">
        <v>94</v>
      </c>
      <c r="AO1766" s="36" t="s">
        <v>1953</v>
      </c>
      <c r="AP1766" s="30">
        <v>6.9690000000000002E-2</v>
      </c>
      <c r="AQ1766" s="31" t="s">
        <v>8168</v>
      </c>
      <c r="AR1766" s="16" t="s">
        <v>8168</v>
      </c>
      <c r="AS1766" s="16" t="s">
        <v>107</v>
      </c>
      <c r="AT1766" s="16"/>
      <c r="AU1766" s="33"/>
      <c r="AV1766" s="16"/>
      <c r="AW1766" s="16" t="s">
        <v>8169</v>
      </c>
      <c r="AX1766" s="16">
        <v>3232499703</v>
      </c>
      <c r="AY1766" s="16" t="s">
        <v>78</v>
      </c>
      <c r="AZ1766" s="16" t="str">
        <f t="shared" ca="1" si="150"/>
        <v xml:space="preserve"> </v>
      </c>
      <c r="BA1766" s="16" t="s">
        <v>87</v>
      </c>
      <c r="BB1766" s="16" t="s">
        <v>87</v>
      </c>
      <c r="BC1766" s="16"/>
      <c r="BD1766" s="18" t="s">
        <v>87</v>
      </c>
      <c r="BE1766" s="16"/>
      <c r="BF1766" s="16" t="s">
        <v>87</v>
      </c>
      <c r="BG1766" s="31"/>
      <c r="BH1766" s="16"/>
      <c r="BI1766" s="19"/>
      <c r="BJ1766" s="16"/>
      <c r="BK1766" s="16"/>
      <c r="BL1766" s="34"/>
    </row>
    <row r="1767" spans="1:64">
      <c r="A1767" s="15">
        <v>1931</v>
      </c>
      <c r="B1767" s="16">
        <v>301</v>
      </c>
      <c r="C1767" s="17" t="s">
        <v>64</v>
      </c>
      <c r="D1767" s="18">
        <v>1077475041</v>
      </c>
      <c r="E1767" s="18">
        <v>1077475041</v>
      </c>
      <c r="F1767" s="18">
        <v>1077475041</v>
      </c>
      <c r="G1767" s="17" t="s">
        <v>8170</v>
      </c>
      <c r="H1767" s="16"/>
      <c r="I1767" s="19">
        <v>35567</v>
      </c>
      <c r="J1767" s="16">
        <f t="shared" ca="1" si="149"/>
        <v>27</v>
      </c>
      <c r="K1767" s="17" t="s">
        <v>67</v>
      </c>
      <c r="L1767" s="16">
        <v>4070</v>
      </c>
      <c r="M1767" s="16" t="s">
        <v>3596</v>
      </c>
      <c r="N1767" s="16" t="s">
        <v>3597</v>
      </c>
      <c r="O1767" s="35" t="s">
        <v>3598</v>
      </c>
      <c r="P1767" s="16" t="s">
        <v>71</v>
      </c>
      <c r="Q1767" s="16" t="s">
        <v>131</v>
      </c>
      <c r="R1767" s="38" t="s">
        <v>73</v>
      </c>
      <c r="S1767" s="22"/>
      <c r="T1767" s="22">
        <v>1931</v>
      </c>
      <c r="U1767" s="22" t="s">
        <v>3597</v>
      </c>
      <c r="V1767" s="37" t="s">
        <v>3598</v>
      </c>
      <c r="W1767" s="16">
        <v>1000</v>
      </c>
      <c r="X1767" s="16" t="s">
        <v>74</v>
      </c>
      <c r="Y1767" s="16" t="s">
        <v>3599</v>
      </c>
      <c r="Z1767" s="16" t="s">
        <v>3600</v>
      </c>
      <c r="AA1767" s="16" t="s">
        <v>339</v>
      </c>
      <c r="AB1767" s="16" t="s">
        <v>340</v>
      </c>
      <c r="AC1767" s="16" t="s">
        <v>341</v>
      </c>
      <c r="AD1767" s="16" t="s">
        <v>5530</v>
      </c>
      <c r="AE1767" s="16" t="s">
        <v>3601</v>
      </c>
      <c r="AF1767" s="24">
        <v>2948278</v>
      </c>
      <c r="AG1767" s="25" t="s">
        <v>78</v>
      </c>
      <c r="AH1767" s="24">
        <v>2948278</v>
      </c>
      <c r="AI1767" s="26" t="s">
        <v>78</v>
      </c>
      <c r="AJ1767" s="27">
        <v>43801</v>
      </c>
      <c r="AK1767" s="19"/>
      <c r="AL1767" s="28">
        <f t="shared" ca="1" si="151"/>
        <v>5.333333333333333</v>
      </c>
      <c r="AM1767" s="16" t="s">
        <v>183</v>
      </c>
      <c r="AN1767" s="16" t="s">
        <v>94</v>
      </c>
      <c r="AO1767" s="36" t="s">
        <v>343</v>
      </c>
      <c r="AP1767" s="30">
        <v>6.9690000000000002E-2</v>
      </c>
      <c r="AQ1767" s="31" t="s">
        <v>8171</v>
      </c>
      <c r="AR1767" s="16" t="s">
        <v>8172</v>
      </c>
      <c r="AS1767" s="16" t="s">
        <v>107</v>
      </c>
      <c r="AT1767" s="16"/>
      <c r="AU1767" s="33"/>
      <c r="AV1767" s="16"/>
      <c r="AW1767" s="16" t="s">
        <v>8173</v>
      </c>
      <c r="AX1767" s="16">
        <v>3235873488</v>
      </c>
      <c r="AY1767" s="16" t="s">
        <v>78</v>
      </c>
      <c r="AZ1767" s="16" t="str">
        <f t="shared" ca="1" si="150"/>
        <v xml:space="preserve"> </v>
      </c>
      <c r="BA1767" s="16" t="s">
        <v>87</v>
      </c>
      <c r="BB1767" s="16" t="s">
        <v>87</v>
      </c>
      <c r="BC1767" s="16"/>
      <c r="BD1767" s="18" t="s">
        <v>87</v>
      </c>
      <c r="BE1767" s="16"/>
      <c r="BF1767" s="16" t="s">
        <v>87</v>
      </c>
      <c r="BG1767" s="31"/>
      <c r="BH1767" s="16"/>
      <c r="BI1767" s="19"/>
      <c r="BJ1767" s="16"/>
      <c r="BK1767" s="16"/>
      <c r="BL1767" s="34"/>
    </row>
    <row r="1768" spans="1:64">
      <c r="A1768" s="15">
        <v>1932</v>
      </c>
      <c r="B1768" s="16">
        <v>301</v>
      </c>
      <c r="C1768" s="17" t="s">
        <v>64</v>
      </c>
      <c r="D1768" s="18">
        <v>1148956714</v>
      </c>
      <c r="E1768" s="18">
        <v>1148956714</v>
      </c>
      <c r="F1768" s="18">
        <v>1148956714</v>
      </c>
      <c r="G1768" s="17" t="s">
        <v>8174</v>
      </c>
      <c r="H1768" s="16" t="s">
        <v>89</v>
      </c>
      <c r="I1768" s="19">
        <v>33070</v>
      </c>
      <c r="J1768" s="16">
        <f t="shared" ca="1" si="149"/>
        <v>34</v>
      </c>
      <c r="K1768" s="17" t="s">
        <v>67</v>
      </c>
      <c r="L1768" s="16">
        <v>4070</v>
      </c>
      <c r="M1768" s="16" t="s">
        <v>3596</v>
      </c>
      <c r="N1768" s="16" t="s">
        <v>3597</v>
      </c>
      <c r="O1768" s="35" t="s">
        <v>3598</v>
      </c>
      <c r="P1768" s="16" t="s">
        <v>71</v>
      </c>
      <c r="Q1768" s="16" t="s">
        <v>131</v>
      </c>
      <c r="R1768" s="38" t="s">
        <v>73</v>
      </c>
      <c r="S1768" s="22"/>
      <c r="T1768" s="22">
        <v>1932</v>
      </c>
      <c r="U1768" s="22" t="s">
        <v>3597</v>
      </c>
      <c r="V1768" s="37" t="s">
        <v>3598</v>
      </c>
      <c r="W1768" s="16">
        <v>1000</v>
      </c>
      <c r="X1768" s="16" t="s">
        <v>74</v>
      </c>
      <c r="Y1768" s="16" t="s">
        <v>3599</v>
      </c>
      <c r="Z1768" s="16" t="s">
        <v>3600</v>
      </c>
      <c r="AA1768" s="16" t="s">
        <v>145</v>
      </c>
      <c r="AB1768" s="16" t="s">
        <v>146</v>
      </c>
      <c r="AC1768" s="16" t="s">
        <v>147</v>
      </c>
      <c r="AD1768" s="16"/>
      <c r="AE1768" s="16" t="s">
        <v>3601</v>
      </c>
      <c r="AF1768" s="24">
        <v>2948278</v>
      </c>
      <c r="AG1768" s="25" t="s">
        <v>78</v>
      </c>
      <c r="AH1768" s="24">
        <v>2948278</v>
      </c>
      <c r="AI1768" s="26" t="s">
        <v>78</v>
      </c>
      <c r="AJ1768" s="27">
        <v>43801</v>
      </c>
      <c r="AK1768" s="19"/>
      <c r="AL1768" s="28">
        <f t="shared" ca="1" si="151"/>
        <v>5.333333333333333</v>
      </c>
      <c r="AM1768" s="16" t="s">
        <v>120</v>
      </c>
      <c r="AN1768" s="16" t="s">
        <v>94</v>
      </c>
      <c r="AO1768" s="36" t="s">
        <v>148</v>
      </c>
      <c r="AP1768" s="30">
        <v>6.9690000000000002E-2</v>
      </c>
      <c r="AQ1768" s="31" t="s">
        <v>8175</v>
      </c>
      <c r="AR1768" s="16" t="s">
        <v>8176</v>
      </c>
      <c r="AS1768" s="16" t="s">
        <v>107</v>
      </c>
      <c r="AT1768" s="16"/>
      <c r="AU1768" s="33"/>
      <c r="AV1768" s="16"/>
      <c r="AW1768" s="16" t="s">
        <v>8177</v>
      </c>
      <c r="AX1768" s="16" t="s">
        <v>8178</v>
      </c>
      <c r="AY1768" s="16" t="s">
        <v>78</v>
      </c>
      <c r="AZ1768" s="16" t="str">
        <f t="shared" ca="1" si="150"/>
        <v xml:space="preserve"> </v>
      </c>
      <c r="BA1768" s="16" t="s">
        <v>87</v>
      </c>
      <c r="BB1768" s="16" t="s">
        <v>87</v>
      </c>
      <c r="BC1768" s="16"/>
      <c r="BD1768" s="18" t="s">
        <v>87</v>
      </c>
      <c r="BE1768" s="16"/>
      <c r="BF1768" s="16" t="s">
        <v>87</v>
      </c>
      <c r="BG1768" s="31"/>
      <c r="BH1768" s="16"/>
      <c r="BI1768" s="19"/>
      <c r="BJ1768" s="16"/>
      <c r="BK1768" s="16"/>
      <c r="BL1768" s="34"/>
    </row>
    <row r="1769" spans="1:64">
      <c r="A1769" s="15">
        <v>1933</v>
      </c>
      <c r="B1769" s="16">
        <v>301</v>
      </c>
      <c r="C1769" s="17" t="s">
        <v>64</v>
      </c>
      <c r="D1769" s="18">
        <v>5843930</v>
      </c>
      <c r="E1769" s="18">
        <v>5843930</v>
      </c>
      <c r="F1769" s="18">
        <v>5843930</v>
      </c>
      <c r="G1769" s="17" t="s">
        <v>8179</v>
      </c>
      <c r="H1769" s="16" t="s">
        <v>89</v>
      </c>
      <c r="I1769" s="19">
        <v>24440</v>
      </c>
      <c r="J1769" s="16">
        <f t="shared" ca="1" si="149"/>
        <v>58</v>
      </c>
      <c r="K1769" s="17" t="s">
        <v>67</v>
      </c>
      <c r="L1769" s="16">
        <v>4070</v>
      </c>
      <c r="M1769" s="16" t="s">
        <v>3596</v>
      </c>
      <c r="N1769" s="16" t="s">
        <v>3597</v>
      </c>
      <c r="O1769" s="35" t="s">
        <v>3598</v>
      </c>
      <c r="P1769" s="16" t="s">
        <v>71</v>
      </c>
      <c r="Q1769" s="16" t="s">
        <v>131</v>
      </c>
      <c r="R1769" s="38" t="s">
        <v>73</v>
      </c>
      <c r="S1769" s="22"/>
      <c r="T1769" s="22">
        <v>1933</v>
      </c>
      <c r="U1769" s="22" t="s">
        <v>3597</v>
      </c>
      <c r="V1769" s="37" t="s">
        <v>3598</v>
      </c>
      <c r="W1769" s="16">
        <v>1000</v>
      </c>
      <c r="X1769" s="16" t="s">
        <v>74</v>
      </c>
      <c r="Y1769" s="16" t="s">
        <v>3599</v>
      </c>
      <c r="Z1769" s="16" t="s">
        <v>3600</v>
      </c>
      <c r="AA1769" s="16" t="s">
        <v>433</v>
      </c>
      <c r="AB1769" s="16" t="s">
        <v>434</v>
      </c>
      <c r="AC1769" s="16" t="s">
        <v>435</v>
      </c>
      <c r="AD1769" s="16"/>
      <c r="AE1769" s="16" t="s">
        <v>3601</v>
      </c>
      <c r="AF1769" s="24">
        <v>2948278</v>
      </c>
      <c r="AG1769" s="25" t="s">
        <v>78</v>
      </c>
      <c r="AH1769" s="24">
        <v>2948278</v>
      </c>
      <c r="AI1769" s="26" t="s">
        <v>78</v>
      </c>
      <c r="AJ1769" s="27">
        <v>43801</v>
      </c>
      <c r="AK1769" s="19"/>
      <c r="AL1769" s="28">
        <f t="shared" ca="1" si="151"/>
        <v>5.333333333333333</v>
      </c>
      <c r="AM1769" s="16" t="s">
        <v>173</v>
      </c>
      <c r="AN1769" s="16" t="s">
        <v>94</v>
      </c>
      <c r="AO1769" s="36" t="s">
        <v>436</v>
      </c>
      <c r="AP1769" s="30">
        <v>6.9690000000000002E-2</v>
      </c>
      <c r="AQ1769" s="31" t="s">
        <v>8180</v>
      </c>
      <c r="AR1769" s="16" t="s">
        <v>8181</v>
      </c>
      <c r="AS1769" s="16" t="s">
        <v>107</v>
      </c>
      <c r="AT1769" s="16"/>
      <c r="AU1769" s="33"/>
      <c r="AV1769" s="16"/>
      <c r="AW1769" s="16" t="s">
        <v>8182</v>
      </c>
      <c r="AX1769" s="16">
        <v>314566757</v>
      </c>
      <c r="AY1769" s="16" t="s">
        <v>78</v>
      </c>
      <c r="AZ1769" s="16" t="str">
        <f t="shared" ca="1" si="150"/>
        <v xml:space="preserve"> </v>
      </c>
      <c r="BA1769" s="16" t="s">
        <v>87</v>
      </c>
      <c r="BB1769" s="16" t="s">
        <v>87</v>
      </c>
      <c r="BC1769" s="16"/>
      <c r="BD1769" s="18" t="s">
        <v>87</v>
      </c>
      <c r="BE1769" s="16"/>
      <c r="BF1769" s="16" t="s">
        <v>87</v>
      </c>
      <c r="BG1769" s="31"/>
      <c r="BH1769" s="16"/>
      <c r="BI1769" s="19"/>
      <c r="BJ1769" s="16"/>
      <c r="BK1769" s="16"/>
      <c r="BL1769" s="34"/>
    </row>
    <row r="1770" spans="1:64">
      <c r="A1770" s="15">
        <v>1934</v>
      </c>
      <c r="B1770" s="16">
        <v>301</v>
      </c>
      <c r="C1770" s="17" t="s">
        <v>64</v>
      </c>
      <c r="D1770" s="18">
        <v>88210952</v>
      </c>
      <c r="E1770" s="18">
        <v>88210952</v>
      </c>
      <c r="F1770" s="18">
        <v>88210952</v>
      </c>
      <c r="G1770" s="17" t="s">
        <v>8183</v>
      </c>
      <c r="H1770" s="16" t="s">
        <v>851</v>
      </c>
      <c r="I1770" s="19">
        <v>27259</v>
      </c>
      <c r="J1770" s="16">
        <f t="shared" ca="1" si="149"/>
        <v>50</v>
      </c>
      <c r="K1770" s="17" t="s">
        <v>67</v>
      </c>
      <c r="L1770" s="16">
        <v>4070</v>
      </c>
      <c r="M1770" s="16" t="s">
        <v>3596</v>
      </c>
      <c r="N1770" s="16" t="s">
        <v>3597</v>
      </c>
      <c r="O1770" s="35" t="s">
        <v>3598</v>
      </c>
      <c r="P1770" s="16" t="s">
        <v>71</v>
      </c>
      <c r="Q1770" s="16" t="s">
        <v>131</v>
      </c>
      <c r="R1770" s="38" t="s">
        <v>73</v>
      </c>
      <c r="S1770" s="22"/>
      <c r="T1770" s="22">
        <v>1934</v>
      </c>
      <c r="U1770" s="22" t="s">
        <v>3597</v>
      </c>
      <c r="V1770" s="37" t="s">
        <v>3598</v>
      </c>
      <c r="W1770" s="16">
        <v>1000</v>
      </c>
      <c r="X1770" s="16" t="s">
        <v>74</v>
      </c>
      <c r="Y1770" s="16" t="s">
        <v>3599</v>
      </c>
      <c r="Z1770" s="16" t="s">
        <v>3600</v>
      </c>
      <c r="AA1770" s="16" t="s">
        <v>145</v>
      </c>
      <c r="AB1770" s="16" t="s">
        <v>146</v>
      </c>
      <c r="AC1770" s="16" t="s">
        <v>147</v>
      </c>
      <c r="AD1770" s="16"/>
      <c r="AE1770" s="16" t="s">
        <v>1324</v>
      </c>
      <c r="AF1770" s="24">
        <v>2948278</v>
      </c>
      <c r="AG1770" s="25" t="s">
        <v>78</v>
      </c>
      <c r="AH1770" s="24">
        <v>2948278</v>
      </c>
      <c r="AI1770" s="26" t="s">
        <v>78</v>
      </c>
      <c r="AJ1770" s="27">
        <v>45460</v>
      </c>
      <c r="AK1770" s="19" t="s">
        <v>8184</v>
      </c>
      <c r="AL1770" s="28">
        <f t="shared" ca="1" si="151"/>
        <v>0.75</v>
      </c>
      <c r="AM1770" s="16" t="s">
        <v>120</v>
      </c>
      <c r="AN1770" s="16" t="s">
        <v>94</v>
      </c>
      <c r="AO1770" s="36" t="s">
        <v>148</v>
      </c>
      <c r="AP1770" s="30">
        <v>6.9690000000000002E-2</v>
      </c>
      <c r="AQ1770" s="31" t="s">
        <v>8185</v>
      </c>
      <c r="AR1770" s="16" t="s">
        <v>8186</v>
      </c>
      <c r="AS1770" s="16" t="s">
        <v>107</v>
      </c>
      <c r="AT1770" s="16"/>
      <c r="AU1770" s="33"/>
      <c r="AV1770" s="16"/>
      <c r="AW1770" s="16" t="s">
        <v>8187</v>
      </c>
      <c r="AX1770" s="16">
        <v>3135129691</v>
      </c>
      <c r="AY1770" s="16" t="s">
        <v>78</v>
      </c>
      <c r="AZ1770" s="16" t="str">
        <f t="shared" ca="1" si="150"/>
        <v xml:space="preserve"> </v>
      </c>
      <c r="BA1770" s="16" t="s">
        <v>87</v>
      </c>
      <c r="BB1770" s="16" t="s">
        <v>87</v>
      </c>
      <c r="BC1770" s="16"/>
      <c r="BD1770" s="18" t="s">
        <v>87</v>
      </c>
      <c r="BE1770" s="16"/>
      <c r="BF1770" s="16" t="s">
        <v>87</v>
      </c>
      <c r="BG1770" s="31"/>
      <c r="BH1770" s="16"/>
      <c r="BI1770" s="19"/>
      <c r="BJ1770" s="16"/>
      <c r="BK1770" s="16"/>
      <c r="BL1770" s="34"/>
    </row>
    <row r="1771" spans="1:64">
      <c r="A1771" s="15">
        <v>1935</v>
      </c>
      <c r="B1771" s="16">
        <v>301</v>
      </c>
      <c r="C1771" s="17" t="s">
        <v>64</v>
      </c>
      <c r="D1771" s="18">
        <v>1116256946</v>
      </c>
      <c r="E1771" s="18">
        <v>1116256946</v>
      </c>
      <c r="F1771" s="18">
        <v>1116256946</v>
      </c>
      <c r="G1771" s="17" t="s">
        <v>8188</v>
      </c>
      <c r="H1771" s="16"/>
      <c r="I1771" s="19">
        <v>33882</v>
      </c>
      <c r="J1771" s="16">
        <f t="shared" ca="1" si="149"/>
        <v>32</v>
      </c>
      <c r="K1771" s="17" t="s">
        <v>67</v>
      </c>
      <c r="L1771" s="16">
        <v>4070</v>
      </c>
      <c r="M1771" s="16" t="s">
        <v>3596</v>
      </c>
      <c r="N1771" s="16" t="s">
        <v>3597</v>
      </c>
      <c r="O1771" s="35" t="s">
        <v>3598</v>
      </c>
      <c r="P1771" s="16" t="s">
        <v>71</v>
      </c>
      <c r="Q1771" s="16" t="s">
        <v>131</v>
      </c>
      <c r="R1771" s="38" t="s">
        <v>73</v>
      </c>
      <c r="S1771" s="22"/>
      <c r="T1771" s="22">
        <v>1935</v>
      </c>
      <c r="U1771" s="22" t="s">
        <v>3597</v>
      </c>
      <c r="V1771" s="37" t="s">
        <v>3598</v>
      </c>
      <c r="W1771" s="16">
        <v>1000</v>
      </c>
      <c r="X1771" s="16" t="s">
        <v>74</v>
      </c>
      <c r="Y1771" s="16" t="s">
        <v>3599</v>
      </c>
      <c r="Z1771" s="16" t="s">
        <v>3600</v>
      </c>
      <c r="AA1771" s="16" t="s">
        <v>463</v>
      </c>
      <c r="AB1771" s="16" t="s">
        <v>8189</v>
      </c>
      <c r="AC1771" s="16" t="s">
        <v>465</v>
      </c>
      <c r="AD1771" s="16"/>
      <c r="AE1771" s="16" t="s">
        <v>3601</v>
      </c>
      <c r="AF1771" s="24">
        <v>2948278</v>
      </c>
      <c r="AG1771" s="25" t="s">
        <v>78</v>
      </c>
      <c r="AH1771" s="24">
        <v>2948278</v>
      </c>
      <c r="AI1771" s="26" t="s">
        <v>78</v>
      </c>
      <c r="AJ1771" s="27">
        <v>43801</v>
      </c>
      <c r="AK1771" s="19"/>
      <c r="AL1771" s="28">
        <f t="shared" ca="1" si="151"/>
        <v>5.333333333333333</v>
      </c>
      <c r="AM1771" s="16" t="s">
        <v>183</v>
      </c>
      <c r="AN1771" s="16" t="s">
        <v>94</v>
      </c>
      <c r="AO1771" s="36" t="s">
        <v>466</v>
      </c>
      <c r="AP1771" s="30">
        <v>6.9690000000000002E-2</v>
      </c>
      <c r="AQ1771" s="31" t="s">
        <v>8190</v>
      </c>
      <c r="AR1771" s="16" t="s">
        <v>8190</v>
      </c>
      <c r="AS1771" s="16" t="s">
        <v>107</v>
      </c>
      <c r="AT1771" s="16"/>
      <c r="AU1771" s="33"/>
      <c r="AV1771" s="16"/>
      <c r="AW1771" s="16" t="s">
        <v>8191</v>
      </c>
      <c r="AX1771" s="16">
        <v>3146835155</v>
      </c>
      <c r="AY1771" s="16" t="s">
        <v>78</v>
      </c>
      <c r="AZ1771" s="16" t="str">
        <f t="shared" ca="1" si="150"/>
        <v xml:space="preserve"> </v>
      </c>
      <c r="BA1771" s="16" t="s">
        <v>87</v>
      </c>
      <c r="BB1771" s="16" t="s">
        <v>87</v>
      </c>
      <c r="BC1771" s="16"/>
      <c r="BD1771" s="18" t="s">
        <v>87</v>
      </c>
      <c r="BE1771" s="16"/>
      <c r="BF1771" s="16" t="s">
        <v>87</v>
      </c>
      <c r="BG1771" s="31"/>
      <c r="BH1771" s="16"/>
      <c r="BI1771" s="19"/>
      <c r="BJ1771" s="16"/>
      <c r="BK1771" s="16"/>
      <c r="BL1771" s="34"/>
    </row>
    <row r="1772" spans="1:64">
      <c r="A1772" s="15">
        <v>1936</v>
      </c>
      <c r="B1772" s="16">
        <v>301</v>
      </c>
      <c r="C1772" s="17" t="s">
        <v>112</v>
      </c>
      <c r="D1772" s="18">
        <v>1148956652</v>
      </c>
      <c r="E1772" s="18">
        <v>1148956652</v>
      </c>
      <c r="F1772" s="18">
        <v>1148956652</v>
      </c>
      <c r="G1772" s="17" t="s">
        <v>8192</v>
      </c>
      <c r="H1772" s="16" t="s">
        <v>89</v>
      </c>
      <c r="I1772" s="19">
        <v>29949</v>
      </c>
      <c r="J1772" s="16">
        <f t="shared" ca="1" si="149"/>
        <v>43</v>
      </c>
      <c r="K1772" s="17" t="s">
        <v>67</v>
      </c>
      <c r="L1772" s="16">
        <v>4070</v>
      </c>
      <c r="M1772" s="16" t="s">
        <v>3596</v>
      </c>
      <c r="N1772" s="16" t="s">
        <v>3597</v>
      </c>
      <c r="O1772" s="35" t="s">
        <v>3598</v>
      </c>
      <c r="P1772" s="16" t="s">
        <v>71</v>
      </c>
      <c r="Q1772" s="16" t="s">
        <v>131</v>
      </c>
      <c r="R1772" s="38" t="s">
        <v>73</v>
      </c>
      <c r="S1772" s="22"/>
      <c r="T1772" s="22">
        <v>1936</v>
      </c>
      <c r="U1772" s="22" t="s">
        <v>3597</v>
      </c>
      <c r="V1772" s="37" t="s">
        <v>3598</v>
      </c>
      <c r="W1772" s="16">
        <v>1000</v>
      </c>
      <c r="X1772" s="16" t="s">
        <v>74</v>
      </c>
      <c r="Y1772" s="16" t="s">
        <v>3599</v>
      </c>
      <c r="Z1772" s="16" t="s">
        <v>3600</v>
      </c>
      <c r="AA1772" s="16" t="s">
        <v>145</v>
      </c>
      <c r="AB1772" s="16" t="s">
        <v>3668</v>
      </c>
      <c r="AC1772" s="16" t="s">
        <v>147</v>
      </c>
      <c r="AD1772" s="16"/>
      <c r="AE1772" s="16" t="s">
        <v>3601</v>
      </c>
      <c r="AF1772" s="24">
        <v>2948278</v>
      </c>
      <c r="AG1772" s="25" t="s">
        <v>78</v>
      </c>
      <c r="AH1772" s="24">
        <v>2948278</v>
      </c>
      <c r="AI1772" s="26" t="s">
        <v>78</v>
      </c>
      <c r="AJ1772" s="27">
        <v>43801</v>
      </c>
      <c r="AK1772" s="19"/>
      <c r="AL1772" s="28">
        <f t="shared" ca="1" si="151"/>
        <v>5.333333333333333</v>
      </c>
      <c r="AM1772" s="16" t="s">
        <v>183</v>
      </c>
      <c r="AN1772" s="16" t="s">
        <v>94</v>
      </c>
      <c r="AO1772" s="36" t="s">
        <v>148</v>
      </c>
      <c r="AP1772" s="30">
        <v>6.9690000000000002E-2</v>
      </c>
      <c r="AQ1772" s="31" t="s">
        <v>8193</v>
      </c>
      <c r="AR1772" s="16" t="s">
        <v>8193</v>
      </c>
      <c r="AS1772" s="16" t="s">
        <v>107</v>
      </c>
      <c r="AT1772" s="16"/>
      <c r="AU1772" s="33"/>
      <c r="AV1772" s="16"/>
      <c r="AW1772" s="16" t="s">
        <v>8194</v>
      </c>
      <c r="AX1772" s="16">
        <v>3213181530</v>
      </c>
      <c r="AY1772" s="16" t="s">
        <v>78</v>
      </c>
      <c r="AZ1772" s="16" t="str">
        <f t="shared" ca="1" si="150"/>
        <v xml:space="preserve"> </v>
      </c>
      <c r="BA1772" s="16" t="s">
        <v>87</v>
      </c>
      <c r="BB1772" s="16" t="s">
        <v>87</v>
      </c>
      <c r="BC1772" s="16"/>
      <c r="BD1772" s="18" t="s">
        <v>87</v>
      </c>
      <c r="BE1772" s="16"/>
      <c r="BF1772" s="16" t="s">
        <v>87</v>
      </c>
      <c r="BG1772" s="31"/>
      <c r="BH1772" s="16"/>
      <c r="BI1772" s="19"/>
      <c r="BJ1772" s="16"/>
      <c r="BK1772" s="16"/>
      <c r="BL1772" s="34"/>
    </row>
    <row r="1773" spans="1:64">
      <c r="A1773" s="15">
        <v>1938</v>
      </c>
      <c r="B1773" s="16">
        <v>301</v>
      </c>
      <c r="C1773" s="17" t="s">
        <v>112</v>
      </c>
      <c r="D1773" s="18">
        <v>36348182</v>
      </c>
      <c r="E1773" s="18">
        <v>36348182</v>
      </c>
      <c r="F1773" s="18">
        <v>36348182</v>
      </c>
      <c r="G1773" s="17" t="s">
        <v>8195</v>
      </c>
      <c r="H1773" s="16" t="s">
        <v>89</v>
      </c>
      <c r="I1773" s="19">
        <v>30629</v>
      </c>
      <c r="J1773" s="16">
        <f t="shared" ca="1" si="149"/>
        <v>41</v>
      </c>
      <c r="K1773" s="17" t="s">
        <v>67</v>
      </c>
      <c r="L1773" s="16">
        <v>4070</v>
      </c>
      <c r="M1773" s="16" t="s">
        <v>3596</v>
      </c>
      <c r="N1773" s="16" t="s">
        <v>3597</v>
      </c>
      <c r="O1773" s="35" t="s">
        <v>3598</v>
      </c>
      <c r="P1773" s="16" t="s">
        <v>71</v>
      </c>
      <c r="Q1773" s="16" t="s">
        <v>131</v>
      </c>
      <c r="R1773" s="38" t="s">
        <v>73</v>
      </c>
      <c r="S1773" s="22"/>
      <c r="T1773" s="22">
        <v>1938</v>
      </c>
      <c r="U1773" s="22" t="s">
        <v>3597</v>
      </c>
      <c r="V1773" s="37" t="s">
        <v>3598</v>
      </c>
      <c r="W1773" s="16">
        <v>1000</v>
      </c>
      <c r="X1773" s="16" t="s">
        <v>74</v>
      </c>
      <c r="Y1773" s="16" t="s">
        <v>3599</v>
      </c>
      <c r="Z1773" s="16" t="s">
        <v>3600</v>
      </c>
      <c r="AA1773" s="16" t="s">
        <v>76</v>
      </c>
      <c r="AB1773" s="16" t="s">
        <v>8196</v>
      </c>
      <c r="AC1773" s="16" t="s">
        <v>3702</v>
      </c>
      <c r="AD1773" s="16" t="s">
        <v>8197</v>
      </c>
      <c r="AE1773" s="16" t="s">
        <v>3601</v>
      </c>
      <c r="AF1773" s="24">
        <v>2948278</v>
      </c>
      <c r="AG1773" s="25" t="s">
        <v>78</v>
      </c>
      <c r="AH1773" s="24">
        <v>2948278</v>
      </c>
      <c r="AI1773" s="26" t="s">
        <v>78</v>
      </c>
      <c r="AJ1773" s="27">
        <v>43801</v>
      </c>
      <c r="AK1773" s="19"/>
      <c r="AL1773" s="28">
        <f t="shared" ca="1" si="151"/>
        <v>5.333333333333333</v>
      </c>
      <c r="AM1773" s="16" t="s">
        <v>80</v>
      </c>
      <c r="AN1773" s="16" t="s">
        <v>94</v>
      </c>
      <c r="AO1773" s="36" t="s">
        <v>82</v>
      </c>
      <c r="AP1773" s="30">
        <v>6.9690000000000002E-2</v>
      </c>
      <c r="AQ1773" s="31" t="s">
        <v>8198</v>
      </c>
      <c r="AR1773" s="16" t="s">
        <v>8199</v>
      </c>
      <c r="AS1773" s="16" t="s">
        <v>107</v>
      </c>
      <c r="AT1773" s="16"/>
      <c r="AU1773" s="33"/>
      <c r="AV1773" s="16"/>
      <c r="AW1773" s="16" t="s">
        <v>8200</v>
      </c>
      <c r="AX1773" s="16">
        <v>3232100764</v>
      </c>
      <c r="AY1773" s="16" t="s">
        <v>78</v>
      </c>
      <c r="AZ1773" s="16" t="str">
        <f t="shared" ca="1" si="150"/>
        <v xml:space="preserve"> </v>
      </c>
      <c r="BA1773" s="16" t="s">
        <v>87</v>
      </c>
      <c r="BB1773" s="16" t="s">
        <v>87</v>
      </c>
      <c r="BC1773" s="16"/>
      <c r="BD1773" s="18" t="s">
        <v>87</v>
      </c>
      <c r="BE1773" s="16"/>
      <c r="BF1773" s="16" t="s">
        <v>87</v>
      </c>
      <c r="BG1773" s="31"/>
      <c r="BH1773" s="16"/>
      <c r="BI1773" s="19"/>
      <c r="BJ1773" s="16"/>
      <c r="BK1773" s="16"/>
      <c r="BL1773" s="34"/>
    </row>
    <row r="1774" spans="1:64">
      <c r="A1774" s="15">
        <v>1939</v>
      </c>
      <c r="B1774" s="16">
        <v>301</v>
      </c>
      <c r="C1774" s="17" t="s">
        <v>64</v>
      </c>
      <c r="D1774" s="18">
        <v>1151461995</v>
      </c>
      <c r="E1774" s="18">
        <v>1151461995</v>
      </c>
      <c r="F1774" s="18">
        <v>1151461995</v>
      </c>
      <c r="G1774" s="17" t="s">
        <v>8201</v>
      </c>
      <c r="H1774" s="16" t="s">
        <v>89</v>
      </c>
      <c r="I1774" s="19">
        <v>34011</v>
      </c>
      <c r="J1774" s="16">
        <f t="shared" ca="1" si="149"/>
        <v>32</v>
      </c>
      <c r="K1774" s="17" t="s">
        <v>67</v>
      </c>
      <c r="L1774" s="16">
        <v>4070</v>
      </c>
      <c r="M1774" s="16" t="s">
        <v>3596</v>
      </c>
      <c r="N1774" s="16" t="s">
        <v>3597</v>
      </c>
      <c r="O1774" s="35" t="s">
        <v>3598</v>
      </c>
      <c r="P1774" s="16" t="s">
        <v>71</v>
      </c>
      <c r="Q1774" s="16" t="s">
        <v>131</v>
      </c>
      <c r="R1774" s="38" t="s">
        <v>73</v>
      </c>
      <c r="S1774" s="22"/>
      <c r="T1774" s="22">
        <v>1939</v>
      </c>
      <c r="U1774" s="22" t="s">
        <v>3597</v>
      </c>
      <c r="V1774" s="37" t="s">
        <v>3598</v>
      </c>
      <c r="W1774" s="16">
        <v>1000</v>
      </c>
      <c r="X1774" s="16" t="s">
        <v>74</v>
      </c>
      <c r="Y1774" s="16" t="s">
        <v>3599</v>
      </c>
      <c r="Z1774" s="16" t="s">
        <v>3600</v>
      </c>
      <c r="AA1774" s="16" t="s">
        <v>421</v>
      </c>
      <c r="AB1774" s="16" t="s">
        <v>8202</v>
      </c>
      <c r="AC1774" s="16" t="s">
        <v>545</v>
      </c>
      <c r="AD1774" s="16"/>
      <c r="AE1774" s="16" t="s">
        <v>3601</v>
      </c>
      <c r="AF1774" s="24">
        <v>2948278</v>
      </c>
      <c r="AG1774" s="25" t="s">
        <v>78</v>
      </c>
      <c r="AH1774" s="24">
        <v>2948278</v>
      </c>
      <c r="AI1774" s="26" t="s">
        <v>78</v>
      </c>
      <c r="AJ1774" s="27">
        <v>44096</v>
      </c>
      <c r="AK1774" s="19" t="s">
        <v>8203</v>
      </c>
      <c r="AL1774" s="28">
        <f t="shared" ca="1" si="151"/>
        <v>4.5</v>
      </c>
      <c r="AM1774" s="16" t="s">
        <v>183</v>
      </c>
      <c r="AN1774" s="16" t="s">
        <v>94</v>
      </c>
      <c r="AO1774" s="36" t="s">
        <v>546</v>
      </c>
      <c r="AP1774" s="30">
        <v>6.9690000000000002E-2</v>
      </c>
      <c r="AQ1774" s="31" t="s">
        <v>8204</v>
      </c>
      <c r="AR1774" s="16" t="s">
        <v>8205</v>
      </c>
      <c r="AS1774" s="16" t="s">
        <v>107</v>
      </c>
      <c r="AT1774" s="16"/>
      <c r="AU1774" s="33"/>
      <c r="AV1774" s="16"/>
      <c r="AW1774" s="16" t="s">
        <v>8206</v>
      </c>
      <c r="AX1774" s="16">
        <v>3206367981</v>
      </c>
      <c r="AY1774" s="16" t="s">
        <v>78</v>
      </c>
      <c r="AZ1774" s="16" t="str">
        <f t="shared" ca="1" si="150"/>
        <v xml:space="preserve"> </v>
      </c>
      <c r="BA1774" s="16" t="s">
        <v>87</v>
      </c>
      <c r="BB1774" s="16" t="s">
        <v>87</v>
      </c>
      <c r="BC1774" s="16"/>
      <c r="BD1774" s="18" t="s">
        <v>87</v>
      </c>
      <c r="BE1774" s="16"/>
      <c r="BF1774" s="16" t="s">
        <v>87</v>
      </c>
      <c r="BG1774" s="31"/>
      <c r="BH1774" s="16"/>
      <c r="BI1774" s="19"/>
      <c r="BJ1774" s="16"/>
      <c r="BK1774" s="16"/>
      <c r="BL1774" s="34"/>
    </row>
    <row r="1775" spans="1:64" ht="22.5">
      <c r="A1775" s="15">
        <v>1940</v>
      </c>
      <c r="B1775" s="16">
        <v>301</v>
      </c>
      <c r="C1775" s="17" t="s">
        <v>112</v>
      </c>
      <c r="D1775" s="18">
        <v>1010160875</v>
      </c>
      <c r="E1775" s="18">
        <v>1010160875</v>
      </c>
      <c r="F1775" s="18">
        <v>1010160875</v>
      </c>
      <c r="G1775" s="17" t="s">
        <v>8207</v>
      </c>
      <c r="H1775" s="16"/>
      <c r="I1775" s="19">
        <v>31396</v>
      </c>
      <c r="J1775" s="16">
        <v>38</v>
      </c>
      <c r="K1775" s="17" t="s">
        <v>67</v>
      </c>
      <c r="L1775" s="16" t="s">
        <v>366</v>
      </c>
      <c r="M1775" s="16">
        <v>21</v>
      </c>
      <c r="N1775" s="16" t="s">
        <v>367</v>
      </c>
      <c r="O1775" s="21" t="s">
        <v>368</v>
      </c>
      <c r="P1775" s="16" t="s">
        <v>71</v>
      </c>
      <c r="Q1775" s="16" t="s">
        <v>72</v>
      </c>
      <c r="R1775" s="17" t="s">
        <v>73</v>
      </c>
      <c r="S1775" s="22"/>
      <c r="T1775" s="22">
        <v>1940</v>
      </c>
      <c r="U1775" s="22" t="s">
        <v>367</v>
      </c>
      <c r="V1775" s="23" t="s">
        <v>368</v>
      </c>
      <c r="W1775" s="16">
        <v>1000</v>
      </c>
      <c r="X1775" s="16" t="s">
        <v>74</v>
      </c>
      <c r="Y1775" s="16" t="s">
        <v>3599</v>
      </c>
      <c r="Z1775" s="16" t="s">
        <v>2911</v>
      </c>
      <c r="AA1775" s="16" t="s">
        <v>76</v>
      </c>
      <c r="AB1775" s="16" t="s">
        <v>76</v>
      </c>
      <c r="AC1775" s="16" t="s">
        <v>76</v>
      </c>
      <c r="AD1775" s="16"/>
      <c r="AE1775" s="16" t="s">
        <v>1324</v>
      </c>
      <c r="AF1775" s="24">
        <v>12260463</v>
      </c>
      <c r="AG1775" s="25" t="s">
        <v>78</v>
      </c>
      <c r="AH1775" s="24">
        <v>12260463</v>
      </c>
      <c r="AI1775" s="26" t="s">
        <v>78</v>
      </c>
      <c r="AJ1775" s="27">
        <v>45415</v>
      </c>
      <c r="AK1775" s="19" t="s">
        <v>8208</v>
      </c>
      <c r="AL1775" s="28">
        <f t="shared" ca="1" si="151"/>
        <v>0.91666666666666663</v>
      </c>
      <c r="AM1775" s="16" t="s">
        <v>3486</v>
      </c>
      <c r="AN1775" s="16" t="s">
        <v>94</v>
      </c>
      <c r="AO1775" s="43" t="s">
        <v>82</v>
      </c>
      <c r="AP1775" s="30">
        <v>6.9690000000000002E-2</v>
      </c>
      <c r="AQ1775" s="31" t="s">
        <v>8209</v>
      </c>
      <c r="AR1775" s="48" t="s">
        <v>8210</v>
      </c>
      <c r="AS1775" s="16" t="s">
        <v>107</v>
      </c>
      <c r="AT1775" s="16"/>
      <c r="AU1775" s="33"/>
      <c r="AV1775" s="16" t="s">
        <v>8211</v>
      </c>
      <c r="AW1775" s="16" t="s">
        <v>8212</v>
      </c>
      <c r="AX1775" s="16">
        <v>3208615435</v>
      </c>
      <c r="AY1775" s="16" t="s">
        <v>78</v>
      </c>
      <c r="AZ1775" s="16"/>
      <c r="BA1775" s="16" t="s">
        <v>87</v>
      </c>
      <c r="BB1775" s="16" t="s">
        <v>87</v>
      </c>
      <c r="BC1775" s="16" t="s">
        <v>8213</v>
      </c>
      <c r="BD1775" s="18" t="s">
        <v>87</v>
      </c>
      <c r="BE1775" s="16"/>
      <c r="BF1775" s="16" t="s">
        <v>87</v>
      </c>
      <c r="BG1775" s="31"/>
      <c r="BH1775" s="16"/>
      <c r="BI1775" s="19"/>
      <c r="BJ1775" s="16"/>
      <c r="BK1775" s="16"/>
      <c r="BL1775" s="34"/>
    </row>
    <row r="1776" spans="1:64">
      <c r="A1776" s="15">
        <v>1941</v>
      </c>
      <c r="B1776" s="16">
        <v>301</v>
      </c>
      <c r="C1776" s="17" t="s">
        <v>64</v>
      </c>
      <c r="D1776" s="18">
        <v>7722112</v>
      </c>
      <c r="E1776" s="18">
        <v>7722112</v>
      </c>
      <c r="F1776" s="18">
        <v>7722112</v>
      </c>
      <c r="G1776" s="17" t="s">
        <v>8214</v>
      </c>
      <c r="H1776" s="16" t="s">
        <v>89</v>
      </c>
      <c r="I1776" s="19">
        <v>30299</v>
      </c>
      <c r="J1776" s="16">
        <f t="shared" ref="J1776:J1781" ca="1" si="152">IF(I1776=0," ",DATEDIF(I1776,TODAY(),"Y"))</f>
        <v>42</v>
      </c>
      <c r="K1776" s="17" t="s">
        <v>67</v>
      </c>
      <c r="L1776" s="16">
        <v>1020</v>
      </c>
      <c r="M1776" s="16">
        <v>12</v>
      </c>
      <c r="N1776" s="16" t="s">
        <v>90</v>
      </c>
      <c r="O1776" s="35" t="s">
        <v>91</v>
      </c>
      <c r="P1776" s="16" t="s">
        <v>71</v>
      </c>
      <c r="Q1776" s="16" t="s">
        <v>91</v>
      </c>
      <c r="R1776" s="38" t="s">
        <v>73</v>
      </c>
      <c r="S1776" s="22"/>
      <c r="T1776" s="22">
        <v>1941</v>
      </c>
      <c r="U1776" s="22" t="s">
        <v>90</v>
      </c>
      <c r="V1776" s="37" t="s">
        <v>91</v>
      </c>
      <c r="W1776" s="16">
        <v>4000</v>
      </c>
      <c r="X1776" s="16" t="s">
        <v>74</v>
      </c>
      <c r="Y1776" s="16" t="s">
        <v>259</v>
      </c>
      <c r="Z1776" s="16" t="s">
        <v>2992</v>
      </c>
      <c r="AA1776" s="16" t="s">
        <v>76</v>
      </c>
      <c r="AB1776" s="16" t="s">
        <v>76</v>
      </c>
      <c r="AC1776" s="16" t="s">
        <v>76</v>
      </c>
      <c r="AD1776" s="16" t="s">
        <v>919</v>
      </c>
      <c r="AE1776" s="16" t="s">
        <v>1324</v>
      </c>
      <c r="AF1776" s="24">
        <v>10379050</v>
      </c>
      <c r="AG1776" s="25" t="s">
        <v>78</v>
      </c>
      <c r="AH1776" s="24">
        <v>10379050</v>
      </c>
      <c r="AI1776" s="26" t="s">
        <v>78</v>
      </c>
      <c r="AJ1776" s="27">
        <v>44062</v>
      </c>
      <c r="AK1776" s="19" t="s">
        <v>8215</v>
      </c>
      <c r="AL1776" s="28">
        <f t="shared" ca="1" si="151"/>
        <v>4.583333333333333</v>
      </c>
      <c r="AM1776" s="16" t="s">
        <v>93</v>
      </c>
      <c r="AN1776" s="16" t="s">
        <v>194</v>
      </c>
      <c r="AO1776" s="36" t="s">
        <v>82</v>
      </c>
      <c r="AP1776" s="30">
        <v>5.2199999999999998E-3</v>
      </c>
      <c r="AQ1776" s="31" t="s">
        <v>8216</v>
      </c>
      <c r="AR1776" s="16" t="s">
        <v>8217</v>
      </c>
      <c r="AS1776" s="16" t="s">
        <v>107</v>
      </c>
      <c r="AT1776" s="16" t="s">
        <v>8218</v>
      </c>
      <c r="AU1776" s="33" t="s">
        <v>198</v>
      </c>
      <c r="AV1776" s="16" t="s">
        <v>8219</v>
      </c>
      <c r="AW1776" s="16"/>
      <c r="AX1776" s="16">
        <v>3102007888</v>
      </c>
      <c r="AY1776" s="16">
        <v>3102007888</v>
      </c>
      <c r="AZ1776" s="16"/>
      <c r="BA1776" s="16" t="s">
        <v>87</v>
      </c>
      <c r="BB1776" s="16" t="s">
        <v>87</v>
      </c>
      <c r="BC1776" s="16"/>
      <c r="BD1776" s="18" t="s">
        <v>87</v>
      </c>
      <c r="BE1776" s="16"/>
      <c r="BF1776" s="16" t="s">
        <v>87</v>
      </c>
      <c r="BG1776" s="31"/>
      <c r="BH1776" s="16"/>
      <c r="BI1776" s="19"/>
      <c r="BJ1776" s="16"/>
      <c r="BK1776" s="16"/>
      <c r="BL1776" s="34"/>
    </row>
    <row r="1777" spans="1:64">
      <c r="A1777" s="15">
        <v>1944</v>
      </c>
      <c r="B1777" s="16">
        <v>301</v>
      </c>
      <c r="C1777" s="17" t="s">
        <v>112</v>
      </c>
      <c r="D1777" s="18">
        <v>52165748</v>
      </c>
      <c r="E1777" s="18">
        <v>52165748</v>
      </c>
      <c r="F1777" s="18">
        <v>52165748</v>
      </c>
      <c r="G1777" s="17" t="s">
        <v>8220</v>
      </c>
      <c r="H1777" s="16" t="s">
        <v>229</v>
      </c>
      <c r="I1777" s="19">
        <v>27178</v>
      </c>
      <c r="J1777" s="16">
        <f t="shared" ca="1" si="152"/>
        <v>50</v>
      </c>
      <c r="K1777" s="17" t="s">
        <v>67</v>
      </c>
      <c r="L1777" s="16">
        <v>2028</v>
      </c>
      <c r="M1777" s="16">
        <v>22</v>
      </c>
      <c r="N1777" s="16" t="s">
        <v>3373</v>
      </c>
      <c r="O1777" s="35" t="s">
        <v>284</v>
      </c>
      <c r="P1777" s="16" t="s">
        <v>71</v>
      </c>
      <c r="Q1777" s="16" t="s">
        <v>142</v>
      </c>
      <c r="R1777" s="38" t="s">
        <v>73</v>
      </c>
      <c r="S1777" s="22"/>
      <c r="T1777" s="22">
        <v>1944</v>
      </c>
      <c r="U1777" s="22" t="s">
        <v>3373</v>
      </c>
      <c r="V1777" s="37" t="s">
        <v>284</v>
      </c>
      <c r="W1777" s="16">
        <v>1000</v>
      </c>
      <c r="X1777" s="16" t="s">
        <v>74</v>
      </c>
      <c r="Y1777" s="16" t="s">
        <v>3599</v>
      </c>
      <c r="Z1777" s="16" t="s">
        <v>2911</v>
      </c>
      <c r="AA1777" s="16" t="s">
        <v>421</v>
      </c>
      <c r="AB1777" s="16" t="s">
        <v>2069</v>
      </c>
      <c r="AC1777" s="16" t="s">
        <v>2070</v>
      </c>
      <c r="AD1777" s="16" t="s">
        <v>8221</v>
      </c>
      <c r="AE1777" s="16" t="s">
        <v>1324</v>
      </c>
      <c r="AF1777" s="24">
        <v>9904253</v>
      </c>
      <c r="AG1777" s="25" t="s">
        <v>78</v>
      </c>
      <c r="AH1777" s="24">
        <v>9904253</v>
      </c>
      <c r="AI1777" s="26" t="s">
        <v>78</v>
      </c>
      <c r="AJ1777" s="27">
        <v>44085</v>
      </c>
      <c r="AK1777" s="19" t="s">
        <v>8222</v>
      </c>
      <c r="AL1777" s="28">
        <f t="shared" ca="1" si="151"/>
        <v>4.5</v>
      </c>
      <c r="AM1777" s="16" t="s">
        <v>93</v>
      </c>
      <c r="AN1777" s="16" t="s">
        <v>121</v>
      </c>
      <c r="AO1777" s="36" t="s">
        <v>2072</v>
      </c>
      <c r="AP1777" s="30">
        <v>5.2199999999999998E-3</v>
      </c>
      <c r="AQ1777" s="31" t="s">
        <v>8223</v>
      </c>
      <c r="AR1777" s="16"/>
      <c r="AS1777" s="16" t="s">
        <v>107</v>
      </c>
      <c r="AT1777" s="16"/>
      <c r="AU1777" s="33" t="s">
        <v>198</v>
      </c>
      <c r="AV1777" s="16"/>
      <c r="AW1777" s="16" t="s">
        <v>8224</v>
      </c>
      <c r="AX1777" s="16">
        <v>3046005030</v>
      </c>
      <c r="AY1777" s="16" t="s">
        <v>78</v>
      </c>
      <c r="AZ1777" s="16" t="str">
        <f t="shared" ref="AZ1777:AZ1808" ca="1" si="153">IF(AND(C1777="MASCULINO",J1777&gt;=59),"Prepensionado",IF(AND(C1777="FEMENINO",J1777&gt;=54),"Prepensionado"," "))</f>
        <v xml:space="preserve"> </v>
      </c>
      <c r="BA1777" s="16" t="s">
        <v>87</v>
      </c>
      <c r="BB1777" s="16" t="s">
        <v>87</v>
      </c>
      <c r="BC1777" s="16"/>
      <c r="BD1777" s="18" t="s">
        <v>153</v>
      </c>
      <c r="BE1777" s="16"/>
      <c r="BF1777" s="16" t="s">
        <v>87</v>
      </c>
      <c r="BG1777" s="31"/>
      <c r="BH1777" s="16"/>
      <c r="BI1777" s="19"/>
      <c r="BJ1777" s="16"/>
      <c r="BK1777" s="16"/>
      <c r="BL1777" s="34"/>
    </row>
    <row r="1778" spans="1:64">
      <c r="A1778" s="15">
        <v>1948</v>
      </c>
      <c r="B1778" s="16">
        <v>301</v>
      </c>
      <c r="C1778" s="17" t="s">
        <v>112</v>
      </c>
      <c r="D1778" s="18">
        <v>1030586646</v>
      </c>
      <c r="E1778" s="18">
        <v>1030586646</v>
      </c>
      <c r="F1778" s="18">
        <v>1030586646</v>
      </c>
      <c r="G1778" s="17" t="s">
        <v>8225</v>
      </c>
      <c r="H1778" s="16" t="s">
        <v>89</v>
      </c>
      <c r="I1778" s="19">
        <v>33271</v>
      </c>
      <c r="J1778" s="16">
        <f t="shared" ca="1" si="152"/>
        <v>34</v>
      </c>
      <c r="K1778" s="17" t="s">
        <v>67</v>
      </c>
      <c r="L1778" s="16">
        <v>2028</v>
      </c>
      <c r="M1778" s="16">
        <v>18</v>
      </c>
      <c r="N1778" s="16" t="s">
        <v>358</v>
      </c>
      <c r="O1778" s="35" t="s">
        <v>284</v>
      </c>
      <c r="P1778" s="16" t="s">
        <v>71</v>
      </c>
      <c r="Q1778" s="16" t="s">
        <v>142</v>
      </c>
      <c r="R1778" s="38" t="s">
        <v>73</v>
      </c>
      <c r="S1778" s="22"/>
      <c r="T1778" s="22">
        <v>1948</v>
      </c>
      <c r="U1778" s="22" t="s">
        <v>358</v>
      </c>
      <c r="V1778" s="37" t="s">
        <v>284</v>
      </c>
      <c r="W1778" s="16">
        <v>1000</v>
      </c>
      <c r="X1778" s="16" t="s">
        <v>74</v>
      </c>
      <c r="Y1778" s="16" t="s">
        <v>3599</v>
      </c>
      <c r="Z1778" s="16" t="s">
        <v>8226</v>
      </c>
      <c r="AA1778" s="16" t="s">
        <v>76</v>
      </c>
      <c r="AB1778" s="16" t="s">
        <v>76</v>
      </c>
      <c r="AC1778" s="16" t="s">
        <v>76</v>
      </c>
      <c r="AD1778" s="16" t="s">
        <v>8227</v>
      </c>
      <c r="AE1778" s="16" t="s">
        <v>1324</v>
      </c>
      <c r="AF1778" s="24">
        <v>7461595</v>
      </c>
      <c r="AG1778" s="25" t="s">
        <v>78</v>
      </c>
      <c r="AH1778" s="93">
        <v>7461595</v>
      </c>
      <c r="AI1778" s="26" t="s">
        <v>78</v>
      </c>
      <c r="AJ1778" s="27">
        <v>44931</v>
      </c>
      <c r="AK1778" s="19" t="s">
        <v>8228</v>
      </c>
      <c r="AL1778" s="28">
        <f ca="1">IFERROR(IF(AJ1778=0," ",DATEDIF(AJ1778,TODAY(),"M"))/12," ")</f>
        <v>2.1666666666666665</v>
      </c>
      <c r="AM1778" s="16" t="s">
        <v>120</v>
      </c>
      <c r="AN1778" s="16" t="s">
        <v>94</v>
      </c>
      <c r="AO1778" s="36" t="s">
        <v>82</v>
      </c>
      <c r="AP1778" s="30">
        <v>6.9690000000000002E-2</v>
      </c>
      <c r="AQ1778" s="31" t="s">
        <v>8229</v>
      </c>
      <c r="AR1778" s="16" t="s">
        <v>8230</v>
      </c>
      <c r="AS1778" s="16" t="s">
        <v>107</v>
      </c>
      <c r="AT1778" s="16"/>
      <c r="AU1778" s="33" t="s">
        <v>439</v>
      </c>
      <c r="AV1778" s="16"/>
      <c r="AW1778" s="16" t="s">
        <v>8231</v>
      </c>
      <c r="AX1778" s="16">
        <v>3226824158</v>
      </c>
      <c r="AY1778" s="16" t="s">
        <v>78</v>
      </c>
      <c r="AZ1778" s="16" t="str">
        <f t="shared" ca="1" si="153"/>
        <v xml:space="preserve"> </v>
      </c>
      <c r="BA1778" s="16" t="s">
        <v>87</v>
      </c>
      <c r="BB1778" s="16" t="s">
        <v>87</v>
      </c>
      <c r="BC1778" s="16"/>
      <c r="BD1778" s="18" t="s">
        <v>87</v>
      </c>
      <c r="BE1778" s="16"/>
      <c r="BF1778" s="16" t="s">
        <v>87</v>
      </c>
      <c r="BG1778" s="31"/>
      <c r="BH1778" s="16"/>
      <c r="BI1778" s="19"/>
      <c r="BJ1778" s="16"/>
      <c r="BK1778" s="16"/>
      <c r="BL1778" s="34"/>
    </row>
    <row r="1779" spans="1:64">
      <c r="A1779" s="15">
        <v>1950</v>
      </c>
      <c r="B1779" s="16">
        <v>301</v>
      </c>
      <c r="C1779" s="17" t="s">
        <v>64</v>
      </c>
      <c r="D1779" s="18">
        <v>19404422</v>
      </c>
      <c r="E1779" s="18">
        <v>19404422</v>
      </c>
      <c r="F1779" s="18">
        <v>19404422</v>
      </c>
      <c r="G1779" s="17" t="s">
        <v>8232</v>
      </c>
      <c r="H1779" s="16" t="s">
        <v>89</v>
      </c>
      <c r="I1779" s="19">
        <v>21752</v>
      </c>
      <c r="J1779" s="16">
        <f t="shared" ca="1" si="152"/>
        <v>65</v>
      </c>
      <c r="K1779" s="17" t="s">
        <v>67</v>
      </c>
      <c r="L1779" s="16">
        <v>2028</v>
      </c>
      <c r="M1779" s="16">
        <v>18</v>
      </c>
      <c r="N1779" s="16" t="s">
        <v>358</v>
      </c>
      <c r="O1779" s="35" t="s">
        <v>284</v>
      </c>
      <c r="P1779" s="16" t="s">
        <v>71</v>
      </c>
      <c r="Q1779" s="16" t="s">
        <v>142</v>
      </c>
      <c r="R1779" s="38" t="s">
        <v>73</v>
      </c>
      <c r="S1779" s="22"/>
      <c r="T1779" s="22">
        <v>1950</v>
      </c>
      <c r="U1779" s="22" t="s">
        <v>358</v>
      </c>
      <c r="V1779" s="37" t="s">
        <v>284</v>
      </c>
      <c r="W1779" s="16">
        <v>1000</v>
      </c>
      <c r="X1779" s="16" t="s">
        <v>74</v>
      </c>
      <c r="Y1779" s="16" t="s">
        <v>75</v>
      </c>
      <c r="Z1779" s="16" t="s">
        <v>118</v>
      </c>
      <c r="AA1779" s="16" t="s">
        <v>76</v>
      </c>
      <c r="AB1779" s="16" t="s">
        <v>76</v>
      </c>
      <c r="AC1779" s="16" t="s">
        <v>76</v>
      </c>
      <c r="AD1779" s="16" t="s">
        <v>8233</v>
      </c>
      <c r="AE1779" s="16" t="s">
        <v>1324</v>
      </c>
      <c r="AF1779" s="24">
        <v>7461595</v>
      </c>
      <c r="AG1779" s="25" t="s">
        <v>78</v>
      </c>
      <c r="AH1779" s="93">
        <v>7461595</v>
      </c>
      <c r="AI1779" s="26" t="s">
        <v>78</v>
      </c>
      <c r="AJ1779" s="19">
        <v>44824</v>
      </c>
      <c r="AK1779" s="19" t="s">
        <v>8234</v>
      </c>
      <c r="AL1779" s="28">
        <f ca="1">IFERROR(IF(AJ1779=0," ",DATEDIF(AJ1779,TODAY(),"M"))/12," ")</f>
        <v>2.5</v>
      </c>
      <c r="AM1779" s="16" t="s">
        <v>93</v>
      </c>
      <c r="AN1779" s="16" t="s">
        <v>94</v>
      </c>
      <c r="AO1779" s="36" t="s">
        <v>82</v>
      </c>
      <c r="AP1779" s="30">
        <v>6.9690000000000002E-2</v>
      </c>
      <c r="AQ1779" s="31" t="s">
        <v>8235</v>
      </c>
      <c r="AR1779" s="16" t="s">
        <v>8236</v>
      </c>
      <c r="AS1779" s="16" t="s">
        <v>107</v>
      </c>
      <c r="AT1779" s="16" t="s">
        <v>8237</v>
      </c>
      <c r="AU1779" s="33" t="s">
        <v>8238</v>
      </c>
      <c r="AV1779" s="16"/>
      <c r="AW1779" s="16" t="s">
        <v>8239</v>
      </c>
      <c r="AX1779" s="16">
        <v>3143046266</v>
      </c>
      <c r="AY1779" s="16" t="s">
        <v>78</v>
      </c>
      <c r="AZ1779" s="16" t="str">
        <f t="shared" ca="1" si="153"/>
        <v>Prepensionado</v>
      </c>
      <c r="BA1779" s="16" t="s">
        <v>87</v>
      </c>
      <c r="BB1779" s="16" t="s">
        <v>87</v>
      </c>
      <c r="BC1779" s="16">
        <f>4+1/12</f>
        <v>4.083333333333333</v>
      </c>
      <c r="BD1779" s="18" t="s">
        <v>87</v>
      </c>
      <c r="BE1779" s="16"/>
      <c r="BF1779" s="16" t="s">
        <v>87</v>
      </c>
      <c r="BG1779" s="31"/>
      <c r="BH1779" s="16"/>
      <c r="BI1779" s="19"/>
      <c r="BJ1779" s="16"/>
      <c r="BK1779" s="16"/>
      <c r="BL1779" s="34"/>
    </row>
    <row r="1780" spans="1:64" ht="22.5">
      <c r="A1780" s="15">
        <v>1951</v>
      </c>
      <c r="B1780" s="16">
        <v>301</v>
      </c>
      <c r="C1780" s="17" t="s">
        <v>64</v>
      </c>
      <c r="D1780" s="18">
        <v>80066738</v>
      </c>
      <c r="E1780" s="18">
        <v>80066738</v>
      </c>
      <c r="F1780" s="18">
        <v>80066738</v>
      </c>
      <c r="G1780" s="17" t="s">
        <v>8240</v>
      </c>
      <c r="H1780" s="16"/>
      <c r="I1780" s="19">
        <v>29117</v>
      </c>
      <c r="J1780" s="16">
        <f t="shared" ca="1" si="152"/>
        <v>45</v>
      </c>
      <c r="K1780" s="17" t="s">
        <v>67</v>
      </c>
      <c r="L1780" s="16">
        <v>2028</v>
      </c>
      <c r="M1780" s="16">
        <v>18</v>
      </c>
      <c r="N1780" s="16" t="s">
        <v>358</v>
      </c>
      <c r="O1780" s="35" t="s">
        <v>284</v>
      </c>
      <c r="P1780" s="16" t="s">
        <v>71</v>
      </c>
      <c r="Q1780" s="16" t="s">
        <v>142</v>
      </c>
      <c r="R1780" s="22" t="s">
        <v>73</v>
      </c>
      <c r="S1780" s="22" t="s">
        <v>8241</v>
      </c>
      <c r="T1780" s="22">
        <v>1951</v>
      </c>
      <c r="U1780" s="22" t="s">
        <v>358</v>
      </c>
      <c r="V1780" s="37" t="s">
        <v>284</v>
      </c>
      <c r="W1780" s="16">
        <v>1000</v>
      </c>
      <c r="X1780" s="16" t="s">
        <v>74</v>
      </c>
      <c r="Y1780" s="16" t="s">
        <v>3599</v>
      </c>
      <c r="Z1780" s="16" t="s">
        <v>2911</v>
      </c>
      <c r="AA1780" s="16" t="s">
        <v>76</v>
      </c>
      <c r="AB1780" s="16" t="s">
        <v>76</v>
      </c>
      <c r="AC1780" s="16" t="s">
        <v>76</v>
      </c>
      <c r="AD1780" s="16"/>
      <c r="AE1780" s="16" t="s">
        <v>1324</v>
      </c>
      <c r="AF1780" s="24">
        <v>7461595</v>
      </c>
      <c r="AG1780" s="25" t="s">
        <v>78</v>
      </c>
      <c r="AH1780" s="93">
        <v>7461595</v>
      </c>
      <c r="AI1780" s="26" t="s">
        <v>78</v>
      </c>
      <c r="AJ1780" s="27">
        <v>45037</v>
      </c>
      <c r="AK1780" s="19" t="s">
        <v>8242</v>
      </c>
      <c r="AL1780" s="28">
        <f ca="1">IFERROR(IF(AJ1780=0," ",DATEDIF(AJ1780,TODAY(),"M"))/12," ")</f>
        <v>1.9166666666666667</v>
      </c>
      <c r="AM1780" s="16" t="s">
        <v>78</v>
      </c>
      <c r="AN1780" s="16" t="s">
        <v>78</v>
      </c>
      <c r="AO1780" s="43" t="s">
        <v>78</v>
      </c>
      <c r="AP1780" s="30">
        <v>6.9690000000000002E-2</v>
      </c>
      <c r="AQ1780" s="31" t="s">
        <v>8243</v>
      </c>
      <c r="AR1780" s="32" t="s">
        <v>8244</v>
      </c>
      <c r="AS1780" s="16" t="s">
        <v>107</v>
      </c>
      <c r="AT1780" s="16"/>
      <c r="AU1780" s="33" t="s">
        <v>8245</v>
      </c>
      <c r="AV1780" s="33" t="s">
        <v>8246</v>
      </c>
      <c r="AW1780" s="16" t="s">
        <v>8247</v>
      </c>
      <c r="AX1780" s="16">
        <v>3103927808</v>
      </c>
      <c r="AY1780" s="16" t="s">
        <v>78</v>
      </c>
      <c r="AZ1780" s="16" t="str">
        <f t="shared" ca="1" si="153"/>
        <v xml:space="preserve"> </v>
      </c>
      <c r="BA1780" s="16" t="s">
        <v>87</v>
      </c>
      <c r="BB1780" s="16" t="s">
        <v>87</v>
      </c>
      <c r="BC1780" s="16"/>
      <c r="BD1780" s="18" t="s">
        <v>87</v>
      </c>
      <c r="BE1780" s="16"/>
      <c r="BF1780" s="16" t="s">
        <v>87</v>
      </c>
      <c r="BG1780" s="31"/>
      <c r="BH1780" s="16"/>
      <c r="BI1780" s="19"/>
      <c r="BJ1780" s="16"/>
      <c r="BK1780" s="16"/>
      <c r="BL1780" s="34"/>
    </row>
    <row r="1781" spans="1:64">
      <c r="A1781" s="15">
        <v>1952</v>
      </c>
      <c r="B1781" s="16">
        <v>301</v>
      </c>
      <c r="C1781" s="17" t="s">
        <v>64</v>
      </c>
      <c r="D1781" s="18">
        <v>93295696</v>
      </c>
      <c r="E1781" s="18">
        <v>93295696</v>
      </c>
      <c r="F1781" s="18">
        <v>93295696</v>
      </c>
      <c r="G1781" s="17" t="s">
        <v>8248</v>
      </c>
      <c r="H1781" s="16" t="s">
        <v>89</v>
      </c>
      <c r="I1781" s="19">
        <v>28039</v>
      </c>
      <c r="J1781" s="16">
        <f t="shared" ca="1" si="152"/>
        <v>48</v>
      </c>
      <c r="K1781" s="17" t="s">
        <v>67</v>
      </c>
      <c r="L1781" s="16">
        <v>2028</v>
      </c>
      <c r="M1781" s="16">
        <v>18</v>
      </c>
      <c r="N1781" s="16" t="s">
        <v>358</v>
      </c>
      <c r="O1781" s="35" t="s">
        <v>284</v>
      </c>
      <c r="P1781" s="16" t="s">
        <v>71</v>
      </c>
      <c r="Q1781" s="16" t="s">
        <v>142</v>
      </c>
      <c r="R1781" s="38" t="s">
        <v>73</v>
      </c>
      <c r="S1781" s="22"/>
      <c r="T1781" s="22">
        <v>1952</v>
      </c>
      <c r="U1781" s="22" t="s">
        <v>358</v>
      </c>
      <c r="V1781" s="37" t="s">
        <v>284</v>
      </c>
      <c r="W1781" s="16">
        <v>1000</v>
      </c>
      <c r="X1781" s="16" t="s">
        <v>74</v>
      </c>
      <c r="Y1781" s="16" t="s">
        <v>3599</v>
      </c>
      <c r="Z1781" s="16" t="s">
        <v>8249</v>
      </c>
      <c r="AA1781" s="16" t="s">
        <v>76</v>
      </c>
      <c r="AB1781" s="16" t="s">
        <v>76</v>
      </c>
      <c r="AC1781" s="16" t="s">
        <v>76</v>
      </c>
      <c r="AD1781" s="16"/>
      <c r="AE1781" s="16" t="s">
        <v>1324</v>
      </c>
      <c r="AF1781" s="24">
        <v>7461595</v>
      </c>
      <c r="AG1781" s="25" t="s">
        <v>78</v>
      </c>
      <c r="AH1781" s="93">
        <v>7461595</v>
      </c>
      <c r="AI1781" s="26" t="s">
        <v>78</v>
      </c>
      <c r="AJ1781" s="27">
        <v>44305</v>
      </c>
      <c r="AK1781" s="19" t="s">
        <v>8250</v>
      </c>
      <c r="AL1781" s="28">
        <f ca="1">IFERROR(IF(AJ1781=0," ",DATEDIF(AJ1781,TODAY(),"M"))/12," ")</f>
        <v>3.9166666666666665</v>
      </c>
      <c r="AM1781" s="16" t="s">
        <v>183</v>
      </c>
      <c r="AN1781" s="16" t="s">
        <v>121</v>
      </c>
      <c r="AO1781" s="36" t="s">
        <v>82</v>
      </c>
      <c r="AP1781" s="30">
        <v>6.9690000000000002E-2</v>
      </c>
      <c r="AQ1781" s="31" t="s">
        <v>8251</v>
      </c>
      <c r="AR1781" s="16" t="s">
        <v>8252</v>
      </c>
      <c r="AS1781" s="16" t="s">
        <v>107</v>
      </c>
      <c r="AT1781" s="16"/>
      <c r="AU1781" s="33" t="s">
        <v>8253</v>
      </c>
      <c r="AV1781" s="16"/>
      <c r="AW1781" s="16" t="s">
        <v>8254</v>
      </c>
      <c r="AX1781" s="16">
        <v>3193755563</v>
      </c>
      <c r="AY1781" s="16">
        <v>3233239332</v>
      </c>
      <c r="AZ1781" s="16" t="str">
        <f t="shared" ca="1" si="153"/>
        <v xml:space="preserve"> </v>
      </c>
      <c r="BA1781" s="16" t="s">
        <v>87</v>
      </c>
      <c r="BB1781" s="16" t="s">
        <v>87</v>
      </c>
      <c r="BC1781" s="16">
        <f>2+(10/12)</f>
        <v>2.8333333333333335</v>
      </c>
      <c r="BD1781" s="18" t="s">
        <v>87</v>
      </c>
      <c r="BE1781" s="16"/>
      <c r="BF1781" s="16" t="s">
        <v>87</v>
      </c>
      <c r="BG1781" s="31"/>
      <c r="BH1781" s="16"/>
      <c r="BI1781" s="19"/>
      <c r="BJ1781" s="16"/>
      <c r="BK1781" s="16"/>
      <c r="BL1781" s="34"/>
    </row>
    <row r="1782" spans="1:64">
      <c r="A1782" s="15">
        <v>1955</v>
      </c>
      <c r="B1782" s="16">
        <v>301</v>
      </c>
      <c r="C1782" s="17" t="s">
        <v>64</v>
      </c>
      <c r="D1782" s="18">
        <v>13889201</v>
      </c>
      <c r="E1782" s="18" t="e">
        <v>#N/A</v>
      </c>
      <c r="F1782" s="18" t="e">
        <v>#N/A</v>
      </c>
      <c r="G1782" s="17" t="s">
        <v>8255</v>
      </c>
      <c r="H1782" s="16" t="s">
        <v>89</v>
      </c>
      <c r="I1782" s="19">
        <v>21713</v>
      </c>
      <c r="J1782" s="16">
        <f t="shared" ref="J1782:J1795" ca="1" si="154">IF(I1782=0," ",DATEDIF(I1782,TODAY(),"Y"))</f>
        <v>65</v>
      </c>
      <c r="K1782" s="17" t="s">
        <v>67</v>
      </c>
      <c r="L1782" s="16">
        <v>2028</v>
      </c>
      <c r="M1782" s="16">
        <v>18</v>
      </c>
      <c r="N1782" s="16" t="s">
        <v>358</v>
      </c>
      <c r="O1782" s="35" t="s">
        <v>284</v>
      </c>
      <c r="P1782" s="16" t="s">
        <v>71</v>
      </c>
      <c r="Q1782" s="16" t="s">
        <v>142</v>
      </c>
      <c r="R1782" s="38" t="s">
        <v>73</v>
      </c>
      <c r="S1782" s="22"/>
      <c r="T1782" s="22">
        <v>1955</v>
      </c>
      <c r="U1782" s="22" t="s">
        <v>358</v>
      </c>
      <c r="V1782" s="37" t="s">
        <v>284</v>
      </c>
      <c r="W1782" s="16">
        <v>4000</v>
      </c>
      <c r="X1782" s="16" t="s">
        <v>74</v>
      </c>
      <c r="Y1782" s="16" t="s">
        <v>259</v>
      </c>
      <c r="Z1782" s="16" t="s">
        <v>1331</v>
      </c>
      <c r="AA1782" s="16" t="s">
        <v>76</v>
      </c>
      <c r="AB1782" s="16" t="s">
        <v>76</v>
      </c>
      <c r="AC1782" s="16" t="s">
        <v>76</v>
      </c>
      <c r="AD1782" s="16" t="s">
        <v>919</v>
      </c>
      <c r="AE1782" s="16" t="s">
        <v>1324</v>
      </c>
      <c r="AF1782" s="24">
        <v>7461595</v>
      </c>
      <c r="AG1782" s="25" t="s">
        <v>78</v>
      </c>
      <c r="AH1782" s="93">
        <v>7461595</v>
      </c>
      <c r="AI1782" s="26" t="s">
        <v>78</v>
      </c>
      <c r="AJ1782" s="27">
        <v>43132</v>
      </c>
      <c r="AK1782" s="19"/>
      <c r="AL1782" s="28">
        <f t="shared" ref="AL1782:AL1819" ca="1" si="155">IFERROR(IF(AJ1782=0," ",DATEDIF(AJ1782,TODAY(),"M"))/12," ")</f>
        <v>7.166666666666667</v>
      </c>
      <c r="AM1782" s="16" t="s">
        <v>80</v>
      </c>
      <c r="AN1782" s="16" t="s">
        <v>94</v>
      </c>
      <c r="AO1782" s="36" t="s">
        <v>82</v>
      </c>
      <c r="AP1782" s="30">
        <v>5.2199999999999998E-3</v>
      </c>
      <c r="AQ1782" s="31" t="s">
        <v>8256</v>
      </c>
      <c r="AR1782" s="16" t="s">
        <v>8257</v>
      </c>
      <c r="AS1782" s="16" t="s">
        <v>107</v>
      </c>
      <c r="AT1782" s="16"/>
      <c r="AU1782" s="33" t="s">
        <v>186</v>
      </c>
      <c r="AV1782" s="16"/>
      <c r="AW1782" s="16" t="s">
        <v>8258</v>
      </c>
      <c r="AX1782" s="16">
        <v>3017784949</v>
      </c>
      <c r="AY1782" s="16">
        <v>3208074674</v>
      </c>
      <c r="AZ1782" s="16" t="str">
        <f t="shared" ca="1" si="153"/>
        <v>Prepensionado</v>
      </c>
      <c r="BA1782" s="16" t="s">
        <v>87</v>
      </c>
      <c r="BB1782" s="16" t="s">
        <v>87</v>
      </c>
      <c r="BC1782" s="16"/>
      <c r="BD1782" s="18" t="s">
        <v>87</v>
      </c>
      <c r="BE1782" s="16"/>
      <c r="BF1782" s="16" t="s">
        <v>87</v>
      </c>
      <c r="BG1782" s="31"/>
      <c r="BH1782" s="16"/>
      <c r="BI1782" s="19"/>
      <c r="BJ1782" s="16"/>
      <c r="BK1782" s="16"/>
      <c r="BL1782" s="34"/>
    </row>
    <row r="1783" spans="1:64">
      <c r="A1783" s="15">
        <v>1956</v>
      </c>
      <c r="B1783" s="16">
        <v>301</v>
      </c>
      <c r="C1783" s="17" t="s">
        <v>64</v>
      </c>
      <c r="D1783" s="18">
        <v>17310208</v>
      </c>
      <c r="E1783" s="18">
        <v>17310208</v>
      </c>
      <c r="F1783" s="18">
        <v>17310208</v>
      </c>
      <c r="G1783" s="17" t="s">
        <v>8259</v>
      </c>
      <c r="H1783" s="16"/>
      <c r="I1783" s="19">
        <v>21149</v>
      </c>
      <c r="J1783" s="16">
        <f t="shared" ca="1" si="154"/>
        <v>67</v>
      </c>
      <c r="K1783" s="17" t="s">
        <v>67</v>
      </c>
      <c r="L1783" s="16">
        <v>2028</v>
      </c>
      <c r="M1783" s="16">
        <v>18</v>
      </c>
      <c r="N1783" s="16" t="s">
        <v>358</v>
      </c>
      <c r="O1783" s="35" t="s">
        <v>284</v>
      </c>
      <c r="P1783" s="16" t="s">
        <v>71</v>
      </c>
      <c r="Q1783" s="16" t="s">
        <v>142</v>
      </c>
      <c r="R1783" s="38" t="s">
        <v>73</v>
      </c>
      <c r="S1783" s="22"/>
      <c r="T1783" s="22">
        <v>1956</v>
      </c>
      <c r="U1783" s="22" t="s">
        <v>358</v>
      </c>
      <c r="V1783" s="37" t="s">
        <v>284</v>
      </c>
      <c r="W1783" s="16">
        <v>1000</v>
      </c>
      <c r="X1783" s="16" t="s">
        <v>74</v>
      </c>
      <c r="Y1783" s="16" t="s">
        <v>3599</v>
      </c>
      <c r="Z1783" s="16" t="s">
        <v>3600</v>
      </c>
      <c r="AA1783" s="16" t="s">
        <v>671</v>
      </c>
      <c r="AB1783" s="16" t="s">
        <v>691</v>
      </c>
      <c r="AC1783" s="16" t="s">
        <v>692</v>
      </c>
      <c r="AD1783" s="16"/>
      <c r="AE1783" s="16" t="s">
        <v>1324</v>
      </c>
      <c r="AF1783" s="24">
        <v>7461595</v>
      </c>
      <c r="AG1783" s="25" t="s">
        <v>78</v>
      </c>
      <c r="AH1783" s="93">
        <v>7461595</v>
      </c>
      <c r="AI1783" s="26" t="s">
        <v>78</v>
      </c>
      <c r="AJ1783" s="27">
        <v>45391</v>
      </c>
      <c r="AK1783" s="19" t="s">
        <v>8260</v>
      </c>
      <c r="AL1783" s="28">
        <f t="shared" ca="1" si="155"/>
        <v>0.91666666666666663</v>
      </c>
      <c r="AM1783" s="16" t="s">
        <v>93</v>
      </c>
      <c r="AN1783" s="16" t="s">
        <v>94</v>
      </c>
      <c r="AO1783" s="36" t="s">
        <v>693</v>
      </c>
      <c r="AP1783" s="30">
        <v>5.2199999999999998E-3</v>
      </c>
      <c r="AQ1783" s="31" t="s">
        <v>8261</v>
      </c>
      <c r="AR1783" s="16" t="s">
        <v>8262</v>
      </c>
      <c r="AS1783" s="16" t="s">
        <v>107</v>
      </c>
      <c r="AT1783" s="16"/>
      <c r="AU1783" s="33" t="s">
        <v>8263</v>
      </c>
      <c r="AV1783" s="16"/>
      <c r="AW1783" s="16" t="s">
        <v>8264</v>
      </c>
      <c r="AX1783" s="16">
        <v>3212797993</v>
      </c>
      <c r="AY1783" s="16" t="s">
        <v>78</v>
      </c>
      <c r="AZ1783" s="16" t="str">
        <f t="shared" ca="1" si="153"/>
        <v>Prepensionado</v>
      </c>
      <c r="BA1783" s="16" t="s">
        <v>87</v>
      </c>
      <c r="BB1783" s="16" t="s">
        <v>87</v>
      </c>
      <c r="BC1783" s="16">
        <v>11</v>
      </c>
      <c r="BD1783" s="18" t="s">
        <v>87</v>
      </c>
      <c r="BE1783" s="16"/>
      <c r="BF1783" s="16" t="s">
        <v>87</v>
      </c>
      <c r="BG1783" s="31"/>
      <c r="BH1783" s="16"/>
      <c r="BI1783" s="19"/>
      <c r="BJ1783" s="16"/>
      <c r="BK1783" s="16"/>
      <c r="BL1783" s="34"/>
    </row>
    <row r="1784" spans="1:64">
      <c r="A1784" s="15">
        <v>1958</v>
      </c>
      <c r="B1784" s="16">
        <v>301</v>
      </c>
      <c r="C1784" s="17" t="s">
        <v>64</v>
      </c>
      <c r="D1784" s="18">
        <v>79345093</v>
      </c>
      <c r="E1784" s="18">
        <v>79345093</v>
      </c>
      <c r="F1784" s="18">
        <v>79345093</v>
      </c>
      <c r="G1784" s="17" t="s">
        <v>8265</v>
      </c>
      <c r="H1784" s="16" t="s">
        <v>89</v>
      </c>
      <c r="I1784" s="19">
        <v>23853</v>
      </c>
      <c r="J1784" s="16">
        <f t="shared" ca="1" si="154"/>
        <v>59</v>
      </c>
      <c r="K1784" s="17" t="s">
        <v>67</v>
      </c>
      <c r="L1784" s="16">
        <v>2028</v>
      </c>
      <c r="M1784" s="16">
        <v>14</v>
      </c>
      <c r="N1784" s="16" t="s">
        <v>283</v>
      </c>
      <c r="O1784" s="35" t="s">
        <v>284</v>
      </c>
      <c r="P1784" s="16" t="s">
        <v>71</v>
      </c>
      <c r="Q1784" s="16" t="s">
        <v>142</v>
      </c>
      <c r="R1784" s="38" t="s">
        <v>73</v>
      </c>
      <c r="S1784" s="22"/>
      <c r="T1784" s="22">
        <v>1958</v>
      </c>
      <c r="U1784" s="22" t="s">
        <v>283</v>
      </c>
      <c r="V1784" s="37" t="s">
        <v>284</v>
      </c>
      <c r="W1784" s="16">
        <v>1000</v>
      </c>
      <c r="X1784" s="16" t="s">
        <v>74</v>
      </c>
      <c r="Y1784" s="16" t="s">
        <v>3599</v>
      </c>
      <c r="Z1784" s="16" t="s">
        <v>8266</v>
      </c>
      <c r="AA1784" s="16" t="s">
        <v>76</v>
      </c>
      <c r="AB1784" s="16" t="s">
        <v>76</v>
      </c>
      <c r="AC1784" s="16" t="s">
        <v>76</v>
      </c>
      <c r="AD1784" s="16"/>
      <c r="AE1784" s="16" t="s">
        <v>1324</v>
      </c>
      <c r="AF1784" s="24">
        <v>5526100</v>
      </c>
      <c r="AG1784" s="25" t="s">
        <v>78</v>
      </c>
      <c r="AH1784" s="93">
        <v>5526100</v>
      </c>
      <c r="AI1784" s="26" t="s">
        <v>78</v>
      </c>
      <c r="AJ1784" s="27">
        <v>43500</v>
      </c>
      <c r="AK1784" s="19"/>
      <c r="AL1784" s="28">
        <f t="shared" ca="1" si="155"/>
        <v>6.166666666666667</v>
      </c>
      <c r="AM1784" s="16" t="s">
        <v>1161</v>
      </c>
      <c r="AN1784" s="16" t="s">
        <v>94</v>
      </c>
      <c r="AO1784" s="36" t="s">
        <v>82</v>
      </c>
      <c r="AP1784" s="30">
        <v>6.9690000000000002E-2</v>
      </c>
      <c r="AQ1784" s="31" t="s">
        <v>8267</v>
      </c>
      <c r="AR1784" s="16" t="s">
        <v>8267</v>
      </c>
      <c r="AS1784" s="16" t="s">
        <v>107</v>
      </c>
      <c r="AT1784" s="16"/>
      <c r="AU1784" s="33" t="s">
        <v>125</v>
      </c>
      <c r="AV1784" s="16"/>
      <c r="AW1784" s="16" t="s">
        <v>8268</v>
      </c>
      <c r="AX1784" s="16">
        <v>3208270452</v>
      </c>
      <c r="AY1784" s="16">
        <v>3233264664</v>
      </c>
      <c r="AZ1784" s="16" t="str">
        <f t="shared" ca="1" si="153"/>
        <v>Prepensionado</v>
      </c>
      <c r="BA1784" s="16" t="s">
        <v>87</v>
      </c>
      <c r="BB1784" s="16" t="s">
        <v>87</v>
      </c>
      <c r="BC1784" s="16"/>
      <c r="BD1784" s="18" t="s">
        <v>87</v>
      </c>
      <c r="BE1784" s="16"/>
      <c r="BF1784" s="16" t="s">
        <v>87</v>
      </c>
      <c r="BG1784" s="31"/>
      <c r="BH1784" s="16"/>
      <c r="BI1784" s="19"/>
      <c r="BJ1784" s="16"/>
      <c r="BK1784" s="16"/>
      <c r="BL1784" s="34"/>
    </row>
    <row r="1785" spans="1:64">
      <c r="A1785" s="15">
        <v>1959</v>
      </c>
      <c r="B1785" s="16">
        <v>301</v>
      </c>
      <c r="C1785" s="17" t="s">
        <v>112</v>
      </c>
      <c r="D1785" s="18">
        <v>31163870</v>
      </c>
      <c r="E1785" s="18">
        <v>31163870</v>
      </c>
      <c r="F1785" s="18">
        <v>31163870</v>
      </c>
      <c r="G1785" s="17" t="s">
        <v>8269</v>
      </c>
      <c r="H1785" s="16" t="s">
        <v>156</v>
      </c>
      <c r="I1785" s="19">
        <v>22576</v>
      </c>
      <c r="J1785" s="16">
        <f t="shared" ca="1" si="154"/>
        <v>63</v>
      </c>
      <c r="K1785" s="17" t="s">
        <v>67</v>
      </c>
      <c r="L1785" s="16">
        <v>2028</v>
      </c>
      <c r="M1785" s="16">
        <v>14</v>
      </c>
      <c r="N1785" s="16" t="s">
        <v>283</v>
      </c>
      <c r="O1785" s="35" t="s">
        <v>284</v>
      </c>
      <c r="P1785" s="16" t="s">
        <v>71</v>
      </c>
      <c r="Q1785" s="16" t="s">
        <v>142</v>
      </c>
      <c r="R1785" s="38" t="s">
        <v>73</v>
      </c>
      <c r="S1785" s="22"/>
      <c r="T1785" s="22">
        <v>1959</v>
      </c>
      <c r="U1785" s="22" t="s">
        <v>283</v>
      </c>
      <c r="V1785" s="37" t="s">
        <v>284</v>
      </c>
      <c r="W1785" s="16">
        <v>1000</v>
      </c>
      <c r="X1785" s="16" t="s">
        <v>74</v>
      </c>
      <c r="Y1785" s="16" t="s">
        <v>3599</v>
      </c>
      <c r="Z1785" s="16" t="s">
        <v>8249</v>
      </c>
      <c r="AA1785" s="16" t="s">
        <v>76</v>
      </c>
      <c r="AB1785" s="16" t="s">
        <v>76</v>
      </c>
      <c r="AC1785" s="16" t="s">
        <v>76</v>
      </c>
      <c r="AD1785" s="72"/>
      <c r="AE1785" s="16" t="s">
        <v>1324</v>
      </c>
      <c r="AF1785" s="24">
        <v>5526100</v>
      </c>
      <c r="AG1785" s="25" t="s">
        <v>78</v>
      </c>
      <c r="AH1785" s="93">
        <v>5526100</v>
      </c>
      <c r="AI1785" s="26" t="s">
        <v>78</v>
      </c>
      <c r="AJ1785" s="27">
        <v>45170</v>
      </c>
      <c r="AK1785" s="19" t="s">
        <v>8270</v>
      </c>
      <c r="AL1785" s="28">
        <f t="shared" ca="1" si="155"/>
        <v>1.5833333333333333</v>
      </c>
      <c r="AM1785" s="16" t="s">
        <v>120</v>
      </c>
      <c r="AN1785" s="16" t="s">
        <v>94</v>
      </c>
      <c r="AO1785" s="36" t="s">
        <v>82</v>
      </c>
      <c r="AP1785" s="30">
        <v>6.9690000000000002E-2</v>
      </c>
      <c r="AQ1785" s="31" t="s">
        <v>8271</v>
      </c>
      <c r="AR1785" s="16" t="s">
        <v>8272</v>
      </c>
      <c r="AS1785" s="16" t="s">
        <v>107</v>
      </c>
      <c r="AT1785" s="16"/>
      <c r="AU1785" s="16" t="s">
        <v>198</v>
      </c>
      <c r="AV1785" s="16" t="s">
        <v>8273</v>
      </c>
      <c r="AW1785" s="16" t="s">
        <v>8274</v>
      </c>
      <c r="AX1785" s="16">
        <v>3223409508</v>
      </c>
      <c r="AY1785" s="16" t="s">
        <v>78</v>
      </c>
      <c r="AZ1785" s="16" t="str">
        <f t="shared" ca="1" si="153"/>
        <v>Prepensionado</v>
      </c>
      <c r="BA1785" s="16" t="s">
        <v>87</v>
      </c>
      <c r="BB1785" s="16" t="s">
        <v>87</v>
      </c>
      <c r="BC1785" s="16" t="s">
        <v>8275</v>
      </c>
      <c r="BD1785" s="18" t="s">
        <v>87</v>
      </c>
      <c r="BE1785" s="16"/>
      <c r="BF1785" s="16" t="s">
        <v>87</v>
      </c>
      <c r="BG1785" s="31"/>
      <c r="BH1785" s="16"/>
      <c r="BI1785" s="19"/>
      <c r="BJ1785" s="16"/>
      <c r="BK1785" s="16"/>
      <c r="BL1785" s="34"/>
    </row>
    <row r="1786" spans="1:64">
      <c r="A1786" s="15">
        <v>1960</v>
      </c>
      <c r="B1786" s="16">
        <v>301</v>
      </c>
      <c r="C1786" s="17" t="s">
        <v>112</v>
      </c>
      <c r="D1786" s="18">
        <v>1033687264</v>
      </c>
      <c r="E1786" s="18">
        <v>1033687264</v>
      </c>
      <c r="F1786" s="18">
        <v>1033687264</v>
      </c>
      <c r="G1786" s="17" t="s">
        <v>8276</v>
      </c>
      <c r="H1786" s="16" t="s">
        <v>89</v>
      </c>
      <c r="I1786" s="19">
        <v>31692</v>
      </c>
      <c r="J1786" s="16">
        <f t="shared" ca="1" si="154"/>
        <v>38</v>
      </c>
      <c r="K1786" s="17" t="s">
        <v>67</v>
      </c>
      <c r="L1786" s="16">
        <v>2028</v>
      </c>
      <c r="M1786" s="16">
        <v>14</v>
      </c>
      <c r="N1786" s="16" t="s">
        <v>283</v>
      </c>
      <c r="O1786" s="35" t="s">
        <v>284</v>
      </c>
      <c r="P1786" s="16" t="s">
        <v>71</v>
      </c>
      <c r="Q1786" s="16" t="s">
        <v>142</v>
      </c>
      <c r="R1786" s="38" t="s">
        <v>73</v>
      </c>
      <c r="S1786" s="22"/>
      <c r="T1786" s="22">
        <v>1960</v>
      </c>
      <c r="U1786" s="22" t="s">
        <v>283</v>
      </c>
      <c r="V1786" s="37" t="s">
        <v>284</v>
      </c>
      <c r="W1786" s="16">
        <v>1000</v>
      </c>
      <c r="X1786" s="16" t="s">
        <v>74</v>
      </c>
      <c r="Y1786" s="16" t="s">
        <v>159</v>
      </c>
      <c r="Z1786" s="16" t="s">
        <v>268</v>
      </c>
      <c r="AA1786" s="16" t="s">
        <v>76</v>
      </c>
      <c r="AB1786" s="16" t="s">
        <v>76</v>
      </c>
      <c r="AC1786" s="16" t="s">
        <v>76</v>
      </c>
      <c r="AD1786" s="16" t="s">
        <v>8277</v>
      </c>
      <c r="AE1786" s="16" t="s">
        <v>1324</v>
      </c>
      <c r="AF1786" s="24">
        <v>5526100</v>
      </c>
      <c r="AG1786" s="25" t="s">
        <v>78</v>
      </c>
      <c r="AH1786" s="93">
        <v>5526100</v>
      </c>
      <c r="AI1786" s="26" t="s">
        <v>78</v>
      </c>
      <c r="AJ1786" s="27">
        <v>44355</v>
      </c>
      <c r="AK1786" s="19" t="s">
        <v>8278</v>
      </c>
      <c r="AL1786" s="28">
        <f t="shared" ca="1" si="155"/>
        <v>3.75</v>
      </c>
      <c r="AM1786" s="16" t="s">
        <v>120</v>
      </c>
      <c r="AN1786" s="16" t="s">
        <v>121</v>
      </c>
      <c r="AO1786" s="36" t="s">
        <v>82</v>
      </c>
      <c r="AP1786" s="30">
        <v>6.9690000000000002E-2</v>
      </c>
      <c r="AQ1786" s="31" t="s">
        <v>8279</v>
      </c>
      <c r="AR1786" s="16" t="s">
        <v>8280</v>
      </c>
      <c r="AS1786" s="16" t="s">
        <v>107</v>
      </c>
      <c r="AT1786" s="16"/>
      <c r="AU1786" s="33" t="s">
        <v>150</v>
      </c>
      <c r="AV1786" s="16" t="s">
        <v>8281</v>
      </c>
      <c r="AW1786" s="16" t="s">
        <v>8282</v>
      </c>
      <c r="AX1786" s="16">
        <v>3192509820</v>
      </c>
      <c r="AY1786" s="16">
        <v>3232269060</v>
      </c>
      <c r="AZ1786" s="16" t="str">
        <f t="shared" ca="1" si="153"/>
        <v xml:space="preserve"> </v>
      </c>
      <c r="BA1786" s="16" t="s">
        <v>87</v>
      </c>
      <c r="BB1786" s="16" t="s">
        <v>87</v>
      </c>
      <c r="BC1786" s="16">
        <f>5+3/12</f>
        <v>5.25</v>
      </c>
      <c r="BD1786" s="18" t="s">
        <v>87</v>
      </c>
      <c r="BE1786" s="16"/>
      <c r="BF1786" s="16" t="s">
        <v>8283</v>
      </c>
      <c r="BG1786" s="31"/>
      <c r="BH1786" s="16"/>
      <c r="BI1786" s="19"/>
      <c r="BJ1786" s="16"/>
      <c r="BK1786" s="16"/>
      <c r="BL1786" s="34"/>
    </row>
    <row r="1787" spans="1:64">
      <c r="A1787" s="15">
        <v>1961</v>
      </c>
      <c r="B1787" s="16">
        <v>301</v>
      </c>
      <c r="C1787" s="17" t="s">
        <v>64</v>
      </c>
      <c r="D1787" s="18">
        <v>80764507</v>
      </c>
      <c r="E1787" s="18">
        <v>80764507</v>
      </c>
      <c r="F1787" s="18">
        <v>80764507</v>
      </c>
      <c r="G1787" s="17" t="s">
        <v>8284</v>
      </c>
      <c r="H1787" s="16" t="s">
        <v>236</v>
      </c>
      <c r="I1787" s="19">
        <v>30650</v>
      </c>
      <c r="J1787" s="16">
        <f t="shared" ca="1" si="154"/>
        <v>41</v>
      </c>
      <c r="K1787" s="17" t="s">
        <v>67</v>
      </c>
      <c r="L1787" s="16">
        <v>2028</v>
      </c>
      <c r="M1787" s="16">
        <v>14</v>
      </c>
      <c r="N1787" s="16" t="s">
        <v>283</v>
      </c>
      <c r="O1787" s="35" t="s">
        <v>284</v>
      </c>
      <c r="P1787" s="16" t="s">
        <v>71</v>
      </c>
      <c r="Q1787" s="16" t="s">
        <v>142</v>
      </c>
      <c r="R1787" s="38" t="s">
        <v>73</v>
      </c>
      <c r="S1787" s="22"/>
      <c r="T1787" s="22">
        <v>1961</v>
      </c>
      <c r="U1787" s="22" t="s">
        <v>283</v>
      </c>
      <c r="V1787" s="37" t="s">
        <v>284</v>
      </c>
      <c r="W1787" s="16">
        <v>1000</v>
      </c>
      <c r="X1787" s="16" t="s">
        <v>74</v>
      </c>
      <c r="Y1787" s="16" t="s">
        <v>3599</v>
      </c>
      <c r="Z1787" s="16" t="s">
        <v>8249</v>
      </c>
      <c r="AA1787" s="16" t="s">
        <v>76</v>
      </c>
      <c r="AB1787" s="16" t="s">
        <v>76</v>
      </c>
      <c r="AC1787" s="16" t="s">
        <v>76</v>
      </c>
      <c r="AD1787" s="16"/>
      <c r="AE1787" s="16" t="s">
        <v>1324</v>
      </c>
      <c r="AF1787" s="24">
        <v>5526100</v>
      </c>
      <c r="AG1787" s="25" t="s">
        <v>78</v>
      </c>
      <c r="AH1787" s="93">
        <v>5526100</v>
      </c>
      <c r="AI1787" s="26" t="s">
        <v>78</v>
      </c>
      <c r="AJ1787" s="27">
        <v>43116</v>
      </c>
      <c r="AK1787" s="19"/>
      <c r="AL1787" s="28">
        <f t="shared" ca="1" si="155"/>
        <v>7.166666666666667</v>
      </c>
      <c r="AM1787" s="16" t="s">
        <v>80</v>
      </c>
      <c r="AN1787" s="16" t="s">
        <v>94</v>
      </c>
      <c r="AO1787" s="36" t="s">
        <v>82</v>
      </c>
      <c r="AP1787" s="30">
        <v>5.2199999999999998E-3</v>
      </c>
      <c r="AQ1787" s="31" t="s">
        <v>8285</v>
      </c>
      <c r="AR1787" s="16" t="s">
        <v>8286</v>
      </c>
      <c r="AS1787" s="16" t="s">
        <v>107</v>
      </c>
      <c r="AT1787" s="16"/>
      <c r="AU1787" s="33" t="s">
        <v>439</v>
      </c>
      <c r="AV1787" s="16" t="s">
        <v>8287</v>
      </c>
      <c r="AW1787" s="16" t="s">
        <v>8288</v>
      </c>
      <c r="AX1787" s="16">
        <v>3115027437</v>
      </c>
      <c r="AY1787" s="16" t="s">
        <v>78</v>
      </c>
      <c r="AZ1787" s="16" t="str">
        <f t="shared" ca="1" si="153"/>
        <v xml:space="preserve"> </v>
      </c>
      <c r="BA1787" s="16" t="s">
        <v>87</v>
      </c>
      <c r="BB1787" s="16" t="s">
        <v>87</v>
      </c>
      <c r="BC1787" s="16"/>
      <c r="BD1787" s="18" t="s">
        <v>87</v>
      </c>
      <c r="BE1787" s="16"/>
      <c r="BF1787" s="16" t="s">
        <v>87</v>
      </c>
      <c r="BG1787" s="31"/>
      <c r="BH1787" s="16"/>
      <c r="BI1787" s="19"/>
      <c r="BJ1787" s="16"/>
      <c r="BK1787" s="16"/>
      <c r="BL1787" s="34"/>
    </row>
    <row r="1788" spans="1:64">
      <c r="A1788" s="15">
        <v>1962</v>
      </c>
      <c r="B1788" s="16">
        <v>301</v>
      </c>
      <c r="C1788" s="17" t="s">
        <v>112</v>
      </c>
      <c r="D1788" s="18">
        <v>1057590621</v>
      </c>
      <c r="E1788" s="18">
        <v>1057590621</v>
      </c>
      <c r="F1788" s="18">
        <v>1057590621</v>
      </c>
      <c r="G1788" s="17" t="s">
        <v>8289</v>
      </c>
      <c r="H1788" s="16" t="s">
        <v>66</v>
      </c>
      <c r="I1788" s="19">
        <v>33880</v>
      </c>
      <c r="J1788" s="16">
        <f t="shared" ca="1" si="154"/>
        <v>32</v>
      </c>
      <c r="K1788" s="17" t="s">
        <v>67</v>
      </c>
      <c r="L1788" s="16">
        <v>2028</v>
      </c>
      <c r="M1788" s="16">
        <v>14</v>
      </c>
      <c r="N1788" s="16" t="s">
        <v>283</v>
      </c>
      <c r="O1788" s="35" t="s">
        <v>284</v>
      </c>
      <c r="P1788" s="16" t="s">
        <v>71</v>
      </c>
      <c r="Q1788" s="16" t="s">
        <v>142</v>
      </c>
      <c r="R1788" s="38" t="s">
        <v>73</v>
      </c>
      <c r="S1788" s="22"/>
      <c r="T1788" s="22">
        <v>1962</v>
      </c>
      <c r="U1788" s="22" t="s">
        <v>283</v>
      </c>
      <c r="V1788" s="37" t="s">
        <v>284</v>
      </c>
      <c r="W1788" s="16">
        <v>4000</v>
      </c>
      <c r="X1788" s="16" t="s">
        <v>74</v>
      </c>
      <c r="Y1788" s="16" t="s">
        <v>259</v>
      </c>
      <c r="Z1788" s="16" t="s">
        <v>2992</v>
      </c>
      <c r="AA1788" s="16" t="s">
        <v>76</v>
      </c>
      <c r="AB1788" s="16" t="s">
        <v>76</v>
      </c>
      <c r="AC1788" s="16" t="s">
        <v>76</v>
      </c>
      <c r="AD1788" s="16" t="s">
        <v>261</v>
      </c>
      <c r="AE1788" s="16" t="s">
        <v>1324</v>
      </c>
      <c r="AF1788" s="24">
        <v>5526100</v>
      </c>
      <c r="AG1788" s="25" t="s">
        <v>78</v>
      </c>
      <c r="AH1788" s="93">
        <v>5526100</v>
      </c>
      <c r="AI1788" s="26" t="s">
        <v>78</v>
      </c>
      <c r="AJ1788" s="27">
        <v>44155</v>
      </c>
      <c r="AK1788" s="19" t="s">
        <v>8290</v>
      </c>
      <c r="AL1788" s="28">
        <f t="shared" ca="1" si="155"/>
        <v>4.333333333333333</v>
      </c>
      <c r="AM1788" s="16" t="s">
        <v>120</v>
      </c>
      <c r="AN1788" s="16" t="s">
        <v>240</v>
      </c>
      <c r="AO1788" s="36" t="s">
        <v>82</v>
      </c>
      <c r="AP1788" s="30">
        <v>6.9690000000000002E-2</v>
      </c>
      <c r="AQ1788" s="31" t="s">
        <v>8291</v>
      </c>
      <c r="AR1788" s="16" t="s">
        <v>8292</v>
      </c>
      <c r="AS1788" s="16" t="s">
        <v>107</v>
      </c>
      <c r="AT1788" s="16"/>
      <c r="AU1788" s="33" t="s">
        <v>198</v>
      </c>
      <c r="AV1788" s="16" t="s">
        <v>2940</v>
      </c>
      <c r="AW1788" s="16" t="s">
        <v>8293</v>
      </c>
      <c r="AX1788" s="16">
        <v>3213394580</v>
      </c>
      <c r="AY1788" s="16" t="s">
        <v>78</v>
      </c>
      <c r="AZ1788" s="16" t="str">
        <f t="shared" ca="1" si="153"/>
        <v xml:space="preserve"> </v>
      </c>
      <c r="BA1788" s="16" t="s">
        <v>87</v>
      </c>
      <c r="BB1788" s="16" t="s">
        <v>87</v>
      </c>
      <c r="BC1788" s="16"/>
      <c r="BD1788" s="18" t="s">
        <v>87</v>
      </c>
      <c r="BE1788" s="16"/>
      <c r="BF1788" s="16" t="s">
        <v>87</v>
      </c>
      <c r="BG1788" s="31"/>
      <c r="BH1788" s="16"/>
      <c r="BI1788" s="19"/>
      <c r="BJ1788" s="16"/>
      <c r="BK1788" s="16"/>
      <c r="BL1788" s="34"/>
    </row>
    <row r="1789" spans="1:64" ht="22.5">
      <c r="A1789" s="15">
        <v>1963</v>
      </c>
      <c r="B1789" s="16">
        <v>301</v>
      </c>
      <c r="C1789" s="17" t="s">
        <v>112</v>
      </c>
      <c r="D1789" s="18">
        <v>52463956</v>
      </c>
      <c r="E1789" s="18">
        <v>52463956</v>
      </c>
      <c r="F1789" s="18">
        <v>52463956</v>
      </c>
      <c r="G1789" s="17" t="s">
        <v>8294</v>
      </c>
      <c r="H1789" s="16" t="s">
        <v>89</v>
      </c>
      <c r="I1789" s="19">
        <v>28862</v>
      </c>
      <c r="J1789" s="16">
        <f t="shared" ca="1" si="154"/>
        <v>46</v>
      </c>
      <c r="K1789" s="17" t="s">
        <v>67</v>
      </c>
      <c r="L1789" s="16">
        <v>2028</v>
      </c>
      <c r="M1789" s="16">
        <v>14</v>
      </c>
      <c r="N1789" s="16" t="s">
        <v>283</v>
      </c>
      <c r="O1789" s="35" t="s">
        <v>284</v>
      </c>
      <c r="P1789" s="16" t="s">
        <v>71</v>
      </c>
      <c r="Q1789" s="16" t="s">
        <v>142</v>
      </c>
      <c r="R1789" s="38" t="s">
        <v>73</v>
      </c>
      <c r="S1789" s="22"/>
      <c r="T1789" s="22">
        <v>1963</v>
      </c>
      <c r="U1789" s="22" t="s">
        <v>283</v>
      </c>
      <c r="V1789" s="37" t="s">
        <v>284</v>
      </c>
      <c r="W1789" s="16">
        <v>1000</v>
      </c>
      <c r="X1789" s="16" t="s">
        <v>74</v>
      </c>
      <c r="Y1789" s="16" t="s">
        <v>3599</v>
      </c>
      <c r="Z1789" s="16" t="s">
        <v>8295</v>
      </c>
      <c r="AA1789" s="16" t="s">
        <v>76</v>
      </c>
      <c r="AB1789" s="16" t="s">
        <v>76</v>
      </c>
      <c r="AC1789" s="16" t="s">
        <v>76</v>
      </c>
      <c r="AD1789" s="16" t="s">
        <v>8296</v>
      </c>
      <c r="AE1789" s="16" t="s">
        <v>1324</v>
      </c>
      <c r="AF1789" s="24">
        <v>5526100</v>
      </c>
      <c r="AG1789" s="25" t="s">
        <v>78</v>
      </c>
      <c r="AH1789" s="93">
        <v>5526100</v>
      </c>
      <c r="AI1789" s="26" t="s">
        <v>78</v>
      </c>
      <c r="AJ1789" s="27">
        <v>44322</v>
      </c>
      <c r="AK1789" s="19" t="s">
        <v>8297</v>
      </c>
      <c r="AL1789" s="28">
        <f t="shared" ca="1" si="155"/>
        <v>3.8333333333333335</v>
      </c>
      <c r="AM1789" s="16" t="s">
        <v>120</v>
      </c>
      <c r="AN1789" s="16" t="s">
        <v>94</v>
      </c>
      <c r="AO1789" s="36" t="s">
        <v>82</v>
      </c>
      <c r="AP1789" s="30">
        <v>6.9690000000000002E-2</v>
      </c>
      <c r="AQ1789" s="31" t="s">
        <v>8298</v>
      </c>
      <c r="AR1789" s="16" t="s">
        <v>8299</v>
      </c>
      <c r="AS1789" s="16" t="s">
        <v>107</v>
      </c>
      <c r="AT1789" s="16"/>
      <c r="AU1789" s="33" t="s">
        <v>8300</v>
      </c>
      <c r="AV1789" s="16"/>
      <c r="AW1789" s="16" t="s">
        <v>8301</v>
      </c>
      <c r="AX1789" s="16">
        <v>3102538307</v>
      </c>
      <c r="AY1789" s="16" t="s">
        <v>78</v>
      </c>
      <c r="AZ1789" s="16" t="str">
        <f t="shared" ca="1" si="153"/>
        <v xml:space="preserve"> </v>
      </c>
      <c r="BA1789" s="16" t="s">
        <v>87</v>
      </c>
      <c r="BB1789" s="16" t="s">
        <v>87</v>
      </c>
      <c r="BC1789" s="16">
        <v>3.5</v>
      </c>
      <c r="BD1789" s="18" t="s">
        <v>87</v>
      </c>
      <c r="BE1789" s="16"/>
      <c r="BF1789" s="16" t="s">
        <v>87</v>
      </c>
      <c r="BG1789" s="31"/>
      <c r="BH1789" s="16"/>
      <c r="BI1789" s="19"/>
      <c r="BJ1789" s="16"/>
      <c r="BK1789" s="16"/>
      <c r="BL1789" s="34"/>
    </row>
    <row r="1790" spans="1:64">
      <c r="A1790" s="15">
        <v>1964</v>
      </c>
      <c r="B1790" s="16">
        <v>301</v>
      </c>
      <c r="C1790" s="17" t="s">
        <v>64</v>
      </c>
      <c r="D1790" s="81">
        <v>1026304886</v>
      </c>
      <c r="E1790" s="81">
        <v>1026304886</v>
      </c>
      <c r="F1790" s="81">
        <v>1026304886</v>
      </c>
      <c r="G1790" s="17" t="s">
        <v>8302</v>
      </c>
      <c r="H1790" s="16" t="s">
        <v>236</v>
      </c>
      <c r="I1790" s="19">
        <v>30847</v>
      </c>
      <c r="J1790" s="33">
        <f t="shared" ca="1" si="154"/>
        <v>40</v>
      </c>
      <c r="K1790" s="17" t="s">
        <v>67</v>
      </c>
      <c r="L1790" s="16">
        <v>2028</v>
      </c>
      <c r="M1790" s="16">
        <v>14</v>
      </c>
      <c r="N1790" s="16" t="s">
        <v>283</v>
      </c>
      <c r="O1790" s="35" t="s">
        <v>284</v>
      </c>
      <c r="P1790" s="16" t="s">
        <v>71</v>
      </c>
      <c r="Q1790" s="16" t="s">
        <v>142</v>
      </c>
      <c r="R1790" s="38" t="s">
        <v>73</v>
      </c>
      <c r="S1790" s="22"/>
      <c r="T1790" s="22">
        <v>1964</v>
      </c>
      <c r="U1790" s="22" t="s">
        <v>283</v>
      </c>
      <c r="V1790" s="37" t="s">
        <v>284</v>
      </c>
      <c r="W1790" s="16">
        <v>1000</v>
      </c>
      <c r="X1790" s="16" t="s">
        <v>74</v>
      </c>
      <c r="Y1790" s="16" t="s">
        <v>3599</v>
      </c>
      <c r="Z1790" s="16" t="s">
        <v>8295</v>
      </c>
      <c r="AA1790" s="16" t="s">
        <v>76</v>
      </c>
      <c r="AB1790" s="16" t="s">
        <v>76</v>
      </c>
      <c r="AC1790" s="16" t="s">
        <v>76</v>
      </c>
      <c r="AD1790" s="16" t="s">
        <v>8303</v>
      </c>
      <c r="AE1790" s="16" t="s">
        <v>1324</v>
      </c>
      <c r="AF1790" s="24">
        <v>5526100</v>
      </c>
      <c r="AG1790" s="25" t="s">
        <v>78</v>
      </c>
      <c r="AH1790" s="93">
        <v>5526100</v>
      </c>
      <c r="AI1790" s="26" t="s">
        <v>78</v>
      </c>
      <c r="AJ1790" s="19">
        <v>44774</v>
      </c>
      <c r="AK1790" s="19" t="s">
        <v>8304</v>
      </c>
      <c r="AL1790" s="28">
        <f t="shared" ca="1" si="155"/>
        <v>2.6666666666666665</v>
      </c>
      <c r="AM1790" s="16" t="s">
        <v>120</v>
      </c>
      <c r="AN1790" s="16" t="s">
        <v>121</v>
      </c>
      <c r="AO1790" s="36" t="s">
        <v>82</v>
      </c>
      <c r="AP1790" s="94">
        <v>5.2199999999999998E-3</v>
      </c>
      <c r="AQ1790" s="31" t="s">
        <v>8305</v>
      </c>
      <c r="AR1790" s="16" t="s">
        <v>8306</v>
      </c>
      <c r="AS1790" s="16" t="s">
        <v>107</v>
      </c>
      <c r="AT1790" s="16" t="s">
        <v>8307</v>
      </c>
      <c r="AU1790" s="33" t="s">
        <v>8308</v>
      </c>
      <c r="AV1790" s="16" t="s">
        <v>8309</v>
      </c>
      <c r="AW1790" s="16" t="s">
        <v>8310</v>
      </c>
      <c r="AX1790" s="16">
        <v>3508981356</v>
      </c>
      <c r="AY1790" s="16">
        <v>3105645557</v>
      </c>
      <c r="AZ1790" s="16" t="str">
        <f t="shared" ca="1" si="153"/>
        <v xml:space="preserve"> </v>
      </c>
      <c r="BA1790" s="16" t="s">
        <v>87</v>
      </c>
      <c r="BB1790" s="16" t="s">
        <v>87</v>
      </c>
      <c r="BC1790" s="33">
        <f>1+8/12</f>
        <v>1.6666666666666665</v>
      </c>
      <c r="BD1790" s="18" t="s">
        <v>87</v>
      </c>
      <c r="BE1790" s="16"/>
      <c r="BF1790" s="16" t="s">
        <v>87</v>
      </c>
      <c r="BG1790" s="31"/>
      <c r="BH1790" s="16"/>
      <c r="BI1790" s="19"/>
      <c r="BJ1790" s="16"/>
      <c r="BK1790" s="16"/>
      <c r="BL1790" s="34"/>
    </row>
    <row r="1791" spans="1:64">
      <c r="A1791" s="15">
        <v>1965</v>
      </c>
      <c r="B1791" s="16">
        <v>301</v>
      </c>
      <c r="C1791" s="17" t="s">
        <v>64</v>
      </c>
      <c r="D1791" s="18">
        <v>79889091</v>
      </c>
      <c r="E1791" s="18">
        <v>79889091</v>
      </c>
      <c r="F1791" s="18">
        <v>79889091</v>
      </c>
      <c r="G1791" s="17" t="s">
        <v>8311</v>
      </c>
      <c r="H1791" s="16" t="s">
        <v>89</v>
      </c>
      <c r="I1791" s="19">
        <v>28839</v>
      </c>
      <c r="J1791" s="16">
        <f t="shared" ca="1" si="154"/>
        <v>46</v>
      </c>
      <c r="K1791" s="17" t="s">
        <v>67</v>
      </c>
      <c r="L1791" s="16">
        <v>2028</v>
      </c>
      <c r="M1791" s="16">
        <v>14</v>
      </c>
      <c r="N1791" s="16" t="s">
        <v>283</v>
      </c>
      <c r="O1791" s="35" t="s">
        <v>284</v>
      </c>
      <c r="P1791" s="16" t="s">
        <v>71</v>
      </c>
      <c r="Q1791" s="16" t="s">
        <v>142</v>
      </c>
      <c r="R1791" s="38" t="s">
        <v>73</v>
      </c>
      <c r="S1791" s="22"/>
      <c r="T1791" s="22">
        <v>1965</v>
      </c>
      <c r="U1791" s="22" t="s">
        <v>283</v>
      </c>
      <c r="V1791" s="37" t="s">
        <v>284</v>
      </c>
      <c r="W1791" s="16">
        <v>1000</v>
      </c>
      <c r="X1791" s="16" t="s">
        <v>74</v>
      </c>
      <c r="Y1791" s="16" t="s">
        <v>3599</v>
      </c>
      <c r="Z1791" s="16" t="s">
        <v>3600</v>
      </c>
      <c r="AA1791" s="16" t="s">
        <v>76</v>
      </c>
      <c r="AB1791" s="16" t="s">
        <v>76</v>
      </c>
      <c r="AC1791" s="16" t="s">
        <v>76</v>
      </c>
      <c r="AD1791" s="16" t="s">
        <v>8312</v>
      </c>
      <c r="AE1791" s="16" t="s">
        <v>1324</v>
      </c>
      <c r="AF1791" s="24">
        <v>5526100</v>
      </c>
      <c r="AG1791" s="25" t="s">
        <v>78</v>
      </c>
      <c r="AH1791" s="93">
        <v>5526100</v>
      </c>
      <c r="AI1791" s="26" t="s">
        <v>78</v>
      </c>
      <c r="AJ1791" s="27">
        <v>44896</v>
      </c>
      <c r="AK1791" s="19" t="s">
        <v>8313</v>
      </c>
      <c r="AL1791" s="28">
        <f t="shared" ca="1" si="155"/>
        <v>2.3333333333333335</v>
      </c>
      <c r="AM1791" s="16" t="s">
        <v>80</v>
      </c>
      <c r="AN1791" s="16" t="s">
        <v>121</v>
      </c>
      <c r="AO1791" s="36" t="s">
        <v>82</v>
      </c>
      <c r="AP1791" s="30">
        <v>6.9690000000000002E-2</v>
      </c>
      <c r="AQ1791" s="31" t="s">
        <v>8314</v>
      </c>
      <c r="AR1791" s="16" t="s">
        <v>8315</v>
      </c>
      <c r="AS1791" s="16" t="s">
        <v>107</v>
      </c>
      <c r="AT1791" s="16"/>
      <c r="AU1791" s="33" t="s">
        <v>198</v>
      </c>
      <c r="AV1791" s="33" t="s">
        <v>8316</v>
      </c>
      <c r="AW1791" s="16" t="s">
        <v>8317</v>
      </c>
      <c r="AX1791" s="16">
        <v>3217483136</v>
      </c>
      <c r="AY1791" s="16">
        <v>3232226962</v>
      </c>
      <c r="AZ1791" s="16" t="str">
        <f t="shared" ca="1" si="153"/>
        <v xml:space="preserve"> </v>
      </c>
      <c r="BA1791" s="16" t="s">
        <v>87</v>
      </c>
      <c r="BB1791" s="16" t="s">
        <v>87</v>
      </c>
      <c r="BC1791" s="16"/>
      <c r="BD1791" s="18" t="s">
        <v>87</v>
      </c>
      <c r="BE1791" s="16"/>
      <c r="BF1791" s="16" t="s">
        <v>87</v>
      </c>
      <c r="BG1791" s="31"/>
      <c r="BH1791" s="16"/>
      <c r="BI1791" s="19"/>
      <c r="BJ1791" s="16"/>
      <c r="BK1791" s="16"/>
      <c r="BL1791" s="34"/>
    </row>
    <row r="1792" spans="1:64">
      <c r="A1792" s="15">
        <v>1967</v>
      </c>
      <c r="B1792" s="16">
        <v>301</v>
      </c>
      <c r="C1792" s="17" t="s">
        <v>64</v>
      </c>
      <c r="D1792" s="18">
        <v>1090442857</v>
      </c>
      <c r="E1792" s="18">
        <v>1090442857</v>
      </c>
      <c r="F1792" s="18">
        <v>1090442857</v>
      </c>
      <c r="G1792" s="17" t="s">
        <v>8318</v>
      </c>
      <c r="H1792" s="16" t="s">
        <v>89</v>
      </c>
      <c r="I1792" s="19" t="s">
        <v>8319</v>
      </c>
      <c r="J1792" s="16">
        <f t="shared" ca="1" si="154"/>
        <v>33</v>
      </c>
      <c r="K1792" s="17" t="s">
        <v>67</v>
      </c>
      <c r="L1792" s="16">
        <v>2028</v>
      </c>
      <c r="M1792" s="16">
        <v>14</v>
      </c>
      <c r="N1792" s="16" t="s">
        <v>283</v>
      </c>
      <c r="O1792" s="35" t="s">
        <v>284</v>
      </c>
      <c r="P1792" s="16" t="s">
        <v>71</v>
      </c>
      <c r="Q1792" s="16" t="s">
        <v>142</v>
      </c>
      <c r="R1792" s="38" t="s">
        <v>73</v>
      </c>
      <c r="S1792" s="22"/>
      <c r="T1792" s="22">
        <v>1967</v>
      </c>
      <c r="U1792" s="22" t="s">
        <v>283</v>
      </c>
      <c r="V1792" s="37" t="s">
        <v>284</v>
      </c>
      <c r="W1792" s="16">
        <v>1000</v>
      </c>
      <c r="X1792" s="16" t="s">
        <v>74</v>
      </c>
      <c r="Y1792" s="16" t="s">
        <v>3599</v>
      </c>
      <c r="Z1792" s="16" t="s">
        <v>8266</v>
      </c>
      <c r="AA1792" s="16" t="s">
        <v>76</v>
      </c>
      <c r="AB1792" s="16" t="s">
        <v>76</v>
      </c>
      <c r="AC1792" s="16" t="s">
        <v>76</v>
      </c>
      <c r="AD1792" s="16"/>
      <c r="AE1792" s="16" t="s">
        <v>1324</v>
      </c>
      <c r="AF1792" s="24">
        <v>5526100</v>
      </c>
      <c r="AG1792" s="25" t="s">
        <v>78</v>
      </c>
      <c r="AH1792" s="93">
        <v>5526100</v>
      </c>
      <c r="AI1792" s="26" t="s">
        <v>78</v>
      </c>
      <c r="AJ1792" s="27">
        <v>44111</v>
      </c>
      <c r="AK1792" s="19"/>
      <c r="AL1792" s="28">
        <f t="shared" ca="1" si="155"/>
        <v>4.416666666666667</v>
      </c>
      <c r="AM1792" s="16" t="s">
        <v>173</v>
      </c>
      <c r="AN1792" s="39" t="s">
        <v>81</v>
      </c>
      <c r="AO1792" s="36" t="s">
        <v>82</v>
      </c>
      <c r="AP1792" s="30">
        <v>6.9690000000000002E-2</v>
      </c>
      <c r="AQ1792" s="31" t="s">
        <v>8320</v>
      </c>
      <c r="AR1792" s="16" t="s">
        <v>8320</v>
      </c>
      <c r="AS1792" s="16" t="s">
        <v>107</v>
      </c>
      <c r="AT1792" s="16"/>
      <c r="AU1792" s="33" t="s">
        <v>8253</v>
      </c>
      <c r="AV1792" s="16"/>
      <c r="AW1792" s="16" t="s">
        <v>8321</v>
      </c>
      <c r="AX1792" s="16">
        <v>3209137477</v>
      </c>
      <c r="AY1792" s="16" t="s">
        <v>78</v>
      </c>
      <c r="AZ1792" s="16" t="str">
        <f t="shared" ca="1" si="153"/>
        <v xml:space="preserve"> </v>
      </c>
      <c r="BA1792" s="16" t="s">
        <v>87</v>
      </c>
      <c r="BB1792" s="16" t="s">
        <v>87</v>
      </c>
      <c r="BC1792" s="16"/>
      <c r="BD1792" s="18" t="s">
        <v>87</v>
      </c>
      <c r="BE1792" s="16"/>
      <c r="BF1792" s="16" t="s">
        <v>87</v>
      </c>
      <c r="BG1792" s="31"/>
      <c r="BH1792" s="16"/>
      <c r="BI1792" s="19"/>
      <c r="BJ1792" s="16"/>
      <c r="BK1792" s="16"/>
      <c r="BL1792" s="34"/>
    </row>
    <row r="1793" spans="1:64">
      <c r="A1793" s="15">
        <v>1968</v>
      </c>
      <c r="B1793" s="16">
        <v>301</v>
      </c>
      <c r="C1793" s="17" t="s">
        <v>64</v>
      </c>
      <c r="D1793" s="81">
        <v>80832559</v>
      </c>
      <c r="E1793" s="81">
        <v>80832559</v>
      </c>
      <c r="F1793" s="81">
        <v>80832559</v>
      </c>
      <c r="G1793" s="17" t="s">
        <v>8322</v>
      </c>
      <c r="H1793" s="16" t="s">
        <v>89</v>
      </c>
      <c r="I1793" s="19">
        <v>31332</v>
      </c>
      <c r="J1793" s="16">
        <f t="shared" ca="1" si="154"/>
        <v>39</v>
      </c>
      <c r="K1793" s="17" t="s">
        <v>67</v>
      </c>
      <c r="L1793" s="16">
        <v>2044</v>
      </c>
      <c r="M1793" s="16">
        <v>11</v>
      </c>
      <c r="N1793" s="16" t="s">
        <v>139</v>
      </c>
      <c r="O1793" s="35" t="s">
        <v>140</v>
      </c>
      <c r="P1793" s="16" t="s">
        <v>71</v>
      </c>
      <c r="Q1793" s="16" t="s">
        <v>142</v>
      </c>
      <c r="R1793" s="38" t="s">
        <v>73</v>
      </c>
      <c r="S1793" s="22"/>
      <c r="T1793" s="22">
        <v>1968</v>
      </c>
      <c r="U1793" s="22" t="s">
        <v>139</v>
      </c>
      <c r="V1793" s="37" t="s">
        <v>140</v>
      </c>
      <c r="W1793" s="16">
        <v>1000</v>
      </c>
      <c r="X1793" s="16" t="s">
        <v>74</v>
      </c>
      <c r="Y1793" s="16" t="s">
        <v>3599</v>
      </c>
      <c r="Z1793" s="16" t="s">
        <v>8249</v>
      </c>
      <c r="AA1793" s="16" t="s">
        <v>76</v>
      </c>
      <c r="AB1793" s="16" t="s">
        <v>76</v>
      </c>
      <c r="AC1793" s="16" t="s">
        <v>76</v>
      </c>
      <c r="AD1793" s="16"/>
      <c r="AE1793" s="16" t="s">
        <v>1324</v>
      </c>
      <c r="AF1793" s="24">
        <v>4492340</v>
      </c>
      <c r="AG1793" s="25" t="s">
        <v>78</v>
      </c>
      <c r="AH1793" s="93">
        <v>4492340</v>
      </c>
      <c r="AI1793" s="26" t="s">
        <v>78</v>
      </c>
      <c r="AJ1793" s="27">
        <v>44776</v>
      </c>
      <c r="AK1793" s="19" t="s">
        <v>8323</v>
      </c>
      <c r="AL1793" s="28">
        <f t="shared" ca="1" si="155"/>
        <v>2.6666666666666665</v>
      </c>
      <c r="AM1793" s="16" t="s">
        <v>173</v>
      </c>
      <c r="AN1793" s="39" t="s">
        <v>194</v>
      </c>
      <c r="AO1793" s="36" t="s">
        <v>82</v>
      </c>
      <c r="AP1793" s="30">
        <v>6.9690000000000002E-2</v>
      </c>
      <c r="AQ1793" s="31" t="s">
        <v>8324</v>
      </c>
      <c r="AR1793" s="16" t="s">
        <v>8325</v>
      </c>
      <c r="AS1793" s="16" t="s">
        <v>107</v>
      </c>
      <c r="AT1793" s="16"/>
      <c r="AU1793" s="33" t="s">
        <v>8326</v>
      </c>
      <c r="AV1793" s="16"/>
      <c r="AW1793" s="16" t="s">
        <v>8327</v>
      </c>
      <c r="AX1793" s="16">
        <v>3206710743</v>
      </c>
      <c r="AY1793" s="16" t="s">
        <v>78</v>
      </c>
      <c r="AZ1793" s="16" t="str">
        <f t="shared" ca="1" si="153"/>
        <v xml:space="preserve"> </v>
      </c>
      <c r="BA1793" s="16" t="s">
        <v>87</v>
      </c>
      <c r="BB1793" s="16" t="s">
        <v>87</v>
      </c>
      <c r="BC1793" s="16"/>
      <c r="BD1793" s="18" t="s">
        <v>153</v>
      </c>
      <c r="BE1793" s="16"/>
      <c r="BF1793" s="16" t="s">
        <v>87</v>
      </c>
      <c r="BG1793" s="31"/>
      <c r="BH1793" s="16"/>
      <c r="BI1793" s="19"/>
      <c r="BJ1793" s="16"/>
      <c r="BK1793" s="16"/>
      <c r="BL1793" s="34"/>
    </row>
    <row r="1794" spans="1:64">
      <c r="A1794" s="15">
        <v>1969</v>
      </c>
      <c r="B1794" s="16">
        <v>301</v>
      </c>
      <c r="C1794" s="17" t="s">
        <v>64</v>
      </c>
      <c r="D1794" s="18">
        <v>1026573981</v>
      </c>
      <c r="E1794" s="18">
        <v>1026573981</v>
      </c>
      <c r="F1794" s="18">
        <v>1026573981</v>
      </c>
      <c r="G1794" s="17" t="s">
        <v>8328</v>
      </c>
      <c r="H1794" s="16" t="s">
        <v>89</v>
      </c>
      <c r="I1794" s="95">
        <v>33909</v>
      </c>
      <c r="J1794" s="16">
        <f t="shared" ca="1" si="154"/>
        <v>32</v>
      </c>
      <c r="K1794" s="17" t="s">
        <v>67</v>
      </c>
      <c r="L1794" s="16">
        <v>2044</v>
      </c>
      <c r="M1794" s="16">
        <v>11</v>
      </c>
      <c r="N1794" s="16" t="s">
        <v>139</v>
      </c>
      <c r="O1794" s="35" t="s">
        <v>140</v>
      </c>
      <c r="P1794" s="16" t="s">
        <v>71</v>
      </c>
      <c r="Q1794" s="16" t="s">
        <v>142</v>
      </c>
      <c r="R1794" s="38" t="s">
        <v>73</v>
      </c>
      <c r="S1794" s="22"/>
      <c r="T1794" s="22">
        <v>1969</v>
      </c>
      <c r="U1794" s="22" t="s">
        <v>139</v>
      </c>
      <c r="V1794" s="37" t="s">
        <v>140</v>
      </c>
      <c r="W1794" s="16">
        <v>1000</v>
      </c>
      <c r="X1794" s="16" t="s">
        <v>74</v>
      </c>
      <c r="Y1794" s="16" t="s">
        <v>3599</v>
      </c>
      <c r="Z1794" s="16" t="s">
        <v>8249</v>
      </c>
      <c r="AA1794" s="16" t="s">
        <v>76</v>
      </c>
      <c r="AB1794" s="16" t="s">
        <v>76</v>
      </c>
      <c r="AC1794" s="16" t="s">
        <v>76</v>
      </c>
      <c r="AD1794" s="39"/>
      <c r="AE1794" s="16" t="s">
        <v>1324</v>
      </c>
      <c r="AF1794" s="24">
        <v>4492340</v>
      </c>
      <c r="AG1794" s="25" t="s">
        <v>78</v>
      </c>
      <c r="AH1794" s="93">
        <v>4492340</v>
      </c>
      <c r="AI1794" s="26" t="s">
        <v>78</v>
      </c>
      <c r="AJ1794" s="96">
        <v>44777</v>
      </c>
      <c r="AK1794" s="95" t="s">
        <v>8329</v>
      </c>
      <c r="AL1794" s="28">
        <f t="shared" ca="1" si="155"/>
        <v>2.6666666666666665</v>
      </c>
      <c r="AM1794" s="16" t="s">
        <v>120</v>
      </c>
      <c r="AN1794" s="39" t="s">
        <v>81</v>
      </c>
      <c r="AO1794" s="36" t="s">
        <v>82</v>
      </c>
      <c r="AP1794" s="30">
        <v>6.9690000000000002E-2</v>
      </c>
      <c r="AQ1794" s="31" t="s">
        <v>8330</v>
      </c>
      <c r="AR1794" s="16" t="s">
        <v>8331</v>
      </c>
      <c r="AS1794" s="39" t="s">
        <v>107</v>
      </c>
      <c r="AT1794" s="39"/>
      <c r="AU1794" s="97" t="s">
        <v>8308</v>
      </c>
      <c r="AV1794" s="39"/>
      <c r="AW1794" s="16" t="s">
        <v>8332</v>
      </c>
      <c r="AX1794" s="16">
        <v>3016599131</v>
      </c>
      <c r="AY1794" s="16">
        <v>3233239348</v>
      </c>
      <c r="AZ1794" s="16" t="str">
        <f t="shared" ca="1" si="153"/>
        <v xml:space="preserve"> </v>
      </c>
      <c r="BA1794" s="16" t="s">
        <v>87</v>
      </c>
      <c r="BB1794" s="16" t="s">
        <v>87</v>
      </c>
      <c r="BC1794" s="16"/>
      <c r="BD1794" s="18" t="s">
        <v>87</v>
      </c>
      <c r="BE1794" s="16"/>
      <c r="BF1794" s="16" t="s">
        <v>87</v>
      </c>
      <c r="BG1794" s="31"/>
      <c r="BH1794" s="16"/>
      <c r="BI1794" s="19"/>
      <c r="BJ1794" s="16"/>
      <c r="BK1794" s="16"/>
      <c r="BL1794" s="34"/>
    </row>
    <row r="1795" spans="1:64">
      <c r="A1795" s="15">
        <v>1970</v>
      </c>
      <c r="B1795" s="16">
        <v>301</v>
      </c>
      <c r="C1795" s="17" t="s">
        <v>112</v>
      </c>
      <c r="D1795" s="18">
        <v>43208812</v>
      </c>
      <c r="E1795" s="18" t="e">
        <v>#N/A</v>
      </c>
      <c r="F1795" s="18" t="e">
        <v>#N/A</v>
      </c>
      <c r="G1795" s="17" t="s">
        <v>8333</v>
      </c>
      <c r="H1795" s="16" t="s">
        <v>229</v>
      </c>
      <c r="I1795" s="95">
        <v>29400</v>
      </c>
      <c r="J1795" s="16">
        <f t="shared" ca="1" si="154"/>
        <v>44</v>
      </c>
      <c r="K1795" s="17" t="s">
        <v>67</v>
      </c>
      <c r="L1795" s="16">
        <v>2044</v>
      </c>
      <c r="M1795" s="16">
        <v>11</v>
      </c>
      <c r="N1795" s="16" t="s">
        <v>139</v>
      </c>
      <c r="O1795" s="35" t="s">
        <v>140</v>
      </c>
      <c r="P1795" s="16" t="s">
        <v>71</v>
      </c>
      <c r="Q1795" s="16" t="s">
        <v>142</v>
      </c>
      <c r="R1795" s="38" t="s">
        <v>1309</v>
      </c>
      <c r="S1795" s="22"/>
      <c r="T1795" s="22">
        <v>1970</v>
      </c>
      <c r="U1795" s="22" t="s">
        <v>139</v>
      </c>
      <c r="V1795" s="37" t="s">
        <v>140</v>
      </c>
      <c r="W1795" s="16">
        <v>1000</v>
      </c>
      <c r="X1795" s="16" t="s">
        <v>74</v>
      </c>
      <c r="Y1795" s="16" t="s">
        <v>3599</v>
      </c>
      <c r="Z1795" s="16" t="s">
        <v>2911</v>
      </c>
      <c r="AA1795" s="16" t="s">
        <v>339</v>
      </c>
      <c r="AB1795" s="16" t="s">
        <v>340</v>
      </c>
      <c r="AC1795" s="16" t="s">
        <v>341</v>
      </c>
      <c r="AD1795" s="39"/>
      <c r="AE1795" s="16" t="s">
        <v>1324</v>
      </c>
      <c r="AF1795" s="24">
        <v>4492340</v>
      </c>
      <c r="AG1795" s="25" t="s">
        <v>78</v>
      </c>
      <c r="AH1795" s="93">
        <v>4492340</v>
      </c>
      <c r="AI1795" s="26" t="s">
        <v>78</v>
      </c>
      <c r="AJ1795" s="96">
        <v>43069</v>
      </c>
      <c r="AK1795" s="95"/>
      <c r="AL1795" s="28">
        <f t="shared" ca="1" si="155"/>
        <v>7.333333333333333</v>
      </c>
      <c r="AM1795" s="39" t="s">
        <v>269</v>
      </c>
      <c r="AN1795" s="39" t="s">
        <v>94</v>
      </c>
      <c r="AO1795" s="36" t="s">
        <v>343</v>
      </c>
      <c r="AP1795" s="30">
        <v>6.9690000000000002E-2</v>
      </c>
      <c r="AQ1795" s="31" t="s">
        <v>8334</v>
      </c>
      <c r="AR1795" s="16" t="s">
        <v>8334</v>
      </c>
      <c r="AS1795" s="39" t="s">
        <v>107</v>
      </c>
      <c r="AT1795" s="39"/>
      <c r="AU1795" s="97" t="s">
        <v>198</v>
      </c>
      <c r="AV1795" s="39" t="s">
        <v>8335</v>
      </c>
      <c r="AW1795" s="39" t="s">
        <v>8336</v>
      </c>
      <c r="AX1795" s="16">
        <v>3007139829</v>
      </c>
      <c r="AY1795" s="16" t="s">
        <v>78</v>
      </c>
      <c r="AZ1795" s="16" t="str">
        <f t="shared" ca="1" si="153"/>
        <v xml:space="preserve"> </v>
      </c>
      <c r="BA1795" s="16" t="s">
        <v>87</v>
      </c>
      <c r="BB1795" s="16" t="s">
        <v>87</v>
      </c>
      <c r="BC1795" s="16"/>
      <c r="BD1795" s="18" t="s">
        <v>87</v>
      </c>
      <c r="BE1795" s="16"/>
      <c r="BF1795" s="16" t="s">
        <v>154</v>
      </c>
      <c r="BG1795" s="31"/>
      <c r="BH1795" s="16"/>
      <c r="BI1795" s="19"/>
      <c r="BJ1795" s="16"/>
      <c r="BK1795" s="16"/>
      <c r="BL1795" s="34"/>
    </row>
    <row r="1796" spans="1:64">
      <c r="A1796" s="15">
        <v>1975</v>
      </c>
      <c r="B1796" s="16">
        <v>301</v>
      </c>
      <c r="C1796" s="17" t="s">
        <v>64</v>
      </c>
      <c r="D1796" s="18">
        <v>11221560</v>
      </c>
      <c r="E1796" s="18">
        <v>11221560</v>
      </c>
      <c r="F1796" s="18">
        <v>11221560</v>
      </c>
      <c r="G1796" s="17" t="s">
        <v>8337</v>
      </c>
      <c r="H1796" s="16" t="s">
        <v>229</v>
      </c>
      <c r="I1796" s="19" t="s">
        <v>4810</v>
      </c>
      <c r="J1796" s="16">
        <f t="shared" ref="J1796:J1817" ca="1" si="156">IF(I1796=0," ",DATEDIF(I1796,TODAY(),"Y"))</f>
        <v>47</v>
      </c>
      <c r="K1796" s="17" t="s">
        <v>67</v>
      </c>
      <c r="L1796" s="16">
        <v>2044</v>
      </c>
      <c r="M1796" s="16">
        <v>11</v>
      </c>
      <c r="N1796" s="16" t="s">
        <v>139</v>
      </c>
      <c r="O1796" s="35" t="s">
        <v>140</v>
      </c>
      <c r="P1796" s="16" t="s">
        <v>71</v>
      </c>
      <c r="Q1796" s="16" t="s">
        <v>142</v>
      </c>
      <c r="R1796" s="38" t="s">
        <v>73</v>
      </c>
      <c r="S1796" s="22"/>
      <c r="T1796" s="22">
        <v>1975</v>
      </c>
      <c r="U1796" s="22" t="s">
        <v>139</v>
      </c>
      <c r="V1796" s="37" t="s">
        <v>140</v>
      </c>
      <c r="W1796" s="16">
        <v>1000</v>
      </c>
      <c r="X1796" s="16" t="s">
        <v>74</v>
      </c>
      <c r="Y1796" s="16" t="s">
        <v>3599</v>
      </c>
      <c r="Z1796" s="16" t="s">
        <v>8338</v>
      </c>
      <c r="AA1796" s="16" t="s">
        <v>76</v>
      </c>
      <c r="AB1796" s="16" t="s">
        <v>76</v>
      </c>
      <c r="AC1796" s="16" t="s">
        <v>76</v>
      </c>
      <c r="AD1796" s="16" t="s">
        <v>8339</v>
      </c>
      <c r="AE1796" s="16" t="s">
        <v>1324</v>
      </c>
      <c r="AF1796" s="24">
        <v>4492340</v>
      </c>
      <c r="AG1796" s="25" t="s">
        <v>78</v>
      </c>
      <c r="AH1796" s="93">
        <v>4492340</v>
      </c>
      <c r="AI1796" s="26" t="s">
        <v>78</v>
      </c>
      <c r="AJ1796" s="27">
        <v>43132</v>
      </c>
      <c r="AK1796" s="19"/>
      <c r="AL1796" s="28">
        <f t="shared" ca="1" si="155"/>
        <v>7.166666666666667</v>
      </c>
      <c r="AM1796" s="16" t="s">
        <v>173</v>
      </c>
      <c r="AN1796" s="16" t="s">
        <v>94</v>
      </c>
      <c r="AO1796" s="36" t="s">
        <v>82</v>
      </c>
      <c r="AP1796" s="30">
        <v>6.9690000000000002E-2</v>
      </c>
      <c r="AQ1796" s="31" t="s">
        <v>8340</v>
      </c>
      <c r="AR1796" s="16" t="s">
        <v>8340</v>
      </c>
      <c r="AS1796" s="16" t="s">
        <v>107</v>
      </c>
      <c r="AT1796" s="16"/>
      <c r="AU1796" s="33" t="s">
        <v>449</v>
      </c>
      <c r="AV1796" s="16"/>
      <c r="AW1796" s="16" t="s">
        <v>8341</v>
      </c>
      <c r="AX1796" s="16">
        <v>3208853416</v>
      </c>
      <c r="AY1796" s="16">
        <v>3104462991</v>
      </c>
      <c r="AZ1796" s="16" t="str">
        <f t="shared" ca="1" si="153"/>
        <v xml:space="preserve"> </v>
      </c>
      <c r="BA1796" s="16" t="s">
        <v>87</v>
      </c>
      <c r="BB1796" s="16" t="s">
        <v>87</v>
      </c>
      <c r="BC1796" s="16"/>
      <c r="BD1796" s="18" t="s">
        <v>87</v>
      </c>
      <c r="BE1796" s="16"/>
      <c r="BF1796" s="16" t="s">
        <v>87</v>
      </c>
      <c r="BG1796" s="31"/>
      <c r="BH1796" s="16"/>
      <c r="BI1796" s="19"/>
      <c r="BJ1796" s="16"/>
      <c r="BK1796" s="16"/>
      <c r="BL1796" s="34"/>
    </row>
    <row r="1797" spans="1:64">
      <c r="A1797" s="15">
        <v>1976</v>
      </c>
      <c r="B1797" s="16">
        <v>301</v>
      </c>
      <c r="C1797" s="17" t="s">
        <v>64</v>
      </c>
      <c r="D1797" s="18">
        <v>1019028402</v>
      </c>
      <c r="E1797" s="18">
        <v>1019028402</v>
      </c>
      <c r="F1797" s="18">
        <v>1019028402</v>
      </c>
      <c r="G1797" s="17" t="s">
        <v>8342</v>
      </c>
      <c r="H1797" s="16" t="s">
        <v>89</v>
      </c>
      <c r="I1797" s="19">
        <v>32405</v>
      </c>
      <c r="J1797" s="16">
        <f t="shared" ca="1" si="156"/>
        <v>36</v>
      </c>
      <c r="K1797" s="17" t="s">
        <v>67</v>
      </c>
      <c r="L1797" s="16">
        <v>2044</v>
      </c>
      <c r="M1797" s="16">
        <v>11</v>
      </c>
      <c r="N1797" s="16" t="s">
        <v>139</v>
      </c>
      <c r="O1797" s="35" t="s">
        <v>140</v>
      </c>
      <c r="P1797" s="16" t="s">
        <v>71</v>
      </c>
      <c r="Q1797" s="16" t="s">
        <v>142</v>
      </c>
      <c r="R1797" s="38" t="s">
        <v>73</v>
      </c>
      <c r="S1797" s="22"/>
      <c r="T1797" s="22">
        <v>1976</v>
      </c>
      <c r="U1797" s="22" t="s">
        <v>139</v>
      </c>
      <c r="V1797" s="37" t="s">
        <v>140</v>
      </c>
      <c r="W1797" s="16">
        <v>1000</v>
      </c>
      <c r="X1797" s="16" t="s">
        <v>74</v>
      </c>
      <c r="Y1797" s="16" t="s">
        <v>3599</v>
      </c>
      <c r="Z1797" s="16" t="s">
        <v>8249</v>
      </c>
      <c r="AA1797" s="16" t="s">
        <v>76</v>
      </c>
      <c r="AB1797" s="16" t="s">
        <v>76</v>
      </c>
      <c r="AC1797" s="16" t="s">
        <v>76</v>
      </c>
      <c r="AD1797" s="16"/>
      <c r="AE1797" s="16" t="s">
        <v>1324</v>
      </c>
      <c r="AF1797" s="24">
        <v>4492340</v>
      </c>
      <c r="AG1797" s="25" t="s">
        <v>78</v>
      </c>
      <c r="AH1797" s="93">
        <v>4492340</v>
      </c>
      <c r="AI1797" s="26" t="s">
        <v>78</v>
      </c>
      <c r="AJ1797" s="27">
        <v>44322</v>
      </c>
      <c r="AK1797" s="19" t="s">
        <v>8343</v>
      </c>
      <c r="AL1797" s="28">
        <f t="shared" ca="1" si="155"/>
        <v>3.8333333333333335</v>
      </c>
      <c r="AM1797" s="16" t="s">
        <v>120</v>
      </c>
      <c r="AN1797" s="16" t="s">
        <v>121</v>
      </c>
      <c r="AO1797" s="36" t="s">
        <v>82</v>
      </c>
      <c r="AP1797" s="30">
        <v>6.9690000000000002E-2</v>
      </c>
      <c r="AQ1797" s="31" t="s">
        <v>8344</v>
      </c>
      <c r="AR1797" s="16" t="s">
        <v>8344</v>
      </c>
      <c r="AS1797" s="16" t="s">
        <v>107</v>
      </c>
      <c r="AT1797" s="16"/>
      <c r="AU1797" s="33" t="s">
        <v>8345</v>
      </c>
      <c r="AV1797" s="16"/>
      <c r="AW1797" s="16" t="s">
        <v>8346</v>
      </c>
      <c r="AX1797" s="16">
        <v>3108539978</v>
      </c>
      <c r="AY1797" s="16">
        <v>3232225666</v>
      </c>
      <c r="AZ1797" s="16" t="str">
        <f t="shared" ca="1" si="153"/>
        <v xml:space="preserve"> </v>
      </c>
      <c r="BA1797" s="16" t="s">
        <v>87</v>
      </c>
      <c r="BB1797" s="16" t="s">
        <v>87</v>
      </c>
      <c r="BC1797" s="16"/>
      <c r="BD1797" s="18" t="s">
        <v>87</v>
      </c>
      <c r="BE1797" s="16"/>
      <c r="BF1797" s="16" t="s">
        <v>87</v>
      </c>
      <c r="BG1797" s="31"/>
      <c r="BH1797" s="16"/>
      <c r="BI1797" s="19"/>
      <c r="BJ1797" s="16"/>
      <c r="BK1797" s="16"/>
      <c r="BL1797" s="34"/>
    </row>
    <row r="1798" spans="1:64">
      <c r="A1798" s="15">
        <v>1978</v>
      </c>
      <c r="B1798" s="16">
        <v>301</v>
      </c>
      <c r="C1798" s="17" t="s">
        <v>112</v>
      </c>
      <c r="D1798" s="18">
        <v>1033774923</v>
      </c>
      <c r="E1798" s="18">
        <v>1033774923</v>
      </c>
      <c r="F1798" s="18">
        <v>1033774923</v>
      </c>
      <c r="G1798" s="17" t="s">
        <v>8347</v>
      </c>
      <c r="H1798" s="16" t="s">
        <v>89</v>
      </c>
      <c r="I1798" s="19">
        <v>34784</v>
      </c>
      <c r="J1798" s="16">
        <f t="shared" ca="1" si="156"/>
        <v>30</v>
      </c>
      <c r="K1798" s="17" t="s">
        <v>67</v>
      </c>
      <c r="L1798" s="16">
        <v>2044</v>
      </c>
      <c r="M1798" s="16" t="s">
        <v>8348</v>
      </c>
      <c r="N1798" s="16" t="s">
        <v>8349</v>
      </c>
      <c r="O1798" s="35" t="s">
        <v>140</v>
      </c>
      <c r="P1798" s="16" t="s">
        <v>71</v>
      </c>
      <c r="Q1798" s="16" t="s">
        <v>142</v>
      </c>
      <c r="R1798" s="38" t="s">
        <v>73</v>
      </c>
      <c r="S1798" s="22"/>
      <c r="T1798" s="22">
        <v>1978</v>
      </c>
      <c r="U1798" s="22" t="s">
        <v>8349</v>
      </c>
      <c r="V1798" s="37" t="s">
        <v>140</v>
      </c>
      <c r="W1798" s="16">
        <v>1000</v>
      </c>
      <c r="X1798" s="16" t="s">
        <v>74</v>
      </c>
      <c r="Y1798" s="16" t="s">
        <v>3599</v>
      </c>
      <c r="Z1798" s="16" t="s">
        <v>8226</v>
      </c>
      <c r="AA1798" s="16" t="s">
        <v>76</v>
      </c>
      <c r="AB1798" s="16" t="s">
        <v>76</v>
      </c>
      <c r="AC1798" s="16" t="s">
        <v>76</v>
      </c>
      <c r="AD1798" s="16"/>
      <c r="AE1798" s="16" t="s">
        <v>1324</v>
      </c>
      <c r="AF1798" s="24">
        <v>2724337</v>
      </c>
      <c r="AG1798" s="25" t="s">
        <v>78</v>
      </c>
      <c r="AH1798" s="93">
        <v>2724337</v>
      </c>
      <c r="AI1798" s="26" t="s">
        <v>78</v>
      </c>
      <c r="AJ1798" s="27">
        <v>44896</v>
      </c>
      <c r="AK1798" s="19" t="s">
        <v>8350</v>
      </c>
      <c r="AL1798" s="28">
        <f t="shared" ca="1" si="155"/>
        <v>2.3333333333333335</v>
      </c>
      <c r="AM1798" s="16" t="s">
        <v>120</v>
      </c>
      <c r="AN1798" s="16" t="s">
        <v>121</v>
      </c>
      <c r="AO1798" s="36" t="s">
        <v>82</v>
      </c>
      <c r="AP1798" s="30">
        <v>6.9690000000000002E-2</v>
      </c>
      <c r="AQ1798" s="31" t="s">
        <v>8351</v>
      </c>
      <c r="AR1798" s="16" t="s">
        <v>8352</v>
      </c>
      <c r="AS1798" s="16" t="s">
        <v>107</v>
      </c>
      <c r="AT1798" s="16"/>
      <c r="AU1798" s="33" t="s">
        <v>8353</v>
      </c>
      <c r="AV1798" s="16"/>
      <c r="AW1798" s="16" t="s">
        <v>8354</v>
      </c>
      <c r="AX1798" s="16">
        <v>3203147072</v>
      </c>
      <c r="AY1798" s="16" t="s">
        <v>78</v>
      </c>
      <c r="AZ1798" s="16" t="str">
        <f t="shared" ca="1" si="153"/>
        <v xml:space="preserve"> </v>
      </c>
      <c r="BA1798" s="16" t="s">
        <v>87</v>
      </c>
      <c r="BB1798" s="16" t="s">
        <v>87</v>
      </c>
      <c r="BC1798" s="16"/>
      <c r="BD1798" s="18" t="s">
        <v>87</v>
      </c>
      <c r="BE1798" s="16"/>
      <c r="BF1798" s="16" t="s">
        <v>87</v>
      </c>
      <c r="BG1798" s="31"/>
      <c r="BH1798" s="16"/>
      <c r="BI1798" s="19"/>
      <c r="BJ1798" s="16"/>
      <c r="BK1798" s="16"/>
      <c r="BL1798" s="34"/>
    </row>
    <row r="1799" spans="1:64">
      <c r="A1799" s="15">
        <v>1979</v>
      </c>
      <c r="B1799" s="16">
        <v>301</v>
      </c>
      <c r="C1799" s="17" t="s">
        <v>112</v>
      </c>
      <c r="D1799" s="18">
        <v>1019076770</v>
      </c>
      <c r="E1799" s="18">
        <v>1019076770</v>
      </c>
      <c r="F1799" s="18">
        <v>1019076770</v>
      </c>
      <c r="G1799" s="17" t="s">
        <v>8355</v>
      </c>
      <c r="H1799" s="16" t="s">
        <v>89</v>
      </c>
      <c r="I1799" s="19">
        <v>33935</v>
      </c>
      <c r="J1799" s="16">
        <f t="shared" ca="1" si="156"/>
        <v>32</v>
      </c>
      <c r="K1799" s="17" t="s">
        <v>67</v>
      </c>
      <c r="L1799" s="16">
        <v>2044</v>
      </c>
      <c r="M1799" s="16" t="s">
        <v>8348</v>
      </c>
      <c r="N1799" s="16" t="s">
        <v>8349</v>
      </c>
      <c r="O1799" s="35" t="s">
        <v>140</v>
      </c>
      <c r="P1799" s="16" t="s">
        <v>71</v>
      </c>
      <c r="Q1799" s="16" t="s">
        <v>142</v>
      </c>
      <c r="R1799" s="38" t="s">
        <v>73</v>
      </c>
      <c r="S1799" s="22"/>
      <c r="T1799" s="22">
        <v>1979</v>
      </c>
      <c r="U1799" s="22" t="s">
        <v>8349</v>
      </c>
      <c r="V1799" s="37" t="s">
        <v>140</v>
      </c>
      <c r="W1799" s="16">
        <v>1000</v>
      </c>
      <c r="X1799" s="16" t="s">
        <v>74</v>
      </c>
      <c r="Y1799" s="16" t="s">
        <v>3599</v>
      </c>
      <c r="Z1799" s="16" t="s">
        <v>8356</v>
      </c>
      <c r="AA1799" s="16" t="s">
        <v>76</v>
      </c>
      <c r="AB1799" s="16" t="s">
        <v>76</v>
      </c>
      <c r="AC1799" s="16" t="s">
        <v>76</v>
      </c>
      <c r="AD1799" s="16"/>
      <c r="AE1799" s="16" t="s">
        <v>1324</v>
      </c>
      <c r="AF1799" s="24">
        <v>2724337</v>
      </c>
      <c r="AG1799" s="25" t="s">
        <v>78</v>
      </c>
      <c r="AH1799" s="93">
        <v>2724337</v>
      </c>
      <c r="AI1799" s="26" t="s">
        <v>78</v>
      </c>
      <c r="AJ1799" s="27">
        <v>44512</v>
      </c>
      <c r="AK1799" s="19" t="s">
        <v>8357</v>
      </c>
      <c r="AL1799" s="28">
        <f t="shared" ca="1" si="155"/>
        <v>3.3333333333333335</v>
      </c>
      <c r="AM1799" s="16" t="s">
        <v>120</v>
      </c>
      <c r="AN1799" s="16" t="s">
        <v>240</v>
      </c>
      <c r="AO1799" s="36" t="s">
        <v>82</v>
      </c>
      <c r="AP1799" s="30">
        <v>6.9690000000000002E-2</v>
      </c>
      <c r="AQ1799" s="31" t="s">
        <v>8358</v>
      </c>
      <c r="AR1799" s="16"/>
      <c r="AS1799" s="16" t="s">
        <v>107</v>
      </c>
      <c r="AT1799" s="16"/>
      <c r="AU1799" s="33" t="s">
        <v>8359</v>
      </c>
      <c r="AV1799" s="16"/>
      <c r="AW1799" s="16" t="s">
        <v>8360</v>
      </c>
      <c r="AX1799" s="16">
        <v>3185160229</v>
      </c>
      <c r="AY1799" s="16" t="s">
        <v>78</v>
      </c>
      <c r="AZ1799" s="16" t="str">
        <f t="shared" ca="1" si="153"/>
        <v xml:space="preserve"> </v>
      </c>
      <c r="BA1799" s="16" t="s">
        <v>87</v>
      </c>
      <c r="BB1799" s="16" t="s">
        <v>87</v>
      </c>
      <c r="BC1799" s="16">
        <f>4+9/12</f>
        <v>4.75</v>
      </c>
      <c r="BD1799" s="18" t="s">
        <v>153</v>
      </c>
      <c r="BE1799" s="16"/>
      <c r="BF1799" s="16" t="s">
        <v>87</v>
      </c>
      <c r="BG1799" s="31"/>
      <c r="BH1799" s="16"/>
      <c r="BI1799" s="19"/>
      <c r="BJ1799" s="16"/>
      <c r="BK1799" s="16"/>
      <c r="BL1799" s="34"/>
    </row>
    <row r="1800" spans="1:64">
      <c r="A1800" s="15">
        <v>1980</v>
      </c>
      <c r="B1800" s="16">
        <v>301</v>
      </c>
      <c r="C1800" s="17" t="s">
        <v>112</v>
      </c>
      <c r="D1800" s="18">
        <v>1024505608</v>
      </c>
      <c r="E1800" s="18">
        <v>1024505608</v>
      </c>
      <c r="F1800" s="18">
        <v>1024505608</v>
      </c>
      <c r="G1800" s="17" t="s">
        <v>8361</v>
      </c>
      <c r="H1800" s="16" t="s">
        <v>89</v>
      </c>
      <c r="I1800" s="19">
        <v>33056</v>
      </c>
      <c r="J1800" s="16">
        <f t="shared" ca="1" si="156"/>
        <v>34</v>
      </c>
      <c r="K1800" s="17" t="s">
        <v>67</v>
      </c>
      <c r="L1800" s="16">
        <v>2044</v>
      </c>
      <c r="M1800" s="16" t="s">
        <v>8348</v>
      </c>
      <c r="N1800" s="16" t="s">
        <v>8349</v>
      </c>
      <c r="O1800" s="35" t="s">
        <v>140</v>
      </c>
      <c r="P1800" s="16" t="s">
        <v>71</v>
      </c>
      <c r="Q1800" s="16" t="s">
        <v>142</v>
      </c>
      <c r="R1800" s="38" t="s">
        <v>73</v>
      </c>
      <c r="S1800" s="22"/>
      <c r="T1800" s="22">
        <v>1980</v>
      </c>
      <c r="U1800" s="22" t="s">
        <v>8349</v>
      </c>
      <c r="V1800" s="37" t="s">
        <v>140</v>
      </c>
      <c r="W1800" s="16">
        <v>1000</v>
      </c>
      <c r="X1800" s="16" t="s">
        <v>74</v>
      </c>
      <c r="Y1800" s="16" t="s">
        <v>3599</v>
      </c>
      <c r="Z1800" s="16" t="s">
        <v>2911</v>
      </c>
      <c r="AA1800" s="16" t="s">
        <v>76</v>
      </c>
      <c r="AB1800" s="16" t="s">
        <v>76</v>
      </c>
      <c r="AC1800" s="16" t="s">
        <v>76</v>
      </c>
      <c r="AD1800" s="16" t="s">
        <v>8362</v>
      </c>
      <c r="AE1800" s="16" t="s">
        <v>1324</v>
      </c>
      <c r="AF1800" s="24">
        <v>2724337</v>
      </c>
      <c r="AG1800" s="25" t="s">
        <v>78</v>
      </c>
      <c r="AH1800" s="93">
        <v>2724337</v>
      </c>
      <c r="AI1800" s="26" t="s">
        <v>78</v>
      </c>
      <c r="AJ1800" s="27">
        <v>44256</v>
      </c>
      <c r="AK1800" s="19" t="s">
        <v>8363</v>
      </c>
      <c r="AL1800" s="28">
        <f t="shared" ca="1" si="155"/>
        <v>4.083333333333333</v>
      </c>
      <c r="AM1800" s="16" t="s">
        <v>120</v>
      </c>
      <c r="AN1800" s="16" t="s">
        <v>94</v>
      </c>
      <c r="AO1800" s="36" t="s">
        <v>82</v>
      </c>
      <c r="AP1800" s="30">
        <v>6.9690000000000002E-2</v>
      </c>
      <c r="AQ1800" s="31" t="s">
        <v>8364</v>
      </c>
      <c r="AR1800" s="16" t="s">
        <v>8365</v>
      </c>
      <c r="AS1800" s="16" t="s">
        <v>107</v>
      </c>
      <c r="AT1800" s="16"/>
      <c r="AU1800" s="33" t="s">
        <v>186</v>
      </c>
      <c r="AV1800" s="16"/>
      <c r="AW1800" s="16" t="s">
        <v>8366</v>
      </c>
      <c r="AX1800" s="16">
        <v>3134232156</v>
      </c>
      <c r="AY1800" s="16" t="s">
        <v>78</v>
      </c>
      <c r="AZ1800" s="16" t="str">
        <f t="shared" ca="1" si="153"/>
        <v xml:space="preserve"> </v>
      </c>
      <c r="BA1800" s="16" t="s">
        <v>87</v>
      </c>
      <c r="BB1800" s="16" t="s">
        <v>87</v>
      </c>
      <c r="BC1800" s="16">
        <v>2.5</v>
      </c>
      <c r="BD1800" s="18" t="s">
        <v>87</v>
      </c>
      <c r="BE1800" s="16"/>
      <c r="BF1800" s="16" t="s">
        <v>87</v>
      </c>
      <c r="BG1800" s="31"/>
      <c r="BH1800" s="16"/>
      <c r="BI1800" s="19"/>
      <c r="BJ1800" s="16"/>
      <c r="BK1800" s="16"/>
      <c r="BL1800" s="34"/>
    </row>
    <row r="1801" spans="1:64">
      <c r="A1801" s="15">
        <v>1981</v>
      </c>
      <c r="B1801" s="16">
        <v>301</v>
      </c>
      <c r="C1801" s="17" t="s">
        <v>112</v>
      </c>
      <c r="D1801" s="18">
        <v>26422703</v>
      </c>
      <c r="E1801" s="18">
        <v>26422703</v>
      </c>
      <c r="F1801" s="18">
        <v>26422703</v>
      </c>
      <c r="G1801" s="17" t="s">
        <v>8367</v>
      </c>
      <c r="H1801" s="16" t="s">
        <v>89</v>
      </c>
      <c r="I1801" s="19">
        <v>30774</v>
      </c>
      <c r="J1801" s="16">
        <f t="shared" ca="1" si="156"/>
        <v>41</v>
      </c>
      <c r="K1801" s="17" t="s">
        <v>67</v>
      </c>
      <c r="L1801" s="16">
        <v>2044</v>
      </c>
      <c r="M1801" s="16" t="s">
        <v>8348</v>
      </c>
      <c r="N1801" s="16" t="s">
        <v>8349</v>
      </c>
      <c r="O1801" s="35" t="s">
        <v>140</v>
      </c>
      <c r="P1801" s="16" t="s">
        <v>71</v>
      </c>
      <c r="Q1801" s="16" t="s">
        <v>142</v>
      </c>
      <c r="R1801" s="38" t="s">
        <v>73</v>
      </c>
      <c r="S1801" s="22"/>
      <c r="T1801" s="22">
        <v>1981</v>
      </c>
      <c r="U1801" s="22" t="s">
        <v>8349</v>
      </c>
      <c r="V1801" s="37" t="s">
        <v>140</v>
      </c>
      <c r="W1801" s="16">
        <v>1000</v>
      </c>
      <c r="X1801" s="16" t="s">
        <v>74</v>
      </c>
      <c r="Y1801" s="16" t="s">
        <v>143</v>
      </c>
      <c r="Z1801" s="16" t="s">
        <v>238</v>
      </c>
      <c r="AA1801" s="16" t="s">
        <v>478</v>
      </c>
      <c r="AB1801" s="16" t="s">
        <v>771</v>
      </c>
      <c r="AC1801" s="16" t="s">
        <v>772</v>
      </c>
      <c r="AD1801" s="16" t="s">
        <v>8368</v>
      </c>
      <c r="AE1801" s="16" t="s">
        <v>1324</v>
      </c>
      <c r="AF1801" s="24">
        <v>2724337</v>
      </c>
      <c r="AG1801" s="25" t="s">
        <v>78</v>
      </c>
      <c r="AH1801" s="93">
        <v>2724337</v>
      </c>
      <c r="AI1801" s="26" t="s">
        <v>78</v>
      </c>
      <c r="AJ1801" s="27">
        <v>44153</v>
      </c>
      <c r="AK1801" s="19" t="s">
        <v>8369</v>
      </c>
      <c r="AL1801" s="28">
        <f t="shared" ca="1" si="155"/>
        <v>4.333333333333333</v>
      </c>
      <c r="AM1801" s="16" t="s">
        <v>120</v>
      </c>
      <c r="AN1801" s="16" t="s">
        <v>194</v>
      </c>
      <c r="AO1801" s="36" t="s">
        <v>773</v>
      </c>
      <c r="AP1801" s="30">
        <v>6.9690000000000002E-2</v>
      </c>
      <c r="AQ1801" s="31" t="s">
        <v>8370</v>
      </c>
      <c r="AR1801" s="16" t="s">
        <v>8370</v>
      </c>
      <c r="AS1801" s="16" t="s">
        <v>107</v>
      </c>
      <c r="AT1801" s="16"/>
      <c r="AU1801" s="33" t="s">
        <v>8371</v>
      </c>
      <c r="AV1801" s="16"/>
      <c r="AW1801" s="16" t="s">
        <v>8372</v>
      </c>
      <c r="AX1801" s="16">
        <v>3017812228</v>
      </c>
      <c r="AY1801" s="16" t="s">
        <v>78</v>
      </c>
      <c r="AZ1801" s="16" t="str">
        <f t="shared" ca="1" si="153"/>
        <v xml:space="preserve"> </v>
      </c>
      <c r="BA1801" s="16" t="s">
        <v>87</v>
      </c>
      <c r="BB1801" s="16" t="s">
        <v>87</v>
      </c>
      <c r="BC1801" s="16"/>
      <c r="BD1801" s="18" t="s">
        <v>87</v>
      </c>
      <c r="BE1801" s="16"/>
      <c r="BF1801" s="16" t="s">
        <v>87</v>
      </c>
      <c r="BG1801" s="31"/>
      <c r="BH1801" s="16"/>
      <c r="BI1801" s="19"/>
      <c r="BJ1801" s="16"/>
      <c r="BK1801" s="16"/>
      <c r="BL1801" s="34"/>
    </row>
    <row r="1802" spans="1:64">
      <c r="A1802" s="15">
        <v>1982</v>
      </c>
      <c r="B1802" s="16">
        <v>301</v>
      </c>
      <c r="C1802" s="17" t="s">
        <v>112</v>
      </c>
      <c r="D1802" s="18">
        <v>1010213893</v>
      </c>
      <c r="E1802" s="18">
        <v>1010213893</v>
      </c>
      <c r="F1802" s="18">
        <v>1010213893</v>
      </c>
      <c r="G1802" s="17" t="s">
        <v>8373</v>
      </c>
      <c r="H1802" s="16" t="s">
        <v>89</v>
      </c>
      <c r="I1802" s="19">
        <v>34411</v>
      </c>
      <c r="J1802" s="16">
        <f t="shared" ca="1" si="156"/>
        <v>31</v>
      </c>
      <c r="K1802" s="17" t="s">
        <v>67</v>
      </c>
      <c r="L1802" s="16">
        <v>2044</v>
      </c>
      <c r="M1802" s="16" t="s">
        <v>8348</v>
      </c>
      <c r="N1802" s="16" t="s">
        <v>8349</v>
      </c>
      <c r="O1802" s="35" t="s">
        <v>140</v>
      </c>
      <c r="P1802" s="16" t="s">
        <v>71</v>
      </c>
      <c r="Q1802" s="16" t="s">
        <v>142</v>
      </c>
      <c r="R1802" s="38" t="s">
        <v>73</v>
      </c>
      <c r="S1802" s="22"/>
      <c r="T1802" s="22">
        <v>1982</v>
      </c>
      <c r="U1802" s="22" t="s">
        <v>8349</v>
      </c>
      <c r="V1802" s="37" t="s">
        <v>140</v>
      </c>
      <c r="W1802" s="16">
        <v>1000</v>
      </c>
      <c r="X1802" s="16" t="s">
        <v>74</v>
      </c>
      <c r="Y1802" s="16" t="s">
        <v>3599</v>
      </c>
      <c r="Z1802" s="16" t="s">
        <v>8356</v>
      </c>
      <c r="AA1802" s="16" t="s">
        <v>76</v>
      </c>
      <c r="AB1802" s="16" t="s">
        <v>76</v>
      </c>
      <c r="AC1802" s="16" t="s">
        <v>76</v>
      </c>
      <c r="AD1802" s="16"/>
      <c r="AE1802" s="16" t="s">
        <v>1324</v>
      </c>
      <c r="AF1802" s="24">
        <v>2724337</v>
      </c>
      <c r="AG1802" s="25" t="s">
        <v>78</v>
      </c>
      <c r="AH1802" s="93">
        <v>2724337</v>
      </c>
      <c r="AI1802" s="26" t="s">
        <v>78</v>
      </c>
      <c r="AJ1802" s="27">
        <v>44249</v>
      </c>
      <c r="AK1802" s="19" t="s">
        <v>8374</v>
      </c>
      <c r="AL1802" s="28">
        <f t="shared" ca="1" si="155"/>
        <v>4.083333333333333</v>
      </c>
      <c r="AM1802" s="16" t="s">
        <v>120</v>
      </c>
      <c r="AN1802" s="16" t="s">
        <v>94</v>
      </c>
      <c r="AO1802" s="36" t="s">
        <v>82</v>
      </c>
      <c r="AP1802" s="30">
        <v>6.9690000000000002E-2</v>
      </c>
      <c r="AQ1802" s="31" t="s">
        <v>8375</v>
      </c>
      <c r="AR1802" s="16" t="s">
        <v>8375</v>
      </c>
      <c r="AS1802" s="16" t="s">
        <v>107</v>
      </c>
      <c r="AT1802" s="16"/>
      <c r="AU1802" s="33" t="s">
        <v>135</v>
      </c>
      <c r="AV1802" s="16"/>
      <c r="AW1802" s="16" t="s">
        <v>8376</v>
      </c>
      <c r="AX1802" s="16">
        <v>3118111168</v>
      </c>
      <c r="AY1802" s="16" t="s">
        <v>78</v>
      </c>
      <c r="AZ1802" s="16" t="str">
        <f t="shared" ca="1" si="153"/>
        <v xml:space="preserve"> </v>
      </c>
      <c r="BA1802" s="16" t="s">
        <v>87</v>
      </c>
      <c r="BB1802" s="16" t="s">
        <v>87</v>
      </c>
      <c r="BC1802" s="16">
        <v>3.0830000000000002</v>
      </c>
      <c r="BD1802" s="18" t="s">
        <v>87</v>
      </c>
      <c r="BE1802" s="16"/>
      <c r="BF1802" s="16" t="s">
        <v>87</v>
      </c>
      <c r="BG1802" s="31"/>
      <c r="BH1802" s="16"/>
      <c r="BI1802" s="19"/>
      <c r="BJ1802" s="16"/>
      <c r="BK1802" s="16"/>
      <c r="BL1802" s="34"/>
    </row>
    <row r="1803" spans="1:64">
      <c r="A1803" s="15">
        <v>1983</v>
      </c>
      <c r="B1803" s="16">
        <v>301</v>
      </c>
      <c r="C1803" s="17" t="s">
        <v>112</v>
      </c>
      <c r="D1803" s="18">
        <v>1121826634</v>
      </c>
      <c r="E1803" s="18">
        <v>1121826634</v>
      </c>
      <c r="F1803" s="18">
        <v>1121826634</v>
      </c>
      <c r="G1803" s="17" t="s">
        <v>8377</v>
      </c>
      <c r="H1803" s="16" t="s">
        <v>89</v>
      </c>
      <c r="I1803" s="19">
        <v>31707</v>
      </c>
      <c r="J1803" s="16">
        <f t="shared" ca="1" si="156"/>
        <v>38</v>
      </c>
      <c r="K1803" s="17" t="s">
        <v>67</v>
      </c>
      <c r="L1803" s="16">
        <v>2044</v>
      </c>
      <c r="M1803" s="16" t="s">
        <v>8348</v>
      </c>
      <c r="N1803" s="16" t="s">
        <v>8349</v>
      </c>
      <c r="O1803" s="35" t="s">
        <v>140</v>
      </c>
      <c r="P1803" s="16" t="s">
        <v>71</v>
      </c>
      <c r="Q1803" s="16" t="s">
        <v>142</v>
      </c>
      <c r="R1803" s="38" t="s">
        <v>73</v>
      </c>
      <c r="S1803" s="22"/>
      <c r="T1803" s="22">
        <v>1983</v>
      </c>
      <c r="U1803" s="22" t="s">
        <v>8349</v>
      </c>
      <c r="V1803" s="37" t="s">
        <v>140</v>
      </c>
      <c r="W1803" s="16">
        <v>1000</v>
      </c>
      <c r="X1803" s="16" t="s">
        <v>74</v>
      </c>
      <c r="Y1803" s="16" t="s">
        <v>3599</v>
      </c>
      <c r="Z1803" s="16" t="s">
        <v>8266</v>
      </c>
      <c r="AA1803" s="16" t="s">
        <v>76</v>
      </c>
      <c r="AB1803" s="16" t="s">
        <v>76</v>
      </c>
      <c r="AC1803" s="16" t="s">
        <v>76</v>
      </c>
      <c r="AD1803" s="16" t="s">
        <v>8378</v>
      </c>
      <c r="AE1803" s="16" t="s">
        <v>1324</v>
      </c>
      <c r="AF1803" s="24">
        <v>2724337</v>
      </c>
      <c r="AG1803" s="25" t="s">
        <v>78</v>
      </c>
      <c r="AH1803" s="93">
        <v>2724337</v>
      </c>
      <c r="AI1803" s="26" t="s">
        <v>78</v>
      </c>
      <c r="AJ1803" s="27">
        <v>44503</v>
      </c>
      <c r="AK1803" s="19" t="s">
        <v>8379</v>
      </c>
      <c r="AL1803" s="28">
        <f t="shared" ca="1" si="155"/>
        <v>3.4166666666666665</v>
      </c>
      <c r="AM1803" s="16" t="s">
        <v>120</v>
      </c>
      <c r="AN1803" s="16" t="s">
        <v>121</v>
      </c>
      <c r="AO1803" s="36" t="s">
        <v>82</v>
      </c>
      <c r="AP1803" s="30">
        <v>6.9690000000000002E-2</v>
      </c>
      <c r="AQ1803" s="31" t="s">
        <v>8380</v>
      </c>
      <c r="AR1803" s="16" t="s">
        <v>8381</v>
      </c>
      <c r="AS1803" s="16" t="s">
        <v>107</v>
      </c>
      <c r="AT1803" s="16"/>
      <c r="AU1803" s="33" t="s">
        <v>8382</v>
      </c>
      <c r="AV1803" s="16"/>
      <c r="AW1803" s="16" t="s">
        <v>8383</v>
      </c>
      <c r="AX1803" s="16">
        <v>3208751130</v>
      </c>
      <c r="AY1803" s="16" t="s">
        <v>78</v>
      </c>
      <c r="AZ1803" s="16" t="str">
        <f t="shared" ca="1" si="153"/>
        <v xml:space="preserve"> </v>
      </c>
      <c r="BA1803" s="16" t="s">
        <v>87</v>
      </c>
      <c r="BB1803" s="16" t="s">
        <v>87</v>
      </c>
      <c r="BC1803" s="16">
        <f>1/3/12</f>
        <v>2.7777777777777776E-2</v>
      </c>
      <c r="BD1803" s="18" t="s">
        <v>87</v>
      </c>
      <c r="BE1803" s="16"/>
      <c r="BF1803" s="16" t="s">
        <v>87</v>
      </c>
      <c r="BG1803" s="31"/>
      <c r="BH1803" s="16"/>
      <c r="BI1803" s="19"/>
      <c r="BJ1803" s="16"/>
      <c r="BK1803" s="16"/>
      <c r="BL1803" s="34"/>
    </row>
    <row r="1804" spans="1:64">
      <c r="A1804" s="15">
        <v>1984</v>
      </c>
      <c r="B1804" s="16">
        <v>301</v>
      </c>
      <c r="C1804" s="17" t="s">
        <v>112</v>
      </c>
      <c r="D1804" s="18">
        <v>1069762825</v>
      </c>
      <c r="E1804" s="18">
        <v>1069762825</v>
      </c>
      <c r="F1804" s="18">
        <v>1069762825</v>
      </c>
      <c r="G1804" s="17" t="s">
        <v>8384</v>
      </c>
      <c r="H1804" s="16" t="s">
        <v>89</v>
      </c>
      <c r="I1804" s="19">
        <v>35900</v>
      </c>
      <c r="J1804" s="16">
        <f t="shared" ca="1" si="156"/>
        <v>26</v>
      </c>
      <c r="K1804" s="17" t="s">
        <v>67</v>
      </c>
      <c r="L1804" s="16">
        <v>2044</v>
      </c>
      <c r="M1804" s="16" t="s">
        <v>8348</v>
      </c>
      <c r="N1804" s="16" t="s">
        <v>8349</v>
      </c>
      <c r="O1804" s="35" t="s">
        <v>140</v>
      </c>
      <c r="P1804" s="16" t="s">
        <v>71</v>
      </c>
      <c r="Q1804" s="16" t="s">
        <v>142</v>
      </c>
      <c r="R1804" s="38" t="s">
        <v>73</v>
      </c>
      <c r="S1804" s="22"/>
      <c r="T1804" s="22">
        <v>1984</v>
      </c>
      <c r="U1804" s="22" t="s">
        <v>8349</v>
      </c>
      <c r="V1804" s="37" t="s">
        <v>140</v>
      </c>
      <c r="W1804" s="16">
        <v>1000</v>
      </c>
      <c r="X1804" s="16" t="s">
        <v>74</v>
      </c>
      <c r="Y1804" s="16" t="s">
        <v>3599</v>
      </c>
      <c r="Z1804" s="16" t="s">
        <v>3600</v>
      </c>
      <c r="AA1804" s="16" t="s">
        <v>76</v>
      </c>
      <c r="AB1804" s="16" t="s">
        <v>76</v>
      </c>
      <c r="AC1804" s="16" t="s">
        <v>76</v>
      </c>
      <c r="AD1804" s="16"/>
      <c r="AE1804" s="16" t="s">
        <v>1324</v>
      </c>
      <c r="AF1804" s="24">
        <v>2724337</v>
      </c>
      <c r="AG1804" s="25" t="s">
        <v>78</v>
      </c>
      <c r="AH1804" s="93">
        <v>2724337</v>
      </c>
      <c r="AI1804" s="26" t="s">
        <v>78</v>
      </c>
      <c r="AJ1804" s="27">
        <v>44967</v>
      </c>
      <c r="AK1804" s="19" t="s">
        <v>8385</v>
      </c>
      <c r="AL1804" s="28">
        <f t="shared" ca="1" si="155"/>
        <v>2.0833333333333335</v>
      </c>
      <c r="AM1804" s="16" t="s">
        <v>120</v>
      </c>
      <c r="AN1804" s="16" t="s">
        <v>121</v>
      </c>
      <c r="AO1804" s="29" t="s">
        <v>82</v>
      </c>
      <c r="AP1804" s="30">
        <v>6.9690000000000002E-2</v>
      </c>
      <c r="AQ1804" s="31" t="s">
        <v>8386</v>
      </c>
      <c r="AR1804" s="32" t="s">
        <v>8387</v>
      </c>
      <c r="AS1804" s="16" t="s">
        <v>107</v>
      </c>
      <c r="AT1804" s="16" t="s">
        <v>8388</v>
      </c>
      <c r="AU1804" s="33" t="s">
        <v>198</v>
      </c>
      <c r="AV1804" s="16"/>
      <c r="AW1804" s="16" t="s">
        <v>8389</v>
      </c>
      <c r="AX1804" s="16">
        <v>3133221262</v>
      </c>
      <c r="AY1804" s="16" t="s">
        <v>78</v>
      </c>
      <c r="AZ1804" s="16" t="str">
        <f t="shared" ca="1" si="153"/>
        <v xml:space="preserve"> </v>
      </c>
      <c r="BA1804" s="16" t="s">
        <v>87</v>
      </c>
      <c r="BB1804" s="16" t="s">
        <v>87</v>
      </c>
      <c r="BC1804" s="16"/>
      <c r="BD1804" s="18" t="s">
        <v>87</v>
      </c>
      <c r="BE1804" s="16"/>
      <c r="BF1804" s="16" t="s">
        <v>154</v>
      </c>
      <c r="BG1804" s="31"/>
      <c r="BH1804" s="16"/>
      <c r="BI1804" s="19"/>
      <c r="BJ1804" s="16"/>
      <c r="BK1804" s="16"/>
      <c r="BL1804" s="34"/>
    </row>
    <row r="1805" spans="1:64">
      <c r="A1805" s="15">
        <v>1985</v>
      </c>
      <c r="B1805" s="16">
        <v>301</v>
      </c>
      <c r="C1805" s="17" t="s">
        <v>112</v>
      </c>
      <c r="D1805" s="18">
        <v>1033732044</v>
      </c>
      <c r="E1805" s="18">
        <v>1033732044</v>
      </c>
      <c r="F1805" s="18">
        <v>1033732044</v>
      </c>
      <c r="G1805" s="17" t="s">
        <v>8390</v>
      </c>
      <c r="H1805" s="16" t="s">
        <v>89</v>
      </c>
      <c r="I1805" s="19">
        <v>33331</v>
      </c>
      <c r="J1805" s="16">
        <f t="shared" ca="1" si="156"/>
        <v>34</v>
      </c>
      <c r="K1805" s="17" t="s">
        <v>67</v>
      </c>
      <c r="L1805" s="16">
        <v>2044</v>
      </c>
      <c r="M1805" s="16" t="s">
        <v>8348</v>
      </c>
      <c r="N1805" s="16" t="s">
        <v>8349</v>
      </c>
      <c r="O1805" s="35" t="s">
        <v>140</v>
      </c>
      <c r="P1805" s="16" t="s">
        <v>71</v>
      </c>
      <c r="Q1805" s="16" t="s">
        <v>142</v>
      </c>
      <c r="R1805" s="38" t="s">
        <v>73</v>
      </c>
      <c r="S1805" s="22"/>
      <c r="T1805" s="22">
        <v>1985</v>
      </c>
      <c r="U1805" s="22" t="s">
        <v>8349</v>
      </c>
      <c r="V1805" s="37" t="s">
        <v>140</v>
      </c>
      <c r="W1805" s="16">
        <v>1000</v>
      </c>
      <c r="X1805" s="16" t="s">
        <v>74</v>
      </c>
      <c r="Y1805" s="16" t="s">
        <v>3599</v>
      </c>
      <c r="Z1805" s="16" t="s">
        <v>2911</v>
      </c>
      <c r="AA1805" s="16" t="s">
        <v>76</v>
      </c>
      <c r="AB1805" s="16" t="s">
        <v>76</v>
      </c>
      <c r="AC1805" s="16" t="s">
        <v>76</v>
      </c>
      <c r="AD1805" s="16" t="s">
        <v>8391</v>
      </c>
      <c r="AE1805" s="16" t="s">
        <v>1324</v>
      </c>
      <c r="AF1805" s="24">
        <v>2724337</v>
      </c>
      <c r="AG1805" s="25" t="s">
        <v>78</v>
      </c>
      <c r="AH1805" s="93">
        <v>2724337</v>
      </c>
      <c r="AI1805" s="26" t="s">
        <v>78</v>
      </c>
      <c r="AJ1805" s="27">
        <v>44075</v>
      </c>
      <c r="AK1805" s="19" t="s">
        <v>8392</v>
      </c>
      <c r="AL1805" s="28">
        <f t="shared" ca="1" si="155"/>
        <v>4.583333333333333</v>
      </c>
      <c r="AM1805" s="16" t="s">
        <v>93</v>
      </c>
      <c r="AN1805" s="16" t="s">
        <v>94</v>
      </c>
      <c r="AO1805" s="36" t="s">
        <v>82</v>
      </c>
      <c r="AP1805" s="30">
        <v>6.9690000000000002E-2</v>
      </c>
      <c r="AQ1805" s="31" t="s">
        <v>8393</v>
      </c>
      <c r="AR1805" s="16" t="s">
        <v>8394</v>
      </c>
      <c r="AS1805" s="16" t="s">
        <v>107</v>
      </c>
      <c r="AT1805" s="16" t="s">
        <v>8395</v>
      </c>
      <c r="AU1805" s="33" t="s">
        <v>1121</v>
      </c>
      <c r="AV1805" s="16"/>
      <c r="AW1805" s="16" t="s">
        <v>8396</v>
      </c>
      <c r="AX1805" s="16">
        <v>3214864537</v>
      </c>
      <c r="AY1805" s="16" t="s">
        <v>78</v>
      </c>
      <c r="AZ1805" s="16" t="str">
        <f t="shared" ca="1" si="153"/>
        <v xml:space="preserve"> </v>
      </c>
      <c r="BA1805" s="16" t="s">
        <v>87</v>
      </c>
      <c r="BB1805" s="16" t="s">
        <v>87</v>
      </c>
      <c r="BC1805" s="16"/>
      <c r="BD1805" s="18" t="s">
        <v>87</v>
      </c>
      <c r="BE1805" s="16"/>
      <c r="BF1805" s="16" t="s">
        <v>87</v>
      </c>
      <c r="BG1805" s="31"/>
      <c r="BH1805" s="16"/>
      <c r="BI1805" s="19"/>
      <c r="BJ1805" s="16"/>
      <c r="BK1805" s="16"/>
      <c r="BL1805" s="34"/>
    </row>
    <row r="1806" spans="1:64">
      <c r="A1806" s="15">
        <v>1987</v>
      </c>
      <c r="B1806" s="16">
        <v>301</v>
      </c>
      <c r="C1806" s="17" t="s">
        <v>112</v>
      </c>
      <c r="D1806" s="18">
        <v>1216713810</v>
      </c>
      <c r="E1806" s="18">
        <v>1216713810</v>
      </c>
      <c r="F1806" s="18">
        <v>1216713810</v>
      </c>
      <c r="G1806" s="17" t="s">
        <v>8397</v>
      </c>
      <c r="H1806" s="16" t="s">
        <v>229</v>
      </c>
      <c r="I1806" s="19">
        <v>34233</v>
      </c>
      <c r="J1806" s="16">
        <f t="shared" ca="1" si="156"/>
        <v>31</v>
      </c>
      <c r="K1806" s="17" t="s">
        <v>67</v>
      </c>
      <c r="L1806" s="16">
        <v>2044</v>
      </c>
      <c r="M1806" s="16" t="s">
        <v>8348</v>
      </c>
      <c r="N1806" s="16" t="s">
        <v>8349</v>
      </c>
      <c r="O1806" s="35" t="s">
        <v>140</v>
      </c>
      <c r="P1806" s="16" t="s">
        <v>71</v>
      </c>
      <c r="Q1806" s="16" t="s">
        <v>142</v>
      </c>
      <c r="R1806" s="38" t="s">
        <v>73</v>
      </c>
      <c r="S1806" s="22"/>
      <c r="T1806" s="22">
        <v>1987</v>
      </c>
      <c r="U1806" s="22" t="s">
        <v>8349</v>
      </c>
      <c r="V1806" s="37" t="s">
        <v>140</v>
      </c>
      <c r="W1806" s="16">
        <v>1000</v>
      </c>
      <c r="X1806" s="16" t="s">
        <v>74</v>
      </c>
      <c r="Y1806" s="16" t="s">
        <v>3599</v>
      </c>
      <c r="Z1806" s="16" t="s">
        <v>8226</v>
      </c>
      <c r="AA1806" s="16" t="s">
        <v>76</v>
      </c>
      <c r="AB1806" s="16" t="s">
        <v>76</v>
      </c>
      <c r="AC1806" s="16" t="s">
        <v>76</v>
      </c>
      <c r="AD1806" s="16"/>
      <c r="AE1806" s="16" t="s">
        <v>1324</v>
      </c>
      <c r="AF1806" s="24">
        <v>2724337</v>
      </c>
      <c r="AG1806" s="25" t="s">
        <v>78</v>
      </c>
      <c r="AH1806" s="93">
        <v>2724337</v>
      </c>
      <c r="AI1806" s="26" t="s">
        <v>78</v>
      </c>
      <c r="AJ1806" s="27">
        <v>44069</v>
      </c>
      <c r="AK1806" s="19" t="s">
        <v>8398</v>
      </c>
      <c r="AL1806" s="28">
        <f t="shared" ca="1" si="155"/>
        <v>4.583333333333333</v>
      </c>
      <c r="AM1806" s="16" t="s">
        <v>269</v>
      </c>
      <c r="AN1806" s="16" t="s">
        <v>194</v>
      </c>
      <c r="AO1806" s="36" t="s">
        <v>82</v>
      </c>
      <c r="AP1806" s="30">
        <v>6.9690000000000002E-2</v>
      </c>
      <c r="AQ1806" s="31" t="s">
        <v>8399</v>
      </c>
      <c r="AR1806" s="16" t="s">
        <v>8400</v>
      </c>
      <c r="AS1806" s="16" t="s">
        <v>107</v>
      </c>
      <c r="AT1806" s="16"/>
      <c r="AU1806" s="33" t="s">
        <v>198</v>
      </c>
      <c r="AV1806" s="16"/>
      <c r="AW1806" s="16" t="s">
        <v>8401</v>
      </c>
      <c r="AX1806" s="16">
        <v>3214741277</v>
      </c>
      <c r="AY1806" s="16" t="s">
        <v>78</v>
      </c>
      <c r="AZ1806" s="16" t="str">
        <f t="shared" ca="1" si="153"/>
        <v xml:space="preserve"> </v>
      </c>
      <c r="BA1806" s="16" t="s">
        <v>87</v>
      </c>
      <c r="BB1806" s="16" t="s">
        <v>87</v>
      </c>
      <c r="BC1806" s="16"/>
      <c r="BD1806" s="18" t="s">
        <v>87</v>
      </c>
      <c r="BE1806" s="16"/>
      <c r="BF1806" s="16" t="s">
        <v>154</v>
      </c>
      <c r="BG1806" s="31"/>
      <c r="BH1806" s="16"/>
      <c r="BI1806" s="19"/>
      <c r="BJ1806" s="16"/>
      <c r="BK1806" s="16"/>
      <c r="BL1806" s="34"/>
    </row>
    <row r="1807" spans="1:64">
      <c r="A1807" s="15">
        <v>1988</v>
      </c>
      <c r="B1807" s="16">
        <v>301</v>
      </c>
      <c r="C1807" s="17" t="s">
        <v>112</v>
      </c>
      <c r="D1807" s="18">
        <v>1022386121</v>
      </c>
      <c r="E1807" s="18">
        <v>1022386121</v>
      </c>
      <c r="F1807" s="18">
        <v>1022386121</v>
      </c>
      <c r="G1807" s="17" t="s">
        <v>8402</v>
      </c>
      <c r="H1807" s="16" t="s">
        <v>229</v>
      </c>
      <c r="I1807" s="19">
        <v>34212</v>
      </c>
      <c r="J1807" s="16">
        <f t="shared" ca="1" si="156"/>
        <v>31</v>
      </c>
      <c r="K1807" s="17" t="s">
        <v>67</v>
      </c>
      <c r="L1807" s="16">
        <v>3124</v>
      </c>
      <c r="M1807" s="16">
        <v>12</v>
      </c>
      <c r="N1807" s="16" t="s">
        <v>350</v>
      </c>
      <c r="O1807" s="35" t="s">
        <v>116</v>
      </c>
      <c r="P1807" s="16" t="s">
        <v>71</v>
      </c>
      <c r="Q1807" s="16" t="s">
        <v>117</v>
      </c>
      <c r="R1807" s="38" t="s">
        <v>73</v>
      </c>
      <c r="S1807" s="22"/>
      <c r="T1807" s="22">
        <v>1988</v>
      </c>
      <c r="U1807" s="22" t="s">
        <v>350</v>
      </c>
      <c r="V1807" s="37" t="s">
        <v>116</v>
      </c>
      <c r="W1807" s="16">
        <v>1000</v>
      </c>
      <c r="X1807" s="16" t="s">
        <v>74</v>
      </c>
      <c r="Y1807" s="16" t="s">
        <v>3599</v>
      </c>
      <c r="Z1807" s="16" t="s">
        <v>8249</v>
      </c>
      <c r="AA1807" s="16" t="s">
        <v>76</v>
      </c>
      <c r="AB1807" s="16" t="s">
        <v>76</v>
      </c>
      <c r="AC1807" s="16" t="s">
        <v>76</v>
      </c>
      <c r="AD1807" s="16" t="s">
        <v>8303</v>
      </c>
      <c r="AE1807" s="16" t="s">
        <v>1324</v>
      </c>
      <c r="AF1807" s="24">
        <v>2724337</v>
      </c>
      <c r="AG1807" s="25" t="s">
        <v>78</v>
      </c>
      <c r="AH1807" s="93">
        <v>2724337</v>
      </c>
      <c r="AI1807" s="26" t="s">
        <v>78</v>
      </c>
      <c r="AJ1807" s="27">
        <v>44305</v>
      </c>
      <c r="AK1807" s="19" t="s">
        <v>8403</v>
      </c>
      <c r="AL1807" s="28">
        <f t="shared" ca="1" si="155"/>
        <v>3.9166666666666665</v>
      </c>
      <c r="AM1807" s="16" t="s">
        <v>120</v>
      </c>
      <c r="AN1807" s="16" t="s">
        <v>121</v>
      </c>
      <c r="AO1807" s="36" t="s">
        <v>82</v>
      </c>
      <c r="AP1807" s="30">
        <v>6.9690000000000002E-2</v>
      </c>
      <c r="AQ1807" s="31" t="s">
        <v>8404</v>
      </c>
      <c r="AR1807" s="16" t="s">
        <v>8405</v>
      </c>
      <c r="AS1807" s="16" t="s">
        <v>107</v>
      </c>
      <c r="AT1807" s="16" t="s">
        <v>8406</v>
      </c>
      <c r="AU1807" s="33" t="s">
        <v>8407</v>
      </c>
      <c r="AV1807" s="16"/>
      <c r="AW1807" s="16" t="s">
        <v>8408</v>
      </c>
      <c r="AX1807" s="16">
        <v>3054806832</v>
      </c>
      <c r="AY1807" s="16">
        <v>3107550435</v>
      </c>
      <c r="AZ1807" s="16" t="str">
        <f t="shared" ca="1" si="153"/>
        <v xml:space="preserve"> </v>
      </c>
      <c r="BA1807" s="16" t="s">
        <v>87</v>
      </c>
      <c r="BB1807" s="16" t="s">
        <v>87</v>
      </c>
      <c r="BC1807" s="16">
        <v>3</v>
      </c>
      <c r="BD1807" s="18" t="s">
        <v>87</v>
      </c>
      <c r="BE1807" s="16"/>
      <c r="BF1807" s="16" t="s">
        <v>364</v>
      </c>
      <c r="BG1807" s="31"/>
      <c r="BH1807" s="16"/>
      <c r="BI1807" s="19"/>
      <c r="BJ1807" s="16"/>
      <c r="BK1807" s="16"/>
      <c r="BL1807" s="34"/>
    </row>
    <row r="1808" spans="1:64">
      <c r="A1808" s="15">
        <v>1989</v>
      </c>
      <c r="B1808" s="16">
        <v>301</v>
      </c>
      <c r="C1808" s="17" t="s">
        <v>112</v>
      </c>
      <c r="D1808" s="18">
        <v>39582795</v>
      </c>
      <c r="E1808" s="18">
        <v>39582795</v>
      </c>
      <c r="F1808" s="18">
        <v>39582795</v>
      </c>
      <c r="G1808" s="17" t="s">
        <v>8409</v>
      </c>
      <c r="H1808" s="16" t="s">
        <v>89</v>
      </c>
      <c r="I1808" s="19" t="s">
        <v>8410</v>
      </c>
      <c r="J1808" s="16">
        <f t="shared" ca="1" si="156"/>
        <v>40</v>
      </c>
      <c r="K1808" s="17" t="s">
        <v>67</v>
      </c>
      <c r="L1808" s="16">
        <v>3124</v>
      </c>
      <c r="M1808" s="16">
        <v>12</v>
      </c>
      <c r="N1808" s="16" t="s">
        <v>350</v>
      </c>
      <c r="O1808" s="35" t="s">
        <v>116</v>
      </c>
      <c r="P1808" s="16" t="s">
        <v>71</v>
      </c>
      <c r="Q1808" s="16" t="s">
        <v>117</v>
      </c>
      <c r="R1808" s="38" t="s">
        <v>73</v>
      </c>
      <c r="S1808" s="22"/>
      <c r="T1808" s="22">
        <v>1989</v>
      </c>
      <c r="U1808" s="22" t="s">
        <v>350</v>
      </c>
      <c r="V1808" s="37" t="s">
        <v>116</v>
      </c>
      <c r="W1808" s="16">
        <v>1000</v>
      </c>
      <c r="X1808" s="16" t="s">
        <v>74</v>
      </c>
      <c r="Y1808" s="16" t="s">
        <v>3599</v>
      </c>
      <c r="Z1808" s="16" t="s">
        <v>8266</v>
      </c>
      <c r="AA1808" s="16" t="s">
        <v>76</v>
      </c>
      <c r="AB1808" s="16" t="s">
        <v>76</v>
      </c>
      <c r="AC1808" s="16" t="s">
        <v>76</v>
      </c>
      <c r="AD1808" s="16" t="s">
        <v>8411</v>
      </c>
      <c r="AE1808" s="16" t="s">
        <v>1324</v>
      </c>
      <c r="AF1808" s="24">
        <v>2724337</v>
      </c>
      <c r="AG1808" s="25" t="s">
        <v>78</v>
      </c>
      <c r="AH1808" s="93">
        <v>2724337</v>
      </c>
      <c r="AI1808" s="26" t="s">
        <v>78</v>
      </c>
      <c r="AJ1808" s="27">
        <v>43011</v>
      </c>
      <c r="AK1808" s="19"/>
      <c r="AL1808" s="28">
        <f t="shared" ca="1" si="155"/>
        <v>7.5</v>
      </c>
      <c r="AM1808" s="16" t="s">
        <v>173</v>
      </c>
      <c r="AN1808" s="16" t="s">
        <v>240</v>
      </c>
      <c r="AO1808" s="36" t="s">
        <v>82</v>
      </c>
      <c r="AP1808" s="30">
        <v>6.9690000000000002E-2</v>
      </c>
      <c r="AQ1808" s="31" t="s">
        <v>8412</v>
      </c>
      <c r="AR1808" s="16" t="s">
        <v>8412</v>
      </c>
      <c r="AS1808" s="16" t="s">
        <v>107</v>
      </c>
      <c r="AT1808" s="16" t="s">
        <v>8413</v>
      </c>
      <c r="AU1808" s="33"/>
      <c r="AV1808" s="16"/>
      <c r="AW1808" s="16" t="s">
        <v>8414</v>
      </c>
      <c r="AX1808" s="16">
        <v>3176233243</v>
      </c>
      <c r="AY1808" s="16" t="s">
        <v>78</v>
      </c>
      <c r="AZ1808" s="16" t="str">
        <f t="shared" ca="1" si="153"/>
        <v xml:space="preserve"> </v>
      </c>
      <c r="BA1808" s="16" t="s">
        <v>87</v>
      </c>
      <c r="BB1808" s="16" t="s">
        <v>87</v>
      </c>
      <c r="BC1808" s="16"/>
      <c r="BD1808" s="18" t="s">
        <v>87</v>
      </c>
      <c r="BE1808" s="16"/>
      <c r="BF1808" s="16" t="s">
        <v>87</v>
      </c>
      <c r="BG1808" s="31"/>
      <c r="BH1808" s="16"/>
      <c r="BI1808" s="19"/>
      <c r="BJ1808" s="16"/>
      <c r="BK1808" s="16"/>
      <c r="BL1808" s="34"/>
    </row>
    <row r="1809" spans="1:64">
      <c r="A1809" s="15">
        <v>1990</v>
      </c>
      <c r="B1809" s="16">
        <v>301</v>
      </c>
      <c r="C1809" s="17" t="s">
        <v>112</v>
      </c>
      <c r="D1809" s="18">
        <v>1018448127</v>
      </c>
      <c r="E1809" s="18">
        <v>1018448127</v>
      </c>
      <c r="F1809" s="18">
        <v>1018448127</v>
      </c>
      <c r="G1809" s="17" t="s">
        <v>8415</v>
      </c>
      <c r="H1809" s="16" t="s">
        <v>89</v>
      </c>
      <c r="I1809" s="19" t="s">
        <v>8416</v>
      </c>
      <c r="J1809" s="16">
        <f t="shared" ca="1" si="156"/>
        <v>33</v>
      </c>
      <c r="K1809" s="17" t="s">
        <v>67</v>
      </c>
      <c r="L1809" s="16">
        <v>3124</v>
      </c>
      <c r="M1809" s="16">
        <v>12</v>
      </c>
      <c r="N1809" s="16" t="s">
        <v>350</v>
      </c>
      <c r="O1809" s="35" t="s">
        <v>116</v>
      </c>
      <c r="P1809" s="16" t="s">
        <v>71</v>
      </c>
      <c r="Q1809" s="16" t="s">
        <v>117</v>
      </c>
      <c r="R1809" s="38" t="s">
        <v>73</v>
      </c>
      <c r="S1809" s="22"/>
      <c r="T1809" s="22">
        <v>1990</v>
      </c>
      <c r="U1809" s="22" t="s">
        <v>350</v>
      </c>
      <c r="V1809" s="37" t="s">
        <v>116</v>
      </c>
      <c r="W1809" s="16">
        <v>1000</v>
      </c>
      <c r="X1809" s="16" t="s">
        <v>74</v>
      </c>
      <c r="Y1809" s="16" t="s">
        <v>3599</v>
      </c>
      <c r="Z1809" s="16" t="s">
        <v>8295</v>
      </c>
      <c r="AA1809" s="16" t="s">
        <v>76</v>
      </c>
      <c r="AB1809" s="16" t="s">
        <v>76</v>
      </c>
      <c r="AC1809" s="16" t="s">
        <v>76</v>
      </c>
      <c r="AD1809" s="16"/>
      <c r="AE1809" s="16" t="s">
        <v>1324</v>
      </c>
      <c r="AF1809" s="24">
        <v>2724337</v>
      </c>
      <c r="AG1809" s="25" t="s">
        <v>78</v>
      </c>
      <c r="AH1809" s="93">
        <v>2724337</v>
      </c>
      <c r="AI1809" s="26" t="s">
        <v>78</v>
      </c>
      <c r="AJ1809" s="27">
        <v>43011</v>
      </c>
      <c r="AK1809" s="19"/>
      <c r="AL1809" s="28">
        <f t="shared" ca="1" si="155"/>
        <v>7.5</v>
      </c>
      <c r="AM1809" s="16" t="s">
        <v>80</v>
      </c>
      <c r="AN1809" s="16" t="s">
        <v>240</v>
      </c>
      <c r="AO1809" s="36" t="s">
        <v>82</v>
      </c>
      <c r="AP1809" s="30">
        <v>6.9690000000000002E-2</v>
      </c>
      <c r="AQ1809" s="31" t="s">
        <v>8417</v>
      </c>
      <c r="AR1809" s="16" t="s">
        <v>8418</v>
      </c>
      <c r="AS1809" s="16" t="s">
        <v>107</v>
      </c>
      <c r="AT1809" s="16" t="s">
        <v>8419</v>
      </c>
      <c r="AU1809" s="33"/>
      <c r="AV1809" s="16"/>
      <c r="AW1809" s="16" t="s">
        <v>8420</v>
      </c>
      <c r="AX1809" s="16">
        <v>3166324038</v>
      </c>
      <c r="AY1809" s="16" t="s">
        <v>78</v>
      </c>
      <c r="AZ1809" s="16" t="str">
        <f t="shared" ref="AZ1809:AZ1840" ca="1" si="157">IF(AND(C1809="MASCULINO",J1809&gt;=59),"Prepensionado",IF(AND(C1809="FEMENINO",J1809&gt;=54),"Prepensionado"," "))</f>
        <v xml:space="preserve"> </v>
      </c>
      <c r="BA1809" s="16" t="s">
        <v>87</v>
      </c>
      <c r="BB1809" s="16" t="s">
        <v>87</v>
      </c>
      <c r="BC1809" s="16"/>
      <c r="BD1809" s="18" t="s">
        <v>87</v>
      </c>
      <c r="BE1809" s="16"/>
      <c r="BF1809" s="16" t="s">
        <v>154</v>
      </c>
      <c r="BG1809" s="31"/>
      <c r="BH1809" s="16"/>
      <c r="BI1809" s="19"/>
      <c r="BJ1809" s="16"/>
      <c r="BK1809" s="16"/>
      <c r="BL1809" s="34"/>
    </row>
    <row r="1810" spans="1:64" ht="22.5">
      <c r="A1810" s="15">
        <v>1991</v>
      </c>
      <c r="B1810" s="16">
        <v>301</v>
      </c>
      <c r="C1810" s="17" t="s">
        <v>64</v>
      </c>
      <c r="D1810" s="18">
        <v>17674908</v>
      </c>
      <c r="E1810" s="18">
        <v>17674908</v>
      </c>
      <c r="F1810" s="18">
        <v>17674908</v>
      </c>
      <c r="G1810" s="17" t="s">
        <v>8421</v>
      </c>
      <c r="H1810" s="16" t="s">
        <v>89</v>
      </c>
      <c r="I1810" s="19">
        <v>28687</v>
      </c>
      <c r="J1810" s="16">
        <f t="shared" ca="1" si="156"/>
        <v>46</v>
      </c>
      <c r="K1810" s="17" t="s">
        <v>67</v>
      </c>
      <c r="L1810" s="16">
        <v>3124</v>
      </c>
      <c r="M1810" s="16">
        <v>12</v>
      </c>
      <c r="N1810" s="16" t="s">
        <v>350</v>
      </c>
      <c r="O1810" s="35" t="s">
        <v>116</v>
      </c>
      <c r="P1810" s="16" t="s">
        <v>71</v>
      </c>
      <c r="Q1810" s="16" t="s">
        <v>117</v>
      </c>
      <c r="R1810" s="38" t="s">
        <v>73</v>
      </c>
      <c r="S1810" s="22"/>
      <c r="T1810" s="22">
        <v>1991</v>
      </c>
      <c r="U1810" s="22" t="s">
        <v>350</v>
      </c>
      <c r="V1810" s="37" t="s">
        <v>116</v>
      </c>
      <c r="W1810" s="16">
        <v>1000</v>
      </c>
      <c r="X1810" s="16" t="s">
        <v>74</v>
      </c>
      <c r="Y1810" s="16" t="s">
        <v>3599</v>
      </c>
      <c r="Z1810" s="16" t="s">
        <v>8226</v>
      </c>
      <c r="AA1810" s="16" t="s">
        <v>76</v>
      </c>
      <c r="AB1810" s="16" t="s">
        <v>76</v>
      </c>
      <c r="AC1810" s="16" t="s">
        <v>76</v>
      </c>
      <c r="AD1810" s="16" t="s">
        <v>8422</v>
      </c>
      <c r="AE1810" s="16" t="s">
        <v>1324</v>
      </c>
      <c r="AF1810" s="24">
        <v>2724337</v>
      </c>
      <c r="AG1810" s="25" t="s">
        <v>78</v>
      </c>
      <c r="AH1810" s="93">
        <v>2724337</v>
      </c>
      <c r="AI1810" s="26" t="s">
        <v>78</v>
      </c>
      <c r="AJ1810" s="27">
        <v>44750</v>
      </c>
      <c r="AK1810" s="19" t="s">
        <v>8423</v>
      </c>
      <c r="AL1810" s="28">
        <f t="shared" ca="1" si="155"/>
        <v>2.6666666666666665</v>
      </c>
      <c r="AM1810" s="16" t="s">
        <v>120</v>
      </c>
      <c r="AN1810" s="16" t="s">
        <v>94</v>
      </c>
      <c r="AO1810" s="36" t="s">
        <v>82</v>
      </c>
      <c r="AP1810" s="30">
        <v>6.9690000000000002E-2</v>
      </c>
      <c r="AQ1810" s="31" t="s">
        <v>8424</v>
      </c>
      <c r="AR1810" s="16" t="s">
        <v>8425</v>
      </c>
      <c r="AS1810" s="16" t="s">
        <v>107</v>
      </c>
      <c r="AT1810" s="16"/>
      <c r="AU1810" s="33" t="s">
        <v>8426</v>
      </c>
      <c r="AV1810" s="16"/>
      <c r="AW1810" s="16" t="s">
        <v>8427</v>
      </c>
      <c r="AX1810" s="16">
        <v>3203238845</v>
      </c>
      <c r="AY1810" s="16" t="s">
        <v>78</v>
      </c>
      <c r="AZ1810" s="16" t="str">
        <f t="shared" ca="1" si="157"/>
        <v xml:space="preserve"> </v>
      </c>
      <c r="BA1810" s="16" t="s">
        <v>87</v>
      </c>
      <c r="BB1810" s="16" t="s">
        <v>87</v>
      </c>
      <c r="BC1810" s="16"/>
      <c r="BD1810" s="18" t="s">
        <v>87</v>
      </c>
      <c r="BE1810" s="16"/>
      <c r="BF1810" s="16" t="s">
        <v>87</v>
      </c>
      <c r="BG1810" s="31"/>
      <c r="BH1810" s="16"/>
      <c r="BI1810" s="19"/>
      <c r="BJ1810" s="16"/>
      <c r="BK1810" s="16"/>
      <c r="BL1810" s="34"/>
    </row>
    <row r="1811" spans="1:64" ht="22.5">
      <c r="A1811" s="15">
        <v>1992</v>
      </c>
      <c r="B1811" s="16">
        <v>301</v>
      </c>
      <c r="C1811" s="17" t="s">
        <v>64</v>
      </c>
      <c r="D1811" s="18">
        <v>93295438</v>
      </c>
      <c r="E1811" s="18">
        <v>93295438</v>
      </c>
      <c r="F1811" s="18">
        <v>93295438</v>
      </c>
      <c r="G1811" s="17" t="s">
        <v>8428</v>
      </c>
      <c r="H1811" s="16" t="s">
        <v>229</v>
      </c>
      <c r="I1811" s="19" t="s">
        <v>8429</v>
      </c>
      <c r="J1811" s="16">
        <f t="shared" ca="1" si="156"/>
        <v>48</v>
      </c>
      <c r="K1811" s="17" t="s">
        <v>67</v>
      </c>
      <c r="L1811" s="16">
        <v>3124</v>
      </c>
      <c r="M1811" s="16">
        <v>12</v>
      </c>
      <c r="N1811" s="16" t="s">
        <v>350</v>
      </c>
      <c r="O1811" s="35" t="s">
        <v>116</v>
      </c>
      <c r="P1811" s="16" t="s">
        <v>71</v>
      </c>
      <c r="Q1811" s="16" t="s">
        <v>117</v>
      </c>
      <c r="R1811" s="38" t="s">
        <v>73</v>
      </c>
      <c r="S1811" s="22"/>
      <c r="T1811" s="22">
        <v>1992</v>
      </c>
      <c r="U1811" s="22" t="s">
        <v>350</v>
      </c>
      <c r="V1811" s="37" t="s">
        <v>116</v>
      </c>
      <c r="W1811" s="16">
        <v>1000</v>
      </c>
      <c r="X1811" s="16" t="s">
        <v>74</v>
      </c>
      <c r="Y1811" s="16" t="s">
        <v>3599</v>
      </c>
      <c r="Z1811" s="16" t="s">
        <v>8249</v>
      </c>
      <c r="AA1811" s="16" t="s">
        <v>76</v>
      </c>
      <c r="AB1811" s="16" t="s">
        <v>76</v>
      </c>
      <c r="AC1811" s="16" t="s">
        <v>76</v>
      </c>
      <c r="AD1811" s="16" t="s">
        <v>7590</v>
      </c>
      <c r="AE1811" s="16" t="s">
        <v>1324</v>
      </c>
      <c r="AF1811" s="24">
        <v>2724337</v>
      </c>
      <c r="AG1811" s="25" t="s">
        <v>78</v>
      </c>
      <c r="AH1811" s="93">
        <v>2724337</v>
      </c>
      <c r="AI1811" s="26" t="s">
        <v>78</v>
      </c>
      <c r="AJ1811" s="27">
        <v>44305</v>
      </c>
      <c r="AK1811" s="19" t="s">
        <v>8430</v>
      </c>
      <c r="AL1811" s="28">
        <f t="shared" ca="1" si="155"/>
        <v>3.9166666666666665</v>
      </c>
      <c r="AM1811" s="16" t="s">
        <v>93</v>
      </c>
      <c r="AN1811" s="16" t="s">
        <v>94</v>
      </c>
      <c r="AO1811" s="36" t="s">
        <v>82</v>
      </c>
      <c r="AP1811" s="30">
        <v>6.9690000000000002E-2</v>
      </c>
      <c r="AQ1811" s="31" t="s">
        <v>8431</v>
      </c>
      <c r="AR1811" s="16" t="s">
        <v>8431</v>
      </c>
      <c r="AS1811" s="16" t="s">
        <v>107</v>
      </c>
      <c r="AT1811" s="16" t="s">
        <v>8432</v>
      </c>
      <c r="AU1811" s="33" t="s">
        <v>8433</v>
      </c>
      <c r="AV1811" s="16"/>
      <c r="AW1811" s="16" t="s">
        <v>8434</v>
      </c>
      <c r="AX1811" s="16">
        <v>3118399642</v>
      </c>
      <c r="AY1811" s="16" t="s">
        <v>78</v>
      </c>
      <c r="AZ1811" s="16" t="str">
        <f t="shared" ca="1" si="157"/>
        <v xml:space="preserve"> </v>
      </c>
      <c r="BA1811" s="16" t="s">
        <v>87</v>
      </c>
      <c r="BB1811" s="16" t="s">
        <v>87</v>
      </c>
      <c r="BC1811" s="16">
        <v>3.25</v>
      </c>
      <c r="BD1811" s="18" t="s">
        <v>87</v>
      </c>
      <c r="BE1811" s="16"/>
      <c r="BF1811" s="16" t="s">
        <v>87</v>
      </c>
      <c r="BG1811" s="31"/>
      <c r="BH1811" s="16"/>
      <c r="BI1811" s="19"/>
      <c r="BJ1811" s="16"/>
      <c r="BK1811" s="16"/>
      <c r="BL1811" s="34"/>
    </row>
    <row r="1812" spans="1:64">
      <c r="A1812" s="15">
        <v>1993</v>
      </c>
      <c r="B1812" s="16">
        <v>301</v>
      </c>
      <c r="C1812" s="17" t="s">
        <v>112</v>
      </c>
      <c r="D1812" s="18">
        <v>1121964190</v>
      </c>
      <c r="E1812" s="18">
        <v>1121964190</v>
      </c>
      <c r="F1812" s="18">
        <v>1121964190</v>
      </c>
      <c r="G1812" s="17" t="s">
        <v>8435</v>
      </c>
      <c r="H1812" s="16" t="s">
        <v>229</v>
      </c>
      <c r="I1812" s="19">
        <v>36329</v>
      </c>
      <c r="J1812" s="16">
        <f t="shared" ca="1" si="156"/>
        <v>25</v>
      </c>
      <c r="K1812" s="17" t="s">
        <v>67</v>
      </c>
      <c r="L1812" s="16">
        <v>3124</v>
      </c>
      <c r="M1812" s="16">
        <v>12</v>
      </c>
      <c r="N1812" s="16" t="s">
        <v>350</v>
      </c>
      <c r="O1812" s="35" t="s">
        <v>116</v>
      </c>
      <c r="P1812" s="16" t="s">
        <v>71</v>
      </c>
      <c r="Q1812" s="16" t="s">
        <v>117</v>
      </c>
      <c r="R1812" s="38" t="s">
        <v>73</v>
      </c>
      <c r="S1812" s="22"/>
      <c r="T1812" s="22">
        <v>1993</v>
      </c>
      <c r="U1812" s="22" t="s">
        <v>350</v>
      </c>
      <c r="V1812" s="37" t="s">
        <v>116</v>
      </c>
      <c r="W1812" s="16">
        <v>1000</v>
      </c>
      <c r="X1812" s="16" t="s">
        <v>74</v>
      </c>
      <c r="Y1812" s="16" t="s">
        <v>3599</v>
      </c>
      <c r="Z1812" s="16" t="s">
        <v>8266</v>
      </c>
      <c r="AA1812" s="16" t="s">
        <v>76</v>
      </c>
      <c r="AB1812" s="16" t="s">
        <v>76</v>
      </c>
      <c r="AC1812" s="16" t="s">
        <v>76</v>
      </c>
      <c r="AD1812" s="16"/>
      <c r="AE1812" s="16" t="s">
        <v>1324</v>
      </c>
      <c r="AF1812" s="24">
        <v>2724337</v>
      </c>
      <c r="AG1812" s="25" t="s">
        <v>78</v>
      </c>
      <c r="AH1812" s="93">
        <v>2724337</v>
      </c>
      <c r="AI1812" s="26" t="s">
        <v>78</v>
      </c>
      <c r="AJ1812" s="27">
        <v>44481</v>
      </c>
      <c r="AK1812" s="19" t="s">
        <v>8436</v>
      </c>
      <c r="AL1812" s="28">
        <f t="shared" ca="1" si="155"/>
        <v>3.4166666666666665</v>
      </c>
      <c r="AM1812" s="16" t="s">
        <v>120</v>
      </c>
      <c r="AN1812" s="39" t="s">
        <v>94</v>
      </c>
      <c r="AO1812" s="36" t="s">
        <v>82</v>
      </c>
      <c r="AP1812" s="30">
        <v>6.9690000000000002E-2</v>
      </c>
      <c r="AQ1812" s="31" t="s">
        <v>8437</v>
      </c>
      <c r="AR1812" s="16" t="s">
        <v>8438</v>
      </c>
      <c r="AS1812" s="16" t="s">
        <v>107</v>
      </c>
      <c r="AT1812" s="16" t="s">
        <v>8439</v>
      </c>
      <c r="AU1812" s="33"/>
      <c r="AV1812" s="16"/>
      <c r="AW1812" s="16" t="s">
        <v>8440</v>
      </c>
      <c r="AX1812" s="16">
        <v>3136063398</v>
      </c>
      <c r="AY1812" s="16">
        <v>3107553913</v>
      </c>
      <c r="AZ1812" s="16" t="str">
        <f t="shared" ca="1" si="157"/>
        <v xml:space="preserve"> </v>
      </c>
      <c r="BA1812" s="16" t="s">
        <v>87</v>
      </c>
      <c r="BB1812" s="16" t="s">
        <v>87</v>
      </c>
      <c r="BC1812" s="16">
        <f>11/12</f>
        <v>0.91666666666666663</v>
      </c>
      <c r="BD1812" s="18" t="s">
        <v>87</v>
      </c>
      <c r="BE1812" s="16"/>
      <c r="BF1812" s="16" t="s">
        <v>87</v>
      </c>
      <c r="BG1812" s="31"/>
      <c r="BH1812" s="16"/>
      <c r="BI1812" s="19"/>
      <c r="BJ1812" s="16"/>
      <c r="BK1812" s="16"/>
      <c r="BL1812" s="34"/>
    </row>
    <row r="1813" spans="1:64">
      <c r="A1813" s="15">
        <v>1994</v>
      </c>
      <c r="B1813" s="16">
        <v>301</v>
      </c>
      <c r="C1813" s="17" t="s">
        <v>112</v>
      </c>
      <c r="D1813" s="18">
        <v>1093796610</v>
      </c>
      <c r="E1813" s="18">
        <v>1093796610</v>
      </c>
      <c r="F1813" s="18">
        <v>1093796610</v>
      </c>
      <c r="G1813" s="17" t="s">
        <v>8441</v>
      </c>
      <c r="H1813" s="16" t="s">
        <v>229</v>
      </c>
      <c r="I1813" s="19">
        <v>34693</v>
      </c>
      <c r="J1813" s="16">
        <f t="shared" ca="1" si="156"/>
        <v>30</v>
      </c>
      <c r="K1813" s="17" t="s">
        <v>67</v>
      </c>
      <c r="L1813" s="16">
        <v>3124</v>
      </c>
      <c r="M1813" s="16">
        <v>12</v>
      </c>
      <c r="N1813" s="16" t="s">
        <v>350</v>
      </c>
      <c r="O1813" s="35" t="s">
        <v>116</v>
      </c>
      <c r="P1813" s="16" t="s">
        <v>71</v>
      </c>
      <c r="Q1813" s="16" t="s">
        <v>117</v>
      </c>
      <c r="R1813" s="38" t="s">
        <v>73</v>
      </c>
      <c r="S1813" s="22"/>
      <c r="T1813" s="22">
        <v>1994</v>
      </c>
      <c r="U1813" s="22" t="s">
        <v>350</v>
      </c>
      <c r="V1813" s="37" t="s">
        <v>116</v>
      </c>
      <c r="W1813" s="16">
        <v>1000</v>
      </c>
      <c r="X1813" s="16" t="s">
        <v>74</v>
      </c>
      <c r="Y1813" s="16" t="s">
        <v>3599</v>
      </c>
      <c r="Z1813" s="16" t="s">
        <v>8338</v>
      </c>
      <c r="AA1813" s="16" t="s">
        <v>76</v>
      </c>
      <c r="AB1813" s="16" t="s">
        <v>76</v>
      </c>
      <c r="AC1813" s="16" t="s">
        <v>76</v>
      </c>
      <c r="AD1813" s="16"/>
      <c r="AE1813" s="16" t="s">
        <v>1324</v>
      </c>
      <c r="AF1813" s="24">
        <v>2724337</v>
      </c>
      <c r="AG1813" s="25" t="s">
        <v>78</v>
      </c>
      <c r="AH1813" s="93">
        <v>2724337</v>
      </c>
      <c r="AI1813" s="26" t="s">
        <v>78</v>
      </c>
      <c r="AJ1813" s="27">
        <v>44305</v>
      </c>
      <c r="AK1813" s="19" t="s">
        <v>8442</v>
      </c>
      <c r="AL1813" s="28">
        <f t="shared" ca="1" si="155"/>
        <v>3.9166666666666665</v>
      </c>
      <c r="AM1813" s="16" t="s">
        <v>120</v>
      </c>
      <c r="AN1813" s="16" t="s">
        <v>121</v>
      </c>
      <c r="AO1813" s="36" t="s">
        <v>82</v>
      </c>
      <c r="AP1813" s="30">
        <v>6.9690000000000002E-2</v>
      </c>
      <c r="AQ1813" s="31" t="s">
        <v>8443</v>
      </c>
      <c r="AR1813" s="16" t="s">
        <v>8444</v>
      </c>
      <c r="AS1813" s="16" t="s">
        <v>107</v>
      </c>
      <c r="AT1813" s="16"/>
      <c r="AU1813" s="33"/>
      <c r="AV1813" s="16"/>
      <c r="AW1813" s="16" t="s">
        <v>8445</v>
      </c>
      <c r="AX1813" s="16">
        <v>3204842589</v>
      </c>
      <c r="AY1813" s="16" t="s">
        <v>78</v>
      </c>
      <c r="AZ1813" s="16" t="str">
        <f t="shared" ca="1" si="157"/>
        <v xml:space="preserve"> </v>
      </c>
      <c r="BA1813" s="16"/>
      <c r="BB1813" s="16" t="s">
        <v>87</v>
      </c>
      <c r="BC1813" s="16">
        <f>5+(3/12)</f>
        <v>5.25</v>
      </c>
      <c r="BD1813" s="18" t="s">
        <v>87</v>
      </c>
      <c r="BE1813" s="16"/>
      <c r="BF1813" s="16" t="s">
        <v>87</v>
      </c>
      <c r="BG1813" s="31"/>
      <c r="BH1813" s="16"/>
      <c r="BI1813" s="19"/>
      <c r="BJ1813" s="16"/>
      <c r="BK1813" s="16"/>
      <c r="BL1813" s="34"/>
    </row>
    <row r="1814" spans="1:64">
      <c r="A1814" s="15">
        <v>1995</v>
      </c>
      <c r="B1814" s="16">
        <v>301</v>
      </c>
      <c r="C1814" s="17" t="s">
        <v>112</v>
      </c>
      <c r="D1814" s="18">
        <v>1144058958</v>
      </c>
      <c r="E1814" s="18">
        <v>1144058958</v>
      </c>
      <c r="F1814" s="18">
        <v>1144058958</v>
      </c>
      <c r="G1814" s="17" t="s">
        <v>8446</v>
      </c>
      <c r="H1814" s="16" t="s">
        <v>89</v>
      </c>
      <c r="I1814" s="19">
        <v>33912</v>
      </c>
      <c r="J1814" s="16">
        <f t="shared" ca="1" si="156"/>
        <v>32</v>
      </c>
      <c r="K1814" s="17" t="s">
        <v>67</v>
      </c>
      <c r="L1814" s="16">
        <v>3124</v>
      </c>
      <c r="M1814" s="16">
        <v>12</v>
      </c>
      <c r="N1814" s="16" t="s">
        <v>350</v>
      </c>
      <c r="O1814" s="35" t="s">
        <v>116</v>
      </c>
      <c r="P1814" s="16" t="s">
        <v>71</v>
      </c>
      <c r="Q1814" s="16" t="s">
        <v>117</v>
      </c>
      <c r="R1814" s="38" t="s">
        <v>73</v>
      </c>
      <c r="S1814" s="22"/>
      <c r="T1814" s="22">
        <v>1995</v>
      </c>
      <c r="U1814" s="22" t="s">
        <v>350</v>
      </c>
      <c r="V1814" s="37" t="s">
        <v>116</v>
      </c>
      <c r="W1814" s="16">
        <v>1000</v>
      </c>
      <c r="X1814" s="16" t="s">
        <v>74</v>
      </c>
      <c r="Y1814" s="16" t="s">
        <v>3599</v>
      </c>
      <c r="Z1814" s="16" t="s">
        <v>8249</v>
      </c>
      <c r="AA1814" s="16" t="s">
        <v>76</v>
      </c>
      <c r="AB1814" s="16" t="s">
        <v>76</v>
      </c>
      <c r="AC1814" s="16" t="s">
        <v>76</v>
      </c>
      <c r="AD1814" s="16"/>
      <c r="AE1814" s="16" t="s">
        <v>1324</v>
      </c>
      <c r="AF1814" s="24">
        <v>2724337</v>
      </c>
      <c r="AG1814" s="25" t="s">
        <v>78</v>
      </c>
      <c r="AH1814" s="93">
        <v>2724337</v>
      </c>
      <c r="AI1814" s="26" t="s">
        <v>78</v>
      </c>
      <c r="AJ1814" s="27">
        <v>44809</v>
      </c>
      <c r="AK1814" s="19" t="s">
        <v>8447</v>
      </c>
      <c r="AL1814" s="28">
        <f t="shared" ca="1" si="155"/>
        <v>2.5</v>
      </c>
      <c r="AM1814" s="16" t="s">
        <v>120</v>
      </c>
      <c r="AN1814" s="16" t="s">
        <v>121</v>
      </c>
      <c r="AO1814" s="29" t="s">
        <v>82</v>
      </c>
      <c r="AP1814" s="30">
        <v>6.9690000000000002E-2</v>
      </c>
      <c r="AQ1814" s="31" t="s">
        <v>8448</v>
      </c>
      <c r="AR1814" s="16" t="s">
        <v>8449</v>
      </c>
      <c r="AS1814" s="16" t="s">
        <v>107</v>
      </c>
      <c r="AT1814" s="16"/>
      <c r="AU1814" s="33"/>
      <c r="AV1814" s="16"/>
      <c r="AW1814" s="16" t="s">
        <v>8450</v>
      </c>
      <c r="AX1814" s="16">
        <v>3017468736</v>
      </c>
      <c r="AY1814" s="16" t="s">
        <v>78</v>
      </c>
      <c r="AZ1814" s="16" t="str">
        <f t="shared" ca="1" si="157"/>
        <v xml:space="preserve"> </v>
      </c>
      <c r="BA1814" s="16" t="s">
        <v>87</v>
      </c>
      <c r="BB1814" s="16" t="s">
        <v>87</v>
      </c>
      <c r="BC1814" s="16"/>
      <c r="BD1814" s="18" t="s">
        <v>87</v>
      </c>
      <c r="BE1814" s="16"/>
      <c r="BF1814" s="16" t="s">
        <v>154</v>
      </c>
      <c r="BG1814" s="31"/>
      <c r="BH1814" s="16"/>
      <c r="BI1814" s="19"/>
      <c r="BJ1814" s="16"/>
      <c r="BK1814" s="16"/>
      <c r="BL1814" s="34"/>
    </row>
    <row r="1815" spans="1:64">
      <c r="A1815" s="15">
        <v>1996</v>
      </c>
      <c r="B1815" s="16">
        <v>301</v>
      </c>
      <c r="C1815" s="17" t="s">
        <v>112</v>
      </c>
      <c r="D1815" s="18">
        <v>21788574</v>
      </c>
      <c r="E1815" s="18">
        <v>21788574</v>
      </c>
      <c r="F1815" s="18">
        <v>21788574</v>
      </c>
      <c r="G1815" s="17" t="s">
        <v>8451</v>
      </c>
      <c r="H1815" s="16" t="s">
        <v>229</v>
      </c>
      <c r="I1815" s="19">
        <v>28787</v>
      </c>
      <c r="J1815" s="16">
        <f t="shared" ca="1" si="156"/>
        <v>46</v>
      </c>
      <c r="K1815" s="17" t="s">
        <v>67</v>
      </c>
      <c r="L1815" s="16">
        <v>3124</v>
      </c>
      <c r="M1815" s="16">
        <v>12</v>
      </c>
      <c r="N1815" s="16" t="s">
        <v>350</v>
      </c>
      <c r="O1815" s="35" t="s">
        <v>116</v>
      </c>
      <c r="P1815" s="16" t="s">
        <v>71</v>
      </c>
      <c r="Q1815" s="16" t="s">
        <v>117</v>
      </c>
      <c r="R1815" s="38" t="s">
        <v>73</v>
      </c>
      <c r="S1815" s="22"/>
      <c r="T1815" s="22">
        <v>1996</v>
      </c>
      <c r="U1815" s="22" t="s">
        <v>350</v>
      </c>
      <c r="V1815" s="37" t="s">
        <v>116</v>
      </c>
      <c r="W1815" s="16">
        <v>1000</v>
      </c>
      <c r="X1815" s="16" t="s">
        <v>74</v>
      </c>
      <c r="Y1815" s="16" t="s">
        <v>3599</v>
      </c>
      <c r="Z1815" s="16" t="s">
        <v>8295</v>
      </c>
      <c r="AA1815" s="16" t="s">
        <v>76</v>
      </c>
      <c r="AB1815" s="16" t="s">
        <v>76</v>
      </c>
      <c r="AC1815" s="16" t="s">
        <v>76</v>
      </c>
      <c r="AD1815" s="16" t="s">
        <v>8452</v>
      </c>
      <c r="AE1815" s="16" t="s">
        <v>1324</v>
      </c>
      <c r="AF1815" s="24">
        <v>2724337</v>
      </c>
      <c r="AG1815" s="25" t="s">
        <v>78</v>
      </c>
      <c r="AH1815" s="93">
        <v>2724337</v>
      </c>
      <c r="AI1815" s="26" t="s">
        <v>78</v>
      </c>
      <c r="AJ1815" s="27">
        <v>44256</v>
      </c>
      <c r="AK1815" s="19" t="s">
        <v>8453</v>
      </c>
      <c r="AL1815" s="28">
        <f t="shared" ca="1" si="155"/>
        <v>4.083333333333333</v>
      </c>
      <c r="AM1815" s="16" t="s">
        <v>120</v>
      </c>
      <c r="AN1815" s="16" t="s">
        <v>94</v>
      </c>
      <c r="AO1815" s="36" t="s">
        <v>82</v>
      </c>
      <c r="AP1815" s="30">
        <v>6.9690000000000002E-2</v>
      </c>
      <c r="AQ1815" s="31" t="s">
        <v>8454</v>
      </c>
      <c r="AR1815" s="16" t="s">
        <v>8455</v>
      </c>
      <c r="AS1815" s="16" t="s">
        <v>107</v>
      </c>
      <c r="AT1815" s="16" t="s">
        <v>8456</v>
      </c>
      <c r="AU1815" s="33"/>
      <c r="AV1815" s="16"/>
      <c r="AW1815" s="16" t="s">
        <v>8457</v>
      </c>
      <c r="AX1815" s="16">
        <v>3135754845</v>
      </c>
      <c r="AY1815" s="16">
        <v>3233274006</v>
      </c>
      <c r="AZ1815" s="16" t="str">
        <f t="shared" ca="1" si="157"/>
        <v xml:space="preserve"> </v>
      </c>
      <c r="BA1815" s="16" t="s">
        <v>87</v>
      </c>
      <c r="BB1815" s="16" t="s">
        <v>87</v>
      </c>
      <c r="BC1815" s="16">
        <v>2.1666666666666665</v>
      </c>
      <c r="BD1815" s="18" t="s">
        <v>87</v>
      </c>
      <c r="BE1815" s="16"/>
      <c r="BF1815" s="16" t="s">
        <v>87</v>
      </c>
      <c r="BG1815" s="31"/>
      <c r="BH1815" s="16"/>
      <c r="BI1815" s="19"/>
      <c r="BJ1815" s="16"/>
      <c r="BK1815" s="16"/>
      <c r="BL1815" s="34"/>
    </row>
    <row r="1816" spans="1:64">
      <c r="A1816" s="15">
        <v>1997</v>
      </c>
      <c r="B1816" s="16">
        <v>301</v>
      </c>
      <c r="C1816" s="17" t="s">
        <v>112</v>
      </c>
      <c r="D1816" s="18">
        <v>1140846975</v>
      </c>
      <c r="E1816" s="18">
        <v>1140846975</v>
      </c>
      <c r="F1816" s="18">
        <v>1140846975</v>
      </c>
      <c r="G1816" s="17" t="s">
        <v>8458</v>
      </c>
      <c r="H1816" s="16" t="s">
        <v>291</v>
      </c>
      <c r="I1816" s="19">
        <v>33516</v>
      </c>
      <c r="J1816" s="16">
        <f t="shared" ca="1" si="156"/>
        <v>33</v>
      </c>
      <c r="K1816" s="17" t="s">
        <v>67</v>
      </c>
      <c r="L1816" s="16">
        <v>3124</v>
      </c>
      <c r="M1816" s="16">
        <v>12</v>
      </c>
      <c r="N1816" s="16" t="s">
        <v>350</v>
      </c>
      <c r="O1816" s="35" t="s">
        <v>116</v>
      </c>
      <c r="P1816" s="16" t="s">
        <v>71</v>
      </c>
      <c r="Q1816" s="16" t="s">
        <v>117</v>
      </c>
      <c r="R1816" s="38" t="s">
        <v>73</v>
      </c>
      <c r="S1816" s="22"/>
      <c r="T1816" s="22">
        <v>1997</v>
      </c>
      <c r="U1816" s="22" t="s">
        <v>350</v>
      </c>
      <c r="V1816" s="37" t="s">
        <v>116</v>
      </c>
      <c r="W1816" s="16">
        <v>1000</v>
      </c>
      <c r="X1816" s="16" t="s">
        <v>74</v>
      </c>
      <c r="Y1816" s="16" t="s">
        <v>3599</v>
      </c>
      <c r="Z1816" s="16" t="s">
        <v>3600</v>
      </c>
      <c r="AA1816" s="16" t="s">
        <v>76</v>
      </c>
      <c r="AB1816" s="16" t="s">
        <v>76</v>
      </c>
      <c r="AC1816" s="16" t="s">
        <v>76</v>
      </c>
      <c r="AD1816" s="16" t="s">
        <v>8459</v>
      </c>
      <c r="AE1816" s="16" t="s">
        <v>1324</v>
      </c>
      <c r="AF1816" s="24">
        <v>2724337</v>
      </c>
      <c r="AG1816" s="25" t="s">
        <v>78</v>
      </c>
      <c r="AH1816" s="93">
        <v>2724337</v>
      </c>
      <c r="AI1816" s="26" t="s">
        <v>78</v>
      </c>
      <c r="AJ1816" s="27">
        <v>44930</v>
      </c>
      <c r="AK1816" s="19" t="s">
        <v>8460</v>
      </c>
      <c r="AL1816" s="28">
        <f t="shared" ca="1" si="155"/>
        <v>2.25</v>
      </c>
      <c r="AM1816" s="16" t="s">
        <v>93</v>
      </c>
      <c r="AN1816" s="16" t="s">
        <v>121</v>
      </c>
      <c r="AO1816" s="36" t="s">
        <v>82</v>
      </c>
      <c r="AP1816" s="30">
        <v>6.9690000000000002E-2</v>
      </c>
      <c r="AQ1816" s="31" t="s">
        <v>8461</v>
      </c>
      <c r="AR1816" s="32" t="s">
        <v>8462</v>
      </c>
      <c r="AS1816" s="16" t="s">
        <v>107</v>
      </c>
      <c r="AT1816" s="16" t="s">
        <v>8463</v>
      </c>
      <c r="AU1816" s="33"/>
      <c r="AV1816" s="16"/>
      <c r="AW1816" s="16" t="s">
        <v>8464</v>
      </c>
      <c r="AX1816" s="16">
        <v>3016257826</v>
      </c>
      <c r="AY1816" s="16" t="s">
        <v>78</v>
      </c>
      <c r="AZ1816" s="16" t="str">
        <f t="shared" ca="1" si="157"/>
        <v xml:space="preserve"> </v>
      </c>
      <c r="BA1816" s="16" t="s">
        <v>87</v>
      </c>
      <c r="BB1816" s="16" t="s">
        <v>87</v>
      </c>
      <c r="BC1816" s="16"/>
      <c r="BD1816" s="18" t="s">
        <v>153</v>
      </c>
      <c r="BE1816" s="16"/>
      <c r="BF1816" s="98" t="s">
        <v>179</v>
      </c>
      <c r="BG1816" s="31"/>
      <c r="BH1816" s="16"/>
      <c r="BI1816" s="19"/>
      <c r="BJ1816" s="16"/>
      <c r="BK1816" s="16"/>
      <c r="BL1816" s="34"/>
    </row>
    <row r="1817" spans="1:64">
      <c r="A1817" s="15">
        <v>1999</v>
      </c>
      <c r="B1817" s="16">
        <v>301</v>
      </c>
      <c r="C1817" s="17" t="s">
        <v>64</v>
      </c>
      <c r="D1817" s="18">
        <v>1001091962</v>
      </c>
      <c r="E1817" s="18">
        <v>1001091962</v>
      </c>
      <c r="F1817" s="18">
        <v>1001091962</v>
      </c>
      <c r="G1817" s="17" t="s">
        <v>8465</v>
      </c>
      <c r="H1817" s="16" t="s">
        <v>89</v>
      </c>
      <c r="I1817" s="19">
        <v>34867</v>
      </c>
      <c r="J1817" s="16">
        <f t="shared" ca="1" si="156"/>
        <v>29</v>
      </c>
      <c r="K1817" s="17" t="s">
        <v>67</v>
      </c>
      <c r="L1817" s="16">
        <v>3124</v>
      </c>
      <c r="M1817" s="16">
        <v>12</v>
      </c>
      <c r="N1817" s="16" t="s">
        <v>350</v>
      </c>
      <c r="O1817" s="35" t="s">
        <v>116</v>
      </c>
      <c r="P1817" s="16" t="s">
        <v>71</v>
      </c>
      <c r="Q1817" s="16" t="s">
        <v>117</v>
      </c>
      <c r="R1817" s="38" t="s">
        <v>73</v>
      </c>
      <c r="S1817" s="22"/>
      <c r="T1817" s="22">
        <v>1999</v>
      </c>
      <c r="U1817" s="22" t="s">
        <v>350</v>
      </c>
      <c r="V1817" s="37" t="s">
        <v>116</v>
      </c>
      <c r="W1817" s="16">
        <v>1000</v>
      </c>
      <c r="X1817" s="16" t="s">
        <v>74</v>
      </c>
      <c r="Y1817" s="16" t="s">
        <v>3599</v>
      </c>
      <c r="Z1817" s="16" t="s">
        <v>8356</v>
      </c>
      <c r="AA1817" s="16" t="s">
        <v>76</v>
      </c>
      <c r="AB1817" s="16" t="s">
        <v>76</v>
      </c>
      <c r="AC1817" s="16" t="s">
        <v>76</v>
      </c>
      <c r="AD1817" s="16"/>
      <c r="AE1817" s="16" t="s">
        <v>1324</v>
      </c>
      <c r="AF1817" s="24">
        <v>2724337</v>
      </c>
      <c r="AG1817" s="25" t="s">
        <v>78</v>
      </c>
      <c r="AH1817" s="93">
        <v>2724337</v>
      </c>
      <c r="AI1817" s="26" t="s">
        <v>78</v>
      </c>
      <c r="AJ1817" s="27">
        <v>44110</v>
      </c>
      <c r="AK1817" s="19" t="s">
        <v>8466</v>
      </c>
      <c r="AL1817" s="28">
        <f t="shared" ca="1" si="155"/>
        <v>4.416666666666667</v>
      </c>
      <c r="AM1817" s="16" t="s">
        <v>120</v>
      </c>
      <c r="AN1817" s="16" t="s">
        <v>121</v>
      </c>
      <c r="AO1817" s="36" t="s">
        <v>82</v>
      </c>
      <c r="AP1817" s="30">
        <v>6.9690000000000002E-2</v>
      </c>
      <c r="AQ1817" s="31" t="s">
        <v>8467</v>
      </c>
      <c r="AR1817" s="16" t="s">
        <v>8468</v>
      </c>
      <c r="AS1817" s="16" t="s">
        <v>107</v>
      </c>
      <c r="AT1817" s="16" t="s">
        <v>8469</v>
      </c>
      <c r="AU1817" s="33"/>
      <c r="AV1817" s="16"/>
      <c r="AW1817" s="16" t="s">
        <v>8470</v>
      </c>
      <c r="AX1817" s="16">
        <v>3228552452</v>
      </c>
      <c r="AY1817" s="16" t="s">
        <v>78</v>
      </c>
      <c r="AZ1817" s="16" t="str">
        <f t="shared" ca="1" si="157"/>
        <v xml:space="preserve"> </v>
      </c>
      <c r="BA1817" s="16" t="s">
        <v>87</v>
      </c>
      <c r="BB1817" s="16" t="s">
        <v>87</v>
      </c>
      <c r="BC1817" s="16"/>
      <c r="BD1817" s="18" t="s">
        <v>87</v>
      </c>
      <c r="BE1817" s="16"/>
      <c r="BF1817" s="16" t="s">
        <v>87</v>
      </c>
      <c r="BG1817" s="31"/>
      <c r="BH1817" s="16"/>
      <c r="BI1817" s="19"/>
      <c r="BJ1817" s="16"/>
      <c r="BK1817" s="16"/>
      <c r="BL1817" s="34"/>
    </row>
    <row r="1818" spans="1:64">
      <c r="A1818" s="15">
        <v>2004</v>
      </c>
      <c r="B1818" s="16">
        <v>301</v>
      </c>
      <c r="C1818" s="17" t="s">
        <v>64</v>
      </c>
      <c r="D1818" s="18">
        <v>19589279</v>
      </c>
      <c r="E1818" s="18">
        <v>19589279</v>
      </c>
      <c r="F1818" s="18">
        <v>19589279</v>
      </c>
      <c r="G1818" s="17" t="s">
        <v>8471</v>
      </c>
      <c r="H1818" s="16" t="s">
        <v>66</v>
      </c>
      <c r="I1818" s="19">
        <v>25324</v>
      </c>
      <c r="J1818" s="16">
        <f t="shared" ref="J1818:J1819" ca="1" si="158">IF(I1818=0," ",DATEDIF(I1818,TODAY(),"Y"))</f>
        <v>55</v>
      </c>
      <c r="K1818" s="17" t="s">
        <v>67</v>
      </c>
      <c r="L1818" s="16">
        <v>3137</v>
      </c>
      <c r="M1818" s="16">
        <v>10</v>
      </c>
      <c r="N1818" s="16" t="s">
        <v>822</v>
      </c>
      <c r="O1818" s="35" t="s">
        <v>455</v>
      </c>
      <c r="P1818" s="16" t="s">
        <v>71</v>
      </c>
      <c r="Q1818" s="16" t="s">
        <v>117</v>
      </c>
      <c r="R1818" s="38" t="s">
        <v>73</v>
      </c>
      <c r="S1818" s="22"/>
      <c r="T1818" s="22">
        <v>2004</v>
      </c>
      <c r="U1818" s="22" t="s">
        <v>822</v>
      </c>
      <c r="V1818" s="22" t="s">
        <v>456</v>
      </c>
      <c r="W1818" s="16">
        <v>1000</v>
      </c>
      <c r="X1818" s="16" t="s">
        <v>74</v>
      </c>
      <c r="Y1818" s="16" t="s">
        <v>3599</v>
      </c>
      <c r="Z1818" s="16" t="s">
        <v>3600</v>
      </c>
      <c r="AA1818" s="16" t="s">
        <v>421</v>
      </c>
      <c r="AB1818" s="16" t="s">
        <v>422</v>
      </c>
      <c r="AC1818" s="16" t="s">
        <v>423</v>
      </c>
      <c r="AD1818" s="16" t="s">
        <v>8472</v>
      </c>
      <c r="AE1818" s="16" t="s">
        <v>1324</v>
      </c>
      <c r="AF1818" s="24">
        <v>2436984</v>
      </c>
      <c r="AG1818" s="25" t="s">
        <v>78</v>
      </c>
      <c r="AH1818" s="24">
        <v>2436984</v>
      </c>
      <c r="AI1818" s="26" t="s">
        <v>78</v>
      </c>
      <c r="AJ1818" s="27">
        <v>44350</v>
      </c>
      <c r="AK1818" s="19" t="s">
        <v>8473</v>
      </c>
      <c r="AL1818" s="28">
        <f t="shared" ca="1" si="155"/>
        <v>3.8333333333333335</v>
      </c>
      <c r="AM1818" s="16" t="s">
        <v>173</v>
      </c>
      <c r="AN1818" s="16" t="s">
        <v>121</v>
      </c>
      <c r="AO1818" s="36" t="s">
        <v>82</v>
      </c>
      <c r="AP1818" s="30">
        <v>6.9690000000000002E-2</v>
      </c>
      <c r="AQ1818" s="31" t="s">
        <v>8474</v>
      </c>
      <c r="AR1818" s="16" t="s">
        <v>8475</v>
      </c>
      <c r="AS1818" s="16" t="s">
        <v>107</v>
      </c>
      <c r="AT1818" s="16"/>
      <c r="AU1818" s="33" t="s">
        <v>775</v>
      </c>
      <c r="AV1818" s="16"/>
      <c r="AW1818" s="16" t="s">
        <v>8476</v>
      </c>
      <c r="AX1818" s="16">
        <v>3013726889</v>
      </c>
      <c r="AY1818" s="16" t="s">
        <v>78</v>
      </c>
      <c r="AZ1818" s="16" t="str">
        <f t="shared" ca="1" si="157"/>
        <v xml:space="preserve"> </v>
      </c>
      <c r="BA1818" s="16" t="s">
        <v>87</v>
      </c>
      <c r="BB1818" s="16" t="s">
        <v>87</v>
      </c>
      <c r="BC1818" s="16">
        <v>3</v>
      </c>
      <c r="BD1818" s="18" t="s">
        <v>87</v>
      </c>
      <c r="BE1818" s="16"/>
      <c r="BF1818" s="16" t="s">
        <v>87</v>
      </c>
      <c r="BG1818" s="31"/>
      <c r="BH1818" s="16"/>
      <c r="BI1818" s="19"/>
      <c r="BJ1818" s="16"/>
      <c r="BK1818" s="16"/>
      <c r="BL1818" s="34"/>
    </row>
    <row r="1819" spans="1:64" ht="22.5">
      <c r="A1819" s="15">
        <v>2008</v>
      </c>
      <c r="B1819" s="16">
        <v>301</v>
      </c>
      <c r="C1819" s="17" t="s">
        <v>112</v>
      </c>
      <c r="D1819" s="18">
        <v>35375753</v>
      </c>
      <c r="E1819" s="18">
        <v>35375753</v>
      </c>
      <c r="F1819" s="18">
        <v>35375753</v>
      </c>
      <c r="G1819" s="17" t="s">
        <v>8477</v>
      </c>
      <c r="H1819" s="16" t="s">
        <v>229</v>
      </c>
      <c r="I1819" s="19">
        <v>24824</v>
      </c>
      <c r="J1819" s="16">
        <f t="shared" ca="1" si="158"/>
        <v>57</v>
      </c>
      <c r="K1819" s="17" t="s">
        <v>67</v>
      </c>
      <c r="L1819" s="16">
        <v>3137</v>
      </c>
      <c r="M1819" s="16">
        <v>10</v>
      </c>
      <c r="N1819" s="16" t="s">
        <v>822</v>
      </c>
      <c r="O1819" s="35" t="s">
        <v>455</v>
      </c>
      <c r="P1819" s="16" t="s">
        <v>71</v>
      </c>
      <c r="Q1819" s="16" t="s">
        <v>117</v>
      </c>
      <c r="R1819" s="38" t="s">
        <v>73</v>
      </c>
      <c r="S1819" s="22"/>
      <c r="T1819" s="22">
        <v>2008</v>
      </c>
      <c r="U1819" s="22" t="s">
        <v>822</v>
      </c>
      <c r="V1819" s="22" t="s">
        <v>456</v>
      </c>
      <c r="W1819" s="16">
        <v>1000</v>
      </c>
      <c r="X1819" s="16" t="s">
        <v>74</v>
      </c>
      <c r="Y1819" s="16" t="s">
        <v>3599</v>
      </c>
      <c r="Z1819" s="16" t="s">
        <v>8226</v>
      </c>
      <c r="AA1819" s="16" t="s">
        <v>76</v>
      </c>
      <c r="AB1819" s="16" t="s">
        <v>76</v>
      </c>
      <c r="AC1819" s="16" t="s">
        <v>76</v>
      </c>
      <c r="AD1819" s="16" t="s">
        <v>8478</v>
      </c>
      <c r="AE1819" s="16" t="s">
        <v>1324</v>
      </c>
      <c r="AF1819" s="24">
        <v>2436984</v>
      </c>
      <c r="AG1819" s="25" t="s">
        <v>78</v>
      </c>
      <c r="AH1819" s="24">
        <v>2436984</v>
      </c>
      <c r="AI1819" s="26" t="s">
        <v>78</v>
      </c>
      <c r="AJ1819" s="27">
        <v>43119</v>
      </c>
      <c r="AK1819" s="19"/>
      <c r="AL1819" s="28">
        <f t="shared" ca="1" si="155"/>
        <v>7.166666666666667</v>
      </c>
      <c r="AM1819" s="16" t="s">
        <v>80</v>
      </c>
      <c r="AN1819" s="16" t="s">
        <v>240</v>
      </c>
      <c r="AO1819" s="36" t="s">
        <v>82</v>
      </c>
      <c r="AP1819" s="30">
        <v>6.9690000000000002E-2</v>
      </c>
      <c r="AQ1819" s="31" t="s">
        <v>8479</v>
      </c>
      <c r="AR1819" s="16" t="s">
        <v>8479</v>
      </c>
      <c r="AS1819" s="16" t="s">
        <v>107</v>
      </c>
      <c r="AT1819" s="16"/>
      <c r="AU1819" s="33" t="s">
        <v>8480</v>
      </c>
      <c r="AV1819" s="16"/>
      <c r="AW1819" s="16" t="s">
        <v>8481</v>
      </c>
      <c r="AX1819" s="16">
        <v>3176476876</v>
      </c>
      <c r="AY1819" s="16">
        <v>3219999718</v>
      </c>
      <c r="AZ1819" s="16" t="str">
        <f t="shared" ca="1" si="157"/>
        <v>Prepensionado</v>
      </c>
      <c r="BA1819" s="16" t="s">
        <v>87</v>
      </c>
      <c r="BB1819" s="16" t="s">
        <v>87</v>
      </c>
      <c r="BC1819" s="16"/>
      <c r="BD1819" s="18" t="s">
        <v>87</v>
      </c>
      <c r="BE1819" s="16"/>
      <c r="BF1819" s="16" t="s">
        <v>87</v>
      </c>
      <c r="BG1819" s="31"/>
      <c r="BH1819" s="16"/>
      <c r="BI1819" s="19"/>
      <c r="BJ1819" s="16"/>
      <c r="BK1819" s="16"/>
      <c r="BL1819" s="34"/>
    </row>
    <row r="1820" spans="1:64">
      <c r="A1820" s="15">
        <v>2012</v>
      </c>
      <c r="B1820" s="16">
        <v>301</v>
      </c>
      <c r="C1820" s="17" t="s">
        <v>112</v>
      </c>
      <c r="D1820" s="18">
        <v>1033811244</v>
      </c>
      <c r="E1820" s="18">
        <v>1033811244</v>
      </c>
      <c r="F1820" s="18">
        <v>1033811244</v>
      </c>
      <c r="G1820" s="17" t="s">
        <v>8482</v>
      </c>
      <c r="H1820" s="16" t="s">
        <v>236</v>
      </c>
      <c r="I1820" s="19">
        <v>31385</v>
      </c>
      <c r="J1820" s="16">
        <f t="shared" ref="J1820:J1832" ca="1" si="159">IF(I1820=0," ",DATEDIF(I1820,TODAY(),"Y"))</f>
        <v>39</v>
      </c>
      <c r="K1820" s="17" t="s">
        <v>67</v>
      </c>
      <c r="L1820" s="16">
        <v>4044</v>
      </c>
      <c r="M1820" s="16">
        <v>11</v>
      </c>
      <c r="N1820" s="16" t="s">
        <v>916</v>
      </c>
      <c r="O1820" s="35" t="s">
        <v>917</v>
      </c>
      <c r="P1820" s="16" t="s">
        <v>71</v>
      </c>
      <c r="Q1820" s="16" t="s">
        <v>131</v>
      </c>
      <c r="R1820" s="38" t="s">
        <v>73</v>
      </c>
      <c r="S1820" s="22"/>
      <c r="T1820" s="22">
        <v>2012</v>
      </c>
      <c r="U1820" s="22" t="s">
        <v>916</v>
      </c>
      <c r="V1820" s="37" t="s">
        <v>917</v>
      </c>
      <c r="W1820" s="16">
        <v>1000</v>
      </c>
      <c r="X1820" s="16" t="s">
        <v>74</v>
      </c>
      <c r="Y1820" s="16" t="s">
        <v>3599</v>
      </c>
      <c r="Z1820" s="16" t="s">
        <v>8266</v>
      </c>
      <c r="AA1820" s="16" t="s">
        <v>76</v>
      </c>
      <c r="AB1820" s="16" t="s">
        <v>76</v>
      </c>
      <c r="AC1820" s="16" t="s">
        <v>76</v>
      </c>
      <c r="AD1820" s="16"/>
      <c r="AE1820" s="16" t="s">
        <v>1324</v>
      </c>
      <c r="AF1820" s="24">
        <v>1909076</v>
      </c>
      <c r="AG1820" s="25" t="s">
        <v>78</v>
      </c>
      <c r="AH1820" s="93">
        <v>1909076</v>
      </c>
      <c r="AI1820" s="26" t="s">
        <v>78</v>
      </c>
      <c r="AJ1820" s="27">
        <v>44866</v>
      </c>
      <c r="AK1820" s="19" t="s">
        <v>8483</v>
      </c>
      <c r="AL1820" s="28">
        <f t="shared" ref="AL1820:AL1856" ca="1" si="160">IFERROR(IF(AJ1820=0," ",DATEDIF(AJ1820,TODAY(),"M"))/12," ")</f>
        <v>2.4166666666666665</v>
      </c>
      <c r="AM1820" s="16" t="s">
        <v>183</v>
      </c>
      <c r="AN1820" s="16" t="s">
        <v>94</v>
      </c>
      <c r="AO1820" s="36" t="s">
        <v>82</v>
      </c>
      <c r="AP1820" s="30">
        <v>6.9690000000000002E-2</v>
      </c>
      <c r="AQ1820" s="31" t="s">
        <v>8484</v>
      </c>
      <c r="AR1820" s="16" t="s">
        <v>8485</v>
      </c>
      <c r="AS1820" s="16" t="s">
        <v>107</v>
      </c>
      <c r="AT1820" s="16"/>
      <c r="AU1820" s="33"/>
      <c r="AV1820" s="16"/>
      <c r="AW1820" s="16" t="s">
        <v>8486</v>
      </c>
      <c r="AX1820" s="16">
        <v>3123317166</v>
      </c>
      <c r="AY1820" s="16" t="s">
        <v>78</v>
      </c>
      <c r="AZ1820" s="16" t="str">
        <f t="shared" ca="1" si="157"/>
        <v xml:space="preserve"> </v>
      </c>
      <c r="BA1820" s="16" t="s">
        <v>87</v>
      </c>
      <c r="BB1820" s="16" t="s">
        <v>87</v>
      </c>
      <c r="BC1820" s="16"/>
      <c r="BD1820" s="18" t="s">
        <v>87</v>
      </c>
      <c r="BE1820" s="16"/>
      <c r="BF1820" s="16" t="s">
        <v>179</v>
      </c>
      <c r="BG1820" s="31"/>
      <c r="BH1820" s="16"/>
      <c r="BI1820" s="19"/>
      <c r="BJ1820" s="16"/>
      <c r="BK1820" s="16"/>
      <c r="BL1820" s="34"/>
    </row>
    <row r="1821" spans="1:64">
      <c r="A1821" s="15">
        <v>2013</v>
      </c>
      <c r="B1821" s="16">
        <v>301</v>
      </c>
      <c r="C1821" s="17" t="s">
        <v>112</v>
      </c>
      <c r="D1821" s="18">
        <v>1015993125</v>
      </c>
      <c r="E1821" s="18">
        <v>1015993125</v>
      </c>
      <c r="F1821" s="18">
        <v>1015993125</v>
      </c>
      <c r="G1821" s="17" t="s">
        <v>8487</v>
      </c>
      <c r="H1821" s="16" t="s">
        <v>229</v>
      </c>
      <c r="I1821" s="19">
        <v>31480</v>
      </c>
      <c r="J1821" s="16">
        <f t="shared" ca="1" si="159"/>
        <v>39</v>
      </c>
      <c r="K1821" s="17" t="s">
        <v>67</v>
      </c>
      <c r="L1821" s="16">
        <v>4044</v>
      </c>
      <c r="M1821" s="16">
        <v>11</v>
      </c>
      <c r="N1821" s="16" t="s">
        <v>916</v>
      </c>
      <c r="O1821" s="35" t="s">
        <v>917</v>
      </c>
      <c r="P1821" s="16" t="s">
        <v>71</v>
      </c>
      <c r="Q1821" s="16" t="s">
        <v>131</v>
      </c>
      <c r="R1821" s="38" t="s">
        <v>73</v>
      </c>
      <c r="S1821" s="22"/>
      <c r="T1821" s="22">
        <v>2013</v>
      </c>
      <c r="U1821" s="22" t="s">
        <v>916</v>
      </c>
      <c r="V1821" s="37" t="s">
        <v>917</v>
      </c>
      <c r="W1821" s="16">
        <v>1000</v>
      </c>
      <c r="X1821" s="16" t="s">
        <v>74</v>
      </c>
      <c r="Y1821" s="16" t="s">
        <v>3599</v>
      </c>
      <c r="Z1821" s="16" t="s">
        <v>8356</v>
      </c>
      <c r="AA1821" s="16" t="s">
        <v>76</v>
      </c>
      <c r="AB1821" s="16" t="s">
        <v>76</v>
      </c>
      <c r="AC1821" s="16" t="s">
        <v>76</v>
      </c>
      <c r="AD1821" s="16"/>
      <c r="AE1821" s="16" t="s">
        <v>1324</v>
      </c>
      <c r="AF1821" s="24">
        <v>1909076</v>
      </c>
      <c r="AG1821" s="25" t="s">
        <v>78</v>
      </c>
      <c r="AH1821" s="93">
        <v>1909076</v>
      </c>
      <c r="AI1821" s="26" t="s">
        <v>78</v>
      </c>
      <c r="AJ1821" s="27">
        <v>44837</v>
      </c>
      <c r="AK1821" s="19" t="s">
        <v>8488</v>
      </c>
      <c r="AL1821" s="28">
        <f t="shared" ca="1" si="160"/>
        <v>2.5</v>
      </c>
      <c r="AM1821" s="16" t="s">
        <v>120</v>
      </c>
      <c r="AN1821" s="16" t="s">
        <v>94</v>
      </c>
      <c r="AO1821" s="36" t="s">
        <v>82</v>
      </c>
      <c r="AP1821" s="30">
        <v>6.9690000000000002E-2</v>
      </c>
      <c r="AQ1821" s="31" t="s">
        <v>8489</v>
      </c>
      <c r="AR1821" s="16" t="s">
        <v>8490</v>
      </c>
      <c r="AS1821" s="16" t="s">
        <v>107</v>
      </c>
      <c r="AT1821" s="16"/>
      <c r="AU1821" s="33"/>
      <c r="AV1821" s="16"/>
      <c r="AW1821" s="16" t="s">
        <v>8491</v>
      </c>
      <c r="AX1821" s="16">
        <v>3103126293</v>
      </c>
      <c r="AY1821" s="16" t="s">
        <v>78</v>
      </c>
      <c r="AZ1821" s="16" t="str">
        <f t="shared" ca="1" si="157"/>
        <v xml:space="preserve"> </v>
      </c>
      <c r="BA1821" s="16" t="s">
        <v>87</v>
      </c>
      <c r="BB1821" s="16" t="s">
        <v>87</v>
      </c>
      <c r="BC1821" s="16"/>
      <c r="BD1821" s="18" t="s">
        <v>87</v>
      </c>
      <c r="BE1821" s="16"/>
      <c r="BF1821" s="16" t="s">
        <v>390</v>
      </c>
      <c r="BG1821" s="31"/>
      <c r="BH1821" s="16"/>
      <c r="BI1821" s="19"/>
      <c r="BJ1821" s="16"/>
      <c r="BK1821" s="16"/>
      <c r="BL1821" s="34"/>
    </row>
    <row r="1822" spans="1:64">
      <c r="A1822" s="15">
        <v>2014</v>
      </c>
      <c r="B1822" s="16">
        <v>301</v>
      </c>
      <c r="C1822" s="17" t="s">
        <v>112</v>
      </c>
      <c r="D1822" s="18">
        <v>1033711071</v>
      </c>
      <c r="E1822" s="18">
        <v>1033711071</v>
      </c>
      <c r="F1822" s="18">
        <v>1033711071</v>
      </c>
      <c r="G1822" s="17" t="s">
        <v>8492</v>
      </c>
      <c r="H1822" s="16" t="s">
        <v>89</v>
      </c>
      <c r="I1822" s="19" t="s">
        <v>8493</v>
      </c>
      <c r="J1822" s="16">
        <f t="shared" ca="1" si="159"/>
        <v>35</v>
      </c>
      <c r="K1822" s="17" t="s">
        <v>67</v>
      </c>
      <c r="L1822" s="16">
        <v>4044</v>
      </c>
      <c r="M1822" s="16">
        <v>11</v>
      </c>
      <c r="N1822" s="16" t="s">
        <v>916</v>
      </c>
      <c r="O1822" s="35" t="s">
        <v>917</v>
      </c>
      <c r="P1822" s="16" t="s">
        <v>71</v>
      </c>
      <c r="Q1822" s="16" t="s">
        <v>131</v>
      </c>
      <c r="R1822" s="38" t="s">
        <v>73</v>
      </c>
      <c r="S1822" s="22"/>
      <c r="T1822" s="22">
        <v>2014</v>
      </c>
      <c r="U1822" s="22" t="s">
        <v>916</v>
      </c>
      <c r="V1822" s="37" t="s">
        <v>917</v>
      </c>
      <c r="W1822" s="16">
        <v>1000</v>
      </c>
      <c r="X1822" s="16" t="s">
        <v>74</v>
      </c>
      <c r="Y1822" s="16" t="s">
        <v>3599</v>
      </c>
      <c r="Z1822" s="16" t="s">
        <v>8356</v>
      </c>
      <c r="AA1822" s="16" t="s">
        <v>76</v>
      </c>
      <c r="AB1822" s="16" t="s">
        <v>76</v>
      </c>
      <c r="AC1822" s="16" t="s">
        <v>76</v>
      </c>
      <c r="AD1822" s="16"/>
      <c r="AE1822" s="16" t="s">
        <v>1324</v>
      </c>
      <c r="AF1822" s="24">
        <v>1909076</v>
      </c>
      <c r="AG1822" s="25" t="s">
        <v>78</v>
      </c>
      <c r="AH1822" s="93">
        <v>1909076</v>
      </c>
      <c r="AI1822" s="26" t="s">
        <v>78</v>
      </c>
      <c r="AJ1822" s="27">
        <v>43014</v>
      </c>
      <c r="AK1822" s="19"/>
      <c r="AL1822" s="28">
        <f t="shared" ca="1" si="160"/>
        <v>7.416666666666667</v>
      </c>
      <c r="AM1822" s="16" t="s">
        <v>120</v>
      </c>
      <c r="AN1822" s="16" t="s">
        <v>240</v>
      </c>
      <c r="AO1822" s="36" t="s">
        <v>82</v>
      </c>
      <c r="AP1822" s="30">
        <v>6.9690000000000002E-2</v>
      </c>
      <c r="AQ1822" s="31" t="s">
        <v>8494</v>
      </c>
      <c r="AR1822" s="16" t="s">
        <v>8494</v>
      </c>
      <c r="AS1822" s="16" t="s">
        <v>107</v>
      </c>
      <c r="AT1822" s="16" t="s">
        <v>448</v>
      </c>
      <c r="AU1822" s="33"/>
      <c r="AV1822" s="16"/>
      <c r="AW1822" s="16" t="s">
        <v>8495</v>
      </c>
      <c r="AX1822" s="16">
        <v>3208116016</v>
      </c>
      <c r="AY1822" s="16" t="s">
        <v>78</v>
      </c>
      <c r="AZ1822" s="16" t="str">
        <f t="shared" ca="1" si="157"/>
        <v xml:space="preserve"> </v>
      </c>
      <c r="BA1822" s="16" t="s">
        <v>87</v>
      </c>
      <c r="BB1822" s="16" t="s">
        <v>87</v>
      </c>
      <c r="BC1822" s="16"/>
      <c r="BD1822" s="18" t="s">
        <v>87</v>
      </c>
      <c r="BE1822" s="16"/>
      <c r="BF1822" s="16" t="s">
        <v>364</v>
      </c>
      <c r="BG1822" s="31"/>
      <c r="BH1822" s="16"/>
      <c r="BI1822" s="19"/>
      <c r="BJ1822" s="16"/>
      <c r="BK1822" s="16"/>
      <c r="BL1822" s="34"/>
    </row>
    <row r="1823" spans="1:64">
      <c r="A1823" s="15">
        <v>2015</v>
      </c>
      <c r="B1823" s="16">
        <v>301</v>
      </c>
      <c r="C1823" s="17" t="s">
        <v>112</v>
      </c>
      <c r="D1823" s="18">
        <v>1124243643</v>
      </c>
      <c r="E1823" s="18">
        <v>1124243643</v>
      </c>
      <c r="F1823" s="18">
        <v>1124243643</v>
      </c>
      <c r="G1823" s="17" t="s">
        <v>8496</v>
      </c>
      <c r="H1823" s="16" t="s">
        <v>89</v>
      </c>
      <c r="I1823" s="19">
        <v>30263</v>
      </c>
      <c r="J1823" s="16">
        <f t="shared" ca="1" si="159"/>
        <v>42</v>
      </c>
      <c r="K1823" s="17" t="s">
        <v>67</v>
      </c>
      <c r="L1823" s="16">
        <v>4044</v>
      </c>
      <c r="M1823" s="16">
        <v>11</v>
      </c>
      <c r="N1823" s="16" t="s">
        <v>916</v>
      </c>
      <c r="O1823" s="35" t="s">
        <v>917</v>
      </c>
      <c r="P1823" s="16" t="s">
        <v>71</v>
      </c>
      <c r="Q1823" s="16" t="s">
        <v>131</v>
      </c>
      <c r="R1823" s="38" t="s">
        <v>73</v>
      </c>
      <c r="S1823" s="22"/>
      <c r="T1823" s="22">
        <v>2015</v>
      </c>
      <c r="U1823" s="22" t="s">
        <v>916</v>
      </c>
      <c r="V1823" s="37" t="s">
        <v>917</v>
      </c>
      <c r="W1823" s="16">
        <v>1000</v>
      </c>
      <c r="X1823" s="16" t="s">
        <v>74</v>
      </c>
      <c r="Y1823" s="16" t="s">
        <v>3599</v>
      </c>
      <c r="Z1823" s="16" t="s">
        <v>2911</v>
      </c>
      <c r="AA1823" s="16" t="s">
        <v>76</v>
      </c>
      <c r="AB1823" s="16" t="s">
        <v>76</v>
      </c>
      <c r="AC1823" s="16" t="s">
        <v>76</v>
      </c>
      <c r="AD1823" s="16" t="s">
        <v>8459</v>
      </c>
      <c r="AE1823" s="16" t="s">
        <v>1324</v>
      </c>
      <c r="AF1823" s="24">
        <v>1909076</v>
      </c>
      <c r="AG1823" s="25" t="s">
        <v>78</v>
      </c>
      <c r="AH1823" s="93">
        <v>1909076</v>
      </c>
      <c r="AI1823" s="26" t="s">
        <v>78</v>
      </c>
      <c r="AJ1823" s="27">
        <v>44256</v>
      </c>
      <c r="AK1823" s="19" t="s">
        <v>8497</v>
      </c>
      <c r="AL1823" s="28">
        <f t="shared" ca="1" si="160"/>
        <v>4.083333333333333</v>
      </c>
      <c r="AM1823" s="16" t="s">
        <v>120</v>
      </c>
      <c r="AN1823" s="16" t="s">
        <v>121</v>
      </c>
      <c r="AO1823" s="36" t="s">
        <v>82</v>
      </c>
      <c r="AP1823" s="30">
        <v>6.9690000000000002E-2</v>
      </c>
      <c r="AQ1823" s="31" t="s">
        <v>8498</v>
      </c>
      <c r="AR1823" s="16" t="s">
        <v>8499</v>
      </c>
      <c r="AS1823" s="16" t="s">
        <v>107</v>
      </c>
      <c r="AT1823" s="16" t="s">
        <v>8500</v>
      </c>
      <c r="AU1823" s="33"/>
      <c r="AV1823" s="16"/>
      <c r="AW1823" s="16" t="s">
        <v>8501</v>
      </c>
      <c r="AX1823" s="16">
        <v>3132335712</v>
      </c>
      <c r="AY1823" s="16" t="s">
        <v>78</v>
      </c>
      <c r="AZ1823" s="16" t="str">
        <f t="shared" ca="1" si="157"/>
        <v xml:space="preserve"> </v>
      </c>
      <c r="BA1823" s="16" t="s">
        <v>87</v>
      </c>
      <c r="BB1823" s="16" t="s">
        <v>87</v>
      </c>
      <c r="BC1823" s="16">
        <v>3.5833333333333335</v>
      </c>
      <c r="BD1823" s="18" t="s">
        <v>87</v>
      </c>
      <c r="BE1823" s="16"/>
      <c r="BF1823" s="16" t="s">
        <v>87</v>
      </c>
      <c r="BG1823" s="31"/>
      <c r="BH1823" s="16"/>
      <c r="BI1823" s="19"/>
      <c r="BJ1823" s="16"/>
      <c r="BK1823" s="16"/>
      <c r="BL1823" s="34"/>
    </row>
    <row r="1824" spans="1:64">
      <c r="A1824" s="15">
        <v>2017</v>
      </c>
      <c r="B1824" s="16">
        <v>301</v>
      </c>
      <c r="C1824" s="17" t="s">
        <v>112</v>
      </c>
      <c r="D1824" s="18">
        <v>1045673671</v>
      </c>
      <c r="E1824" s="18" t="e">
        <v>#N/A</v>
      </c>
      <c r="F1824" s="18" t="e">
        <v>#N/A</v>
      </c>
      <c r="G1824" s="17" t="s">
        <v>8502</v>
      </c>
      <c r="H1824" s="16"/>
      <c r="I1824" s="19" t="s">
        <v>8503</v>
      </c>
      <c r="J1824" s="16">
        <f t="shared" ca="1" si="159"/>
        <v>36</v>
      </c>
      <c r="K1824" s="17" t="s">
        <v>67</v>
      </c>
      <c r="L1824" s="16">
        <v>4044</v>
      </c>
      <c r="M1824" s="16">
        <v>11</v>
      </c>
      <c r="N1824" s="16" t="s">
        <v>916</v>
      </c>
      <c r="O1824" s="35" t="s">
        <v>917</v>
      </c>
      <c r="P1824" s="16" t="s">
        <v>71</v>
      </c>
      <c r="Q1824" s="16" t="s">
        <v>131</v>
      </c>
      <c r="R1824" s="38" t="s">
        <v>1309</v>
      </c>
      <c r="S1824" s="22"/>
      <c r="T1824" s="22">
        <v>2017</v>
      </c>
      <c r="U1824" s="22" t="s">
        <v>916</v>
      </c>
      <c r="V1824" s="37" t="s">
        <v>917</v>
      </c>
      <c r="W1824" s="16">
        <v>1000</v>
      </c>
      <c r="X1824" s="16" t="s">
        <v>74</v>
      </c>
      <c r="Y1824" s="16" t="s">
        <v>3599</v>
      </c>
      <c r="Z1824" s="16" t="s">
        <v>8249</v>
      </c>
      <c r="AA1824" s="16" t="s">
        <v>76</v>
      </c>
      <c r="AB1824" s="16" t="s">
        <v>76</v>
      </c>
      <c r="AC1824" s="16" t="s">
        <v>76</v>
      </c>
      <c r="AD1824" s="16"/>
      <c r="AE1824" s="16" t="s">
        <v>1324</v>
      </c>
      <c r="AF1824" s="24">
        <v>1909076</v>
      </c>
      <c r="AG1824" s="25" t="s">
        <v>78</v>
      </c>
      <c r="AH1824" s="93">
        <v>1909076</v>
      </c>
      <c r="AI1824" s="26" t="s">
        <v>78</v>
      </c>
      <c r="AJ1824" s="27">
        <v>43031</v>
      </c>
      <c r="AK1824" s="19"/>
      <c r="AL1824" s="28">
        <f t="shared" ca="1" si="160"/>
        <v>7.416666666666667</v>
      </c>
      <c r="AM1824" s="16" t="s">
        <v>269</v>
      </c>
      <c r="AN1824" s="16" t="s">
        <v>240</v>
      </c>
      <c r="AO1824" s="36" t="s">
        <v>82</v>
      </c>
      <c r="AP1824" s="30">
        <v>6.9690000000000002E-2</v>
      </c>
      <c r="AQ1824" s="31" t="s">
        <v>8504</v>
      </c>
      <c r="AR1824" s="16" t="s">
        <v>8504</v>
      </c>
      <c r="AS1824" s="16" t="s">
        <v>107</v>
      </c>
      <c r="AT1824" s="16"/>
      <c r="AU1824" s="33"/>
      <c r="AV1824" s="16"/>
      <c r="AW1824" s="16" t="s">
        <v>8505</v>
      </c>
      <c r="AX1824" s="16">
        <v>3233658206</v>
      </c>
      <c r="AY1824" s="16" t="s">
        <v>78</v>
      </c>
      <c r="AZ1824" s="16" t="str">
        <f t="shared" ca="1" si="157"/>
        <v xml:space="preserve"> </v>
      </c>
      <c r="BA1824" s="16" t="s">
        <v>87</v>
      </c>
      <c r="BB1824" s="16" t="s">
        <v>87</v>
      </c>
      <c r="BC1824" s="16"/>
      <c r="BD1824" s="18" t="s">
        <v>87</v>
      </c>
      <c r="BE1824" s="16"/>
      <c r="BF1824" s="16" t="s">
        <v>87</v>
      </c>
      <c r="BG1824" s="31"/>
      <c r="BH1824" s="16"/>
      <c r="BI1824" s="19"/>
      <c r="BJ1824" s="16"/>
      <c r="BK1824" s="16"/>
      <c r="BL1824" s="34"/>
    </row>
    <row r="1825" spans="1:64" ht="22.5">
      <c r="A1825" s="15">
        <v>2018</v>
      </c>
      <c r="B1825" s="16">
        <v>301</v>
      </c>
      <c r="C1825" s="17" t="s">
        <v>112</v>
      </c>
      <c r="D1825" s="18">
        <v>28537743</v>
      </c>
      <c r="E1825" s="18">
        <v>28537743</v>
      </c>
      <c r="F1825" s="18">
        <v>28537743</v>
      </c>
      <c r="G1825" s="17" t="s">
        <v>8506</v>
      </c>
      <c r="H1825" s="16" t="s">
        <v>89</v>
      </c>
      <c r="I1825" s="19">
        <v>29720</v>
      </c>
      <c r="J1825" s="16">
        <f t="shared" ca="1" si="159"/>
        <v>43</v>
      </c>
      <c r="K1825" s="17" t="s">
        <v>67</v>
      </c>
      <c r="L1825" s="16">
        <v>4044</v>
      </c>
      <c r="M1825" s="16">
        <v>11</v>
      </c>
      <c r="N1825" s="16" t="s">
        <v>916</v>
      </c>
      <c r="O1825" s="35" t="s">
        <v>917</v>
      </c>
      <c r="P1825" s="16" t="s">
        <v>71</v>
      </c>
      <c r="Q1825" s="16" t="s">
        <v>131</v>
      </c>
      <c r="R1825" s="38" t="s">
        <v>73</v>
      </c>
      <c r="S1825" s="22"/>
      <c r="T1825" s="22">
        <v>2018</v>
      </c>
      <c r="U1825" s="22" t="s">
        <v>916</v>
      </c>
      <c r="V1825" s="37" t="s">
        <v>917</v>
      </c>
      <c r="W1825" s="16">
        <v>1000</v>
      </c>
      <c r="X1825" s="16" t="s">
        <v>74</v>
      </c>
      <c r="Y1825" s="16" t="s">
        <v>3599</v>
      </c>
      <c r="Z1825" s="16" t="s">
        <v>2911</v>
      </c>
      <c r="AA1825" s="16" t="s">
        <v>478</v>
      </c>
      <c r="AB1825" s="16" t="s">
        <v>479</v>
      </c>
      <c r="AC1825" s="16" t="s">
        <v>480</v>
      </c>
      <c r="AD1825" s="52" t="s">
        <v>8507</v>
      </c>
      <c r="AE1825" s="16" t="s">
        <v>1324</v>
      </c>
      <c r="AF1825" s="24">
        <v>1909076</v>
      </c>
      <c r="AG1825" s="25" t="s">
        <v>78</v>
      </c>
      <c r="AH1825" s="93">
        <v>1909076</v>
      </c>
      <c r="AI1825" s="26" t="s">
        <v>78</v>
      </c>
      <c r="AJ1825" s="27">
        <v>43336</v>
      </c>
      <c r="AK1825" s="19"/>
      <c r="AL1825" s="28">
        <f t="shared" ca="1" si="160"/>
        <v>6.583333333333333</v>
      </c>
      <c r="AM1825" s="16" t="s">
        <v>120</v>
      </c>
      <c r="AN1825" s="16" t="s">
        <v>121</v>
      </c>
      <c r="AO1825" s="36" t="s">
        <v>481</v>
      </c>
      <c r="AP1825" s="30">
        <v>6.9690000000000002E-2</v>
      </c>
      <c r="AQ1825" s="31" t="s">
        <v>8508</v>
      </c>
      <c r="AR1825" s="16" t="s">
        <v>8508</v>
      </c>
      <c r="AS1825" s="16" t="s">
        <v>107</v>
      </c>
      <c r="AT1825" s="16"/>
      <c r="AU1825" s="33"/>
      <c r="AV1825" s="16"/>
      <c r="AW1825" s="16" t="s">
        <v>8509</v>
      </c>
      <c r="AX1825" s="16">
        <v>3114744236</v>
      </c>
      <c r="AY1825" s="16" t="s">
        <v>78</v>
      </c>
      <c r="AZ1825" s="16" t="str">
        <f t="shared" ca="1" si="157"/>
        <v xml:space="preserve"> </v>
      </c>
      <c r="BA1825" s="16" t="s">
        <v>87</v>
      </c>
      <c r="BB1825" s="16" t="s">
        <v>87</v>
      </c>
      <c r="BC1825" s="16"/>
      <c r="BD1825" s="18" t="s">
        <v>87</v>
      </c>
      <c r="BE1825" s="16"/>
      <c r="BF1825" s="16" t="s">
        <v>87</v>
      </c>
      <c r="BG1825" s="31"/>
      <c r="BH1825" s="16"/>
      <c r="BI1825" s="19"/>
      <c r="BJ1825" s="16"/>
      <c r="BK1825" s="16"/>
      <c r="BL1825" s="34"/>
    </row>
    <row r="1826" spans="1:64">
      <c r="A1826" s="15">
        <v>2019</v>
      </c>
      <c r="B1826" s="16">
        <v>301</v>
      </c>
      <c r="C1826" s="17" t="s">
        <v>112</v>
      </c>
      <c r="D1826" s="18">
        <v>1023003544</v>
      </c>
      <c r="E1826" s="18">
        <v>1023003544</v>
      </c>
      <c r="F1826" s="18">
        <v>1023003544</v>
      </c>
      <c r="G1826" s="17" t="s">
        <v>8510</v>
      </c>
      <c r="H1826" s="16" t="s">
        <v>66</v>
      </c>
      <c r="I1826" s="19">
        <v>34773</v>
      </c>
      <c r="J1826" s="16">
        <f t="shared" ca="1" si="159"/>
        <v>30</v>
      </c>
      <c r="K1826" s="17" t="s">
        <v>67</v>
      </c>
      <c r="L1826" s="16">
        <v>4044</v>
      </c>
      <c r="M1826" s="16">
        <v>11</v>
      </c>
      <c r="N1826" s="16" t="s">
        <v>916</v>
      </c>
      <c r="O1826" s="35" t="s">
        <v>917</v>
      </c>
      <c r="P1826" s="16" t="s">
        <v>71</v>
      </c>
      <c r="Q1826" s="16" t="s">
        <v>131</v>
      </c>
      <c r="R1826" s="38" t="s">
        <v>73</v>
      </c>
      <c r="S1826" s="22"/>
      <c r="T1826" s="22">
        <v>2019</v>
      </c>
      <c r="U1826" s="22" t="s">
        <v>916</v>
      </c>
      <c r="V1826" s="37" t="s">
        <v>917</v>
      </c>
      <c r="W1826" s="16">
        <v>1000</v>
      </c>
      <c r="X1826" s="16" t="s">
        <v>74</v>
      </c>
      <c r="Y1826" s="16" t="s">
        <v>3599</v>
      </c>
      <c r="Z1826" s="16" t="s">
        <v>8356</v>
      </c>
      <c r="AA1826" s="16" t="s">
        <v>76</v>
      </c>
      <c r="AB1826" s="16" t="s">
        <v>76</v>
      </c>
      <c r="AC1826" s="16" t="s">
        <v>76</v>
      </c>
      <c r="AD1826" s="16"/>
      <c r="AE1826" s="16" t="s">
        <v>1324</v>
      </c>
      <c r="AF1826" s="24">
        <v>1909076</v>
      </c>
      <c r="AG1826" s="25" t="s">
        <v>78</v>
      </c>
      <c r="AH1826" s="93">
        <v>1909076</v>
      </c>
      <c r="AI1826" s="26" t="s">
        <v>78</v>
      </c>
      <c r="AJ1826" s="27">
        <v>43049</v>
      </c>
      <c r="AK1826" s="19"/>
      <c r="AL1826" s="28">
        <f t="shared" ca="1" si="160"/>
        <v>7.333333333333333</v>
      </c>
      <c r="AM1826" s="16" t="s">
        <v>120</v>
      </c>
      <c r="AN1826" s="16" t="s">
        <v>240</v>
      </c>
      <c r="AO1826" s="36" t="s">
        <v>82</v>
      </c>
      <c r="AP1826" s="30">
        <v>6.9690000000000002E-2</v>
      </c>
      <c r="AQ1826" s="31" t="s">
        <v>8511</v>
      </c>
      <c r="AR1826" s="16" t="s">
        <v>8512</v>
      </c>
      <c r="AS1826" s="16" t="s">
        <v>107</v>
      </c>
      <c r="AT1826" s="16"/>
      <c r="AU1826" s="33"/>
      <c r="AV1826" s="16"/>
      <c r="AW1826" s="16" t="s">
        <v>8513</v>
      </c>
      <c r="AX1826" s="16">
        <v>3202061734</v>
      </c>
      <c r="AY1826" s="16" t="s">
        <v>78</v>
      </c>
      <c r="AZ1826" s="16" t="str">
        <f t="shared" ca="1" si="157"/>
        <v xml:space="preserve"> </v>
      </c>
      <c r="BA1826" s="16" t="s">
        <v>87</v>
      </c>
      <c r="BB1826" s="16" t="s">
        <v>87</v>
      </c>
      <c r="BC1826" s="16"/>
      <c r="BD1826" s="18" t="s">
        <v>153</v>
      </c>
      <c r="BE1826" s="16"/>
      <c r="BF1826" s="16" t="s">
        <v>179</v>
      </c>
      <c r="BG1826" s="31"/>
      <c r="BH1826" s="16"/>
      <c r="BI1826" s="19"/>
      <c r="BJ1826" s="16"/>
      <c r="BK1826" s="16"/>
      <c r="BL1826" s="34"/>
    </row>
    <row r="1827" spans="1:64">
      <c r="A1827" s="15">
        <v>2020</v>
      </c>
      <c r="B1827" s="16">
        <v>301</v>
      </c>
      <c r="C1827" s="17" t="s">
        <v>112</v>
      </c>
      <c r="D1827" s="18">
        <v>1006407996</v>
      </c>
      <c r="E1827" s="18">
        <v>1006407996</v>
      </c>
      <c r="F1827" s="18">
        <v>1006407996</v>
      </c>
      <c r="G1827" s="17" t="s">
        <v>8514</v>
      </c>
      <c r="H1827" s="16" t="s">
        <v>291</v>
      </c>
      <c r="I1827" s="19">
        <v>37308</v>
      </c>
      <c r="J1827" s="16">
        <f t="shared" ca="1" si="159"/>
        <v>23</v>
      </c>
      <c r="K1827" s="17" t="s">
        <v>67</v>
      </c>
      <c r="L1827" s="16">
        <v>4044</v>
      </c>
      <c r="M1827" s="16">
        <v>11</v>
      </c>
      <c r="N1827" s="16" t="s">
        <v>916</v>
      </c>
      <c r="O1827" s="35" t="s">
        <v>917</v>
      </c>
      <c r="P1827" s="16" t="s">
        <v>71</v>
      </c>
      <c r="Q1827" s="16" t="s">
        <v>131</v>
      </c>
      <c r="R1827" s="38" t="s">
        <v>73</v>
      </c>
      <c r="S1827" s="22"/>
      <c r="T1827" s="22">
        <v>2020</v>
      </c>
      <c r="U1827" s="22" t="s">
        <v>916</v>
      </c>
      <c r="V1827" s="37" t="s">
        <v>917</v>
      </c>
      <c r="W1827" s="16">
        <v>1000</v>
      </c>
      <c r="X1827" s="16" t="s">
        <v>74</v>
      </c>
      <c r="Y1827" s="16" t="s">
        <v>3599</v>
      </c>
      <c r="Z1827" s="16" t="s">
        <v>8338</v>
      </c>
      <c r="AA1827" s="16" t="s">
        <v>76</v>
      </c>
      <c r="AB1827" s="16" t="s">
        <v>76</v>
      </c>
      <c r="AC1827" s="16" t="s">
        <v>76</v>
      </c>
      <c r="AD1827" s="16" t="s">
        <v>4782</v>
      </c>
      <c r="AE1827" s="16" t="s">
        <v>1324</v>
      </c>
      <c r="AF1827" s="24">
        <v>1909076</v>
      </c>
      <c r="AG1827" s="25" t="s">
        <v>78</v>
      </c>
      <c r="AH1827" s="93">
        <v>1909076</v>
      </c>
      <c r="AI1827" s="26" t="s">
        <v>78</v>
      </c>
      <c r="AJ1827" s="27">
        <v>44896</v>
      </c>
      <c r="AK1827" s="19" t="s">
        <v>8515</v>
      </c>
      <c r="AL1827" s="28">
        <f t="shared" ca="1" si="160"/>
        <v>2.3333333333333335</v>
      </c>
      <c r="AM1827" s="16" t="s">
        <v>183</v>
      </c>
      <c r="AN1827" s="16" t="s">
        <v>240</v>
      </c>
      <c r="AO1827" s="36" t="s">
        <v>82</v>
      </c>
      <c r="AP1827" s="30">
        <v>6.9690000000000002E-2</v>
      </c>
      <c r="AQ1827" s="31" t="s">
        <v>8516</v>
      </c>
      <c r="AR1827" s="16" t="s">
        <v>8517</v>
      </c>
      <c r="AS1827" s="16" t="s">
        <v>107</v>
      </c>
      <c r="AT1827" s="16"/>
      <c r="AU1827" s="33"/>
      <c r="AV1827" s="16"/>
      <c r="AW1827" s="16" t="s">
        <v>8518</v>
      </c>
      <c r="AX1827" s="16">
        <v>3212367766</v>
      </c>
      <c r="AY1827" s="16" t="s">
        <v>78</v>
      </c>
      <c r="AZ1827" s="16" t="str">
        <f t="shared" ca="1" si="157"/>
        <v xml:space="preserve"> </v>
      </c>
      <c r="BA1827" s="16"/>
      <c r="BB1827" s="16" t="s">
        <v>87</v>
      </c>
      <c r="BC1827" s="16"/>
      <c r="BD1827" s="18" t="s">
        <v>87</v>
      </c>
      <c r="BE1827" s="16"/>
      <c r="BF1827" s="16" t="s">
        <v>87</v>
      </c>
      <c r="BG1827" s="31"/>
      <c r="BH1827" s="16"/>
      <c r="BI1827" s="19"/>
      <c r="BJ1827" s="16"/>
      <c r="BK1827" s="16"/>
      <c r="BL1827" s="34"/>
    </row>
    <row r="1828" spans="1:64">
      <c r="A1828" s="15">
        <v>2021</v>
      </c>
      <c r="B1828" s="16">
        <v>301</v>
      </c>
      <c r="C1828" s="17" t="s">
        <v>112</v>
      </c>
      <c r="D1828" s="18">
        <v>53118096</v>
      </c>
      <c r="E1828" s="18">
        <v>53118096</v>
      </c>
      <c r="F1828" s="18">
        <v>53118096</v>
      </c>
      <c r="G1828" s="17" t="s">
        <v>8519</v>
      </c>
      <c r="H1828" s="16" t="s">
        <v>229</v>
      </c>
      <c r="I1828" s="19">
        <v>31219</v>
      </c>
      <c r="J1828" s="16">
        <f t="shared" ca="1" si="159"/>
        <v>39</v>
      </c>
      <c r="K1828" s="17" t="s">
        <v>67</v>
      </c>
      <c r="L1828" s="16">
        <v>4044</v>
      </c>
      <c r="M1828" s="16">
        <v>11</v>
      </c>
      <c r="N1828" s="16" t="s">
        <v>916</v>
      </c>
      <c r="O1828" s="35" t="s">
        <v>917</v>
      </c>
      <c r="P1828" s="16" t="s">
        <v>71</v>
      </c>
      <c r="Q1828" s="16" t="s">
        <v>131</v>
      </c>
      <c r="R1828" s="38" t="s">
        <v>73</v>
      </c>
      <c r="S1828" s="22"/>
      <c r="T1828" s="22">
        <v>2021</v>
      </c>
      <c r="U1828" s="22" t="s">
        <v>916</v>
      </c>
      <c r="V1828" s="37" t="s">
        <v>917</v>
      </c>
      <c r="W1828" s="16">
        <v>1000</v>
      </c>
      <c r="X1828" s="16" t="s">
        <v>74</v>
      </c>
      <c r="Y1828" s="16" t="s">
        <v>143</v>
      </c>
      <c r="Z1828" s="16" t="s">
        <v>144</v>
      </c>
      <c r="AA1828" s="16" t="s">
        <v>76</v>
      </c>
      <c r="AB1828" s="16" t="s">
        <v>76</v>
      </c>
      <c r="AC1828" s="16" t="s">
        <v>76</v>
      </c>
      <c r="AD1828" s="16" t="s">
        <v>8520</v>
      </c>
      <c r="AE1828" s="16" t="s">
        <v>1324</v>
      </c>
      <c r="AF1828" s="24">
        <v>1909076</v>
      </c>
      <c r="AG1828" s="25" t="s">
        <v>78</v>
      </c>
      <c r="AH1828" s="93">
        <v>1909076</v>
      </c>
      <c r="AI1828" s="26" t="s">
        <v>78</v>
      </c>
      <c r="AJ1828" s="27">
        <v>44510</v>
      </c>
      <c r="AK1828" s="19" t="s">
        <v>8521</v>
      </c>
      <c r="AL1828" s="28">
        <f t="shared" ca="1" si="160"/>
        <v>3.3333333333333335</v>
      </c>
      <c r="AM1828" s="16" t="s">
        <v>120</v>
      </c>
      <c r="AN1828" s="16" t="s">
        <v>194</v>
      </c>
      <c r="AO1828" s="36" t="s">
        <v>82</v>
      </c>
      <c r="AP1828" s="30">
        <v>6.9690000000000002E-2</v>
      </c>
      <c r="AQ1828" s="31" t="s">
        <v>8522</v>
      </c>
      <c r="AR1828" s="16" t="s">
        <v>8523</v>
      </c>
      <c r="AS1828" s="16" t="s">
        <v>107</v>
      </c>
      <c r="AT1828" s="16" t="s">
        <v>8524</v>
      </c>
      <c r="AU1828" s="33"/>
      <c r="AV1828" s="16"/>
      <c r="AW1828" s="16" t="s">
        <v>8525</v>
      </c>
      <c r="AX1828" s="16">
        <v>3178292531</v>
      </c>
      <c r="AY1828" s="16" t="s">
        <v>78</v>
      </c>
      <c r="AZ1828" s="16" t="str">
        <f t="shared" ca="1" si="157"/>
        <v xml:space="preserve"> </v>
      </c>
      <c r="BA1828" s="16" t="s">
        <v>87</v>
      </c>
      <c r="BB1828" s="16" t="s">
        <v>87</v>
      </c>
      <c r="BC1828" s="16">
        <f>1+1/12</f>
        <v>1.0833333333333333</v>
      </c>
      <c r="BD1828" s="18" t="s">
        <v>153</v>
      </c>
      <c r="BE1828" s="16"/>
      <c r="BF1828" s="16" t="s">
        <v>8283</v>
      </c>
      <c r="BG1828" s="31"/>
      <c r="BH1828" s="16"/>
      <c r="BI1828" s="19"/>
      <c r="BJ1828" s="16"/>
      <c r="BK1828" s="16"/>
      <c r="BL1828" s="34"/>
    </row>
    <row r="1829" spans="1:64">
      <c r="A1829" s="15">
        <v>2022</v>
      </c>
      <c r="B1829" s="16">
        <v>301</v>
      </c>
      <c r="C1829" s="17" t="s">
        <v>112</v>
      </c>
      <c r="D1829" s="18">
        <v>52427046</v>
      </c>
      <c r="E1829" s="18">
        <v>52427046</v>
      </c>
      <c r="F1829" s="18">
        <v>52427046</v>
      </c>
      <c r="G1829" s="17" t="s">
        <v>8526</v>
      </c>
      <c r="H1829" s="16" t="s">
        <v>66</v>
      </c>
      <c r="I1829" s="19">
        <v>27795</v>
      </c>
      <c r="J1829" s="16">
        <f t="shared" ca="1" si="159"/>
        <v>49</v>
      </c>
      <c r="K1829" s="17" t="s">
        <v>67</v>
      </c>
      <c r="L1829" s="16">
        <v>4044</v>
      </c>
      <c r="M1829" s="16">
        <v>11</v>
      </c>
      <c r="N1829" s="16" t="s">
        <v>916</v>
      </c>
      <c r="O1829" s="35" t="s">
        <v>917</v>
      </c>
      <c r="P1829" s="16" t="s">
        <v>71</v>
      </c>
      <c r="Q1829" s="16" t="s">
        <v>131</v>
      </c>
      <c r="R1829" s="38" t="s">
        <v>73</v>
      </c>
      <c r="S1829" s="22"/>
      <c r="T1829" s="22">
        <v>2022</v>
      </c>
      <c r="U1829" s="22" t="s">
        <v>916</v>
      </c>
      <c r="V1829" s="37" t="s">
        <v>917</v>
      </c>
      <c r="W1829" s="16">
        <v>1000</v>
      </c>
      <c r="X1829" s="16" t="s">
        <v>74</v>
      </c>
      <c r="Y1829" s="16" t="s">
        <v>3599</v>
      </c>
      <c r="Z1829" s="16" t="s">
        <v>8249</v>
      </c>
      <c r="AA1829" s="16" t="s">
        <v>76</v>
      </c>
      <c r="AB1829" s="16" t="s">
        <v>76</v>
      </c>
      <c r="AC1829" s="16" t="s">
        <v>76</v>
      </c>
      <c r="AD1829" s="16" t="s">
        <v>8527</v>
      </c>
      <c r="AE1829" s="16" t="s">
        <v>1324</v>
      </c>
      <c r="AF1829" s="24">
        <v>1909076</v>
      </c>
      <c r="AG1829" s="25" t="s">
        <v>78</v>
      </c>
      <c r="AH1829" s="93">
        <v>1909076</v>
      </c>
      <c r="AI1829" s="26" t="s">
        <v>78</v>
      </c>
      <c r="AJ1829" s="27">
        <v>43070</v>
      </c>
      <c r="AK1829" s="19"/>
      <c r="AL1829" s="28">
        <f t="shared" ca="1" si="160"/>
        <v>7.333333333333333</v>
      </c>
      <c r="AM1829" s="16" t="s">
        <v>173</v>
      </c>
      <c r="AN1829" s="16" t="s">
        <v>121</v>
      </c>
      <c r="AO1829" s="36" t="s">
        <v>82</v>
      </c>
      <c r="AP1829" s="30">
        <v>6.9690000000000002E-2</v>
      </c>
      <c r="AQ1829" s="31" t="s">
        <v>8528</v>
      </c>
      <c r="AR1829" s="16" t="s">
        <v>8528</v>
      </c>
      <c r="AS1829" s="16" t="s">
        <v>107</v>
      </c>
      <c r="AT1829" s="16"/>
      <c r="AU1829" s="33"/>
      <c r="AV1829" s="16"/>
      <c r="AW1829" s="16" t="s">
        <v>8529</v>
      </c>
      <c r="AX1829" s="16">
        <v>3229721477</v>
      </c>
      <c r="AY1829" s="16" t="s">
        <v>78</v>
      </c>
      <c r="AZ1829" s="16" t="str">
        <f t="shared" ca="1" si="157"/>
        <v xml:space="preserve"> </v>
      </c>
      <c r="BA1829" s="16" t="s">
        <v>87</v>
      </c>
      <c r="BB1829" s="16" t="s">
        <v>211</v>
      </c>
      <c r="BC1829" s="16"/>
      <c r="BD1829" s="18" t="s">
        <v>87</v>
      </c>
      <c r="BE1829" s="16"/>
      <c r="BF1829" s="16" t="s">
        <v>87</v>
      </c>
      <c r="BG1829" s="31"/>
      <c r="BH1829" s="16"/>
      <c r="BI1829" s="19"/>
      <c r="BJ1829" s="16"/>
      <c r="BK1829" s="16"/>
      <c r="BL1829" s="34"/>
    </row>
    <row r="1830" spans="1:64">
      <c r="A1830" s="15">
        <v>2023</v>
      </c>
      <c r="B1830" s="16">
        <v>301</v>
      </c>
      <c r="C1830" s="17" t="s">
        <v>112</v>
      </c>
      <c r="D1830" s="18">
        <v>52712088</v>
      </c>
      <c r="E1830" s="18">
        <v>52712088</v>
      </c>
      <c r="F1830" s="18">
        <v>52712088</v>
      </c>
      <c r="G1830" s="17" t="s">
        <v>8530</v>
      </c>
      <c r="H1830" s="16" t="s">
        <v>89</v>
      </c>
      <c r="I1830" s="19">
        <v>29491</v>
      </c>
      <c r="J1830" s="16">
        <f t="shared" ca="1" si="159"/>
        <v>44</v>
      </c>
      <c r="K1830" s="17" t="s">
        <v>67</v>
      </c>
      <c r="L1830" s="16">
        <v>4044</v>
      </c>
      <c r="M1830" s="16">
        <v>11</v>
      </c>
      <c r="N1830" s="16" t="s">
        <v>916</v>
      </c>
      <c r="O1830" s="35" t="s">
        <v>917</v>
      </c>
      <c r="P1830" s="16" t="s">
        <v>71</v>
      </c>
      <c r="Q1830" s="16" t="s">
        <v>131</v>
      </c>
      <c r="R1830" s="38" t="s">
        <v>73</v>
      </c>
      <c r="S1830" s="22"/>
      <c r="T1830" s="22">
        <v>2023</v>
      </c>
      <c r="U1830" s="22" t="s">
        <v>916</v>
      </c>
      <c r="V1830" s="37" t="s">
        <v>917</v>
      </c>
      <c r="W1830" s="16">
        <v>4500</v>
      </c>
      <c r="X1830" s="16" t="s">
        <v>74</v>
      </c>
      <c r="Y1830" s="16" t="s">
        <v>143</v>
      </c>
      <c r="Z1830" s="16" t="s">
        <v>929</v>
      </c>
      <c r="AA1830" s="16" t="s">
        <v>76</v>
      </c>
      <c r="AB1830" s="16" t="s">
        <v>76</v>
      </c>
      <c r="AC1830" s="16" t="s">
        <v>76</v>
      </c>
      <c r="AD1830" s="16" t="s">
        <v>8531</v>
      </c>
      <c r="AE1830" s="16" t="s">
        <v>1324</v>
      </c>
      <c r="AF1830" s="24">
        <v>1909076</v>
      </c>
      <c r="AG1830" s="25" t="s">
        <v>78</v>
      </c>
      <c r="AH1830" s="93">
        <v>1909076</v>
      </c>
      <c r="AI1830" s="26" t="s">
        <v>78</v>
      </c>
      <c r="AJ1830" s="27">
        <v>43070</v>
      </c>
      <c r="AK1830" s="19"/>
      <c r="AL1830" s="28">
        <f t="shared" ca="1" si="160"/>
        <v>7.333333333333333</v>
      </c>
      <c r="AM1830" s="16" t="s">
        <v>80</v>
      </c>
      <c r="AN1830" s="16" t="s">
        <v>94</v>
      </c>
      <c r="AO1830" s="36" t="s">
        <v>82</v>
      </c>
      <c r="AP1830" s="30">
        <v>6.9690000000000002E-2</v>
      </c>
      <c r="AQ1830" s="31" t="s">
        <v>8532</v>
      </c>
      <c r="AR1830" s="16"/>
      <c r="AS1830" s="16" t="s">
        <v>107</v>
      </c>
      <c r="AT1830" s="16" t="s">
        <v>8533</v>
      </c>
      <c r="AU1830" s="33"/>
      <c r="AV1830" s="16"/>
      <c r="AW1830" s="16" t="s">
        <v>8534</v>
      </c>
      <c r="AX1830" s="16">
        <v>3194454480</v>
      </c>
      <c r="AY1830" s="16" t="s">
        <v>78</v>
      </c>
      <c r="AZ1830" s="16" t="str">
        <f t="shared" ca="1" si="157"/>
        <v xml:space="preserve"> </v>
      </c>
      <c r="BA1830" s="16" t="s">
        <v>87</v>
      </c>
      <c r="BB1830" s="16" t="s">
        <v>87</v>
      </c>
      <c r="BC1830" s="16"/>
      <c r="BD1830" s="18" t="s">
        <v>87</v>
      </c>
      <c r="BE1830" s="16"/>
      <c r="BF1830" s="16" t="s">
        <v>87</v>
      </c>
      <c r="BG1830" s="31"/>
      <c r="BH1830" s="16"/>
      <c r="BI1830" s="19"/>
      <c r="BJ1830" s="16"/>
      <c r="BK1830" s="16"/>
      <c r="BL1830" s="34"/>
    </row>
    <row r="1831" spans="1:64">
      <c r="A1831" s="15">
        <v>2024</v>
      </c>
      <c r="B1831" s="16">
        <v>301</v>
      </c>
      <c r="C1831" s="17" t="s">
        <v>112</v>
      </c>
      <c r="D1831" s="18">
        <v>1023022162</v>
      </c>
      <c r="E1831" s="18">
        <v>1023022162</v>
      </c>
      <c r="F1831" s="18">
        <v>1023022162</v>
      </c>
      <c r="G1831" s="17" t="s">
        <v>8535</v>
      </c>
      <c r="H1831" s="16" t="s">
        <v>89</v>
      </c>
      <c r="I1831" s="19">
        <v>35614</v>
      </c>
      <c r="J1831" s="16">
        <f t="shared" ca="1" si="159"/>
        <v>27</v>
      </c>
      <c r="K1831" s="17" t="s">
        <v>67</v>
      </c>
      <c r="L1831" s="16">
        <v>4044</v>
      </c>
      <c r="M1831" s="16">
        <v>11</v>
      </c>
      <c r="N1831" s="16" t="s">
        <v>916</v>
      </c>
      <c r="O1831" s="35" t="s">
        <v>917</v>
      </c>
      <c r="P1831" s="16" t="s">
        <v>71</v>
      </c>
      <c r="Q1831" s="16" t="s">
        <v>131</v>
      </c>
      <c r="R1831" s="38" t="s">
        <v>73</v>
      </c>
      <c r="S1831" s="22"/>
      <c r="T1831" s="22">
        <v>2024</v>
      </c>
      <c r="U1831" s="22" t="s">
        <v>916</v>
      </c>
      <c r="V1831" s="37" t="s">
        <v>917</v>
      </c>
      <c r="W1831" s="16">
        <v>1000</v>
      </c>
      <c r="X1831" s="16" t="s">
        <v>74</v>
      </c>
      <c r="Y1831" s="16" t="s">
        <v>3599</v>
      </c>
      <c r="Z1831" s="16" t="s">
        <v>3600</v>
      </c>
      <c r="AA1831" s="16" t="s">
        <v>76</v>
      </c>
      <c r="AB1831" s="16" t="s">
        <v>76</v>
      </c>
      <c r="AC1831" s="16" t="s">
        <v>76</v>
      </c>
      <c r="AD1831" s="16"/>
      <c r="AE1831" s="16" t="s">
        <v>1324</v>
      </c>
      <c r="AF1831" s="24">
        <v>1909076</v>
      </c>
      <c r="AG1831" s="25" t="s">
        <v>78</v>
      </c>
      <c r="AH1831" s="93">
        <v>1909076</v>
      </c>
      <c r="AI1831" s="26" t="s">
        <v>78</v>
      </c>
      <c r="AJ1831" s="27">
        <v>43070</v>
      </c>
      <c r="AK1831" s="19"/>
      <c r="AL1831" s="28">
        <f t="shared" ca="1" si="160"/>
        <v>7.333333333333333</v>
      </c>
      <c r="AM1831" s="16" t="s">
        <v>120</v>
      </c>
      <c r="AN1831" s="16" t="s">
        <v>121</v>
      </c>
      <c r="AO1831" s="36" t="s">
        <v>82</v>
      </c>
      <c r="AP1831" s="30">
        <v>6.9690000000000002E-2</v>
      </c>
      <c r="AQ1831" s="31" t="s">
        <v>8536</v>
      </c>
      <c r="AR1831" s="16" t="s">
        <v>8536</v>
      </c>
      <c r="AS1831" s="16" t="s">
        <v>107</v>
      </c>
      <c r="AT1831" s="16"/>
      <c r="AU1831" s="33"/>
      <c r="AV1831" s="16"/>
      <c r="AW1831" s="16" t="s">
        <v>5744</v>
      </c>
      <c r="AX1831" s="16">
        <v>3224010537</v>
      </c>
      <c r="AY1831" s="16">
        <v>3233239327</v>
      </c>
      <c r="AZ1831" s="16" t="str">
        <f t="shared" ca="1" si="157"/>
        <v xml:space="preserve"> </v>
      </c>
      <c r="BA1831" s="16" t="s">
        <v>87</v>
      </c>
      <c r="BB1831" s="16" t="s">
        <v>87</v>
      </c>
      <c r="BC1831" s="16"/>
      <c r="BD1831" s="18" t="s">
        <v>87</v>
      </c>
      <c r="BE1831" s="16"/>
      <c r="BF1831" s="16" t="s">
        <v>154</v>
      </c>
      <c r="BG1831" s="31"/>
      <c r="BH1831" s="16"/>
      <c r="BI1831" s="19"/>
      <c r="BJ1831" s="16"/>
      <c r="BK1831" s="16"/>
      <c r="BL1831" s="34"/>
    </row>
    <row r="1832" spans="1:64">
      <c r="A1832" s="15">
        <v>2025</v>
      </c>
      <c r="B1832" s="16">
        <v>301</v>
      </c>
      <c r="C1832" s="17" t="s">
        <v>64</v>
      </c>
      <c r="D1832" s="18">
        <v>1010196277</v>
      </c>
      <c r="E1832" s="18">
        <v>1010196277</v>
      </c>
      <c r="F1832" s="18">
        <v>1010196277</v>
      </c>
      <c r="G1832" s="17" t="s">
        <v>8537</v>
      </c>
      <c r="H1832" s="16" t="s">
        <v>89</v>
      </c>
      <c r="I1832" s="19">
        <v>33285</v>
      </c>
      <c r="J1832" s="16">
        <f t="shared" ca="1" si="159"/>
        <v>34</v>
      </c>
      <c r="K1832" s="17" t="s">
        <v>67</v>
      </c>
      <c r="L1832" s="16">
        <v>4044</v>
      </c>
      <c r="M1832" s="16">
        <v>11</v>
      </c>
      <c r="N1832" s="16" t="s">
        <v>916</v>
      </c>
      <c r="O1832" s="35" t="s">
        <v>917</v>
      </c>
      <c r="P1832" s="16" t="s">
        <v>71</v>
      </c>
      <c r="Q1832" s="16" t="s">
        <v>131</v>
      </c>
      <c r="R1832" s="38" t="s">
        <v>73</v>
      </c>
      <c r="S1832" s="22" t="s">
        <v>8538</v>
      </c>
      <c r="T1832" s="22">
        <v>2025</v>
      </c>
      <c r="U1832" s="22" t="s">
        <v>916</v>
      </c>
      <c r="V1832" s="37" t="s">
        <v>917</v>
      </c>
      <c r="W1832" s="16">
        <v>1000</v>
      </c>
      <c r="X1832" s="16" t="s">
        <v>74</v>
      </c>
      <c r="Y1832" s="16" t="s">
        <v>3599</v>
      </c>
      <c r="Z1832" s="16" t="s">
        <v>8226</v>
      </c>
      <c r="AA1832" s="16" t="s">
        <v>76</v>
      </c>
      <c r="AB1832" s="16" t="s">
        <v>76</v>
      </c>
      <c r="AC1832" s="16" t="s">
        <v>76</v>
      </c>
      <c r="AD1832" s="16" t="s">
        <v>8539</v>
      </c>
      <c r="AE1832" s="16" t="s">
        <v>1324</v>
      </c>
      <c r="AF1832" s="24">
        <v>1909076</v>
      </c>
      <c r="AG1832" s="25" t="s">
        <v>78</v>
      </c>
      <c r="AH1832" s="93">
        <v>1909076</v>
      </c>
      <c r="AI1832" s="26" t="s">
        <v>78</v>
      </c>
      <c r="AJ1832" s="27">
        <v>44503</v>
      </c>
      <c r="AK1832" s="19" t="s">
        <v>8540</v>
      </c>
      <c r="AL1832" s="28">
        <f t="shared" ca="1" si="160"/>
        <v>3.4166666666666665</v>
      </c>
      <c r="AM1832" s="16" t="s">
        <v>173</v>
      </c>
      <c r="AN1832" s="16" t="s">
        <v>94</v>
      </c>
      <c r="AO1832" s="36" t="s">
        <v>82</v>
      </c>
      <c r="AP1832" s="30">
        <v>6.9690000000000002E-2</v>
      </c>
      <c r="AQ1832" s="31" t="s">
        <v>8541</v>
      </c>
      <c r="AR1832" s="16" t="s">
        <v>8542</v>
      </c>
      <c r="AS1832" s="16" t="s">
        <v>107</v>
      </c>
      <c r="AT1832" s="16" t="s">
        <v>8543</v>
      </c>
      <c r="AU1832" s="33" t="s">
        <v>8544</v>
      </c>
      <c r="AV1832" s="16"/>
      <c r="AW1832" s="16" t="s">
        <v>8545</v>
      </c>
      <c r="AX1832" s="16">
        <v>3223065864</v>
      </c>
      <c r="AY1832" s="16" t="s">
        <v>78</v>
      </c>
      <c r="AZ1832" s="16" t="str">
        <f t="shared" ca="1" si="157"/>
        <v xml:space="preserve"> </v>
      </c>
      <c r="BA1832" s="16" t="s">
        <v>87</v>
      </c>
      <c r="BB1832" s="16" t="s">
        <v>87</v>
      </c>
      <c r="BC1832" s="16"/>
      <c r="BD1832" s="18" t="s">
        <v>87</v>
      </c>
      <c r="BE1832" s="16"/>
      <c r="BF1832" s="16" t="s">
        <v>87</v>
      </c>
      <c r="BG1832" s="31"/>
      <c r="BH1832" s="16"/>
      <c r="BI1832" s="19"/>
      <c r="BJ1832" s="16"/>
      <c r="BK1832" s="16"/>
      <c r="BL1832" s="34"/>
    </row>
    <row r="1833" spans="1:64">
      <c r="A1833" s="15">
        <v>2027</v>
      </c>
      <c r="B1833" s="16">
        <v>301</v>
      </c>
      <c r="C1833" s="17" t="s">
        <v>112</v>
      </c>
      <c r="D1833" s="18">
        <v>52914508</v>
      </c>
      <c r="E1833" s="18">
        <v>52914508</v>
      </c>
      <c r="F1833" s="18">
        <v>52914508</v>
      </c>
      <c r="G1833" s="17" t="s">
        <v>8546</v>
      </c>
      <c r="H1833" s="16" t="s">
        <v>229</v>
      </c>
      <c r="I1833" s="19">
        <v>30487</v>
      </c>
      <c r="J1833" s="16">
        <f ca="1">IF(I1833=0," ",DATEDIF(I1833,TODAY(),"Y"))</f>
        <v>41</v>
      </c>
      <c r="K1833" s="17" t="s">
        <v>67</v>
      </c>
      <c r="L1833" s="16">
        <v>4044</v>
      </c>
      <c r="M1833" s="16">
        <v>11</v>
      </c>
      <c r="N1833" s="16" t="s">
        <v>916</v>
      </c>
      <c r="O1833" s="35" t="s">
        <v>917</v>
      </c>
      <c r="P1833" s="16" t="s">
        <v>71</v>
      </c>
      <c r="Q1833" s="16" t="s">
        <v>131</v>
      </c>
      <c r="R1833" s="38" t="s">
        <v>73</v>
      </c>
      <c r="S1833" s="22"/>
      <c r="T1833" s="22">
        <v>2027</v>
      </c>
      <c r="U1833" s="22" t="s">
        <v>916</v>
      </c>
      <c r="V1833" s="37" t="s">
        <v>917</v>
      </c>
      <c r="W1833" s="16">
        <v>1000</v>
      </c>
      <c r="X1833" s="16" t="s">
        <v>74</v>
      </c>
      <c r="Y1833" s="16" t="s">
        <v>3599</v>
      </c>
      <c r="Z1833" s="16" t="s">
        <v>3600</v>
      </c>
      <c r="AA1833" s="16" t="s">
        <v>76</v>
      </c>
      <c r="AB1833" s="16" t="s">
        <v>76</v>
      </c>
      <c r="AC1833" s="16" t="s">
        <v>76</v>
      </c>
      <c r="AD1833" s="16" t="s">
        <v>8362</v>
      </c>
      <c r="AE1833" s="16" t="s">
        <v>1324</v>
      </c>
      <c r="AF1833" s="24">
        <v>1909076</v>
      </c>
      <c r="AG1833" s="25" t="s">
        <v>78</v>
      </c>
      <c r="AH1833" s="93">
        <v>1909076</v>
      </c>
      <c r="AI1833" s="26" t="s">
        <v>78</v>
      </c>
      <c r="AJ1833" s="27">
        <v>43111</v>
      </c>
      <c r="AK1833" s="19"/>
      <c r="AL1833" s="28">
        <f t="shared" ca="1" si="160"/>
        <v>7.166666666666667</v>
      </c>
      <c r="AM1833" s="16" t="s">
        <v>93</v>
      </c>
      <c r="AN1833" s="16" t="s">
        <v>94</v>
      </c>
      <c r="AO1833" s="36" t="s">
        <v>82</v>
      </c>
      <c r="AP1833" s="30">
        <v>6.9690000000000002E-2</v>
      </c>
      <c r="AQ1833" s="31" t="s">
        <v>8547</v>
      </c>
      <c r="AR1833" s="16" t="s">
        <v>8547</v>
      </c>
      <c r="AS1833" s="16" t="s">
        <v>107</v>
      </c>
      <c r="AT1833" s="16"/>
      <c r="AU1833" s="33"/>
      <c r="AV1833" s="16"/>
      <c r="AW1833" s="16" t="s">
        <v>8548</v>
      </c>
      <c r="AX1833" s="16">
        <v>3143520092</v>
      </c>
      <c r="AY1833" s="16" t="s">
        <v>78</v>
      </c>
      <c r="AZ1833" s="16" t="str">
        <f t="shared" ca="1" si="157"/>
        <v xml:space="preserve"> </v>
      </c>
      <c r="BA1833" s="16" t="s">
        <v>87</v>
      </c>
      <c r="BB1833" s="16" t="s">
        <v>87</v>
      </c>
      <c r="BC1833" s="16"/>
      <c r="BD1833" s="18" t="s">
        <v>153</v>
      </c>
      <c r="BE1833" s="16"/>
      <c r="BF1833" s="16" t="s">
        <v>87</v>
      </c>
      <c r="BG1833" s="31"/>
      <c r="BH1833" s="16"/>
      <c r="BI1833" s="19"/>
      <c r="BJ1833" s="16"/>
      <c r="BK1833" s="16"/>
      <c r="BL1833" s="34"/>
    </row>
    <row r="1834" spans="1:64">
      <c r="A1834" s="15">
        <v>2028</v>
      </c>
      <c r="B1834" s="16">
        <v>301</v>
      </c>
      <c r="C1834" s="17" t="s">
        <v>112</v>
      </c>
      <c r="D1834" s="18">
        <v>1121933293</v>
      </c>
      <c r="E1834" s="18">
        <v>1121933293</v>
      </c>
      <c r="F1834" s="18">
        <v>1121933293</v>
      </c>
      <c r="G1834" s="17" t="s">
        <v>8549</v>
      </c>
      <c r="H1834" s="16" t="s">
        <v>291</v>
      </c>
      <c r="I1834" s="19">
        <v>35169</v>
      </c>
      <c r="J1834" s="16">
        <f ca="1">IF(I1834=0," ",DATEDIF(I1834,TODAY(),"Y"))</f>
        <v>28</v>
      </c>
      <c r="K1834" s="17" t="s">
        <v>67</v>
      </c>
      <c r="L1834" s="16">
        <v>4044</v>
      </c>
      <c r="M1834" s="16">
        <v>11</v>
      </c>
      <c r="N1834" s="16" t="s">
        <v>916</v>
      </c>
      <c r="O1834" s="35" t="s">
        <v>917</v>
      </c>
      <c r="P1834" s="16" t="s">
        <v>71</v>
      </c>
      <c r="Q1834" s="16" t="s">
        <v>131</v>
      </c>
      <c r="R1834" s="38" t="s">
        <v>73</v>
      </c>
      <c r="S1834" s="22"/>
      <c r="T1834" s="22">
        <v>2028</v>
      </c>
      <c r="U1834" s="22" t="s">
        <v>916</v>
      </c>
      <c r="V1834" s="37" t="s">
        <v>917</v>
      </c>
      <c r="W1834" s="16">
        <v>1000</v>
      </c>
      <c r="X1834" s="16" t="s">
        <v>74</v>
      </c>
      <c r="Y1834" s="16" t="s">
        <v>3599</v>
      </c>
      <c r="Z1834" s="16" t="s">
        <v>8249</v>
      </c>
      <c r="AA1834" s="16" t="s">
        <v>76</v>
      </c>
      <c r="AB1834" s="16" t="s">
        <v>76</v>
      </c>
      <c r="AC1834" s="16" t="s">
        <v>76</v>
      </c>
      <c r="AD1834" s="16" t="s">
        <v>8550</v>
      </c>
      <c r="AE1834" s="16" t="s">
        <v>1324</v>
      </c>
      <c r="AF1834" s="24">
        <v>1909076</v>
      </c>
      <c r="AG1834" s="25" t="s">
        <v>78</v>
      </c>
      <c r="AH1834" s="93">
        <v>1909076</v>
      </c>
      <c r="AI1834" s="26" t="s">
        <v>78</v>
      </c>
      <c r="AJ1834" s="27">
        <v>43111</v>
      </c>
      <c r="AK1834" s="19"/>
      <c r="AL1834" s="28">
        <f t="shared" ca="1" si="160"/>
        <v>7.166666666666667</v>
      </c>
      <c r="AM1834" s="16" t="s">
        <v>173</v>
      </c>
      <c r="AN1834" s="39" t="s">
        <v>94</v>
      </c>
      <c r="AO1834" s="36" t="s">
        <v>82</v>
      </c>
      <c r="AP1834" s="30">
        <v>6.9690000000000002E-2</v>
      </c>
      <c r="AQ1834" s="31" t="s">
        <v>8551</v>
      </c>
      <c r="AR1834" s="16" t="s">
        <v>8551</v>
      </c>
      <c r="AS1834" s="16" t="s">
        <v>107</v>
      </c>
      <c r="AT1834" s="16"/>
      <c r="AU1834" s="33"/>
      <c r="AV1834" s="16"/>
      <c r="AW1834" s="16" t="s">
        <v>8552</v>
      </c>
      <c r="AX1834" s="16">
        <v>3187110677</v>
      </c>
      <c r="AY1834" s="16" t="s">
        <v>78</v>
      </c>
      <c r="AZ1834" s="16" t="str">
        <f t="shared" ca="1" si="157"/>
        <v xml:space="preserve"> </v>
      </c>
      <c r="BA1834" s="16" t="s">
        <v>87</v>
      </c>
      <c r="BB1834" s="16" t="s">
        <v>87</v>
      </c>
      <c r="BC1834" s="16"/>
      <c r="BD1834" s="18" t="s">
        <v>87</v>
      </c>
      <c r="BE1834" s="16"/>
      <c r="BF1834" s="16" t="s">
        <v>87</v>
      </c>
      <c r="BG1834" s="31"/>
      <c r="BH1834" s="16"/>
      <c r="BI1834" s="19"/>
      <c r="BJ1834" s="16"/>
      <c r="BK1834" s="16"/>
      <c r="BL1834" s="34"/>
    </row>
    <row r="1835" spans="1:64">
      <c r="A1835" s="15">
        <v>2030</v>
      </c>
      <c r="B1835" s="16">
        <v>301</v>
      </c>
      <c r="C1835" s="17" t="s">
        <v>64</v>
      </c>
      <c r="D1835" s="18">
        <v>1033806947</v>
      </c>
      <c r="E1835" s="18">
        <v>1033806947</v>
      </c>
      <c r="F1835" s="18">
        <v>1033806947</v>
      </c>
      <c r="G1835" s="17" t="s">
        <v>8553</v>
      </c>
      <c r="H1835" s="16" t="s">
        <v>89</v>
      </c>
      <c r="I1835" s="19">
        <v>35937</v>
      </c>
      <c r="J1835" s="16">
        <f t="shared" ref="J1835:J1856" ca="1" si="161">IF(I1835=0," ",DATEDIF(I1835,TODAY(),"Y"))</f>
        <v>26</v>
      </c>
      <c r="K1835" s="17" t="s">
        <v>67</v>
      </c>
      <c r="L1835" s="16">
        <v>4044</v>
      </c>
      <c r="M1835" s="16">
        <v>11</v>
      </c>
      <c r="N1835" s="16" t="s">
        <v>916</v>
      </c>
      <c r="O1835" s="35" t="s">
        <v>917</v>
      </c>
      <c r="P1835" s="16" t="s">
        <v>71</v>
      </c>
      <c r="Q1835" s="16" t="s">
        <v>131</v>
      </c>
      <c r="R1835" s="38" t="s">
        <v>73</v>
      </c>
      <c r="S1835" s="22"/>
      <c r="T1835" s="22">
        <v>2030</v>
      </c>
      <c r="U1835" s="22" t="s">
        <v>916</v>
      </c>
      <c r="V1835" s="37" t="s">
        <v>917</v>
      </c>
      <c r="W1835" s="16">
        <v>1000</v>
      </c>
      <c r="X1835" s="16" t="s">
        <v>74</v>
      </c>
      <c r="Y1835" s="16" t="s">
        <v>3599</v>
      </c>
      <c r="Z1835" s="16" t="s">
        <v>8338</v>
      </c>
      <c r="AA1835" s="16" t="s">
        <v>76</v>
      </c>
      <c r="AB1835" s="16" t="s">
        <v>76</v>
      </c>
      <c r="AC1835" s="16" t="s">
        <v>76</v>
      </c>
      <c r="AD1835" s="16"/>
      <c r="AE1835" s="16" t="s">
        <v>1324</v>
      </c>
      <c r="AF1835" s="24">
        <v>1909076</v>
      </c>
      <c r="AG1835" s="25" t="s">
        <v>78</v>
      </c>
      <c r="AH1835" s="93">
        <v>1909076</v>
      </c>
      <c r="AI1835" s="26" t="s">
        <v>78</v>
      </c>
      <c r="AJ1835" s="27">
        <v>44503</v>
      </c>
      <c r="AK1835" s="19" t="s">
        <v>8554</v>
      </c>
      <c r="AL1835" s="28">
        <f t="shared" ca="1" si="160"/>
        <v>3.4166666666666665</v>
      </c>
      <c r="AM1835" s="16" t="s">
        <v>269</v>
      </c>
      <c r="AN1835" s="16" t="s">
        <v>94</v>
      </c>
      <c r="AO1835" s="36" t="s">
        <v>82</v>
      </c>
      <c r="AP1835" s="30">
        <v>6.9690000000000002E-2</v>
      </c>
      <c r="AQ1835" s="31" t="s">
        <v>8555</v>
      </c>
      <c r="AR1835" s="16" t="s">
        <v>8556</v>
      </c>
      <c r="AS1835" s="16" t="s">
        <v>107</v>
      </c>
      <c r="AT1835" s="16" t="s">
        <v>8557</v>
      </c>
      <c r="AU1835" s="33"/>
      <c r="AV1835" s="16"/>
      <c r="AW1835" s="16" t="s">
        <v>8558</v>
      </c>
      <c r="AX1835" s="16">
        <v>3163359028</v>
      </c>
      <c r="AY1835" s="16" t="s">
        <v>78</v>
      </c>
      <c r="AZ1835" s="16" t="str">
        <f t="shared" ca="1" si="157"/>
        <v xml:space="preserve"> </v>
      </c>
      <c r="BA1835" s="16" t="s">
        <v>87</v>
      </c>
      <c r="BB1835" s="16" t="s">
        <v>87</v>
      </c>
      <c r="BC1835" s="16">
        <v>0</v>
      </c>
      <c r="BD1835" s="18" t="s">
        <v>87</v>
      </c>
      <c r="BE1835" s="16"/>
      <c r="BF1835" s="16" t="s">
        <v>87</v>
      </c>
      <c r="BG1835" s="31"/>
      <c r="BH1835" s="16"/>
      <c r="BI1835" s="19"/>
      <c r="BJ1835" s="16"/>
      <c r="BK1835" s="16"/>
      <c r="BL1835" s="34"/>
    </row>
    <row r="1836" spans="1:64">
      <c r="A1836" s="15">
        <v>2031</v>
      </c>
      <c r="B1836" s="16">
        <v>301</v>
      </c>
      <c r="C1836" s="17" t="s">
        <v>64</v>
      </c>
      <c r="D1836" s="18">
        <v>80267282</v>
      </c>
      <c r="E1836" s="18">
        <v>80267282</v>
      </c>
      <c r="F1836" s="18">
        <v>80267282</v>
      </c>
      <c r="G1836" s="17" t="s">
        <v>8559</v>
      </c>
      <c r="H1836" s="16" t="s">
        <v>851</v>
      </c>
      <c r="I1836" s="19">
        <v>23399</v>
      </c>
      <c r="J1836" s="16">
        <f t="shared" ca="1" si="161"/>
        <v>61</v>
      </c>
      <c r="K1836" s="17" t="s">
        <v>67</v>
      </c>
      <c r="L1836" s="16">
        <v>4044</v>
      </c>
      <c r="M1836" s="16">
        <v>11</v>
      </c>
      <c r="N1836" s="16" t="s">
        <v>916</v>
      </c>
      <c r="O1836" s="35" t="s">
        <v>917</v>
      </c>
      <c r="P1836" s="16" t="s">
        <v>71</v>
      </c>
      <c r="Q1836" s="16" t="s">
        <v>131</v>
      </c>
      <c r="R1836" s="38" t="s">
        <v>73</v>
      </c>
      <c r="S1836" s="22"/>
      <c r="T1836" s="22">
        <v>2031</v>
      </c>
      <c r="U1836" s="22" t="s">
        <v>916</v>
      </c>
      <c r="V1836" s="37" t="s">
        <v>917</v>
      </c>
      <c r="W1836" s="16">
        <v>1000</v>
      </c>
      <c r="X1836" s="16" t="s">
        <v>74</v>
      </c>
      <c r="Y1836" s="16" t="s">
        <v>3599</v>
      </c>
      <c r="Z1836" s="16" t="s">
        <v>8356</v>
      </c>
      <c r="AA1836" s="16" t="s">
        <v>76</v>
      </c>
      <c r="AB1836" s="16" t="s">
        <v>76</v>
      </c>
      <c r="AC1836" s="16" t="s">
        <v>76</v>
      </c>
      <c r="AD1836" s="16"/>
      <c r="AE1836" s="16" t="s">
        <v>1324</v>
      </c>
      <c r="AF1836" s="24">
        <v>1909076</v>
      </c>
      <c r="AG1836" s="25" t="s">
        <v>78</v>
      </c>
      <c r="AH1836" s="93">
        <v>1909076</v>
      </c>
      <c r="AI1836" s="26" t="s">
        <v>78</v>
      </c>
      <c r="AJ1836" s="27">
        <v>45478</v>
      </c>
      <c r="AK1836" s="19" t="s">
        <v>8560</v>
      </c>
      <c r="AL1836" s="28">
        <f t="shared" ca="1" si="160"/>
        <v>0.66666666666666663</v>
      </c>
      <c r="AM1836" s="16" t="s">
        <v>183</v>
      </c>
      <c r="AN1836" s="16" t="s">
        <v>8561</v>
      </c>
      <c r="AO1836" s="36" t="s">
        <v>82</v>
      </c>
      <c r="AP1836" s="30">
        <v>6.9690000000000002E-2</v>
      </c>
      <c r="AQ1836" s="31" t="s">
        <v>8562</v>
      </c>
      <c r="AR1836" s="16" t="s">
        <v>8563</v>
      </c>
      <c r="AS1836" s="16" t="s">
        <v>107</v>
      </c>
      <c r="AT1836" s="16"/>
      <c r="AU1836" s="33"/>
      <c r="AV1836" s="16"/>
      <c r="AW1836" s="16" t="s">
        <v>8564</v>
      </c>
      <c r="AX1836" s="16">
        <v>3125451018</v>
      </c>
      <c r="AY1836" s="16" t="s">
        <v>78</v>
      </c>
      <c r="AZ1836" s="16" t="str">
        <f t="shared" ca="1" si="157"/>
        <v>Prepensionado</v>
      </c>
      <c r="BA1836" s="16" t="s">
        <v>87</v>
      </c>
      <c r="BB1836" s="16" t="s">
        <v>87</v>
      </c>
      <c r="BC1836" s="16" t="s">
        <v>8565</v>
      </c>
      <c r="BD1836" s="18" t="s">
        <v>87</v>
      </c>
      <c r="BE1836" s="16"/>
      <c r="BF1836" s="16" t="s">
        <v>87</v>
      </c>
      <c r="BG1836" s="31"/>
      <c r="BH1836" s="16"/>
      <c r="BI1836" s="19"/>
      <c r="BJ1836" s="16"/>
      <c r="BK1836" s="16"/>
      <c r="BL1836" s="34"/>
    </row>
    <row r="1837" spans="1:64">
      <c r="A1837" s="15">
        <v>2032</v>
      </c>
      <c r="B1837" s="16">
        <v>301</v>
      </c>
      <c r="C1837" s="17" t="s">
        <v>112</v>
      </c>
      <c r="D1837" s="18">
        <v>1019047335</v>
      </c>
      <c r="E1837" s="18">
        <v>1019047335</v>
      </c>
      <c r="F1837" s="18">
        <v>1019047335</v>
      </c>
      <c r="G1837" s="17" t="s">
        <v>8566</v>
      </c>
      <c r="H1837" s="16" t="s">
        <v>89</v>
      </c>
      <c r="I1837" s="19">
        <v>33007</v>
      </c>
      <c r="J1837" s="16">
        <f t="shared" ca="1" si="161"/>
        <v>34</v>
      </c>
      <c r="K1837" s="17" t="s">
        <v>67</v>
      </c>
      <c r="L1837" s="16">
        <v>4044</v>
      </c>
      <c r="M1837" s="16">
        <v>11</v>
      </c>
      <c r="N1837" s="16" t="s">
        <v>916</v>
      </c>
      <c r="O1837" s="35" t="s">
        <v>917</v>
      </c>
      <c r="P1837" s="16" t="s">
        <v>71</v>
      </c>
      <c r="Q1837" s="16" t="s">
        <v>131</v>
      </c>
      <c r="R1837" s="38" t="s">
        <v>73</v>
      </c>
      <c r="S1837" s="22"/>
      <c r="T1837" s="22">
        <v>2032</v>
      </c>
      <c r="U1837" s="22" t="s">
        <v>916</v>
      </c>
      <c r="V1837" s="37" t="s">
        <v>917</v>
      </c>
      <c r="W1837" s="16">
        <v>1000</v>
      </c>
      <c r="X1837" s="16" t="s">
        <v>74</v>
      </c>
      <c r="Y1837" s="16" t="s">
        <v>3599</v>
      </c>
      <c r="Z1837" s="16" t="s">
        <v>8356</v>
      </c>
      <c r="AA1837" s="16" t="s">
        <v>76</v>
      </c>
      <c r="AB1837" s="16" t="s">
        <v>76</v>
      </c>
      <c r="AC1837" s="16" t="s">
        <v>76</v>
      </c>
      <c r="AD1837" s="16" t="s">
        <v>8567</v>
      </c>
      <c r="AE1837" s="16" t="s">
        <v>1324</v>
      </c>
      <c r="AF1837" s="24">
        <v>1909076</v>
      </c>
      <c r="AG1837" s="25" t="s">
        <v>78</v>
      </c>
      <c r="AH1837" s="93">
        <v>1909076</v>
      </c>
      <c r="AI1837" s="26" t="s">
        <v>78</v>
      </c>
      <c r="AJ1837" s="27">
        <v>43116</v>
      </c>
      <c r="AK1837" s="19"/>
      <c r="AL1837" s="28">
        <f t="shared" ca="1" si="160"/>
        <v>7.166666666666667</v>
      </c>
      <c r="AM1837" s="16" t="s">
        <v>93</v>
      </c>
      <c r="AN1837" s="16" t="s">
        <v>121</v>
      </c>
      <c r="AO1837" s="36" t="s">
        <v>82</v>
      </c>
      <c r="AP1837" s="30">
        <v>6.9690000000000002E-2</v>
      </c>
      <c r="AQ1837" s="31" t="s">
        <v>8568</v>
      </c>
      <c r="AR1837" s="16" t="s">
        <v>8568</v>
      </c>
      <c r="AS1837" s="16" t="s">
        <v>84</v>
      </c>
      <c r="AT1837" s="16"/>
      <c r="AU1837" s="33"/>
      <c r="AV1837" s="16"/>
      <c r="AW1837" s="16" t="s">
        <v>8569</v>
      </c>
      <c r="AX1837" s="16">
        <v>3202766955</v>
      </c>
      <c r="AY1837" s="16" t="s">
        <v>78</v>
      </c>
      <c r="AZ1837" s="16" t="str">
        <f t="shared" ca="1" si="157"/>
        <v xml:space="preserve"> </v>
      </c>
      <c r="BA1837" s="16" t="s">
        <v>87</v>
      </c>
      <c r="BB1837" s="16" t="s">
        <v>87</v>
      </c>
      <c r="BC1837" s="16"/>
      <c r="BD1837" s="18" t="s">
        <v>87</v>
      </c>
      <c r="BE1837" s="16"/>
      <c r="BF1837" s="16" t="s">
        <v>87</v>
      </c>
      <c r="BG1837" s="31"/>
      <c r="BH1837" s="16"/>
      <c r="BI1837" s="19"/>
      <c r="BJ1837" s="16"/>
      <c r="BK1837" s="16"/>
      <c r="BL1837" s="34"/>
    </row>
    <row r="1838" spans="1:64">
      <c r="A1838" s="15">
        <v>2033</v>
      </c>
      <c r="B1838" s="16">
        <v>301</v>
      </c>
      <c r="C1838" s="17" t="s">
        <v>112</v>
      </c>
      <c r="D1838" s="18">
        <v>1022324581</v>
      </c>
      <c r="E1838" s="18">
        <v>1022324581</v>
      </c>
      <c r="F1838" s="18">
        <v>1022324581</v>
      </c>
      <c r="G1838" s="17" t="s">
        <v>8570</v>
      </c>
      <c r="H1838" s="16" t="s">
        <v>229</v>
      </c>
      <c r="I1838" s="19">
        <v>31432</v>
      </c>
      <c r="J1838" s="16">
        <f t="shared" ca="1" si="161"/>
        <v>39</v>
      </c>
      <c r="K1838" s="17" t="s">
        <v>67</v>
      </c>
      <c r="L1838" s="16">
        <v>4044</v>
      </c>
      <c r="M1838" s="16">
        <v>11</v>
      </c>
      <c r="N1838" s="16" t="s">
        <v>916</v>
      </c>
      <c r="O1838" s="35" t="s">
        <v>917</v>
      </c>
      <c r="P1838" s="16" t="s">
        <v>71</v>
      </c>
      <c r="Q1838" s="16" t="s">
        <v>131</v>
      </c>
      <c r="R1838" s="38" t="s">
        <v>73</v>
      </c>
      <c r="S1838" s="22"/>
      <c r="T1838" s="22">
        <v>2033</v>
      </c>
      <c r="U1838" s="22" t="s">
        <v>916</v>
      </c>
      <c r="V1838" s="37" t="s">
        <v>917</v>
      </c>
      <c r="W1838" s="16">
        <v>1000</v>
      </c>
      <c r="X1838" s="16" t="s">
        <v>74</v>
      </c>
      <c r="Y1838" s="16" t="s">
        <v>3599</v>
      </c>
      <c r="Z1838" s="16" t="s">
        <v>8356</v>
      </c>
      <c r="AA1838" s="16" t="s">
        <v>76</v>
      </c>
      <c r="AB1838" s="16" t="s">
        <v>76</v>
      </c>
      <c r="AC1838" s="16" t="s">
        <v>76</v>
      </c>
      <c r="AD1838" s="16"/>
      <c r="AE1838" s="16" t="s">
        <v>1324</v>
      </c>
      <c r="AF1838" s="24">
        <v>1909076</v>
      </c>
      <c r="AG1838" s="25" t="s">
        <v>78</v>
      </c>
      <c r="AH1838" s="93">
        <v>1909076</v>
      </c>
      <c r="AI1838" s="26" t="s">
        <v>78</v>
      </c>
      <c r="AJ1838" s="27">
        <v>43116</v>
      </c>
      <c r="AK1838" s="19"/>
      <c r="AL1838" s="28">
        <f t="shared" ca="1" si="160"/>
        <v>7.166666666666667</v>
      </c>
      <c r="AM1838" s="16" t="s">
        <v>120</v>
      </c>
      <c r="AN1838" s="16" t="s">
        <v>121</v>
      </c>
      <c r="AO1838" s="36" t="s">
        <v>82</v>
      </c>
      <c r="AP1838" s="30">
        <v>6.9690000000000002E-2</v>
      </c>
      <c r="AQ1838" s="31" t="s">
        <v>8571</v>
      </c>
      <c r="AR1838" s="16" t="s">
        <v>8571</v>
      </c>
      <c r="AS1838" s="16" t="s">
        <v>84</v>
      </c>
      <c r="AT1838" s="16"/>
      <c r="AU1838" s="33"/>
      <c r="AV1838" s="16"/>
      <c r="AW1838" s="16" t="s">
        <v>8572</v>
      </c>
      <c r="AX1838" s="16">
        <v>3125679483</v>
      </c>
      <c r="AY1838" s="16" t="s">
        <v>78</v>
      </c>
      <c r="AZ1838" s="16" t="str">
        <f t="shared" ca="1" si="157"/>
        <v xml:space="preserve"> </v>
      </c>
      <c r="BA1838" s="16" t="s">
        <v>87</v>
      </c>
      <c r="BB1838" s="16" t="s">
        <v>87</v>
      </c>
      <c r="BC1838" s="16"/>
      <c r="BD1838" s="18" t="s">
        <v>87</v>
      </c>
      <c r="BE1838" s="16"/>
      <c r="BF1838" s="16" t="s">
        <v>87</v>
      </c>
      <c r="BG1838" s="31"/>
      <c r="BH1838" s="16"/>
      <c r="BI1838" s="19"/>
      <c r="BJ1838" s="16"/>
      <c r="BK1838" s="16"/>
      <c r="BL1838" s="34"/>
    </row>
    <row r="1839" spans="1:64">
      <c r="A1839" s="15">
        <v>2034</v>
      </c>
      <c r="B1839" s="16">
        <v>301</v>
      </c>
      <c r="C1839" s="17" t="s">
        <v>112</v>
      </c>
      <c r="D1839" s="18">
        <v>52508303</v>
      </c>
      <c r="E1839" s="18">
        <v>52508303</v>
      </c>
      <c r="F1839" s="18">
        <v>52508303</v>
      </c>
      <c r="G1839" s="17" t="s">
        <v>8573</v>
      </c>
      <c r="H1839" s="16" t="s">
        <v>89</v>
      </c>
      <c r="I1839" s="19">
        <v>29009</v>
      </c>
      <c r="J1839" s="16">
        <f t="shared" ca="1" si="161"/>
        <v>45</v>
      </c>
      <c r="K1839" s="17" t="s">
        <v>67</v>
      </c>
      <c r="L1839" s="16">
        <v>4044</v>
      </c>
      <c r="M1839" s="16">
        <v>11</v>
      </c>
      <c r="N1839" s="16" t="s">
        <v>916</v>
      </c>
      <c r="O1839" s="35" t="s">
        <v>917</v>
      </c>
      <c r="P1839" s="16" t="s">
        <v>71</v>
      </c>
      <c r="Q1839" s="16" t="s">
        <v>131</v>
      </c>
      <c r="R1839" s="38" t="s">
        <v>73</v>
      </c>
      <c r="S1839" s="22"/>
      <c r="T1839" s="22">
        <v>2034</v>
      </c>
      <c r="U1839" s="22" t="s">
        <v>916</v>
      </c>
      <c r="V1839" s="37" t="s">
        <v>917</v>
      </c>
      <c r="W1839" s="16">
        <v>1000</v>
      </c>
      <c r="X1839" s="16" t="s">
        <v>74</v>
      </c>
      <c r="Y1839" s="16" t="s">
        <v>3599</v>
      </c>
      <c r="Z1839" s="16" t="s">
        <v>8356</v>
      </c>
      <c r="AA1839" s="16" t="s">
        <v>76</v>
      </c>
      <c r="AB1839" s="16" t="s">
        <v>76</v>
      </c>
      <c r="AC1839" s="16" t="s">
        <v>76</v>
      </c>
      <c r="AD1839" s="16"/>
      <c r="AE1839" s="16" t="s">
        <v>1324</v>
      </c>
      <c r="AF1839" s="24">
        <v>1909076</v>
      </c>
      <c r="AG1839" s="25" t="s">
        <v>78</v>
      </c>
      <c r="AH1839" s="93">
        <v>1909076</v>
      </c>
      <c r="AI1839" s="26" t="s">
        <v>78</v>
      </c>
      <c r="AJ1839" s="27">
        <v>43118</v>
      </c>
      <c r="AK1839" s="19"/>
      <c r="AL1839" s="28">
        <f t="shared" ca="1" si="160"/>
        <v>7.166666666666667</v>
      </c>
      <c r="AM1839" s="16" t="s">
        <v>269</v>
      </c>
      <c r="AN1839" s="16" t="s">
        <v>194</v>
      </c>
      <c r="AO1839" s="36" t="s">
        <v>82</v>
      </c>
      <c r="AP1839" s="30">
        <v>6.9690000000000002E-2</v>
      </c>
      <c r="AQ1839" s="31" t="s">
        <v>8574</v>
      </c>
      <c r="AR1839" s="16" t="s">
        <v>8574</v>
      </c>
      <c r="AS1839" s="16" t="s">
        <v>5165</v>
      </c>
      <c r="AT1839" s="16" t="s">
        <v>8575</v>
      </c>
      <c r="AU1839" s="33"/>
      <c r="AV1839" s="16"/>
      <c r="AW1839" s="16" t="s">
        <v>8576</v>
      </c>
      <c r="AX1839" s="16">
        <v>3202619788</v>
      </c>
      <c r="AY1839" s="16" t="s">
        <v>78</v>
      </c>
      <c r="AZ1839" s="16" t="str">
        <f t="shared" ca="1" si="157"/>
        <v xml:space="preserve"> </v>
      </c>
      <c r="BA1839" s="16" t="s">
        <v>87</v>
      </c>
      <c r="BB1839" s="16" t="s">
        <v>87</v>
      </c>
      <c r="BC1839" s="16"/>
      <c r="BD1839" s="18" t="s">
        <v>153</v>
      </c>
      <c r="BE1839" s="16"/>
      <c r="BF1839" s="16" t="s">
        <v>87</v>
      </c>
      <c r="BG1839" s="31"/>
      <c r="BH1839" s="16"/>
      <c r="BI1839" s="19"/>
      <c r="BJ1839" s="16"/>
      <c r="BK1839" s="16"/>
      <c r="BL1839" s="34"/>
    </row>
    <row r="1840" spans="1:64">
      <c r="A1840" s="15">
        <v>2035</v>
      </c>
      <c r="B1840" s="16">
        <v>301</v>
      </c>
      <c r="C1840" s="17" t="s">
        <v>112</v>
      </c>
      <c r="D1840" s="18">
        <v>1148957057</v>
      </c>
      <c r="E1840" s="18">
        <v>1148957057</v>
      </c>
      <c r="F1840" s="18">
        <v>1148957057</v>
      </c>
      <c r="G1840" s="17" t="s">
        <v>8577</v>
      </c>
      <c r="H1840" s="16" t="s">
        <v>89</v>
      </c>
      <c r="I1840" s="19">
        <v>31053</v>
      </c>
      <c r="J1840" s="16">
        <f t="shared" ca="1" si="161"/>
        <v>40</v>
      </c>
      <c r="K1840" s="17" t="s">
        <v>67</v>
      </c>
      <c r="L1840" s="16">
        <v>4044</v>
      </c>
      <c r="M1840" s="16">
        <v>11</v>
      </c>
      <c r="N1840" s="16" t="s">
        <v>916</v>
      </c>
      <c r="O1840" s="35" t="s">
        <v>917</v>
      </c>
      <c r="P1840" s="16" t="s">
        <v>71</v>
      </c>
      <c r="Q1840" s="16" t="s">
        <v>131</v>
      </c>
      <c r="R1840" s="38" t="s">
        <v>73</v>
      </c>
      <c r="S1840" s="22"/>
      <c r="T1840" s="22">
        <v>2035</v>
      </c>
      <c r="U1840" s="22" t="s">
        <v>916</v>
      </c>
      <c r="V1840" s="37" t="s">
        <v>917</v>
      </c>
      <c r="W1840" s="16">
        <v>1000</v>
      </c>
      <c r="X1840" s="16" t="s">
        <v>74</v>
      </c>
      <c r="Y1840" s="16" t="s">
        <v>3599</v>
      </c>
      <c r="Z1840" s="16" t="s">
        <v>8266</v>
      </c>
      <c r="AA1840" s="16" t="s">
        <v>76</v>
      </c>
      <c r="AB1840" s="16" t="s">
        <v>76</v>
      </c>
      <c r="AC1840" s="16" t="s">
        <v>76</v>
      </c>
      <c r="AD1840" s="16" t="s">
        <v>8578</v>
      </c>
      <c r="AE1840" s="16" t="s">
        <v>1324</v>
      </c>
      <c r="AF1840" s="24">
        <v>1909076</v>
      </c>
      <c r="AG1840" s="25" t="s">
        <v>78</v>
      </c>
      <c r="AH1840" s="93">
        <v>1909076</v>
      </c>
      <c r="AI1840" s="26" t="s">
        <v>78</v>
      </c>
      <c r="AJ1840" s="27">
        <v>44503</v>
      </c>
      <c r="AK1840" s="19" t="s">
        <v>8579</v>
      </c>
      <c r="AL1840" s="28">
        <f t="shared" ca="1" si="160"/>
        <v>3.4166666666666665</v>
      </c>
      <c r="AM1840" s="16" t="s">
        <v>120</v>
      </c>
      <c r="AN1840" s="16" t="s">
        <v>94</v>
      </c>
      <c r="AO1840" s="36" t="s">
        <v>82</v>
      </c>
      <c r="AP1840" s="30">
        <v>6.9690000000000002E-2</v>
      </c>
      <c r="AQ1840" s="31" t="s">
        <v>8580</v>
      </c>
      <c r="AR1840" s="16" t="s">
        <v>8581</v>
      </c>
      <c r="AS1840" s="16" t="s">
        <v>84</v>
      </c>
      <c r="AT1840" s="16"/>
      <c r="AU1840" s="33"/>
      <c r="AV1840" s="16"/>
      <c r="AW1840" s="16" t="s">
        <v>8582</v>
      </c>
      <c r="AX1840" s="16">
        <v>3115957939</v>
      </c>
      <c r="AY1840" s="16" t="s">
        <v>78</v>
      </c>
      <c r="AZ1840" s="16" t="str">
        <f t="shared" ca="1" si="157"/>
        <v xml:space="preserve"> </v>
      </c>
      <c r="BA1840" s="16" t="s">
        <v>87</v>
      </c>
      <c r="BB1840" s="16" t="s">
        <v>87</v>
      </c>
      <c r="BC1840" s="16">
        <v>0</v>
      </c>
      <c r="BD1840" s="18" t="s">
        <v>153</v>
      </c>
      <c r="BE1840" s="16"/>
      <c r="BF1840" s="16" t="s">
        <v>3477</v>
      </c>
      <c r="BG1840" s="31"/>
      <c r="BH1840" s="16"/>
      <c r="BI1840" s="19"/>
      <c r="BJ1840" s="16"/>
      <c r="BK1840" s="16"/>
      <c r="BL1840" s="34"/>
    </row>
    <row r="1841" spans="1:64">
      <c r="A1841" s="15">
        <v>2036</v>
      </c>
      <c r="B1841" s="16">
        <v>301</v>
      </c>
      <c r="C1841" s="17" t="s">
        <v>112</v>
      </c>
      <c r="D1841" s="18">
        <v>1123567275</v>
      </c>
      <c r="E1841" s="18">
        <v>1123567275</v>
      </c>
      <c r="F1841" s="18">
        <v>1123567275</v>
      </c>
      <c r="G1841" s="17" t="s">
        <v>8583</v>
      </c>
      <c r="H1841" s="16" t="s">
        <v>89</v>
      </c>
      <c r="I1841" s="19">
        <v>31230</v>
      </c>
      <c r="J1841" s="16">
        <f t="shared" ca="1" si="161"/>
        <v>39</v>
      </c>
      <c r="K1841" s="17" t="s">
        <v>67</v>
      </c>
      <c r="L1841" s="16">
        <v>4044</v>
      </c>
      <c r="M1841" s="16">
        <v>11</v>
      </c>
      <c r="N1841" s="16" t="s">
        <v>916</v>
      </c>
      <c r="O1841" s="35" t="s">
        <v>917</v>
      </c>
      <c r="P1841" s="16" t="s">
        <v>71</v>
      </c>
      <c r="Q1841" s="16" t="s">
        <v>131</v>
      </c>
      <c r="R1841" s="16" t="s">
        <v>73</v>
      </c>
      <c r="S1841" s="22"/>
      <c r="T1841" s="22">
        <v>2036</v>
      </c>
      <c r="U1841" s="22" t="s">
        <v>916</v>
      </c>
      <c r="V1841" s="37" t="s">
        <v>917</v>
      </c>
      <c r="W1841" s="16">
        <v>1000</v>
      </c>
      <c r="X1841" s="16" t="s">
        <v>74</v>
      </c>
      <c r="Y1841" s="16" t="s">
        <v>3599</v>
      </c>
      <c r="Z1841" s="16" t="s">
        <v>3600</v>
      </c>
      <c r="AA1841" s="16" t="s">
        <v>76</v>
      </c>
      <c r="AB1841" s="16" t="s">
        <v>76</v>
      </c>
      <c r="AC1841" s="16" t="s">
        <v>76</v>
      </c>
      <c r="AD1841" s="16"/>
      <c r="AE1841" s="16" t="s">
        <v>1324</v>
      </c>
      <c r="AF1841" s="24">
        <v>1909076</v>
      </c>
      <c r="AG1841" s="25" t="s">
        <v>78</v>
      </c>
      <c r="AH1841" s="93">
        <v>1909076</v>
      </c>
      <c r="AI1841" s="26" t="s">
        <v>78</v>
      </c>
      <c r="AJ1841" s="19">
        <v>44533</v>
      </c>
      <c r="AK1841" s="19" t="s">
        <v>8584</v>
      </c>
      <c r="AL1841" s="28">
        <f t="shared" ca="1" si="160"/>
        <v>3.3333333333333335</v>
      </c>
      <c r="AM1841" s="16" t="s">
        <v>120</v>
      </c>
      <c r="AN1841" s="16" t="s">
        <v>94</v>
      </c>
      <c r="AO1841" s="36" t="s">
        <v>82</v>
      </c>
      <c r="AP1841" s="30">
        <v>6.9690000000000002E-2</v>
      </c>
      <c r="AQ1841" s="31" t="s">
        <v>8585</v>
      </c>
      <c r="AR1841" s="32" t="s">
        <v>8586</v>
      </c>
      <c r="AS1841" s="16" t="s">
        <v>84</v>
      </c>
      <c r="AT1841" s="16"/>
      <c r="AU1841" s="33"/>
      <c r="AV1841" s="16"/>
      <c r="AW1841" s="16" t="s">
        <v>8587</v>
      </c>
      <c r="AX1841" s="16">
        <v>3144513601</v>
      </c>
      <c r="AY1841" s="16" t="s">
        <v>78</v>
      </c>
      <c r="AZ1841" s="16" t="str">
        <f t="shared" ref="AZ1841:AZ1867" ca="1" si="162">IF(AND(C1841="MASCULINO",J1841&gt;=59),"Prepensionado",IF(AND(C1841="FEMENINO",J1841&gt;=54),"Prepensionado"," "))</f>
        <v xml:space="preserve"> </v>
      </c>
      <c r="BA1841" s="16" t="s">
        <v>87</v>
      </c>
      <c r="BB1841" s="16" t="s">
        <v>87</v>
      </c>
      <c r="BC1841" s="16"/>
      <c r="BD1841" s="18" t="s">
        <v>87</v>
      </c>
      <c r="BE1841" s="16">
        <v>0</v>
      </c>
      <c r="BF1841" s="16" t="s">
        <v>8283</v>
      </c>
      <c r="BG1841" s="31"/>
      <c r="BH1841" s="16"/>
      <c r="BI1841" s="19"/>
      <c r="BJ1841" s="16"/>
      <c r="BK1841" s="16"/>
      <c r="BL1841" s="34"/>
    </row>
    <row r="1842" spans="1:64">
      <c r="A1842" s="15">
        <v>2038</v>
      </c>
      <c r="B1842" s="16">
        <v>301</v>
      </c>
      <c r="C1842" s="17" t="s">
        <v>64</v>
      </c>
      <c r="D1842" s="18">
        <v>1033790684</v>
      </c>
      <c r="E1842" s="18">
        <v>1033790684</v>
      </c>
      <c r="F1842" s="18">
        <v>1033790684</v>
      </c>
      <c r="G1842" s="17" t="s">
        <v>8588</v>
      </c>
      <c r="H1842" s="16" t="s">
        <v>229</v>
      </c>
      <c r="I1842" s="19">
        <v>35286</v>
      </c>
      <c r="J1842" s="16">
        <f t="shared" ca="1" si="161"/>
        <v>28</v>
      </c>
      <c r="K1842" s="17" t="s">
        <v>67</v>
      </c>
      <c r="L1842" s="16">
        <v>4044</v>
      </c>
      <c r="M1842" s="16">
        <v>11</v>
      </c>
      <c r="N1842" s="16" t="s">
        <v>916</v>
      </c>
      <c r="O1842" s="35" t="s">
        <v>917</v>
      </c>
      <c r="P1842" s="16" t="s">
        <v>71</v>
      </c>
      <c r="Q1842" s="16" t="s">
        <v>131</v>
      </c>
      <c r="R1842" s="38" t="s">
        <v>73</v>
      </c>
      <c r="S1842" s="22"/>
      <c r="T1842" s="22">
        <v>2038</v>
      </c>
      <c r="U1842" s="22" t="s">
        <v>916</v>
      </c>
      <c r="V1842" s="37" t="s">
        <v>917</v>
      </c>
      <c r="W1842" s="16">
        <v>1000</v>
      </c>
      <c r="X1842" s="16" t="s">
        <v>74</v>
      </c>
      <c r="Y1842" s="16" t="s">
        <v>3599</v>
      </c>
      <c r="Z1842" s="16" t="s">
        <v>3600</v>
      </c>
      <c r="AA1842" s="16" t="s">
        <v>76</v>
      </c>
      <c r="AB1842" s="16" t="s">
        <v>76</v>
      </c>
      <c r="AC1842" s="16" t="s">
        <v>76</v>
      </c>
      <c r="AD1842" s="16"/>
      <c r="AE1842" s="16" t="s">
        <v>1324</v>
      </c>
      <c r="AF1842" s="24">
        <v>1909076</v>
      </c>
      <c r="AG1842" s="25" t="s">
        <v>78</v>
      </c>
      <c r="AH1842" s="93">
        <v>1909076</v>
      </c>
      <c r="AI1842" s="26" t="s">
        <v>78</v>
      </c>
      <c r="AJ1842" s="27">
        <v>43314</v>
      </c>
      <c r="AK1842" s="19"/>
      <c r="AL1842" s="28">
        <f t="shared" ca="1" si="160"/>
        <v>6.666666666666667</v>
      </c>
      <c r="AM1842" s="16" t="s">
        <v>120</v>
      </c>
      <c r="AN1842" s="16" t="s">
        <v>121</v>
      </c>
      <c r="AO1842" s="36" t="s">
        <v>82</v>
      </c>
      <c r="AP1842" s="30">
        <v>6.9690000000000002E-2</v>
      </c>
      <c r="AQ1842" s="31" t="s">
        <v>8589</v>
      </c>
      <c r="AR1842" s="16" t="s">
        <v>8590</v>
      </c>
      <c r="AS1842" s="16" t="s">
        <v>84</v>
      </c>
      <c r="AT1842" s="16"/>
      <c r="AU1842" s="33"/>
      <c r="AV1842" s="16"/>
      <c r="AW1842" s="16" t="s">
        <v>8591</v>
      </c>
      <c r="AX1842" s="16">
        <v>3188788248</v>
      </c>
      <c r="AY1842" s="16" t="s">
        <v>78</v>
      </c>
      <c r="AZ1842" s="16" t="str">
        <f t="shared" ca="1" si="162"/>
        <v xml:space="preserve"> </v>
      </c>
      <c r="BA1842" s="16" t="s">
        <v>87</v>
      </c>
      <c r="BB1842" s="16" t="s">
        <v>87</v>
      </c>
      <c r="BC1842" s="16"/>
      <c r="BD1842" s="18" t="s">
        <v>87</v>
      </c>
      <c r="BE1842" s="16"/>
      <c r="BF1842" s="16" t="s">
        <v>87</v>
      </c>
      <c r="BG1842" s="31"/>
      <c r="BH1842" s="16"/>
      <c r="BI1842" s="19"/>
      <c r="BJ1842" s="16"/>
      <c r="BK1842" s="16"/>
      <c r="BL1842" s="34"/>
    </row>
    <row r="1843" spans="1:64">
      <c r="A1843" s="15">
        <v>2039</v>
      </c>
      <c r="B1843" s="16">
        <v>301</v>
      </c>
      <c r="C1843" s="17" t="s">
        <v>112</v>
      </c>
      <c r="D1843" s="18">
        <v>52468678</v>
      </c>
      <c r="E1843" s="18">
        <v>52468678</v>
      </c>
      <c r="F1843" s="18">
        <v>52468678</v>
      </c>
      <c r="G1843" s="17" t="s">
        <v>8592</v>
      </c>
      <c r="H1843" s="16" t="s">
        <v>229</v>
      </c>
      <c r="I1843" s="19">
        <v>29419</v>
      </c>
      <c r="J1843" s="16">
        <f t="shared" ca="1" si="161"/>
        <v>44</v>
      </c>
      <c r="K1843" s="17" t="s">
        <v>67</v>
      </c>
      <c r="L1843" s="16">
        <v>4044</v>
      </c>
      <c r="M1843" s="16">
        <v>11</v>
      </c>
      <c r="N1843" s="16" t="s">
        <v>916</v>
      </c>
      <c r="O1843" s="35" t="s">
        <v>917</v>
      </c>
      <c r="P1843" s="16" t="s">
        <v>71</v>
      </c>
      <c r="Q1843" s="16" t="s">
        <v>131</v>
      </c>
      <c r="R1843" s="38" t="s">
        <v>73</v>
      </c>
      <c r="S1843" s="22"/>
      <c r="T1843" s="22">
        <v>2039</v>
      </c>
      <c r="U1843" s="22" t="s">
        <v>916</v>
      </c>
      <c r="V1843" s="37" t="s">
        <v>917</v>
      </c>
      <c r="W1843" s="16">
        <v>1000</v>
      </c>
      <c r="X1843" s="16" t="s">
        <v>74</v>
      </c>
      <c r="Y1843" s="16" t="s">
        <v>3599</v>
      </c>
      <c r="Z1843" s="16" t="s">
        <v>8356</v>
      </c>
      <c r="AA1843" s="16" t="s">
        <v>76</v>
      </c>
      <c r="AB1843" s="16" t="s">
        <v>76</v>
      </c>
      <c r="AC1843" s="16" t="s">
        <v>76</v>
      </c>
      <c r="AD1843" s="16" t="s">
        <v>4782</v>
      </c>
      <c r="AE1843" s="16" t="s">
        <v>1324</v>
      </c>
      <c r="AF1843" s="24">
        <v>1909076</v>
      </c>
      <c r="AG1843" s="25" t="s">
        <v>78</v>
      </c>
      <c r="AH1843" s="93">
        <v>1909076</v>
      </c>
      <c r="AI1843" s="26" t="s">
        <v>78</v>
      </c>
      <c r="AJ1843" s="27">
        <v>44299</v>
      </c>
      <c r="AK1843" s="19" t="s">
        <v>5575</v>
      </c>
      <c r="AL1843" s="28">
        <f t="shared" ca="1" si="160"/>
        <v>3.9166666666666665</v>
      </c>
      <c r="AM1843" s="16" t="s">
        <v>93</v>
      </c>
      <c r="AN1843" s="16" t="s">
        <v>121</v>
      </c>
      <c r="AO1843" s="36" t="s">
        <v>82</v>
      </c>
      <c r="AP1843" s="30">
        <v>6.9690000000000002E-2</v>
      </c>
      <c r="AQ1843" s="31" t="s">
        <v>8593</v>
      </c>
      <c r="AR1843" s="32" t="s">
        <v>8594</v>
      </c>
      <c r="AS1843" s="16" t="s">
        <v>84</v>
      </c>
      <c r="AT1843" s="16"/>
      <c r="AU1843" s="33"/>
      <c r="AV1843" s="16"/>
      <c r="AW1843" s="16" t="s">
        <v>8595</v>
      </c>
      <c r="AX1843" s="16">
        <v>321350278</v>
      </c>
      <c r="AY1843" s="16">
        <v>3104670557</v>
      </c>
      <c r="AZ1843" s="16" t="str">
        <f t="shared" ca="1" si="162"/>
        <v xml:space="preserve"> </v>
      </c>
      <c r="BA1843" s="16" t="s">
        <v>87</v>
      </c>
      <c r="BB1843" s="16" t="s">
        <v>87</v>
      </c>
      <c r="BC1843" s="16">
        <v>0</v>
      </c>
      <c r="BD1843" s="18" t="s">
        <v>87</v>
      </c>
      <c r="BE1843" s="16"/>
      <c r="BF1843" s="16" t="s">
        <v>364</v>
      </c>
      <c r="BG1843" s="31"/>
      <c r="BH1843" s="16"/>
      <c r="BI1843" s="19"/>
      <c r="BJ1843" s="16"/>
      <c r="BK1843" s="16"/>
      <c r="BL1843" s="34"/>
    </row>
    <row r="1844" spans="1:64">
      <c r="A1844" s="15">
        <v>2040</v>
      </c>
      <c r="B1844" s="16">
        <v>301</v>
      </c>
      <c r="C1844" s="17" t="s">
        <v>112</v>
      </c>
      <c r="D1844" s="18">
        <v>1069762189</v>
      </c>
      <c r="E1844" s="18">
        <v>1069762189</v>
      </c>
      <c r="F1844" s="18">
        <v>1069762189</v>
      </c>
      <c r="G1844" s="17" t="s">
        <v>8596</v>
      </c>
      <c r="H1844" s="16" t="s">
        <v>89</v>
      </c>
      <c r="I1844" s="19">
        <v>35824</v>
      </c>
      <c r="J1844" s="16">
        <f t="shared" ca="1" si="161"/>
        <v>27</v>
      </c>
      <c r="K1844" s="17" t="s">
        <v>67</v>
      </c>
      <c r="L1844" s="16">
        <v>4044</v>
      </c>
      <c r="M1844" s="16">
        <v>11</v>
      </c>
      <c r="N1844" s="16" t="s">
        <v>916</v>
      </c>
      <c r="O1844" s="35" t="s">
        <v>917</v>
      </c>
      <c r="P1844" s="16" t="s">
        <v>71</v>
      </c>
      <c r="Q1844" s="16" t="s">
        <v>131</v>
      </c>
      <c r="R1844" s="38" t="s">
        <v>73</v>
      </c>
      <c r="S1844" s="22"/>
      <c r="T1844" s="22">
        <v>2040</v>
      </c>
      <c r="U1844" s="22" t="s">
        <v>916</v>
      </c>
      <c r="V1844" s="37" t="s">
        <v>917</v>
      </c>
      <c r="W1844" s="16">
        <v>1000</v>
      </c>
      <c r="X1844" s="16" t="s">
        <v>74</v>
      </c>
      <c r="Y1844" s="16" t="s">
        <v>3599</v>
      </c>
      <c r="Z1844" s="16" t="s">
        <v>8226</v>
      </c>
      <c r="AA1844" s="16" t="s">
        <v>76</v>
      </c>
      <c r="AB1844" s="16" t="s">
        <v>76</v>
      </c>
      <c r="AC1844" s="16" t="s">
        <v>76</v>
      </c>
      <c r="AD1844" s="16" t="s">
        <v>8597</v>
      </c>
      <c r="AE1844" s="16" t="s">
        <v>1324</v>
      </c>
      <c r="AF1844" s="24">
        <v>1909076</v>
      </c>
      <c r="AG1844" s="25" t="s">
        <v>78</v>
      </c>
      <c r="AH1844" s="93">
        <v>1909076</v>
      </c>
      <c r="AI1844" s="26" t="s">
        <v>78</v>
      </c>
      <c r="AJ1844" s="27">
        <v>43683</v>
      </c>
      <c r="AK1844" s="19"/>
      <c r="AL1844" s="28">
        <f t="shared" ca="1" si="160"/>
        <v>5.583333333333333</v>
      </c>
      <c r="AM1844" s="16" t="s">
        <v>120</v>
      </c>
      <c r="AN1844" s="16" t="s">
        <v>121</v>
      </c>
      <c r="AO1844" s="36" t="s">
        <v>82</v>
      </c>
      <c r="AP1844" s="30">
        <v>6.9690000000000002E-2</v>
      </c>
      <c r="AQ1844" s="31" t="s">
        <v>8598</v>
      </c>
      <c r="AR1844" s="16" t="s">
        <v>8599</v>
      </c>
      <c r="AS1844" s="16" t="s">
        <v>107</v>
      </c>
      <c r="AT1844" s="16"/>
      <c r="AU1844" s="33"/>
      <c r="AV1844" s="16"/>
      <c r="AW1844" s="16" t="s">
        <v>8600</v>
      </c>
      <c r="AX1844" s="16">
        <v>3204471437</v>
      </c>
      <c r="AY1844" s="16" t="s">
        <v>78</v>
      </c>
      <c r="AZ1844" s="16" t="str">
        <f t="shared" ca="1" si="162"/>
        <v xml:space="preserve"> </v>
      </c>
      <c r="BA1844" s="16" t="s">
        <v>87</v>
      </c>
      <c r="BB1844" s="16" t="s">
        <v>87</v>
      </c>
      <c r="BC1844" s="16"/>
      <c r="BD1844" s="18" t="s">
        <v>87</v>
      </c>
      <c r="BE1844" s="16"/>
      <c r="BF1844" s="16" t="s">
        <v>8601</v>
      </c>
      <c r="BG1844" s="31"/>
      <c r="BH1844" s="16"/>
      <c r="BI1844" s="19"/>
      <c r="BJ1844" s="16"/>
      <c r="BK1844" s="16"/>
      <c r="BL1844" s="34"/>
    </row>
    <row r="1845" spans="1:64">
      <c r="A1845" s="15">
        <v>2041</v>
      </c>
      <c r="B1845" s="16">
        <v>301</v>
      </c>
      <c r="C1845" s="17" t="s">
        <v>112</v>
      </c>
      <c r="D1845" s="18">
        <v>39771444</v>
      </c>
      <c r="E1845" s="18">
        <v>39771444</v>
      </c>
      <c r="F1845" s="18">
        <v>39771444</v>
      </c>
      <c r="G1845" s="17" t="s">
        <v>8602</v>
      </c>
      <c r="H1845" s="16" t="s">
        <v>89</v>
      </c>
      <c r="I1845" s="19" t="s">
        <v>8603</v>
      </c>
      <c r="J1845" s="16">
        <f t="shared" ca="1" si="161"/>
        <v>51</v>
      </c>
      <c r="K1845" s="17" t="s">
        <v>67</v>
      </c>
      <c r="L1845" s="16">
        <v>4210</v>
      </c>
      <c r="M1845" s="16">
        <v>16</v>
      </c>
      <c r="N1845" s="16" t="s">
        <v>248</v>
      </c>
      <c r="O1845" s="35" t="s">
        <v>130</v>
      </c>
      <c r="P1845" s="16" t="s">
        <v>71</v>
      </c>
      <c r="Q1845" s="16" t="s">
        <v>131</v>
      </c>
      <c r="R1845" s="38" t="s">
        <v>73</v>
      </c>
      <c r="S1845" s="22"/>
      <c r="T1845" s="22">
        <v>2041</v>
      </c>
      <c r="U1845" s="22" t="s">
        <v>248</v>
      </c>
      <c r="V1845" s="37" t="s">
        <v>130</v>
      </c>
      <c r="W1845" s="16">
        <v>3000</v>
      </c>
      <c r="X1845" s="16" t="s">
        <v>74</v>
      </c>
      <c r="Y1845" s="16" t="s">
        <v>170</v>
      </c>
      <c r="Z1845" s="16" t="s">
        <v>377</v>
      </c>
      <c r="AA1845" s="16" t="s">
        <v>76</v>
      </c>
      <c r="AB1845" s="16" t="s">
        <v>76</v>
      </c>
      <c r="AC1845" s="16" t="s">
        <v>76</v>
      </c>
      <c r="AD1845" s="16" t="s">
        <v>8604</v>
      </c>
      <c r="AE1845" s="16" t="s">
        <v>1324</v>
      </c>
      <c r="AF1845" s="24">
        <v>2328818</v>
      </c>
      <c r="AG1845" s="25" t="s">
        <v>78</v>
      </c>
      <c r="AH1845" s="24">
        <v>2328818</v>
      </c>
      <c r="AI1845" s="26" t="s">
        <v>78</v>
      </c>
      <c r="AJ1845" s="27">
        <v>43011</v>
      </c>
      <c r="AK1845" s="19"/>
      <c r="AL1845" s="28">
        <f t="shared" ca="1" si="160"/>
        <v>7.5</v>
      </c>
      <c r="AM1845" s="16" t="s">
        <v>93</v>
      </c>
      <c r="AN1845" s="16" t="s">
        <v>121</v>
      </c>
      <c r="AO1845" s="36" t="s">
        <v>82</v>
      </c>
      <c r="AP1845" s="30">
        <v>6.9690000000000002E-2</v>
      </c>
      <c r="AQ1845" s="31" t="s">
        <v>8605</v>
      </c>
      <c r="AR1845" s="16" t="s">
        <v>8605</v>
      </c>
      <c r="AS1845" s="16" t="s">
        <v>84</v>
      </c>
      <c r="AT1845" s="16"/>
      <c r="AU1845" s="33"/>
      <c r="AV1845" s="16"/>
      <c r="AW1845" s="16" t="s">
        <v>8606</v>
      </c>
      <c r="AX1845" s="16">
        <v>3124287104</v>
      </c>
      <c r="AY1845" s="16" t="s">
        <v>78</v>
      </c>
      <c r="AZ1845" s="16" t="str">
        <f t="shared" ca="1" si="162"/>
        <v xml:space="preserve"> </v>
      </c>
      <c r="BA1845" s="16" t="s">
        <v>87</v>
      </c>
      <c r="BB1845" s="16" t="s">
        <v>87</v>
      </c>
      <c r="BC1845" s="16"/>
      <c r="BD1845" s="18" t="s">
        <v>87</v>
      </c>
      <c r="BE1845" s="16"/>
      <c r="BF1845" s="16" t="s">
        <v>87</v>
      </c>
      <c r="BG1845" s="31"/>
      <c r="BH1845" s="16"/>
      <c r="BI1845" s="19"/>
      <c r="BJ1845" s="16"/>
      <c r="BK1845" s="16"/>
      <c r="BL1845" s="34"/>
    </row>
    <row r="1846" spans="1:64">
      <c r="A1846" s="15">
        <v>2042</v>
      </c>
      <c r="B1846" s="16">
        <v>301</v>
      </c>
      <c r="C1846" s="17" t="s">
        <v>112</v>
      </c>
      <c r="D1846" s="18">
        <v>22516024</v>
      </c>
      <c r="E1846" s="18">
        <v>22516024</v>
      </c>
      <c r="F1846" s="18">
        <v>22516024</v>
      </c>
      <c r="G1846" s="17" t="s">
        <v>8607</v>
      </c>
      <c r="H1846" s="16" t="s">
        <v>89</v>
      </c>
      <c r="I1846" s="19">
        <v>29585</v>
      </c>
      <c r="J1846" s="16">
        <f t="shared" ca="1" si="161"/>
        <v>44</v>
      </c>
      <c r="K1846" s="17" t="s">
        <v>67</v>
      </c>
      <c r="L1846" s="16">
        <v>4210</v>
      </c>
      <c r="M1846" s="16">
        <v>16</v>
      </c>
      <c r="N1846" s="16" t="s">
        <v>248</v>
      </c>
      <c r="O1846" s="35" t="s">
        <v>130</v>
      </c>
      <c r="P1846" s="16" t="s">
        <v>71</v>
      </c>
      <c r="Q1846" s="16" t="s">
        <v>131</v>
      </c>
      <c r="R1846" s="38" t="s">
        <v>73</v>
      </c>
      <c r="S1846" s="22"/>
      <c r="T1846" s="22">
        <v>2042</v>
      </c>
      <c r="U1846" s="22" t="s">
        <v>248</v>
      </c>
      <c r="V1846" s="37" t="s">
        <v>130</v>
      </c>
      <c r="W1846" s="16">
        <v>1000</v>
      </c>
      <c r="X1846" s="16" t="s">
        <v>74</v>
      </c>
      <c r="Y1846" s="16" t="s">
        <v>3599</v>
      </c>
      <c r="Z1846" s="16" t="s">
        <v>8249</v>
      </c>
      <c r="AA1846" s="16" t="s">
        <v>76</v>
      </c>
      <c r="AB1846" s="16" t="s">
        <v>76</v>
      </c>
      <c r="AC1846" s="16" t="s">
        <v>76</v>
      </c>
      <c r="AD1846" s="16" t="s">
        <v>8608</v>
      </c>
      <c r="AE1846" s="16" t="s">
        <v>1324</v>
      </c>
      <c r="AF1846" s="24">
        <v>2328818</v>
      </c>
      <c r="AG1846" s="25" t="s">
        <v>78</v>
      </c>
      <c r="AH1846" s="24">
        <v>2328818</v>
      </c>
      <c r="AI1846" s="26" t="s">
        <v>78</v>
      </c>
      <c r="AJ1846" s="27">
        <v>43040</v>
      </c>
      <c r="AK1846" s="19"/>
      <c r="AL1846" s="28">
        <f t="shared" ca="1" si="160"/>
        <v>7.416666666666667</v>
      </c>
      <c r="AM1846" s="16" t="s">
        <v>120</v>
      </c>
      <c r="AN1846" s="16" t="s">
        <v>121</v>
      </c>
      <c r="AO1846" s="36" t="s">
        <v>82</v>
      </c>
      <c r="AP1846" s="30">
        <v>6.9690000000000002E-2</v>
      </c>
      <c r="AQ1846" s="31" t="s">
        <v>8609</v>
      </c>
      <c r="AR1846" s="16" t="s">
        <v>8609</v>
      </c>
      <c r="AS1846" s="16" t="s">
        <v>84</v>
      </c>
      <c r="AT1846" s="16"/>
      <c r="AU1846" s="33"/>
      <c r="AV1846" s="16"/>
      <c r="AW1846" s="16" t="s">
        <v>8610</v>
      </c>
      <c r="AX1846" s="16">
        <v>3105293591</v>
      </c>
      <c r="AY1846" s="16" t="s">
        <v>78</v>
      </c>
      <c r="AZ1846" s="16" t="str">
        <f t="shared" ca="1" si="162"/>
        <v xml:space="preserve"> </v>
      </c>
      <c r="BA1846" s="16" t="s">
        <v>87</v>
      </c>
      <c r="BB1846" s="16" t="s">
        <v>87</v>
      </c>
      <c r="BC1846" s="16"/>
      <c r="BD1846" s="18" t="s">
        <v>87</v>
      </c>
      <c r="BE1846" s="16"/>
      <c r="BF1846" s="16" t="s">
        <v>87</v>
      </c>
      <c r="BG1846" s="31"/>
      <c r="BH1846" s="16"/>
      <c r="BI1846" s="19"/>
      <c r="BJ1846" s="16"/>
      <c r="BK1846" s="16"/>
      <c r="BL1846" s="34"/>
    </row>
    <row r="1847" spans="1:64">
      <c r="A1847" s="15">
        <v>2043</v>
      </c>
      <c r="B1847" s="16">
        <v>301</v>
      </c>
      <c r="C1847" s="17" t="s">
        <v>112</v>
      </c>
      <c r="D1847" s="18">
        <v>1001066448</v>
      </c>
      <c r="E1847" s="18">
        <v>1001066448</v>
      </c>
      <c r="F1847" s="18">
        <v>1001066448</v>
      </c>
      <c r="G1847" s="17" t="s">
        <v>8611</v>
      </c>
      <c r="H1847" s="16" t="s">
        <v>851</v>
      </c>
      <c r="I1847" s="19">
        <v>37470</v>
      </c>
      <c r="J1847" s="16">
        <f t="shared" ca="1" si="161"/>
        <v>22</v>
      </c>
      <c r="K1847" s="17" t="s">
        <v>67</v>
      </c>
      <c r="L1847" s="16">
        <v>4210</v>
      </c>
      <c r="M1847" s="16">
        <v>16</v>
      </c>
      <c r="N1847" s="16" t="s">
        <v>248</v>
      </c>
      <c r="O1847" s="35" t="s">
        <v>130</v>
      </c>
      <c r="P1847" s="16" t="s">
        <v>71</v>
      </c>
      <c r="Q1847" s="16" t="s">
        <v>131</v>
      </c>
      <c r="R1847" s="38" t="s">
        <v>73</v>
      </c>
      <c r="S1847" s="22"/>
      <c r="T1847" s="22">
        <v>2043</v>
      </c>
      <c r="U1847" s="22" t="s">
        <v>248</v>
      </c>
      <c r="V1847" s="37" t="s">
        <v>130</v>
      </c>
      <c r="W1847" s="16">
        <v>1000</v>
      </c>
      <c r="X1847" s="16" t="s">
        <v>74</v>
      </c>
      <c r="Y1847" s="16" t="s">
        <v>118</v>
      </c>
      <c r="Z1847" s="16" t="s">
        <v>118</v>
      </c>
      <c r="AA1847" s="16" t="s">
        <v>76</v>
      </c>
      <c r="AB1847" s="16" t="s">
        <v>76</v>
      </c>
      <c r="AC1847" s="16" t="s">
        <v>76</v>
      </c>
      <c r="AD1847" s="16" t="s">
        <v>8612</v>
      </c>
      <c r="AE1847" s="16" t="s">
        <v>1324</v>
      </c>
      <c r="AF1847" s="24">
        <v>2328818</v>
      </c>
      <c r="AG1847" s="25" t="s">
        <v>78</v>
      </c>
      <c r="AH1847" s="24">
        <v>2328818</v>
      </c>
      <c r="AI1847" s="26" t="s">
        <v>78</v>
      </c>
      <c r="AJ1847" s="27">
        <v>45338</v>
      </c>
      <c r="AK1847" s="19" t="s">
        <v>8613</v>
      </c>
      <c r="AL1847" s="28">
        <f t="shared" ca="1" si="160"/>
        <v>1.0833333333333333</v>
      </c>
      <c r="AM1847" s="16" t="s">
        <v>3486</v>
      </c>
      <c r="AN1847" s="16" t="s">
        <v>94</v>
      </c>
      <c r="AO1847" s="36" t="s">
        <v>82</v>
      </c>
      <c r="AP1847" s="30">
        <v>5.2199999999999998E-3</v>
      </c>
      <c r="AQ1847" s="31" t="s">
        <v>8614</v>
      </c>
      <c r="AR1847" s="16" t="s">
        <v>8615</v>
      </c>
      <c r="AS1847" s="16" t="s">
        <v>3180</v>
      </c>
      <c r="AT1847" s="16"/>
      <c r="AU1847" s="33"/>
      <c r="AV1847" s="16"/>
      <c r="AW1847" s="16" t="s">
        <v>8616</v>
      </c>
      <c r="AX1847" s="16">
        <v>3118681999</v>
      </c>
      <c r="AY1847" s="16" t="s">
        <v>78</v>
      </c>
      <c r="AZ1847" s="16" t="str">
        <f t="shared" ca="1" si="162"/>
        <v xml:space="preserve"> </v>
      </c>
      <c r="BA1847" s="16" t="s">
        <v>87</v>
      </c>
      <c r="BB1847" s="16" t="s">
        <v>87</v>
      </c>
      <c r="BC1847" s="16">
        <v>0</v>
      </c>
      <c r="BD1847" s="18" t="s">
        <v>87</v>
      </c>
      <c r="BE1847" s="16"/>
      <c r="BF1847" s="16" t="s">
        <v>87</v>
      </c>
      <c r="BG1847" s="31"/>
      <c r="BH1847" s="16"/>
      <c r="BI1847" s="19"/>
      <c r="BJ1847" s="16"/>
      <c r="BK1847" s="16"/>
      <c r="BL1847" s="34"/>
    </row>
    <row r="1848" spans="1:64">
      <c r="A1848" s="15">
        <v>2044</v>
      </c>
      <c r="B1848" s="16">
        <v>301</v>
      </c>
      <c r="C1848" s="17" t="s">
        <v>112</v>
      </c>
      <c r="D1848" s="18">
        <v>1030523103</v>
      </c>
      <c r="E1848" s="18">
        <v>1030523103</v>
      </c>
      <c r="F1848" s="18">
        <v>1030523103</v>
      </c>
      <c r="G1848" s="17" t="s">
        <v>8617</v>
      </c>
      <c r="H1848" s="16" t="s">
        <v>89</v>
      </c>
      <c r="I1848" s="19" t="s">
        <v>8618</v>
      </c>
      <c r="J1848" s="16">
        <f t="shared" ca="1" si="161"/>
        <v>39</v>
      </c>
      <c r="K1848" s="17" t="s">
        <v>67</v>
      </c>
      <c r="L1848" s="16">
        <v>4210</v>
      </c>
      <c r="M1848" s="16">
        <v>16</v>
      </c>
      <c r="N1848" s="16" t="s">
        <v>248</v>
      </c>
      <c r="O1848" s="35" t="s">
        <v>130</v>
      </c>
      <c r="P1848" s="16" t="s">
        <v>71</v>
      </c>
      <c r="Q1848" s="16" t="s">
        <v>131</v>
      </c>
      <c r="R1848" s="38" t="s">
        <v>73</v>
      </c>
      <c r="S1848" s="22"/>
      <c r="T1848" s="22">
        <v>2044</v>
      </c>
      <c r="U1848" s="22" t="s">
        <v>248</v>
      </c>
      <c r="V1848" s="37" t="s">
        <v>130</v>
      </c>
      <c r="W1848" s="16">
        <v>1000</v>
      </c>
      <c r="X1848" s="16" t="s">
        <v>74</v>
      </c>
      <c r="Y1848" s="16" t="s">
        <v>3599</v>
      </c>
      <c r="Z1848" s="16" t="s">
        <v>8338</v>
      </c>
      <c r="AA1848" s="16" t="s">
        <v>76</v>
      </c>
      <c r="AB1848" s="16" t="s">
        <v>76</v>
      </c>
      <c r="AC1848" s="16" t="s">
        <v>76</v>
      </c>
      <c r="AD1848" s="16"/>
      <c r="AE1848" s="16" t="s">
        <v>1324</v>
      </c>
      <c r="AF1848" s="24">
        <v>2328818</v>
      </c>
      <c r="AG1848" s="25" t="s">
        <v>78</v>
      </c>
      <c r="AH1848" s="24">
        <v>2328818</v>
      </c>
      <c r="AI1848" s="26" t="s">
        <v>78</v>
      </c>
      <c r="AJ1848" s="27">
        <v>44396</v>
      </c>
      <c r="AK1848" s="19" t="s">
        <v>8619</v>
      </c>
      <c r="AL1848" s="28">
        <f t="shared" ca="1" si="160"/>
        <v>3.6666666666666665</v>
      </c>
      <c r="AM1848" s="16" t="s">
        <v>120</v>
      </c>
      <c r="AN1848" s="16" t="s">
        <v>240</v>
      </c>
      <c r="AO1848" s="36" t="s">
        <v>82</v>
      </c>
      <c r="AP1848" s="30">
        <v>6.9690000000000002E-2</v>
      </c>
      <c r="AQ1848" s="31" t="s">
        <v>8620</v>
      </c>
      <c r="AR1848" s="16" t="s">
        <v>8620</v>
      </c>
      <c r="AS1848" s="16" t="s">
        <v>263</v>
      </c>
      <c r="AT1848" s="16" t="s">
        <v>1197</v>
      </c>
      <c r="AU1848" s="33"/>
      <c r="AV1848" s="16"/>
      <c r="AW1848" s="16" t="s">
        <v>8621</v>
      </c>
      <c r="AX1848" s="16">
        <v>3502368493</v>
      </c>
      <c r="AY1848" s="16" t="s">
        <v>78</v>
      </c>
      <c r="AZ1848" s="16" t="str">
        <f t="shared" ca="1" si="162"/>
        <v xml:space="preserve"> </v>
      </c>
      <c r="BA1848" s="16" t="s">
        <v>87</v>
      </c>
      <c r="BB1848" s="16" t="s">
        <v>87</v>
      </c>
      <c r="BC1848" s="16">
        <f>9+4/12</f>
        <v>9.3333333333333339</v>
      </c>
      <c r="BD1848" s="18" t="s">
        <v>87</v>
      </c>
      <c r="BE1848" s="16"/>
      <c r="BF1848" s="16" t="s">
        <v>87</v>
      </c>
      <c r="BG1848" s="31"/>
      <c r="BH1848" s="16"/>
      <c r="BI1848" s="19"/>
      <c r="BJ1848" s="16"/>
      <c r="BK1848" s="16"/>
      <c r="BL1848" s="34"/>
    </row>
    <row r="1849" spans="1:64">
      <c r="A1849" s="99" t="s">
        <v>3596</v>
      </c>
      <c r="B1849" s="16"/>
      <c r="C1849" s="17" t="s">
        <v>112</v>
      </c>
      <c r="D1849" s="18">
        <v>1065640501</v>
      </c>
      <c r="E1849" s="18" t="e">
        <v>#N/A</v>
      </c>
      <c r="F1849" s="18" t="e">
        <v>#N/A</v>
      </c>
      <c r="G1849" s="100" t="s">
        <v>8622</v>
      </c>
      <c r="H1849" s="16" t="s">
        <v>89</v>
      </c>
      <c r="I1849" s="19">
        <v>33724</v>
      </c>
      <c r="J1849" s="16">
        <f t="shared" ca="1" si="161"/>
        <v>32</v>
      </c>
      <c r="K1849" s="17" t="s">
        <v>8623</v>
      </c>
      <c r="L1849" s="16">
        <v>3137</v>
      </c>
      <c r="M1849" s="16">
        <v>10</v>
      </c>
      <c r="N1849" s="22" t="s">
        <v>822</v>
      </c>
      <c r="O1849" s="35" t="s">
        <v>455</v>
      </c>
      <c r="P1849" s="16" t="s">
        <v>8624</v>
      </c>
      <c r="Q1849" s="16" t="s">
        <v>117</v>
      </c>
      <c r="R1849" s="22" t="s">
        <v>8625</v>
      </c>
      <c r="S1849" s="22"/>
      <c r="T1849" s="22">
        <v>226</v>
      </c>
      <c r="U1849" s="22" t="s">
        <v>822</v>
      </c>
      <c r="V1849" s="22" t="s">
        <v>456</v>
      </c>
      <c r="W1849" s="16">
        <v>4000</v>
      </c>
      <c r="X1849" s="16" t="s">
        <v>259</v>
      </c>
      <c r="Y1849" s="16" t="s">
        <v>918</v>
      </c>
      <c r="Z1849" s="16" t="s">
        <v>918</v>
      </c>
      <c r="AA1849" s="16" t="s">
        <v>76</v>
      </c>
      <c r="AB1849" s="16" t="s">
        <v>76</v>
      </c>
      <c r="AC1849" s="16" t="s">
        <v>76</v>
      </c>
      <c r="AD1849" s="16" t="s">
        <v>919</v>
      </c>
      <c r="AE1849" s="16" t="s">
        <v>77</v>
      </c>
      <c r="AF1849" s="24">
        <v>2436984</v>
      </c>
      <c r="AG1849" s="25" t="s">
        <v>78</v>
      </c>
      <c r="AH1849" s="24">
        <v>2436984</v>
      </c>
      <c r="AI1849" s="26" t="s">
        <v>78</v>
      </c>
      <c r="AJ1849" s="27">
        <v>44334</v>
      </c>
      <c r="AK1849" s="19" t="s">
        <v>8626</v>
      </c>
      <c r="AL1849" s="28">
        <f t="shared" ca="1" si="160"/>
        <v>3.8333333333333335</v>
      </c>
      <c r="AM1849" s="16" t="s">
        <v>183</v>
      </c>
      <c r="AN1849" s="16" t="s">
        <v>94</v>
      </c>
      <c r="AO1849" s="36" t="s">
        <v>82</v>
      </c>
      <c r="AP1849" s="30">
        <v>5.2199999999999998E-3</v>
      </c>
      <c r="AQ1849" s="31" t="s">
        <v>8627</v>
      </c>
      <c r="AR1849" s="17" t="s">
        <v>8628</v>
      </c>
      <c r="AS1849" s="16" t="s">
        <v>84</v>
      </c>
      <c r="AT1849" s="16"/>
      <c r="AU1849" s="33"/>
      <c r="AV1849" s="17"/>
      <c r="AW1849" s="16" t="s">
        <v>8629</v>
      </c>
      <c r="AX1849" s="16">
        <v>3005788367</v>
      </c>
      <c r="AY1849" s="16" t="s">
        <v>78</v>
      </c>
      <c r="AZ1849" s="16" t="str">
        <f t="shared" ca="1" si="162"/>
        <v xml:space="preserve"> </v>
      </c>
      <c r="BA1849" s="16" t="s">
        <v>87</v>
      </c>
      <c r="BB1849" s="16" t="s">
        <v>87</v>
      </c>
      <c r="BC1849" s="16"/>
      <c r="BD1849" s="18" t="s">
        <v>153</v>
      </c>
      <c r="BE1849" s="16"/>
      <c r="BF1849" s="16" t="s">
        <v>364</v>
      </c>
      <c r="BG1849" s="44"/>
      <c r="BH1849" s="16"/>
      <c r="BI1849" s="19"/>
      <c r="BJ1849" s="16"/>
      <c r="BK1849" s="16"/>
      <c r="BL1849" s="34"/>
    </row>
    <row r="1850" spans="1:64">
      <c r="A1850" s="99" t="s">
        <v>3596</v>
      </c>
      <c r="B1850" s="16"/>
      <c r="C1850" s="17" t="s">
        <v>112</v>
      </c>
      <c r="D1850" s="18">
        <v>53064844</v>
      </c>
      <c r="E1850" s="18">
        <v>53064844</v>
      </c>
      <c r="F1850" s="18">
        <v>53064844</v>
      </c>
      <c r="G1850" s="100" t="s">
        <v>8630</v>
      </c>
      <c r="H1850" s="16" t="s">
        <v>89</v>
      </c>
      <c r="I1850" s="19" t="s">
        <v>8631</v>
      </c>
      <c r="J1850" s="16">
        <f t="shared" ca="1" si="161"/>
        <v>42</v>
      </c>
      <c r="K1850" s="17" t="s">
        <v>8623</v>
      </c>
      <c r="L1850" s="16">
        <v>3137</v>
      </c>
      <c r="M1850" s="16">
        <v>11</v>
      </c>
      <c r="N1850" s="22" t="s">
        <v>603</v>
      </c>
      <c r="O1850" s="21" t="s">
        <v>455</v>
      </c>
      <c r="P1850" s="16" t="s">
        <v>8624</v>
      </c>
      <c r="Q1850" s="16" t="s">
        <v>117</v>
      </c>
      <c r="R1850" s="22" t="s">
        <v>8625</v>
      </c>
      <c r="S1850" s="22"/>
      <c r="T1850" s="22">
        <v>123</v>
      </c>
      <c r="U1850" s="22" t="s">
        <v>603</v>
      </c>
      <c r="V1850" s="22" t="s">
        <v>456</v>
      </c>
      <c r="W1850" s="16"/>
      <c r="X1850" s="16" t="s">
        <v>259</v>
      </c>
      <c r="Y1850" s="16" t="s">
        <v>984</v>
      </c>
      <c r="Z1850" s="16" t="s">
        <v>984</v>
      </c>
      <c r="AA1850" s="16" t="s">
        <v>76</v>
      </c>
      <c r="AB1850" s="16" t="s">
        <v>76</v>
      </c>
      <c r="AC1850" s="16" t="s">
        <v>76</v>
      </c>
      <c r="AD1850" s="16" t="s">
        <v>8632</v>
      </c>
      <c r="AE1850" s="16" t="s">
        <v>77</v>
      </c>
      <c r="AF1850" s="24">
        <v>2569133</v>
      </c>
      <c r="AG1850" s="25" t="s">
        <v>78</v>
      </c>
      <c r="AH1850" s="24">
        <v>2569133</v>
      </c>
      <c r="AI1850" s="26" t="s">
        <v>78</v>
      </c>
      <c r="AJ1850" s="27">
        <v>44336</v>
      </c>
      <c r="AK1850" s="19" t="s">
        <v>8633</v>
      </c>
      <c r="AL1850" s="28">
        <f t="shared" ca="1" si="160"/>
        <v>3.8333333333333335</v>
      </c>
      <c r="AM1850" s="16" t="s">
        <v>93</v>
      </c>
      <c r="AN1850" s="16" t="s">
        <v>121</v>
      </c>
      <c r="AO1850" s="36" t="s">
        <v>82</v>
      </c>
      <c r="AP1850" s="30">
        <v>5.2199999999999998E-3</v>
      </c>
      <c r="AQ1850" s="31" t="s">
        <v>8634</v>
      </c>
      <c r="AR1850" s="17" t="s">
        <v>8635</v>
      </c>
      <c r="AS1850" s="16" t="s">
        <v>84</v>
      </c>
      <c r="AT1850" s="16"/>
      <c r="AU1850" s="33" t="s">
        <v>866</v>
      </c>
      <c r="AV1850" s="17"/>
      <c r="AW1850" s="16" t="s">
        <v>8636</v>
      </c>
      <c r="AX1850" s="16">
        <v>3193838516</v>
      </c>
      <c r="AY1850" s="16" t="s">
        <v>78</v>
      </c>
      <c r="AZ1850" s="16" t="str">
        <f t="shared" ca="1" si="162"/>
        <v xml:space="preserve"> </v>
      </c>
      <c r="BA1850" s="16" t="s">
        <v>87</v>
      </c>
      <c r="BB1850" s="16" t="s">
        <v>87</v>
      </c>
      <c r="BC1850" s="16">
        <v>4.416666666666667</v>
      </c>
      <c r="BD1850" s="18" t="s">
        <v>87</v>
      </c>
      <c r="BE1850" s="16"/>
      <c r="BF1850" s="16" t="s">
        <v>87</v>
      </c>
      <c r="BG1850" s="44"/>
      <c r="BH1850" s="16"/>
      <c r="BI1850" s="19"/>
      <c r="BJ1850" s="16"/>
      <c r="BK1850" s="16"/>
      <c r="BL1850" s="34"/>
    </row>
    <row r="1851" spans="1:64" ht="22.5">
      <c r="A1851" s="99" t="s">
        <v>3596</v>
      </c>
      <c r="B1851" s="16"/>
      <c r="C1851" s="17" t="s">
        <v>112</v>
      </c>
      <c r="D1851" s="18">
        <v>27806723</v>
      </c>
      <c r="E1851" s="18">
        <v>27806723</v>
      </c>
      <c r="F1851" s="18">
        <v>27806723</v>
      </c>
      <c r="G1851" s="100" t="s">
        <v>8637</v>
      </c>
      <c r="H1851" s="16" t="s">
        <v>89</v>
      </c>
      <c r="I1851" s="19" t="s">
        <v>8638</v>
      </c>
      <c r="J1851" s="16">
        <f t="shared" ca="1" si="161"/>
        <v>45</v>
      </c>
      <c r="K1851" s="17" t="s">
        <v>8623</v>
      </c>
      <c r="L1851" s="16">
        <v>3137</v>
      </c>
      <c r="M1851" s="16">
        <v>11</v>
      </c>
      <c r="N1851" s="22" t="s">
        <v>603</v>
      </c>
      <c r="O1851" s="21" t="s">
        <v>455</v>
      </c>
      <c r="P1851" s="16" t="s">
        <v>8624</v>
      </c>
      <c r="Q1851" s="16" t="s">
        <v>117</v>
      </c>
      <c r="R1851" s="22" t="s">
        <v>8625</v>
      </c>
      <c r="S1851" s="22"/>
      <c r="T1851" s="22">
        <v>307</v>
      </c>
      <c r="U1851" s="22" t="s">
        <v>603</v>
      </c>
      <c r="V1851" s="22" t="s">
        <v>456</v>
      </c>
      <c r="W1851" s="16">
        <v>2000</v>
      </c>
      <c r="X1851" s="16" t="s">
        <v>181</v>
      </c>
      <c r="Y1851" s="33" t="s">
        <v>204</v>
      </c>
      <c r="Z1851" s="33" t="s">
        <v>204</v>
      </c>
      <c r="AA1851" s="16" t="s">
        <v>145</v>
      </c>
      <c r="AB1851" s="16" t="s">
        <v>146</v>
      </c>
      <c r="AC1851" s="16" t="s">
        <v>147</v>
      </c>
      <c r="AD1851" s="16" t="s">
        <v>8639</v>
      </c>
      <c r="AE1851" s="16" t="s">
        <v>77</v>
      </c>
      <c r="AF1851" s="24">
        <v>2569133</v>
      </c>
      <c r="AG1851" s="25" t="s">
        <v>78</v>
      </c>
      <c r="AH1851" s="24">
        <v>2569133</v>
      </c>
      <c r="AI1851" s="26" t="s">
        <v>78</v>
      </c>
      <c r="AJ1851" s="27">
        <v>44348</v>
      </c>
      <c r="AK1851" s="19" t="s">
        <v>8640</v>
      </c>
      <c r="AL1851" s="28">
        <f t="shared" ca="1" si="160"/>
        <v>3.8333333333333335</v>
      </c>
      <c r="AM1851" s="16" t="s">
        <v>120</v>
      </c>
      <c r="AN1851" s="16" t="s">
        <v>121</v>
      </c>
      <c r="AO1851" s="36" t="s">
        <v>148</v>
      </c>
      <c r="AP1851" s="30">
        <v>6.9690000000000002E-2</v>
      </c>
      <c r="AQ1851" s="31" t="s">
        <v>8641</v>
      </c>
      <c r="AR1851" s="16" t="s">
        <v>8642</v>
      </c>
      <c r="AS1851" s="16" t="s">
        <v>208</v>
      </c>
      <c r="AT1851" s="16"/>
      <c r="AU1851" s="33" t="s">
        <v>198</v>
      </c>
      <c r="AV1851" s="16" t="s">
        <v>2940</v>
      </c>
      <c r="AW1851" s="16" t="s">
        <v>8643</v>
      </c>
      <c r="AX1851" s="16">
        <v>3108732063</v>
      </c>
      <c r="AY1851" s="16">
        <v>3222501137</v>
      </c>
      <c r="AZ1851" s="16" t="str">
        <f t="shared" ca="1" si="162"/>
        <v xml:space="preserve"> </v>
      </c>
      <c r="BA1851" s="16" t="s">
        <v>87</v>
      </c>
      <c r="BB1851" s="16" t="s">
        <v>87</v>
      </c>
      <c r="BC1851" s="16">
        <f>4+5/12</f>
        <v>4.416666666666667</v>
      </c>
      <c r="BD1851" s="18" t="s">
        <v>87</v>
      </c>
      <c r="BE1851" s="16"/>
      <c r="BF1851" s="16" t="s">
        <v>87</v>
      </c>
      <c r="BG1851" s="31"/>
      <c r="BH1851" s="16"/>
      <c r="BI1851" s="19"/>
      <c r="BJ1851" s="16"/>
      <c r="BK1851" s="16"/>
      <c r="BL1851" s="34"/>
    </row>
    <row r="1852" spans="1:64">
      <c r="A1852" s="99" t="s">
        <v>3596</v>
      </c>
      <c r="B1852" s="16"/>
      <c r="C1852" s="17" t="s">
        <v>64</v>
      </c>
      <c r="D1852" s="18">
        <v>80018482</v>
      </c>
      <c r="E1852" s="18">
        <v>80018482</v>
      </c>
      <c r="F1852" s="18">
        <v>80018482</v>
      </c>
      <c r="G1852" s="100" t="s">
        <v>8644</v>
      </c>
      <c r="H1852" s="16" t="s">
        <v>89</v>
      </c>
      <c r="I1852" s="19" t="s">
        <v>8645</v>
      </c>
      <c r="J1852" s="16">
        <f t="shared" ca="1" si="161"/>
        <v>47</v>
      </c>
      <c r="K1852" s="17" t="s">
        <v>8623</v>
      </c>
      <c r="L1852" s="16">
        <v>3137</v>
      </c>
      <c r="M1852" s="16">
        <v>11</v>
      </c>
      <c r="N1852" s="22" t="s">
        <v>603</v>
      </c>
      <c r="O1852" s="21" t="s">
        <v>455</v>
      </c>
      <c r="P1852" s="16" t="s">
        <v>8624</v>
      </c>
      <c r="Q1852" s="16" t="s">
        <v>117</v>
      </c>
      <c r="R1852" s="22" t="s">
        <v>8625</v>
      </c>
      <c r="S1852" s="22"/>
      <c r="T1852" s="22">
        <v>122</v>
      </c>
      <c r="U1852" s="22" t="s">
        <v>603</v>
      </c>
      <c r="V1852" s="22" t="s">
        <v>456</v>
      </c>
      <c r="W1852" s="16">
        <v>2000</v>
      </c>
      <c r="X1852" s="16" t="s">
        <v>181</v>
      </c>
      <c r="Y1852" s="16" t="s">
        <v>182</v>
      </c>
      <c r="Z1852" s="16" t="s">
        <v>182</v>
      </c>
      <c r="AA1852" s="16" t="s">
        <v>145</v>
      </c>
      <c r="AB1852" s="16" t="s">
        <v>558</v>
      </c>
      <c r="AC1852" s="16" t="s">
        <v>559</v>
      </c>
      <c r="AD1852" s="16"/>
      <c r="AE1852" s="16" t="s">
        <v>77</v>
      </c>
      <c r="AF1852" s="24">
        <v>2569133</v>
      </c>
      <c r="AG1852" s="25" t="s">
        <v>78</v>
      </c>
      <c r="AH1852" s="24">
        <v>2569133</v>
      </c>
      <c r="AI1852" s="26" t="s">
        <v>78</v>
      </c>
      <c r="AJ1852" s="27">
        <v>44336</v>
      </c>
      <c r="AK1852" s="19" t="s">
        <v>8646</v>
      </c>
      <c r="AL1852" s="28">
        <f t="shared" ca="1" si="160"/>
        <v>3.8333333333333335</v>
      </c>
      <c r="AM1852" s="16" t="s">
        <v>120</v>
      </c>
      <c r="AN1852" s="16" t="s">
        <v>94</v>
      </c>
      <c r="AO1852" s="40" t="s">
        <v>562</v>
      </c>
      <c r="AP1852" s="30">
        <v>6.9690000000000002E-2</v>
      </c>
      <c r="AQ1852" s="31" t="s">
        <v>8647</v>
      </c>
      <c r="AR1852" s="16" t="s">
        <v>8647</v>
      </c>
      <c r="AS1852" s="16" t="s">
        <v>469</v>
      </c>
      <c r="AT1852" s="16" t="s">
        <v>8648</v>
      </c>
      <c r="AU1852" s="33"/>
      <c r="AV1852" s="16"/>
      <c r="AW1852" s="16" t="s">
        <v>8649</v>
      </c>
      <c r="AX1852" s="16">
        <v>3103054147</v>
      </c>
      <c r="AY1852" s="16">
        <v>3103500421</v>
      </c>
      <c r="AZ1852" s="16" t="str">
        <f t="shared" ca="1" si="162"/>
        <v xml:space="preserve"> </v>
      </c>
      <c r="BA1852" s="16" t="s">
        <v>87</v>
      </c>
      <c r="BB1852" s="16" t="s">
        <v>87</v>
      </c>
      <c r="BC1852" s="16">
        <v>8.25</v>
      </c>
      <c r="BD1852" s="18" t="s">
        <v>87</v>
      </c>
      <c r="BE1852" s="16"/>
      <c r="BF1852" s="16" t="s">
        <v>87</v>
      </c>
      <c r="BG1852" s="31"/>
      <c r="BH1852" s="16"/>
      <c r="BI1852" s="19"/>
      <c r="BJ1852" s="16"/>
      <c r="BK1852" s="16"/>
      <c r="BL1852" s="34"/>
    </row>
    <row r="1853" spans="1:64">
      <c r="A1853" s="99" t="s">
        <v>3596</v>
      </c>
      <c r="B1853" s="16"/>
      <c r="C1853" s="17" t="s">
        <v>64</v>
      </c>
      <c r="D1853" s="18">
        <v>72155479</v>
      </c>
      <c r="E1853" s="18">
        <v>72155479</v>
      </c>
      <c r="F1853" s="18">
        <v>72155479</v>
      </c>
      <c r="G1853" s="100" t="s">
        <v>8650</v>
      </c>
      <c r="H1853" s="16" t="s">
        <v>89</v>
      </c>
      <c r="I1853" s="19" t="s">
        <v>8651</v>
      </c>
      <c r="J1853" s="16">
        <f t="shared" ca="1" si="161"/>
        <v>56</v>
      </c>
      <c r="K1853" s="17" t="s">
        <v>8623</v>
      </c>
      <c r="L1853" s="16">
        <v>3137</v>
      </c>
      <c r="M1853" s="16">
        <v>11</v>
      </c>
      <c r="N1853" s="22" t="s">
        <v>603</v>
      </c>
      <c r="O1853" s="35" t="s">
        <v>455</v>
      </c>
      <c r="P1853" s="16" t="s">
        <v>8624</v>
      </c>
      <c r="Q1853" s="16" t="s">
        <v>117</v>
      </c>
      <c r="R1853" s="22" t="s">
        <v>8625</v>
      </c>
      <c r="S1853" s="22"/>
      <c r="T1853" s="22">
        <v>276</v>
      </c>
      <c r="U1853" s="22" t="s">
        <v>603</v>
      </c>
      <c r="V1853" s="22" t="s">
        <v>456</v>
      </c>
      <c r="W1853" s="16">
        <v>3000</v>
      </c>
      <c r="X1853" s="16" t="s">
        <v>170</v>
      </c>
      <c r="Y1853" s="16" t="s">
        <v>531</v>
      </c>
      <c r="Z1853" s="16" t="s">
        <v>531</v>
      </c>
      <c r="AA1853" s="16" t="s">
        <v>421</v>
      </c>
      <c r="AB1853" s="16" t="s">
        <v>581</v>
      </c>
      <c r="AC1853" s="16" t="s">
        <v>582</v>
      </c>
      <c r="AD1853" s="16"/>
      <c r="AE1853" s="16" t="s">
        <v>77</v>
      </c>
      <c r="AF1853" s="24">
        <v>2569133</v>
      </c>
      <c r="AG1853" s="25" t="s">
        <v>78</v>
      </c>
      <c r="AH1853" s="24">
        <v>2569133</v>
      </c>
      <c r="AI1853" s="26" t="s">
        <v>78</v>
      </c>
      <c r="AJ1853" s="27">
        <v>44336</v>
      </c>
      <c r="AK1853" s="19" t="s">
        <v>8652</v>
      </c>
      <c r="AL1853" s="28">
        <f t="shared" ca="1" si="160"/>
        <v>3.8333333333333335</v>
      </c>
      <c r="AM1853" s="16" t="s">
        <v>173</v>
      </c>
      <c r="AN1853" s="16" t="s">
        <v>94</v>
      </c>
      <c r="AO1853" s="36" t="s">
        <v>583</v>
      </c>
      <c r="AP1853" s="30">
        <v>6.9690000000000002E-2</v>
      </c>
      <c r="AQ1853" s="31" t="s">
        <v>8653</v>
      </c>
      <c r="AR1853" s="16" t="s">
        <v>8654</v>
      </c>
      <c r="AS1853" s="16" t="s">
        <v>84</v>
      </c>
      <c r="AT1853" s="16"/>
      <c r="AU1853" s="33" t="s">
        <v>198</v>
      </c>
      <c r="AV1853" s="16"/>
      <c r="AW1853" s="16" t="s">
        <v>8655</v>
      </c>
      <c r="AX1853" s="16">
        <v>3007915442</v>
      </c>
      <c r="AY1853" s="16" t="s">
        <v>78</v>
      </c>
      <c r="AZ1853" s="16" t="str">
        <f t="shared" ca="1" si="162"/>
        <v xml:space="preserve"> </v>
      </c>
      <c r="BA1853" s="16" t="s">
        <v>87</v>
      </c>
      <c r="BB1853" s="16" t="s">
        <v>87</v>
      </c>
      <c r="BC1853" s="16">
        <v>5.666666666666667</v>
      </c>
      <c r="BD1853" s="18" t="s">
        <v>87</v>
      </c>
      <c r="BE1853" s="16"/>
      <c r="BF1853" s="16" t="s">
        <v>87</v>
      </c>
      <c r="BG1853" s="31"/>
      <c r="BH1853" s="16"/>
      <c r="BI1853" s="19"/>
      <c r="BJ1853" s="16"/>
      <c r="BK1853" s="16"/>
      <c r="BL1853" s="34"/>
    </row>
    <row r="1854" spans="1:64">
      <c r="A1854" s="99" t="s">
        <v>3596</v>
      </c>
      <c r="B1854" s="16"/>
      <c r="C1854" s="17" t="s">
        <v>112</v>
      </c>
      <c r="D1854" s="18">
        <v>1121897417</v>
      </c>
      <c r="E1854" s="18">
        <v>1121897417</v>
      </c>
      <c r="F1854" s="18">
        <v>1121897417</v>
      </c>
      <c r="G1854" s="100" t="s">
        <v>8656</v>
      </c>
      <c r="H1854" s="16" t="s">
        <v>89</v>
      </c>
      <c r="I1854" s="19" t="s">
        <v>8657</v>
      </c>
      <c r="J1854" s="16">
        <f t="shared" ca="1" si="161"/>
        <v>32</v>
      </c>
      <c r="K1854" s="17" t="s">
        <v>8623</v>
      </c>
      <c r="L1854" s="16">
        <v>3137</v>
      </c>
      <c r="M1854" s="16">
        <v>11</v>
      </c>
      <c r="N1854" s="22" t="s">
        <v>603</v>
      </c>
      <c r="O1854" s="21" t="s">
        <v>455</v>
      </c>
      <c r="P1854" s="16" t="s">
        <v>8624</v>
      </c>
      <c r="Q1854" s="16" t="s">
        <v>117</v>
      </c>
      <c r="R1854" s="22" t="s">
        <v>8625</v>
      </c>
      <c r="S1854" s="22"/>
      <c r="T1854" s="22">
        <v>288</v>
      </c>
      <c r="U1854" s="22" t="s">
        <v>603</v>
      </c>
      <c r="V1854" s="22" t="s">
        <v>456</v>
      </c>
      <c r="W1854" s="16">
        <v>2000</v>
      </c>
      <c r="X1854" s="16" t="s">
        <v>181</v>
      </c>
      <c r="Y1854" s="16" t="s">
        <v>182</v>
      </c>
      <c r="Z1854" s="16" t="s">
        <v>182</v>
      </c>
      <c r="AA1854" s="16" t="s">
        <v>671</v>
      </c>
      <c r="AB1854" s="16" t="s">
        <v>691</v>
      </c>
      <c r="AC1854" s="16" t="s">
        <v>692</v>
      </c>
      <c r="AD1854" s="16"/>
      <c r="AE1854" s="16" t="s">
        <v>77</v>
      </c>
      <c r="AF1854" s="24">
        <v>2569133</v>
      </c>
      <c r="AG1854" s="25" t="s">
        <v>78</v>
      </c>
      <c r="AH1854" s="24">
        <v>2569133</v>
      </c>
      <c r="AI1854" s="26" t="s">
        <v>78</v>
      </c>
      <c r="AJ1854" s="27">
        <v>43222</v>
      </c>
      <c r="AK1854" s="19"/>
      <c r="AL1854" s="28">
        <f t="shared" ca="1" si="160"/>
        <v>6.916666666666667</v>
      </c>
      <c r="AM1854" s="16" t="s">
        <v>120</v>
      </c>
      <c r="AN1854" s="16" t="s">
        <v>240</v>
      </c>
      <c r="AO1854" s="36" t="s">
        <v>693</v>
      </c>
      <c r="AP1854" s="30">
        <v>6.9690000000000002E-2</v>
      </c>
      <c r="AQ1854" s="31" t="s">
        <v>8658</v>
      </c>
      <c r="AR1854" s="16" t="s">
        <v>8659</v>
      </c>
      <c r="AS1854" s="16" t="s">
        <v>84</v>
      </c>
      <c r="AT1854" s="16"/>
      <c r="AU1854" s="33" t="s">
        <v>439</v>
      </c>
      <c r="AV1854" s="16"/>
      <c r="AW1854" s="16" t="s">
        <v>8660</v>
      </c>
      <c r="AX1854" s="16">
        <v>3142528940</v>
      </c>
      <c r="AY1854" s="16">
        <v>3222498644</v>
      </c>
      <c r="AZ1854" s="16" t="str">
        <f t="shared" ca="1" si="162"/>
        <v xml:space="preserve"> </v>
      </c>
      <c r="BA1854" s="16" t="s">
        <v>87</v>
      </c>
      <c r="BB1854" s="1" t="s">
        <v>87</v>
      </c>
      <c r="BC1854" s="16"/>
      <c r="BD1854" s="18" t="s">
        <v>87</v>
      </c>
      <c r="BE1854" s="16"/>
      <c r="BF1854" s="16" t="s">
        <v>87</v>
      </c>
      <c r="BG1854" s="31"/>
      <c r="BH1854" s="16"/>
      <c r="BI1854" s="19"/>
      <c r="BJ1854" s="16"/>
      <c r="BK1854" s="16"/>
      <c r="BL1854" s="34"/>
    </row>
    <row r="1855" spans="1:64">
      <c r="A1855" s="99" t="s">
        <v>3596</v>
      </c>
      <c r="B1855" s="16"/>
      <c r="C1855" s="17" t="s">
        <v>112</v>
      </c>
      <c r="D1855" s="18">
        <v>52353564</v>
      </c>
      <c r="E1855" s="18">
        <v>52353564</v>
      </c>
      <c r="F1855" s="18">
        <v>52353564</v>
      </c>
      <c r="G1855" s="100" t="s">
        <v>8661</v>
      </c>
      <c r="H1855" s="16" t="s">
        <v>89</v>
      </c>
      <c r="I1855" s="19">
        <v>29104</v>
      </c>
      <c r="J1855" s="16">
        <f t="shared" ca="1" si="161"/>
        <v>45</v>
      </c>
      <c r="K1855" s="17" t="s">
        <v>8623</v>
      </c>
      <c r="L1855" s="16">
        <v>3137</v>
      </c>
      <c r="M1855" s="16">
        <v>11</v>
      </c>
      <c r="N1855" s="22" t="s">
        <v>603</v>
      </c>
      <c r="O1855" s="35" t="s">
        <v>455</v>
      </c>
      <c r="P1855" s="16" t="s">
        <v>8624</v>
      </c>
      <c r="Q1855" s="16" t="s">
        <v>117</v>
      </c>
      <c r="R1855" s="22" t="s">
        <v>8625</v>
      </c>
      <c r="S1855" s="22"/>
      <c r="T1855" s="22">
        <v>282</v>
      </c>
      <c r="U1855" s="22" t="s">
        <v>603</v>
      </c>
      <c r="V1855" s="22" t="s">
        <v>456</v>
      </c>
      <c r="W1855" s="16">
        <v>3000</v>
      </c>
      <c r="X1855" s="16" t="s">
        <v>170</v>
      </c>
      <c r="Y1855" s="16" t="s">
        <v>519</v>
      </c>
      <c r="Z1855" s="16" t="s">
        <v>519</v>
      </c>
      <c r="AA1855" s="16" t="s">
        <v>339</v>
      </c>
      <c r="AB1855" s="16" t="s">
        <v>340</v>
      </c>
      <c r="AC1855" s="16" t="s">
        <v>341</v>
      </c>
      <c r="AD1855" s="16"/>
      <c r="AE1855" s="16" t="s">
        <v>77</v>
      </c>
      <c r="AF1855" s="24">
        <v>2569133</v>
      </c>
      <c r="AG1855" s="25" t="s">
        <v>78</v>
      </c>
      <c r="AH1855" s="24">
        <v>2569133</v>
      </c>
      <c r="AI1855" s="26" t="s">
        <v>78</v>
      </c>
      <c r="AJ1855" s="27">
        <v>44357</v>
      </c>
      <c r="AK1855" s="19" t="s">
        <v>8662</v>
      </c>
      <c r="AL1855" s="28">
        <f t="shared" ca="1" si="160"/>
        <v>3.75</v>
      </c>
      <c r="AM1855" s="16" t="s">
        <v>269</v>
      </c>
      <c r="AN1855" s="39" t="s">
        <v>94</v>
      </c>
      <c r="AO1855" s="36" t="s">
        <v>343</v>
      </c>
      <c r="AP1855" s="30">
        <v>6.9690000000000002E-2</v>
      </c>
      <c r="AQ1855" s="31" t="s">
        <v>8663</v>
      </c>
      <c r="AR1855" s="16" t="s">
        <v>8664</v>
      </c>
      <c r="AS1855" s="16" t="s">
        <v>84</v>
      </c>
      <c r="AT1855" s="16"/>
      <c r="AU1855" s="33" t="s">
        <v>8665</v>
      </c>
      <c r="AV1855" s="16"/>
      <c r="AW1855" s="16" t="s">
        <v>8666</v>
      </c>
      <c r="AX1855" s="16">
        <v>3136828934</v>
      </c>
      <c r="AY1855" s="16" t="s">
        <v>78</v>
      </c>
      <c r="AZ1855" s="16" t="str">
        <f t="shared" ca="1" si="162"/>
        <v xml:space="preserve"> </v>
      </c>
      <c r="BA1855" s="16" t="s">
        <v>87</v>
      </c>
      <c r="BB1855" s="16" t="s">
        <v>87</v>
      </c>
      <c r="BC1855" s="16">
        <f>3+6/12</f>
        <v>3.5</v>
      </c>
      <c r="BD1855" s="18" t="s">
        <v>87</v>
      </c>
      <c r="BE1855" s="16"/>
      <c r="BF1855" s="16" t="s">
        <v>87</v>
      </c>
      <c r="BG1855" s="31"/>
      <c r="BH1855" s="16"/>
      <c r="BI1855" s="19"/>
      <c r="BJ1855" s="16"/>
      <c r="BK1855" s="16"/>
      <c r="BL1855" s="34"/>
    </row>
    <row r="1856" spans="1:64">
      <c r="A1856" s="99" t="s">
        <v>3596</v>
      </c>
      <c r="B1856" s="16"/>
      <c r="C1856" s="17" t="s">
        <v>112</v>
      </c>
      <c r="D1856" s="18">
        <v>53080569</v>
      </c>
      <c r="E1856" s="18">
        <v>53080569</v>
      </c>
      <c r="F1856" s="18">
        <v>53080569</v>
      </c>
      <c r="G1856" s="100" t="s">
        <v>8667</v>
      </c>
      <c r="H1856" s="16" t="s">
        <v>229</v>
      </c>
      <c r="I1856" s="19">
        <v>30855</v>
      </c>
      <c r="J1856" s="16">
        <f t="shared" ca="1" si="161"/>
        <v>40</v>
      </c>
      <c r="K1856" s="17" t="s">
        <v>8623</v>
      </c>
      <c r="L1856" s="16">
        <v>3137</v>
      </c>
      <c r="M1856" s="16">
        <v>10</v>
      </c>
      <c r="N1856" s="22" t="s">
        <v>822</v>
      </c>
      <c r="O1856" s="35" t="s">
        <v>455</v>
      </c>
      <c r="P1856" s="16" t="s">
        <v>8624</v>
      </c>
      <c r="Q1856" s="16" t="s">
        <v>117</v>
      </c>
      <c r="R1856" s="17" t="s">
        <v>8625</v>
      </c>
      <c r="S1856" s="22"/>
      <c r="T1856" s="22">
        <v>134</v>
      </c>
      <c r="U1856" s="22" t="s">
        <v>822</v>
      </c>
      <c r="V1856" s="22" t="s">
        <v>456</v>
      </c>
      <c r="W1856" s="16">
        <v>1100</v>
      </c>
      <c r="X1856" s="16" t="s">
        <v>159</v>
      </c>
      <c r="Y1856" s="16" t="s">
        <v>2937</v>
      </c>
      <c r="Z1856" s="16" t="s">
        <v>2937</v>
      </c>
      <c r="AA1856" s="16" t="s">
        <v>76</v>
      </c>
      <c r="AB1856" s="16" t="s">
        <v>76</v>
      </c>
      <c r="AC1856" s="16" t="s">
        <v>76</v>
      </c>
      <c r="AD1856" s="16"/>
      <c r="AE1856" s="16" t="s">
        <v>77</v>
      </c>
      <c r="AF1856" s="24">
        <v>2436984</v>
      </c>
      <c r="AG1856" s="25" t="s">
        <v>78</v>
      </c>
      <c r="AH1856" s="24">
        <v>2436984</v>
      </c>
      <c r="AI1856" s="26" t="s">
        <v>78</v>
      </c>
      <c r="AJ1856" s="27">
        <v>44334</v>
      </c>
      <c r="AK1856" s="19" t="s">
        <v>8668</v>
      </c>
      <c r="AL1856" s="28">
        <f t="shared" ca="1" si="160"/>
        <v>3.8333333333333335</v>
      </c>
      <c r="AM1856" s="16" t="s">
        <v>80</v>
      </c>
      <c r="AN1856" s="16" t="s">
        <v>240</v>
      </c>
      <c r="AO1856" s="36" t="s">
        <v>82</v>
      </c>
      <c r="AP1856" s="30">
        <v>5.2199999999999998E-3</v>
      </c>
      <c r="AQ1856" s="31" t="s">
        <v>8669</v>
      </c>
      <c r="AR1856" s="17" t="s">
        <v>8670</v>
      </c>
      <c r="AS1856" s="16" t="s">
        <v>84</v>
      </c>
      <c r="AT1856" s="16"/>
      <c r="AU1856" s="33" t="s">
        <v>150</v>
      </c>
      <c r="AV1856" s="17"/>
      <c r="AW1856" s="16" t="s">
        <v>8671</v>
      </c>
      <c r="AX1856" s="16">
        <v>3505911144</v>
      </c>
      <c r="AY1856" s="16" t="s">
        <v>78</v>
      </c>
      <c r="AZ1856" s="16" t="str">
        <f t="shared" ca="1" si="162"/>
        <v xml:space="preserve"> </v>
      </c>
      <c r="BA1856" s="16" t="s">
        <v>87</v>
      </c>
      <c r="BB1856" s="70" t="s">
        <v>87</v>
      </c>
      <c r="BC1856" s="16">
        <v>2.5833333333333335</v>
      </c>
      <c r="BD1856" s="18" t="s">
        <v>87</v>
      </c>
      <c r="BE1856" s="16"/>
      <c r="BF1856" s="16" t="s">
        <v>87</v>
      </c>
      <c r="BG1856" s="17"/>
      <c r="BH1856" s="16"/>
      <c r="BI1856" s="19"/>
      <c r="BJ1856" s="16"/>
      <c r="BK1856" s="16"/>
      <c r="BL1856" s="34"/>
    </row>
    <row r="1857" spans="1:64">
      <c r="A1857" s="99" t="s">
        <v>3596</v>
      </c>
      <c r="B1857" s="16"/>
      <c r="C1857" s="17" t="s">
        <v>64</v>
      </c>
      <c r="D1857" s="18">
        <v>79780774</v>
      </c>
      <c r="E1857" s="18">
        <v>79780774</v>
      </c>
      <c r="F1857" s="18">
        <v>79780774</v>
      </c>
      <c r="G1857" s="100" t="s">
        <v>8672</v>
      </c>
      <c r="H1857" s="16" t="s">
        <v>89</v>
      </c>
      <c r="I1857" s="19">
        <v>27166</v>
      </c>
      <c r="J1857" s="16">
        <f t="shared" ref="J1857:J1861" ca="1" si="163">IF(I1857=0," ",DATEDIF(I1857,TODAY(),"Y"))</f>
        <v>50</v>
      </c>
      <c r="K1857" s="17" t="s">
        <v>8623</v>
      </c>
      <c r="L1857" s="16">
        <v>3137</v>
      </c>
      <c r="M1857" s="16">
        <v>11</v>
      </c>
      <c r="N1857" s="22" t="s">
        <v>603</v>
      </c>
      <c r="O1857" s="21" t="s">
        <v>455</v>
      </c>
      <c r="P1857" s="16" t="s">
        <v>8624</v>
      </c>
      <c r="Q1857" s="16" t="s">
        <v>117</v>
      </c>
      <c r="R1857" s="22" t="s">
        <v>8625</v>
      </c>
      <c r="S1857" s="22"/>
      <c r="T1857" s="22">
        <v>119</v>
      </c>
      <c r="U1857" s="22" t="s">
        <v>603</v>
      </c>
      <c r="V1857" s="22" t="s">
        <v>456</v>
      </c>
      <c r="W1857" s="16">
        <v>2000</v>
      </c>
      <c r="X1857" s="16" t="s">
        <v>181</v>
      </c>
      <c r="Y1857" s="16" t="s">
        <v>182</v>
      </c>
      <c r="Z1857" s="16" t="s">
        <v>182</v>
      </c>
      <c r="AA1857" s="16" t="s">
        <v>76</v>
      </c>
      <c r="AB1857" s="16" t="s">
        <v>76</v>
      </c>
      <c r="AC1857" s="16" t="s">
        <v>76</v>
      </c>
      <c r="AD1857" s="16"/>
      <c r="AE1857" s="16" t="s">
        <v>77</v>
      </c>
      <c r="AF1857" s="24">
        <v>2569133</v>
      </c>
      <c r="AG1857" s="25" t="s">
        <v>78</v>
      </c>
      <c r="AH1857" s="24">
        <v>2569133</v>
      </c>
      <c r="AI1857" s="26" t="s">
        <v>78</v>
      </c>
      <c r="AJ1857" s="27">
        <v>44334</v>
      </c>
      <c r="AK1857" s="19" t="s">
        <v>8673</v>
      </c>
      <c r="AL1857" s="28">
        <f t="shared" ref="AL1857:AL1867" ca="1" si="164">IFERROR(IF(AJ1857=0," ",DATEDIF(AJ1857,TODAY(),"M"))/12," ")</f>
        <v>3.8333333333333335</v>
      </c>
      <c r="AM1857" s="16" t="s">
        <v>120</v>
      </c>
      <c r="AN1857" s="16" t="s">
        <v>94</v>
      </c>
      <c r="AO1857" s="36" t="s">
        <v>82</v>
      </c>
      <c r="AP1857" s="30">
        <v>6.9690000000000002E-2</v>
      </c>
      <c r="AQ1857" s="31" t="s">
        <v>8674</v>
      </c>
      <c r="AR1857" s="17" t="s">
        <v>8675</v>
      </c>
      <c r="AS1857" s="16" t="s">
        <v>84</v>
      </c>
      <c r="AT1857" s="16"/>
      <c r="AU1857" s="33" t="s">
        <v>135</v>
      </c>
      <c r="AV1857" s="17" t="s">
        <v>8676</v>
      </c>
      <c r="AW1857" s="16" t="s">
        <v>8677</v>
      </c>
      <c r="AX1857" s="16">
        <v>3125215377</v>
      </c>
      <c r="AY1857" s="16">
        <v>3108574253</v>
      </c>
      <c r="AZ1857" s="16" t="str">
        <f t="shared" ca="1" si="162"/>
        <v xml:space="preserve"> </v>
      </c>
      <c r="BA1857" s="16" t="s">
        <v>87</v>
      </c>
      <c r="BB1857" s="16" t="s">
        <v>87</v>
      </c>
      <c r="BC1857" s="1"/>
      <c r="BD1857" s="18" t="s">
        <v>87</v>
      </c>
      <c r="BE1857" s="16"/>
      <c r="BF1857" s="16" t="s">
        <v>87</v>
      </c>
      <c r="BG1857" s="44"/>
      <c r="BH1857" s="16"/>
      <c r="BI1857" s="19"/>
      <c r="BJ1857" s="16"/>
      <c r="BK1857" s="16"/>
      <c r="BL1857" s="34"/>
    </row>
    <row r="1858" spans="1:64">
      <c r="A1858" s="99" t="s">
        <v>3596</v>
      </c>
      <c r="B1858" s="16"/>
      <c r="C1858" s="17" t="s">
        <v>64</v>
      </c>
      <c r="D1858" s="18">
        <v>79556188</v>
      </c>
      <c r="E1858" s="18">
        <v>79556188</v>
      </c>
      <c r="F1858" s="18">
        <v>79556188</v>
      </c>
      <c r="G1858" s="100" t="s">
        <v>8678</v>
      </c>
      <c r="H1858" s="22" t="s">
        <v>236</v>
      </c>
      <c r="I1858" s="19" t="s">
        <v>8679</v>
      </c>
      <c r="J1858" s="16">
        <f t="shared" ca="1" si="163"/>
        <v>53</v>
      </c>
      <c r="K1858" s="17" t="s">
        <v>8623</v>
      </c>
      <c r="L1858" s="16">
        <v>3137</v>
      </c>
      <c r="M1858" s="16">
        <v>10</v>
      </c>
      <c r="N1858" s="22" t="s">
        <v>822</v>
      </c>
      <c r="O1858" s="21" t="s">
        <v>455</v>
      </c>
      <c r="P1858" s="16" t="s">
        <v>8624</v>
      </c>
      <c r="Q1858" s="16" t="s">
        <v>117</v>
      </c>
      <c r="R1858" s="22" t="s">
        <v>8625</v>
      </c>
      <c r="S1858" s="22"/>
      <c r="T1858" s="22">
        <v>222</v>
      </c>
      <c r="U1858" s="22" t="s">
        <v>822</v>
      </c>
      <c r="V1858" s="22" t="s">
        <v>456</v>
      </c>
      <c r="W1858" s="16">
        <v>2000</v>
      </c>
      <c r="X1858" s="16" t="s">
        <v>181</v>
      </c>
      <c r="Y1858" s="16" t="s">
        <v>305</v>
      </c>
      <c r="Z1858" s="16" t="s">
        <v>305</v>
      </c>
      <c r="AA1858" s="16" t="s">
        <v>76</v>
      </c>
      <c r="AB1858" s="16" t="s">
        <v>76</v>
      </c>
      <c r="AC1858" s="16" t="s">
        <v>76</v>
      </c>
      <c r="AD1858" s="16"/>
      <c r="AE1858" s="16" t="s">
        <v>77</v>
      </c>
      <c r="AF1858" s="24">
        <v>2436984</v>
      </c>
      <c r="AG1858" s="25" t="s">
        <v>78</v>
      </c>
      <c r="AH1858" s="24">
        <v>2436984</v>
      </c>
      <c r="AI1858" s="26" t="s">
        <v>78</v>
      </c>
      <c r="AJ1858" s="27">
        <v>44334</v>
      </c>
      <c r="AK1858" s="19" t="s">
        <v>8680</v>
      </c>
      <c r="AL1858" s="28">
        <f t="shared" ca="1" si="164"/>
        <v>3.8333333333333335</v>
      </c>
      <c r="AM1858" s="16" t="s">
        <v>93</v>
      </c>
      <c r="AN1858" s="16" t="s">
        <v>94</v>
      </c>
      <c r="AO1858" s="36" t="s">
        <v>82</v>
      </c>
      <c r="AP1858" s="30">
        <v>6.9690000000000002E-2</v>
      </c>
      <c r="AQ1858" s="31" t="s">
        <v>8681</v>
      </c>
      <c r="AR1858" s="16" t="s">
        <v>8682</v>
      </c>
      <c r="AS1858" s="16" t="s">
        <v>84</v>
      </c>
      <c r="AT1858" s="16"/>
      <c r="AU1858" s="33" t="s">
        <v>198</v>
      </c>
      <c r="AV1858" s="16"/>
      <c r="AW1858" s="16" t="s">
        <v>8683</v>
      </c>
      <c r="AX1858" s="16">
        <v>3133084678</v>
      </c>
      <c r="AY1858" s="16" t="s">
        <v>78</v>
      </c>
      <c r="AZ1858" s="16" t="str">
        <f t="shared" ca="1" si="162"/>
        <v xml:space="preserve"> </v>
      </c>
      <c r="BA1858" s="16" t="s">
        <v>87</v>
      </c>
      <c r="BB1858" s="16" t="s">
        <v>87</v>
      </c>
      <c r="BC1858" s="16"/>
      <c r="BD1858" s="18" t="s">
        <v>153</v>
      </c>
      <c r="BE1858" s="16"/>
      <c r="BF1858" s="16" t="s">
        <v>87</v>
      </c>
      <c r="BG1858" s="31"/>
      <c r="BH1858" s="16"/>
      <c r="BI1858" s="19"/>
      <c r="BJ1858" s="16"/>
      <c r="BK1858" s="16"/>
      <c r="BL1858" s="34"/>
    </row>
    <row r="1859" spans="1:64">
      <c r="A1859" s="99" t="s">
        <v>3596</v>
      </c>
      <c r="B1859" s="16"/>
      <c r="C1859" s="17" t="s">
        <v>112</v>
      </c>
      <c r="D1859" s="18">
        <v>1044926707</v>
      </c>
      <c r="E1859" s="18">
        <v>1044926707</v>
      </c>
      <c r="F1859" s="18">
        <v>1044926707</v>
      </c>
      <c r="G1859" s="100" t="s">
        <v>8684</v>
      </c>
      <c r="H1859" s="16" t="s">
        <v>89</v>
      </c>
      <c r="I1859" s="19" t="s">
        <v>8685</v>
      </c>
      <c r="J1859" s="16">
        <f t="shared" ca="1" si="163"/>
        <v>31</v>
      </c>
      <c r="K1859" s="17" t="s">
        <v>8623</v>
      </c>
      <c r="L1859" s="16">
        <v>3137</v>
      </c>
      <c r="M1859" s="16">
        <v>10</v>
      </c>
      <c r="N1859" s="22" t="s">
        <v>822</v>
      </c>
      <c r="O1859" s="21" t="s">
        <v>455</v>
      </c>
      <c r="P1859" s="16" t="s">
        <v>8624</v>
      </c>
      <c r="Q1859" s="16" t="s">
        <v>117</v>
      </c>
      <c r="R1859" s="22" t="s">
        <v>8625</v>
      </c>
      <c r="S1859" s="22"/>
      <c r="T1859" s="22">
        <v>136</v>
      </c>
      <c r="U1859" s="22" t="s">
        <v>822</v>
      </c>
      <c r="V1859" s="22" t="s">
        <v>456</v>
      </c>
      <c r="W1859" s="16">
        <v>2000</v>
      </c>
      <c r="X1859" s="16" t="s">
        <v>181</v>
      </c>
      <c r="Y1859" s="16" t="s">
        <v>182</v>
      </c>
      <c r="Z1859" s="16" t="s">
        <v>182</v>
      </c>
      <c r="AA1859" s="16" t="s">
        <v>190</v>
      </c>
      <c r="AB1859" s="16" t="s">
        <v>191</v>
      </c>
      <c r="AC1859" s="16" t="s">
        <v>192</v>
      </c>
      <c r="AD1859" s="16"/>
      <c r="AE1859" s="16" t="s">
        <v>77</v>
      </c>
      <c r="AF1859" s="24">
        <v>2436984</v>
      </c>
      <c r="AG1859" s="25" t="s">
        <v>78</v>
      </c>
      <c r="AH1859" s="24">
        <v>2436984</v>
      </c>
      <c r="AI1859" s="26" t="s">
        <v>78</v>
      </c>
      <c r="AJ1859" s="27">
        <v>44348</v>
      </c>
      <c r="AK1859" s="19" t="s">
        <v>8686</v>
      </c>
      <c r="AL1859" s="28">
        <f t="shared" ca="1" si="164"/>
        <v>3.8333333333333335</v>
      </c>
      <c r="AM1859" s="16" t="s">
        <v>269</v>
      </c>
      <c r="AN1859" s="16" t="s">
        <v>121</v>
      </c>
      <c r="AO1859" s="36" t="s">
        <v>195</v>
      </c>
      <c r="AP1859" s="30">
        <v>6.9690000000000002E-2</v>
      </c>
      <c r="AQ1859" s="31" t="s">
        <v>8687</v>
      </c>
      <c r="AR1859" s="16" t="s">
        <v>8687</v>
      </c>
      <c r="AS1859" s="16" t="s">
        <v>84</v>
      </c>
      <c r="AT1859" s="16"/>
      <c r="AU1859" s="33" t="s">
        <v>135</v>
      </c>
      <c r="AV1859" s="16"/>
      <c r="AW1859" s="16" t="s">
        <v>8688</v>
      </c>
      <c r="AX1859" s="16">
        <v>3104350358</v>
      </c>
      <c r="AY1859" s="16">
        <v>3212775174</v>
      </c>
      <c r="AZ1859" s="16" t="str">
        <f t="shared" ca="1" si="162"/>
        <v xml:space="preserve"> </v>
      </c>
      <c r="BA1859" s="16" t="s">
        <v>87</v>
      </c>
      <c r="BB1859" s="16" t="s">
        <v>87</v>
      </c>
      <c r="BC1859" s="70"/>
      <c r="BD1859" s="18" t="s">
        <v>87</v>
      </c>
      <c r="BE1859" s="16"/>
      <c r="BF1859" s="16" t="s">
        <v>87</v>
      </c>
      <c r="BG1859" s="31"/>
      <c r="BH1859" s="16"/>
      <c r="BI1859" s="19"/>
      <c r="BJ1859" s="16"/>
      <c r="BK1859" s="16"/>
      <c r="BL1859" s="34"/>
    </row>
    <row r="1860" spans="1:64">
      <c r="A1860" s="99" t="s">
        <v>3596</v>
      </c>
      <c r="B1860" s="16"/>
      <c r="C1860" s="17" t="s">
        <v>64</v>
      </c>
      <c r="D1860" s="18">
        <v>1010215833</v>
      </c>
      <c r="E1860" s="18">
        <v>1010215833</v>
      </c>
      <c r="F1860" s="18">
        <v>1010215833</v>
      </c>
      <c r="G1860" s="100" t="s">
        <v>8689</v>
      </c>
      <c r="H1860" s="16" t="s">
        <v>89</v>
      </c>
      <c r="I1860" s="19">
        <v>34516</v>
      </c>
      <c r="J1860" s="16">
        <f t="shared" ca="1" si="163"/>
        <v>30</v>
      </c>
      <c r="K1860" s="17" t="s">
        <v>8623</v>
      </c>
      <c r="L1860" s="16">
        <v>3137</v>
      </c>
      <c r="M1860" s="16">
        <v>10</v>
      </c>
      <c r="N1860" s="22" t="s">
        <v>822</v>
      </c>
      <c r="O1860" s="35" t="s">
        <v>455</v>
      </c>
      <c r="P1860" s="16" t="s">
        <v>8624</v>
      </c>
      <c r="Q1860" s="16" t="s">
        <v>117</v>
      </c>
      <c r="R1860" s="22" t="s">
        <v>8625</v>
      </c>
      <c r="S1860" s="22"/>
      <c r="T1860" s="22">
        <v>143</v>
      </c>
      <c r="U1860" s="22" t="s">
        <v>822</v>
      </c>
      <c r="V1860" s="22" t="s">
        <v>456</v>
      </c>
      <c r="W1860" s="16">
        <v>1300</v>
      </c>
      <c r="X1860" s="16" t="s">
        <v>3599</v>
      </c>
      <c r="Y1860" s="16" t="s">
        <v>3599</v>
      </c>
      <c r="Z1860" s="16" t="s">
        <v>8226</v>
      </c>
      <c r="AA1860" s="16" t="s">
        <v>76</v>
      </c>
      <c r="AB1860" s="16" t="s">
        <v>76</v>
      </c>
      <c r="AC1860" s="16" t="s">
        <v>76</v>
      </c>
      <c r="AD1860" s="49" t="s">
        <v>8690</v>
      </c>
      <c r="AE1860" s="16" t="s">
        <v>77</v>
      </c>
      <c r="AF1860" s="24">
        <v>2436984</v>
      </c>
      <c r="AG1860" s="25" t="s">
        <v>78</v>
      </c>
      <c r="AH1860" s="24">
        <v>2436984</v>
      </c>
      <c r="AI1860" s="26" t="s">
        <v>78</v>
      </c>
      <c r="AJ1860" s="27">
        <v>44334</v>
      </c>
      <c r="AK1860" s="19" t="s">
        <v>8691</v>
      </c>
      <c r="AL1860" s="28">
        <f t="shared" ca="1" si="164"/>
        <v>3.8333333333333335</v>
      </c>
      <c r="AM1860" s="16" t="s">
        <v>120</v>
      </c>
      <c r="AN1860" s="16" t="s">
        <v>121</v>
      </c>
      <c r="AO1860" s="36" t="s">
        <v>82</v>
      </c>
      <c r="AP1860" s="30">
        <v>5.2199999999999998E-3</v>
      </c>
      <c r="AQ1860" s="31" t="s">
        <v>8692</v>
      </c>
      <c r="AR1860" s="17" t="s">
        <v>8693</v>
      </c>
      <c r="AS1860" s="16" t="s">
        <v>84</v>
      </c>
      <c r="AT1860" s="16"/>
      <c r="AU1860" s="33" t="s">
        <v>866</v>
      </c>
      <c r="AV1860" s="17"/>
      <c r="AW1860" s="16" t="s">
        <v>8694</v>
      </c>
      <c r="AX1860" s="16">
        <v>3112728411</v>
      </c>
      <c r="AY1860" s="16">
        <v>3218028265</v>
      </c>
      <c r="AZ1860" s="16" t="str">
        <f t="shared" ca="1" si="162"/>
        <v xml:space="preserve"> </v>
      </c>
      <c r="BA1860" s="16" t="s">
        <v>87</v>
      </c>
      <c r="BB1860" s="16" t="s">
        <v>87</v>
      </c>
      <c r="BC1860" s="16"/>
      <c r="BD1860" s="18" t="s">
        <v>87</v>
      </c>
      <c r="BE1860" s="16"/>
      <c r="BF1860" s="16" t="s">
        <v>87</v>
      </c>
      <c r="BG1860" s="17"/>
      <c r="BH1860" s="16"/>
      <c r="BI1860" s="19"/>
      <c r="BJ1860" s="16"/>
      <c r="BK1860" s="16"/>
      <c r="BL1860" s="34"/>
    </row>
    <row r="1861" spans="1:64">
      <c r="A1861" s="99" t="s">
        <v>3596</v>
      </c>
      <c r="B1861" s="16"/>
      <c r="C1861" s="17" t="s">
        <v>112</v>
      </c>
      <c r="D1861" s="18">
        <v>1121840779</v>
      </c>
      <c r="E1861" s="18">
        <v>1121840779</v>
      </c>
      <c r="F1861" s="18">
        <v>1121840779</v>
      </c>
      <c r="G1861" s="100" t="s">
        <v>8695</v>
      </c>
      <c r="H1861" s="16" t="s">
        <v>89</v>
      </c>
      <c r="I1861" s="19" t="s">
        <v>8696</v>
      </c>
      <c r="J1861" s="16">
        <f t="shared" ca="1" si="163"/>
        <v>37</v>
      </c>
      <c r="K1861" s="17" t="s">
        <v>8623</v>
      </c>
      <c r="L1861" s="16">
        <v>3137</v>
      </c>
      <c r="M1861" s="16">
        <v>10</v>
      </c>
      <c r="N1861" s="22" t="s">
        <v>822</v>
      </c>
      <c r="O1861" s="35" t="s">
        <v>455</v>
      </c>
      <c r="P1861" s="16" t="s">
        <v>8624</v>
      </c>
      <c r="Q1861" s="16" t="s">
        <v>117</v>
      </c>
      <c r="R1861" s="22" t="s">
        <v>8625</v>
      </c>
      <c r="S1861" s="22"/>
      <c r="T1861" s="22">
        <v>138</v>
      </c>
      <c r="U1861" s="22" t="s">
        <v>822</v>
      </c>
      <c r="V1861" s="22" t="s">
        <v>456</v>
      </c>
      <c r="W1861" s="16">
        <v>3000</v>
      </c>
      <c r="X1861" s="16" t="s">
        <v>170</v>
      </c>
      <c r="Y1861" s="16" t="s">
        <v>723</v>
      </c>
      <c r="Z1861" s="16" t="s">
        <v>723</v>
      </c>
      <c r="AA1861" s="16" t="s">
        <v>76</v>
      </c>
      <c r="AB1861" s="16" t="s">
        <v>76</v>
      </c>
      <c r="AC1861" s="16" t="s">
        <v>76</v>
      </c>
      <c r="AD1861" s="16" t="s">
        <v>8697</v>
      </c>
      <c r="AE1861" s="16" t="s">
        <v>77</v>
      </c>
      <c r="AF1861" s="24">
        <v>2436984</v>
      </c>
      <c r="AG1861" s="25" t="s">
        <v>78</v>
      </c>
      <c r="AH1861" s="24">
        <v>2436984</v>
      </c>
      <c r="AI1861" s="26" t="s">
        <v>78</v>
      </c>
      <c r="AJ1861" s="27">
        <v>44348</v>
      </c>
      <c r="AK1861" s="19" t="s">
        <v>8698</v>
      </c>
      <c r="AL1861" s="28">
        <f t="shared" ca="1" si="164"/>
        <v>3.8333333333333335</v>
      </c>
      <c r="AM1861" s="16" t="s">
        <v>120</v>
      </c>
      <c r="AN1861" s="16" t="s">
        <v>94</v>
      </c>
      <c r="AO1861" s="36" t="s">
        <v>82</v>
      </c>
      <c r="AP1861" s="30">
        <v>6.9690000000000002E-2</v>
      </c>
      <c r="AQ1861" s="31" t="s">
        <v>8699</v>
      </c>
      <c r="AR1861" s="17" t="s">
        <v>8700</v>
      </c>
      <c r="AS1861" s="16" t="s">
        <v>84</v>
      </c>
      <c r="AT1861" s="16"/>
      <c r="AU1861" s="33" t="s">
        <v>2996</v>
      </c>
      <c r="AV1861" s="17"/>
      <c r="AW1861" s="16" t="s">
        <v>8701</v>
      </c>
      <c r="AX1861" s="16">
        <v>3123598377</v>
      </c>
      <c r="AY1861" s="16" t="s">
        <v>78</v>
      </c>
      <c r="AZ1861" s="16" t="str">
        <f t="shared" ca="1" si="162"/>
        <v xml:space="preserve"> </v>
      </c>
      <c r="BA1861" s="16" t="s">
        <v>87</v>
      </c>
      <c r="BB1861" s="16" t="s">
        <v>87</v>
      </c>
      <c r="BC1861" s="16">
        <f>3+9/12</f>
        <v>3.75</v>
      </c>
      <c r="BD1861" s="18" t="s">
        <v>87</v>
      </c>
      <c r="BE1861" s="16"/>
      <c r="BF1861" s="16" t="s">
        <v>179</v>
      </c>
      <c r="BG1861" s="44"/>
      <c r="BH1861" s="16"/>
      <c r="BI1861" s="19"/>
      <c r="BJ1861" s="16"/>
      <c r="BK1861" s="16"/>
      <c r="BL1861" s="34"/>
    </row>
    <row r="1862" spans="1:64">
      <c r="A1862" s="99" t="s">
        <v>3596</v>
      </c>
      <c r="B1862" s="16"/>
      <c r="C1862" s="17" t="s">
        <v>112</v>
      </c>
      <c r="D1862" s="18">
        <v>1047339484</v>
      </c>
      <c r="E1862" s="18">
        <v>1047339484</v>
      </c>
      <c r="F1862" s="18">
        <v>1047339484</v>
      </c>
      <c r="G1862" s="100" t="s">
        <v>8702</v>
      </c>
      <c r="H1862" s="22" t="s">
        <v>66</v>
      </c>
      <c r="I1862" s="19">
        <v>32689</v>
      </c>
      <c r="J1862" s="16">
        <f t="shared" ref="J1862:J1867" ca="1" si="165">IF(I1862=0," ",DATEDIF(I1862,TODAY(),"Y"))</f>
        <v>35</v>
      </c>
      <c r="K1862" s="17" t="s">
        <v>8623</v>
      </c>
      <c r="L1862" s="16">
        <v>3137</v>
      </c>
      <c r="M1862" s="16">
        <v>10</v>
      </c>
      <c r="N1862" s="22" t="s">
        <v>822</v>
      </c>
      <c r="O1862" s="21" t="s">
        <v>455</v>
      </c>
      <c r="P1862" s="16" t="s">
        <v>8624</v>
      </c>
      <c r="Q1862" s="16" t="s">
        <v>117</v>
      </c>
      <c r="R1862" s="22" t="s">
        <v>8625</v>
      </c>
      <c r="S1862" s="22"/>
      <c r="T1862" s="22">
        <v>217</v>
      </c>
      <c r="U1862" s="22" t="s">
        <v>822</v>
      </c>
      <c r="V1862" s="22" t="s">
        <v>456</v>
      </c>
      <c r="W1862" s="16">
        <v>2000</v>
      </c>
      <c r="X1862" s="16" t="s">
        <v>181</v>
      </c>
      <c r="Y1862" s="16" t="s">
        <v>182</v>
      </c>
      <c r="Z1862" s="16" t="s">
        <v>182</v>
      </c>
      <c r="AA1862" s="16" t="s">
        <v>421</v>
      </c>
      <c r="AB1862" s="16" t="s">
        <v>581</v>
      </c>
      <c r="AC1862" s="16" t="s">
        <v>582</v>
      </c>
      <c r="AD1862" s="16"/>
      <c r="AE1862" s="16" t="s">
        <v>77</v>
      </c>
      <c r="AF1862" s="24">
        <v>2436984</v>
      </c>
      <c r="AG1862" s="25" t="s">
        <v>78</v>
      </c>
      <c r="AH1862" s="24">
        <v>2436984</v>
      </c>
      <c r="AI1862" s="26" t="s">
        <v>78</v>
      </c>
      <c r="AJ1862" s="27">
        <v>44348</v>
      </c>
      <c r="AK1862" s="19" t="s">
        <v>8703</v>
      </c>
      <c r="AL1862" s="28">
        <f t="shared" ca="1" si="164"/>
        <v>3.8333333333333335</v>
      </c>
      <c r="AM1862" s="16" t="s">
        <v>183</v>
      </c>
      <c r="AN1862" s="16" t="s">
        <v>94</v>
      </c>
      <c r="AO1862" s="36" t="s">
        <v>583</v>
      </c>
      <c r="AP1862" s="30">
        <v>6.9690000000000002E-2</v>
      </c>
      <c r="AQ1862" s="31" t="s">
        <v>8704</v>
      </c>
      <c r="AR1862" s="16" t="s">
        <v>8705</v>
      </c>
      <c r="AS1862" s="16" t="s">
        <v>84</v>
      </c>
      <c r="AT1862" s="16"/>
      <c r="AU1862" s="33" t="s">
        <v>198</v>
      </c>
      <c r="AV1862" s="16" t="s">
        <v>8706</v>
      </c>
      <c r="AW1862" s="16" t="s">
        <v>8707</v>
      </c>
      <c r="AX1862" s="16">
        <v>3045204294</v>
      </c>
      <c r="AY1862" s="16">
        <v>3123249407</v>
      </c>
      <c r="AZ1862" s="16" t="str">
        <f t="shared" ca="1" si="162"/>
        <v xml:space="preserve"> </v>
      </c>
      <c r="BA1862" s="16" t="s">
        <v>87</v>
      </c>
      <c r="BB1862" s="16" t="s">
        <v>87</v>
      </c>
      <c r="BC1862" s="16">
        <f>2+10/12</f>
        <v>2.8333333333333335</v>
      </c>
      <c r="BD1862" s="18" t="s">
        <v>87</v>
      </c>
      <c r="BE1862" s="16"/>
      <c r="BF1862" s="16" t="s">
        <v>87</v>
      </c>
      <c r="BG1862" s="31"/>
      <c r="BH1862" s="16"/>
      <c r="BI1862" s="19"/>
      <c r="BJ1862" s="16"/>
      <c r="BK1862" s="16"/>
      <c r="BL1862" s="34"/>
    </row>
    <row r="1863" spans="1:64">
      <c r="A1863" s="99" t="s">
        <v>3596</v>
      </c>
      <c r="B1863" s="16"/>
      <c r="C1863" s="17" t="s">
        <v>64</v>
      </c>
      <c r="D1863" s="18">
        <v>1110540906</v>
      </c>
      <c r="E1863" s="18">
        <v>1110540906</v>
      </c>
      <c r="F1863" s="18">
        <v>1110540906</v>
      </c>
      <c r="G1863" s="100" t="s">
        <v>8708</v>
      </c>
      <c r="H1863" s="16" t="s">
        <v>89</v>
      </c>
      <c r="I1863" s="19">
        <v>34249</v>
      </c>
      <c r="J1863" s="16">
        <f t="shared" ca="1" si="165"/>
        <v>31</v>
      </c>
      <c r="K1863" s="17" t="s">
        <v>8623</v>
      </c>
      <c r="L1863" s="16">
        <v>3137</v>
      </c>
      <c r="M1863" s="16">
        <v>11</v>
      </c>
      <c r="N1863" s="22" t="s">
        <v>603</v>
      </c>
      <c r="O1863" s="21" t="s">
        <v>455</v>
      </c>
      <c r="P1863" s="16" t="s">
        <v>8624</v>
      </c>
      <c r="Q1863" s="16" t="s">
        <v>117</v>
      </c>
      <c r="R1863" s="22" t="s">
        <v>8625</v>
      </c>
      <c r="S1863" s="22"/>
      <c r="T1863" s="22">
        <v>277</v>
      </c>
      <c r="U1863" s="22" t="s">
        <v>603</v>
      </c>
      <c r="V1863" s="22" t="s">
        <v>456</v>
      </c>
      <c r="W1863" s="16">
        <v>2000</v>
      </c>
      <c r="X1863" s="16" t="s">
        <v>181</v>
      </c>
      <c r="Y1863" s="16" t="s">
        <v>182</v>
      </c>
      <c r="Z1863" s="16" t="s">
        <v>182</v>
      </c>
      <c r="AA1863" s="16" t="s">
        <v>478</v>
      </c>
      <c r="AB1863" s="16" t="s">
        <v>479</v>
      </c>
      <c r="AC1863" s="16" t="s">
        <v>480</v>
      </c>
      <c r="AD1863" s="16" t="s">
        <v>8709</v>
      </c>
      <c r="AE1863" s="16" t="s">
        <v>77</v>
      </c>
      <c r="AF1863" s="24">
        <v>2569133</v>
      </c>
      <c r="AG1863" s="25" t="s">
        <v>78</v>
      </c>
      <c r="AH1863" s="24">
        <v>2569133</v>
      </c>
      <c r="AI1863" s="26" t="s">
        <v>78</v>
      </c>
      <c r="AJ1863" s="27">
        <v>44334</v>
      </c>
      <c r="AK1863" s="19" t="s">
        <v>8710</v>
      </c>
      <c r="AL1863" s="28">
        <f t="shared" ca="1" si="164"/>
        <v>3.8333333333333335</v>
      </c>
      <c r="AM1863" s="16" t="s">
        <v>120</v>
      </c>
      <c r="AN1863" s="16" t="s">
        <v>94</v>
      </c>
      <c r="AO1863" s="36" t="s">
        <v>481</v>
      </c>
      <c r="AP1863" s="30">
        <v>6.9690000000000002E-2</v>
      </c>
      <c r="AQ1863" s="31" t="s">
        <v>8711</v>
      </c>
      <c r="AR1863" s="17" t="s">
        <v>8712</v>
      </c>
      <c r="AS1863" s="16" t="s">
        <v>84</v>
      </c>
      <c r="AT1863" s="16" t="s">
        <v>2324</v>
      </c>
      <c r="AU1863" s="33" t="s">
        <v>866</v>
      </c>
      <c r="AV1863" s="17"/>
      <c r="AW1863" s="16" t="s">
        <v>8713</v>
      </c>
      <c r="AX1863" s="16">
        <v>3106578065</v>
      </c>
      <c r="AY1863" s="16">
        <v>3102132493</v>
      </c>
      <c r="AZ1863" s="16" t="str">
        <f t="shared" ca="1" si="162"/>
        <v xml:space="preserve"> </v>
      </c>
      <c r="BA1863" s="16" t="s">
        <v>87</v>
      </c>
      <c r="BB1863" s="16" t="s">
        <v>87</v>
      </c>
      <c r="BC1863" s="16"/>
      <c r="BD1863" s="18" t="s">
        <v>87</v>
      </c>
      <c r="BE1863" s="16"/>
      <c r="BF1863" s="16" t="s">
        <v>87</v>
      </c>
      <c r="BG1863" s="17"/>
      <c r="BH1863" s="16"/>
      <c r="BI1863" s="19"/>
      <c r="BJ1863" s="16"/>
      <c r="BK1863" s="16"/>
      <c r="BL1863" s="34"/>
    </row>
    <row r="1864" spans="1:64">
      <c r="A1864" s="99" t="s">
        <v>3596</v>
      </c>
      <c r="B1864" s="16"/>
      <c r="C1864" s="17" t="s">
        <v>112</v>
      </c>
      <c r="D1864" s="18">
        <v>51751230</v>
      </c>
      <c r="E1864" s="18">
        <v>51751230</v>
      </c>
      <c r="F1864" s="18">
        <v>51751230</v>
      </c>
      <c r="G1864" s="100" t="s">
        <v>8714</v>
      </c>
      <c r="H1864" s="16" t="s">
        <v>89</v>
      </c>
      <c r="I1864" s="19">
        <v>23744</v>
      </c>
      <c r="J1864" s="16">
        <f t="shared" ca="1" si="165"/>
        <v>60</v>
      </c>
      <c r="K1864" s="17" t="s">
        <v>8623</v>
      </c>
      <c r="L1864" s="16">
        <v>3137</v>
      </c>
      <c r="M1864" s="16">
        <v>11</v>
      </c>
      <c r="N1864" s="22" t="s">
        <v>603</v>
      </c>
      <c r="O1864" s="21" t="s">
        <v>455</v>
      </c>
      <c r="P1864" s="16" t="s">
        <v>8624</v>
      </c>
      <c r="Q1864" s="16" t="s">
        <v>117</v>
      </c>
      <c r="R1864" s="22" t="s">
        <v>8625</v>
      </c>
      <c r="S1864" s="22"/>
      <c r="T1864" s="22">
        <v>101</v>
      </c>
      <c r="U1864" s="22" t="s">
        <v>603</v>
      </c>
      <c r="V1864" s="22" t="s">
        <v>456</v>
      </c>
      <c r="W1864" s="16">
        <v>2000</v>
      </c>
      <c r="X1864" s="16" t="s">
        <v>181</v>
      </c>
      <c r="Y1864" s="16" t="s">
        <v>369</v>
      </c>
      <c r="Z1864" s="16" t="s">
        <v>369</v>
      </c>
      <c r="AA1864" s="16" t="s">
        <v>76</v>
      </c>
      <c r="AB1864" s="16" t="s">
        <v>76</v>
      </c>
      <c r="AC1864" s="16" t="s">
        <v>76</v>
      </c>
      <c r="AD1864" s="16" t="s">
        <v>604</v>
      </c>
      <c r="AE1864" s="16" t="s">
        <v>77</v>
      </c>
      <c r="AF1864" s="24">
        <v>2569133</v>
      </c>
      <c r="AG1864" s="25" t="s">
        <v>78</v>
      </c>
      <c r="AH1864" s="24">
        <v>2569133</v>
      </c>
      <c r="AI1864" s="26" t="s">
        <v>78</v>
      </c>
      <c r="AJ1864" s="27">
        <v>43293</v>
      </c>
      <c r="AK1864" s="19"/>
      <c r="AL1864" s="28">
        <f t="shared" ca="1" si="164"/>
        <v>6.666666666666667</v>
      </c>
      <c r="AM1864" s="16" t="s">
        <v>93</v>
      </c>
      <c r="AN1864" s="16" t="s">
        <v>94</v>
      </c>
      <c r="AO1864" s="36" t="s">
        <v>82</v>
      </c>
      <c r="AP1864" s="30">
        <v>5.2199999999999998E-3</v>
      </c>
      <c r="AQ1864" s="31" t="s">
        <v>8715</v>
      </c>
      <c r="AR1864" s="17" t="s">
        <v>8716</v>
      </c>
      <c r="AS1864" s="16" t="s">
        <v>84</v>
      </c>
      <c r="AT1864" s="16"/>
      <c r="AU1864" s="33" t="s">
        <v>135</v>
      </c>
      <c r="AV1864" s="17" t="s">
        <v>8717</v>
      </c>
      <c r="AW1864" s="16" t="s">
        <v>8718</v>
      </c>
      <c r="AX1864" s="16">
        <v>3112085928</v>
      </c>
      <c r="AY1864" s="16" t="s">
        <v>78</v>
      </c>
      <c r="AZ1864" s="16" t="str">
        <f t="shared" ca="1" si="162"/>
        <v>Prepensionado</v>
      </c>
      <c r="BA1864" s="16" t="s">
        <v>87</v>
      </c>
      <c r="BB1864" s="16" t="s">
        <v>87</v>
      </c>
      <c r="BC1864" s="16"/>
      <c r="BD1864" s="18" t="s">
        <v>87</v>
      </c>
      <c r="BE1864" s="16"/>
      <c r="BF1864" s="16" t="s">
        <v>87</v>
      </c>
      <c r="BG1864" s="44"/>
      <c r="BH1864" s="16"/>
      <c r="BI1864" s="19"/>
      <c r="BJ1864" s="16"/>
      <c r="BK1864" s="16"/>
      <c r="BL1864" s="34"/>
    </row>
    <row r="1865" spans="1:64">
      <c r="A1865" s="99" t="s">
        <v>3596</v>
      </c>
      <c r="B1865" s="16"/>
      <c r="C1865" s="17" t="s">
        <v>64</v>
      </c>
      <c r="D1865" s="18">
        <v>1022353103</v>
      </c>
      <c r="E1865" s="18">
        <v>1022353103</v>
      </c>
      <c r="F1865" s="18">
        <v>1022353103</v>
      </c>
      <c r="G1865" s="100" t="s">
        <v>8719</v>
      </c>
      <c r="H1865" s="16" t="s">
        <v>89</v>
      </c>
      <c r="I1865" s="19">
        <v>32379</v>
      </c>
      <c r="J1865" s="16">
        <f t="shared" ca="1" si="165"/>
        <v>36</v>
      </c>
      <c r="K1865" s="17" t="s">
        <v>8623</v>
      </c>
      <c r="L1865" s="16">
        <v>3137</v>
      </c>
      <c r="M1865" s="16">
        <v>11</v>
      </c>
      <c r="N1865" s="22" t="s">
        <v>603</v>
      </c>
      <c r="O1865" s="21" t="s">
        <v>455</v>
      </c>
      <c r="P1865" s="16" t="s">
        <v>8624</v>
      </c>
      <c r="Q1865" s="16" t="s">
        <v>117</v>
      </c>
      <c r="R1865" s="22" t="s">
        <v>8625</v>
      </c>
      <c r="S1865" s="22"/>
      <c r="T1865" s="22">
        <v>299</v>
      </c>
      <c r="U1865" s="22" t="s">
        <v>603</v>
      </c>
      <c r="V1865" s="22" t="s">
        <v>456</v>
      </c>
      <c r="W1865" s="16">
        <v>2000</v>
      </c>
      <c r="X1865" s="16" t="s">
        <v>181</v>
      </c>
      <c r="Y1865" s="16" t="s">
        <v>305</v>
      </c>
      <c r="Z1865" s="16" t="s">
        <v>305</v>
      </c>
      <c r="AA1865" s="16" t="s">
        <v>76</v>
      </c>
      <c r="AB1865" s="16" t="s">
        <v>76</v>
      </c>
      <c r="AC1865" s="16" t="s">
        <v>76</v>
      </c>
      <c r="AD1865" s="16"/>
      <c r="AE1865" s="16" t="s">
        <v>77</v>
      </c>
      <c r="AF1865" s="24">
        <v>2569133</v>
      </c>
      <c r="AG1865" s="25" t="s">
        <v>78</v>
      </c>
      <c r="AH1865" s="24">
        <v>2569133</v>
      </c>
      <c r="AI1865" s="26" t="s">
        <v>78</v>
      </c>
      <c r="AJ1865" s="27">
        <v>44334</v>
      </c>
      <c r="AK1865" s="19" t="s">
        <v>8720</v>
      </c>
      <c r="AL1865" s="28">
        <f t="shared" ca="1" si="164"/>
        <v>3.8333333333333335</v>
      </c>
      <c r="AM1865" s="16" t="s">
        <v>120</v>
      </c>
      <c r="AN1865" s="16" t="s">
        <v>121</v>
      </c>
      <c r="AO1865" s="36" t="s">
        <v>82</v>
      </c>
      <c r="AP1865" s="30">
        <v>6.9690000000000002E-2</v>
      </c>
      <c r="AQ1865" s="31" t="s">
        <v>8721</v>
      </c>
      <c r="AR1865" s="17" t="s">
        <v>8722</v>
      </c>
      <c r="AS1865" s="16" t="s">
        <v>469</v>
      </c>
      <c r="AT1865" s="16" t="s">
        <v>1165</v>
      </c>
      <c r="AU1865" s="33" t="s">
        <v>978</v>
      </c>
      <c r="AV1865" s="17"/>
      <c r="AW1865" s="16" t="s">
        <v>8723</v>
      </c>
      <c r="AX1865" s="16" t="s">
        <v>8724</v>
      </c>
      <c r="AY1865" s="16" t="s">
        <v>78</v>
      </c>
      <c r="AZ1865" s="16" t="str">
        <f t="shared" ca="1" si="162"/>
        <v xml:space="preserve"> </v>
      </c>
      <c r="BA1865" s="16" t="s">
        <v>87</v>
      </c>
      <c r="BB1865" s="16" t="s">
        <v>87</v>
      </c>
      <c r="BC1865" s="16">
        <v>11.916666666666666</v>
      </c>
      <c r="BD1865" s="18" t="s">
        <v>153</v>
      </c>
      <c r="BE1865" s="16"/>
      <c r="BF1865" s="16" t="s">
        <v>87</v>
      </c>
      <c r="BG1865" s="44"/>
      <c r="BH1865" s="16"/>
      <c r="BI1865" s="19"/>
      <c r="BJ1865" s="16"/>
      <c r="BK1865" s="16"/>
      <c r="BL1865" s="34"/>
    </row>
    <row r="1866" spans="1:64">
      <c r="A1866" s="99" t="s">
        <v>3596</v>
      </c>
      <c r="B1866" s="16"/>
      <c r="C1866" s="17" t="s">
        <v>64</v>
      </c>
      <c r="D1866" s="18">
        <v>91077345</v>
      </c>
      <c r="E1866" s="18">
        <v>91077345</v>
      </c>
      <c r="F1866" s="18">
        <v>91077345</v>
      </c>
      <c r="G1866" s="100" t="s">
        <v>8725</v>
      </c>
      <c r="H1866" s="16" t="s">
        <v>89</v>
      </c>
      <c r="I1866" s="19">
        <v>28937</v>
      </c>
      <c r="J1866" s="16">
        <f t="shared" ca="1" si="165"/>
        <v>46</v>
      </c>
      <c r="K1866" s="17" t="s">
        <v>8623</v>
      </c>
      <c r="L1866" s="16">
        <v>3137</v>
      </c>
      <c r="M1866" s="16">
        <v>11</v>
      </c>
      <c r="N1866" s="22" t="s">
        <v>603</v>
      </c>
      <c r="O1866" s="21" t="s">
        <v>455</v>
      </c>
      <c r="P1866" s="16" t="s">
        <v>8624</v>
      </c>
      <c r="Q1866" s="16" t="s">
        <v>117</v>
      </c>
      <c r="R1866" s="22" t="s">
        <v>8625</v>
      </c>
      <c r="S1866" s="22"/>
      <c r="T1866" s="22">
        <v>274</v>
      </c>
      <c r="U1866" s="22" t="s">
        <v>603</v>
      </c>
      <c r="V1866" s="22" t="s">
        <v>456</v>
      </c>
      <c r="W1866" s="16">
        <v>2000</v>
      </c>
      <c r="X1866" s="16" t="s">
        <v>181</v>
      </c>
      <c r="Y1866" s="16" t="s">
        <v>182</v>
      </c>
      <c r="Z1866" s="16" t="s">
        <v>182</v>
      </c>
      <c r="AA1866" s="16" t="s">
        <v>433</v>
      </c>
      <c r="AB1866" s="16" t="s">
        <v>434</v>
      </c>
      <c r="AC1866" s="16" t="s">
        <v>435</v>
      </c>
      <c r="AD1866" s="16"/>
      <c r="AE1866" s="16" t="s">
        <v>77</v>
      </c>
      <c r="AF1866" s="24">
        <v>2569133</v>
      </c>
      <c r="AG1866" s="25" t="s">
        <v>78</v>
      </c>
      <c r="AH1866" s="24">
        <v>2569133</v>
      </c>
      <c r="AI1866" s="26" t="s">
        <v>78</v>
      </c>
      <c r="AJ1866" s="27">
        <v>44348</v>
      </c>
      <c r="AK1866" s="19" t="s">
        <v>8726</v>
      </c>
      <c r="AL1866" s="28">
        <f t="shared" ca="1" si="164"/>
        <v>3.8333333333333335</v>
      </c>
      <c r="AM1866" s="16" t="s">
        <v>120</v>
      </c>
      <c r="AN1866" s="16" t="s">
        <v>94</v>
      </c>
      <c r="AO1866" s="36" t="s">
        <v>436</v>
      </c>
      <c r="AP1866" s="30">
        <v>6.9690000000000002E-2</v>
      </c>
      <c r="AQ1866" s="31" t="s">
        <v>8727</v>
      </c>
      <c r="AR1866" s="17" t="s">
        <v>8727</v>
      </c>
      <c r="AS1866" s="16" t="s">
        <v>84</v>
      </c>
      <c r="AT1866" s="16" t="s">
        <v>8728</v>
      </c>
      <c r="AU1866" s="33"/>
      <c r="AV1866" s="17"/>
      <c r="AW1866" s="16" t="s">
        <v>8729</v>
      </c>
      <c r="AX1866" s="16">
        <v>3102130502</v>
      </c>
      <c r="AY1866" s="16">
        <v>3102130502</v>
      </c>
      <c r="AZ1866" s="16" t="str">
        <f t="shared" ca="1" si="162"/>
        <v xml:space="preserve"> </v>
      </c>
      <c r="BA1866" s="16" t="s">
        <v>87</v>
      </c>
      <c r="BB1866" s="16" t="s">
        <v>87</v>
      </c>
      <c r="BC1866" s="16">
        <v>12</v>
      </c>
      <c r="BD1866" s="18" t="s">
        <v>87</v>
      </c>
      <c r="BE1866" s="16"/>
      <c r="BF1866" s="16" t="s">
        <v>87</v>
      </c>
      <c r="BG1866" s="44"/>
      <c r="BH1866" s="16"/>
      <c r="BI1866" s="19"/>
      <c r="BJ1866" s="16"/>
      <c r="BK1866" s="16"/>
      <c r="BL1866" s="34"/>
    </row>
    <row r="1867" spans="1:64">
      <c r="A1867" s="101" t="s">
        <v>3596</v>
      </c>
      <c r="B1867" s="102"/>
      <c r="C1867" s="103" t="s">
        <v>112</v>
      </c>
      <c r="D1867" s="104">
        <v>52897236</v>
      </c>
      <c r="E1867" s="104">
        <v>52897236</v>
      </c>
      <c r="F1867" s="104">
        <v>52897236</v>
      </c>
      <c r="G1867" s="105" t="s">
        <v>8730</v>
      </c>
      <c r="H1867" s="102" t="s">
        <v>89</v>
      </c>
      <c r="I1867" s="106">
        <v>29499</v>
      </c>
      <c r="J1867" s="102">
        <f t="shared" ca="1" si="165"/>
        <v>44</v>
      </c>
      <c r="K1867" s="103" t="s">
        <v>8623</v>
      </c>
      <c r="L1867" s="102">
        <v>3137</v>
      </c>
      <c r="M1867" s="102">
        <v>11</v>
      </c>
      <c r="N1867" s="107" t="s">
        <v>603</v>
      </c>
      <c r="O1867" s="108" t="s">
        <v>455</v>
      </c>
      <c r="P1867" s="102" t="s">
        <v>8624</v>
      </c>
      <c r="Q1867" s="102" t="s">
        <v>117</v>
      </c>
      <c r="R1867" s="107" t="s">
        <v>8625</v>
      </c>
      <c r="S1867" s="107"/>
      <c r="T1867" s="107">
        <v>289</v>
      </c>
      <c r="U1867" s="107" t="s">
        <v>603</v>
      </c>
      <c r="V1867" s="107" t="s">
        <v>456</v>
      </c>
      <c r="W1867" s="102">
        <v>2000</v>
      </c>
      <c r="X1867" s="102" t="s">
        <v>181</v>
      </c>
      <c r="Y1867" s="102" t="s">
        <v>369</v>
      </c>
      <c r="Z1867" s="102" t="s">
        <v>369</v>
      </c>
      <c r="AA1867" s="102" t="s">
        <v>76</v>
      </c>
      <c r="AB1867" s="102" t="s">
        <v>76</v>
      </c>
      <c r="AC1867" s="102" t="s">
        <v>76</v>
      </c>
      <c r="AD1867" s="102" t="s">
        <v>604</v>
      </c>
      <c r="AE1867" s="102" t="s">
        <v>77</v>
      </c>
      <c r="AF1867" s="109">
        <v>2569133</v>
      </c>
      <c r="AG1867" s="110" t="s">
        <v>78</v>
      </c>
      <c r="AH1867" s="109">
        <v>2569133</v>
      </c>
      <c r="AI1867" s="111" t="s">
        <v>78</v>
      </c>
      <c r="AJ1867" s="112">
        <v>44336</v>
      </c>
      <c r="AK1867" s="106" t="s">
        <v>8731</v>
      </c>
      <c r="AL1867" s="113">
        <f t="shared" ca="1" si="164"/>
        <v>3.8333333333333335</v>
      </c>
      <c r="AM1867" s="16" t="s">
        <v>120</v>
      </c>
      <c r="AN1867" s="102" t="s">
        <v>94</v>
      </c>
      <c r="AO1867" s="114" t="s">
        <v>82</v>
      </c>
      <c r="AP1867" s="115">
        <v>6.9690000000000002E-2</v>
      </c>
      <c r="AQ1867" s="116" t="s">
        <v>8732</v>
      </c>
      <c r="AR1867" s="117" t="s">
        <v>8733</v>
      </c>
      <c r="AS1867" s="102" t="s">
        <v>84</v>
      </c>
      <c r="AT1867" s="102"/>
      <c r="AU1867" s="118" t="s">
        <v>198</v>
      </c>
      <c r="AV1867" s="103" t="s">
        <v>8734</v>
      </c>
      <c r="AW1867" s="102" t="s">
        <v>8735</v>
      </c>
      <c r="AX1867" s="102">
        <v>3208901219</v>
      </c>
      <c r="AY1867" s="102">
        <v>3108802592</v>
      </c>
      <c r="AZ1867" s="102" t="str">
        <f t="shared" ca="1" si="162"/>
        <v xml:space="preserve"> </v>
      </c>
      <c r="BA1867" s="102" t="s">
        <v>87</v>
      </c>
      <c r="BB1867" s="102" t="s">
        <v>87</v>
      </c>
      <c r="BC1867" s="102">
        <v>3.3333333333333335</v>
      </c>
      <c r="BD1867" s="104" t="s">
        <v>87</v>
      </c>
      <c r="BE1867" s="102"/>
      <c r="BF1867" s="102" t="s">
        <v>87</v>
      </c>
      <c r="BG1867" s="117"/>
      <c r="BH1867" s="102"/>
      <c r="BI1867" s="106"/>
      <c r="BJ1867" s="102"/>
      <c r="BK1867" s="102"/>
      <c r="BL1867" s="119"/>
    </row>
    <row r="1868" spans="1:64">
      <c r="AG1868" s="25"/>
    </row>
  </sheetData>
  <phoneticPr fontId="14" type="noConversion"/>
  <conditionalFormatting sqref="A107">
    <cfRule type="duplicateValues" dxfId="93" priority="3"/>
    <cfRule type="duplicateValues" dxfId="92" priority="4"/>
  </conditionalFormatting>
  <conditionalFormatting sqref="AX1234:AX1721 AX2:AX912">
    <cfRule type="colorScale" priority="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X17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hyperlinks>
    <hyperlink ref="AQ1346" r:id="rId1" xr:uid="{7FE987AD-AA9C-4719-BDDD-CE6FE792EC3D}"/>
    <hyperlink ref="AQ374" r:id="rId2" xr:uid="{B300F9DE-7047-4CD5-9D78-C43989F5DF96}"/>
    <hyperlink ref="AR1775" r:id="rId3" xr:uid="{37703635-5DA5-47FD-994A-5F83D9860688}"/>
    <hyperlink ref="AR1646" r:id="rId4" display="mailto:moncadadiazj19@gmail.com" xr:uid="{D5679E7F-63BF-4162-824B-237DB748FE55}"/>
    <hyperlink ref="AR1518" r:id="rId5" xr:uid="{AE913E14-56BF-409F-B4B7-9161EDDF5A98}"/>
    <hyperlink ref="AR1780" r:id="rId6" xr:uid="{8A458926-68F4-4F9D-9CF3-177399E4CB08}"/>
    <hyperlink ref="AR603" r:id="rId7" display="mailto:yorandreariveros@gmail.com" xr:uid="{DAB8082D-064A-48CD-97C2-4FB6A4EC0651}"/>
    <hyperlink ref="AR577" r:id="rId8" xr:uid="{3CA8F99B-46BF-459E-9B82-9390C753E3F7}"/>
    <hyperlink ref="AR31" r:id="rId9" xr:uid="{33BF0592-AF3E-49DE-A12D-2506DDA2FBE7}"/>
    <hyperlink ref="AR126" r:id="rId10" xr:uid="{2436994D-525D-43A9-97C2-0493FFB54419}"/>
    <hyperlink ref="AR1105" r:id="rId11" xr:uid="{B48D3806-5BA1-49A3-A618-D7356C9A6603}"/>
    <hyperlink ref="AR922" r:id="rId12" display="mailto:robertpalacio1411@gmail.com" xr:uid="{48ADB48F-0645-45A6-AC9E-1FEF8AFE3D3B}"/>
    <hyperlink ref="AR1804" r:id="rId13" xr:uid="{409F741A-C2CE-4B4B-83BC-5F15A7195823}"/>
    <hyperlink ref="AR798" r:id="rId14" xr:uid="{F97C76E4-575E-43BA-89CF-9D250DDC1837}"/>
    <hyperlink ref="AR1816" r:id="rId15" xr:uid="{4DED4DF0-51C8-4131-8056-F6CAA543D9F8}"/>
    <hyperlink ref="AR623" r:id="rId16" xr:uid="{AFF3CEE9-D0AD-4BEE-9B44-7A5E34124C77}"/>
    <hyperlink ref="AR1827" r:id="rId17" xr:uid="{0D570259-4FB0-4178-8F3C-4A2B8217F4FC}"/>
    <hyperlink ref="AR1791" r:id="rId18" xr:uid="{7FF27B94-0CE2-41DD-9571-D0A84BD76BF4}"/>
    <hyperlink ref="AR736" r:id="rId19" xr:uid="{69FAA707-7595-4138-B8AE-181939D76782}"/>
    <hyperlink ref="AR555" r:id="rId20" xr:uid="{A8EA8608-41F4-4CEA-9976-DEB67962ABF8}"/>
    <hyperlink ref="AR1820" r:id="rId21" xr:uid="{0C5DF835-1B5F-49FA-89A2-8B6A5922E97B}"/>
    <hyperlink ref="AR1611" r:id="rId22" xr:uid="{30D7F318-F196-4895-BFA4-0504C47BDD2F}"/>
    <hyperlink ref="AR226" r:id="rId23" xr:uid="{FE782D37-9930-4C54-8FE9-C36E5CFE63D5}"/>
    <hyperlink ref="AR1380" r:id="rId24" xr:uid="{A7F97E52-9CBD-42CA-B39A-6A1D9685D4F9}"/>
    <hyperlink ref="AR1694" r:id="rId25" xr:uid="{3F3D2CC2-0E47-41DC-97D3-091E70894F88}"/>
    <hyperlink ref="AR1821" r:id="rId26" xr:uid="{D11A9131-13F2-4917-A29F-1C7B7AAB144E}"/>
    <hyperlink ref="AR1539" r:id="rId27" xr:uid="{68B99BDD-616F-407A-B763-8B0AE54828B2}"/>
    <hyperlink ref="AR1510" r:id="rId28" xr:uid="{1FC10FF1-AD75-4608-A226-582690FA66BC}"/>
    <hyperlink ref="AR1489" r:id="rId29" xr:uid="{D586D098-ECE7-413F-B267-E98437202A39}"/>
    <hyperlink ref="AR1487" r:id="rId30" xr:uid="{FB341EFD-73F9-4625-BEC5-E359F3A3F62E}"/>
    <hyperlink ref="AR1448" r:id="rId31" xr:uid="{21E2E5CD-19F9-4DC7-8DA8-3ABFA062416E}"/>
    <hyperlink ref="AR1447" r:id="rId32" xr:uid="{C6916FA6-A444-4A23-BCD6-CC929A89AA50}"/>
    <hyperlink ref="AR1431" r:id="rId33" xr:uid="{19B8553A-CA29-46E2-9E65-6ABE8FD7CA71}"/>
    <hyperlink ref="AR998" r:id="rId34" xr:uid="{47D13B9A-3768-4E31-AC27-CAE0F66487A2}"/>
    <hyperlink ref="AR733" r:id="rId35" xr:uid="{0830755D-D32D-4D96-9BF5-DB1B048587F6}"/>
    <hyperlink ref="AR472" r:id="rId36" xr:uid="{4B95760A-3756-416B-8CDE-6F57DFF17D64}"/>
    <hyperlink ref="AR192" r:id="rId37" xr:uid="{42D279B2-B1C3-4773-8FE3-23496F06F01C}"/>
    <hyperlink ref="AR587" r:id="rId38" xr:uid="{429D994D-E74F-48D2-BA2B-A7EAF53FFBC6}"/>
    <hyperlink ref="AR1779" r:id="rId39" xr:uid="{5B2D36A0-47C7-4E2F-A71C-A959FDECBE9E}"/>
    <hyperlink ref="AR24" r:id="rId40" display="mailto:elsaiehlawyer@gmail.com" xr:uid="{692AA8BE-D001-49F9-B66F-972DA0E8B4D4}"/>
    <hyperlink ref="AR1814" r:id="rId41" xr:uid="{BB348951-AD3E-46FA-90B1-925E3E05B7A7}"/>
    <hyperlink ref="AR1419" r:id="rId42" xr:uid="{E4C4951A-B1D8-4710-97E0-6CE0E6E8E26A}"/>
    <hyperlink ref="AR1401" r:id="rId43" xr:uid="{3657C0F3-00EB-478E-AF62-5029B5D98963}"/>
    <hyperlink ref="AR675" r:id="rId44" xr:uid="{E17FBB31-D573-4C7A-B6B9-A910E9B6D831}"/>
    <hyperlink ref="AR508" r:id="rId45" xr:uid="{5C28C44D-6409-4A3C-A49F-D24F75F42E84}"/>
    <hyperlink ref="AR1379" r:id="rId46" xr:uid="{05EFA3C6-675D-4477-9237-8DA216222A66}"/>
    <hyperlink ref="AR1378" r:id="rId47" xr:uid="{8C9F0CDF-694A-4BCB-8856-307B84BB38CF}"/>
    <hyperlink ref="AR1346" r:id="rId48" xr:uid="{5E1DD97D-D1F2-4470-96AE-E944B5707F41}"/>
    <hyperlink ref="AR1341" r:id="rId49" xr:uid="{2DCF8E92-4434-4848-86C2-C71FFD39FF87}"/>
    <hyperlink ref="AR1332" r:id="rId50" xr:uid="{8EEB7AC1-3B75-4570-9C18-EEA7B1427DFC}"/>
    <hyperlink ref="AR1297" r:id="rId51" xr:uid="{8D9B3890-8146-42D2-B82F-C68CA3EF7C3F}"/>
    <hyperlink ref="AR1794" r:id="rId52" xr:uid="{1B91CD74-D95B-45CB-8A9B-8B7E008D6273}"/>
    <hyperlink ref="AR1793" r:id="rId53" xr:uid="{A3BAF023-FDB6-4005-9EAE-7C4226E96704}"/>
    <hyperlink ref="AR1274" r:id="rId54" xr:uid="{D7A0A314-08F6-4757-928F-3D62094FFFC2}"/>
    <hyperlink ref="AR1247" r:id="rId55" xr:uid="{BE840DC1-5C6B-46F2-BE11-EB4D2F50ACD7}"/>
    <hyperlink ref="AR1245" r:id="rId56" xr:uid="{92E9AB70-4F50-4D8A-AE6A-52C58CF12375}"/>
    <hyperlink ref="AR1212" r:id="rId57" xr:uid="{1B256138-2F8B-41E1-B525-50B893478E46}"/>
    <hyperlink ref="AR1203" r:id="rId58" xr:uid="{E02379C0-34DE-49B7-B340-33B085F05D6A}"/>
    <hyperlink ref="AR1163" r:id="rId59" xr:uid="{9554481E-807A-4DA3-BB59-ECA4BC7FE2D0}"/>
    <hyperlink ref="AR11" r:id="rId60" xr:uid="{B55CBF94-EE27-46BB-81EE-C67D8A054A10}"/>
    <hyperlink ref="AR1160" r:id="rId61" xr:uid="{615BC49D-097D-4B42-8405-9A37339CCCFC}"/>
    <hyperlink ref="AR212" r:id="rId62" xr:uid="{97DF8909-3672-419E-BF7A-C1EB4BE8C420}"/>
    <hyperlink ref="AR1150" r:id="rId63" xr:uid="{53B53F14-AFE8-4844-9DB7-074C197F7EA9}"/>
    <hyperlink ref="AR1129" r:id="rId64" xr:uid="{80773A10-A6C2-48C9-ABA0-E3F296E4394F}"/>
    <hyperlink ref="AR1051" r:id="rId65" xr:uid="{E65414C7-C19C-499C-8A31-3FA3583000BE}"/>
    <hyperlink ref="AR1041" r:id="rId66" xr:uid="{8F9ED0BF-A1BF-4338-A324-069133A5EE73}"/>
    <hyperlink ref="AR976" r:id="rId67" xr:uid="{64CA4C2E-8E17-44BC-A093-CD0D9CFA99C9}"/>
    <hyperlink ref="AR528" r:id="rId68" xr:uid="{A7835173-EE5A-493D-AA36-9881DC500577}"/>
    <hyperlink ref="AR1810" r:id="rId69" xr:uid="{C90A5C9F-991F-4DE4-9C8C-DF92F99BBDAD}"/>
    <hyperlink ref="AR930" r:id="rId70" xr:uid="{3B71C24F-F11C-43F9-9A09-69CD81EFF285}"/>
    <hyperlink ref="AR918" r:id="rId71" xr:uid="{DDE24755-B0A9-475E-B929-EE065B7D746E}"/>
    <hyperlink ref="AR878" r:id="rId72" xr:uid="{7C144A43-FBBB-4DC4-B6AB-C1D4F055D394}"/>
    <hyperlink ref="AR841" r:id="rId73" xr:uid="{DFA73E3F-032C-423C-8DEA-A250EFCA72FE}"/>
    <hyperlink ref="AR778" r:id="rId74" xr:uid="{ECF3A2A0-8D09-4DEB-BE2D-CE4565080D06}"/>
    <hyperlink ref="AR774" r:id="rId75" xr:uid="{F7135910-6249-4A9C-B931-18AB19323B57}"/>
    <hyperlink ref="AR744" r:id="rId76" xr:uid="{DE7FD381-F911-4C40-9D8C-3DF1C1F5A4FF}"/>
    <hyperlink ref="AR714" r:id="rId77" xr:uid="{D0EE7D0B-8F8B-4175-9913-6749AC9F1488}"/>
    <hyperlink ref="AR707" r:id="rId78" xr:uid="{42913788-88C5-4665-A2B2-5F928E01021F}"/>
    <hyperlink ref="AR956" r:id="rId79" xr:uid="{A036AB42-4F0F-4767-A525-A372E59B4B11}"/>
    <hyperlink ref="AR1204" r:id="rId80" xr:uid="{9D937C36-7ADA-4ECF-B993-3089E760EA3F}"/>
    <hyperlink ref="AR181" r:id="rId81" xr:uid="{9C31EBEC-E4AE-49C3-B4E1-35BF49639D07}"/>
    <hyperlink ref="AR64" r:id="rId82" xr:uid="{2B247C4C-E73F-4EBC-AF59-8DC54C255342}"/>
    <hyperlink ref="AR973" r:id="rId83" xr:uid="{A0BC3B65-42D2-49F5-A354-58B27B8BB72A}"/>
    <hyperlink ref="AR574" r:id="rId84" xr:uid="{84F96C1D-C1D0-460B-9F20-DFD20E522909}"/>
    <hyperlink ref="AR410" r:id="rId85" xr:uid="{B69E7242-8644-4BBB-A3EE-2DA9520DED74}"/>
    <hyperlink ref="AR1841" r:id="rId86" xr:uid="{C5DF075D-30DC-4C70-A055-7B555F05C12E}"/>
    <hyperlink ref="AR1713" r:id="rId87" xr:uid="{5A234788-F3E5-4F0A-87AE-A63B53C7A9C1}"/>
    <hyperlink ref="AR488" r:id="rId88" xr:uid="{AFF99821-24FD-4C00-9E2E-06374E866084}"/>
    <hyperlink ref="AR464" r:id="rId89" xr:uid="{A8FF20EB-F4FB-4045-836D-FF33184AB312}"/>
    <hyperlink ref="AR459" r:id="rId90" xr:uid="{208A2F02-BBB6-4979-BDE0-2C99C85C9D01}"/>
    <hyperlink ref="AR128" r:id="rId91" xr:uid="{BFE64C2D-D41D-4EF1-8526-E41D9DD452AB}"/>
    <hyperlink ref="AR782" r:id="rId92" xr:uid="{53EE4EBF-C97E-47A6-B016-F6DD00D4230E}"/>
    <hyperlink ref="AR1828" r:id="rId93" xr:uid="{10787FD3-6827-4FC8-BA19-5D8C300962A8}"/>
    <hyperlink ref="AR288" r:id="rId94" xr:uid="{339B1D20-431F-4263-BE9B-82ABFD885824}"/>
    <hyperlink ref="AR518" r:id="rId95" xr:uid="{22E6FC38-648B-4176-9B6C-227D4A0F7619}"/>
    <hyperlink ref="AR355" r:id="rId96" xr:uid="{116C12B3-1068-44C4-8408-08931F6C1ABE}"/>
    <hyperlink ref="AR273" r:id="rId97" xr:uid="{F99B1804-A13A-40C6-A9B7-87C46E2C4934}"/>
    <hyperlink ref="AR1812" r:id="rId98" xr:uid="{EF39049F-4E87-4EB6-9490-18F2C0ECD055}"/>
    <hyperlink ref="AR550" r:id="rId99" xr:uid="{EEC82298-9E27-43E9-B9E2-8264D60A3213}"/>
    <hyperlink ref="AR1620" r:id="rId100" xr:uid="{7CDAAEF8-D74A-455D-97D2-D1617AE99991}"/>
    <hyperlink ref="AR909" r:id="rId101" display="jmoraleshueso@gmail.com" xr:uid="{0DA112D5-8D0A-4F01-A099-43A3A54EC726}"/>
    <hyperlink ref="AR775" r:id="rId102" xr:uid="{7F36B49A-210B-474F-B948-D466CCB330D6}"/>
    <hyperlink ref="AR1360" r:id="rId103" xr:uid="{17580805-48F5-4BDF-A1F9-66F3739A6E6D}"/>
    <hyperlink ref="AR1313" r:id="rId104" xr:uid="{B8B25C41-D05D-465D-AAC0-C0708C514A7D}"/>
    <hyperlink ref="AR1183" r:id="rId105" xr:uid="{9A09422D-6864-42B9-AE22-570F3524426F}"/>
    <hyperlink ref="AR566" r:id="rId106" xr:uid="{086066EF-B001-45B3-9D81-C6200EC14CAC}"/>
    <hyperlink ref="AR1717" r:id="rId107" xr:uid="{C985AED4-3420-4086-A853-0CACFC9AB681}"/>
    <hyperlink ref="AR122" r:id="rId108" xr:uid="{490511A7-D26D-43D2-B261-5D6920AA550F}"/>
    <hyperlink ref="AR52" r:id="rId109" xr:uid="{323E338D-A6BF-45FE-A66B-ADBF4A268C09}"/>
    <hyperlink ref="AR103" r:id="rId110" xr:uid="{1665A50C-B981-4BB4-933A-FA04FCC25371}"/>
    <hyperlink ref="AR504" r:id="rId111" xr:uid="{6DBE4658-F170-4547-8777-E6D2C20F19B3}"/>
    <hyperlink ref="AR1807" r:id="rId112" xr:uid="{645BDF6C-6186-41DF-B2E5-5F236FFB9EEB}"/>
    <hyperlink ref="AR1813" r:id="rId113" display="ANGUISRL@GMAIL.COM" xr:uid="{731D8D36-D3BE-43C0-86AE-3A80DDBCDE19}"/>
    <hyperlink ref="AR359" r:id="rId114" xr:uid="{BBA8AAF0-54AC-4688-ABAF-E462B76C8828}"/>
    <hyperlink ref="AR1843" r:id="rId115" xr:uid="{98E8E4D6-1FE8-431B-B66F-DE14E39EF468}"/>
    <hyperlink ref="AR1088" r:id="rId116" xr:uid="{47FB55C9-3FE1-4A6F-BF09-4E8B0F820509}"/>
    <hyperlink ref="AR302" r:id="rId117" xr:uid="{F884B9F3-C5B1-48ED-9863-5A39E1C94C42}"/>
    <hyperlink ref="AR1800" r:id="rId118" xr:uid="{3C70ECF8-2AF5-4457-9F96-2504A1297B74}"/>
    <hyperlink ref="AR1823" r:id="rId119" xr:uid="{BCC0E810-8235-4670-AB2B-3BD4A3C245BE}"/>
    <hyperlink ref="AR1208" r:id="rId120" xr:uid="{06F53F0B-9A9B-48C4-AF0F-5050A5567733}"/>
    <hyperlink ref="AR549" r:id="rId121" xr:uid="{D098AFF6-BFB3-4519-B86E-8135E2267404}"/>
    <hyperlink ref="AR326" r:id="rId122" xr:uid="{98604C8A-6243-45D2-8BDA-D951EB9FEE25}"/>
    <hyperlink ref="AR480" r:id="rId123" xr:uid="{4AF4CE7F-2FCE-4E7E-9A09-11AB47D232CC}"/>
    <hyperlink ref="AR583" r:id="rId124" display="gloriabernalamorocho@gmail.com_x000a__x000a_" xr:uid="{215AED1B-6922-4C74-BB44-5D43B9987A81}"/>
    <hyperlink ref="AR1788" r:id="rId125" display="bautistalauramarcela@gmail.com" xr:uid="{288BF832-9B89-42C0-AB1A-45C9A836EC9B}"/>
    <hyperlink ref="AR1224" r:id="rId126" xr:uid="{EBFC80DA-171F-41F8-8517-12A0C3A90493}"/>
    <hyperlink ref="AR1256" r:id="rId127" xr:uid="{28F3AA2F-B82C-40C9-A4AA-6E99C62F1BE7}"/>
    <hyperlink ref="AR1291" r:id="rId128" xr:uid="{6CE05D3E-68AB-4750-9586-1DE5B327C98A}"/>
    <hyperlink ref="AR1407" r:id="rId129" xr:uid="{E77F1E3B-F249-4E39-80C3-4A2C4870ACF4}"/>
    <hyperlink ref="AR1624" r:id="rId130" display="mailto:DEISYCHA88@GMAIL.COM" xr:uid="{A685A352-AB98-4C2E-8C48-F3B6E780C2A5}"/>
    <hyperlink ref="AR246" r:id="rId131" display="mailto:BURGOS0829@HOTMAIL.COM" xr:uid="{E593C21D-F81C-4598-9D67-EC17EAA6958A}"/>
    <hyperlink ref="AR1817" r:id="rId132" xr:uid="{C5783CB8-106D-4138-9269-28E38F32284D}"/>
    <hyperlink ref="AR121" r:id="rId133" xr:uid="{731629B8-2C8A-4A98-A28D-86D0694EE68D}"/>
    <hyperlink ref="AR1517" r:id="rId134" display="mailto:luisfer023@gmail.com" xr:uid="{B9EF1BB7-00DE-46B4-ACAF-229443D1B514}"/>
    <hyperlink ref="AR1774" r:id="rId135" display="mailto:jhonfaibercanaslopez@gmail.com" xr:uid="{981F7B89-822B-488F-808F-1BCC56338602}"/>
    <hyperlink ref="AR1805" r:id="rId136" display="mailto:YOHIS0328@HOTMAIL.COM" xr:uid="{663FB3E0-1371-4DBC-81EC-A0D9D69B283D}"/>
    <hyperlink ref="AR588" r:id="rId137" xr:uid="{60769A7C-AC0E-44AB-86AE-E650470FEBB3}"/>
    <hyperlink ref="AR589" r:id="rId138" xr:uid="{1F0EF94D-BC50-4590-A33A-9D45249CA012}"/>
    <hyperlink ref="AR417" r:id="rId139" xr:uid="{D981D688-92AE-4F0F-A491-EC54B7028DDE}"/>
    <hyperlink ref="AR65" r:id="rId140" xr:uid="{F72A4875-A254-46B4-867A-8C9FACC2BED3}"/>
    <hyperlink ref="AR1849" r:id="rId141" xr:uid="{0F1B1F27-77D6-4AFF-BE81-2D90CC3C148C}"/>
    <hyperlink ref="AR1855" r:id="rId142" display="angelicassj@yahoo.com" xr:uid="{93523F0A-3141-4A6C-818A-564600E25E11}"/>
    <hyperlink ref="AR607" r:id="rId143" display="abogadaluzmery@hotmail.com" xr:uid="{9D9C9C98-550A-42A5-8E56-FEC2C1C253A1}"/>
    <hyperlink ref="AR99" r:id="rId144" xr:uid="{BD5C53DC-4017-415D-9C5C-FF8994FD3424}"/>
    <hyperlink ref="AR156" r:id="rId145" display="orianafajardo@hotmail.com" xr:uid="{617CB497-FF06-4B66-8A3D-77F0A893BC3B}"/>
    <hyperlink ref="AR1865" r:id="rId146" xr:uid="{625DF653-771F-43A2-89F4-2BD88DDBED24}"/>
    <hyperlink ref="AR1850" r:id="rId147" xr:uid="{49C5A60B-4B94-4501-9246-3953A8B3034B}"/>
    <hyperlink ref="AR1859" r:id="rId148" display="wendymilena28@gmail.com" xr:uid="{F4AF7ADB-F931-4E3F-8F6B-8A9A19846985}"/>
    <hyperlink ref="AR1851" r:id="rId149" xr:uid="{E7DFCFF0-FD20-4933-B9D6-4FBA42D2F66E}"/>
    <hyperlink ref="AR1854" r:id="rId150" display="crysstefanny0110@gmail.com" xr:uid="{B51A3AC2-8D5A-43A9-9E3B-73D3593CED06}"/>
    <hyperlink ref="AR614" r:id="rId151" xr:uid="{3223A634-D305-4BE5-B80A-3A1332C5D67E}"/>
    <hyperlink ref="AR610" r:id="rId152" xr:uid="{BD51C06A-59A7-4DFD-AC6D-82C2C56CE95A}"/>
    <hyperlink ref="AR609" r:id="rId153" xr:uid="{3D61F09D-4FE3-449A-BC36-454705046E60}"/>
    <hyperlink ref="AR608" r:id="rId154" xr:uid="{AC6860B3-D295-46F9-BD78-3577373972C9}"/>
    <hyperlink ref="AR606" r:id="rId155" display="kusanagy__19@hotmail.com" xr:uid="{66149BB5-C0B3-4507-92AA-BAA1341843E3}"/>
    <hyperlink ref="AR604" r:id="rId156" display="linaleiva93@hotmail.com" xr:uid="{CFB54907-E9A5-46F1-B1CE-9330184D6B59}"/>
    <hyperlink ref="AR600" r:id="rId157" xr:uid="{AF2F9DC0-D1C0-4D34-BE63-DD7322C55B63}"/>
    <hyperlink ref="AR597" r:id="rId158" display="lubita1@hotmail.com" xr:uid="{C7B1FA6B-433B-473F-981E-ADB89D1953EE}"/>
    <hyperlink ref="AR592" r:id="rId159" xr:uid="{EBE620BF-D1F3-4050-9986-9C41A4E06871}"/>
    <hyperlink ref="AR582" r:id="rId160" display="mariewp@hotmail.com" xr:uid="{57C1944D-998E-410D-9D64-692C9163BCC7}"/>
    <hyperlink ref="AR580" r:id="rId161" xr:uid="{5EF4A418-7969-4C78-898C-39EC15C0C8D8}"/>
    <hyperlink ref="AR569" r:id="rId162" xr:uid="{FEF41D36-1A04-4A65-BCDD-FBE59CB26860}"/>
    <hyperlink ref="AR565" r:id="rId163" display="riveritawilliam@gmail.com" xr:uid="{2AD222A1-DCC6-47B2-B5B7-02AC1B6BEEC8}"/>
    <hyperlink ref="AR563" r:id="rId164" display="rafaelosorionoriega@hotmail.com" xr:uid="{63A0260D-AB07-4D08-A039-50DF4B7F0A45}"/>
    <hyperlink ref="AR559" r:id="rId165" xr:uid="{DE4DA600-CDFA-4D18-9F8D-7580EB7A1572}"/>
    <hyperlink ref="AR554" r:id="rId166" xr:uid="{729C715F-008F-4756-8CC6-5C95C988F39F}"/>
    <hyperlink ref="AR529" r:id="rId167" display="andresvmartinez46@gmail.com" xr:uid="{14F9E7B2-FD06-4B64-86D7-A6029B8338B3}"/>
    <hyperlink ref="AR526" r:id="rId168" xr:uid="{0FFDCC3A-8550-42AB-B2BA-0E8F09B37E16}"/>
    <hyperlink ref="AR516" r:id="rId169" xr:uid="{8553861C-5894-4632-BE2D-A398E13C1E11}"/>
    <hyperlink ref="AR511" r:id="rId170" xr:uid="{DD16E51A-192B-4F24-998A-B435F1A5A092}"/>
    <hyperlink ref="AR509" r:id="rId171" xr:uid="{64531451-6CA2-4086-B1CF-59CDF9823BF8}"/>
    <hyperlink ref="AR507" r:id="rId172" display="zclauszjr@gmail.com" xr:uid="{FCAAB6DF-9E1D-41D7-AC6B-60AD79EE766F}"/>
    <hyperlink ref="AR505" r:id="rId173" xr:uid="{1D0CF1B1-48AF-4986-A3C4-29A1A96FB58C}"/>
    <hyperlink ref="AR475" r:id="rId174" xr:uid="{61612F83-3832-4276-A4FA-2F9E161A21B9}"/>
    <hyperlink ref="AR382" r:id="rId175" xr:uid="{974E21AB-5612-4420-9014-FBA6A4042013}"/>
    <hyperlink ref="AR374" r:id="rId176" xr:uid="{B1673370-7D9D-47C4-9ECB-A95EE139134A}"/>
    <hyperlink ref="AR364" r:id="rId177" display="ricaurteomeara23@hotmail.com" xr:uid="{B4BC253F-4C70-4EF3-9333-24039DBA7E01}"/>
    <hyperlink ref="AR354" r:id="rId178" xr:uid="{327FAA59-2659-475D-AB82-2BDD381E5D84}"/>
    <hyperlink ref="AR351" r:id="rId179" xr:uid="{48517DEB-CF45-4B71-8AC9-964CBE4B1E1C}"/>
    <hyperlink ref="AR332" r:id="rId180" display="fablizaoro@hotmail.com" xr:uid="{86DF584D-68F4-453B-9183-8EBEB09B0406}"/>
    <hyperlink ref="AR328" r:id="rId181" xr:uid="{36DE63D3-85F3-40DA-A019-3F17965439A0}"/>
    <hyperlink ref="AR308" r:id="rId182" xr:uid="{A038409D-CBB8-4FF6-8DBB-CCA660ACAC6A}"/>
    <hyperlink ref="AR291" r:id="rId183" xr:uid="{97CB379C-B3FF-49D8-B7B1-18DE5206DDB4}"/>
    <hyperlink ref="AR250" r:id="rId184" xr:uid="{787A7445-3D89-45A4-8C68-75B31F97FC74}"/>
    <hyperlink ref="AR140" r:id="rId185" xr:uid="{66748897-EBC6-43EC-9ED7-DEB7481B9B23}"/>
    <hyperlink ref="AR124" r:id="rId186" xr:uid="{34132DE5-9CDC-4920-BCAC-735FFC8C56B5}"/>
    <hyperlink ref="AR123" r:id="rId187" xr:uid="{0D69B079-D3CE-489A-AF55-10C3AB3C892A}"/>
    <hyperlink ref="AR118" r:id="rId188" display="soul2080534@gmail.com" xr:uid="{AE0030F7-D186-4EF0-937F-BDF38B46CBD3}"/>
    <hyperlink ref="AR117" r:id="rId189" xr:uid="{34157069-2E62-4E13-8301-355D46C594AB}"/>
    <hyperlink ref="AR54" r:id="rId190" xr:uid="{CBA31F66-BD4E-415A-BBB8-49D1022FB3D2}"/>
    <hyperlink ref="AR40" r:id="rId191" xr:uid="{6486D440-EA09-4C3C-B997-99E722B468E1}"/>
    <hyperlink ref="AR576" r:id="rId192" xr:uid="{29F806E5-6D29-43D2-85C9-4E9B88E6E8BF}"/>
    <hyperlink ref="AR33" r:id="rId193" xr:uid="{36F68C1F-B58B-415D-BA4B-4997E877A3BA}"/>
    <hyperlink ref="AR29" r:id="rId194" xr:uid="{7CAED114-5765-4365-AF1E-519E9E5CC8DB}"/>
    <hyperlink ref="AR23" r:id="rId195" xr:uid="{5AA65127-7711-450F-A239-860578AAD16C}"/>
    <hyperlink ref="AR12" r:id="rId196" xr:uid="{4B9297DE-E23E-4554-8F40-70E2EC2AD9ED}"/>
    <hyperlink ref="AR9" r:id="rId197" xr:uid="{79363497-8975-492D-894B-12C2692FAF98}"/>
    <hyperlink ref="AR1864" r:id="rId198" xr:uid="{E9FC75E1-5AE5-4EA6-81A1-3FEC4021D6DC}"/>
    <hyperlink ref="AR1853" r:id="rId199" xr:uid="{148F18F6-FF51-41F8-AC35-6E0C69D52585}"/>
    <hyperlink ref="AR1866" r:id="rId200" display="oscar-077@hotmail.com" xr:uid="{31117148-0284-4A4F-9C57-39DC179E30C4}"/>
    <hyperlink ref="AR1857" r:id="rId201" xr:uid="{AE231104-542B-4DE9-937C-9CCE90D2C445}"/>
    <hyperlink ref="AR1867" r:id="rId202" xr:uid="{BEB4C1A2-8144-45B2-9DF8-FF30AB0BAC68}"/>
    <hyperlink ref="AR1861" r:id="rId203" display="selene037@hotmail.com" xr:uid="{29E66380-6645-4AB4-84BD-D326ACC4B0E1}"/>
    <hyperlink ref="AR1862" r:id="rId204" xr:uid="{37BA14F1-6570-40C9-B4CF-719DECB57533}"/>
    <hyperlink ref="AR1858" r:id="rId205" display="jaimemoreno@gmail.com" xr:uid="{286D2764-4EC2-4618-8CC3-3DD0755CB656}"/>
    <hyperlink ref="AR615" r:id="rId206" xr:uid="{386BA82C-859D-487C-B454-E438DE28F272}"/>
    <hyperlink ref="AR605" r:id="rId207" xr:uid="{FCD5C2EC-D958-4F66-B8E9-7932BD156BD6}"/>
    <hyperlink ref="AR602" r:id="rId208" display="oumbarila@hotmail.com" xr:uid="{71D844E9-DE4E-4555-88C6-2299DBCC85D3}"/>
    <hyperlink ref="AR599" r:id="rId209" display="carolcorredor8@gmail.com" xr:uid="{9C1FED39-7085-40CF-8701-7866376B637D}"/>
    <hyperlink ref="AR591" r:id="rId210" display="cristinapaez76@yahoo.es" xr:uid="{F848AD06-BB59-4525-B4CA-58C1623E1D10}"/>
    <hyperlink ref="AR590" r:id="rId211" display="mauro.esquivia@hotmail.com" xr:uid="{A991EC2A-80F7-4D36-9967-B9121A2A0216}"/>
    <hyperlink ref="AR586" r:id="rId212" xr:uid="{CC325147-566F-4D9D-BD66-FB1C89E6F95E}"/>
    <hyperlink ref="AR584" r:id="rId213" xr:uid="{FEB44971-F3A2-4294-8F97-F0B8DA7E4758}"/>
    <hyperlink ref="AR578" r:id="rId214" xr:uid="{80F3C025-F012-43F6-9D75-19DF9EDF346C}"/>
    <hyperlink ref="AR575" r:id="rId215" xr:uid="{87FEE860-8D84-4723-BFC0-47FE84159367}"/>
    <hyperlink ref="AR567" r:id="rId216" xr:uid="{A1ADAF66-C31D-4B74-9BB7-3BF9588FB8D3}"/>
    <hyperlink ref="AR561" r:id="rId217" xr:uid="{1799E0A3-FC1A-4E68-BE83-707AFC079041}"/>
    <hyperlink ref="AR560" r:id="rId218" display="Orlandomoreno28@gmail.com" xr:uid="{E4857EFB-245C-43C7-BF90-41E791FC1E54}"/>
    <hyperlink ref="AR556" r:id="rId219" xr:uid="{DEC254B5-0187-410F-9EEE-A6E3BC762A0D}"/>
    <hyperlink ref="AR543" r:id="rId220" xr:uid="{604BBB89-D7DE-4F6D-8991-7B96B9683A53}"/>
    <hyperlink ref="AR533" r:id="rId221" xr:uid="{2A6B1D23-386F-4F94-8BF0-CB85DA5597D2}"/>
    <hyperlink ref="AR547" r:id="rId222" xr:uid="{257DD4BE-5033-497A-94A3-2AF1255D19B0}"/>
    <hyperlink ref="AR545" r:id="rId223" xr:uid="{61B36180-11E6-43E3-83F9-08706A34A393}"/>
    <hyperlink ref="AR542" r:id="rId224" xr:uid="{714E84F5-E837-488F-8D43-60492D4947F7}"/>
    <hyperlink ref="AR541" r:id="rId225" xr:uid="{501A6942-F610-4009-BDB4-A2FC34F87C37}"/>
    <hyperlink ref="AR538" r:id="rId226" xr:uid="{7B742D5B-C253-4472-AA92-03FC7C50F124}"/>
    <hyperlink ref="AR536" r:id="rId227" display="salserin022@hotmail.com" xr:uid="{8EAEE66E-4A23-46B0-A687-0405C8899024}"/>
    <hyperlink ref="AR535" r:id="rId228" xr:uid="{5EEA2193-3DA6-4DF7-BDB5-8781FD8A8CA7}"/>
    <hyperlink ref="AR534" r:id="rId229" display="alex.be.za@hotmail.com_x000a_" xr:uid="{0EF5EFC3-CB96-421F-983A-461BEE78C197}"/>
    <hyperlink ref="AR532" r:id="rId230" display="edgar.a.1515@gmail.com" xr:uid="{6053CBF6-4EF4-4899-8C44-DDCF25CC85B1}"/>
    <hyperlink ref="AR531" r:id="rId231" xr:uid="{B4B89D69-7026-4DD9-AC70-2ACD283909DE}"/>
    <hyperlink ref="AR530" r:id="rId232" xr:uid="{56486780-EA70-4EF7-BEA0-5608241344B4}"/>
    <hyperlink ref="AR527" r:id="rId233" xr:uid="{11ABD174-20AE-4A74-87CA-4EB9C6B4965E}"/>
    <hyperlink ref="AR519" r:id="rId234" display="hechenrg@hotmail.com" xr:uid="{895ABCA8-F3A8-4508-93C7-691043012FE6}"/>
    <hyperlink ref="AR514" r:id="rId235" xr:uid="{398D8C61-1094-455B-B679-9FDFD9365E90}"/>
    <hyperlink ref="AR513" r:id="rId236" display="carloshsalamanca@yahoo.com" xr:uid="{C7BAA174-A4A1-4508-B75F-22352F92CD03}"/>
    <hyperlink ref="AR510" r:id="rId237" xr:uid="{2E1FD8DA-7AEF-4CD0-B7CD-E81815330CF3}"/>
    <hyperlink ref="AR506" r:id="rId238" xr:uid="{84C26F71-4F49-4466-9C1B-5F036E4A7EB0}"/>
    <hyperlink ref="AR502" r:id="rId239" display="danielariass@outlook.com " xr:uid="{19ADD053-4F0C-40B8-9DD2-383C2F8B0465}"/>
    <hyperlink ref="AR501" r:id="rId240" xr:uid="{4B46F272-01CE-4C39-A65D-4D179B6F91BE}"/>
    <hyperlink ref="AR500" r:id="rId241" display="pycwsltda@hotmail.com" xr:uid="{6FD081E4-A4BD-47B4-B264-832E7086AEEC}"/>
    <hyperlink ref="AR499" r:id="rId242" xr:uid="{D08C902C-C0D9-4045-A056-22A651CE0B1E}"/>
    <hyperlink ref="AR494" r:id="rId243" xr:uid="{A4429F74-DB19-403B-A372-E4C98B4F20B8}"/>
    <hyperlink ref="AR493" r:id="rId244" xr:uid="{DEB23EC5-6277-44E8-933F-1710D9E854B1}"/>
    <hyperlink ref="AR489" r:id="rId245" xr:uid="{60945FA8-C58B-4E29-BA3D-5A76F3DE5CB6}"/>
    <hyperlink ref="AR487" r:id="rId246" display="trianawil69@yahoo.es" xr:uid="{D845136E-CCF8-4830-97CA-488822AE7C11}"/>
    <hyperlink ref="AR486" r:id="rId247" xr:uid="{3FD65990-1F97-46B7-88E5-D525DF6FD354}"/>
    <hyperlink ref="AR485" r:id="rId248" xr:uid="{455491F3-324C-46FF-A4B6-506ECD6E82EA}"/>
    <hyperlink ref="AR483" r:id="rId249" xr:uid="{C058D019-C7A4-4A7C-836E-F6AE1C78D7F2}"/>
    <hyperlink ref="AR482" r:id="rId250" display="feder.ramos@yahoo.com" xr:uid="{AEB71088-3E73-4838-8A50-4B2C3268FA32}"/>
    <hyperlink ref="AR481" r:id="rId251" xr:uid="{87CDB807-7D44-454B-BE77-0D0B094DCFCA}"/>
    <hyperlink ref="AR479" r:id="rId252" xr:uid="{FBAFE35B-49AE-4074-9BEC-39D3DD9B1F22}"/>
    <hyperlink ref="AR477" r:id="rId253" display="joranp31@hotmail.com" xr:uid="{15A6F3A4-A2DB-4FBA-8C0B-317DE08547D9}"/>
    <hyperlink ref="AR476" r:id="rId254" xr:uid="{0A6F3B7C-479B-4CC9-B68F-1FEAFFF34655}"/>
    <hyperlink ref="AR474" r:id="rId255" xr:uid="{9C9E1FCB-9F76-45D4-8CB4-02A17C6F7C42}"/>
    <hyperlink ref="AR473" r:id="rId256" xr:uid="{B329D4B8-1DF3-48C7-B307-D54DE38B7DBB}"/>
    <hyperlink ref="AR471" r:id="rId257" xr:uid="{11922161-91E4-42E7-A2CB-A034506BFB03}"/>
    <hyperlink ref="AR470" r:id="rId258" xr:uid="{105E8D0D-D868-4A66-AC28-BA69983FF4FE}"/>
    <hyperlink ref="AR469" r:id="rId259" xr:uid="{77E618C9-AC6E-4F1F-857B-F56E66799BA7}"/>
    <hyperlink ref="AR468" r:id="rId260" xr:uid="{324D66BA-1226-4A89-86CE-05A3C89EBB7C}"/>
    <hyperlink ref="AR466" r:id="rId261" display="luismedina.ln212@gmail.com" xr:uid="{1EA5028C-4F17-4E0B-9B09-087CE7A29637}"/>
    <hyperlink ref="AR465" r:id="rId262" xr:uid="{6F00352E-F3F6-407D-AC22-F53F05F9A7F1}"/>
    <hyperlink ref="AR463" r:id="rId263" xr:uid="{11046CE3-37C9-4120-B52C-680834493470}"/>
    <hyperlink ref="AR461" r:id="rId264" xr:uid="{448EFB98-FCAA-42EA-8E0E-BAAD4FA4CBB7}"/>
    <hyperlink ref="AR458" r:id="rId265" xr:uid="{0B37BCE5-440F-462D-84C3-5ED12E7ADA95}"/>
    <hyperlink ref="AR457" r:id="rId266" xr:uid="{508197C9-F18D-444D-96F2-6A852D9A7173}"/>
    <hyperlink ref="AR455" r:id="rId267" xr:uid="{B39458A2-A5C4-44A8-88F6-61A5CEAC5291}"/>
    <hyperlink ref="AR454" r:id="rId268" xr:uid="{E139AF5D-AE8B-4C20-BC30-49E05BB0C548}"/>
    <hyperlink ref="AR452" r:id="rId269" xr:uid="{A40E28A6-FC0A-4B94-8715-CD57CDAF0648}"/>
    <hyperlink ref="AR451" r:id="rId270" xr:uid="{49BBA4AC-F349-4FA0-A392-200988EDC3B9}"/>
    <hyperlink ref="AR450" r:id="rId271" display="ramisilv18@gmail.com" xr:uid="{D3D8B8D7-B50B-48B9-9046-8BE63C34F7EF}"/>
    <hyperlink ref="AR449" r:id="rId272" xr:uid="{052E32BA-8437-480C-B9B1-E215F19B53F0}"/>
    <hyperlink ref="AR448" r:id="rId273" xr:uid="{31030499-0D88-4F65-BF50-66559DA8CD13}"/>
    <hyperlink ref="AR446" r:id="rId274" xr:uid="{7026C35B-FA8E-43E5-B5D6-55AD347AFA6A}"/>
    <hyperlink ref="AR443" r:id="rId275" xr:uid="{E9C13FA7-D500-49B3-B5A0-B6FC92F87F42}"/>
    <hyperlink ref="AR442" r:id="rId276" xr:uid="{7E67F469-0EE6-4A75-A42D-CBECD858410F}"/>
    <hyperlink ref="AR441" r:id="rId277" xr:uid="{B8BD18C3-3112-445D-96B7-BF2A3753E578}"/>
    <hyperlink ref="AR440" r:id="rId278" xr:uid="{898E7AB4-ADE5-41EC-9F61-FAAD36EA31D0}"/>
    <hyperlink ref="AR439" r:id="rId279" xr:uid="{DDF1BADA-DEC4-4B81-A0FC-8CB475CBAEB9}"/>
    <hyperlink ref="AR438" r:id="rId280" xr:uid="{399FB25C-1E06-49A0-8266-688575DCD496}"/>
    <hyperlink ref="AR437" r:id="rId281" xr:uid="{6435DB4B-443B-44A5-A9A8-165787F030B4}"/>
    <hyperlink ref="AR436" r:id="rId282" xr:uid="{8BB638F7-9305-4D8E-99B5-3F4836974642}"/>
    <hyperlink ref="AR435" r:id="rId283" xr:uid="{6200B84A-D163-4A96-A6DD-29BA244FDB6E}"/>
    <hyperlink ref="AR434" r:id="rId284" xr:uid="{211402D4-D093-4E8A-A392-DEBDECFECF05}"/>
    <hyperlink ref="AR433" r:id="rId285" xr:uid="{F610BC5D-322D-4454-9F0C-11E8BEEDC8B5}"/>
    <hyperlink ref="AR432" r:id="rId286" xr:uid="{7B3457DC-CE2A-4C5D-B305-ED62D1956A95}"/>
    <hyperlink ref="AR430" r:id="rId287" xr:uid="{E662A972-09D1-4712-ADF6-6E12D01CB528}"/>
    <hyperlink ref="AR429" r:id="rId288" display="melqui3717@hotmail.com" xr:uid="{97D16C45-3BF2-444E-842F-15166FDC526C}"/>
    <hyperlink ref="AR428" r:id="rId289" xr:uid="{7168C23D-19BE-4181-B07C-E6DD4957F46D}"/>
    <hyperlink ref="AR427" r:id="rId290" display="velascorengifo@hotmail.com" xr:uid="{B83276A3-2BA7-4DF7-B926-BD2785CC2C7C}"/>
    <hyperlink ref="AR425" r:id="rId291" xr:uid="{7A7464E7-3E66-4028-8A40-E9FB882F724A}"/>
    <hyperlink ref="AR424" r:id="rId292" display="alfonsouribearchila@hotmail.com" xr:uid="{2F6C1DD4-856C-44BE-BDC4-BF9F576EC1F2}"/>
    <hyperlink ref="AR423" r:id="rId293" xr:uid="{C22790F6-0948-40C9-9A9A-3C499B6E7B48}"/>
    <hyperlink ref="AR422" r:id="rId294" xr:uid="{767D680B-52FF-4D0B-9CF3-47A230239432}"/>
    <hyperlink ref="AR421" r:id="rId295" display="jesu2014tovar@hotmail.com  " xr:uid="{0DE59D46-0349-48D7-BC59-E0BE9B9DB7B1}"/>
    <hyperlink ref="AR420" r:id="rId296" xr:uid="{2F731CE5-A2B2-4FAE-9C93-45C591916DD8}"/>
    <hyperlink ref="AR419" r:id="rId297" display="elalquimistamix@hotmail.com" xr:uid="{0C9A540A-B8AC-4C0E-A386-ADECF03CBABB}"/>
    <hyperlink ref="AR418" r:id="rId298" display="jorotobo@hotmail.com" xr:uid="{FBF347E1-F53F-4B9D-8CA3-D79310525D68}"/>
    <hyperlink ref="AR416" r:id="rId299" xr:uid="{F8414E15-EEB2-4C65-97DE-E8F57749C5AF}"/>
    <hyperlink ref="AR413" r:id="rId300" xr:uid="{6AEF4CE2-B39A-4A44-94F1-0B2940D84906}"/>
    <hyperlink ref="AR412" r:id="rId301" xr:uid="{344C4F77-BFAC-4604-9729-A2E25D8E0DD9}"/>
    <hyperlink ref="AR411" r:id="rId302" xr:uid="{DF8FF951-E30F-4F0D-A829-15B06502B762}"/>
    <hyperlink ref="AR408" r:id="rId303" xr:uid="{A0CF63B0-081C-4AEE-AF84-84BAF2C4228A}"/>
    <hyperlink ref="AR405" r:id="rId304" xr:uid="{437FD0B4-C02B-4A42-8EFB-EB897F0471E4}"/>
    <hyperlink ref="AR404" r:id="rId305" xr:uid="{8F3C3D1A-5A86-4FEB-8B6D-425CB819A917}"/>
    <hyperlink ref="AR403" r:id="rId306" display="elpoli100@hotmail.com  " xr:uid="{A6EADDE0-C806-480E-9B0C-FACB45D7EFBC}"/>
    <hyperlink ref="AR402" r:id="rId307" xr:uid="{FC831266-7569-416C-B77E-5ECDAFDD1BC5}"/>
    <hyperlink ref="AR401" r:id="rId308" xr:uid="{CB14B8B8-5607-4CDD-BD33-EE9BA0CCF4F9}"/>
    <hyperlink ref="AR400" r:id="rId309" xr:uid="{C23D7773-DF4F-440A-8C9C-2C2B43CFDE9F}"/>
    <hyperlink ref="AR399" r:id="rId310" xr:uid="{E481A97D-FB54-4C03-B14A-FE777C299CBC}"/>
    <hyperlink ref="AR398" r:id="rId311" xr:uid="{123A6F95-7534-4B2D-A1FC-A820C800260A}"/>
    <hyperlink ref="AR397" r:id="rId312" xr:uid="{5E5342E8-CC06-42DC-9E4F-F1861B9140B1}"/>
    <hyperlink ref="AR396" r:id="rId313" display="modestoher2542@hotmail.com" xr:uid="{4DFA0BF1-B81C-4C9B-8D2F-5E34170134D9}"/>
    <hyperlink ref="AR395" r:id="rId314" xr:uid="{5BDDBDC9-6071-4A6D-ABBD-B81D5B764449}"/>
    <hyperlink ref="AR394" r:id="rId315" xr:uid="{859DBB30-197F-40AF-ACD9-8091602E6FE2}"/>
    <hyperlink ref="AR391" r:id="rId316" xr:uid="{EF06C52C-C480-4E79-A616-E6780DEAC89B}"/>
    <hyperlink ref="AR390" r:id="rId317" xr:uid="{45AAA9D2-2820-4FC8-9313-785D978090F1}"/>
    <hyperlink ref="AR389" r:id="rId318" xr:uid="{C6983AB4-0BB8-4AD5-85BC-7271743C6918}"/>
    <hyperlink ref="AR388" r:id="rId319" xr:uid="{FBD252BD-E4DC-4BCC-A5E0-3EA719045FBC}"/>
    <hyperlink ref="AR387" r:id="rId320" xr:uid="{EEF91ADF-4A6C-481E-AC13-B5146BB6C5FE}"/>
    <hyperlink ref="AR386" r:id="rId321" display="lorenzo_1908@hotmail.com" xr:uid="{C8DE0006-916A-4727-B863-71CD4DCDCA21}"/>
    <hyperlink ref="AR385" r:id="rId322" display="olpasa99@hotmail.com" xr:uid="{3B853AC1-302A-43D7-9EB8-7F28015540F6}"/>
    <hyperlink ref="AR384" r:id="rId323" display="jcrg319@hotmail.com" xr:uid="{47F4E897-084B-4DAE-873C-573A995933BC}"/>
    <hyperlink ref="AR383" r:id="rId324" xr:uid="{A9E13FF7-FC8C-4B34-B100-B9D0A4F48E5F}"/>
    <hyperlink ref="AR381" r:id="rId325" display="jader1-plaza@hotmail.com" xr:uid="{104E1D6A-121C-4BAB-A9EF-1C58EBFB4FCE}"/>
    <hyperlink ref="AR380" r:id="rId326" display="hapc7@hotmail.com " xr:uid="{8CDCC0F0-2DA5-46BB-9D2F-CE0BA9A54086}"/>
    <hyperlink ref="AR379" r:id="rId327" xr:uid="{3ABCA8CB-64B7-4091-BBE3-01D5B3425994}"/>
    <hyperlink ref="AR378" r:id="rId328" xr:uid="{9DBCED3F-7C46-488B-BE28-8A64CCDF153D}"/>
    <hyperlink ref="AR377" r:id="rId329" xr:uid="{C38DC3FA-B900-43CB-AAF8-F5535A54A990}"/>
    <hyperlink ref="AR375" r:id="rId330" xr:uid="{99139259-6CCE-4B32-9097-837ABAA45A48}"/>
    <hyperlink ref="AR373" r:id="rId331" xr:uid="{29976447-8BD9-4707-A3B6-E4487341F803}"/>
    <hyperlink ref="AR271" r:id="rId332" xr:uid="{9227EBF8-CE24-496A-9686-99F503B8612F}"/>
    <hyperlink ref="AR371" r:id="rId333" xr:uid="{2319FCE5-4838-43BF-A7DE-8C16B106D0BC}"/>
    <hyperlink ref="AR370" r:id="rId334" xr:uid="{C000E533-55BA-41DA-97A0-96B13920B59F}"/>
    <hyperlink ref="AR369" r:id="rId335" xr:uid="{7B2286B8-2A26-4C7B-9439-AC71A7F59803}"/>
    <hyperlink ref="AR366" r:id="rId336" display="frocas168@hotmail.com           " xr:uid="{08F6C413-1D69-43E5-8085-67AAC9BC10F8}"/>
    <hyperlink ref="AR365" r:id="rId337" xr:uid="{57012A5C-2418-401F-9FE8-1000CD9AD22D}"/>
    <hyperlink ref="AR363" r:id="rId338" xr:uid="{07EA9ED0-DC7B-4FDF-A952-9892AC4D6036}"/>
    <hyperlink ref="AR362" r:id="rId339" xr:uid="{CE21123D-3A1F-49E8-BFA8-8C89E9784D3E}"/>
    <hyperlink ref="AR360" r:id="rId340" xr:uid="{DF121637-CCAE-431A-8244-319877B78E6B}"/>
    <hyperlink ref="AR357" r:id="rId341" xr:uid="{33D3BE2D-DE15-461F-9CE9-E75A8C2C7A43}"/>
    <hyperlink ref="AR356" r:id="rId342" display="acuerpaditojose@hotmail.com" xr:uid="{3486EB07-D264-490A-96DB-CF4AE24F52CC}"/>
    <hyperlink ref="AR352" r:id="rId343" display="mora.gregorio@hotmail.com  " xr:uid="{BBD776EA-E30E-4885-A952-2D5867C79238}"/>
    <hyperlink ref="AR349" r:id="rId344" xr:uid="{559A322A-0EC4-4F6D-890E-32E33B0319EF}"/>
    <hyperlink ref="AR348" r:id="rId345" xr:uid="{DDAFBB74-A7CE-464A-BA8E-5343D67901E9}"/>
    <hyperlink ref="AR347" r:id="rId346" xr:uid="{39D1F9E4-FC5B-4EC3-BD68-AC09F59AAA32}"/>
    <hyperlink ref="AR346" r:id="rId347" xr:uid="{45193242-F746-4A13-A990-3B6702D488B7}"/>
    <hyperlink ref="AR345" r:id="rId348" xr:uid="{FDB7C5A9-9D92-4BD2-9DAE-8CCDA17E5E11}"/>
    <hyperlink ref="AR344" r:id="rId349" xr:uid="{D37BCE8D-8706-445F-BE3E-D62B2BB58045}"/>
    <hyperlink ref="AR343" r:id="rId350" xr:uid="{F0A86277-7F49-479E-B7B7-FAD267A3CAF1}"/>
    <hyperlink ref="AR342" r:id="rId351" xr:uid="{CB7A115D-7E9E-4129-BC25-745D589F2EE6}"/>
    <hyperlink ref="AR341" r:id="rId352" xr:uid="{4A328DCF-8065-4002-AE98-E56435165F4A}"/>
    <hyperlink ref="AR340" r:id="rId353" display="gillermo03@hotmail.com" xr:uid="{4350A1EA-3AA9-4488-B606-79C9A319F753}"/>
    <hyperlink ref="AR339" r:id="rId354" xr:uid="{E8047248-FE30-4F4A-B72C-8C82DA0FF0A7}"/>
    <hyperlink ref="AR338" r:id="rId355" xr:uid="{7FDCCF8B-6967-4792-B230-1411B7639B4D}"/>
    <hyperlink ref="AR337" r:id="rId356" display="willy2020@hotmail.com" xr:uid="{2A0C4534-C0D8-4ACF-ACFD-4C136F119540}"/>
    <hyperlink ref="AR336" r:id="rId357" xr:uid="{7E39888F-C5D7-41BF-A5E2-5153D80C1CE5}"/>
    <hyperlink ref="AR335" r:id="rId358" xr:uid="{5B9D52B3-8D77-4189-BA78-DDCAF0863660}"/>
    <hyperlink ref="AR334" r:id="rId359" xr:uid="{B7B0991D-221E-4AC9-969B-FCE1C145930F}"/>
    <hyperlink ref="AR333" r:id="rId360" xr:uid="{FC9D8D66-2F8F-4394-A3F3-4F63C8F58AF4}"/>
    <hyperlink ref="AR331" r:id="rId361" xr:uid="{7444AD6E-CA42-4A51-949A-D6FD0E7D5B14}"/>
    <hyperlink ref="AR330" r:id="rId362" xr:uid="{17E3BF16-A426-4D0B-A62F-A47BFF3E1C8E}"/>
    <hyperlink ref="AR327" r:id="rId363" xr:uid="{78E9DF99-001D-4D30-9796-6D074C89915B}"/>
    <hyperlink ref="AR325" r:id="rId364" xr:uid="{FECAD3E4-3493-4E14-9F56-B1D30627398D}"/>
    <hyperlink ref="AR324" r:id="rId365" display="dicak77@hotmail.com" xr:uid="{B5E4B91D-4503-4402-B4CD-2832B066D656}"/>
    <hyperlink ref="AR321" r:id="rId366" xr:uid="{6E9D7129-D207-4AD7-87C2-158BC6C8FC9D}"/>
    <hyperlink ref="AR320" r:id="rId367" xr:uid="{47B7315A-889B-4AFA-BE63-2FF2D1C26CA1}"/>
    <hyperlink ref="AR319" r:id="rId368" xr:uid="{C2D2C621-63BE-496B-B291-4DCBD3F2D240}"/>
    <hyperlink ref="AR318" r:id="rId369" xr:uid="{CC85DD6F-54B1-431F-A96E-F98121148DB3}"/>
    <hyperlink ref="AR317" r:id="rId370" xr:uid="{09657236-CA8E-4C5D-B7E8-D7CF4D13A3B3}"/>
    <hyperlink ref="AR316" r:id="rId371" display="dario_juanda@hotmail.com" xr:uid="{D0A236F9-212B-4972-94DB-15B6BC66B293}"/>
    <hyperlink ref="AR315" r:id="rId372" xr:uid="{98A946A5-D98B-4596-A744-159863BA5349}"/>
    <hyperlink ref="AR314" r:id="rId373" xr:uid="{B5A0EE69-0F5A-4C2B-9B06-2E2CD1CF4CCD}"/>
    <hyperlink ref="AR312" r:id="rId374" xr:uid="{4C89102D-2EC0-4E5D-A08F-FEFF520E4835}"/>
    <hyperlink ref="AR311" r:id="rId375" display="hgomezc2001@yahoo.es" xr:uid="{3866CD09-13F4-4F04-9EA3-B00CC8A76E5A}"/>
    <hyperlink ref="AR310" r:id="rId376" xr:uid="{B061188A-6259-47EE-BC8F-83FA1CBD92DE}"/>
    <hyperlink ref="AR309" r:id="rId377" xr:uid="{399EDF15-A549-4A57-AED2-A28DA911155B}"/>
    <hyperlink ref="AR307" r:id="rId378" xr:uid="{222B5A87-F6CF-4018-B31D-A7285E7E972B}"/>
    <hyperlink ref="AR306" r:id="rId379" xr:uid="{225E4035-235E-476D-9B5E-8BBFBA99CA96}"/>
    <hyperlink ref="AR305" r:id="rId380" xr:uid="{0A57F5B5-0ED9-47F7-8D6A-38E8D222115D}"/>
    <hyperlink ref="AR303" r:id="rId381" xr:uid="{55315B94-7CAD-49CA-9B75-CABFDE7C9804}"/>
    <hyperlink ref="AR301" r:id="rId382" xr:uid="{B2C6AFE0-5E22-4E84-A10E-E08BD201F9F3}"/>
    <hyperlink ref="AR300" r:id="rId383" display="wen.merchan@gmail.com" xr:uid="{00247224-D16D-43CE-AD6E-E13C800B50F4}"/>
    <hyperlink ref="AR299" r:id="rId384" xr:uid="{C1CAE2D3-F8DC-4D6C-99AB-5E0D97CAED96}"/>
    <hyperlink ref="AR298" r:id="rId385" xr:uid="{A55FBAFD-C992-47CC-B418-A43A4CCFAFBA}"/>
    <hyperlink ref="AR296" r:id="rId386" xr:uid="{BD2EC52F-B72F-4B26-93C0-9F432AC95887}"/>
    <hyperlink ref="AR295" r:id="rId387" xr:uid="{ADDFCB7C-5417-4646-8920-0929D33EDECE}"/>
    <hyperlink ref="AR294" r:id="rId388" xr:uid="{AC57D2AA-F5EF-437F-A71E-837A63FCE9D4}"/>
    <hyperlink ref="AR293" r:id="rId389" xr:uid="{E2074C6A-690F-4DE1-9F1B-D65575552E3E}"/>
    <hyperlink ref="AR292" r:id="rId390" xr:uid="{BC73055A-BDD4-4B91-9BB3-CBB9935BCA5C}"/>
    <hyperlink ref="AR290" r:id="rId391" xr:uid="{1C94D00E-9D1B-4D23-9840-CD3E456E803D}"/>
    <hyperlink ref="AR289" r:id="rId392" xr:uid="{CF4E07FC-A53D-401E-AFE4-0155D5E5439B}"/>
    <hyperlink ref="AR287" r:id="rId393" xr:uid="{694117F4-A266-4157-8D5F-171E07DFF8EA}"/>
    <hyperlink ref="AR286" r:id="rId394" xr:uid="{D554CDD5-FC4D-4C4F-81D4-05513C53C648}"/>
    <hyperlink ref="AR285" r:id="rId395" xr:uid="{D4BA2B1F-197A-41CC-846D-1CC2D1C8EA7B}"/>
    <hyperlink ref="AR284" r:id="rId396" display="jocolo98@gmail.com" xr:uid="{FFCCAF91-0909-4EB7-A9AB-1B3C5CF328F3}"/>
    <hyperlink ref="AR283" r:id="rId397" xr:uid="{29660F91-BF85-4343-B96A-A25DE51FFCD4}"/>
    <hyperlink ref="AR281" r:id="rId398" xr:uid="{494BA6B7-89CD-4984-9C6D-6745F234B6D9}"/>
    <hyperlink ref="AR279" r:id="rId399" xr:uid="{2C0D5633-8497-4E01-9790-FCBDE7845EE7}"/>
    <hyperlink ref="AR278" r:id="rId400" xr:uid="{4022C12A-BDBE-4FAC-873C-6527E6327819}"/>
    <hyperlink ref="AR277" r:id="rId401" xr:uid="{1D8D1CE6-80B8-4819-9DB9-0DB97159D8C7}"/>
    <hyperlink ref="AR276" r:id="rId402" xr:uid="{52EDD233-5ECE-4119-847B-C94C84684629}"/>
    <hyperlink ref="AR275" r:id="rId403" xr:uid="{D3BCEC8E-4C18-49E6-86E8-662445E9F23F}"/>
    <hyperlink ref="AR274" r:id="rId404" display="wilsoncardonas@hotmail.com" xr:uid="{7E51E90F-EBCB-4284-B4E4-2ED6E37DC5EE}"/>
    <hyperlink ref="AR272" r:id="rId405" display="enchito59@hotmail.com" xr:uid="{CE85F2A0-CB96-4377-A402-02AAF24F70BF}"/>
    <hyperlink ref="AR368" r:id="rId406" xr:uid="{355B4524-CCA6-4C2A-A34D-5C148446F165}"/>
    <hyperlink ref="AR268" r:id="rId407" xr:uid="{1F196EE5-6349-4E1D-8221-D0CEF204083D}"/>
    <hyperlink ref="AR267" r:id="rId408" xr:uid="{4DEBEE04-CD76-4549-8145-09D0A9DD6432}"/>
    <hyperlink ref="AR266" r:id="rId409" xr:uid="{51404AA3-0C3F-4F89-8328-16BB18D875CB}"/>
    <hyperlink ref="AR265" r:id="rId410" xr:uid="{7164A1FE-A86E-42C9-846D-3B4421FD46A9}"/>
    <hyperlink ref="AR264" r:id="rId411" xr:uid="{5DFE1036-CA34-4CB0-84AA-C0C445DB4134}"/>
    <hyperlink ref="AR263" r:id="rId412" display="josemaria.bayuelo@hotmail.com" xr:uid="{64F52039-D350-42AA-A859-E935C8AACBE0}"/>
    <hyperlink ref="AR262" r:id="rId413" xr:uid="{432E6F34-3090-44E6-960C-FB662B55A5DC}"/>
    <hyperlink ref="AR261" r:id="rId414" display="cheperabm@hotmail.com" xr:uid="{B1EB1EA2-6A76-40CA-BCD8-C57436EF246A}"/>
    <hyperlink ref="AR259" r:id="rId415" xr:uid="{0592E213-0F92-4773-9395-B89A999FC833}"/>
    <hyperlink ref="AR258" r:id="rId416" xr:uid="{153217A1-443C-4608-B8F6-B07D9419293A}"/>
    <hyperlink ref="AR257" r:id="rId417" xr:uid="{C78E1080-D8AF-4B01-9293-BEEF788D4136}"/>
    <hyperlink ref="AR256" r:id="rId418" xr:uid="{2A087726-2FD5-4B29-8CC7-AC4DD7B93E3C}"/>
    <hyperlink ref="AR254" r:id="rId419" xr:uid="{B2163772-3311-4F01-965E-CCF70427DDEC}"/>
    <hyperlink ref="AR253" r:id="rId420" xr:uid="{5C3374B1-202D-45C2-BF42-555D8E5112B2}"/>
    <hyperlink ref="AR252" r:id="rId421" xr:uid="{91154E98-4631-49D6-882D-D84CA8464388}"/>
    <hyperlink ref="AR251" r:id="rId422" xr:uid="{CE1197E1-CEBA-437C-8EBE-42FBEF4F6038}"/>
    <hyperlink ref="AR249" r:id="rId423" xr:uid="{A68776B1-C45A-455B-82EF-8479B5789F15}"/>
    <hyperlink ref="AR248" r:id="rId424" xr:uid="{D08CF185-2D6F-4694-A6F8-BE3C7C7AF4D0}"/>
    <hyperlink ref="AR247" r:id="rId425" xr:uid="{C9B3C50C-DCCE-4DF9-BD9E-725CD1A069B8}"/>
    <hyperlink ref="AR245" r:id="rId426" display="nacho2894@yahoo.com" xr:uid="{564A6967-0438-4D01-AC99-41C7CA6CC85A}"/>
    <hyperlink ref="AR242" r:id="rId427" xr:uid="{9D6E17DD-A790-4FCA-8BE5-BAE1AA0518B9}"/>
    <hyperlink ref="AR241" r:id="rId428" xr:uid="{0B087BB5-FF0E-4ABF-ADC9-499B6DF7E186}"/>
    <hyperlink ref="AR240" r:id="rId429" xr:uid="{BBB0226F-66CB-4D7C-BAB4-C44BE0DC52B6}"/>
    <hyperlink ref="AR239" r:id="rId430" xr:uid="{7EE847D0-5904-4C60-B5D6-8E50CDDD9E2C}"/>
    <hyperlink ref="AR238" r:id="rId431" xr:uid="{C80E0DA0-75CB-4D28-9CA1-EE4B33E9F70C}"/>
    <hyperlink ref="AR237" r:id="rId432" xr:uid="{8DB59511-BA2F-4643-850A-269B86C89A16}"/>
    <hyperlink ref="AR236" r:id="rId433" xr:uid="{59527D1F-E4F3-478B-8A10-70ADCBD6F3D8}"/>
    <hyperlink ref="AR235" r:id="rId434" xr:uid="{1F73ABFF-DD5F-4CBF-B3E5-1F277D8F4009}"/>
    <hyperlink ref="AR234" r:id="rId435" xr:uid="{2E0909C3-73B3-4B37-B1C2-96E914530BB5}"/>
    <hyperlink ref="AR233" r:id="rId436" xr:uid="{0F43BAD9-D34C-4B77-9D16-273F0BB026BD}"/>
    <hyperlink ref="AR232" r:id="rId437" xr:uid="{73769CA5-304B-4DB0-A96A-F79397BEBCA2}"/>
    <hyperlink ref="AR230" r:id="rId438" xr:uid="{7306C8DF-8DFE-4CE9-B428-02A78C038C16}"/>
    <hyperlink ref="AR229" r:id="rId439" xr:uid="{083753EF-AD22-4937-8CAA-AD26213CF93C}"/>
    <hyperlink ref="AR228" r:id="rId440" xr:uid="{18C10117-2255-40AE-8791-E8F55687D692}"/>
    <hyperlink ref="AR227" r:id="rId441" xr:uid="{9C28C4B3-5170-406B-B447-9B7359EC847B}"/>
    <hyperlink ref="AR224" r:id="rId442" xr:uid="{976D8096-B39F-4F92-91FB-FCE5B505DEF9}"/>
    <hyperlink ref="AR223" r:id="rId443" xr:uid="{312D8DB1-DD55-4930-B002-6D9682DF298F}"/>
    <hyperlink ref="AR222" r:id="rId444" xr:uid="{84570E62-B429-42E3-BB93-96EEF177671E}"/>
    <hyperlink ref="AR221" r:id="rId445" xr:uid="{A0E580DA-9FF2-4587-9F71-4254654DE3D8}"/>
    <hyperlink ref="AR220" r:id="rId446" xr:uid="{18FD2621-6284-4873-A9AD-95EDD356DDDA}"/>
    <hyperlink ref="AR219" r:id="rId447" xr:uid="{3165900E-D3EC-4771-8A60-78D016092B17}"/>
    <hyperlink ref="AR218" r:id="rId448" xr:uid="{B809807F-2964-483C-9119-C1F2FA12C597}"/>
    <hyperlink ref="AR217" r:id="rId449" xr:uid="{B418E430-0DA6-45BE-9B41-F1C62F5DBFEA}"/>
    <hyperlink ref="AR216" r:id="rId450" xr:uid="{587D3075-C048-4FBC-86B9-BE600163647A}"/>
    <hyperlink ref="AR215" r:id="rId451" xr:uid="{C468C49B-F323-4B14-87A8-EE244CC40408}"/>
    <hyperlink ref="AR214" r:id="rId452" display="salial2202@hotmail.com" xr:uid="{D95AA6CC-FE6D-4053-8585-72FB0DCCF20E}"/>
    <hyperlink ref="AR211" r:id="rId453" xr:uid="{1E4079E4-C3F7-4764-85DB-373A17C4A48E}"/>
    <hyperlink ref="AR208" r:id="rId454" xr:uid="{681A830E-B2EC-40C2-9885-EA91DA16FD07}"/>
    <hyperlink ref="AR207" r:id="rId455" xr:uid="{2C33BB63-DF23-47C3-BC6C-B01122876BBA}"/>
    <hyperlink ref="AR206" r:id="rId456" xr:uid="{283EE171-8EC2-4EF2-B023-84347F9530D7}"/>
    <hyperlink ref="AR204" r:id="rId457" xr:uid="{915F2428-301F-41E6-BA25-9F6D7C2F1FE2}"/>
    <hyperlink ref="AR203" r:id="rId458" display="mauricio41cruz@hotmail.com" xr:uid="{1F3B1B86-D60F-4524-A21D-7A3FF7EFE007}"/>
    <hyperlink ref="AR201" r:id="rId459" xr:uid="{38CF374A-DE52-4ECA-9056-B3976F35FA2D}"/>
    <hyperlink ref="AR200" r:id="rId460" display="satelap@hotmail.com" xr:uid="{787B0BC1-188D-4E8E-B941-7D5FB722FBC9}"/>
    <hyperlink ref="AR199" r:id="rId461" xr:uid="{6D63014D-D93F-4E08-B6F0-9E1C9C988686}"/>
    <hyperlink ref="AR197" r:id="rId462" xr:uid="{B2ED4481-FCB7-413D-A8A5-77365967F34F}"/>
    <hyperlink ref="AR196" r:id="rId463" xr:uid="{B0654D4D-717C-481C-BAEB-0F3D160B3085}"/>
    <hyperlink ref="AR195" r:id="rId464" display="chicho3260@gmail.com" xr:uid="{18995BA2-A6B8-49AB-AD84-02348D240C6D}"/>
    <hyperlink ref="AR194" r:id="rId465" xr:uid="{FB75FE50-7EAF-45E6-9004-8B70606CF27D}"/>
    <hyperlink ref="AR193" r:id="rId466" xr:uid="{E342AB16-996F-4374-B8B5-A683E2E7F70E}"/>
    <hyperlink ref="AR191" r:id="rId467" xr:uid="{4F0399C5-C86F-4367-9FB6-CA260DF54285}"/>
    <hyperlink ref="AR190" r:id="rId468" xr:uid="{5BC90CAE-8D1B-463E-83F0-4F7BEE26F38B}"/>
    <hyperlink ref="AR188" r:id="rId469" xr:uid="{411FA104-2BE9-423B-B7BE-127BC71BBB3A}"/>
    <hyperlink ref="AR187" r:id="rId470" xr:uid="{A1A162D7-1828-4106-80DC-40EBA5FB3CCA}"/>
    <hyperlink ref="AR186" r:id="rId471" xr:uid="{423BDB1C-4157-49D6-B468-9703D6970484}"/>
    <hyperlink ref="AR185" r:id="rId472" xr:uid="{2EC6B2C9-2C81-44C2-BB3A-D2FECE2BB711}"/>
    <hyperlink ref="AR184" r:id="rId473" xr:uid="{9F7F6A97-EDBC-42B2-8689-CF41972F9463}"/>
    <hyperlink ref="AR183" r:id="rId474" xr:uid="{E565A92C-8AED-451B-A944-ACEF0B6F861A}"/>
    <hyperlink ref="AR182" r:id="rId475" display="llanero1024@yahoo.com" xr:uid="{40B31ADD-EC06-4C8C-A2F8-D274C1983283}"/>
    <hyperlink ref="AR180" r:id="rId476" xr:uid="{DB84F6C4-3432-442D-B950-90A4594F069D}"/>
    <hyperlink ref="AR179" r:id="rId477" xr:uid="{9AF942EA-5D0E-4192-A265-DC437B609E52}"/>
    <hyperlink ref="AR177" r:id="rId478" xr:uid="{8897E532-94D1-425F-9EE8-AD98990A07FE}"/>
    <hyperlink ref="AR176" r:id="rId479" display="nicolascacerestorres@gmail.com" xr:uid="{31740E10-7CC7-4380-AF22-8C93718E162D}"/>
    <hyperlink ref="AR175" r:id="rId480" xr:uid="{8BAE0538-BB15-461D-8713-1B78591B90BA}"/>
    <hyperlink ref="AR174" r:id="rId481" xr:uid="{17E96B62-C95C-4F84-BA6C-D8F35FD373DE}"/>
    <hyperlink ref="AR173" r:id="rId482" xr:uid="{F6E2C3DD-4A63-4549-B6C2-3501E0568EE8}"/>
    <hyperlink ref="AR172" r:id="rId483" xr:uid="{523569D9-5CE3-422A-B059-FB6419F8C230}"/>
    <hyperlink ref="AR171" r:id="rId484" xr:uid="{F7632B1A-F3D2-4EAF-8B77-8F5212825B19}"/>
    <hyperlink ref="AR170" r:id="rId485" xr:uid="{F3248BE9-38D3-4D81-A7AA-2A6C0B1EF2E3}"/>
    <hyperlink ref="AR169" r:id="rId486" xr:uid="{95330F41-BC7F-4022-82F2-9DE452C4E5CE}"/>
    <hyperlink ref="AR168" r:id="rId487" xr:uid="{DC5AAED5-2849-4388-866B-A6C11A2AB0F4}"/>
    <hyperlink ref="AR167" r:id="rId488" display="pittacuss@yahoo.com.co" xr:uid="{C69B4C20-FFC8-45FB-B92A-8A0F87C987F2}"/>
    <hyperlink ref="AR166" r:id="rId489" xr:uid="{7FDDFD89-AA16-479D-A6BF-1B73B0422E9D}"/>
    <hyperlink ref="AR165" r:id="rId490" xr:uid="{28B6678D-35DD-4DBA-A6C9-C58696D9464B}"/>
    <hyperlink ref="AR164" r:id="rId491" xr:uid="{6EC43E4E-DCF9-478D-8BF8-4ADCD5EAD43E}"/>
    <hyperlink ref="AR163" r:id="rId492" xr:uid="{59A58A9C-41C4-4851-B173-B3D5A03A4ECA}"/>
    <hyperlink ref="AR160" r:id="rId493" xr:uid="{57BC7D4D-4124-4C0A-A639-F01576139D71}"/>
    <hyperlink ref="AR158" r:id="rId494" xr:uid="{BF44023C-6981-4937-83A6-5BCF83AB76D9}"/>
    <hyperlink ref="AR157" r:id="rId495" display="marcaza08@hotmail.com" xr:uid="{620B7F6C-F4A4-463C-9455-AAD567C9FD80}"/>
    <hyperlink ref="AR155" r:id="rId496" xr:uid="{018B1DA6-F060-496C-8667-F38FE59B0295}"/>
    <hyperlink ref="AR154" r:id="rId497" xr:uid="{6126255D-F8CF-4525-8429-B1234FD60299}"/>
    <hyperlink ref="AR145" r:id="rId498" xr:uid="{34E99BE7-DE51-4D13-A861-067FA0FA364A}"/>
    <hyperlink ref="AR151" r:id="rId499" xr:uid="{A7935B85-26D6-437D-AEA1-73C331623EB7}"/>
    <hyperlink ref="AR149" r:id="rId500" xr:uid="{27E831EC-6692-406A-94D8-BA3B170260BC}"/>
    <hyperlink ref="AR147" r:id="rId501" display="davarca68@yahoo.com.co" xr:uid="{4FDE08FE-49CC-42DA-9412-16E6F3F6E2D5}"/>
    <hyperlink ref="AR146" r:id="rId502" xr:uid="{5FE66CFF-A7B6-4390-A3E9-0392DD77A573}"/>
    <hyperlink ref="AR144" r:id="rId503" xr:uid="{1DE4F737-2ED1-49EF-AE14-78CB402B56F6}"/>
    <hyperlink ref="AR143" r:id="rId504" xr:uid="{8524C76A-57FF-4919-AE5D-7F726FD64FD0}"/>
    <hyperlink ref="AR142" r:id="rId505" xr:uid="{68EDE9D0-DE16-4B75-973B-2AE0EF642C66}"/>
    <hyperlink ref="AR141" r:id="rId506" xr:uid="{2C06D9BB-4661-46BD-8361-C7ED9E7CAC60}"/>
    <hyperlink ref="AR139" r:id="rId507" xr:uid="{DF4B4CAE-3D20-4CF8-BD4A-9709CA29AAEB}"/>
    <hyperlink ref="AR138" r:id="rId508" display="lucyr1707@hotmail.com" xr:uid="{F113611F-410C-4918-8C22-4DC139FA3D41}"/>
    <hyperlink ref="AR137" r:id="rId509" xr:uid="{68D1AD34-70CC-46AE-A12E-920A1FDF4757}"/>
    <hyperlink ref="AR136" r:id="rId510" xr:uid="{661C2F12-40C5-41CF-AAED-214493314009}"/>
    <hyperlink ref="AR372" r:id="rId511" xr:uid="{E033FC79-F327-4A69-8A65-7B3B5B0AB7FB}"/>
    <hyperlink ref="AR134" r:id="rId512" xr:uid="{BB3AC576-89C3-42AD-B5D7-CFF45A6F82EE}"/>
    <hyperlink ref="AR133" r:id="rId513" xr:uid="{C4E43F62-95E4-49A0-9928-0E01EE308CF4}"/>
    <hyperlink ref="AR131" r:id="rId514" xr:uid="{54775882-C8BE-4321-AF82-9BA9BFF304BB}"/>
    <hyperlink ref="AR130" r:id="rId515" xr:uid="{304E5DA3-9239-437E-B2C7-424239A9F5F2}"/>
    <hyperlink ref="AR129" r:id="rId516" xr:uid="{91C9C633-7E38-4B29-A429-6D87793DE934}"/>
    <hyperlink ref="AR125" r:id="rId517" display="vicky_orsa@hotmail.com" xr:uid="{69EEFCCB-245A-4356-AD01-32C9F9569130}"/>
    <hyperlink ref="AR120" r:id="rId518" xr:uid="{B16CC4C5-F90C-492F-939D-9C7A789BE1DD}"/>
    <hyperlink ref="AR116" r:id="rId519" display="yesid9521@hotmail.com" xr:uid="{18BE50D3-7A30-4FAB-8A5D-3280A1A0B76D}"/>
    <hyperlink ref="AR115" r:id="rId520" xr:uid="{473B53B7-75AD-40E0-8B67-070BFC86E357}"/>
    <hyperlink ref="AR113" r:id="rId521" xr:uid="{B0A38BD1-DD89-4856-8339-96AB142091FB}"/>
    <hyperlink ref="AR112" r:id="rId522" xr:uid="{F2254CB7-A795-4F1B-9207-C4C18348E4A4}"/>
    <hyperlink ref="AR108" r:id="rId523" xr:uid="{D61A49DD-B6C7-43B3-9735-D14F2CF6DB2C}"/>
    <hyperlink ref="AR106" r:id="rId524" xr:uid="{30FD429B-A0F5-4D81-AB4D-84BB63427443}"/>
    <hyperlink ref="AR104" r:id="rId525" xr:uid="{EC642FE6-149C-40B5-81CA-1FE18107DD66}"/>
    <hyperlink ref="AR102" r:id="rId526" xr:uid="{97D6BB26-5841-4BE5-B70C-52AE8FB0C203}"/>
    <hyperlink ref="AR97" r:id="rId527" xr:uid="{E9D71566-7581-49F4-94C1-950D3ECD4F70}"/>
    <hyperlink ref="AR95" r:id="rId528" xr:uid="{D1CA378D-A053-45CE-9EC6-AB54BC82819B}"/>
    <hyperlink ref="AR94" r:id="rId529" xr:uid="{85CB7ED0-522A-425B-B9AF-6A7D73821B77}"/>
    <hyperlink ref="AR225" r:id="rId530" xr:uid="{7E7427A7-CE34-418F-8A82-C68227DCB29D}"/>
    <hyperlink ref="AR92" r:id="rId531" xr:uid="{391D66AD-9BED-479E-9861-07F5945B1EA2}"/>
    <hyperlink ref="AR85" r:id="rId532" display="silverstar2505@gmail.com" xr:uid="{340E2085-12CF-4FA0-BE65-2888C65A8A9D}"/>
    <hyperlink ref="AR81" r:id="rId533" xr:uid="{AA233884-2632-49A8-8330-0E6E004B30A9}"/>
    <hyperlink ref="AR79" r:id="rId534" display="mechistomy@hotmail.com" xr:uid="{816869EF-30D0-4D50-A063-FB94094567B8}"/>
    <hyperlink ref="AR78" r:id="rId535" xr:uid="{AFA99C5B-C8B9-4153-9B75-0ABFAC6675A0}"/>
    <hyperlink ref="AR77" r:id="rId536" display="angelica.merchan0805@yahoo.com" xr:uid="{7AA55CDD-6F9E-40DC-BC1C-DBC4FF0863BA}"/>
    <hyperlink ref="AR76" r:id="rId537" xr:uid="{A5FA4F8E-DE52-4A99-9199-B238384C900E}"/>
    <hyperlink ref="AR73" r:id="rId538" xr:uid="{5525FB04-A2C6-4217-8EF7-766FF965FD1E}"/>
    <hyperlink ref="AR72" r:id="rId539" display="emilsorodriguez@yahoo.com" xr:uid="{D3A1E173-0264-49D7-B27D-3CE56A560A41}"/>
    <hyperlink ref="AR63" r:id="rId540" display="unpdiana@gmail.com" xr:uid="{35B41807-0759-49BD-AE1C-CF57B134ACDB}"/>
    <hyperlink ref="AR61" r:id="rId541" xr:uid="{AE39F79F-11C5-4C4F-8946-054D109CCAAB}"/>
    <hyperlink ref="AR59" r:id="rId542" xr:uid="{0D531BE7-4E74-489D-891D-560CD4143265}"/>
    <hyperlink ref="AR49" r:id="rId543" xr:uid="{0005E505-103D-4FC8-AFCB-704D6D4AA4A4}"/>
    <hyperlink ref="AR45" r:id="rId544" xr:uid="{96DAD2CE-8C0D-4072-B2CC-C85F7E39367E}"/>
    <hyperlink ref="AR50" r:id="rId545" xr:uid="{5DCB7105-F00B-4E5C-A71C-0D1DCF5D3EED}"/>
    <hyperlink ref="AR47" r:id="rId546" xr:uid="{64543B95-C729-4B25-B658-14B6C12B1A6D}"/>
    <hyperlink ref="AR414" r:id="rId547" display="bonicce64@yahoo.com" xr:uid="{49AA5088-C972-4729-AE5E-66C64B3DE2EE}"/>
    <hyperlink ref="AR43" r:id="rId548" xr:uid="{EB1CF8CB-E74E-4133-B473-A0A2EFE9C26B}"/>
    <hyperlink ref="AR41" r:id="rId549" xr:uid="{C4F9E97A-03A3-47DB-98BE-A48F0B782F5B}"/>
    <hyperlink ref="AR35" r:id="rId550" display="mariaibabe@hotmail.com" xr:uid="{9EA91705-16E4-48E0-9444-1F8EF20D4672}"/>
    <hyperlink ref="AR32" r:id="rId551" display="mariapatriciaortegontorres@gmail.com" xr:uid="{0F9FEB78-F7B3-4931-9E1E-BA3CE55802C9}"/>
    <hyperlink ref="AR30" r:id="rId552" xr:uid="{B21D0B74-C73F-4101-ADC6-E4497586708C}"/>
    <hyperlink ref="AR28" r:id="rId553" xr:uid="{0D281112-B81F-4A77-859D-25CEFC20DD44}"/>
    <hyperlink ref="AR25" r:id="rId554" display="sonia.p1130109@hotmail.com" xr:uid="{770FECCD-CB16-4023-BD22-7C661D6C6828}"/>
    <hyperlink ref="AR21" r:id="rId555" display="emateus04@gmail.com_x000a_" xr:uid="{F24122FF-D639-4391-A23E-ABF1EB5FF7A9}"/>
    <hyperlink ref="AR19" r:id="rId556" xr:uid="{DFE2BA9E-5F16-49F6-A93F-0DFBBE0BDA94}"/>
    <hyperlink ref="AR17" r:id="rId557" xr:uid="{BD08B5BB-C332-4C60-BF3C-CEDCE30DD4F9}"/>
    <hyperlink ref="AR14" r:id="rId558" xr:uid="{C89DA09B-CE3D-49B1-941D-34DB9E89C739}"/>
    <hyperlink ref="AR10" r:id="rId559" xr:uid="{36F86003-B14F-4DA8-A2AD-E7961FEC805F}"/>
    <hyperlink ref="AR7" r:id="rId560" display="yuririco2607@hotmail.com_x000a_" xr:uid="{54C11423-FFD7-48C7-A622-E6A6FE976812}"/>
    <hyperlink ref="AR572" r:id="rId561" xr:uid="{B547ECE3-844C-48A5-8B1D-E8E4F307F3C4}"/>
    <hyperlink ref="AR243" r:id="rId562" display="javialex2020@gmail.com " xr:uid="{DBCDD5D4-C71F-4C28-B670-686C26940A13}"/>
    <hyperlink ref="AR478" r:id="rId563" display="wcontrolg@gmail.com" xr:uid="{6F342B8B-A97C-4543-ADB3-F81331D5383A}"/>
    <hyperlink ref="AR3" r:id="rId564" display="luissaavedraramirez@gmail.com" xr:uid="{108FF010-FD3B-43DA-A082-56985915F243}"/>
    <hyperlink ref="AR426" r:id="rId565" xr:uid="{18CA1EDB-BD8D-43C0-8778-06C24F0734B3}"/>
    <hyperlink ref="AR135" r:id="rId566" xr:uid="{4EE1A159-4910-4E83-A2C3-7AF64963CE8E}"/>
    <hyperlink ref="AR51" r:id="rId567" xr:uid="{7E5447D3-C8DA-4EB7-8A60-C2CCDD6933EF}"/>
    <hyperlink ref="AR57" r:id="rId568" display="giovannyalgonco@gmail.com   " xr:uid="{20FB6833-E6FC-41F0-BCAD-C2F39DBA87ED}"/>
    <hyperlink ref="AR282" r:id="rId569" xr:uid="{5CB66BD3-4C0C-442F-BA08-DD9ECF6FC303}"/>
    <hyperlink ref="AR595" r:id="rId570" xr:uid="{80293A75-DCB5-4F9C-9D81-9217CE63FAAD}"/>
    <hyperlink ref="AR462" r:id="rId571" display="hansy1975@hotmail.com_x000a_" xr:uid="{FFE77A1C-D454-4090-8778-8CC4F5CFECDF}"/>
    <hyperlink ref="AR255" r:id="rId572" xr:uid="{AD87656B-D791-4586-97D4-9654DFB5F745}"/>
    <hyperlink ref="AR161" r:id="rId573" xr:uid="{B666995B-8B10-4D0F-AB98-BB970F16C956}"/>
    <hyperlink ref="AR612" r:id="rId574" xr:uid="{E885AAC7-43A5-4792-AB39-B319A3A94D14}"/>
  </hyperlinks>
  <pageMargins left="0.7" right="0.7" top="0.75" bottom="0.75" header="0.3" footer="0.3"/>
  <drawing r:id="rId575"/>
  <legacyDrawing r:id="rId576"/>
  <tableParts count="1">
    <tablePart r:id="rId577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B1C46-F55B-40C6-B87D-D5C37AEEBA86}">
  <dimension ref="A1:O1867"/>
  <sheetViews>
    <sheetView topLeftCell="A1665" workbookViewId="0">
      <selection activeCell="F1774" sqref="F1774"/>
    </sheetView>
  </sheetViews>
  <sheetFormatPr defaultColWidth="11.42578125" defaultRowHeight="15"/>
  <cols>
    <col min="1" max="1" width="7.140625" style="2" customWidth="1"/>
    <col min="2" max="2" width="9.85546875" style="2" customWidth="1"/>
    <col min="3" max="3" width="14.140625" style="2" customWidth="1"/>
    <col min="4" max="6" width="30.7109375" style="290" customWidth="1"/>
    <col min="7" max="7" width="38.42578125" style="2" customWidth="1"/>
    <col min="8" max="8" width="15.28515625" style="2" customWidth="1"/>
    <col min="9" max="9" width="36.7109375" style="3" customWidth="1"/>
    <col min="10" max="10" width="46.140625" style="2" customWidth="1"/>
    <col min="11" max="11" width="59" style="2" customWidth="1"/>
    <col min="12" max="12" width="70.42578125" style="2" customWidth="1"/>
    <col min="13" max="13" width="20.7109375" style="2" customWidth="1"/>
    <col min="14" max="14" width="30.7109375" style="4" customWidth="1"/>
    <col min="15" max="15" width="19.85546875" style="4" customWidth="1"/>
    <col min="16" max="16384" width="11.42578125" style="2"/>
  </cols>
  <sheetData>
    <row r="1" spans="1:15" s="3" customFormat="1" ht="39" customHeight="1">
      <c r="A1" s="5" t="s">
        <v>0</v>
      </c>
      <c r="B1" s="6" t="s">
        <v>1</v>
      </c>
      <c r="C1" s="6" t="s">
        <v>2</v>
      </c>
      <c r="D1" s="287" t="s">
        <v>3</v>
      </c>
      <c r="E1" s="287" t="s">
        <v>8736</v>
      </c>
      <c r="F1" s="291" t="s">
        <v>4</v>
      </c>
      <c r="G1" s="6" t="s">
        <v>6</v>
      </c>
      <c r="H1" s="6" t="s">
        <v>13</v>
      </c>
      <c r="I1" s="6" t="s">
        <v>14</v>
      </c>
      <c r="J1" s="7" t="s">
        <v>23</v>
      </c>
      <c r="K1" s="7" t="s">
        <v>24</v>
      </c>
      <c r="L1" s="8" t="s">
        <v>25</v>
      </c>
      <c r="M1" s="7" t="s">
        <v>26</v>
      </c>
      <c r="N1" s="7" t="s">
        <v>27</v>
      </c>
      <c r="O1" s="7" t="s">
        <v>28</v>
      </c>
    </row>
    <row r="2" spans="1:15" ht="22.5" hidden="1" customHeight="1">
      <c r="A2" s="15">
        <v>1</v>
      </c>
      <c r="B2" s="16">
        <v>4066</v>
      </c>
      <c r="C2" s="17" t="s">
        <v>64</v>
      </c>
      <c r="D2" s="18">
        <v>19264540</v>
      </c>
      <c r="E2" s="18">
        <v>19264540</v>
      </c>
      <c r="F2" s="18">
        <v>19264540</v>
      </c>
      <c r="G2" s="17" t="s">
        <v>65</v>
      </c>
      <c r="H2" s="16" t="s">
        <v>69</v>
      </c>
      <c r="I2" s="21" t="s">
        <v>70</v>
      </c>
      <c r="J2" s="16" t="s">
        <v>74</v>
      </c>
      <c r="K2" s="16" t="s">
        <v>75</v>
      </c>
      <c r="L2" s="16" t="s">
        <v>75</v>
      </c>
      <c r="M2" s="16" t="s">
        <v>76</v>
      </c>
      <c r="N2" s="16" t="s">
        <v>76</v>
      </c>
      <c r="O2" s="16" t="s">
        <v>76</v>
      </c>
    </row>
    <row r="3" spans="1:15" ht="22.5" hidden="1" customHeight="1">
      <c r="A3" s="15">
        <v>2</v>
      </c>
      <c r="B3" s="16">
        <v>4066</v>
      </c>
      <c r="C3" s="17" t="s">
        <v>64</v>
      </c>
      <c r="D3" s="18">
        <v>1013584525</v>
      </c>
      <c r="E3" s="18">
        <v>1013584525</v>
      </c>
      <c r="F3" s="18">
        <v>1013584525</v>
      </c>
      <c r="G3" s="17" t="s">
        <v>88</v>
      </c>
      <c r="H3" s="16" t="s">
        <v>90</v>
      </c>
      <c r="I3" s="35" t="s">
        <v>91</v>
      </c>
      <c r="J3" s="16" t="s">
        <v>74</v>
      </c>
      <c r="K3" s="16" t="s">
        <v>75</v>
      </c>
      <c r="L3" s="16" t="s">
        <v>75</v>
      </c>
      <c r="M3" s="16" t="s">
        <v>76</v>
      </c>
      <c r="N3" s="16" t="s">
        <v>76</v>
      </c>
      <c r="O3" s="16" t="s">
        <v>76</v>
      </c>
    </row>
    <row r="4" spans="1:15" ht="15" hidden="1" customHeight="1">
      <c r="A4" s="15">
        <v>3</v>
      </c>
      <c r="B4" s="16">
        <v>4066</v>
      </c>
      <c r="C4" s="17" t="s">
        <v>64</v>
      </c>
      <c r="D4" s="18">
        <v>80000431</v>
      </c>
      <c r="E4" s="18">
        <v>80000431</v>
      </c>
      <c r="F4" s="18">
        <v>80000431</v>
      </c>
      <c r="G4" s="17" t="s">
        <v>100</v>
      </c>
      <c r="H4" s="16" t="s">
        <v>101</v>
      </c>
      <c r="I4" s="35" t="s">
        <v>91</v>
      </c>
      <c r="J4" s="16" t="s">
        <v>74</v>
      </c>
      <c r="K4" s="16" t="s">
        <v>75</v>
      </c>
      <c r="L4" s="16" t="s">
        <v>75</v>
      </c>
      <c r="M4" s="16" t="s">
        <v>76</v>
      </c>
      <c r="N4" s="16" t="s">
        <v>76</v>
      </c>
      <c r="O4" s="16" t="s">
        <v>76</v>
      </c>
    </row>
    <row r="5" spans="1:15" hidden="1">
      <c r="A5" s="15">
        <v>4</v>
      </c>
      <c r="B5" s="16">
        <v>4066</v>
      </c>
      <c r="C5" s="17" t="s">
        <v>112</v>
      </c>
      <c r="D5" s="18">
        <v>52911024</v>
      </c>
      <c r="E5" s="18">
        <v>52911024</v>
      </c>
      <c r="F5" s="18">
        <v>52911024</v>
      </c>
      <c r="G5" s="17" t="s">
        <v>113</v>
      </c>
      <c r="H5" s="16" t="s">
        <v>115</v>
      </c>
      <c r="I5" s="35" t="s">
        <v>116</v>
      </c>
      <c r="J5" s="16" t="s">
        <v>74</v>
      </c>
      <c r="K5" s="16" t="s">
        <v>118</v>
      </c>
      <c r="L5" s="16" t="s">
        <v>118</v>
      </c>
      <c r="M5" s="16" t="s">
        <v>76</v>
      </c>
      <c r="N5" s="16" t="s">
        <v>76</v>
      </c>
      <c r="O5" s="16" t="s">
        <v>76</v>
      </c>
    </row>
    <row r="6" spans="1:15" ht="15" hidden="1" customHeight="1">
      <c r="A6" s="15">
        <v>5</v>
      </c>
      <c r="B6" s="16">
        <v>4066</v>
      </c>
      <c r="C6" s="17" t="s">
        <v>112</v>
      </c>
      <c r="D6" s="18">
        <v>51914115</v>
      </c>
      <c r="E6" s="18">
        <v>51914115</v>
      </c>
      <c r="F6" s="18">
        <v>51914115</v>
      </c>
      <c r="G6" s="17" t="s">
        <v>127</v>
      </c>
      <c r="H6" s="16" t="s">
        <v>129</v>
      </c>
      <c r="I6" s="35" t="s">
        <v>130</v>
      </c>
      <c r="J6" s="16" t="s">
        <v>74</v>
      </c>
      <c r="K6" s="16" t="s">
        <v>75</v>
      </c>
      <c r="L6" s="16" t="s">
        <v>75</v>
      </c>
      <c r="M6" s="16" t="s">
        <v>76</v>
      </c>
      <c r="N6" s="16" t="s">
        <v>76</v>
      </c>
      <c r="O6" s="16" t="s">
        <v>76</v>
      </c>
    </row>
    <row r="7" spans="1:15" ht="15" hidden="1" customHeight="1">
      <c r="A7" s="15">
        <v>6</v>
      </c>
      <c r="B7" s="16">
        <v>4066</v>
      </c>
      <c r="C7" s="17" t="s">
        <v>112</v>
      </c>
      <c r="D7" s="18">
        <v>37293358</v>
      </c>
      <c r="E7" s="18">
        <v>37293358</v>
      </c>
      <c r="F7" s="18">
        <v>37293358</v>
      </c>
      <c r="G7" s="17" t="s">
        <v>137</v>
      </c>
      <c r="H7" s="16" t="s">
        <v>139</v>
      </c>
      <c r="I7" s="35" t="s">
        <v>140</v>
      </c>
      <c r="J7" s="16" t="s">
        <v>143</v>
      </c>
      <c r="K7" s="16" t="s">
        <v>144</v>
      </c>
      <c r="L7" s="16" t="s">
        <v>144</v>
      </c>
      <c r="M7" s="16" t="s">
        <v>145</v>
      </c>
      <c r="N7" s="16" t="s">
        <v>146</v>
      </c>
      <c r="O7" s="16" t="s">
        <v>147</v>
      </c>
    </row>
    <row r="8" spans="1:15" ht="15" hidden="1" customHeight="1">
      <c r="A8" s="15">
        <v>7</v>
      </c>
      <c r="B8" s="16">
        <v>4066</v>
      </c>
      <c r="C8" s="17" t="s">
        <v>112</v>
      </c>
      <c r="D8" s="18">
        <v>37752645</v>
      </c>
      <c r="E8" s="18">
        <v>37752645</v>
      </c>
      <c r="F8" s="18">
        <v>37752645</v>
      </c>
      <c r="G8" s="17" t="s">
        <v>155</v>
      </c>
      <c r="H8" s="16" t="s">
        <v>157</v>
      </c>
      <c r="I8" s="35" t="s">
        <v>158</v>
      </c>
      <c r="J8" s="16" t="s">
        <v>159</v>
      </c>
      <c r="K8" s="16" t="s">
        <v>160</v>
      </c>
      <c r="L8" s="16" t="s">
        <v>160</v>
      </c>
      <c r="M8" s="16" t="s">
        <v>76</v>
      </c>
      <c r="N8" s="16" t="s">
        <v>76</v>
      </c>
      <c r="O8" s="16" t="s">
        <v>76</v>
      </c>
    </row>
    <row r="9" spans="1:15" ht="15" hidden="1" customHeight="1">
      <c r="A9" s="15">
        <v>10</v>
      </c>
      <c r="B9" s="16">
        <v>4066</v>
      </c>
      <c r="C9" s="17" t="s">
        <v>64</v>
      </c>
      <c r="D9" s="18">
        <v>79819264</v>
      </c>
      <c r="E9" s="18">
        <v>79819264</v>
      </c>
      <c r="F9" s="18">
        <v>79819264</v>
      </c>
      <c r="G9" s="17" t="s">
        <v>168</v>
      </c>
      <c r="H9" s="16" t="s">
        <v>139</v>
      </c>
      <c r="I9" s="35" t="s">
        <v>140</v>
      </c>
      <c r="J9" s="16" t="s">
        <v>170</v>
      </c>
      <c r="K9" s="16" t="s">
        <v>171</v>
      </c>
      <c r="L9" s="16" t="s">
        <v>171</v>
      </c>
      <c r="M9" s="16" t="s">
        <v>76</v>
      </c>
      <c r="N9" s="16" t="s">
        <v>76</v>
      </c>
      <c r="O9" s="16" t="s">
        <v>76</v>
      </c>
    </row>
    <row r="10" spans="1:15" ht="15" hidden="1" customHeight="1">
      <c r="A10" s="15">
        <v>12</v>
      </c>
      <c r="B10" s="16">
        <v>4066</v>
      </c>
      <c r="C10" s="17" t="s">
        <v>64</v>
      </c>
      <c r="D10" s="18">
        <v>13490473</v>
      </c>
      <c r="E10" s="18">
        <v>13490473</v>
      </c>
      <c r="F10" s="18">
        <v>13490473</v>
      </c>
      <c r="G10" s="17" t="s">
        <v>180</v>
      </c>
      <c r="H10" s="16" t="s">
        <v>139</v>
      </c>
      <c r="I10" s="21" t="s">
        <v>140</v>
      </c>
      <c r="J10" s="16" t="s">
        <v>181</v>
      </c>
      <c r="K10" s="16" t="s">
        <v>182</v>
      </c>
      <c r="L10" s="16" t="s">
        <v>182</v>
      </c>
      <c r="M10" s="16" t="s">
        <v>145</v>
      </c>
      <c r="N10" s="16" t="s">
        <v>146</v>
      </c>
      <c r="O10" s="16" t="s">
        <v>147</v>
      </c>
    </row>
    <row r="11" spans="1:15" ht="15" hidden="1" customHeight="1">
      <c r="A11" s="15">
        <v>13</v>
      </c>
      <c r="B11" s="16">
        <v>4066</v>
      </c>
      <c r="C11" s="17" t="s">
        <v>64</v>
      </c>
      <c r="D11" s="18">
        <v>73183530</v>
      </c>
      <c r="E11" s="18">
        <v>73183530</v>
      </c>
      <c r="F11" s="18">
        <v>73183530</v>
      </c>
      <c r="G11" s="17" t="s">
        <v>188</v>
      </c>
      <c r="H11" s="16" t="s">
        <v>139</v>
      </c>
      <c r="I11" s="35" t="s">
        <v>140</v>
      </c>
      <c r="J11" s="16" t="s">
        <v>170</v>
      </c>
      <c r="K11" s="33" t="s">
        <v>189</v>
      </c>
      <c r="L11" s="16" t="s">
        <v>189</v>
      </c>
      <c r="M11" s="16" t="s">
        <v>190</v>
      </c>
      <c r="N11" s="16" t="s">
        <v>191</v>
      </c>
      <c r="O11" s="16" t="s">
        <v>192</v>
      </c>
    </row>
    <row r="12" spans="1:15" ht="16.5" hidden="1" customHeight="1">
      <c r="A12" s="15">
        <v>14</v>
      </c>
      <c r="B12" s="16">
        <v>4066</v>
      </c>
      <c r="C12" s="17" t="s">
        <v>112</v>
      </c>
      <c r="D12" s="18">
        <v>40937349</v>
      </c>
      <c r="E12" s="18">
        <v>40937349</v>
      </c>
      <c r="F12" s="18">
        <v>40937349</v>
      </c>
      <c r="G12" s="17" t="s">
        <v>202</v>
      </c>
      <c r="H12" s="16" t="s">
        <v>139</v>
      </c>
      <c r="I12" s="21" t="s">
        <v>140</v>
      </c>
      <c r="J12" s="16" t="s">
        <v>181</v>
      </c>
      <c r="K12" s="33" t="s">
        <v>204</v>
      </c>
      <c r="L12" s="33" t="s">
        <v>204</v>
      </c>
      <c r="M12" s="16" t="s">
        <v>76</v>
      </c>
      <c r="N12" s="16" t="s">
        <v>76</v>
      </c>
      <c r="O12" s="16" t="s">
        <v>76</v>
      </c>
    </row>
    <row r="13" spans="1:15" ht="15" hidden="1" customHeight="1">
      <c r="A13" s="15">
        <v>15</v>
      </c>
      <c r="B13" s="16">
        <v>4066</v>
      </c>
      <c r="C13" s="17" t="s">
        <v>112</v>
      </c>
      <c r="D13" s="18">
        <v>52543234</v>
      </c>
      <c r="E13" s="18">
        <v>52543234</v>
      </c>
      <c r="F13" s="18">
        <v>52543234</v>
      </c>
      <c r="G13" s="17" t="s">
        <v>212</v>
      </c>
      <c r="H13" s="16" t="s">
        <v>139</v>
      </c>
      <c r="I13" s="35" t="s">
        <v>140</v>
      </c>
      <c r="J13" s="16" t="s">
        <v>143</v>
      </c>
      <c r="K13" s="16" t="s">
        <v>213</v>
      </c>
      <c r="L13" s="16" t="s">
        <v>213</v>
      </c>
      <c r="M13" s="16" t="s">
        <v>76</v>
      </c>
      <c r="N13" s="16" t="s">
        <v>76</v>
      </c>
      <c r="O13" s="16" t="s">
        <v>76</v>
      </c>
    </row>
    <row r="14" spans="1:15" ht="15" hidden="1" customHeight="1">
      <c r="A14" s="15">
        <v>16</v>
      </c>
      <c r="B14" s="16">
        <v>4066</v>
      </c>
      <c r="C14" s="17" t="s">
        <v>64</v>
      </c>
      <c r="D14" s="18">
        <v>91518191</v>
      </c>
      <c r="E14" s="18">
        <v>91518191</v>
      </c>
      <c r="F14" s="18">
        <v>91518191</v>
      </c>
      <c r="G14" s="17" t="s">
        <v>219</v>
      </c>
      <c r="H14" s="16" t="s">
        <v>139</v>
      </c>
      <c r="I14" s="35" t="s">
        <v>140</v>
      </c>
      <c r="J14" s="16" t="s">
        <v>159</v>
      </c>
      <c r="K14" s="16" t="s">
        <v>222</v>
      </c>
      <c r="L14" s="16" t="s">
        <v>222</v>
      </c>
      <c r="M14" s="16" t="s">
        <v>76</v>
      </c>
      <c r="N14" s="16" t="s">
        <v>76</v>
      </c>
      <c r="O14" s="16" t="s">
        <v>76</v>
      </c>
    </row>
    <row r="15" spans="1:15" ht="15" hidden="1" customHeight="1">
      <c r="A15" s="15">
        <v>17</v>
      </c>
      <c r="B15" s="16">
        <v>4066</v>
      </c>
      <c r="C15" s="17" t="s">
        <v>64</v>
      </c>
      <c r="D15" s="18">
        <v>1090443787</v>
      </c>
      <c r="E15" s="18">
        <v>1090443787</v>
      </c>
      <c r="F15" s="18">
        <v>1090443787</v>
      </c>
      <c r="G15" s="17" t="s">
        <v>228</v>
      </c>
      <c r="H15" s="16" t="s">
        <v>115</v>
      </c>
      <c r="I15" s="35" t="s">
        <v>116</v>
      </c>
      <c r="J15" s="16" t="s">
        <v>170</v>
      </c>
      <c r="K15" s="16" t="s">
        <v>231</v>
      </c>
      <c r="L15" s="16" t="s">
        <v>231</v>
      </c>
      <c r="M15" s="16" t="s">
        <v>145</v>
      </c>
      <c r="N15" s="16" t="s">
        <v>146</v>
      </c>
      <c r="O15" s="16" t="s">
        <v>147</v>
      </c>
    </row>
    <row r="16" spans="1:15" hidden="1">
      <c r="A16" s="15">
        <v>18</v>
      </c>
      <c r="B16" s="16">
        <v>4066</v>
      </c>
      <c r="C16" s="17" t="s">
        <v>112</v>
      </c>
      <c r="D16" s="18">
        <v>1023936738</v>
      </c>
      <c r="E16" s="18">
        <v>1023936738</v>
      </c>
      <c r="F16" s="18">
        <v>1023936738</v>
      </c>
      <c r="G16" s="17" t="s">
        <v>235</v>
      </c>
      <c r="H16" s="16" t="s">
        <v>237</v>
      </c>
      <c r="I16" s="35" t="s">
        <v>116</v>
      </c>
      <c r="J16" s="16" t="s">
        <v>143</v>
      </c>
      <c r="K16" s="16" t="s">
        <v>238</v>
      </c>
      <c r="L16" s="16" t="s">
        <v>238</v>
      </c>
      <c r="M16" s="16" t="s">
        <v>76</v>
      </c>
      <c r="N16" s="16" t="s">
        <v>76</v>
      </c>
      <c r="O16" s="16" t="s">
        <v>76</v>
      </c>
    </row>
    <row r="17" spans="1:15" hidden="1">
      <c r="A17" s="15">
        <v>22</v>
      </c>
      <c r="B17" s="16">
        <v>4066</v>
      </c>
      <c r="C17" s="17" t="s">
        <v>112</v>
      </c>
      <c r="D17" s="18">
        <v>24191227</v>
      </c>
      <c r="E17" s="18">
        <v>24191227</v>
      </c>
      <c r="F17" s="18">
        <v>24191227</v>
      </c>
      <c r="G17" s="17" t="s">
        <v>245</v>
      </c>
      <c r="H17" s="16" t="s">
        <v>248</v>
      </c>
      <c r="I17" s="35" t="s">
        <v>130</v>
      </c>
      <c r="J17" s="16" t="s">
        <v>159</v>
      </c>
      <c r="K17" s="16" t="s">
        <v>160</v>
      </c>
      <c r="L17" s="16" t="s">
        <v>160</v>
      </c>
      <c r="M17" s="16" t="s">
        <v>76</v>
      </c>
      <c r="N17" s="16" t="s">
        <v>76</v>
      </c>
      <c r="O17" s="16" t="s">
        <v>76</v>
      </c>
    </row>
    <row r="18" spans="1:15" hidden="1">
      <c r="A18" s="15">
        <v>23</v>
      </c>
      <c r="B18" s="16">
        <v>4066</v>
      </c>
      <c r="C18" s="17" t="s">
        <v>112</v>
      </c>
      <c r="D18" s="18">
        <v>63277879</v>
      </c>
      <c r="E18" s="18">
        <v>63277879</v>
      </c>
      <c r="F18" s="18">
        <v>63277879</v>
      </c>
      <c r="G18" s="17" t="s">
        <v>255</v>
      </c>
      <c r="H18" s="16" t="s">
        <v>258</v>
      </c>
      <c r="I18" s="35" t="s">
        <v>130</v>
      </c>
      <c r="J18" s="16" t="s">
        <v>259</v>
      </c>
      <c r="K18" s="16" t="s">
        <v>260</v>
      </c>
      <c r="L18" s="16" t="s">
        <v>260</v>
      </c>
      <c r="M18" s="16" t="s">
        <v>76</v>
      </c>
      <c r="N18" s="16" t="s">
        <v>76</v>
      </c>
      <c r="O18" s="16" t="s">
        <v>76</v>
      </c>
    </row>
    <row r="19" spans="1:15" hidden="1">
      <c r="A19" s="15">
        <v>24</v>
      </c>
      <c r="B19" s="16">
        <v>4066</v>
      </c>
      <c r="C19" s="17" t="s">
        <v>112</v>
      </c>
      <c r="D19" s="18">
        <v>52812977</v>
      </c>
      <c r="E19" s="18">
        <v>52812977</v>
      </c>
      <c r="F19" s="18">
        <v>52812977</v>
      </c>
      <c r="G19" s="17" t="s">
        <v>266</v>
      </c>
      <c r="H19" s="16" t="s">
        <v>139</v>
      </c>
      <c r="I19" s="35" t="s">
        <v>140</v>
      </c>
      <c r="J19" s="16" t="s">
        <v>159</v>
      </c>
      <c r="K19" s="16" t="s">
        <v>268</v>
      </c>
      <c r="L19" s="16" t="s">
        <v>268</v>
      </c>
      <c r="M19" s="16" t="s">
        <v>76</v>
      </c>
      <c r="N19" s="16" t="s">
        <v>76</v>
      </c>
      <c r="O19" s="16" t="s">
        <v>76</v>
      </c>
    </row>
    <row r="20" spans="1:15" hidden="1">
      <c r="A20" s="15">
        <v>26</v>
      </c>
      <c r="B20" s="16">
        <v>4066</v>
      </c>
      <c r="C20" s="17" t="s">
        <v>112</v>
      </c>
      <c r="D20" s="18">
        <v>65763613</v>
      </c>
      <c r="E20" s="18">
        <v>65763613</v>
      </c>
      <c r="F20" s="18">
        <v>65763613</v>
      </c>
      <c r="G20" s="17" t="s">
        <v>274</v>
      </c>
      <c r="H20" s="16" t="s">
        <v>139</v>
      </c>
      <c r="I20" s="35" t="s">
        <v>140</v>
      </c>
      <c r="J20" s="16" t="s">
        <v>159</v>
      </c>
      <c r="K20" s="16" t="s">
        <v>268</v>
      </c>
      <c r="L20" s="16" t="s">
        <v>268</v>
      </c>
      <c r="M20" s="16" t="s">
        <v>76</v>
      </c>
      <c r="N20" s="16" t="s">
        <v>76</v>
      </c>
      <c r="O20" s="16" t="s">
        <v>76</v>
      </c>
    </row>
    <row r="21" spans="1:15" hidden="1">
      <c r="A21" s="15">
        <v>28</v>
      </c>
      <c r="B21" s="16">
        <v>4066</v>
      </c>
      <c r="C21" s="16" t="s">
        <v>112</v>
      </c>
      <c r="D21" s="18">
        <v>63492698</v>
      </c>
      <c r="E21" s="18">
        <v>63492698</v>
      </c>
      <c r="F21" s="18">
        <v>63492698</v>
      </c>
      <c r="G21" s="16" t="s">
        <v>282</v>
      </c>
      <c r="H21" s="16" t="s">
        <v>283</v>
      </c>
      <c r="I21" s="35" t="s">
        <v>284</v>
      </c>
      <c r="J21" s="16" t="s">
        <v>159</v>
      </c>
      <c r="K21" s="16" t="s">
        <v>222</v>
      </c>
      <c r="L21" s="16" t="s">
        <v>222</v>
      </c>
      <c r="M21" s="16" t="s">
        <v>76</v>
      </c>
      <c r="N21" s="16" t="s">
        <v>76</v>
      </c>
      <c r="O21" s="16" t="s">
        <v>76</v>
      </c>
    </row>
    <row r="22" spans="1:15">
      <c r="A22" s="15">
        <v>29</v>
      </c>
      <c r="B22" s="16">
        <v>4066</v>
      </c>
      <c r="C22" s="17" t="s">
        <v>112</v>
      </c>
      <c r="D22" s="18">
        <v>49786170</v>
      </c>
      <c r="E22" s="18" t="e">
        <v>#N/A</v>
      </c>
      <c r="F22" s="18">
        <v>49786170</v>
      </c>
      <c r="G22" s="17" t="s">
        <v>290</v>
      </c>
      <c r="H22" s="16" t="s">
        <v>139</v>
      </c>
      <c r="I22" s="35" t="s">
        <v>140</v>
      </c>
      <c r="J22" s="16" t="s">
        <v>170</v>
      </c>
      <c r="K22" s="16" t="s">
        <v>293</v>
      </c>
      <c r="L22" s="16" t="s">
        <v>293</v>
      </c>
      <c r="M22" s="16" t="s">
        <v>76</v>
      </c>
      <c r="N22" s="16" t="s">
        <v>294</v>
      </c>
      <c r="O22" s="16" t="s">
        <v>295</v>
      </c>
    </row>
    <row r="23" spans="1:15" hidden="1">
      <c r="A23" s="15">
        <v>30</v>
      </c>
      <c r="B23" s="16">
        <v>4066</v>
      </c>
      <c r="C23" s="17" t="s">
        <v>112</v>
      </c>
      <c r="D23" s="18">
        <v>38259754</v>
      </c>
      <c r="E23" s="18">
        <v>38259754</v>
      </c>
      <c r="F23" s="18">
        <v>38259754</v>
      </c>
      <c r="G23" s="17" t="s">
        <v>303</v>
      </c>
      <c r="H23" s="16" t="s">
        <v>251</v>
      </c>
      <c r="I23" s="21" t="s">
        <v>130</v>
      </c>
      <c r="J23" s="16" t="s">
        <v>181</v>
      </c>
      <c r="K23" s="16" t="s">
        <v>305</v>
      </c>
      <c r="L23" s="16" t="s">
        <v>305</v>
      </c>
      <c r="M23" s="16" t="s">
        <v>76</v>
      </c>
      <c r="N23" s="16" t="s">
        <v>76</v>
      </c>
      <c r="O23" s="16" t="s">
        <v>76</v>
      </c>
    </row>
    <row r="24" spans="1:15" hidden="1">
      <c r="A24" s="15">
        <v>31</v>
      </c>
      <c r="B24" s="16">
        <v>4066</v>
      </c>
      <c r="C24" s="17" t="s">
        <v>64</v>
      </c>
      <c r="D24" s="18">
        <v>79952051</v>
      </c>
      <c r="E24" s="18">
        <v>79952051</v>
      </c>
      <c r="F24" s="18">
        <v>79952051</v>
      </c>
      <c r="G24" s="17" t="s">
        <v>310</v>
      </c>
      <c r="H24" s="16" t="s">
        <v>157</v>
      </c>
      <c r="I24" s="35" t="s">
        <v>158</v>
      </c>
      <c r="J24" s="16" t="s">
        <v>311</v>
      </c>
      <c r="K24" s="16" t="s">
        <v>312</v>
      </c>
      <c r="L24" s="16" t="s">
        <v>312</v>
      </c>
      <c r="M24" s="16" t="s">
        <v>76</v>
      </c>
      <c r="N24" s="16" t="s">
        <v>76</v>
      </c>
      <c r="O24" s="16" t="s">
        <v>76</v>
      </c>
    </row>
    <row r="25" spans="1:15" hidden="1">
      <c r="A25" s="15">
        <v>33</v>
      </c>
      <c r="B25" s="16">
        <v>4066</v>
      </c>
      <c r="C25" s="17" t="s">
        <v>112</v>
      </c>
      <c r="D25" s="18">
        <v>52518810</v>
      </c>
      <c r="E25" s="18">
        <v>52518810</v>
      </c>
      <c r="F25" s="18">
        <v>52518810</v>
      </c>
      <c r="G25" s="17" t="s">
        <v>319</v>
      </c>
      <c r="H25" s="16" t="s">
        <v>139</v>
      </c>
      <c r="I25" s="35" t="s">
        <v>140</v>
      </c>
      <c r="J25" s="16" t="s">
        <v>170</v>
      </c>
      <c r="K25" s="16" t="s">
        <v>293</v>
      </c>
      <c r="L25" s="16" t="s">
        <v>293</v>
      </c>
      <c r="M25" s="16" t="s">
        <v>76</v>
      </c>
      <c r="N25" s="16" t="s">
        <v>76</v>
      </c>
      <c r="O25" s="16" t="s">
        <v>76</v>
      </c>
    </row>
    <row r="26" spans="1:15" hidden="1">
      <c r="A26" s="15">
        <v>34</v>
      </c>
      <c r="B26" s="16">
        <v>4066</v>
      </c>
      <c r="C26" s="17" t="s">
        <v>64</v>
      </c>
      <c r="D26" s="18">
        <v>80311560</v>
      </c>
      <c r="E26" s="18">
        <v>80311560</v>
      </c>
      <c r="F26" s="18">
        <v>80311560</v>
      </c>
      <c r="G26" s="17" t="s">
        <v>323</v>
      </c>
      <c r="H26" s="16" t="s">
        <v>139</v>
      </c>
      <c r="I26" s="35" t="s">
        <v>140</v>
      </c>
      <c r="J26" s="16" t="s">
        <v>170</v>
      </c>
      <c r="K26" s="16" t="s">
        <v>324</v>
      </c>
      <c r="L26" s="16" t="s">
        <v>324</v>
      </c>
      <c r="M26" s="16" t="s">
        <v>76</v>
      </c>
      <c r="N26" s="16" t="s">
        <v>76</v>
      </c>
      <c r="O26" s="16" t="s">
        <v>76</v>
      </c>
    </row>
    <row r="27" spans="1:15">
      <c r="A27" s="15">
        <v>35</v>
      </c>
      <c r="B27" s="16">
        <v>4066</v>
      </c>
      <c r="C27" s="17" t="s">
        <v>112</v>
      </c>
      <c r="D27" s="18">
        <v>51944147</v>
      </c>
      <c r="E27" s="18" t="e">
        <v>#N/A</v>
      </c>
      <c r="F27" s="18">
        <v>51944147</v>
      </c>
      <c r="G27" s="17" t="s">
        <v>329</v>
      </c>
      <c r="H27" s="16" t="s">
        <v>139</v>
      </c>
      <c r="I27" s="35" t="s">
        <v>140</v>
      </c>
      <c r="J27" s="16" t="s">
        <v>259</v>
      </c>
      <c r="K27" s="16" t="s">
        <v>331</v>
      </c>
      <c r="L27" s="16" t="s">
        <v>331</v>
      </c>
      <c r="M27" s="16" t="s">
        <v>76</v>
      </c>
      <c r="N27" s="16" t="s">
        <v>76</v>
      </c>
      <c r="O27" s="16" t="s">
        <v>76</v>
      </c>
    </row>
    <row r="28" spans="1:15">
      <c r="A28" s="15">
        <v>36</v>
      </c>
      <c r="B28" s="16">
        <v>4066</v>
      </c>
      <c r="C28" s="17" t="s">
        <v>112</v>
      </c>
      <c r="D28" s="18">
        <v>1085246468</v>
      </c>
      <c r="E28" s="18" t="e">
        <v>#N/A</v>
      </c>
      <c r="F28" s="18">
        <v>1085246468</v>
      </c>
      <c r="G28" s="17" t="s">
        <v>336</v>
      </c>
      <c r="H28" s="16" t="s">
        <v>139</v>
      </c>
      <c r="I28" s="21" t="s">
        <v>140</v>
      </c>
      <c r="J28" s="16" t="s">
        <v>181</v>
      </c>
      <c r="K28" s="16" t="s">
        <v>338</v>
      </c>
      <c r="L28" s="16" t="s">
        <v>338</v>
      </c>
      <c r="M28" s="16" t="s">
        <v>339</v>
      </c>
      <c r="N28" s="16" t="s">
        <v>340</v>
      </c>
      <c r="O28" s="16" t="s">
        <v>341</v>
      </c>
    </row>
    <row r="29" spans="1:15" hidden="1">
      <c r="A29" s="15">
        <v>37</v>
      </c>
      <c r="B29" s="16">
        <v>4066</v>
      </c>
      <c r="C29" s="17" t="s">
        <v>64</v>
      </c>
      <c r="D29" s="18">
        <v>1075227619</v>
      </c>
      <c r="E29" s="18">
        <v>1075227619</v>
      </c>
      <c r="F29" s="18">
        <v>1075227619</v>
      </c>
      <c r="G29" s="17" t="s">
        <v>348</v>
      </c>
      <c r="H29" s="16" t="s">
        <v>350</v>
      </c>
      <c r="I29" s="35" t="s">
        <v>116</v>
      </c>
      <c r="J29" s="16" t="s">
        <v>170</v>
      </c>
      <c r="K29" s="16" t="s">
        <v>351</v>
      </c>
      <c r="L29" s="16" t="s">
        <v>351</v>
      </c>
      <c r="M29" s="16" t="s">
        <v>76</v>
      </c>
      <c r="N29" s="16" t="s">
        <v>76</v>
      </c>
      <c r="O29" s="16" t="s">
        <v>76</v>
      </c>
    </row>
    <row r="30" spans="1:15" hidden="1">
      <c r="A30" s="15">
        <v>38</v>
      </c>
      <c r="B30" s="16">
        <v>4066</v>
      </c>
      <c r="C30" s="17" t="s">
        <v>112</v>
      </c>
      <c r="D30" s="18">
        <v>1090378210</v>
      </c>
      <c r="E30" s="18">
        <v>1090378210</v>
      </c>
      <c r="F30" s="18">
        <v>1090378210</v>
      </c>
      <c r="G30" s="17" t="s">
        <v>356</v>
      </c>
      <c r="H30" s="16" t="s">
        <v>358</v>
      </c>
      <c r="I30" s="35" t="s">
        <v>284</v>
      </c>
      <c r="J30" s="16" t="s">
        <v>170</v>
      </c>
      <c r="K30" s="16" t="s">
        <v>231</v>
      </c>
      <c r="L30" s="16" t="s">
        <v>231</v>
      </c>
      <c r="M30" s="16" t="s">
        <v>145</v>
      </c>
      <c r="N30" s="16" t="s">
        <v>146</v>
      </c>
      <c r="O30" s="16" t="s">
        <v>147</v>
      </c>
    </row>
    <row r="31" spans="1:15" ht="22.5">
      <c r="A31" s="15">
        <v>39</v>
      </c>
      <c r="B31" s="16">
        <v>4066</v>
      </c>
      <c r="C31" s="17" t="s">
        <v>112</v>
      </c>
      <c r="D31" s="18">
        <v>52227941</v>
      </c>
      <c r="E31" s="18" t="e">
        <v>#N/A</v>
      </c>
      <c r="F31" s="18">
        <v>52227941</v>
      </c>
      <c r="G31" s="17" t="s">
        <v>365</v>
      </c>
      <c r="H31" s="16" t="s">
        <v>367</v>
      </c>
      <c r="I31" s="21" t="s">
        <v>368</v>
      </c>
      <c r="J31" s="16" t="s">
        <v>181</v>
      </c>
      <c r="K31" s="16" t="s">
        <v>369</v>
      </c>
      <c r="L31" s="16" t="s">
        <v>369</v>
      </c>
      <c r="M31" s="16" t="s">
        <v>76</v>
      </c>
      <c r="N31" s="16" t="s">
        <v>76</v>
      </c>
      <c r="O31" s="16" t="s">
        <v>76</v>
      </c>
    </row>
    <row r="32" spans="1:15" hidden="1">
      <c r="A32" s="15">
        <v>40</v>
      </c>
      <c r="B32" s="16">
        <v>4066</v>
      </c>
      <c r="C32" s="17" t="s">
        <v>112</v>
      </c>
      <c r="D32" s="18">
        <v>51973370</v>
      </c>
      <c r="E32" s="18">
        <v>51973370</v>
      </c>
      <c r="F32" s="18">
        <v>51973370</v>
      </c>
      <c r="G32" s="17" t="s">
        <v>375</v>
      </c>
      <c r="H32" s="16" t="s">
        <v>358</v>
      </c>
      <c r="I32" s="35" t="s">
        <v>284</v>
      </c>
      <c r="J32" s="16" t="s">
        <v>170</v>
      </c>
      <c r="K32" s="16" t="s">
        <v>377</v>
      </c>
      <c r="L32" s="16" t="s">
        <v>378</v>
      </c>
      <c r="M32" s="16" t="s">
        <v>76</v>
      </c>
      <c r="N32" s="16" t="s">
        <v>76</v>
      </c>
      <c r="O32" s="16" t="s">
        <v>76</v>
      </c>
    </row>
    <row r="33" spans="1:15" hidden="1">
      <c r="A33" s="15">
        <v>41</v>
      </c>
      <c r="B33" s="16">
        <v>4066</v>
      </c>
      <c r="C33" s="17" t="s">
        <v>112</v>
      </c>
      <c r="D33" s="18">
        <v>52517619</v>
      </c>
      <c r="E33" s="18">
        <v>52517619</v>
      </c>
      <c r="F33" s="18">
        <v>52517619</v>
      </c>
      <c r="G33" s="17" t="s">
        <v>384</v>
      </c>
      <c r="H33" s="16" t="s">
        <v>358</v>
      </c>
      <c r="I33" s="35" t="s">
        <v>284</v>
      </c>
      <c r="J33" s="16" t="s">
        <v>170</v>
      </c>
      <c r="K33" s="16" t="s">
        <v>171</v>
      </c>
      <c r="L33" s="16" t="s">
        <v>171</v>
      </c>
      <c r="M33" s="16" t="s">
        <v>76</v>
      </c>
      <c r="N33" s="16" t="s">
        <v>76</v>
      </c>
      <c r="O33" s="16" t="s">
        <v>76</v>
      </c>
    </row>
    <row r="34" spans="1:15" ht="22.5">
      <c r="A34" s="15">
        <v>42</v>
      </c>
      <c r="B34" s="16">
        <v>4066</v>
      </c>
      <c r="C34" s="17" t="s">
        <v>64</v>
      </c>
      <c r="D34" s="18">
        <v>79372716</v>
      </c>
      <c r="E34" s="18" t="e">
        <v>#N/A</v>
      </c>
      <c r="F34" s="18">
        <v>79372716</v>
      </c>
      <c r="G34" s="17" t="s">
        <v>391</v>
      </c>
      <c r="H34" s="16" t="s">
        <v>139</v>
      </c>
      <c r="I34" s="21" t="s">
        <v>140</v>
      </c>
      <c r="J34" s="16" t="s">
        <v>181</v>
      </c>
      <c r="K34" s="33" t="s">
        <v>204</v>
      </c>
      <c r="L34" s="33" t="s">
        <v>204</v>
      </c>
      <c r="M34" s="16" t="s">
        <v>76</v>
      </c>
      <c r="N34" s="16" t="s">
        <v>76</v>
      </c>
      <c r="O34" s="16" t="s">
        <v>76</v>
      </c>
    </row>
    <row r="35" spans="1:15" hidden="1">
      <c r="A35" s="15">
        <v>43</v>
      </c>
      <c r="B35" s="16">
        <v>4066</v>
      </c>
      <c r="C35" s="17" t="s">
        <v>112</v>
      </c>
      <c r="D35" s="18">
        <v>59395552</v>
      </c>
      <c r="E35" s="18">
        <v>59395552</v>
      </c>
      <c r="F35" s="18">
        <v>59395552</v>
      </c>
      <c r="G35" s="17" t="s">
        <v>397</v>
      </c>
      <c r="H35" s="16" t="s">
        <v>139</v>
      </c>
      <c r="I35" s="35" t="s">
        <v>140</v>
      </c>
      <c r="J35" s="16" t="s">
        <v>170</v>
      </c>
      <c r="K35" s="16" t="s">
        <v>351</v>
      </c>
      <c r="L35" s="16" t="s">
        <v>351</v>
      </c>
      <c r="M35" s="16" t="s">
        <v>76</v>
      </c>
      <c r="N35" s="16" t="s">
        <v>294</v>
      </c>
      <c r="O35" s="16" t="s">
        <v>295</v>
      </c>
    </row>
    <row r="36" spans="1:15" hidden="1">
      <c r="A36" s="15">
        <v>44</v>
      </c>
      <c r="B36" s="16">
        <v>4066</v>
      </c>
      <c r="C36" s="17" t="s">
        <v>64</v>
      </c>
      <c r="D36" s="18">
        <v>86070463</v>
      </c>
      <c r="E36" s="18">
        <v>86070463</v>
      </c>
      <c r="F36" s="18">
        <v>86070463</v>
      </c>
      <c r="G36" s="17" t="s">
        <v>403</v>
      </c>
      <c r="H36" s="16" t="s">
        <v>139</v>
      </c>
      <c r="I36" s="35" t="s">
        <v>140</v>
      </c>
      <c r="J36" s="16" t="s">
        <v>170</v>
      </c>
      <c r="K36" s="16" t="s">
        <v>293</v>
      </c>
      <c r="L36" s="16" t="s">
        <v>293</v>
      </c>
      <c r="M36" s="16" t="s">
        <v>76</v>
      </c>
      <c r="N36" s="16" t="s">
        <v>76</v>
      </c>
      <c r="O36" s="16" t="s">
        <v>76</v>
      </c>
    </row>
    <row r="37" spans="1:15">
      <c r="A37" s="15">
        <v>45</v>
      </c>
      <c r="B37" s="16">
        <v>4066</v>
      </c>
      <c r="C37" s="17" t="s">
        <v>112</v>
      </c>
      <c r="D37" s="18">
        <v>42877065</v>
      </c>
      <c r="E37" s="18" t="e">
        <v>#N/A</v>
      </c>
      <c r="F37" s="18">
        <v>42877065</v>
      </c>
      <c r="G37" s="17" t="s">
        <v>410</v>
      </c>
      <c r="H37" s="16" t="s">
        <v>139</v>
      </c>
      <c r="I37" s="35" t="s">
        <v>140</v>
      </c>
      <c r="J37" s="16" t="s">
        <v>311</v>
      </c>
      <c r="K37" s="16" t="s">
        <v>312</v>
      </c>
      <c r="L37" s="16" t="s">
        <v>312</v>
      </c>
      <c r="M37" s="16" t="s">
        <v>339</v>
      </c>
      <c r="N37" s="16" t="s">
        <v>340</v>
      </c>
      <c r="O37" s="16" t="s">
        <v>341</v>
      </c>
    </row>
    <row r="38" spans="1:15" hidden="1">
      <c r="A38" s="15">
        <v>46</v>
      </c>
      <c r="B38" s="16">
        <v>4066</v>
      </c>
      <c r="C38" s="17" t="s">
        <v>112</v>
      </c>
      <c r="D38" s="18">
        <v>33675537</v>
      </c>
      <c r="E38" s="18">
        <v>33675537</v>
      </c>
      <c r="F38" s="18">
        <v>33675537</v>
      </c>
      <c r="G38" s="17" t="s">
        <v>414</v>
      </c>
      <c r="H38" s="16" t="s">
        <v>139</v>
      </c>
      <c r="I38" s="35" t="s">
        <v>140</v>
      </c>
      <c r="J38" s="16" t="s">
        <v>170</v>
      </c>
      <c r="K38" s="16" t="s">
        <v>416</v>
      </c>
      <c r="L38" s="16" t="s">
        <v>416</v>
      </c>
      <c r="M38" s="16" t="s">
        <v>76</v>
      </c>
      <c r="N38" s="16" t="s">
        <v>76</v>
      </c>
      <c r="O38" s="16" t="s">
        <v>76</v>
      </c>
    </row>
    <row r="39" spans="1:15">
      <c r="A39" s="15">
        <v>47</v>
      </c>
      <c r="B39" s="16">
        <v>4066</v>
      </c>
      <c r="C39" s="17" t="s">
        <v>112</v>
      </c>
      <c r="D39" s="18">
        <v>56053452</v>
      </c>
      <c r="E39" s="18" t="e">
        <v>#N/A</v>
      </c>
      <c r="F39" s="18">
        <v>56053452</v>
      </c>
      <c r="G39" s="17" t="s">
        <v>420</v>
      </c>
      <c r="H39" s="16" t="s">
        <v>139</v>
      </c>
      <c r="I39" s="21" t="s">
        <v>140</v>
      </c>
      <c r="J39" s="16" t="s">
        <v>181</v>
      </c>
      <c r="K39" s="16" t="s">
        <v>182</v>
      </c>
      <c r="L39" s="16" t="s">
        <v>182</v>
      </c>
      <c r="M39" s="16" t="s">
        <v>421</v>
      </c>
      <c r="N39" s="16" t="s">
        <v>422</v>
      </c>
      <c r="O39" s="16" t="s">
        <v>423</v>
      </c>
    </row>
    <row r="40" spans="1:15" hidden="1">
      <c r="A40" s="15">
        <v>48</v>
      </c>
      <c r="B40" s="16">
        <v>4066</v>
      </c>
      <c r="C40" s="17" t="s">
        <v>112</v>
      </c>
      <c r="D40" s="18">
        <v>34602513</v>
      </c>
      <c r="E40" s="18">
        <v>34602513</v>
      </c>
      <c r="F40" s="18">
        <v>34602513</v>
      </c>
      <c r="G40" s="17" t="s">
        <v>430</v>
      </c>
      <c r="H40" s="16" t="s">
        <v>139</v>
      </c>
      <c r="I40" s="35" t="s">
        <v>140</v>
      </c>
      <c r="J40" s="16" t="s">
        <v>170</v>
      </c>
      <c r="K40" s="16" t="s">
        <v>432</v>
      </c>
      <c r="L40" s="16" t="s">
        <v>432</v>
      </c>
      <c r="M40" s="16" t="s">
        <v>433</v>
      </c>
      <c r="N40" s="16" t="s">
        <v>434</v>
      </c>
      <c r="O40" s="16" t="s">
        <v>435</v>
      </c>
    </row>
    <row r="41" spans="1:15" hidden="1">
      <c r="A41" s="15">
        <v>49</v>
      </c>
      <c r="B41" s="16">
        <v>4066</v>
      </c>
      <c r="C41" s="17" t="s">
        <v>64</v>
      </c>
      <c r="D41" s="18">
        <v>80076501</v>
      </c>
      <c r="E41" s="18">
        <v>80076501</v>
      </c>
      <c r="F41" s="18">
        <v>80076501</v>
      </c>
      <c r="G41" s="17" t="s">
        <v>442</v>
      </c>
      <c r="H41" s="16" t="s">
        <v>444</v>
      </c>
      <c r="I41" s="35" t="s">
        <v>116</v>
      </c>
      <c r="J41" s="16" t="s">
        <v>159</v>
      </c>
      <c r="K41" s="16" t="s">
        <v>445</v>
      </c>
      <c r="L41" s="16" t="s">
        <v>445</v>
      </c>
      <c r="M41" s="16" t="s">
        <v>76</v>
      </c>
      <c r="N41" s="16" t="s">
        <v>76</v>
      </c>
      <c r="O41" s="16" t="s">
        <v>76</v>
      </c>
    </row>
    <row r="42" spans="1:15" hidden="1">
      <c r="A42" s="15">
        <v>51</v>
      </c>
      <c r="B42" s="16">
        <v>4066</v>
      </c>
      <c r="C42" s="17" t="s">
        <v>64</v>
      </c>
      <c r="D42" s="18">
        <v>15505817</v>
      </c>
      <c r="E42" s="18">
        <v>15505817</v>
      </c>
      <c r="F42" s="18">
        <v>15505817</v>
      </c>
      <c r="G42" s="17" t="s">
        <v>451</v>
      </c>
      <c r="H42" s="16" t="s">
        <v>454</v>
      </c>
      <c r="I42" s="21" t="s">
        <v>455</v>
      </c>
      <c r="J42" s="16" t="s">
        <v>181</v>
      </c>
      <c r="K42" s="16" t="s">
        <v>182</v>
      </c>
      <c r="L42" s="16" t="s">
        <v>182</v>
      </c>
      <c r="M42" s="16" t="s">
        <v>76</v>
      </c>
      <c r="N42" s="16" t="s">
        <v>76</v>
      </c>
      <c r="O42" s="16" t="s">
        <v>76</v>
      </c>
    </row>
    <row r="43" spans="1:15" hidden="1">
      <c r="A43" s="15">
        <v>53</v>
      </c>
      <c r="B43" s="16">
        <v>4066</v>
      </c>
      <c r="C43" s="17" t="s">
        <v>64</v>
      </c>
      <c r="D43" s="18">
        <v>79051858</v>
      </c>
      <c r="E43" s="18">
        <v>79051858</v>
      </c>
      <c r="F43" s="18">
        <v>79051858</v>
      </c>
      <c r="G43" s="17" t="s">
        <v>460</v>
      </c>
      <c r="H43" s="16" t="s">
        <v>454</v>
      </c>
      <c r="I43" s="21" t="s">
        <v>455</v>
      </c>
      <c r="J43" s="16" t="s">
        <v>181</v>
      </c>
      <c r="K43" s="16" t="s">
        <v>182</v>
      </c>
      <c r="L43" s="16" t="s">
        <v>182</v>
      </c>
      <c r="M43" s="16" t="s">
        <v>463</v>
      </c>
      <c r="N43" s="16" t="s">
        <v>464</v>
      </c>
      <c r="O43" s="16" t="s">
        <v>465</v>
      </c>
    </row>
    <row r="44" spans="1:15" hidden="1">
      <c r="A44" s="15">
        <v>55</v>
      </c>
      <c r="B44" s="16">
        <v>4066</v>
      </c>
      <c r="C44" s="17" t="s">
        <v>64</v>
      </c>
      <c r="D44" s="18">
        <v>10174397</v>
      </c>
      <c r="E44" s="18">
        <v>10174397</v>
      </c>
      <c r="F44" s="18">
        <v>10174397</v>
      </c>
      <c r="G44" s="17" t="s">
        <v>471</v>
      </c>
      <c r="H44" s="16" t="s">
        <v>454</v>
      </c>
      <c r="I44" s="35" t="s">
        <v>455</v>
      </c>
      <c r="J44" s="16" t="s">
        <v>170</v>
      </c>
      <c r="K44" s="16" t="s">
        <v>189</v>
      </c>
      <c r="L44" s="16" t="s">
        <v>189</v>
      </c>
      <c r="M44" s="16" t="s">
        <v>190</v>
      </c>
      <c r="N44" s="16" t="s">
        <v>191</v>
      </c>
      <c r="O44" s="16" t="s">
        <v>192</v>
      </c>
    </row>
    <row r="45" spans="1:15" hidden="1">
      <c r="A45" s="15">
        <v>57</v>
      </c>
      <c r="B45" s="16">
        <v>4066</v>
      </c>
      <c r="C45" s="17" t="s">
        <v>64</v>
      </c>
      <c r="D45" s="18">
        <v>14239882</v>
      </c>
      <c r="E45" s="18">
        <v>14239882</v>
      </c>
      <c r="F45" s="18">
        <v>14239882</v>
      </c>
      <c r="G45" s="17" t="s">
        <v>475</v>
      </c>
      <c r="H45" s="16" t="s">
        <v>454</v>
      </c>
      <c r="I45" s="35" t="s">
        <v>455</v>
      </c>
      <c r="J45" s="16" t="s">
        <v>170</v>
      </c>
      <c r="K45" s="16" t="s">
        <v>477</v>
      </c>
      <c r="L45" s="16" t="s">
        <v>477</v>
      </c>
      <c r="M45" s="16" t="s">
        <v>478</v>
      </c>
      <c r="N45" s="16" t="s">
        <v>479</v>
      </c>
      <c r="O45" s="16" t="s">
        <v>480</v>
      </c>
    </row>
    <row r="46" spans="1:15">
      <c r="A46" s="15">
        <v>61</v>
      </c>
      <c r="B46" s="16">
        <v>4066</v>
      </c>
      <c r="C46" s="17" t="s">
        <v>64</v>
      </c>
      <c r="D46" s="18">
        <v>79057587</v>
      </c>
      <c r="E46" s="18" t="e">
        <v>#N/A</v>
      </c>
      <c r="F46" s="18">
        <v>79057587</v>
      </c>
      <c r="G46" s="17" t="s">
        <v>485</v>
      </c>
      <c r="H46" s="16" t="s">
        <v>487</v>
      </c>
      <c r="I46" s="21" t="s">
        <v>455</v>
      </c>
      <c r="J46" s="16" t="s">
        <v>181</v>
      </c>
      <c r="K46" s="16" t="s">
        <v>182</v>
      </c>
      <c r="L46" s="16" t="s">
        <v>182</v>
      </c>
      <c r="M46" s="16" t="s">
        <v>76</v>
      </c>
      <c r="N46" s="16" t="s">
        <v>76</v>
      </c>
      <c r="O46" s="16" t="s">
        <v>76</v>
      </c>
    </row>
    <row r="47" spans="1:15" hidden="1">
      <c r="A47" s="15">
        <v>64</v>
      </c>
      <c r="B47" s="16">
        <v>4066</v>
      </c>
      <c r="C47" s="17" t="s">
        <v>64</v>
      </c>
      <c r="D47" s="18">
        <v>72132728</v>
      </c>
      <c r="E47" s="18">
        <v>72132728</v>
      </c>
      <c r="F47" s="18">
        <v>72132728</v>
      </c>
      <c r="G47" s="17" t="s">
        <v>494</v>
      </c>
      <c r="H47" s="16" t="s">
        <v>487</v>
      </c>
      <c r="I47" s="35" t="s">
        <v>455</v>
      </c>
      <c r="J47" s="16" t="s">
        <v>170</v>
      </c>
      <c r="K47" s="16" t="s">
        <v>432</v>
      </c>
      <c r="L47" s="16" t="s">
        <v>432</v>
      </c>
      <c r="M47" s="16" t="s">
        <v>433</v>
      </c>
      <c r="N47" s="16" t="s">
        <v>496</v>
      </c>
      <c r="O47" s="16" t="s">
        <v>497</v>
      </c>
    </row>
    <row r="48" spans="1:15">
      <c r="A48" s="15">
        <v>66</v>
      </c>
      <c r="B48" s="16">
        <v>4066</v>
      </c>
      <c r="C48" s="17" t="s">
        <v>64</v>
      </c>
      <c r="D48" s="18">
        <v>9143519</v>
      </c>
      <c r="E48" s="18" t="e">
        <v>#N/A</v>
      </c>
      <c r="F48" s="18">
        <v>9143519</v>
      </c>
      <c r="G48" s="17" t="s">
        <v>503</v>
      </c>
      <c r="H48" s="16" t="s">
        <v>487</v>
      </c>
      <c r="I48" s="21" t="s">
        <v>455</v>
      </c>
      <c r="J48" s="16" t="s">
        <v>181</v>
      </c>
      <c r="K48" s="16" t="s">
        <v>182</v>
      </c>
      <c r="L48" s="16" t="s">
        <v>182</v>
      </c>
      <c r="M48" s="16" t="s">
        <v>190</v>
      </c>
      <c r="N48" s="16" t="s">
        <v>191</v>
      </c>
      <c r="O48" s="16" t="s">
        <v>192</v>
      </c>
    </row>
    <row r="49" spans="1:15">
      <c r="A49" s="15">
        <v>67</v>
      </c>
      <c r="B49" s="16">
        <v>4066</v>
      </c>
      <c r="C49" s="17" t="s">
        <v>112</v>
      </c>
      <c r="D49" s="18">
        <v>30721796</v>
      </c>
      <c r="E49" s="18" t="e">
        <v>#N/A</v>
      </c>
      <c r="F49" s="18">
        <v>30721796</v>
      </c>
      <c r="G49" s="17" t="s">
        <v>507</v>
      </c>
      <c r="H49" s="16" t="s">
        <v>487</v>
      </c>
      <c r="I49" s="21" t="s">
        <v>455</v>
      </c>
      <c r="J49" s="16" t="s">
        <v>181</v>
      </c>
      <c r="K49" s="16" t="s">
        <v>182</v>
      </c>
      <c r="L49" s="16" t="s">
        <v>182</v>
      </c>
      <c r="M49" s="16" t="s">
        <v>463</v>
      </c>
      <c r="N49" s="16" t="s">
        <v>510</v>
      </c>
      <c r="O49" s="16" t="s">
        <v>511</v>
      </c>
    </row>
    <row r="50" spans="1:15">
      <c r="A50" s="15">
        <v>69</v>
      </c>
      <c r="B50" s="16">
        <v>4066</v>
      </c>
      <c r="C50" s="17" t="s">
        <v>64</v>
      </c>
      <c r="D50" s="18">
        <v>10272278</v>
      </c>
      <c r="E50" s="18" t="e">
        <v>#N/A</v>
      </c>
      <c r="F50" s="18">
        <v>10272278</v>
      </c>
      <c r="G50" s="17" t="s">
        <v>517</v>
      </c>
      <c r="H50" s="16" t="s">
        <v>487</v>
      </c>
      <c r="I50" s="35" t="s">
        <v>455</v>
      </c>
      <c r="J50" s="16" t="s">
        <v>170</v>
      </c>
      <c r="K50" s="16" t="s">
        <v>519</v>
      </c>
      <c r="L50" s="16" t="s">
        <v>519</v>
      </c>
      <c r="M50" s="16" t="s">
        <v>339</v>
      </c>
      <c r="N50" s="16" t="s">
        <v>340</v>
      </c>
      <c r="O50" s="16" t="s">
        <v>341</v>
      </c>
    </row>
    <row r="51" spans="1:15">
      <c r="A51" s="15">
        <v>70</v>
      </c>
      <c r="B51" s="16">
        <v>4066</v>
      </c>
      <c r="C51" s="17" t="s">
        <v>64</v>
      </c>
      <c r="D51" s="18">
        <v>10276995</v>
      </c>
      <c r="E51" s="18" t="e">
        <v>#N/A</v>
      </c>
      <c r="F51" s="18">
        <v>10276995</v>
      </c>
      <c r="G51" s="17" t="s">
        <v>524</v>
      </c>
      <c r="H51" s="16" t="s">
        <v>525</v>
      </c>
      <c r="I51" s="35" t="s">
        <v>455</v>
      </c>
      <c r="J51" s="16" t="s">
        <v>170</v>
      </c>
      <c r="K51" s="16" t="s">
        <v>519</v>
      </c>
      <c r="L51" s="16" t="s">
        <v>519</v>
      </c>
      <c r="M51" s="16" t="s">
        <v>339</v>
      </c>
      <c r="N51" s="16" t="s">
        <v>340</v>
      </c>
      <c r="O51" s="16" t="s">
        <v>341</v>
      </c>
    </row>
    <row r="52" spans="1:15" hidden="1">
      <c r="A52" s="15">
        <v>75</v>
      </c>
      <c r="B52" s="16">
        <v>4066</v>
      </c>
      <c r="C52" s="17" t="s">
        <v>64</v>
      </c>
      <c r="D52" s="18">
        <v>18926885</v>
      </c>
      <c r="E52" s="18">
        <v>18926885</v>
      </c>
      <c r="F52" s="18">
        <v>18926885</v>
      </c>
      <c r="G52" s="17" t="s">
        <v>530</v>
      </c>
      <c r="H52" s="16" t="s">
        <v>525</v>
      </c>
      <c r="I52" s="35" t="s">
        <v>455</v>
      </c>
      <c r="J52" s="16" t="s">
        <v>170</v>
      </c>
      <c r="K52" s="16" t="s">
        <v>531</v>
      </c>
      <c r="L52" s="16" t="s">
        <v>531</v>
      </c>
      <c r="M52" s="16" t="s">
        <v>421</v>
      </c>
      <c r="N52" s="16" t="s">
        <v>422</v>
      </c>
      <c r="O52" s="16" t="s">
        <v>423</v>
      </c>
    </row>
    <row r="53" spans="1:15">
      <c r="A53" s="15">
        <v>76</v>
      </c>
      <c r="B53" s="16">
        <v>4066</v>
      </c>
      <c r="C53" s="17" t="s">
        <v>64</v>
      </c>
      <c r="D53" s="18">
        <v>1005476407</v>
      </c>
      <c r="E53" s="18" t="e">
        <v>#N/A</v>
      </c>
      <c r="F53" s="18">
        <v>1005476407</v>
      </c>
      <c r="G53" s="17" t="s">
        <v>537</v>
      </c>
      <c r="H53" s="16" t="s">
        <v>525</v>
      </c>
      <c r="I53" s="35" t="s">
        <v>455</v>
      </c>
      <c r="J53" s="16" t="s">
        <v>170</v>
      </c>
      <c r="K53" s="16" t="s">
        <v>538</v>
      </c>
      <c r="L53" s="16" t="s">
        <v>538</v>
      </c>
      <c r="M53" s="16" t="s">
        <v>76</v>
      </c>
      <c r="N53" s="16" t="s">
        <v>76</v>
      </c>
      <c r="O53" s="16" t="s">
        <v>76</v>
      </c>
    </row>
    <row r="54" spans="1:15">
      <c r="A54" s="15">
        <v>78</v>
      </c>
      <c r="B54" s="16">
        <v>4066</v>
      </c>
      <c r="C54" s="17" t="s">
        <v>64</v>
      </c>
      <c r="D54" s="18">
        <v>85458347</v>
      </c>
      <c r="E54" s="18" t="e">
        <v>#N/A</v>
      </c>
      <c r="F54" s="18">
        <v>85458347</v>
      </c>
      <c r="G54" s="17" t="s">
        <v>542</v>
      </c>
      <c r="H54" s="16" t="s">
        <v>525</v>
      </c>
      <c r="I54" s="21" t="s">
        <v>455</v>
      </c>
      <c r="J54" s="16" t="s">
        <v>181</v>
      </c>
      <c r="K54" s="16" t="s">
        <v>182</v>
      </c>
      <c r="L54" s="16" t="s">
        <v>182</v>
      </c>
      <c r="M54" s="16" t="s">
        <v>421</v>
      </c>
      <c r="N54" s="16" t="s">
        <v>544</v>
      </c>
      <c r="O54" s="16" t="s">
        <v>545</v>
      </c>
    </row>
    <row r="55" spans="1:15" hidden="1">
      <c r="A55" s="15">
        <v>79</v>
      </c>
      <c r="B55" s="16">
        <v>4066</v>
      </c>
      <c r="C55" s="17" t="s">
        <v>64</v>
      </c>
      <c r="D55" s="18">
        <v>1065640278</v>
      </c>
      <c r="E55" s="18">
        <v>1065640278</v>
      </c>
      <c r="F55" s="18">
        <v>1065640278</v>
      </c>
      <c r="G55" s="17" t="s">
        <v>550</v>
      </c>
      <c r="H55" s="16" t="s">
        <v>525</v>
      </c>
      <c r="I55" s="35" t="s">
        <v>455</v>
      </c>
      <c r="J55" s="16" t="s">
        <v>170</v>
      </c>
      <c r="K55" s="16" t="s">
        <v>531</v>
      </c>
      <c r="L55" s="16" t="s">
        <v>531</v>
      </c>
      <c r="M55" s="16" t="s">
        <v>421</v>
      </c>
      <c r="N55" s="16" t="s">
        <v>422</v>
      </c>
      <c r="O55" s="16" t="s">
        <v>423</v>
      </c>
    </row>
    <row r="56" spans="1:15">
      <c r="A56" s="15">
        <v>80</v>
      </c>
      <c r="B56" s="16">
        <v>4066</v>
      </c>
      <c r="C56" s="17" t="s">
        <v>64</v>
      </c>
      <c r="D56" s="18">
        <v>91270273</v>
      </c>
      <c r="E56" s="18" t="e">
        <v>#N/A</v>
      </c>
      <c r="F56" s="18">
        <v>91270273</v>
      </c>
      <c r="G56" s="17" t="s">
        <v>556</v>
      </c>
      <c r="H56" s="16" t="s">
        <v>525</v>
      </c>
      <c r="I56" s="35" t="s">
        <v>455</v>
      </c>
      <c r="J56" s="16" t="s">
        <v>170</v>
      </c>
      <c r="K56" s="16" t="s">
        <v>231</v>
      </c>
      <c r="L56" s="16" t="s">
        <v>231</v>
      </c>
      <c r="M56" s="16" t="s">
        <v>145</v>
      </c>
      <c r="N56" s="16" t="s">
        <v>558</v>
      </c>
      <c r="O56" s="16" t="s">
        <v>559</v>
      </c>
    </row>
    <row r="57" spans="1:15" hidden="1">
      <c r="A57" s="15">
        <v>81</v>
      </c>
      <c r="B57" s="16">
        <v>4066</v>
      </c>
      <c r="C57" s="17" t="s">
        <v>64</v>
      </c>
      <c r="D57" s="18">
        <v>88214795</v>
      </c>
      <c r="E57" s="18">
        <v>88214795</v>
      </c>
      <c r="F57" s="18">
        <v>88214795</v>
      </c>
      <c r="G57" s="17" t="s">
        <v>566</v>
      </c>
      <c r="H57" s="16" t="s">
        <v>525</v>
      </c>
      <c r="I57" s="35" t="s">
        <v>455</v>
      </c>
      <c r="J57" s="16" t="s">
        <v>170</v>
      </c>
      <c r="K57" s="16" t="s">
        <v>231</v>
      </c>
      <c r="L57" s="16" t="s">
        <v>231</v>
      </c>
      <c r="M57" s="16" t="s">
        <v>145</v>
      </c>
      <c r="N57" s="16" t="s">
        <v>146</v>
      </c>
      <c r="O57" s="16" t="s">
        <v>147</v>
      </c>
    </row>
    <row r="58" spans="1:15" hidden="1">
      <c r="A58" s="15">
        <v>82</v>
      </c>
      <c r="B58" s="16">
        <v>4066</v>
      </c>
      <c r="C58" s="17" t="s">
        <v>112</v>
      </c>
      <c r="D58" s="18">
        <v>34570009</v>
      </c>
      <c r="E58" s="18">
        <v>34570009</v>
      </c>
      <c r="F58" s="18">
        <v>34570009</v>
      </c>
      <c r="G58" s="17" t="s">
        <v>572</v>
      </c>
      <c r="H58" s="16" t="s">
        <v>525</v>
      </c>
      <c r="I58" s="35" t="s">
        <v>455</v>
      </c>
      <c r="J58" s="16" t="s">
        <v>170</v>
      </c>
      <c r="K58" s="16" t="s">
        <v>574</v>
      </c>
      <c r="L58" s="16" t="s">
        <v>574</v>
      </c>
      <c r="M58" s="16" t="s">
        <v>463</v>
      </c>
      <c r="N58" s="16" t="s">
        <v>464</v>
      </c>
      <c r="O58" s="16" t="s">
        <v>465</v>
      </c>
    </row>
    <row r="59" spans="1:15" hidden="1">
      <c r="A59" s="15">
        <v>85</v>
      </c>
      <c r="B59" s="16">
        <v>4066</v>
      </c>
      <c r="C59" s="17" t="s">
        <v>64</v>
      </c>
      <c r="D59" s="18">
        <v>9267862</v>
      </c>
      <c r="E59" s="18">
        <v>9267862</v>
      </c>
      <c r="F59" s="18">
        <v>9267862</v>
      </c>
      <c r="G59" s="17" t="s">
        <v>579</v>
      </c>
      <c r="H59" s="16" t="s">
        <v>525</v>
      </c>
      <c r="I59" s="35" t="s">
        <v>455</v>
      </c>
      <c r="J59" s="16" t="s">
        <v>170</v>
      </c>
      <c r="K59" s="16" t="s">
        <v>531</v>
      </c>
      <c r="L59" s="16" t="s">
        <v>531</v>
      </c>
      <c r="M59" s="16" t="s">
        <v>421</v>
      </c>
      <c r="N59" s="16" t="s">
        <v>581</v>
      </c>
      <c r="O59" s="16" t="s">
        <v>582</v>
      </c>
    </row>
    <row r="60" spans="1:15" hidden="1">
      <c r="A60" s="15">
        <v>86</v>
      </c>
      <c r="B60" s="16">
        <v>4066</v>
      </c>
      <c r="C60" s="17" t="s">
        <v>64</v>
      </c>
      <c r="D60" s="18">
        <v>91279617</v>
      </c>
      <c r="E60" s="18">
        <v>91279617</v>
      </c>
      <c r="F60" s="18">
        <v>91279617</v>
      </c>
      <c r="G60" s="17" t="s">
        <v>587</v>
      </c>
      <c r="H60" s="16" t="s">
        <v>525</v>
      </c>
      <c r="I60" s="35" t="s">
        <v>455</v>
      </c>
      <c r="J60" s="16" t="s">
        <v>170</v>
      </c>
      <c r="K60" s="16" t="s">
        <v>432</v>
      </c>
      <c r="L60" s="16" t="s">
        <v>432</v>
      </c>
      <c r="M60" s="16" t="s">
        <v>433</v>
      </c>
      <c r="N60" s="16" t="s">
        <v>496</v>
      </c>
      <c r="O60" s="16" t="s">
        <v>497</v>
      </c>
    </row>
    <row r="61" spans="1:15">
      <c r="A61" s="15">
        <v>87</v>
      </c>
      <c r="B61" s="16">
        <v>4066</v>
      </c>
      <c r="C61" s="17" t="s">
        <v>64</v>
      </c>
      <c r="D61" s="18">
        <v>91291574</v>
      </c>
      <c r="E61" s="18" t="e">
        <v>#N/A</v>
      </c>
      <c r="F61" s="18">
        <v>91291574</v>
      </c>
      <c r="G61" s="17" t="s">
        <v>592</v>
      </c>
      <c r="H61" s="16" t="s">
        <v>525</v>
      </c>
      <c r="I61" s="21" t="s">
        <v>455</v>
      </c>
      <c r="J61" s="16" t="s">
        <v>181</v>
      </c>
      <c r="K61" s="16" t="s">
        <v>182</v>
      </c>
      <c r="L61" s="16" t="s">
        <v>182</v>
      </c>
      <c r="M61" s="16" t="s">
        <v>145</v>
      </c>
      <c r="N61" s="16" t="s">
        <v>558</v>
      </c>
      <c r="O61" s="16" t="s">
        <v>559</v>
      </c>
    </row>
    <row r="62" spans="1:15" hidden="1">
      <c r="A62" s="15">
        <v>90</v>
      </c>
      <c r="B62" s="16">
        <v>4066</v>
      </c>
      <c r="C62" s="17" t="s">
        <v>64</v>
      </c>
      <c r="D62" s="18">
        <v>76304449</v>
      </c>
      <c r="E62" s="18">
        <v>76304449</v>
      </c>
      <c r="F62" s="18" t="e">
        <v>#N/A</v>
      </c>
      <c r="G62" s="17" t="s">
        <v>597</v>
      </c>
      <c r="H62" s="16" t="s">
        <v>525</v>
      </c>
      <c r="I62" s="35" t="s">
        <v>455</v>
      </c>
      <c r="J62" s="16" t="s">
        <v>170</v>
      </c>
      <c r="K62" s="16" t="s">
        <v>432</v>
      </c>
      <c r="L62" s="16" t="s">
        <v>432</v>
      </c>
      <c r="M62" s="16" t="s">
        <v>433</v>
      </c>
      <c r="N62" s="16" t="s">
        <v>434</v>
      </c>
      <c r="O62" s="16" t="s">
        <v>435</v>
      </c>
    </row>
    <row r="63" spans="1:15">
      <c r="A63" s="15">
        <v>91</v>
      </c>
      <c r="B63" s="16">
        <v>4066</v>
      </c>
      <c r="C63" s="17" t="s">
        <v>112</v>
      </c>
      <c r="D63" s="18">
        <v>52710738</v>
      </c>
      <c r="E63" s="18" t="e">
        <v>#N/A</v>
      </c>
      <c r="F63" s="18">
        <v>52710738</v>
      </c>
      <c r="G63" s="17" t="s">
        <v>601</v>
      </c>
      <c r="H63" s="16" t="s">
        <v>603</v>
      </c>
      <c r="I63" s="21" t="s">
        <v>455</v>
      </c>
      <c r="J63" s="16" t="s">
        <v>181</v>
      </c>
      <c r="K63" s="16" t="s">
        <v>369</v>
      </c>
      <c r="L63" s="16" t="s">
        <v>369</v>
      </c>
      <c r="M63" s="16" t="s">
        <v>76</v>
      </c>
      <c r="N63" s="16" t="s">
        <v>76</v>
      </c>
      <c r="O63" s="16" t="s">
        <v>76</v>
      </c>
    </row>
    <row r="64" spans="1:15">
      <c r="A64" s="15">
        <v>92</v>
      </c>
      <c r="B64" s="16">
        <v>4066</v>
      </c>
      <c r="C64" s="17" t="s">
        <v>64</v>
      </c>
      <c r="D64" s="18">
        <v>9818897</v>
      </c>
      <c r="E64" s="18" t="e">
        <v>#N/A</v>
      </c>
      <c r="F64" s="18">
        <v>9818897</v>
      </c>
      <c r="G64" s="17" t="s">
        <v>607</v>
      </c>
      <c r="H64" s="16" t="s">
        <v>603</v>
      </c>
      <c r="I64" s="35" t="s">
        <v>455</v>
      </c>
      <c r="J64" s="16" t="s">
        <v>170</v>
      </c>
      <c r="K64" s="16" t="s">
        <v>432</v>
      </c>
      <c r="L64" s="16" t="s">
        <v>432</v>
      </c>
      <c r="M64" s="16" t="s">
        <v>433</v>
      </c>
      <c r="N64" s="16" t="s">
        <v>496</v>
      </c>
      <c r="O64" s="16" t="s">
        <v>497</v>
      </c>
    </row>
    <row r="65" spans="1:15" hidden="1">
      <c r="A65" s="15">
        <v>93</v>
      </c>
      <c r="B65" s="16">
        <v>4066</v>
      </c>
      <c r="C65" s="17" t="s">
        <v>64</v>
      </c>
      <c r="D65" s="18">
        <v>91495440</v>
      </c>
      <c r="E65" s="18">
        <v>91495440</v>
      </c>
      <c r="F65" s="18">
        <v>91495440</v>
      </c>
      <c r="G65" s="17" t="s">
        <v>612</v>
      </c>
      <c r="H65" s="16" t="s">
        <v>603</v>
      </c>
      <c r="I65" s="21" t="s">
        <v>455</v>
      </c>
      <c r="J65" s="16" t="s">
        <v>181</v>
      </c>
      <c r="K65" s="16" t="s">
        <v>369</v>
      </c>
      <c r="L65" s="16" t="s">
        <v>369</v>
      </c>
      <c r="M65" s="16" t="s">
        <v>145</v>
      </c>
      <c r="N65" s="16" t="s">
        <v>558</v>
      </c>
      <c r="O65" s="16" t="s">
        <v>559</v>
      </c>
    </row>
    <row r="66" spans="1:15" hidden="1">
      <c r="A66" s="15">
        <v>94</v>
      </c>
      <c r="B66" s="16">
        <v>4066</v>
      </c>
      <c r="C66" s="17" t="s">
        <v>64</v>
      </c>
      <c r="D66" s="18">
        <v>93405786</v>
      </c>
      <c r="E66" s="18">
        <v>93405786</v>
      </c>
      <c r="F66" s="18">
        <v>93405786</v>
      </c>
      <c r="G66" s="17" t="s">
        <v>617</v>
      </c>
      <c r="H66" s="16" t="s">
        <v>603</v>
      </c>
      <c r="I66" s="35" t="s">
        <v>455</v>
      </c>
      <c r="J66" s="16" t="s">
        <v>170</v>
      </c>
      <c r="K66" s="16" t="s">
        <v>477</v>
      </c>
      <c r="L66" s="16" t="s">
        <v>477</v>
      </c>
      <c r="M66" s="16" t="s">
        <v>478</v>
      </c>
      <c r="N66" s="16" t="s">
        <v>479</v>
      </c>
      <c r="O66" s="16" t="s">
        <v>480</v>
      </c>
    </row>
    <row r="67" spans="1:15">
      <c r="A67" s="15">
        <v>95</v>
      </c>
      <c r="B67" s="16">
        <v>4066</v>
      </c>
      <c r="C67" s="17" t="s">
        <v>112</v>
      </c>
      <c r="D67" s="18">
        <v>52226306</v>
      </c>
      <c r="E67" s="18" t="e">
        <v>#N/A</v>
      </c>
      <c r="F67" s="18">
        <v>52226306</v>
      </c>
      <c r="G67" s="17" t="s">
        <v>621</v>
      </c>
      <c r="H67" s="16" t="s">
        <v>603</v>
      </c>
      <c r="I67" s="21" t="s">
        <v>455</v>
      </c>
      <c r="J67" s="16" t="s">
        <v>181</v>
      </c>
      <c r="K67" s="16" t="s">
        <v>182</v>
      </c>
      <c r="L67" s="16" t="s">
        <v>182</v>
      </c>
      <c r="M67" s="16" t="s">
        <v>478</v>
      </c>
      <c r="N67" s="16" t="s">
        <v>479</v>
      </c>
      <c r="O67" s="16" t="s">
        <v>480</v>
      </c>
    </row>
    <row r="68" spans="1:15">
      <c r="A68" s="15">
        <v>96</v>
      </c>
      <c r="B68" s="16">
        <v>4066</v>
      </c>
      <c r="C68" s="17" t="s">
        <v>64</v>
      </c>
      <c r="D68" s="18">
        <v>71756162</v>
      </c>
      <c r="E68" s="18" t="e">
        <v>#N/A</v>
      </c>
      <c r="F68" s="18">
        <v>71756162</v>
      </c>
      <c r="G68" s="17" t="s">
        <v>628</v>
      </c>
      <c r="H68" s="16" t="s">
        <v>603</v>
      </c>
      <c r="I68" s="35" t="s">
        <v>455</v>
      </c>
      <c r="J68" s="16" t="s">
        <v>170</v>
      </c>
      <c r="K68" s="16" t="s">
        <v>519</v>
      </c>
      <c r="L68" s="16" t="s">
        <v>519</v>
      </c>
      <c r="M68" s="16" t="s">
        <v>339</v>
      </c>
      <c r="N68" s="16" t="s">
        <v>630</v>
      </c>
      <c r="O68" s="16" t="s">
        <v>341</v>
      </c>
    </row>
    <row r="69" spans="1:15" hidden="1">
      <c r="A69" s="15">
        <v>97</v>
      </c>
      <c r="B69" s="16">
        <v>4066</v>
      </c>
      <c r="C69" s="17" t="s">
        <v>64</v>
      </c>
      <c r="D69" s="18">
        <v>80018165</v>
      </c>
      <c r="E69" s="18">
        <v>80018165</v>
      </c>
      <c r="F69" s="18">
        <v>80018165</v>
      </c>
      <c r="G69" s="17" t="s">
        <v>635</v>
      </c>
      <c r="H69" s="16" t="s">
        <v>603</v>
      </c>
      <c r="I69" s="21" t="s">
        <v>455</v>
      </c>
      <c r="J69" s="16" t="s">
        <v>181</v>
      </c>
      <c r="K69" s="16" t="s">
        <v>182</v>
      </c>
      <c r="L69" s="16" t="s">
        <v>182</v>
      </c>
      <c r="M69" s="16" t="s">
        <v>339</v>
      </c>
      <c r="N69" s="16" t="s">
        <v>340</v>
      </c>
      <c r="O69" s="16" t="s">
        <v>341</v>
      </c>
    </row>
    <row r="70" spans="1:15" hidden="1">
      <c r="A70" s="15">
        <v>98</v>
      </c>
      <c r="B70" s="16">
        <v>4066</v>
      </c>
      <c r="C70" s="17" t="s">
        <v>64</v>
      </c>
      <c r="D70" s="18">
        <v>94316893</v>
      </c>
      <c r="E70" s="18">
        <v>94316893</v>
      </c>
      <c r="F70" s="18">
        <v>94316893</v>
      </c>
      <c r="G70" s="17" t="s">
        <v>639</v>
      </c>
      <c r="H70" s="16" t="s">
        <v>603</v>
      </c>
      <c r="I70" s="21" t="s">
        <v>455</v>
      </c>
      <c r="J70" s="16" t="s">
        <v>181</v>
      </c>
      <c r="K70" s="16" t="s">
        <v>182</v>
      </c>
      <c r="L70" s="16" t="s">
        <v>182</v>
      </c>
      <c r="M70" s="16" t="s">
        <v>463</v>
      </c>
      <c r="N70" s="16" t="s">
        <v>510</v>
      </c>
      <c r="O70" s="16" t="s">
        <v>511</v>
      </c>
    </row>
    <row r="71" spans="1:15" hidden="1">
      <c r="A71" s="15">
        <v>99</v>
      </c>
      <c r="B71" s="16">
        <v>4066</v>
      </c>
      <c r="C71" s="17" t="s">
        <v>64</v>
      </c>
      <c r="D71" s="18">
        <v>92522468</v>
      </c>
      <c r="E71" s="18">
        <v>92522468</v>
      </c>
      <c r="F71" s="18">
        <v>92522468</v>
      </c>
      <c r="G71" s="17" t="s">
        <v>643</v>
      </c>
      <c r="H71" s="16" t="s">
        <v>603</v>
      </c>
      <c r="I71" s="35" t="s">
        <v>455</v>
      </c>
      <c r="J71" s="16" t="s">
        <v>170</v>
      </c>
      <c r="K71" s="16" t="s">
        <v>293</v>
      </c>
      <c r="L71" s="16" t="s">
        <v>293</v>
      </c>
      <c r="M71" s="16" t="s">
        <v>190</v>
      </c>
      <c r="N71" s="16" t="s">
        <v>645</v>
      </c>
      <c r="O71" s="16" t="s">
        <v>646</v>
      </c>
    </row>
    <row r="72" spans="1:15">
      <c r="A72" s="15">
        <v>100</v>
      </c>
      <c r="B72" s="16">
        <v>4066</v>
      </c>
      <c r="C72" s="17" t="s">
        <v>64</v>
      </c>
      <c r="D72" s="18">
        <v>71940803</v>
      </c>
      <c r="E72" s="18" t="e">
        <v>#N/A</v>
      </c>
      <c r="F72" s="18">
        <v>71940803</v>
      </c>
      <c r="G72" s="17" t="s">
        <v>650</v>
      </c>
      <c r="H72" s="16" t="s">
        <v>603</v>
      </c>
      <c r="I72" s="21" t="s">
        <v>455</v>
      </c>
      <c r="J72" s="16" t="s">
        <v>181</v>
      </c>
      <c r="K72" s="16" t="s">
        <v>182</v>
      </c>
      <c r="L72" s="16" t="s">
        <v>182</v>
      </c>
      <c r="M72" s="16" t="s">
        <v>339</v>
      </c>
      <c r="N72" s="16" t="s">
        <v>630</v>
      </c>
      <c r="O72" s="16" t="s">
        <v>341</v>
      </c>
    </row>
    <row r="73" spans="1:15" hidden="1">
      <c r="A73" s="15">
        <v>101</v>
      </c>
      <c r="B73" s="16">
        <v>4066</v>
      </c>
      <c r="C73" s="17" t="s">
        <v>64</v>
      </c>
      <c r="D73" s="18">
        <v>79487552</v>
      </c>
      <c r="E73" s="18">
        <v>79487552</v>
      </c>
      <c r="F73" s="18">
        <v>79487552</v>
      </c>
      <c r="G73" s="17" t="s">
        <v>654</v>
      </c>
      <c r="H73" s="16" t="s">
        <v>603</v>
      </c>
      <c r="I73" s="35" t="s">
        <v>455</v>
      </c>
      <c r="J73" s="16" t="s">
        <v>170</v>
      </c>
      <c r="K73" s="16" t="s">
        <v>656</v>
      </c>
      <c r="L73" s="16" t="s">
        <v>656</v>
      </c>
      <c r="M73" s="16" t="s">
        <v>76</v>
      </c>
      <c r="N73" s="16" t="s">
        <v>76</v>
      </c>
      <c r="O73" s="16" t="s">
        <v>76</v>
      </c>
    </row>
    <row r="74" spans="1:15" hidden="1">
      <c r="A74" s="15">
        <v>102</v>
      </c>
      <c r="B74" s="16">
        <v>4066</v>
      </c>
      <c r="C74" s="17" t="s">
        <v>64</v>
      </c>
      <c r="D74" s="18">
        <v>79620754</v>
      </c>
      <c r="E74" s="18">
        <v>79620754</v>
      </c>
      <c r="F74" s="18">
        <v>79620754</v>
      </c>
      <c r="G74" s="17" t="s">
        <v>660</v>
      </c>
      <c r="H74" s="16" t="s">
        <v>603</v>
      </c>
      <c r="I74" s="35" t="s">
        <v>455</v>
      </c>
      <c r="J74" s="16" t="s">
        <v>170</v>
      </c>
      <c r="K74" s="16" t="s">
        <v>432</v>
      </c>
      <c r="L74" s="16" t="s">
        <v>432</v>
      </c>
      <c r="M74" s="16" t="s">
        <v>433</v>
      </c>
      <c r="N74" s="16" t="s">
        <v>662</v>
      </c>
      <c r="O74" s="16" t="s">
        <v>663</v>
      </c>
    </row>
    <row r="75" spans="1:15" hidden="1">
      <c r="A75" s="15">
        <v>103</v>
      </c>
      <c r="B75" s="16">
        <v>4066</v>
      </c>
      <c r="C75" s="17" t="s">
        <v>64</v>
      </c>
      <c r="D75" s="18">
        <v>74811681</v>
      </c>
      <c r="E75" s="18">
        <v>74811681</v>
      </c>
      <c r="F75" s="18">
        <v>74811681</v>
      </c>
      <c r="G75" s="17" t="s">
        <v>668</v>
      </c>
      <c r="H75" s="16" t="s">
        <v>603</v>
      </c>
      <c r="I75" s="35" t="s">
        <v>455</v>
      </c>
      <c r="J75" s="16" t="s">
        <v>170</v>
      </c>
      <c r="K75" s="16" t="s">
        <v>670</v>
      </c>
      <c r="L75" s="16" t="s">
        <v>670</v>
      </c>
      <c r="M75" s="16" t="s">
        <v>671</v>
      </c>
      <c r="N75" s="16" t="s">
        <v>672</v>
      </c>
      <c r="O75" s="16" t="s">
        <v>673</v>
      </c>
    </row>
    <row r="76" spans="1:15">
      <c r="A76" s="15">
        <v>104</v>
      </c>
      <c r="B76" s="16">
        <v>4066</v>
      </c>
      <c r="C76" s="17" t="s">
        <v>64</v>
      </c>
      <c r="D76" s="18">
        <v>5823362</v>
      </c>
      <c r="E76" s="18" t="e">
        <v>#N/A</v>
      </c>
      <c r="F76" s="18">
        <v>5823362</v>
      </c>
      <c r="G76" s="17" t="s">
        <v>678</v>
      </c>
      <c r="H76" s="16" t="s">
        <v>603</v>
      </c>
      <c r="I76" s="21" t="s">
        <v>455</v>
      </c>
      <c r="J76" s="16" t="s">
        <v>181</v>
      </c>
      <c r="K76" s="16" t="s">
        <v>182</v>
      </c>
      <c r="L76" s="16" t="s">
        <v>182</v>
      </c>
      <c r="M76" s="16" t="s">
        <v>478</v>
      </c>
      <c r="N76" s="16" t="s">
        <v>479</v>
      </c>
      <c r="O76" s="16" t="s">
        <v>480</v>
      </c>
    </row>
    <row r="77" spans="1:15" hidden="1">
      <c r="A77" s="15">
        <v>105</v>
      </c>
      <c r="B77" s="16">
        <v>4066</v>
      </c>
      <c r="C77" s="17" t="s">
        <v>112</v>
      </c>
      <c r="D77" s="18">
        <v>52218150</v>
      </c>
      <c r="E77" s="18">
        <v>52218150</v>
      </c>
      <c r="F77" s="18">
        <v>52218150</v>
      </c>
      <c r="G77" s="17" t="s">
        <v>683</v>
      </c>
      <c r="H77" s="16" t="s">
        <v>603</v>
      </c>
      <c r="I77" s="21" t="s">
        <v>455</v>
      </c>
      <c r="J77" s="16" t="s">
        <v>181</v>
      </c>
      <c r="K77" s="16" t="s">
        <v>685</v>
      </c>
      <c r="L77" s="16" t="s">
        <v>685</v>
      </c>
      <c r="M77" s="16" t="s">
        <v>76</v>
      </c>
      <c r="N77" s="16" t="s">
        <v>76</v>
      </c>
      <c r="O77" s="16" t="s">
        <v>76</v>
      </c>
    </row>
    <row r="78" spans="1:15" hidden="1">
      <c r="A78" s="15">
        <v>106</v>
      </c>
      <c r="B78" s="16">
        <v>4066</v>
      </c>
      <c r="C78" s="17" t="s">
        <v>64</v>
      </c>
      <c r="D78" s="18">
        <v>86052576</v>
      </c>
      <c r="E78" s="18">
        <v>86052576</v>
      </c>
      <c r="F78" s="18">
        <v>86052576</v>
      </c>
      <c r="G78" s="17" t="s">
        <v>689</v>
      </c>
      <c r="H78" s="16" t="s">
        <v>603</v>
      </c>
      <c r="I78" s="21" t="s">
        <v>455</v>
      </c>
      <c r="J78" s="16" t="s">
        <v>181</v>
      </c>
      <c r="K78" s="16" t="s">
        <v>182</v>
      </c>
      <c r="L78" s="16" t="s">
        <v>182</v>
      </c>
      <c r="M78" s="16" t="s">
        <v>671</v>
      </c>
      <c r="N78" s="16" t="s">
        <v>691</v>
      </c>
      <c r="O78" s="16" t="s">
        <v>692</v>
      </c>
    </row>
    <row r="79" spans="1:15">
      <c r="A79" s="15">
        <v>107</v>
      </c>
      <c r="B79" s="16">
        <v>4066</v>
      </c>
      <c r="C79" s="17" t="s">
        <v>64</v>
      </c>
      <c r="D79" s="18">
        <v>10185289</v>
      </c>
      <c r="E79" s="18" t="e">
        <v>#N/A</v>
      </c>
      <c r="F79" s="18">
        <v>10185289</v>
      </c>
      <c r="G79" s="17" t="s">
        <v>697</v>
      </c>
      <c r="H79" s="16" t="s">
        <v>603</v>
      </c>
      <c r="I79" s="21" t="s">
        <v>455</v>
      </c>
      <c r="J79" s="16" t="s">
        <v>181</v>
      </c>
      <c r="K79" s="16" t="s">
        <v>182</v>
      </c>
      <c r="L79" s="16" t="s">
        <v>182</v>
      </c>
      <c r="M79" s="16" t="s">
        <v>478</v>
      </c>
      <c r="N79" s="16" t="s">
        <v>479</v>
      </c>
      <c r="O79" s="16" t="s">
        <v>480</v>
      </c>
    </row>
    <row r="80" spans="1:15">
      <c r="A80" s="15">
        <v>108</v>
      </c>
      <c r="B80" s="16">
        <v>4066</v>
      </c>
      <c r="C80" s="17" t="s">
        <v>112</v>
      </c>
      <c r="D80" s="18">
        <v>66962299</v>
      </c>
      <c r="E80" s="18" t="e">
        <v>#N/A</v>
      </c>
      <c r="F80" s="18">
        <v>66962299</v>
      </c>
      <c r="G80" s="17" t="s">
        <v>701</v>
      </c>
      <c r="H80" s="16" t="s">
        <v>603</v>
      </c>
      <c r="I80" s="21" t="s">
        <v>455</v>
      </c>
      <c r="J80" s="16" t="s">
        <v>181</v>
      </c>
      <c r="K80" s="16" t="s">
        <v>182</v>
      </c>
      <c r="L80" s="16" t="s">
        <v>182</v>
      </c>
      <c r="M80" s="16" t="s">
        <v>433</v>
      </c>
      <c r="N80" s="16" t="s">
        <v>662</v>
      </c>
      <c r="O80" s="16" t="s">
        <v>663</v>
      </c>
    </row>
    <row r="81" spans="1:15">
      <c r="A81" s="15">
        <v>109</v>
      </c>
      <c r="B81" s="16">
        <v>4066</v>
      </c>
      <c r="C81" s="17" t="s">
        <v>64</v>
      </c>
      <c r="D81" s="18">
        <v>80003932</v>
      </c>
      <c r="E81" s="18" t="e">
        <v>#N/A</v>
      </c>
      <c r="F81" s="18" t="e">
        <v>#N/A</v>
      </c>
      <c r="G81" s="17" t="s">
        <v>707</v>
      </c>
      <c r="H81" s="16" t="s">
        <v>603</v>
      </c>
      <c r="I81" s="35" t="s">
        <v>455</v>
      </c>
      <c r="J81" s="16" t="s">
        <v>170</v>
      </c>
      <c r="K81" s="16" t="s">
        <v>351</v>
      </c>
      <c r="L81" s="16" t="s">
        <v>351</v>
      </c>
      <c r="M81" s="16" t="s">
        <v>76</v>
      </c>
      <c r="N81" s="16" t="s">
        <v>76</v>
      </c>
      <c r="O81" s="16" t="s">
        <v>76</v>
      </c>
    </row>
    <row r="82" spans="1:15">
      <c r="A82" s="15">
        <v>110</v>
      </c>
      <c r="B82" s="16">
        <v>4066</v>
      </c>
      <c r="C82" s="17" t="s">
        <v>64</v>
      </c>
      <c r="D82" s="18">
        <v>79854991</v>
      </c>
      <c r="E82" s="18" t="e">
        <v>#N/A</v>
      </c>
      <c r="F82" s="18">
        <v>79854991</v>
      </c>
      <c r="G82" s="17" t="s">
        <v>712</v>
      </c>
      <c r="H82" s="16" t="s">
        <v>603</v>
      </c>
      <c r="I82" s="21" t="s">
        <v>455</v>
      </c>
      <c r="J82" s="16" t="s">
        <v>181</v>
      </c>
      <c r="K82" s="16" t="s">
        <v>182</v>
      </c>
      <c r="L82" s="16" t="s">
        <v>182</v>
      </c>
      <c r="M82" s="16" t="s">
        <v>76</v>
      </c>
      <c r="N82" s="16" t="s">
        <v>76</v>
      </c>
      <c r="O82" s="16" t="s">
        <v>76</v>
      </c>
    </row>
    <row r="83" spans="1:15">
      <c r="A83" s="15">
        <v>111</v>
      </c>
      <c r="B83" s="16">
        <v>4066</v>
      </c>
      <c r="C83" s="17" t="s">
        <v>112</v>
      </c>
      <c r="D83" s="18">
        <v>46450415</v>
      </c>
      <c r="E83" s="18" t="e">
        <v>#N/A</v>
      </c>
      <c r="F83" s="18">
        <v>46450415</v>
      </c>
      <c r="G83" s="17" t="s">
        <v>716</v>
      </c>
      <c r="H83" s="16" t="s">
        <v>603</v>
      </c>
      <c r="I83" s="21" t="s">
        <v>455</v>
      </c>
      <c r="J83" s="16" t="s">
        <v>181</v>
      </c>
      <c r="K83" s="16" t="s">
        <v>182</v>
      </c>
      <c r="L83" s="16" t="s">
        <v>182</v>
      </c>
      <c r="M83" s="16" t="s">
        <v>76</v>
      </c>
      <c r="N83" s="16" t="s">
        <v>294</v>
      </c>
      <c r="O83" s="16" t="s">
        <v>295</v>
      </c>
    </row>
    <row r="84" spans="1:15" hidden="1">
      <c r="A84" s="15">
        <v>112</v>
      </c>
      <c r="B84" s="16">
        <v>4066</v>
      </c>
      <c r="C84" s="17" t="s">
        <v>64</v>
      </c>
      <c r="D84" s="18">
        <v>79843675</v>
      </c>
      <c r="E84" s="18">
        <v>79843675</v>
      </c>
      <c r="F84" s="18">
        <v>79843675</v>
      </c>
      <c r="G84" s="17" t="s">
        <v>721</v>
      </c>
      <c r="H84" s="16" t="s">
        <v>603</v>
      </c>
      <c r="I84" s="35" t="s">
        <v>455</v>
      </c>
      <c r="J84" s="16" t="s">
        <v>170</v>
      </c>
      <c r="K84" s="16" t="s">
        <v>723</v>
      </c>
      <c r="L84" s="16" t="s">
        <v>723</v>
      </c>
      <c r="M84" s="16" t="s">
        <v>76</v>
      </c>
      <c r="N84" s="16" t="s">
        <v>76</v>
      </c>
      <c r="O84" s="16" t="s">
        <v>76</v>
      </c>
    </row>
    <row r="85" spans="1:15" hidden="1">
      <c r="A85" s="15">
        <v>113</v>
      </c>
      <c r="B85" s="16">
        <v>4066</v>
      </c>
      <c r="C85" s="17" t="s">
        <v>64</v>
      </c>
      <c r="D85" s="18">
        <v>79811486</v>
      </c>
      <c r="E85" s="18">
        <v>79811486</v>
      </c>
      <c r="F85" s="18">
        <v>79811486</v>
      </c>
      <c r="G85" s="17" t="s">
        <v>727</v>
      </c>
      <c r="H85" s="16" t="s">
        <v>603</v>
      </c>
      <c r="I85" s="35" t="s">
        <v>455</v>
      </c>
      <c r="J85" s="16" t="s">
        <v>170</v>
      </c>
      <c r="K85" s="16" t="s">
        <v>670</v>
      </c>
      <c r="L85" s="16" t="s">
        <v>670</v>
      </c>
      <c r="M85" s="16" t="s">
        <v>671</v>
      </c>
      <c r="N85" s="16" t="s">
        <v>691</v>
      </c>
      <c r="O85" s="16" t="s">
        <v>692</v>
      </c>
    </row>
    <row r="86" spans="1:15" hidden="1">
      <c r="A86" s="15">
        <v>114</v>
      </c>
      <c r="B86" s="16">
        <v>4066</v>
      </c>
      <c r="C86" s="17" t="s">
        <v>64</v>
      </c>
      <c r="D86" s="18">
        <v>79731804</v>
      </c>
      <c r="E86" s="18">
        <v>79731804</v>
      </c>
      <c r="F86" s="18">
        <v>79731804</v>
      </c>
      <c r="G86" s="17" t="s">
        <v>734</v>
      </c>
      <c r="H86" s="16" t="s">
        <v>603</v>
      </c>
      <c r="I86" s="21" t="s">
        <v>455</v>
      </c>
      <c r="J86" s="16" t="s">
        <v>181</v>
      </c>
      <c r="K86" s="16" t="s">
        <v>338</v>
      </c>
      <c r="L86" s="16" t="s">
        <v>338</v>
      </c>
      <c r="M86" s="16" t="s">
        <v>76</v>
      </c>
      <c r="N86" s="16" t="s">
        <v>294</v>
      </c>
      <c r="O86" s="16" t="s">
        <v>295</v>
      </c>
    </row>
    <row r="87" spans="1:15" hidden="1">
      <c r="A87" s="15">
        <v>115</v>
      </c>
      <c r="B87" s="16">
        <v>4066</v>
      </c>
      <c r="C87" s="17" t="s">
        <v>64</v>
      </c>
      <c r="D87" s="18">
        <v>5824714</v>
      </c>
      <c r="E87" s="18">
        <v>5824714</v>
      </c>
      <c r="F87" s="18">
        <v>5824714</v>
      </c>
      <c r="G87" s="17" t="s">
        <v>739</v>
      </c>
      <c r="H87" s="16" t="s">
        <v>603</v>
      </c>
      <c r="I87" s="35" t="s">
        <v>455</v>
      </c>
      <c r="J87" s="16" t="s">
        <v>170</v>
      </c>
      <c r="K87" s="16" t="s">
        <v>477</v>
      </c>
      <c r="L87" s="16" t="s">
        <v>477</v>
      </c>
      <c r="M87" s="16" t="s">
        <v>478</v>
      </c>
      <c r="N87" s="16" t="s">
        <v>479</v>
      </c>
      <c r="O87" s="16" t="s">
        <v>480</v>
      </c>
    </row>
    <row r="88" spans="1:15" hidden="1">
      <c r="A88" s="15">
        <v>116</v>
      </c>
      <c r="B88" s="16">
        <v>4066</v>
      </c>
      <c r="C88" s="17" t="s">
        <v>64</v>
      </c>
      <c r="D88" s="18">
        <v>6567420</v>
      </c>
      <c r="E88" s="18">
        <v>6567420</v>
      </c>
      <c r="F88" s="18">
        <v>6567420</v>
      </c>
      <c r="G88" s="17" t="s">
        <v>743</v>
      </c>
      <c r="H88" s="16" t="s">
        <v>603</v>
      </c>
      <c r="I88" s="35" t="s">
        <v>455</v>
      </c>
      <c r="J88" s="16" t="s">
        <v>170</v>
      </c>
      <c r="K88" s="16" t="s">
        <v>656</v>
      </c>
      <c r="L88" s="16" t="s">
        <v>656</v>
      </c>
      <c r="M88" s="16" t="s">
        <v>76</v>
      </c>
      <c r="N88" s="16" t="s">
        <v>76</v>
      </c>
      <c r="O88" s="16" t="s">
        <v>76</v>
      </c>
    </row>
    <row r="89" spans="1:15" hidden="1">
      <c r="A89" s="15">
        <v>117</v>
      </c>
      <c r="B89" s="16">
        <v>4066</v>
      </c>
      <c r="C89" s="17" t="s">
        <v>64</v>
      </c>
      <c r="D89" s="18">
        <v>88234923</v>
      </c>
      <c r="E89" s="18">
        <v>88234923</v>
      </c>
      <c r="F89" s="18">
        <v>88234923</v>
      </c>
      <c r="G89" s="17" t="s">
        <v>748</v>
      </c>
      <c r="H89" s="16" t="s">
        <v>603</v>
      </c>
      <c r="I89" s="21" t="s">
        <v>455</v>
      </c>
      <c r="J89" s="16" t="s">
        <v>181</v>
      </c>
      <c r="K89" s="16" t="s">
        <v>369</v>
      </c>
      <c r="L89" s="16" t="s">
        <v>369</v>
      </c>
      <c r="M89" s="16" t="s">
        <v>145</v>
      </c>
      <c r="N89" s="16" t="s">
        <v>750</v>
      </c>
      <c r="O89" s="16" t="s">
        <v>147</v>
      </c>
    </row>
    <row r="90" spans="1:15">
      <c r="A90" s="15">
        <v>118</v>
      </c>
      <c r="B90" s="16">
        <v>4066</v>
      </c>
      <c r="C90" s="17" t="s">
        <v>112</v>
      </c>
      <c r="D90" s="18">
        <v>52316567</v>
      </c>
      <c r="E90" s="18" t="e">
        <v>#N/A</v>
      </c>
      <c r="F90" s="18">
        <v>52316567</v>
      </c>
      <c r="G90" s="17" t="s">
        <v>753</v>
      </c>
      <c r="H90" s="16" t="s">
        <v>603</v>
      </c>
      <c r="I90" s="35" t="s">
        <v>455</v>
      </c>
      <c r="J90" s="16" t="s">
        <v>170</v>
      </c>
      <c r="K90" s="16" t="s">
        <v>432</v>
      </c>
      <c r="L90" s="16" t="s">
        <v>432</v>
      </c>
      <c r="M90" s="16" t="s">
        <v>433</v>
      </c>
      <c r="N90" s="16" t="s">
        <v>755</v>
      </c>
      <c r="O90" s="16" t="s">
        <v>756</v>
      </c>
    </row>
    <row r="91" spans="1:15" hidden="1">
      <c r="A91" s="15">
        <v>119</v>
      </c>
      <c r="B91" s="16">
        <v>4066</v>
      </c>
      <c r="C91" s="17" t="s">
        <v>64</v>
      </c>
      <c r="D91" s="18">
        <v>14838140</v>
      </c>
      <c r="E91" s="18">
        <v>14838140</v>
      </c>
      <c r="F91" s="18">
        <v>14838140</v>
      </c>
      <c r="G91" s="17" t="s">
        <v>761</v>
      </c>
      <c r="H91" s="16" t="s">
        <v>603</v>
      </c>
      <c r="I91" s="35" t="s">
        <v>455</v>
      </c>
      <c r="J91" s="16" t="s">
        <v>170</v>
      </c>
      <c r="K91" s="16" t="s">
        <v>432</v>
      </c>
      <c r="L91" s="16" t="s">
        <v>432</v>
      </c>
      <c r="M91" s="16" t="s">
        <v>433</v>
      </c>
      <c r="N91" s="16" t="s">
        <v>434</v>
      </c>
      <c r="O91" s="16" t="s">
        <v>435</v>
      </c>
    </row>
    <row r="92" spans="1:15">
      <c r="A92" s="15">
        <v>120</v>
      </c>
      <c r="B92" s="16">
        <v>4066</v>
      </c>
      <c r="C92" s="17" t="s">
        <v>64</v>
      </c>
      <c r="D92" s="18">
        <v>93088872</v>
      </c>
      <c r="E92" s="18" t="e">
        <v>#N/A</v>
      </c>
      <c r="F92" s="18" t="e">
        <v>#N/A</v>
      </c>
      <c r="G92" s="17" t="s">
        <v>765</v>
      </c>
      <c r="H92" s="16" t="s">
        <v>603</v>
      </c>
      <c r="I92" s="21" t="s">
        <v>455</v>
      </c>
      <c r="J92" s="16" t="s">
        <v>181</v>
      </c>
      <c r="K92" s="16" t="s">
        <v>369</v>
      </c>
      <c r="L92" s="16" t="s">
        <v>369</v>
      </c>
      <c r="M92" s="16" t="s">
        <v>76</v>
      </c>
      <c r="N92" s="16" t="s">
        <v>76</v>
      </c>
      <c r="O92" s="16" t="s">
        <v>76</v>
      </c>
    </row>
    <row r="93" spans="1:15" hidden="1">
      <c r="A93" s="15">
        <v>121</v>
      </c>
      <c r="B93" s="16">
        <v>4066</v>
      </c>
      <c r="C93" s="17" t="s">
        <v>112</v>
      </c>
      <c r="D93" s="18">
        <v>36065691</v>
      </c>
      <c r="E93" s="18">
        <v>36065691</v>
      </c>
      <c r="F93" s="18">
        <v>36065691</v>
      </c>
      <c r="G93" s="17" t="s">
        <v>769</v>
      </c>
      <c r="H93" s="16" t="s">
        <v>603</v>
      </c>
      <c r="I93" s="21" t="s">
        <v>455</v>
      </c>
      <c r="J93" s="16" t="s">
        <v>181</v>
      </c>
      <c r="K93" s="16" t="s">
        <v>182</v>
      </c>
      <c r="L93" s="16" t="s">
        <v>182</v>
      </c>
      <c r="M93" s="16" t="s">
        <v>478</v>
      </c>
      <c r="N93" s="16" t="s">
        <v>771</v>
      </c>
      <c r="O93" s="16" t="s">
        <v>772</v>
      </c>
    </row>
    <row r="94" spans="1:15">
      <c r="A94" s="15">
        <v>122</v>
      </c>
      <c r="B94" s="16">
        <v>4066</v>
      </c>
      <c r="C94" s="17" t="s">
        <v>64</v>
      </c>
      <c r="D94" s="18">
        <v>93060287</v>
      </c>
      <c r="E94" s="18" t="e">
        <v>#N/A</v>
      </c>
      <c r="F94" s="18">
        <v>93060287</v>
      </c>
      <c r="G94" s="17" t="s">
        <v>777</v>
      </c>
      <c r="H94" s="16" t="s">
        <v>603</v>
      </c>
      <c r="I94" s="21" t="s">
        <v>455</v>
      </c>
      <c r="J94" s="16" t="s">
        <v>181</v>
      </c>
      <c r="K94" s="16" t="s">
        <v>369</v>
      </c>
      <c r="L94" s="16" t="s">
        <v>369</v>
      </c>
      <c r="M94" s="16" t="s">
        <v>433</v>
      </c>
      <c r="N94" s="16" t="s">
        <v>755</v>
      </c>
      <c r="O94" s="16" t="s">
        <v>756</v>
      </c>
    </row>
    <row r="95" spans="1:15" ht="15" hidden="1" customHeight="1">
      <c r="A95" s="15">
        <v>123</v>
      </c>
      <c r="B95" s="16">
        <v>4066</v>
      </c>
      <c r="C95" s="17" t="s">
        <v>64</v>
      </c>
      <c r="D95" s="18">
        <v>5823646</v>
      </c>
      <c r="E95" s="18">
        <v>5823646</v>
      </c>
      <c r="F95" s="18">
        <v>5823646</v>
      </c>
      <c r="G95" s="17" t="s">
        <v>782</v>
      </c>
      <c r="H95" s="16" t="s">
        <v>603</v>
      </c>
      <c r="I95" s="21" t="s">
        <v>455</v>
      </c>
      <c r="J95" s="16" t="s">
        <v>181</v>
      </c>
      <c r="K95" s="16" t="s">
        <v>369</v>
      </c>
      <c r="L95" s="16" t="s">
        <v>369</v>
      </c>
      <c r="M95" s="16" t="s">
        <v>478</v>
      </c>
      <c r="N95" s="16" t="s">
        <v>479</v>
      </c>
      <c r="O95" s="16" t="s">
        <v>480</v>
      </c>
    </row>
    <row r="96" spans="1:15" hidden="1">
      <c r="A96" s="15">
        <v>124</v>
      </c>
      <c r="B96" s="16">
        <v>4066</v>
      </c>
      <c r="C96" s="17" t="s">
        <v>64</v>
      </c>
      <c r="D96" s="18">
        <v>79718162</v>
      </c>
      <c r="E96" s="18">
        <v>79718162</v>
      </c>
      <c r="F96" s="18">
        <v>79718162</v>
      </c>
      <c r="G96" s="17" t="s">
        <v>787</v>
      </c>
      <c r="H96" s="16" t="s">
        <v>603</v>
      </c>
      <c r="I96" s="35" t="s">
        <v>455</v>
      </c>
      <c r="J96" s="16" t="s">
        <v>170</v>
      </c>
      <c r="K96" s="16" t="s">
        <v>723</v>
      </c>
      <c r="L96" s="16" t="s">
        <v>723</v>
      </c>
      <c r="M96" s="16" t="s">
        <v>76</v>
      </c>
      <c r="N96" s="16" t="s">
        <v>76</v>
      </c>
      <c r="O96" s="16" t="s">
        <v>76</v>
      </c>
    </row>
    <row r="97" spans="1:15" hidden="1">
      <c r="A97" s="15">
        <v>125</v>
      </c>
      <c r="B97" s="16">
        <v>4066</v>
      </c>
      <c r="C97" s="17" t="s">
        <v>64</v>
      </c>
      <c r="D97" s="18">
        <v>13716395</v>
      </c>
      <c r="E97" s="18">
        <v>13716395</v>
      </c>
      <c r="F97" s="18">
        <v>13716395</v>
      </c>
      <c r="G97" s="17" t="s">
        <v>791</v>
      </c>
      <c r="H97" s="16" t="s">
        <v>603</v>
      </c>
      <c r="I97" s="35" t="s">
        <v>455</v>
      </c>
      <c r="J97" s="16" t="s">
        <v>170</v>
      </c>
      <c r="K97" s="16" t="s">
        <v>432</v>
      </c>
      <c r="L97" s="16" t="s">
        <v>432</v>
      </c>
      <c r="M97" s="16" t="s">
        <v>433</v>
      </c>
      <c r="N97" s="16" t="s">
        <v>434</v>
      </c>
      <c r="O97" s="16" t="s">
        <v>435</v>
      </c>
    </row>
    <row r="98" spans="1:15" hidden="1">
      <c r="A98" s="15">
        <v>126</v>
      </c>
      <c r="B98" s="16">
        <v>4066</v>
      </c>
      <c r="C98" s="17" t="s">
        <v>64</v>
      </c>
      <c r="D98" s="18">
        <v>93296495</v>
      </c>
      <c r="E98" s="18">
        <v>93296495</v>
      </c>
      <c r="F98" s="18">
        <v>93296495</v>
      </c>
      <c r="G98" s="17" t="s">
        <v>797</v>
      </c>
      <c r="H98" s="16" t="s">
        <v>603</v>
      </c>
      <c r="I98" s="21" t="s">
        <v>455</v>
      </c>
      <c r="J98" s="16" t="s">
        <v>181</v>
      </c>
      <c r="K98" s="16" t="s">
        <v>685</v>
      </c>
      <c r="L98" s="16" t="s">
        <v>685</v>
      </c>
      <c r="M98" s="16" t="s">
        <v>76</v>
      </c>
      <c r="N98" s="16" t="s">
        <v>76</v>
      </c>
      <c r="O98" s="16" t="s">
        <v>76</v>
      </c>
    </row>
    <row r="99" spans="1:15" hidden="1">
      <c r="A99" s="15">
        <v>127</v>
      </c>
      <c r="B99" s="16">
        <v>4066</v>
      </c>
      <c r="C99" s="17" t="s">
        <v>112</v>
      </c>
      <c r="D99" s="18">
        <v>38792390</v>
      </c>
      <c r="E99" s="18">
        <v>38792390</v>
      </c>
      <c r="F99" s="18">
        <v>38792390</v>
      </c>
      <c r="G99" s="16" t="s">
        <v>801</v>
      </c>
      <c r="H99" s="16" t="s">
        <v>603</v>
      </c>
      <c r="I99" s="21" t="s">
        <v>455</v>
      </c>
      <c r="J99" s="16" t="s">
        <v>181</v>
      </c>
      <c r="K99" s="16" t="s">
        <v>182</v>
      </c>
      <c r="L99" s="16" t="s">
        <v>182</v>
      </c>
      <c r="M99" s="16" t="s">
        <v>76</v>
      </c>
      <c r="N99" s="16" t="s">
        <v>76</v>
      </c>
      <c r="O99" s="16" t="s">
        <v>76</v>
      </c>
    </row>
    <row r="100" spans="1:15">
      <c r="A100" s="15">
        <v>128</v>
      </c>
      <c r="B100" s="16">
        <v>4066</v>
      </c>
      <c r="C100" s="17" t="s">
        <v>112</v>
      </c>
      <c r="D100" s="18">
        <v>30402506</v>
      </c>
      <c r="E100" s="18" t="e">
        <v>#N/A</v>
      </c>
      <c r="F100" s="18">
        <v>30402506</v>
      </c>
      <c r="G100" s="17" t="s">
        <v>809</v>
      </c>
      <c r="H100" s="16" t="s">
        <v>603</v>
      </c>
      <c r="I100" s="21" t="s">
        <v>455</v>
      </c>
      <c r="J100" s="16" t="s">
        <v>181</v>
      </c>
      <c r="K100" s="16" t="s">
        <v>182</v>
      </c>
      <c r="L100" s="16" t="s">
        <v>182</v>
      </c>
      <c r="M100" s="16" t="s">
        <v>433</v>
      </c>
      <c r="N100" s="16" t="s">
        <v>755</v>
      </c>
      <c r="O100" s="16" t="s">
        <v>756</v>
      </c>
    </row>
    <row r="101" spans="1:15" hidden="1">
      <c r="A101" s="15">
        <v>129</v>
      </c>
      <c r="B101" s="16">
        <v>4066</v>
      </c>
      <c r="C101" s="17" t="s">
        <v>64</v>
      </c>
      <c r="D101" s="18">
        <v>79865019</v>
      </c>
      <c r="E101" s="18">
        <v>79865019</v>
      </c>
      <c r="F101" s="18">
        <v>79865019</v>
      </c>
      <c r="G101" s="17" t="s">
        <v>815</v>
      </c>
      <c r="H101" s="16" t="s">
        <v>603</v>
      </c>
      <c r="I101" s="21" t="s">
        <v>455</v>
      </c>
      <c r="J101" s="16" t="s">
        <v>181</v>
      </c>
      <c r="K101" s="16" t="s">
        <v>182</v>
      </c>
      <c r="L101" s="16" t="s">
        <v>182</v>
      </c>
      <c r="M101" s="16" t="s">
        <v>145</v>
      </c>
      <c r="N101" s="16" t="s">
        <v>558</v>
      </c>
      <c r="O101" s="16" t="s">
        <v>559</v>
      </c>
    </row>
    <row r="102" spans="1:15">
      <c r="A102" s="15">
        <v>130</v>
      </c>
      <c r="B102" s="16">
        <v>4066</v>
      </c>
      <c r="C102" s="17" t="s">
        <v>64</v>
      </c>
      <c r="D102" s="18">
        <v>86074131</v>
      </c>
      <c r="E102" s="18" t="e">
        <v>#N/A</v>
      </c>
      <c r="F102" s="18">
        <v>86074131</v>
      </c>
      <c r="G102" s="17" t="s">
        <v>820</v>
      </c>
      <c r="H102" s="16" t="s">
        <v>822</v>
      </c>
      <c r="I102" s="21" t="s">
        <v>455</v>
      </c>
      <c r="J102" s="16" t="s">
        <v>181</v>
      </c>
      <c r="K102" s="16" t="s">
        <v>182</v>
      </c>
      <c r="L102" s="16" t="s">
        <v>182</v>
      </c>
      <c r="M102" s="16" t="s">
        <v>671</v>
      </c>
      <c r="N102" s="16" t="s">
        <v>691</v>
      </c>
      <c r="O102" s="16" t="s">
        <v>692</v>
      </c>
    </row>
    <row r="103" spans="1:15" hidden="1">
      <c r="A103" s="15">
        <v>131</v>
      </c>
      <c r="B103" s="16">
        <v>4066</v>
      </c>
      <c r="C103" s="17" t="s">
        <v>64</v>
      </c>
      <c r="D103" s="18">
        <v>98400305</v>
      </c>
      <c r="E103" s="18">
        <v>98400305</v>
      </c>
      <c r="F103" s="18">
        <v>98400305</v>
      </c>
      <c r="G103" s="17" t="s">
        <v>826</v>
      </c>
      <c r="H103" s="16" t="s">
        <v>822</v>
      </c>
      <c r="I103" s="35" t="s">
        <v>455</v>
      </c>
      <c r="J103" s="16" t="s">
        <v>170</v>
      </c>
      <c r="K103" s="16" t="s">
        <v>574</v>
      </c>
      <c r="L103" s="16" t="s">
        <v>574</v>
      </c>
      <c r="M103" s="16" t="s">
        <v>463</v>
      </c>
      <c r="N103" s="16" t="s">
        <v>510</v>
      </c>
      <c r="O103" s="16" t="s">
        <v>511</v>
      </c>
    </row>
    <row r="104" spans="1:15" hidden="1">
      <c r="A104" s="15">
        <v>132</v>
      </c>
      <c r="B104" s="16">
        <v>4066</v>
      </c>
      <c r="C104" s="17" t="s">
        <v>112</v>
      </c>
      <c r="D104" s="18">
        <v>52935969</v>
      </c>
      <c r="E104" s="18">
        <v>52935969</v>
      </c>
      <c r="F104" s="18">
        <v>52935969</v>
      </c>
      <c r="G104" s="17" t="s">
        <v>832</v>
      </c>
      <c r="H104" s="16" t="s">
        <v>822</v>
      </c>
      <c r="I104" s="35" t="s">
        <v>455</v>
      </c>
      <c r="J104" s="16" t="s">
        <v>170</v>
      </c>
      <c r="K104" s="16" t="s">
        <v>351</v>
      </c>
      <c r="L104" s="16" t="s">
        <v>351</v>
      </c>
      <c r="M104" s="16" t="s">
        <v>76</v>
      </c>
      <c r="N104" s="16" t="s">
        <v>76</v>
      </c>
      <c r="O104" s="16" t="s">
        <v>76</v>
      </c>
    </row>
    <row r="105" spans="1:15" hidden="1">
      <c r="A105" s="15">
        <v>133</v>
      </c>
      <c r="B105" s="16">
        <v>4066</v>
      </c>
      <c r="C105" s="17" t="s">
        <v>64</v>
      </c>
      <c r="D105" s="18">
        <v>88030805</v>
      </c>
      <c r="E105" s="18">
        <v>88030805</v>
      </c>
      <c r="F105" s="18">
        <v>88030805</v>
      </c>
      <c r="G105" s="17" t="s">
        <v>837</v>
      </c>
      <c r="H105" s="16" t="s">
        <v>822</v>
      </c>
      <c r="I105" s="35" t="s">
        <v>455</v>
      </c>
      <c r="J105" s="16" t="s">
        <v>170</v>
      </c>
      <c r="K105" s="16" t="s">
        <v>231</v>
      </c>
      <c r="L105" s="16" t="s">
        <v>231</v>
      </c>
      <c r="M105" s="16" t="s">
        <v>145</v>
      </c>
      <c r="N105" s="16" t="s">
        <v>146</v>
      </c>
      <c r="O105" s="16" t="s">
        <v>147</v>
      </c>
    </row>
    <row r="106" spans="1:15" hidden="1">
      <c r="A106" s="15">
        <v>134</v>
      </c>
      <c r="B106" s="16">
        <v>4066</v>
      </c>
      <c r="C106" s="17" t="s">
        <v>112</v>
      </c>
      <c r="D106" s="18">
        <v>52803290</v>
      </c>
      <c r="E106" s="18">
        <v>52803290</v>
      </c>
      <c r="F106" s="18">
        <v>52803290</v>
      </c>
      <c r="G106" s="17" t="s">
        <v>842</v>
      </c>
      <c r="H106" s="16" t="s">
        <v>822</v>
      </c>
      <c r="I106" s="35" t="s">
        <v>455</v>
      </c>
      <c r="J106" s="16" t="s">
        <v>159</v>
      </c>
      <c r="K106" s="16" t="s">
        <v>445</v>
      </c>
      <c r="L106" s="16" t="s">
        <v>445</v>
      </c>
      <c r="M106" s="16" t="s">
        <v>76</v>
      </c>
      <c r="N106" s="16" t="s">
        <v>76</v>
      </c>
      <c r="O106" s="16" t="s">
        <v>76</v>
      </c>
    </row>
    <row r="107" spans="1:15" hidden="1">
      <c r="A107" s="57">
        <v>135</v>
      </c>
      <c r="B107" s="16">
        <v>4066</v>
      </c>
      <c r="C107" s="17" t="s">
        <v>112</v>
      </c>
      <c r="D107" s="288">
        <v>29449239</v>
      </c>
      <c r="E107" s="288">
        <v>29449239</v>
      </c>
      <c r="F107" s="288" t="e">
        <v>#N/A</v>
      </c>
      <c r="G107" s="17" t="s">
        <v>850</v>
      </c>
      <c r="H107" s="16" t="s">
        <v>822</v>
      </c>
      <c r="I107" s="35" t="s">
        <v>455</v>
      </c>
      <c r="J107" s="16" t="s">
        <v>170</v>
      </c>
      <c r="K107" s="16" t="s">
        <v>432</v>
      </c>
      <c r="L107" s="16" t="s">
        <v>432</v>
      </c>
      <c r="M107" s="16" t="s">
        <v>433</v>
      </c>
      <c r="N107" s="16" t="s">
        <v>434</v>
      </c>
      <c r="O107" s="16" t="s">
        <v>435</v>
      </c>
    </row>
    <row r="108" spans="1:15">
      <c r="A108" s="15">
        <v>136</v>
      </c>
      <c r="B108" s="16">
        <v>4066</v>
      </c>
      <c r="C108" s="17" t="s">
        <v>112</v>
      </c>
      <c r="D108" s="18">
        <v>52950939</v>
      </c>
      <c r="E108" s="18" t="e">
        <v>#N/A</v>
      </c>
      <c r="F108" s="18">
        <v>52950939</v>
      </c>
      <c r="G108" s="17" t="s">
        <v>858</v>
      </c>
      <c r="H108" s="16" t="s">
        <v>822</v>
      </c>
      <c r="I108" s="21" t="s">
        <v>455</v>
      </c>
      <c r="J108" s="16" t="s">
        <v>181</v>
      </c>
      <c r="K108" s="16" t="s">
        <v>182</v>
      </c>
      <c r="L108" s="16" t="s">
        <v>182</v>
      </c>
      <c r="M108" s="16" t="s">
        <v>76</v>
      </c>
      <c r="N108" s="16" t="s">
        <v>76</v>
      </c>
      <c r="O108" s="16" t="s">
        <v>76</v>
      </c>
    </row>
    <row r="109" spans="1:15" hidden="1">
      <c r="A109" s="15">
        <v>137</v>
      </c>
      <c r="B109" s="16">
        <v>4066</v>
      </c>
      <c r="C109" s="17" t="s">
        <v>64</v>
      </c>
      <c r="D109" s="18">
        <v>80166784</v>
      </c>
      <c r="E109" s="18">
        <v>80166784</v>
      </c>
      <c r="F109" s="18">
        <v>80166784</v>
      </c>
      <c r="G109" s="17" t="s">
        <v>863</v>
      </c>
      <c r="H109" s="16" t="s">
        <v>822</v>
      </c>
      <c r="I109" s="35" t="s">
        <v>455</v>
      </c>
      <c r="J109" s="16" t="s">
        <v>159</v>
      </c>
      <c r="K109" s="16" t="s">
        <v>268</v>
      </c>
      <c r="L109" s="16" t="s">
        <v>268</v>
      </c>
      <c r="M109" s="16" t="s">
        <v>76</v>
      </c>
      <c r="N109" s="16" t="s">
        <v>76</v>
      </c>
      <c r="O109" s="16" t="s">
        <v>76</v>
      </c>
    </row>
    <row r="110" spans="1:15">
      <c r="A110" s="15">
        <v>138</v>
      </c>
      <c r="B110" s="16">
        <v>4066</v>
      </c>
      <c r="C110" s="17" t="s">
        <v>64</v>
      </c>
      <c r="D110" s="18">
        <v>80243109</v>
      </c>
      <c r="E110" s="18" t="e">
        <v>#N/A</v>
      </c>
      <c r="F110" s="18">
        <v>80243109</v>
      </c>
      <c r="G110" s="17" t="s">
        <v>869</v>
      </c>
      <c r="H110" s="16" t="s">
        <v>822</v>
      </c>
      <c r="I110" s="21" t="s">
        <v>455</v>
      </c>
      <c r="J110" s="16" t="s">
        <v>181</v>
      </c>
      <c r="K110" s="16" t="s">
        <v>182</v>
      </c>
      <c r="L110" s="16" t="s">
        <v>182</v>
      </c>
      <c r="M110" s="16" t="s">
        <v>76</v>
      </c>
      <c r="N110" s="16" t="s">
        <v>294</v>
      </c>
      <c r="O110" s="16" t="s">
        <v>295</v>
      </c>
    </row>
    <row r="111" spans="1:15">
      <c r="A111" s="15">
        <v>139</v>
      </c>
      <c r="B111" s="16">
        <v>4066</v>
      </c>
      <c r="C111" s="17" t="s">
        <v>64</v>
      </c>
      <c r="D111" s="18">
        <v>86074559</v>
      </c>
      <c r="E111" s="18" t="e">
        <v>#N/A</v>
      </c>
      <c r="F111" s="18">
        <v>86074559</v>
      </c>
      <c r="G111" s="17" t="s">
        <v>875</v>
      </c>
      <c r="H111" s="16" t="s">
        <v>822</v>
      </c>
      <c r="I111" s="35" t="s">
        <v>455</v>
      </c>
      <c r="J111" s="16" t="s">
        <v>170</v>
      </c>
      <c r="K111" s="16" t="s">
        <v>519</v>
      </c>
      <c r="L111" s="16" t="s">
        <v>519</v>
      </c>
      <c r="M111" s="16" t="s">
        <v>339</v>
      </c>
      <c r="N111" s="16" t="s">
        <v>340</v>
      </c>
      <c r="O111" s="16" t="s">
        <v>341</v>
      </c>
    </row>
    <row r="112" spans="1:15" hidden="1">
      <c r="A112" s="15">
        <v>140</v>
      </c>
      <c r="B112" s="16">
        <v>4066</v>
      </c>
      <c r="C112" s="17" t="s">
        <v>64</v>
      </c>
      <c r="D112" s="18">
        <v>86068319</v>
      </c>
      <c r="E112" s="18">
        <v>86068319</v>
      </c>
      <c r="F112" s="18">
        <v>86068319</v>
      </c>
      <c r="G112" s="17" t="s">
        <v>880</v>
      </c>
      <c r="H112" s="16" t="s">
        <v>822</v>
      </c>
      <c r="I112" s="35" t="s">
        <v>455</v>
      </c>
      <c r="J112" s="16" t="s">
        <v>170</v>
      </c>
      <c r="K112" s="16" t="s">
        <v>723</v>
      </c>
      <c r="L112" s="16" t="s">
        <v>723</v>
      </c>
      <c r="M112" s="16" t="s">
        <v>76</v>
      </c>
      <c r="N112" s="16" t="s">
        <v>76</v>
      </c>
      <c r="O112" s="16" t="s">
        <v>76</v>
      </c>
    </row>
    <row r="113" spans="1:15">
      <c r="A113" s="15">
        <v>142</v>
      </c>
      <c r="B113" s="16">
        <v>4066</v>
      </c>
      <c r="C113" s="17" t="s">
        <v>112</v>
      </c>
      <c r="D113" s="18">
        <v>52490669</v>
      </c>
      <c r="E113" s="18" t="e">
        <v>#N/A</v>
      </c>
      <c r="F113" s="18">
        <v>52490669</v>
      </c>
      <c r="G113" s="17" t="s">
        <v>886</v>
      </c>
      <c r="H113" s="16" t="s">
        <v>822</v>
      </c>
      <c r="I113" s="21" t="s">
        <v>455</v>
      </c>
      <c r="J113" s="16" t="s">
        <v>181</v>
      </c>
      <c r="K113" s="16" t="s">
        <v>182</v>
      </c>
      <c r="L113" s="16" t="s">
        <v>182</v>
      </c>
      <c r="M113" s="16" t="s">
        <v>478</v>
      </c>
      <c r="N113" s="16" t="s">
        <v>479</v>
      </c>
      <c r="O113" s="16" t="s">
        <v>480</v>
      </c>
    </row>
    <row r="114" spans="1:15" hidden="1">
      <c r="A114" s="15">
        <v>143</v>
      </c>
      <c r="B114" s="16">
        <v>4066</v>
      </c>
      <c r="C114" s="17" t="s">
        <v>64</v>
      </c>
      <c r="D114" s="18">
        <v>80577259</v>
      </c>
      <c r="E114" s="18">
        <v>80577259</v>
      </c>
      <c r="F114" s="18">
        <v>80577259</v>
      </c>
      <c r="G114" s="17" t="s">
        <v>892</v>
      </c>
      <c r="H114" s="16" t="s">
        <v>822</v>
      </c>
      <c r="I114" s="21" t="s">
        <v>455</v>
      </c>
      <c r="J114" s="16" t="s">
        <v>181</v>
      </c>
      <c r="K114" s="16" t="s">
        <v>182</v>
      </c>
      <c r="L114" s="16" t="s">
        <v>182</v>
      </c>
      <c r="M114" s="16" t="s">
        <v>76</v>
      </c>
      <c r="N114" s="16" t="s">
        <v>76</v>
      </c>
      <c r="O114" s="16" t="s">
        <v>76</v>
      </c>
    </row>
    <row r="115" spans="1:15">
      <c r="A115" s="15">
        <v>144</v>
      </c>
      <c r="B115" s="16">
        <v>4066</v>
      </c>
      <c r="C115" s="17" t="s">
        <v>112</v>
      </c>
      <c r="D115" s="18">
        <v>52852014</v>
      </c>
      <c r="E115" s="18" t="e">
        <v>#N/A</v>
      </c>
      <c r="F115" s="18">
        <v>52852014</v>
      </c>
      <c r="G115" s="17" t="s">
        <v>898</v>
      </c>
      <c r="H115" s="16" t="s">
        <v>822</v>
      </c>
      <c r="I115" s="21" t="s">
        <v>455</v>
      </c>
      <c r="J115" s="16" t="s">
        <v>181</v>
      </c>
      <c r="K115" s="16" t="s">
        <v>182</v>
      </c>
      <c r="L115" s="16" t="s">
        <v>182</v>
      </c>
      <c r="M115" s="16" t="s">
        <v>76</v>
      </c>
      <c r="N115" s="16" t="s">
        <v>76</v>
      </c>
      <c r="O115" s="16" t="s">
        <v>76</v>
      </c>
    </row>
    <row r="116" spans="1:15">
      <c r="A116" s="15">
        <v>145</v>
      </c>
      <c r="B116" s="16">
        <v>4066</v>
      </c>
      <c r="C116" s="17" t="s">
        <v>64</v>
      </c>
      <c r="D116" s="18">
        <v>11445434</v>
      </c>
      <c r="E116" s="18" t="e">
        <v>#N/A</v>
      </c>
      <c r="F116" s="18" t="e">
        <v>#N/A</v>
      </c>
      <c r="G116" s="17" t="s">
        <v>903</v>
      </c>
      <c r="H116" s="16" t="s">
        <v>822</v>
      </c>
      <c r="I116" s="21" t="s">
        <v>455</v>
      </c>
      <c r="J116" s="16" t="s">
        <v>181</v>
      </c>
      <c r="K116" s="16" t="s">
        <v>685</v>
      </c>
      <c r="L116" s="16" t="s">
        <v>685</v>
      </c>
      <c r="M116" s="16" t="s">
        <v>76</v>
      </c>
      <c r="N116" s="16" t="s">
        <v>76</v>
      </c>
      <c r="O116" s="16" t="s">
        <v>76</v>
      </c>
    </row>
    <row r="117" spans="1:15" hidden="1">
      <c r="A117" s="15">
        <v>146</v>
      </c>
      <c r="B117" s="16">
        <v>4066</v>
      </c>
      <c r="C117" s="17" t="s">
        <v>112</v>
      </c>
      <c r="D117" s="18">
        <v>51778815</v>
      </c>
      <c r="E117" s="18">
        <v>51778815</v>
      </c>
      <c r="F117" s="18">
        <v>51778815</v>
      </c>
      <c r="G117" s="17" t="s">
        <v>907</v>
      </c>
      <c r="H117" s="16" t="s">
        <v>251</v>
      </c>
      <c r="I117" s="35" t="s">
        <v>130</v>
      </c>
      <c r="J117" s="16" t="s">
        <v>259</v>
      </c>
      <c r="K117" s="16" t="s">
        <v>909</v>
      </c>
      <c r="L117" s="16" t="s">
        <v>909</v>
      </c>
      <c r="M117" s="16" t="s">
        <v>76</v>
      </c>
      <c r="N117" s="16" t="s">
        <v>76</v>
      </c>
      <c r="O117" s="16" t="s">
        <v>76</v>
      </c>
    </row>
    <row r="118" spans="1:15" hidden="1">
      <c r="A118" s="15">
        <v>147</v>
      </c>
      <c r="B118" s="16">
        <v>4066</v>
      </c>
      <c r="C118" s="17" t="s">
        <v>64</v>
      </c>
      <c r="D118" s="18">
        <v>1016015781</v>
      </c>
      <c r="E118" s="18">
        <v>1016015781</v>
      </c>
      <c r="F118" s="18">
        <v>1016015781</v>
      </c>
      <c r="G118" s="17" t="s">
        <v>914</v>
      </c>
      <c r="H118" s="16" t="s">
        <v>916</v>
      </c>
      <c r="I118" s="35" t="s">
        <v>917</v>
      </c>
      <c r="J118" s="16" t="s">
        <v>259</v>
      </c>
      <c r="K118" s="16" t="s">
        <v>918</v>
      </c>
      <c r="L118" s="16" t="s">
        <v>918</v>
      </c>
      <c r="M118" s="16" t="s">
        <v>76</v>
      </c>
      <c r="N118" s="16" t="s">
        <v>76</v>
      </c>
      <c r="O118" s="16" t="s">
        <v>76</v>
      </c>
    </row>
    <row r="119" spans="1:15">
      <c r="A119" s="15">
        <v>150</v>
      </c>
      <c r="B119" s="16">
        <v>4066</v>
      </c>
      <c r="C119" s="17" t="s">
        <v>64</v>
      </c>
      <c r="D119" s="18">
        <v>79708143</v>
      </c>
      <c r="E119" s="18" t="e">
        <v>#N/A</v>
      </c>
      <c r="F119" s="18">
        <v>79708143</v>
      </c>
      <c r="G119" s="17" t="s">
        <v>922</v>
      </c>
      <c r="H119" s="16" t="s">
        <v>139</v>
      </c>
      <c r="I119" s="21" t="s">
        <v>140</v>
      </c>
      <c r="J119" s="16" t="s">
        <v>181</v>
      </c>
      <c r="K119" s="16" t="s">
        <v>685</v>
      </c>
      <c r="L119" s="16" t="s">
        <v>685</v>
      </c>
      <c r="M119" s="16" t="s">
        <v>76</v>
      </c>
      <c r="N119" s="16" t="s">
        <v>76</v>
      </c>
      <c r="O119" s="16" t="s">
        <v>76</v>
      </c>
    </row>
    <row r="120" spans="1:15" hidden="1">
      <c r="A120" s="15">
        <v>151</v>
      </c>
      <c r="B120" s="16">
        <v>4066</v>
      </c>
      <c r="C120" s="17" t="s">
        <v>112</v>
      </c>
      <c r="D120" s="18">
        <v>53070208</v>
      </c>
      <c r="E120" s="18">
        <v>53070208</v>
      </c>
      <c r="F120" s="18">
        <v>53070208</v>
      </c>
      <c r="G120" s="17" t="s">
        <v>927</v>
      </c>
      <c r="H120" s="16" t="s">
        <v>139</v>
      </c>
      <c r="I120" s="35" t="s">
        <v>140</v>
      </c>
      <c r="J120" s="16" t="s">
        <v>143</v>
      </c>
      <c r="K120" s="16" t="s">
        <v>929</v>
      </c>
      <c r="L120" s="16" t="s">
        <v>929</v>
      </c>
      <c r="M120" s="16" t="s">
        <v>76</v>
      </c>
      <c r="N120" s="16" t="s">
        <v>76</v>
      </c>
      <c r="O120" s="16" t="s">
        <v>76</v>
      </c>
    </row>
    <row r="121" spans="1:15" hidden="1">
      <c r="A121" s="15">
        <v>152</v>
      </c>
      <c r="B121" s="16">
        <v>4066</v>
      </c>
      <c r="C121" s="17" t="s">
        <v>64</v>
      </c>
      <c r="D121" s="18">
        <v>10301516</v>
      </c>
      <c r="E121" s="18">
        <v>10301516</v>
      </c>
      <c r="F121" s="18">
        <v>10301516</v>
      </c>
      <c r="G121" s="17" t="s">
        <v>935</v>
      </c>
      <c r="H121" s="16" t="s">
        <v>139</v>
      </c>
      <c r="I121" s="35" t="s">
        <v>140</v>
      </c>
      <c r="J121" s="16" t="s">
        <v>170</v>
      </c>
      <c r="K121" s="16" t="s">
        <v>574</v>
      </c>
      <c r="L121" s="16" t="s">
        <v>574</v>
      </c>
      <c r="M121" s="16" t="s">
        <v>463</v>
      </c>
      <c r="N121" s="16" t="s">
        <v>464</v>
      </c>
      <c r="O121" s="16" t="s">
        <v>465</v>
      </c>
    </row>
    <row r="122" spans="1:15" hidden="1">
      <c r="A122" s="15">
        <v>153</v>
      </c>
      <c r="B122" s="16">
        <v>4066</v>
      </c>
      <c r="C122" s="17" t="s">
        <v>64</v>
      </c>
      <c r="D122" s="18">
        <v>79858404</v>
      </c>
      <c r="E122" s="18">
        <v>79858404</v>
      </c>
      <c r="F122" s="18">
        <v>79858404</v>
      </c>
      <c r="G122" s="17" t="s">
        <v>941</v>
      </c>
      <c r="H122" s="16" t="s">
        <v>139</v>
      </c>
      <c r="I122" s="35" t="s">
        <v>140</v>
      </c>
      <c r="J122" s="16" t="s">
        <v>143</v>
      </c>
      <c r="K122" s="16" t="s">
        <v>213</v>
      </c>
      <c r="L122" s="16" t="s">
        <v>213</v>
      </c>
      <c r="M122" s="16" t="s">
        <v>76</v>
      </c>
      <c r="N122" s="16" t="s">
        <v>76</v>
      </c>
      <c r="O122" s="16" t="s">
        <v>76</v>
      </c>
    </row>
    <row r="123" spans="1:15">
      <c r="A123" s="15">
        <v>155</v>
      </c>
      <c r="B123" s="16">
        <v>4066</v>
      </c>
      <c r="C123" s="17" t="s">
        <v>64</v>
      </c>
      <c r="D123" s="18">
        <v>8160990</v>
      </c>
      <c r="E123" s="18" t="e">
        <v>#N/A</v>
      </c>
      <c r="F123" s="18">
        <v>8160990</v>
      </c>
      <c r="G123" s="17" t="s">
        <v>948</v>
      </c>
      <c r="H123" s="16" t="s">
        <v>139</v>
      </c>
      <c r="I123" s="35" t="s">
        <v>140</v>
      </c>
      <c r="J123" s="16" t="s">
        <v>170</v>
      </c>
      <c r="K123" s="16" t="s">
        <v>519</v>
      </c>
      <c r="L123" s="16" t="s">
        <v>519</v>
      </c>
      <c r="M123" s="16" t="s">
        <v>339</v>
      </c>
      <c r="N123" s="16" t="s">
        <v>340</v>
      </c>
      <c r="O123" s="16" t="s">
        <v>341</v>
      </c>
    </row>
    <row r="124" spans="1:15" hidden="1">
      <c r="A124" s="15">
        <v>157</v>
      </c>
      <c r="B124" s="16">
        <v>4066</v>
      </c>
      <c r="C124" s="17" t="s">
        <v>112</v>
      </c>
      <c r="D124" s="18">
        <v>60367556</v>
      </c>
      <c r="E124" s="18">
        <v>60367556</v>
      </c>
      <c r="F124" s="18">
        <v>60367556</v>
      </c>
      <c r="G124" s="17" t="s">
        <v>954</v>
      </c>
      <c r="H124" s="16" t="s">
        <v>139</v>
      </c>
      <c r="I124" s="35" t="s">
        <v>140</v>
      </c>
      <c r="J124" s="16" t="s">
        <v>170</v>
      </c>
      <c r="K124" s="16" t="s">
        <v>231</v>
      </c>
      <c r="L124" s="16" t="s">
        <v>231</v>
      </c>
      <c r="M124" s="16" t="s">
        <v>145</v>
      </c>
      <c r="N124" s="16" t="s">
        <v>146</v>
      </c>
      <c r="O124" s="16" t="s">
        <v>147</v>
      </c>
    </row>
    <row r="125" spans="1:15" hidden="1">
      <c r="A125" s="15">
        <v>158</v>
      </c>
      <c r="B125" s="16">
        <v>4066</v>
      </c>
      <c r="C125" s="17" t="s">
        <v>112</v>
      </c>
      <c r="D125" s="18">
        <v>25289397</v>
      </c>
      <c r="E125" s="18">
        <v>25289397</v>
      </c>
      <c r="F125" s="18">
        <v>25289397</v>
      </c>
      <c r="G125" s="17" t="s">
        <v>960</v>
      </c>
      <c r="H125" s="16" t="s">
        <v>139</v>
      </c>
      <c r="I125" s="35" t="s">
        <v>140</v>
      </c>
      <c r="J125" s="16" t="s">
        <v>170</v>
      </c>
      <c r="K125" s="16" t="s">
        <v>574</v>
      </c>
      <c r="L125" s="16" t="s">
        <v>574</v>
      </c>
      <c r="M125" s="16" t="s">
        <v>463</v>
      </c>
      <c r="N125" s="16" t="s">
        <v>464</v>
      </c>
      <c r="O125" s="16" t="s">
        <v>465</v>
      </c>
    </row>
    <row r="126" spans="1:15">
      <c r="A126" s="15">
        <v>159</v>
      </c>
      <c r="B126" s="16">
        <v>4066</v>
      </c>
      <c r="C126" s="17" t="s">
        <v>64</v>
      </c>
      <c r="D126" s="18">
        <v>12455896</v>
      </c>
      <c r="E126" s="18" t="e">
        <v>#N/A</v>
      </c>
      <c r="F126" s="18">
        <v>12455896</v>
      </c>
      <c r="G126" s="17" t="s">
        <v>963</v>
      </c>
      <c r="H126" s="16" t="s">
        <v>367</v>
      </c>
      <c r="I126" s="35" t="s">
        <v>368</v>
      </c>
      <c r="J126" s="16" t="s">
        <v>170</v>
      </c>
      <c r="K126" s="16" t="s">
        <v>377</v>
      </c>
      <c r="L126" s="16" t="s">
        <v>377</v>
      </c>
      <c r="M126" s="16" t="s">
        <v>76</v>
      </c>
      <c r="N126" s="16" t="s">
        <v>76</v>
      </c>
      <c r="O126" s="16" t="s">
        <v>76</v>
      </c>
    </row>
    <row r="127" spans="1:15" hidden="1">
      <c r="A127" s="15">
        <v>160</v>
      </c>
      <c r="B127" s="16">
        <v>4066</v>
      </c>
      <c r="C127" s="59" t="s">
        <v>112</v>
      </c>
      <c r="D127" s="18">
        <v>20796916</v>
      </c>
      <c r="E127" s="18">
        <v>20796916</v>
      </c>
      <c r="F127" s="18">
        <v>20796916</v>
      </c>
      <c r="G127" s="17" t="s">
        <v>968</v>
      </c>
      <c r="H127" s="16" t="s">
        <v>248</v>
      </c>
      <c r="I127" s="35" t="s">
        <v>130</v>
      </c>
      <c r="J127" s="16" t="s">
        <v>170</v>
      </c>
      <c r="K127" s="16" t="s">
        <v>293</v>
      </c>
      <c r="L127" s="16" t="s">
        <v>293</v>
      </c>
      <c r="M127" s="16" t="s">
        <v>76</v>
      </c>
      <c r="N127" s="16" t="s">
        <v>76</v>
      </c>
      <c r="O127" s="16" t="s">
        <v>76</v>
      </c>
    </row>
    <row r="128" spans="1:15">
      <c r="A128" s="15">
        <v>161</v>
      </c>
      <c r="B128" s="16">
        <v>4066</v>
      </c>
      <c r="C128" s="17" t="s">
        <v>64</v>
      </c>
      <c r="D128" s="18">
        <v>79707148</v>
      </c>
      <c r="E128" s="18" t="e">
        <v>#N/A</v>
      </c>
      <c r="F128" s="18">
        <v>79707148</v>
      </c>
      <c r="G128" s="17" t="s">
        <v>973</v>
      </c>
      <c r="H128" s="16" t="s">
        <v>139</v>
      </c>
      <c r="I128" s="21" t="s">
        <v>140</v>
      </c>
      <c r="J128" s="16" t="s">
        <v>181</v>
      </c>
      <c r="K128" s="16" t="s">
        <v>369</v>
      </c>
      <c r="L128" s="16" t="s">
        <v>369</v>
      </c>
      <c r="M128" s="16" t="s">
        <v>76</v>
      </c>
      <c r="N128" s="16" t="s">
        <v>76</v>
      </c>
      <c r="O128" s="16" t="s">
        <v>76</v>
      </c>
    </row>
    <row r="129" spans="1:15" hidden="1">
      <c r="A129" s="15">
        <v>162</v>
      </c>
      <c r="B129" s="16">
        <v>4066</v>
      </c>
      <c r="C129" s="17" t="s">
        <v>64</v>
      </c>
      <c r="D129" s="18">
        <v>4979932</v>
      </c>
      <c r="E129" s="18">
        <v>4979932</v>
      </c>
      <c r="F129" s="18">
        <v>4979932</v>
      </c>
      <c r="G129" s="17" t="s">
        <v>980</v>
      </c>
      <c r="H129" s="16" t="s">
        <v>982</v>
      </c>
      <c r="I129" s="35" t="s">
        <v>983</v>
      </c>
      <c r="J129" s="16" t="s">
        <v>259</v>
      </c>
      <c r="K129" s="16" t="s">
        <v>984</v>
      </c>
      <c r="L129" s="16" t="s">
        <v>984</v>
      </c>
      <c r="M129" s="16" t="s">
        <v>76</v>
      </c>
      <c r="N129" s="16" t="s">
        <v>76</v>
      </c>
      <c r="O129" s="16" t="s">
        <v>76</v>
      </c>
    </row>
    <row r="130" spans="1:15" hidden="1">
      <c r="A130" s="15">
        <v>163</v>
      </c>
      <c r="B130" s="16">
        <v>4066</v>
      </c>
      <c r="C130" s="17" t="s">
        <v>64</v>
      </c>
      <c r="D130" s="18">
        <v>5939121</v>
      </c>
      <c r="E130" s="18">
        <v>5939121</v>
      </c>
      <c r="F130" s="18">
        <v>5939121</v>
      </c>
      <c r="G130" s="17" t="s">
        <v>990</v>
      </c>
      <c r="H130" s="16" t="s">
        <v>982</v>
      </c>
      <c r="I130" s="35" t="s">
        <v>983</v>
      </c>
      <c r="J130" s="16" t="s">
        <v>170</v>
      </c>
      <c r="K130" s="16" t="s">
        <v>351</v>
      </c>
      <c r="L130" s="16" t="s">
        <v>351</v>
      </c>
      <c r="M130" s="16" t="s">
        <v>76</v>
      </c>
      <c r="N130" s="16" t="s">
        <v>76</v>
      </c>
      <c r="O130" s="16" t="s">
        <v>76</v>
      </c>
    </row>
    <row r="131" spans="1:15">
      <c r="A131" s="15">
        <v>164</v>
      </c>
      <c r="B131" s="16">
        <v>4066</v>
      </c>
      <c r="C131" s="17" t="s">
        <v>112</v>
      </c>
      <c r="D131" s="18">
        <v>51977393</v>
      </c>
      <c r="E131" s="18" t="e">
        <v>#N/A</v>
      </c>
      <c r="F131" s="18">
        <v>51977393</v>
      </c>
      <c r="G131" s="17" t="s">
        <v>996</v>
      </c>
      <c r="H131" s="16" t="s">
        <v>999</v>
      </c>
      <c r="I131" s="35" t="s">
        <v>983</v>
      </c>
      <c r="J131" s="16" t="s">
        <v>170</v>
      </c>
      <c r="K131" s="16" t="s">
        <v>351</v>
      </c>
      <c r="L131" s="16" t="s">
        <v>351</v>
      </c>
      <c r="M131" s="16" t="s">
        <v>76</v>
      </c>
      <c r="N131" s="16" t="s">
        <v>76</v>
      </c>
      <c r="O131" s="16" t="s">
        <v>76</v>
      </c>
    </row>
    <row r="132" spans="1:15" hidden="1">
      <c r="A132" s="15">
        <v>168</v>
      </c>
      <c r="B132" s="16">
        <v>4066</v>
      </c>
      <c r="C132" s="17" t="s">
        <v>64</v>
      </c>
      <c r="D132" s="18">
        <v>80504321</v>
      </c>
      <c r="E132" s="18">
        <v>80504321</v>
      </c>
      <c r="F132" s="18">
        <v>80504321</v>
      </c>
      <c r="G132" s="17" t="s">
        <v>1005</v>
      </c>
      <c r="H132" s="16" t="s">
        <v>462</v>
      </c>
      <c r="I132" s="35" t="s">
        <v>455</v>
      </c>
      <c r="J132" s="16" t="s">
        <v>170</v>
      </c>
      <c r="K132" s="16" t="s">
        <v>723</v>
      </c>
      <c r="L132" s="16" t="s">
        <v>723</v>
      </c>
      <c r="M132" s="16" t="s">
        <v>76</v>
      </c>
      <c r="N132" s="16" t="s">
        <v>76</v>
      </c>
      <c r="O132" s="16" t="s">
        <v>76</v>
      </c>
    </row>
    <row r="133" spans="1:15" hidden="1">
      <c r="A133" s="15">
        <v>173</v>
      </c>
      <c r="B133" s="16">
        <v>4066</v>
      </c>
      <c r="C133" s="17" t="s">
        <v>64</v>
      </c>
      <c r="D133" s="18">
        <v>79510844</v>
      </c>
      <c r="E133" s="18">
        <v>79510844</v>
      </c>
      <c r="F133" s="18">
        <v>79510844</v>
      </c>
      <c r="G133" s="17" t="s">
        <v>1010</v>
      </c>
      <c r="H133" s="16" t="s">
        <v>509</v>
      </c>
      <c r="I133" s="35" t="s">
        <v>455</v>
      </c>
      <c r="J133" s="16" t="s">
        <v>170</v>
      </c>
      <c r="K133" s="16" t="s">
        <v>293</v>
      </c>
      <c r="L133" s="16" t="s">
        <v>293</v>
      </c>
      <c r="M133" s="16" t="s">
        <v>76</v>
      </c>
      <c r="N133" s="16" t="s">
        <v>76</v>
      </c>
      <c r="O133" s="16" t="s">
        <v>76</v>
      </c>
    </row>
    <row r="134" spans="1:15" hidden="1">
      <c r="A134" s="15">
        <v>175</v>
      </c>
      <c r="B134" s="16">
        <v>4066</v>
      </c>
      <c r="C134" s="17" t="s">
        <v>64</v>
      </c>
      <c r="D134" s="18">
        <v>79424158</v>
      </c>
      <c r="E134" s="18">
        <v>79424158</v>
      </c>
      <c r="F134" s="18">
        <v>79424158</v>
      </c>
      <c r="G134" s="17" t="s">
        <v>1015</v>
      </c>
      <c r="H134" s="16" t="s">
        <v>509</v>
      </c>
      <c r="I134" s="35" t="s">
        <v>455</v>
      </c>
      <c r="J134" s="16" t="s">
        <v>170</v>
      </c>
      <c r="K134" s="16" t="s">
        <v>293</v>
      </c>
      <c r="L134" s="16" t="s">
        <v>293</v>
      </c>
      <c r="M134" s="16" t="s">
        <v>76</v>
      </c>
      <c r="N134" s="16" t="s">
        <v>76</v>
      </c>
      <c r="O134" s="16" t="s">
        <v>76</v>
      </c>
    </row>
    <row r="135" spans="1:15" hidden="1">
      <c r="A135" s="15">
        <v>176</v>
      </c>
      <c r="B135" s="16">
        <v>4066</v>
      </c>
      <c r="C135" s="17" t="s">
        <v>64</v>
      </c>
      <c r="D135" s="18">
        <v>79487494</v>
      </c>
      <c r="E135" s="18">
        <v>79487494</v>
      </c>
      <c r="F135" s="18">
        <v>79487494</v>
      </c>
      <c r="G135" s="17" t="s">
        <v>1020</v>
      </c>
      <c r="H135" s="16" t="s">
        <v>509</v>
      </c>
      <c r="I135" s="35" t="s">
        <v>455</v>
      </c>
      <c r="J135" s="16" t="s">
        <v>170</v>
      </c>
      <c r="K135" s="16" t="s">
        <v>432</v>
      </c>
      <c r="L135" s="16" t="s">
        <v>432</v>
      </c>
      <c r="M135" s="16" t="s">
        <v>433</v>
      </c>
      <c r="N135" s="16" t="s">
        <v>434</v>
      </c>
      <c r="O135" s="16" t="s">
        <v>435</v>
      </c>
    </row>
    <row r="136" spans="1:15" hidden="1">
      <c r="A136" s="15">
        <v>180</v>
      </c>
      <c r="B136" s="16">
        <v>4066</v>
      </c>
      <c r="C136" s="17" t="s">
        <v>64</v>
      </c>
      <c r="D136" s="18">
        <v>79325332</v>
      </c>
      <c r="E136" s="18">
        <v>79325332</v>
      </c>
      <c r="F136" s="18">
        <v>79325332</v>
      </c>
      <c r="G136" s="17" t="s">
        <v>1025</v>
      </c>
      <c r="H136" s="16" t="s">
        <v>454</v>
      </c>
      <c r="I136" s="35" t="s">
        <v>455</v>
      </c>
      <c r="J136" s="16" t="s">
        <v>170</v>
      </c>
      <c r="K136" s="16" t="s">
        <v>656</v>
      </c>
      <c r="L136" s="16" t="s">
        <v>656</v>
      </c>
      <c r="M136" s="16" t="s">
        <v>76</v>
      </c>
      <c r="N136" s="16" t="s">
        <v>76</v>
      </c>
      <c r="O136" s="16" t="s">
        <v>76</v>
      </c>
    </row>
    <row r="137" spans="1:15" hidden="1">
      <c r="A137" s="15">
        <v>186</v>
      </c>
      <c r="B137" s="16">
        <v>4066</v>
      </c>
      <c r="C137" s="17" t="s">
        <v>64</v>
      </c>
      <c r="D137" s="18">
        <v>79516115</v>
      </c>
      <c r="E137" s="18">
        <v>79516115</v>
      </c>
      <c r="F137" s="18">
        <v>79516115</v>
      </c>
      <c r="G137" s="17" t="s">
        <v>1031</v>
      </c>
      <c r="H137" s="16" t="s">
        <v>454</v>
      </c>
      <c r="I137" s="35" t="s">
        <v>455</v>
      </c>
      <c r="J137" s="16" t="s">
        <v>170</v>
      </c>
      <c r="K137" s="16" t="s">
        <v>293</v>
      </c>
      <c r="L137" s="16" t="s">
        <v>293</v>
      </c>
      <c r="M137" s="16" t="s">
        <v>76</v>
      </c>
      <c r="N137" s="16" t="s">
        <v>76</v>
      </c>
      <c r="O137" s="16" t="s">
        <v>76</v>
      </c>
    </row>
    <row r="138" spans="1:15">
      <c r="A138" s="15">
        <v>188</v>
      </c>
      <c r="B138" s="16">
        <v>4066</v>
      </c>
      <c r="C138" s="17" t="s">
        <v>64</v>
      </c>
      <c r="D138" s="18">
        <v>79443580</v>
      </c>
      <c r="E138" s="18" t="e">
        <v>#N/A</v>
      </c>
      <c r="F138" s="18">
        <v>79443580</v>
      </c>
      <c r="G138" s="17" t="s">
        <v>1036</v>
      </c>
      <c r="H138" s="16" t="s">
        <v>454</v>
      </c>
      <c r="I138" s="35" t="s">
        <v>455</v>
      </c>
      <c r="J138" s="16" t="s">
        <v>170</v>
      </c>
      <c r="K138" s="16" t="s">
        <v>293</v>
      </c>
      <c r="L138" s="16" t="s">
        <v>293</v>
      </c>
      <c r="M138" s="16" t="s">
        <v>76</v>
      </c>
      <c r="N138" s="16" t="s">
        <v>76</v>
      </c>
      <c r="O138" s="16" t="s">
        <v>76</v>
      </c>
    </row>
    <row r="139" spans="1:15" hidden="1">
      <c r="A139" s="15">
        <v>190</v>
      </c>
      <c r="B139" s="16">
        <v>4066</v>
      </c>
      <c r="C139" s="17" t="s">
        <v>64</v>
      </c>
      <c r="D139" s="18">
        <v>91013856</v>
      </c>
      <c r="E139" s="18">
        <v>91013856</v>
      </c>
      <c r="F139" s="18">
        <v>91013856</v>
      </c>
      <c r="G139" s="17" t="s">
        <v>1042</v>
      </c>
      <c r="H139" s="16" t="s">
        <v>487</v>
      </c>
      <c r="I139" s="35" t="s">
        <v>455</v>
      </c>
      <c r="J139" s="16" t="s">
        <v>170</v>
      </c>
      <c r="K139" s="16" t="s">
        <v>293</v>
      </c>
      <c r="L139" s="16" t="s">
        <v>293</v>
      </c>
      <c r="M139" s="16" t="s">
        <v>76</v>
      </c>
      <c r="N139" s="16" t="s">
        <v>76</v>
      </c>
      <c r="O139" s="16" t="s">
        <v>76</v>
      </c>
    </row>
    <row r="140" spans="1:15" hidden="1">
      <c r="A140" s="15">
        <v>191</v>
      </c>
      <c r="B140" s="16">
        <v>4066</v>
      </c>
      <c r="C140" s="17" t="s">
        <v>64</v>
      </c>
      <c r="D140" s="18">
        <v>13392580</v>
      </c>
      <c r="E140" s="18">
        <v>13392580</v>
      </c>
      <c r="F140" s="18">
        <v>13392580</v>
      </c>
      <c r="G140" s="17" t="s">
        <v>1047</v>
      </c>
      <c r="H140" s="16" t="s">
        <v>487</v>
      </c>
      <c r="I140" s="35" t="s">
        <v>455</v>
      </c>
      <c r="J140" s="16" t="s">
        <v>170</v>
      </c>
      <c r="K140" s="16" t="s">
        <v>231</v>
      </c>
      <c r="L140" s="16" t="s">
        <v>231</v>
      </c>
      <c r="M140" s="16" t="s">
        <v>145</v>
      </c>
      <c r="N140" s="16" t="s">
        <v>146</v>
      </c>
      <c r="O140" s="16" t="s">
        <v>147</v>
      </c>
    </row>
    <row r="141" spans="1:15" hidden="1">
      <c r="A141" s="15">
        <v>195</v>
      </c>
      <c r="B141" s="16">
        <v>4066</v>
      </c>
      <c r="C141" s="17" t="s">
        <v>64</v>
      </c>
      <c r="D141" s="18">
        <v>79391081</v>
      </c>
      <c r="E141" s="18">
        <v>79391081</v>
      </c>
      <c r="F141" s="18">
        <v>79391081</v>
      </c>
      <c r="G141" s="17" t="s">
        <v>1052</v>
      </c>
      <c r="H141" s="16" t="s">
        <v>487</v>
      </c>
      <c r="I141" s="35" t="s">
        <v>455</v>
      </c>
      <c r="J141" s="16" t="s">
        <v>170</v>
      </c>
      <c r="K141" s="16" t="s">
        <v>723</v>
      </c>
      <c r="L141" s="16" t="s">
        <v>723</v>
      </c>
      <c r="M141" s="16" t="s">
        <v>76</v>
      </c>
      <c r="N141" s="16" t="s">
        <v>76</v>
      </c>
      <c r="O141" s="16" t="s">
        <v>76</v>
      </c>
    </row>
    <row r="142" spans="1:15">
      <c r="A142" s="15">
        <v>196</v>
      </c>
      <c r="B142" s="16">
        <v>4066</v>
      </c>
      <c r="C142" s="17" t="s">
        <v>64</v>
      </c>
      <c r="D142" s="18">
        <v>79499542</v>
      </c>
      <c r="E142" s="18" t="e">
        <v>#N/A</v>
      </c>
      <c r="F142" s="18">
        <v>79499542</v>
      </c>
      <c r="G142" s="17" t="s">
        <v>1057</v>
      </c>
      <c r="H142" s="16" t="s">
        <v>487</v>
      </c>
      <c r="I142" s="35" t="s">
        <v>455</v>
      </c>
      <c r="J142" s="16" t="s">
        <v>170</v>
      </c>
      <c r="K142" s="16" t="s">
        <v>293</v>
      </c>
      <c r="L142" s="16" t="s">
        <v>293</v>
      </c>
      <c r="M142" s="16" t="s">
        <v>76</v>
      </c>
      <c r="N142" s="16" t="s">
        <v>76</v>
      </c>
      <c r="O142" s="16" t="s">
        <v>76</v>
      </c>
    </row>
    <row r="143" spans="1:15" hidden="1">
      <c r="A143" s="15">
        <v>201</v>
      </c>
      <c r="B143" s="16">
        <v>4066</v>
      </c>
      <c r="C143" s="17" t="s">
        <v>64</v>
      </c>
      <c r="D143" s="18">
        <v>79462983</v>
      </c>
      <c r="E143" s="18">
        <v>79462983</v>
      </c>
      <c r="F143" s="18">
        <v>79462983</v>
      </c>
      <c r="G143" s="17" t="s">
        <v>1062</v>
      </c>
      <c r="H143" s="16" t="s">
        <v>487</v>
      </c>
      <c r="I143" s="35" t="s">
        <v>455</v>
      </c>
      <c r="J143" s="16" t="s">
        <v>170</v>
      </c>
      <c r="K143" s="16" t="s">
        <v>293</v>
      </c>
      <c r="L143" s="16" t="s">
        <v>293</v>
      </c>
      <c r="M143" s="16" t="s">
        <v>76</v>
      </c>
      <c r="N143" s="16" t="s">
        <v>76</v>
      </c>
      <c r="O143" s="16" t="s">
        <v>76</v>
      </c>
    </row>
    <row r="144" spans="1:15" hidden="1">
      <c r="A144" s="15">
        <v>202</v>
      </c>
      <c r="B144" s="16">
        <v>4066</v>
      </c>
      <c r="C144" s="17" t="s">
        <v>64</v>
      </c>
      <c r="D144" s="18">
        <v>79052254</v>
      </c>
      <c r="E144" s="18">
        <v>79052254</v>
      </c>
      <c r="F144" s="18">
        <v>79052254</v>
      </c>
      <c r="G144" s="17" t="s">
        <v>1067</v>
      </c>
      <c r="H144" s="16" t="s">
        <v>487</v>
      </c>
      <c r="I144" s="35" t="s">
        <v>455</v>
      </c>
      <c r="J144" s="16" t="s">
        <v>170</v>
      </c>
      <c r="K144" s="16" t="s">
        <v>293</v>
      </c>
      <c r="L144" s="16" t="s">
        <v>293</v>
      </c>
      <c r="M144" s="16" t="s">
        <v>76</v>
      </c>
      <c r="N144" s="16" t="s">
        <v>76</v>
      </c>
      <c r="O144" s="16" t="s">
        <v>76</v>
      </c>
    </row>
    <row r="145" spans="1:15" hidden="1">
      <c r="A145" s="15">
        <v>203</v>
      </c>
      <c r="B145" s="16">
        <v>4066</v>
      </c>
      <c r="C145" s="17" t="s">
        <v>64</v>
      </c>
      <c r="D145" s="18">
        <v>17338134</v>
      </c>
      <c r="E145" s="18">
        <v>17338134</v>
      </c>
      <c r="F145" s="18">
        <v>17338134</v>
      </c>
      <c r="G145" s="17" t="s">
        <v>1073</v>
      </c>
      <c r="H145" s="16" t="s">
        <v>487</v>
      </c>
      <c r="I145" s="35" t="s">
        <v>455</v>
      </c>
      <c r="J145" s="16" t="s">
        <v>170</v>
      </c>
      <c r="K145" s="16" t="s">
        <v>351</v>
      </c>
      <c r="L145" s="16" t="s">
        <v>351</v>
      </c>
      <c r="M145" s="16" t="s">
        <v>76</v>
      </c>
      <c r="N145" s="16" t="s">
        <v>76</v>
      </c>
      <c r="O145" s="16" t="s">
        <v>76</v>
      </c>
    </row>
    <row r="146" spans="1:15">
      <c r="A146" s="15">
        <v>212</v>
      </c>
      <c r="B146" s="16">
        <v>4066</v>
      </c>
      <c r="C146" s="17" t="s">
        <v>64</v>
      </c>
      <c r="D146" s="18">
        <v>10549361</v>
      </c>
      <c r="E146" s="18" t="e">
        <v>#N/A</v>
      </c>
      <c r="F146" s="18">
        <v>10549361</v>
      </c>
      <c r="G146" s="17" t="s">
        <v>1078</v>
      </c>
      <c r="H146" s="16" t="s">
        <v>487</v>
      </c>
      <c r="I146" s="35" t="s">
        <v>455</v>
      </c>
      <c r="J146" s="16" t="s">
        <v>170</v>
      </c>
      <c r="K146" s="16" t="s">
        <v>293</v>
      </c>
      <c r="L146" s="16" t="s">
        <v>293</v>
      </c>
      <c r="M146" s="16" t="s">
        <v>76</v>
      </c>
      <c r="N146" s="16" t="s">
        <v>76</v>
      </c>
      <c r="O146" s="16" t="s">
        <v>76</v>
      </c>
    </row>
    <row r="147" spans="1:15">
      <c r="A147" s="15">
        <v>215</v>
      </c>
      <c r="B147" s="16">
        <v>4066</v>
      </c>
      <c r="C147" s="17" t="s">
        <v>64</v>
      </c>
      <c r="D147" s="18">
        <v>18000989</v>
      </c>
      <c r="E147" s="18" t="e">
        <v>#N/A</v>
      </c>
      <c r="F147" s="18">
        <v>18000989</v>
      </c>
      <c r="G147" s="17" t="s">
        <v>1083</v>
      </c>
      <c r="H147" s="16" t="s">
        <v>487</v>
      </c>
      <c r="I147" s="35" t="s">
        <v>455</v>
      </c>
      <c r="J147" s="16" t="s">
        <v>170</v>
      </c>
      <c r="K147" s="16" t="s">
        <v>189</v>
      </c>
      <c r="L147" s="16" t="s">
        <v>189</v>
      </c>
      <c r="M147" s="16" t="s">
        <v>190</v>
      </c>
      <c r="N147" s="16" t="s">
        <v>1085</v>
      </c>
      <c r="O147" s="16" t="s">
        <v>1086</v>
      </c>
    </row>
    <row r="148" spans="1:15" hidden="1">
      <c r="A148" s="15">
        <v>216</v>
      </c>
      <c r="B148" s="16">
        <v>4066</v>
      </c>
      <c r="C148" s="17" t="s">
        <v>112</v>
      </c>
      <c r="D148" s="18">
        <v>28541980</v>
      </c>
      <c r="E148" s="18">
        <v>28541980</v>
      </c>
      <c r="F148" s="18">
        <v>28541980</v>
      </c>
      <c r="G148" s="17" t="s">
        <v>1090</v>
      </c>
      <c r="H148" s="16" t="s">
        <v>822</v>
      </c>
      <c r="I148" s="35" t="s">
        <v>455</v>
      </c>
      <c r="J148" s="16" t="s">
        <v>170</v>
      </c>
      <c r="K148" s="16" t="s">
        <v>477</v>
      </c>
      <c r="L148" s="16" t="s">
        <v>477</v>
      </c>
      <c r="M148" s="16" t="s">
        <v>478</v>
      </c>
      <c r="N148" s="16" t="s">
        <v>479</v>
      </c>
      <c r="O148" s="16" t="s">
        <v>480</v>
      </c>
    </row>
    <row r="149" spans="1:15" hidden="1">
      <c r="A149" s="15">
        <v>217</v>
      </c>
      <c r="B149" s="16">
        <v>4066</v>
      </c>
      <c r="C149" s="17" t="s">
        <v>64</v>
      </c>
      <c r="D149" s="18">
        <v>80894392</v>
      </c>
      <c r="E149" s="18">
        <v>80894392</v>
      </c>
      <c r="F149" s="18">
        <v>80894392</v>
      </c>
      <c r="G149" s="17" t="s">
        <v>1096</v>
      </c>
      <c r="H149" s="16" t="s">
        <v>822</v>
      </c>
      <c r="I149" s="35" t="s">
        <v>455</v>
      </c>
      <c r="J149" s="16" t="s">
        <v>170</v>
      </c>
      <c r="K149" s="16" t="s">
        <v>293</v>
      </c>
      <c r="L149" s="16" t="s">
        <v>293</v>
      </c>
      <c r="M149" s="16" t="s">
        <v>76</v>
      </c>
      <c r="N149" s="16" t="s">
        <v>76</v>
      </c>
      <c r="O149" s="16" t="s">
        <v>76</v>
      </c>
    </row>
    <row r="150" spans="1:15" hidden="1">
      <c r="A150" s="15">
        <v>218</v>
      </c>
      <c r="B150" s="16">
        <v>4066</v>
      </c>
      <c r="C150" s="17" t="s">
        <v>64</v>
      </c>
      <c r="D150" s="18">
        <v>88219715</v>
      </c>
      <c r="E150" s="18">
        <v>88219715</v>
      </c>
      <c r="F150" s="18">
        <v>88219715</v>
      </c>
      <c r="G150" s="17" t="s">
        <v>1101</v>
      </c>
      <c r="H150" s="16" t="s">
        <v>822</v>
      </c>
      <c r="I150" s="35" t="s">
        <v>455</v>
      </c>
      <c r="J150" s="16" t="s">
        <v>170</v>
      </c>
      <c r="K150" s="16" t="s">
        <v>231</v>
      </c>
      <c r="L150" s="16" t="s">
        <v>231</v>
      </c>
      <c r="M150" s="16" t="s">
        <v>145</v>
      </c>
      <c r="N150" s="16" t="s">
        <v>146</v>
      </c>
      <c r="O150" s="16" t="s">
        <v>147</v>
      </c>
    </row>
    <row r="151" spans="1:15">
      <c r="A151" s="15">
        <v>219</v>
      </c>
      <c r="B151" s="16">
        <v>4066</v>
      </c>
      <c r="C151" s="17" t="s">
        <v>64</v>
      </c>
      <c r="D151" s="18">
        <v>80227582</v>
      </c>
      <c r="E151" s="18" t="e">
        <v>#N/A</v>
      </c>
      <c r="F151" s="18">
        <v>80227582</v>
      </c>
      <c r="G151" s="17" t="s">
        <v>1108</v>
      </c>
      <c r="H151" s="16" t="s">
        <v>822</v>
      </c>
      <c r="I151" s="35" t="s">
        <v>455</v>
      </c>
      <c r="J151" s="16" t="s">
        <v>170</v>
      </c>
      <c r="K151" s="16" t="s">
        <v>293</v>
      </c>
      <c r="L151" s="16" t="s">
        <v>293</v>
      </c>
      <c r="M151" s="16" t="s">
        <v>76</v>
      </c>
      <c r="N151" s="16" t="s">
        <v>76</v>
      </c>
      <c r="O151" s="16" t="s">
        <v>76</v>
      </c>
    </row>
    <row r="152" spans="1:15" hidden="1">
      <c r="A152" s="15">
        <v>220</v>
      </c>
      <c r="B152" s="16">
        <v>4066</v>
      </c>
      <c r="C152" s="17" t="s">
        <v>112</v>
      </c>
      <c r="D152" s="18">
        <v>52705599</v>
      </c>
      <c r="E152" s="18">
        <v>52705599</v>
      </c>
      <c r="F152" s="18">
        <v>52705599</v>
      </c>
      <c r="G152" s="17" t="s">
        <v>1113</v>
      </c>
      <c r="H152" s="16" t="s">
        <v>822</v>
      </c>
      <c r="I152" s="35" t="s">
        <v>455</v>
      </c>
      <c r="J152" s="16" t="s">
        <v>170</v>
      </c>
      <c r="K152" s="16" t="s">
        <v>723</v>
      </c>
      <c r="L152" s="16" t="s">
        <v>723</v>
      </c>
      <c r="M152" s="16" t="s">
        <v>76</v>
      </c>
      <c r="N152" s="16" t="s">
        <v>76</v>
      </c>
      <c r="O152" s="16" t="s">
        <v>76</v>
      </c>
    </row>
    <row r="153" spans="1:15" hidden="1">
      <c r="A153" s="15">
        <v>221</v>
      </c>
      <c r="B153" s="16">
        <v>4066</v>
      </c>
      <c r="C153" s="17" t="s">
        <v>64</v>
      </c>
      <c r="D153" s="18">
        <v>79914104</v>
      </c>
      <c r="E153" s="18">
        <v>79914104</v>
      </c>
      <c r="F153" s="18">
        <v>79914104</v>
      </c>
      <c r="G153" s="17" t="s">
        <v>1117</v>
      </c>
      <c r="H153" s="16" t="s">
        <v>822</v>
      </c>
      <c r="I153" s="35" t="s">
        <v>455</v>
      </c>
      <c r="J153" s="16" t="s">
        <v>170</v>
      </c>
      <c r="K153" s="16" t="s">
        <v>723</v>
      </c>
      <c r="L153" s="16" t="s">
        <v>723</v>
      </c>
      <c r="M153" s="16" t="s">
        <v>76</v>
      </c>
      <c r="N153" s="16" t="s">
        <v>76</v>
      </c>
      <c r="O153" s="16" t="s">
        <v>76</v>
      </c>
    </row>
    <row r="154" spans="1:15">
      <c r="A154" s="15">
        <v>222</v>
      </c>
      <c r="B154" s="16">
        <v>4066</v>
      </c>
      <c r="C154" s="17" t="s">
        <v>64</v>
      </c>
      <c r="D154" s="18">
        <v>6663922</v>
      </c>
      <c r="E154" s="18" t="e">
        <v>#N/A</v>
      </c>
      <c r="F154" s="18">
        <v>6663922</v>
      </c>
      <c r="G154" s="17" t="s">
        <v>1123</v>
      </c>
      <c r="H154" s="16" t="s">
        <v>822</v>
      </c>
      <c r="I154" s="35" t="s">
        <v>455</v>
      </c>
      <c r="J154" s="16" t="s">
        <v>170</v>
      </c>
      <c r="K154" s="16" t="s">
        <v>538</v>
      </c>
      <c r="L154" s="16" t="s">
        <v>538</v>
      </c>
      <c r="M154" s="16" t="s">
        <v>76</v>
      </c>
      <c r="N154" s="16" t="s">
        <v>76</v>
      </c>
      <c r="O154" s="16" t="s">
        <v>76</v>
      </c>
    </row>
    <row r="155" spans="1:15" hidden="1">
      <c r="A155" s="15">
        <v>223</v>
      </c>
      <c r="B155" s="16">
        <v>4066</v>
      </c>
      <c r="C155" s="17" t="s">
        <v>64</v>
      </c>
      <c r="D155" s="18">
        <v>79834858</v>
      </c>
      <c r="E155" s="18">
        <v>79834858</v>
      </c>
      <c r="F155" s="18">
        <v>79834858</v>
      </c>
      <c r="G155" s="17" t="s">
        <v>1129</v>
      </c>
      <c r="H155" s="16" t="s">
        <v>822</v>
      </c>
      <c r="I155" s="35" t="s">
        <v>455</v>
      </c>
      <c r="J155" s="16" t="s">
        <v>170</v>
      </c>
      <c r="K155" s="16" t="s">
        <v>723</v>
      </c>
      <c r="L155" s="16" t="s">
        <v>723</v>
      </c>
      <c r="M155" s="16" t="s">
        <v>76</v>
      </c>
      <c r="N155" s="16" t="s">
        <v>76</v>
      </c>
      <c r="O155" s="16" t="s">
        <v>76</v>
      </c>
    </row>
    <row r="156" spans="1:15" hidden="1">
      <c r="A156" s="15">
        <v>224</v>
      </c>
      <c r="B156" s="16">
        <v>4066</v>
      </c>
      <c r="C156" s="17" t="s">
        <v>112</v>
      </c>
      <c r="D156" s="18">
        <v>52715360</v>
      </c>
      <c r="E156" s="18">
        <v>52715360</v>
      </c>
      <c r="F156" s="18">
        <v>52715360</v>
      </c>
      <c r="G156" s="17" t="s">
        <v>1135</v>
      </c>
      <c r="H156" s="16" t="s">
        <v>822</v>
      </c>
      <c r="I156" s="35" t="s">
        <v>455</v>
      </c>
      <c r="J156" s="16" t="s">
        <v>143</v>
      </c>
      <c r="K156" s="16" t="s">
        <v>238</v>
      </c>
      <c r="L156" s="16" t="s">
        <v>238</v>
      </c>
      <c r="M156" s="16" t="s">
        <v>76</v>
      </c>
      <c r="N156" s="16" t="s">
        <v>76</v>
      </c>
      <c r="O156" s="16" t="s">
        <v>76</v>
      </c>
    </row>
    <row r="157" spans="1:15" hidden="1">
      <c r="A157" s="15">
        <v>225</v>
      </c>
      <c r="B157" s="16">
        <v>4066</v>
      </c>
      <c r="C157" s="17" t="s">
        <v>64</v>
      </c>
      <c r="D157" s="18">
        <v>13617580</v>
      </c>
      <c r="E157" s="18">
        <v>13617580</v>
      </c>
      <c r="F157" s="18">
        <v>13617580</v>
      </c>
      <c r="G157" s="17" t="s">
        <v>1140</v>
      </c>
      <c r="H157" s="16" t="s">
        <v>822</v>
      </c>
      <c r="I157" s="35" t="s">
        <v>455</v>
      </c>
      <c r="J157" s="16" t="s">
        <v>170</v>
      </c>
      <c r="K157" s="16" t="s">
        <v>293</v>
      </c>
      <c r="L157" s="16" t="s">
        <v>293</v>
      </c>
      <c r="M157" s="16" t="s">
        <v>76</v>
      </c>
      <c r="N157" s="16" t="s">
        <v>76</v>
      </c>
      <c r="O157" s="16" t="s">
        <v>76</v>
      </c>
    </row>
    <row r="158" spans="1:15" hidden="1">
      <c r="A158" s="15">
        <v>226</v>
      </c>
      <c r="B158" s="16">
        <v>4066</v>
      </c>
      <c r="C158" s="17" t="s">
        <v>64</v>
      </c>
      <c r="D158" s="18">
        <v>96192807</v>
      </c>
      <c r="E158" s="18">
        <v>96192807</v>
      </c>
      <c r="F158" s="18">
        <v>96192807</v>
      </c>
      <c r="G158" s="17" t="s">
        <v>1146</v>
      </c>
      <c r="H158" s="16" t="s">
        <v>822</v>
      </c>
      <c r="I158" s="35" t="s">
        <v>455</v>
      </c>
      <c r="J158" s="16" t="s">
        <v>170</v>
      </c>
      <c r="K158" s="16" t="s">
        <v>293</v>
      </c>
      <c r="L158" s="16" t="s">
        <v>293</v>
      </c>
      <c r="M158" s="16" t="s">
        <v>76</v>
      </c>
      <c r="N158" s="16" t="s">
        <v>76</v>
      </c>
      <c r="O158" s="16" t="s">
        <v>76</v>
      </c>
    </row>
    <row r="159" spans="1:15" hidden="1">
      <c r="A159" s="15">
        <v>227</v>
      </c>
      <c r="B159" s="16">
        <v>4066</v>
      </c>
      <c r="C159" s="17" t="s">
        <v>112</v>
      </c>
      <c r="D159" s="18">
        <v>40342430</v>
      </c>
      <c r="E159" s="18">
        <v>40342430</v>
      </c>
      <c r="F159" s="18">
        <v>40342430</v>
      </c>
      <c r="G159" s="17" t="s">
        <v>1151</v>
      </c>
      <c r="H159" s="16" t="s">
        <v>822</v>
      </c>
      <c r="I159" s="35" t="s">
        <v>455</v>
      </c>
      <c r="J159" s="16" t="s">
        <v>170</v>
      </c>
      <c r="K159" s="16" t="s">
        <v>670</v>
      </c>
      <c r="L159" s="16" t="s">
        <v>670</v>
      </c>
      <c r="M159" s="16" t="s">
        <v>671</v>
      </c>
      <c r="N159" s="16" t="s">
        <v>691</v>
      </c>
      <c r="O159" s="16" t="s">
        <v>692</v>
      </c>
    </row>
    <row r="160" spans="1:15" hidden="1">
      <c r="A160" s="15">
        <v>228</v>
      </c>
      <c r="B160" s="16">
        <v>4066</v>
      </c>
      <c r="C160" s="17" t="s">
        <v>64</v>
      </c>
      <c r="D160" s="18">
        <v>79684039</v>
      </c>
      <c r="E160" s="18">
        <v>79684039</v>
      </c>
      <c r="F160" s="18">
        <v>79684039</v>
      </c>
      <c r="G160" s="17" t="s">
        <v>1155</v>
      </c>
      <c r="H160" s="16" t="s">
        <v>822</v>
      </c>
      <c r="I160" s="35" t="s">
        <v>455</v>
      </c>
      <c r="J160" s="16" t="s">
        <v>170</v>
      </c>
      <c r="K160" s="16" t="s">
        <v>293</v>
      </c>
      <c r="L160" s="16" t="s">
        <v>293</v>
      </c>
      <c r="M160" s="16" t="s">
        <v>76</v>
      </c>
      <c r="N160" s="16" t="s">
        <v>76</v>
      </c>
      <c r="O160" s="16" t="s">
        <v>76</v>
      </c>
    </row>
    <row r="161" spans="1:15" hidden="1">
      <c r="A161" s="15">
        <v>229</v>
      </c>
      <c r="B161" s="16">
        <v>4066</v>
      </c>
      <c r="C161" s="17" t="s">
        <v>64</v>
      </c>
      <c r="D161" s="18">
        <v>79610999</v>
      </c>
      <c r="E161" s="18">
        <v>79610999</v>
      </c>
      <c r="F161" s="18">
        <v>79610999</v>
      </c>
      <c r="G161" s="17" t="s">
        <v>1160</v>
      </c>
      <c r="H161" s="16" t="s">
        <v>822</v>
      </c>
      <c r="I161" s="35" t="s">
        <v>455</v>
      </c>
      <c r="J161" s="16" t="s">
        <v>170</v>
      </c>
      <c r="K161" s="16" t="s">
        <v>293</v>
      </c>
      <c r="L161" s="16" t="s">
        <v>293</v>
      </c>
      <c r="M161" s="16" t="s">
        <v>76</v>
      </c>
      <c r="N161" s="16" t="s">
        <v>76</v>
      </c>
      <c r="O161" s="16" t="s">
        <v>76</v>
      </c>
    </row>
    <row r="162" spans="1:15" hidden="1">
      <c r="A162" s="15">
        <v>230</v>
      </c>
      <c r="B162" s="16">
        <v>4066</v>
      </c>
      <c r="C162" s="17" t="s">
        <v>64</v>
      </c>
      <c r="D162" s="18">
        <v>79005491</v>
      </c>
      <c r="E162" s="18">
        <v>79005491</v>
      </c>
      <c r="F162" s="18">
        <v>79005491</v>
      </c>
      <c r="G162" s="17" t="s">
        <v>1167</v>
      </c>
      <c r="H162" s="16" t="s">
        <v>822</v>
      </c>
      <c r="I162" s="35" t="s">
        <v>455</v>
      </c>
      <c r="J162" s="16" t="s">
        <v>170</v>
      </c>
      <c r="K162" s="16" t="s">
        <v>723</v>
      </c>
      <c r="L162" s="16" t="s">
        <v>723</v>
      </c>
      <c r="M162" s="16" t="s">
        <v>76</v>
      </c>
      <c r="N162" s="16" t="s">
        <v>76</v>
      </c>
      <c r="O162" s="16" t="s">
        <v>76</v>
      </c>
    </row>
    <row r="163" spans="1:15" hidden="1">
      <c r="A163" s="15">
        <v>231</v>
      </c>
      <c r="B163" s="16">
        <v>4066</v>
      </c>
      <c r="C163" s="17" t="s">
        <v>64</v>
      </c>
      <c r="D163" s="18">
        <v>15875758</v>
      </c>
      <c r="E163" s="18">
        <v>15875758</v>
      </c>
      <c r="F163" s="18">
        <v>15875758</v>
      </c>
      <c r="G163" s="17" t="s">
        <v>1171</v>
      </c>
      <c r="H163" s="16" t="s">
        <v>822</v>
      </c>
      <c r="I163" s="35" t="s">
        <v>455</v>
      </c>
      <c r="J163" s="16" t="s">
        <v>170</v>
      </c>
      <c r="K163" s="16" t="s">
        <v>293</v>
      </c>
      <c r="L163" s="16" t="s">
        <v>293</v>
      </c>
      <c r="M163" s="16" t="s">
        <v>76</v>
      </c>
      <c r="N163" s="16" t="s">
        <v>76</v>
      </c>
      <c r="O163" s="16" t="s">
        <v>76</v>
      </c>
    </row>
    <row r="164" spans="1:15">
      <c r="A164" s="61">
        <v>232</v>
      </c>
      <c r="B164" s="16">
        <v>4066</v>
      </c>
      <c r="C164" s="17" t="s">
        <v>112</v>
      </c>
      <c r="D164" s="18">
        <v>52851405</v>
      </c>
      <c r="E164" s="18" t="e">
        <v>#N/A</v>
      </c>
      <c r="F164" s="18">
        <v>52851405</v>
      </c>
      <c r="G164" s="17" t="s">
        <v>1176</v>
      </c>
      <c r="H164" s="16" t="s">
        <v>822</v>
      </c>
      <c r="I164" s="35" t="s">
        <v>455</v>
      </c>
      <c r="J164" s="16" t="s">
        <v>170</v>
      </c>
      <c r="K164" s="16" t="s">
        <v>293</v>
      </c>
      <c r="L164" s="16" t="s">
        <v>293</v>
      </c>
      <c r="M164" s="16" t="s">
        <v>76</v>
      </c>
      <c r="N164" s="16" t="s">
        <v>76</v>
      </c>
      <c r="O164" s="16" t="s">
        <v>76</v>
      </c>
    </row>
    <row r="165" spans="1:15" hidden="1">
      <c r="A165" s="61">
        <v>233</v>
      </c>
      <c r="B165" s="16">
        <v>4066</v>
      </c>
      <c r="C165" s="17" t="s">
        <v>64</v>
      </c>
      <c r="D165" s="18">
        <v>79997017</v>
      </c>
      <c r="E165" s="18">
        <v>79997017</v>
      </c>
      <c r="F165" s="18">
        <v>79997017</v>
      </c>
      <c r="G165" s="17" t="s">
        <v>1181</v>
      </c>
      <c r="H165" s="16" t="s">
        <v>822</v>
      </c>
      <c r="I165" s="35" t="s">
        <v>455</v>
      </c>
      <c r="J165" s="16" t="s">
        <v>170</v>
      </c>
      <c r="K165" s="16" t="s">
        <v>723</v>
      </c>
      <c r="L165" s="16" t="s">
        <v>723</v>
      </c>
      <c r="M165" s="16" t="s">
        <v>76</v>
      </c>
      <c r="N165" s="16" t="s">
        <v>76</v>
      </c>
      <c r="O165" s="16" t="s">
        <v>76</v>
      </c>
    </row>
    <row r="166" spans="1:15">
      <c r="A166" s="15">
        <v>234</v>
      </c>
      <c r="B166" s="16">
        <v>4066</v>
      </c>
      <c r="C166" s="17" t="s">
        <v>112</v>
      </c>
      <c r="D166" s="18">
        <v>1085255833</v>
      </c>
      <c r="E166" s="18" t="e">
        <v>#N/A</v>
      </c>
      <c r="F166" s="18">
        <v>1085255833</v>
      </c>
      <c r="G166" s="17" t="s">
        <v>1187</v>
      </c>
      <c r="H166" s="16" t="s">
        <v>822</v>
      </c>
      <c r="I166" s="35" t="s">
        <v>455</v>
      </c>
      <c r="J166" s="16" t="s">
        <v>170</v>
      </c>
      <c r="K166" s="16" t="s">
        <v>723</v>
      </c>
      <c r="L166" s="16" t="s">
        <v>723</v>
      </c>
      <c r="M166" s="16" t="s">
        <v>76</v>
      </c>
      <c r="N166" s="16" t="s">
        <v>76</v>
      </c>
      <c r="O166" s="16" t="s">
        <v>76</v>
      </c>
    </row>
    <row r="167" spans="1:15" hidden="1">
      <c r="A167" s="15">
        <v>235</v>
      </c>
      <c r="B167" s="16">
        <v>4066</v>
      </c>
      <c r="C167" s="17" t="s">
        <v>64</v>
      </c>
      <c r="D167" s="18">
        <v>86056552</v>
      </c>
      <c r="E167" s="18">
        <v>86056552</v>
      </c>
      <c r="F167" s="18">
        <v>86056552</v>
      </c>
      <c r="G167" s="17" t="s">
        <v>1193</v>
      </c>
      <c r="H167" s="16" t="s">
        <v>822</v>
      </c>
      <c r="I167" s="35" t="s">
        <v>455</v>
      </c>
      <c r="J167" s="16" t="s">
        <v>170</v>
      </c>
      <c r="K167" s="16" t="s">
        <v>293</v>
      </c>
      <c r="L167" s="16" t="s">
        <v>293</v>
      </c>
      <c r="M167" s="16" t="s">
        <v>76</v>
      </c>
      <c r="N167" s="16" t="s">
        <v>76</v>
      </c>
      <c r="O167" s="16" t="s">
        <v>76</v>
      </c>
    </row>
    <row r="168" spans="1:15" hidden="1">
      <c r="A168" s="15">
        <v>236</v>
      </c>
      <c r="B168" s="16">
        <v>4066</v>
      </c>
      <c r="C168" s="17" t="s">
        <v>64</v>
      </c>
      <c r="D168" s="18">
        <v>7164867</v>
      </c>
      <c r="E168" s="18">
        <v>7164867</v>
      </c>
      <c r="F168" s="18">
        <v>7164867</v>
      </c>
      <c r="G168" s="17" t="s">
        <v>1199</v>
      </c>
      <c r="H168" s="16" t="s">
        <v>525</v>
      </c>
      <c r="I168" s="35" t="s">
        <v>455</v>
      </c>
      <c r="J168" s="16" t="s">
        <v>170</v>
      </c>
      <c r="K168" s="16" t="s">
        <v>293</v>
      </c>
      <c r="L168" s="16" t="s">
        <v>293</v>
      </c>
      <c r="M168" s="16" t="s">
        <v>76</v>
      </c>
      <c r="N168" s="16" t="s">
        <v>76</v>
      </c>
      <c r="O168" s="16" t="s">
        <v>76</v>
      </c>
    </row>
    <row r="169" spans="1:15" hidden="1">
      <c r="A169" s="15">
        <v>237</v>
      </c>
      <c r="B169" s="16">
        <v>4066</v>
      </c>
      <c r="C169" s="17" t="s">
        <v>64</v>
      </c>
      <c r="D169" s="18">
        <v>7692933</v>
      </c>
      <c r="E169" s="18">
        <v>7692933</v>
      </c>
      <c r="F169" s="18">
        <v>7692933</v>
      </c>
      <c r="G169" s="17" t="s">
        <v>1203</v>
      </c>
      <c r="H169" s="16" t="s">
        <v>525</v>
      </c>
      <c r="I169" s="35" t="s">
        <v>455</v>
      </c>
      <c r="J169" s="16" t="s">
        <v>170</v>
      </c>
      <c r="K169" s="16" t="s">
        <v>293</v>
      </c>
      <c r="L169" s="16" t="s">
        <v>293</v>
      </c>
      <c r="M169" s="16" t="s">
        <v>76</v>
      </c>
      <c r="N169" s="16" t="s">
        <v>76</v>
      </c>
      <c r="O169" s="16" t="s">
        <v>76</v>
      </c>
    </row>
    <row r="170" spans="1:15" hidden="1">
      <c r="A170" s="15">
        <v>238</v>
      </c>
      <c r="B170" s="16">
        <v>4066</v>
      </c>
      <c r="C170" s="17" t="s">
        <v>64</v>
      </c>
      <c r="D170" s="18">
        <v>74301777</v>
      </c>
      <c r="E170" s="18">
        <v>74301777</v>
      </c>
      <c r="F170" s="18">
        <v>74301777</v>
      </c>
      <c r="G170" s="17" t="s">
        <v>1208</v>
      </c>
      <c r="H170" s="16" t="s">
        <v>525</v>
      </c>
      <c r="I170" s="35" t="s">
        <v>455</v>
      </c>
      <c r="J170" s="16" t="s">
        <v>170</v>
      </c>
      <c r="K170" s="16" t="s">
        <v>171</v>
      </c>
      <c r="L170" s="16" t="s">
        <v>171</v>
      </c>
      <c r="M170" s="16" t="s">
        <v>76</v>
      </c>
      <c r="N170" s="16" t="s">
        <v>294</v>
      </c>
      <c r="O170" s="16" t="s">
        <v>295</v>
      </c>
    </row>
    <row r="171" spans="1:15">
      <c r="A171" s="15">
        <v>239</v>
      </c>
      <c r="B171" s="16">
        <v>4066</v>
      </c>
      <c r="C171" s="17" t="s">
        <v>64</v>
      </c>
      <c r="D171" s="18">
        <v>76315239</v>
      </c>
      <c r="E171" s="18" t="e">
        <v>#N/A</v>
      </c>
      <c r="F171" s="18">
        <v>76315239</v>
      </c>
      <c r="G171" s="17" t="s">
        <v>1215</v>
      </c>
      <c r="H171" s="16" t="s">
        <v>525</v>
      </c>
      <c r="I171" s="35" t="s">
        <v>455</v>
      </c>
      <c r="J171" s="16" t="s">
        <v>170</v>
      </c>
      <c r="K171" s="16" t="s">
        <v>293</v>
      </c>
      <c r="L171" s="16" t="s">
        <v>293</v>
      </c>
      <c r="M171" s="16" t="s">
        <v>76</v>
      </c>
      <c r="N171" s="16" t="s">
        <v>76</v>
      </c>
      <c r="O171" s="16" t="s">
        <v>76</v>
      </c>
    </row>
    <row r="172" spans="1:15">
      <c r="A172" s="15">
        <v>240</v>
      </c>
      <c r="B172" s="16">
        <v>4066</v>
      </c>
      <c r="C172" s="17" t="s">
        <v>64</v>
      </c>
      <c r="D172" s="18">
        <v>18493989</v>
      </c>
      <c r="E172" s="18" t="e">
        <v>#N/A</v>
      </c>
      <c r="F172" s="18">
        <v>18493989</v>
      </c>
      <c r="G172" s="17" t="s">
        <v>1220</v>
      </c>
      <c r="H172" s="16" t="s">
        <v>525</v>
      </c>
      <c r="I172" s="35" t="s">
        <v>455</v>
      </c>
      <c r="J172" s="16" t="s">
        <v>170</v>
      </c>
      <c r="K172" s="16" t="s">
        <v>293</v>
      </c>
      <c r="L172" s="16" t="s">
        <v>293</v>
      </c>
      <c r="M172" s="16" t="s">
        <v>76</v>
      </c>
      <c r="N172" s="16" t="s">
        <v>76</v>
      </c>
      <c r="O172" s="16" t="s">
        <v>76</v>
      </c>
    </row>
    <row r="173" spans="1:15">
      <c r="A173" s="15">
        <v>241</v>
      </c>
      <c r="B173" s="16">
        <v>4066</v>
      </c>
      <c r="C173" s="17" t="s">
        <v>64</v>
      </c>
      <c r="D173" s="18">
        <v>12998302</v>
      </c>
      <c r="E173" s="18" t="e">
        <v>#N/A</v>
      </c>
      <c r="F173" s="18" t="e">
        <v>#N/A</v>
      </c>
      <c r="G173" s="17" t="s">
        <v>1225</v>
      </c>
      <c r="H173" s="16" t="s">
        <v>525</v>
      </c>
      <c r="I173" s="35" t="s">
        <v>455</v>
      </c>
      <c r="J173" s="16" t="s">
        <v>170</v>
      </c>
      <c r="K173" s="16" t="s">
        <v>432</v>
      </c>
      <c r="L173" s="16" t="s">
        <v>432</v>
      </c>
      <c r="M173" s="16" t="s">
        <v>433</v>
      </c>
      <c r="N173" s="16" t="s">
        <v>755</v>
      </c>
      <c r="O173" s="16" t="s">
        <v>756</v>
      </c>
    </row>
    <row r="174" spans="1:15">
      <c r="A174" s="15">
        <v>242</v>
      </c>
      <c r="B174" s="16">
        <v>4066</v>
      </c>
      <c r="C174" s="17" t="s">
        <v>64</v>
      </c>
      <c r="D174" s="18">
        <v>80426571</v>
      </c>
      <c r="E174" s="18" t="e">
        <v>#N/A</v>
      </c>
      <c r="F174" s="18">
        <v>80426571</v>
      </c>
      <c r="G174" s="17" t="s">
        <v>1230</v>
      </c>
      <c r="H174" s="16" t="s">
        <v>525</v>
      </c>
      <c r="I174" s="35" t="s">
        <v>455</v>
      </c>
      <c r="J174" s="16" t="s">
        <v>170</v>
      </c>
      <c r="K174" s="16" t="s">
        <v>293</v>
      </c>
      <c r="L174" s="16" t="s">
        <v>293</v>
      </c>
      <c r="M174" s="16" t="s">
        <v>76</v>
      </c>
      <c r="N174" s="16" t="s">
        <v>76</v>
      </c>
      <c r="O174" s="16" t="s">
        <v>76</v>
      </c>
    </row>
    <row r="175" spans="1:15" hidden="1">
      <c r="A175" s="15">
        <v>243</v>
      </c>
      <c r="B175" s="16">
        <v>4066</v>
      </c>
      <c r="C175" s="17" t="s">
        <v>64</v>
      </c>
      <c r="D175" s="18">
        <v>9396415</v>
      </c>
      <c r="E175" s="18">
        <v>9396415</v>
      </c>
      <c r="F175" s="18">
        <v>9396415</v>
      </c>
      <c r="G175" s="17" t="s">
        <v>1235</v>
      </c>
      <c r="H175" s="16" t="s">
        <v>525</v>
      </c>
      <c r="I175" s="35" t="s">
        <v>455</v>
      </c>
      <c r="J175" s="16" t="s">
        <v>170</v>
      </c>
      <c r="K175" s="16" t="s">
        <v>723</v>
      </c>
      <c r="L175" s="16" t="s">
        <v>723</v>
      </c>
      <c r="M175" s="16" t="s">
        <v>76</v>
      </c>
      <c r="N175" s="16" t="s">
        <v>76</v>
      </c>
      <c r="O175" s="16" t="s">
        <v>76</v>
      </c>
    </row>
    <row r="176" spans="1:15" hidden="1">
      <c r="A176" s="15">
        <v>244</v>
      </c>
      <c r="B176" s="16">
        <v>4066</v>
      </c>
      <c r="C176" s="17" t="s">
        <v>64</v>
      </c>
      <c r="D176" s="18">
        <v>79291371</v>
      </c>
      <c r="E176" s="18">
        <v>79291371</v>
      </c>
      <c r="F176" s="18">
        <v>79291371</v>
      </c>
      <c r="G176" s="17" t="s">
        <v>1241</v>
      </c>
      <c r="H176" s="16" t="s">
        <v>525</v>
      </c>
      <c r="I176" s="35" t="s">
        <v>455</v>
      </c>
      <c r="J176" s="16" t="s">
        <v>170</v>
      </c>
      <c r="K176" s="16" t="s">
        <v>477</v>
      </c>
      <c r="L176" s="16" t="s">
        <v>477</v>
      </c>
      <c r="M176" s="16" t="s">
        <v>478</v>
      </c>
      <c r="N176" s="16" t="s">
        <v>479</v>
      </c>
      <c r="O176" s="16" t="s">
        <v>480</v>
      </c>
    </row>
    <row r="177" spans="1:15">
      <c r="A177" s="15">
        <v>245</v>
      </c>
      <c r="B177" s="16">
        <v>4066</v>
      </c>
      <c r="C177" s="17" t="s">
        <v>64</v>
      </c>
      <c r="D177" s="18">
        <v>79596745</v>
      </c>
      <c r="E177" s="18" t="e">
        <v>#N/A</v>
      </c>
      <c r="F177" s="18">
        <v>79596745</v>
      </c>
      <c r="G177" s="17" t="s">
        <v>1245</v>
      </c>
      <c r="H177" s="16" t="s">
        <v>525</v>
      </c>
      <c r="I177" s="35" t="s">
        <v>455</v>
      </c>
      <c r="J177" s="16" t="s">
        <v>170</v>
      </c>
      <c r="K177" s="16" t="s">
        <v>293</v>
      </c>
      <c r="L177" s="16" t="s">
        <v>293</v>
      </c>
      <c r="M177" s="16" t="s">
        <v>76</v>
      </c>
      <c r="N177" s="16" t="s">
        <v>76</v>
      </c>
      <c r="O177" s="16" t="s">
        <v>76</v>
      </c>
    </row>
    <row r="178" spans="1:15" hidden="1">
      <c r="A178" s="15">
        <v>246</v>
      </c>
      <c r="B178" s="16">
        <v>4066</v>
      </c>
      <c r="C178" s="17" t="s">
        <v>64</v>
      </c>
      <c r="D178" s="18">
        <v>79535729</v>
      </c>
      <c r="E178" s="18">
        <v>79535729</v>
      </c>
      <c r="F178" s="18">
        <v>79535729</v>
      </c>
      <c r="G178" s="17" t="s">
        <v>1251</v>
      </c>
      <c r="H178" s="16" t="s">
        <v>525</v>
      </c>
      <c r="I178" s="35" t="s">
        <v>455</v>
      </c>
      <c r="J178" s="16" t="s">
        <v>170</v>
      </c>
      <c r="K178" s="16" t="s">
        <v>351</v>
      </c>
      <c r="L178" s="16" t="s">
        <v>351</v>
      </c>
      <c r="M178" s="16" t="s">
        <v>76</v>
      </c>
      <c r="N178" s="16" t="s">
        <v>76</v>
      </c>
      <c r="O178" s="16" t="s">
        <v>76</v>
      </c>
    </row>
    <row r="179" spans="1:15" hidden="1">
      <c r="A179" s="15">
        <v>247</v>
      </c>
      <c r="B179" s="16">
        <v>4066</v>
      </c>
      <c r="C179" s="17" t="s">
        <v>64</v>
      </c>
      <c r="D179" s="18">
        <v>79467834</v>
      </c>
      <c r="E179" s="18">
        <v>79467834</v>
      </c>
      <c r="F179" s="18">
        <v>79467834</v>
      </c>
      <c r="G179" s="17" t="s">
        <v>1256</v>
      </c>
      <c r="H179" s="16" t="s">
        <v>525</v>
      </c>
      <c r="I179" s="35" t="s">
        <v>455</v>
      </c>
      <c r="J179" s="16" t="s">
        <v>170</v>
      </c>
      <c r="K179" s="16" t="s">
        <v>293</v>
      </c>
      <c r="L179" s="16" t="s">
        <v>293</v>
      </c>
      <c r="M179" s="16" t="s">
        <v>76</v>
      </c>
      <c r="N179" s="16" t="s">
        <v>76</v>
      </c>
      <c r="O179" s="16" t="s">
        <v>76</v>
      </c>
    </row>
    <row r="180" spans="1:15">
      <c r="A180" s="15">
        <v>249</v>
      </c>
      <c r="B180" s="16">
        <v>4066</v>
      </c>
      <c r="C180" s="17" t="s">
        <v>64</v>
      </c>
      <c r="D180" s="18">
        <v>3274658</v>
      </c>
      <c r="E180" s="18" t="e">
        <v>#N/A</v>
      </c>
      <c r="F180" s="18">
        <v>3274658</v>
      </c>
      <c r="G180" s="17" t="s">
        <v>1261</v>
      </c>
      <c r="H180" s="16" t="s">
        <v>525</v>
      </c>
      <c r="I180" s="35" t="s">
        <v>455</v>
      </c>
      <c r="J180" s="16" t="s">
        <v>170</v>
      </c>
      <c r="K180" s="16" t="s">
        <v>293</v>
      </c>
      <c r="L180" s="16" t="s">
        <v>293</v>
      </c>
      <c r="M180" s="16" t="s">
        <v>76</v>
      </c>
      <c r="N180" s="16" t="s">
        <v>76</v>
      </c>
      <c r="O180" s="16" t="s">
        <v>76</v>
      </c>
    </row>
    <row r="181" spans="1:15" hidden="1">
      <c r="A181" s="15">
        <v>250</v>
      </c>
      <c r="B181" s="16">
        <v>4066</v>
      </c>
      <c r="C181" s="17" t="s">
        <v>64</v>
      </c>
      <c r="D181" s="18">
        <v>79463869</v>
      </c>
      <c r="E181" s="18">
        <v>79463869</v>
      </c>
      <c r="F181" s="18">
        <v>79463869</v>
      </c>
      <c r="G181" s="17" t="s">
        <v>1266</v>
      </c>
      <c r="H181" s="16" t="s">
        <v>525</v>
      </c>
      <c r="I181" s="35" t="s">
        <v>455</v>
      </c>
      <c r="J181" s="16" t="s">
        <v>170</v>
      </c>
      <c r="K181" s="16" t="s">
        <v>293</v>
      </c>
      <c r="L181" s="16" t="s">
        <v>293</v>
      </c>
      <c r="M181" s="16" t="s">
        <v>76</v>
      </c>
      <c r="N181" s="16" t="s">
        <v>76</v>
      </c>
      <c r="O181" s="16" t="s">
        <v>76</v>
      </c>
    </row>
    <row r="182" spans="1:15" hidden="1">
      <c r="A182" s="15">
        <v>252</v>
      </c>
      <c r="B182" s="16">
        <v>4066</v>
      </c>
      <c r="C182" s="17" t="s">
        <v>64</v>
      </c>
      <c r="D182" s="18">
        <v>74752974</v>
      </c>
      <c r="E182" s="18">
        <v>74752974</v>
      </c>
      <c r="F182" s="18">
        <v>74752974</v>
      </c>
      <c r="G182" s="17" t="s">
        <v>1271</v>
      </c>
      <c r="H182" s="16" t="s">
        <v>525</v>
      </c>
      <c r="I182" s="35" t="s">
        <v>455</v>
      </c>
      <c r="J182" s="16" t="s">
        <v>170</v>
      </c>
      <c r="K182" s="16" t="s">
        <v>538</v>
      </c>
      <c r="L182" s="16" t="s">
        <v>538</v>
      </c>
      <c r="M182" s="16" t="s">
        <v>76</v>
      </c>
      <c r="N182" s="16" t="s">
        <v>76</v>
      </c>
      <c r="O182" s="16" t="s">
        <v>76</v>
      </c>
    </row>
    <row r="183" spans="1:15" hidden="1">
      <c r="A183" s="15">
        <v>253</v>
      </c>
      <c r="B183" s="16">
        <v>4066</v>
      </c>
      <c r="C183" s="17" t="s">
        <v>64</v>
      </c>
      <c r="D183" s="18">
        <v>80426703</v>
      </c>
      <c r="E183" s="18">
        <v>80426703</v>
      </c>
      <c r="F183" s="18">
        <v>80426703</v>
      </c>
      <c r="G183" s="17" t="s">
        <v>1275</v>
      </c>
      <c r="H183" s="16" t="s">
        <v>525</v>
      </c>
      <c r="I183" s="21" t="s">
        <v>455</v>
      </c>
      <c r="J183" s="16" t="s">
        <v>181</v>
      </c>
      <c r="K183" s="16" t="s">
        <v>182</v>
      </c>
      <c r="L183" s="16" t="s">
        <v>182</v>
      </c>
      <c r="M183" s="16" t="s">
        <v>76</v>
      </c>
      <c r="N183" s="16" t="s">
        <v>76</v>
      </c>
      <c r="O183" s="16" t="s">
        <v>76</v>
      </c>
    </row>
    <row r="184" spans="1:15">
      <c r="A184" s="15">
        <v>254</v>
      </c>
      <c r="B184" s="16">
        <v>4066</v>
      </c>
      <c r="C184" s="17" t="s">
        <v>64</v>
      </c>
      <c r="D184" s="18">
        <v>86044092</v>
      </c>
      <c r="E184" s="18" t="e">
        <v>#N/A</v>
      </c>
      <c r="F184" s="18">
        <v>86044092</v>
      </c>
      <c r="G184" s="17" t="s">
        <v>1281</v>
      </c>
      <c r="H184" s="16" t="s">
        <v>525</v>
      </c>
      <c r="I184" s="35" t="s">
        <v>455</v>
      </c>
      <c r="J184" s="16" t="s">
        <v>170</v>
      </c>
      <c r="K184" s="16" t="s">
        <v>293</v>
      </c>
      <c r="L184" s="16" t="s">
        <v>293</v>
      </c>
      <c r="M184" s="16" t="s">
        <v>76</v>
      </c>
      <c r="N184" s="16" t="s">
        <v>76</v>
      </c>
      <c r="O184" s="16" t="s">
        <v>76</v>
      </c>
    </row>
    <row r="185" spans="1:15" hidden="1">
      <c r="A185" s="15">
        <v>255</v>
      </c>
      <c r="B185" s="16">
        <v>4066</v>
      </c>
      <c r="C185" s="17" t="s">
        <v>64</v>
      </c>
      <c r="D185" s="18">
        <v>79580628</v>
      </c>
      <c r="E185" s="18">
        <v>79580628</v>
      </c>
      <c r="F185" s="18">
        <v>79580628</v>
      </c>
      <c r="G185" s="17" t="s">
        <v>1286</v>
      </c>
      <c r="H185" s="16" t="s">
        <v>525</v>
      </c>
      <c r="I185" s="35" t="s">
        <v>455</v>
      </c>
      <c r="J185" s="16" t="s">
        <v>170</v>
      </c>
      <c r="K185" s="16" t="s">
        <v>293</v>
      </c>
      <c r="L185" s="16" t="s">
        <v>293</v>
      </c>
      <c r="M185" s="16" t="s">
        <v>76</v>
      </c>
      <c r="N185" s="16" t="s">
        <v>76</v>
      </c>
      <c r="O185" s="16" t="s">
        <v>76</v>
      </c>
    </row>
    <row r="186" spans="1:15" hidden="1">
      <c r="A186" s="15">
        <v>256</v>
      </c>
      <c r="B186" s="16">
        <v>4066</v>
      </c>
      <c r="C186" s="17" t="s">
        <v>64</v>
      </c>
      <c r="D186" s="18">
        <v>73155668</v>
      </c>
      <c r="E186" s="18">
        <v>73155668</v>
      </c>
      <c r="F186" s="18">
        <v>73155668</v>
      </c>
      <c r="G186" s="17" t="s">
        <v>1291</v>
      </c>
      <c r="H186" s="16" t="s">
        <v>525</v>
      </c>
      <c r="I186" s="35" t="s">
        <v>455</v>
      </c>
      <c r="J186" s="16" t="s">
        <v>170</v>
      </c>
      <c r="K186" s="16" t="s">
        <v>293</v>
      </c>
      <c r="L186" s="16" t="s">
        <v>293</v>
      </c>
      <c r="M186" s="16" t="s">
        <v>76</v>
      </c>
      <c r="N186" s="16" t="s">
        <v>76</v>
      </c>
      <c r="O186" s="16" t="s">
        <v>76</v>
      </c>
    </row>
    <row r="187" spans="1:15" hidden="1">
      <c r="A187" s="15">
        <v>257</v>
      </c>
      <c r="B187" s="16">
        <v>4066</v>
      </c>
      <c r="C187" s="17" t="s">
        <v>64</v>
      </c>
      <c r="D187" s="18">
        <v>11187810</v>
      </c>
      <c r="E187" s="18">
        <v>11187810</v>
      </c>
      <c r="F187" s="18">
        <v>11187810</v>
      </c>
      <c r="G187" s="17" t="s">
        <v>1296</v>
      </c>
      <c r="H187" s="16" t="s">
        <v>525</v>
      </c>
      <c r="I187" s="35" t="s">
        <v>455</v>
      </c>
      <c r="J187" s="16" t="s">
        <v>170</v>
      </c>
      <c r="K187" s="16" t="s">
        <v>293</v>
      </c>
      <c r="L187" s="16" t="s">
        <v>293</v>
      </c>
      <c r="M187" s="16" t="s">
        <v>76</v>
      </c>
      <c r="N187" s="16" t="s">
        <v>76</v>
      </c>
      <c r="O187" s="16" t="s">
        <v>76</v>
      </c>
    </row>
    <row r="188" spans="1:15" hidden="1">
      <c r="A188" s="15">
        <v>259</v>
      </c>
      <c r="B188" s="16">
        <v>4066</v>
      </c>
      <c r="C188" s="17" t="s">
        <v>64</v>
      </c>
      <c r="D188" s="18">
        <v>79405652</v>
      </c>
      <c r="E188" s="18">
        <v>79405652</v>
      </c>
      <c r="F188" s="18">
        <v>79405652</v>
      </c>
      <c r="G188" s="17" t="s">
        <v>1301</v>
      </c>
      <c r="H188" s="16" t="s">
        <v>525</v>
      </c>
      <c r="I188" s="35" t="s">
        <v>455</v>
      </c>
      <c r="J188" s="16" t="s">
        <v>170</v>
      </c>
      <c r="K188" s="16" t="s">
        <v>432</v>
      </c>
      <c r="L188" s="16" t="s">
        <v>432</v>
      </c>
      <c r="M188" s="16" t="s">
        <v>433</v>
      </c>
      <c r="N188" s="16" t="s">
        <v>434</v>
      </c>
      <c r="O188" s="16" t="s">
        <v>435</v>
      </c>
    </row>
    <row r="189" spans="1:15">
      <c r="A189" s="15">
        <v>260</v>
      </c>
      <c r="B189" s="16">
        <v>4066</v>
      </c>
      <c r="C189" s="17" t="s">
        <v>64</v>
      </c>
      <c r="D189" s="18">
        <v>12997831</v>
      </c>
      <c r="E189" s="18" t="e">
        <v>#N/A</v>
      </c>
      <c r="F189" s="18" t="e">
        <v>#N/A</v>
      </c>
      <c r="G189" s="17" t="s">
        <v>1307</v>
      </c>
      <c r="H189" s="16" t="s">
        <v>525</v>
      </c>
      <c r="I189" s="35" t="s">
        <v>455</v>
      </c>
      <c r="J189" s="16" t="s">
        <v>170</v>
      </c>
      <c r="K189" s="16" t="s">
        <v>574</v>
      </c>
      <c r="L189" s="16" t="s">
        <v>574</v>
      </c>
      <c r="M189" s="16" t="s">
        <v>463</v>
      </c>
      <c r="N189" s="16" t="s">
        <v>510</v>
      </c>
      <c r="O189" s="16" t="s">
        <v>511</v>
      </c>
    </row>
    <row r="190" spans="1:15" hidden="1">
      <c r="A190" s="15">
        <v>261</v>
      </c>
      <c r="B190" s="16">
        <v>4066</v>
      </c>
      <c r="C190" s="17" t="s">
        <v>64</v>
      </c>
      <c r="D190" s="18">
        <v>91473937</v>
      </c>
      <c r="E190" s="18">
        <v>91473937</v>
      </c>
      <c r="F190" s="18">
        <v>91473937</v>
      </c>
      <c r="G190" s="17" t="s">
        <v>1312</v>
      </c>
      <c r="H190" s="16" t="s">
        <v>525</v>
      </c>
      <c r="I190" s="21" t="s">
        <v>455</v>
      </c>
      <c r="J190" s="16" t="s">
        <v>181</v>
      </c>
      <c r="K190" s="16" t="s">
        <v>182</v>
      </c>
      <c r="L190" s="16" t="s">
        <v>182</v>
      </c>
      <c r="M190" s="16" t="s">
        <v>145</v>
      </c>
      <c r="N190" s="16" t="s">
        <v>1314</v>
      </c>
      <c r="O190" s="16" t="s">
        <v>559</v>
      </c>
    </row>
    <row r="191" spans="1:15" hidden="1">
      <c r="A191" s="15">
        <v>262</v>
      </c>
      <c r="B191" s="16">
        <v>4066</v>
      </c>
      <c r="C191" s="17" t="s">
        <v>64</v>
      </c>
      <c r="D191" s="18">
        <v>94279541</v>
      </c>
      <c r="E191" s="18">
        <v>94279541</v>
      </c>
      <c r="F191" s="18">
        <v>94279541</v>
      </c>
      <c r="G191" s="17" t="s">
        <v>1318</v>
      </c>
      <c r="H191" s="16" t="s">
        <v>525</v>
      </c>
      <c r="I191" s="35" t="s">
        <v>455</v>
      </c>
      <c r="J191" s="16" t="s">
        <v>170</v>
      </c>
      <c r="K191" s="16" t="s">
        <v>432</v>
      </c>
      <c r="L191" s="16" t="s">
        <v>432</v>
      </c>
      <c r="M191" s="16" t="s">
        <v>433</v>
      </c>
      <c r="N191" s="16" t="s">
        <v>496</v>
      </c>
      <c r="O191" s="16" t="s">
        <v>497</v>
      </c>
    </row>
    <row r="192" spans="1:15">
      <c r="A192" s="15">
        <v>263</v>
      </c>
      <c r="B192" s="16">
        <v>4066</v>
      </c>
      <c r="C192" s="17" t="s">
        <v>64</v>
      </c>
      <c r="D192" s="18">
        <v>19459563</v>
      </c>
      <c r="E192" s="18" t="e">
        <v>#N/A</v>
      </c>
      <c r="F192" s="18">
        <v>19459563</v>
      </c>
      <c r="G192" s="17" t="s">
        <v>1323</v>
      </c>
      <c r="H192" s="16" t="s">
        <v>525</v>
      </c>
      <c r="I192" s="35" t="s">
        <v>455</v>
      </c>
      <c r="J192" s="16" t="s">
        <v>170</v>
      </c>
      <c r="K192" s="16" t="s">
        <v>293</v>
      </c>
      <c r="L192" s="16" t="s">
        <v>293</v>
      </c>
      <c r="M192" s="16" t="s">
        <v>76</v>
      </c>
      <c r="N192" s="16" t="s">
        <v>76</v>
      </c>
      <c r="O192" s="16" t="s">
        <v>76</v>
      </c>
    </row>
    <row r="193" spans="1:15" hidden="1">
      <c r="A193" s="15">
        <v>264</v>
      </c>
      <c r="B193" s="16">
        <v>4066</v>
      </c>
      <c r="C193" s="17" t="s">
        <v>64</v>
      </c>
      <c r="D193" s="18">
        <v>79597449</v>
      </c>
      <c r="E193" s="18">
        <v>79597449</v>
      </c>
      <c r="F193" s="18">
        <v>79597449</v>
      </c>
      <c r="G193" s="17" t="s">
        <v>1329</v>
      </c>
      <c r="H193" s="16" t="s">
        <v>525</v>
      </c>
      <c r="I193" s="35" t="s">
        <v>455</v>
      </c>
      <c r="J193" s="16" t="s">
        <v>259</v>
      </c>
      <c r="K193" s="16" t="s">
        <v>1331</v>
      </c>
      <c r="L193" s="16" t="s">
        <v>1331</v>
      </c>
      <c r="M193" s="16" t="s">
        <v>76</v>
      </c>
      <c r="N193" s="16" t="s">
        <v>76</v>
      </c>
      <c r="O193" s="16" t="s">
        <v>76</v>
      </c>
    </row>
    <row r="194" spans="1:15">
      <c r="A194" s="15">
        <v>266</v>
      </c>
      <c r="B194" s="16">
        <v>4066</v>
      </c>
      <c r="C194" s="17" t="s">
        <v>64</v>
      </c>
      <c r="D194" s="18">
        <v>11409637</v>
      </c>
      <c r="E194" s="18" t="e">
        <v>#N/A</v>
      </c>
      <c r="F194" s="18">
        <v>11409637</v>
      </c>
      <c r="G194" s="17" t="s">
        <v>1335</v>
      </c>
      <c r="H194" s="16" t="s">
        <v>525</v>
      </c>
      <c r="I194" s="35" t="s">
        <v>455</v>
      </c>
      <c r="J194" s="16" t="s">
        <v>170</v>
      </c>
      <c r="K194" s="16" t="s">
        <v>293</v>
      </c>
      <c r="L194" s="16" t="s">
        <v>293</v>
      </c>
      <c r="M194" s="16" t="s">
        <v>76</v>
      </c>
      <c r="N194" s="16" t="s">
        <v>76</v>
      </c>
      <c r="O194" s="16" t="s">
        <v>76</v>
      </c>
    </row>
    <row r="195" spans="1:15" hidden="1">
      <c r="A195" s="15">
        <v>268</v>
      </c>
      <c r="B195" s="16">
        <v>4066</v>
      </c>
      <c r="C195" s="17" t="s">
        <v>64</v>
      </c>
      <c r="D195" s="18">
        <v>18493684</v>
      </c>
      <c r="E195" s="18">
        <v>18493684</v>
      </c>
      <c r="F195" s="18">
        <v>18493684</v>
      </c>
      <c r="G195" s="17" t="s">
        <v>1340</v>
      </c>
      <c r="H195" s="16" t="s">
        <v>525</v>
      </c>
      <c r="I195" s="35" t="s">
        <v>455</v>
      </c>
      <c r="J195" s="16" t="s">
        <v>170</v>
      </c>
      <c r="K195" s="16" t="s">
        <v>432</v>
      </c>
      <c r="L195" s="16" t="s">
        <v>432</v>
      </c>
      <c r="M195" s="16" t="s">
        <v>433</v>
      </c>
      <c r="N195" s="16" t="s">
        <v>662</v>
      </c>
      <c r="O195" s="16" t="s">
        <v>663</v>
      </c>
    </row>
    <row r="196" spans="1:15">
      <c r="A196" s="15">
        <v>269</v>
      </c>
      <c r="B196" s="16">
        <v>4066</v>
      </c>
      <c r="C196" s="17" t="s">
        <v>64</v>
      </c>
      <c r="D196" s="18">
        <v>17417018</v>
      </c>
      <c r="E196" s="18" t="e">
        <v>#N/A</v>
      </c>
      <c r="F196" s="18">
        <v>17417018</v>
      </c>
      <c r="G196" s="17" t="s">
        <v>1345</v>
      </c>
      <c r="H196" s="16" t="s">
        <v>525</v>
      </c>
      <c r="I196" s="35" t="s">
        <v>455</v>
      </c>
      <c r="J196" s="16" t="s">
        <v>170</v>
      </c>
      <c r="K196" s="16" t="s">
        <v>293</v>
      </c>
      <c r="L196" s="16" t="s">
        <v>293</v>
      </c>
      <c r="M196" s="16" t="s">
        <v>76</v>
      </c>
      <c r="N196" s="16" t="s">
        <v>76</v>
      </c>
      <c r="O196" s="16" t="s">
        <v>76</v>
      </c>
    </row>
    <row r="197" spans="1:15" hidden="1">
      <c r="A197" s="15">
        <v>270</v>
      </c>
      <c r="B197" s="16">
        <v>4066</v>
      </c>
      <c r="C197" s="17" t="s">
        <v>64</v>
      </c>
      <c r="D197" s="18">
        <v>80470899</v>
      </c>
      <c r="E197" s="18">
        <v>80470899</v>
      </c>
      <c r="F197" s="18">
        <v>80470899</v>
      </c>
      <c r="G197" s="17" t="s">
        <v>1350</v>
      </c>
      <c r="H197" s="16" t="s">
        <v>603</v>
      </c>
      <c r="I197" s="35" t="s">
        <v>455</v>
      </c>
      <c r="J197" s="16" t="s">
        <v>170</v>
      </c>
      <c r="K197" s="16" t="s">
        <v>293</v>
      </c>
      <c r="L197" s="16" t="s">
        <v>293</v>
      </c>
      <c r="M197" s="16" t="s">
        <v>76</v>
      </c>
      <c r="N197" s="16" t="s">
        <v>76</v>
      </c>
      <c r="O197" s="16" t="s">
        <v>76</v>
      </c>
    </row>
    <row r="198" spans="1:15" hidden="1">
      <c r="A198" s="15">
        <v>271</v>
      </c>
      <c r="B198" s="16">
        <v>4066</v>
      </c>
      <c r="C198" s="17" t="s">
        <v>64</v>
      </c>
      <c r="D198" s="18">
        <v>18131040</v>
      </c>
      <c r="E198" s="18">
        <v>18131040</v>
      </c>
      <c r="F198" s="18">
        <v>18131040</v>
      </c>
      <c r="G198" s="17" t="s">
        <v>1356</v>
      </c>
      <c r="H198" s="16" t="s">
        <v>603</v>
      </c>
      <c r="I198" s="35" t="s">
        <v>455</v>
      </c>
      <c r="J198" s="16" t="s">
        <v>170</v>
      </c>
      <c r="K198" s="16" t="s">
        <v>1358</v>
      </c>
      <c r="L198" s="16" t="s">
        <v>1358</v>
      </c>
      <c r="M198" s="16" t="s">
        <v>1359</v>
      </c>
      <c r="N198" s="16" t="s">
        <v>1360</v>
      </c>
      <c r="O198" s="16" t="s">
        <v>1361</v>
      </c>
    </row>
    <row r="199" spans="1:15">
      <c r="A199" s="15">
        <v>272</v>
      </c>
      <c r="B199" s="16">
        <v>4066</v>
      </c>
      <c r="C199" s="17" t="s">
        <v>64</v>
      </c>
      <c r="D199" s="18">
        <v>76330378</v>
      </c>
      <c r="E199" s="18" t="e">
        <v>#N/A</v>
      </c>
      <c r="F199" s="18">
        <v>76330378</v>
      </c>
      <c r="G199" s="17" t="s">
        <v>1368</v>
      </c>
      <c r="H199" s="16" t="s">
        <v>603</v>
      </c>
      <c r="I199" s="21" t="s">
        <v>455</v>
      </c>
      <c r="J199" s="16" t="s">
        <v>181</v>
      </c>
      <c r="K199" s="16" t="s">
        <v>182</v>
      </c>
      <c r="L199" s="16" t="s">
        <v>182</v>
      </c>
      <c r="M199" s="16" t="s">
        <v>478</v>
      </c>
      <c r="N199" s="16" t="s">
        <v>479</v>
      </c>
      <c r="O199" s="16" t="s">
        <v>480</v>
      </c>
    </row>
    <row r="200" spans="1:15" hidden="1">
      <c r="A200" s="15">
        <v>273</v>
      </c>
      <c r="B200" s="16">
        <v>4066</v>
      </c>
      <c r="C200" s="17" t="s">
        <v>64</v>
      </c>
      <c r="D200" s="18">
        <v>79720047</v>
      </c>
      <c r="E200" s="18">
        <v>79720047</v>
      </c>
      <c r="F200" s="18">
        <v>79720047</v>
      </c>
      <c r="G200" s="17" t="s">
        <v>1373</v>
      </c>
      <c r="H200" s="16" t="s">
        <v>603</v>
      </c>
      <c r="I200" s="35" t="s">
        <v>455</v>
      </c>
      <c r="J200" s="16" t="s">
        <v>170</v>
      </c>
      <c r="K200" s="16" t="s">
        <v>670</v>
      </c>
      <c r="L200" s="16" t="s">
        <v>670</v>
      </c>
      <c r="M200" s="16" t="s">
        <v>671</v>
      </c>
      <c r="N200" s="16" t="s">
        <v>691</v>
      </c>
      <c r="O200" s="16" t="s">
        <v>692</v>
      </c>
    </row>
    <row r="201" spans="1:15" hidden="1">
      <c r="A201" s="15">
        <v>274</v>
      </c>
      <c r="B201" s="16">
        <v>4066</v>
      </c>
      <c r="C201" s="17" t="s">
        <v>64</v>
      </c>
      <c r="D201" s="18">
        <v>79972972</v>
      </c>
      <c r="E201" s="18">
        <v>79972972</v>
      </c>
      <c r="F201" s="18">
        <v>79972972</v>
      </c>
      <c r="G201" s="17" t="s">
        <v>1377</v>
      </c>
      <c r="H201" s="16" t="s">
        <v>603</v>
      </c>
      <c r="I201" s="35" t="s">
        <v>455</v>
      </c>
      <c r="J201" s="16" t="s">
        <v>170</v>
      </c>
      <c r="K201" s="16" t="s">
        <v>293</v>
      </c>
      <c r="L201" s="16" t="s">
        <v>293</v>
      </c>
      <c r="M201" s="16" t="s">
        <v>76</v>
      </c>
      <c r="N201" s="16" t="s">
        <v>76</v>
      </c>
      <c r="O201" s="16" t="s">
        <v>76</v>
      </c>
    </row>
    <row r="202" spans="1:15" hidden="1">
      <c r="A202" s="15">
        <v>275</v>
      </c>
      <c r="B202" s="16">
        <v>4066</v>
      </c>
      <c r="C202" s="17" t="s">
        <v>64</v>
      </c>
      <c r="D202" s="18">
        <v>17357222</v>
      </c>
      <c r="E202" s="18">
        <v>17357222</v>
      </c>
      <c r="F202" s="18">
        <v>17357222</v>
      </c>
      <c r="G202" s="17" t="s">
        <v>1382</v>
      </c>
      <c r="H202" s="16" t="s">
        <v>603</v>
      </c>
      <c r="I202" s="35" t="s">
        <v>455</v>
      </c>
      <c r="J202" s="16" t="s">
        <v>170</v>
      </c>
      <c r="K202" s="16" t="s">
        <v>670</v>
      </c>
      <c r="L202" s="16" t="s">
        <v>670</v>
      </c>
      <c r="M202" s="16" t="s">
        <v>671</v>
      </c>
      <c r="N202" s="16" t="s">
        <v>691</v>
      </c>
      <c r="O202" s="16" t="s">
        <v>692</v>
      </c>
    </row>
    <row r="203" spans="1:15" hidden="1">
      <c r="A203" s="15">
        <v>276</v>
      </c>
      <c r="B203" s="16">
        <v>4066</v>
      </c>
      <c r="C203" s="17" t="s">
        <v>64</v>
      </c>
      <c r="D203" s="18">
        <v>94301766</v>
      </c>
      <c r="E203" s="18">
        <v>94301766</v>
      </c>
      <c r="F203" s="18">
        <v>94301766</v>
      </c>
      <c r="G203" s="17" t="s">
        <v>1387</v>
      </c>
      <c r="H203" s="16" t="s">
        <v>603</v>
      </c>
      <c r="I203" s="35" t="s">
        <v>455</v>
      </c>
      <c r="J203" s="16" t="s">
        <v>170</v>
      </c>
      <c r="K203" s="16" t="s">
        <v>432</v>
      </c>
      <c r="L203" s="16" t="s">
        <v>432</v>
      </c>
      <c r="M203" s="16" t="s">
        <v>433</v>
      </c>
      <c r="N203" s="16" t="s">
        <v>1389</v>
      </c>
      <c r="O203" s="16" t="s">
        <v>435</v>
      </c>
    </row>
    <row r="204" spans="1:15" hidden="1">
      <c r="A204" s="15">
        <v>277</v>
      </c>
      <c r="B204" s="16">
        <v>4066</v>
      </c>
      <c r="C204" s="17" t="s">
        <v>64</v>
      </c>
      <c r="D204" s="18">
        <v>79790737</v>
      </c>
      <c r="E204" s="18">
        <v>79790737</v>
      </c>
      <c r="F204" s="18">
        <v>79790737</v>
      </c>
      <c r="G204" s="17" t="s">
        <v>1395</v>
      </c>
      <c r="H204" s="16" t="s">
        <v>603</v>
      </c>
      <c r="I204" s="35" t="s">
        <v>455</v>
      </c>
      <c r="J204" s="16" t="s">
        <v>170</v>
      </c>
      <c r="K204" s="16" t="s">
        <v>293</v>
      </c>
      <c r="L204" s="16" t="s">
        <v>293</v>
      </c>
      <c r="M204" s="16" t="s">
        <v>76</v>
      </c>
      <c r="N204" s="16" t="s">
        <v>76</v>
      </c>
      <c r="O204" s="16" t="s">
        <v>76</v>
      </c>
    </row>
    <row r="205" spans="1:15">
      <c r="A205" s="15">
        <v>278</v>
      </c>
      <c r="B205" s="16">
        <v>4066</v>
      </c>
      <c r="C205" s="17" t="s">
        <v>64</v>
      </c>
      <c r="D205" s="18">
        <v>80070016</v>
      </c>
      <c r="E205" s="18" t="e">
        <v>#N/A</v>
      </c>
      <c r="F205" s="18">
        <v>80070016</v>
      </c>
      <c r="G205" s="17" t="s">
        <v>1400</v>
      </c>
      <c r="H205" s="16" t="s">
        <v>603</v>
      </c>
      <c r="I205" s="21" t="s">
        <v>455</v>
      </c>
      <c r="J205" s="16" t="s">
        <v>181</v>
      </c>
      <c r="K205" s="16" t="s">
        <v>182</v>
      </c>
      <c r="L205" s="16" t="s">
        <v>182</v>
      </c>
      <c r="M205" s="16" t="s">
        <v>76</v>
      </c>
      <c r="N205" s="16" t="s">
        <v>76</v>
      </c>
      <c r="O205" s="16" t="s">
        <v>76</v>
      </c>
    </row>
    <row r="206" spans="1:15">
      <c r="A206" s="15">
        <v>279</v>
      </c>
      <c r="B206" s="16">
        <v>4066</v>
      </c>
      <c r="C206" s="17" t="s">
        <v>64</v>
      </c>
      <c r="D206" s="18">
        <v>77103667</v>
      </c>
      <c r="E206" s="18" t="e">
        <v>#N/A</v>
      </c>
      <c r="F206" s="18">
        <v>77103667</v>
      </c>
      <c r="G206" s="17" t="s">
        <v>1404</v>
      </c>
      <c r="H206" s="16" t="s">
        <v>603</v>
      </c>
      <c r="I206" s="35" t="s">
        <v>455</v>
      </c>
      <c r="J206" s="16" t="s">
        <v>170</v>
      </c>
      <c r="K206" s="16" t="s">
        <v>293</v>
      </c>
      <c r="L206" s="16" t="s">
        <v>293</v>
      </c>
      <c r="M206" s="16" t="s">
        <v>76</v>
      </c>
      <c r="N206" s="16" t="s">
        <v>76</v>
      </c>
      <c r="O206" s="16" t="s">
        <v>76</v>
      </c>
    </row>
    <row r="207" spans="1:15" hidden="1">
      <c r="A207" s="15">
        <v>280</v>
      </c>
      <c r="B207" s="16">
        <v>4066</v>
      </c>
      <c r="C207" s="17" t="s">
        <v>64</v>
      </c>
      <c r="D207" s="18">
        <v>79864822</v>
      </c>
      <c r="E207" s="18">
        <v>79864822</v>
      </c>
      <c r="F207" s="18">
        <v>79864822</v>
      </c>
      <c r="G207" s="17" t="s">
        <v>1410</v>
      </c>
      <c r="H207" s="16" t="s">
        <v>603</v>
      </c>
      <c r="I207" s="35" t="s">
        <v>455</v>
      </c>
      <c r="J207" s="16" t="s">
        <v>170</v>
      </c>
      <c r="K207" s="16" t="s">
        <v>293</v>
      </c>
      <c r="L207" s="16" t="s">
        <v>293</v>
      </c>
      <c r="M207" s="16" t="s">
        <v>76</v>
      </c>
      <c r="N207" s="16" t="s">
        <v>294</v>
      </c>
      <c r="O207" s="16" t="s">
        <v>295</v>
      </c>
    </row>
    <row r="208" spans="1:15" hidden="1">
      <c r="A208" s="15">
        <v>281</v>
      </c>
      <c r="B208" s="16">
        <v>4066</v>
      </c>
      <c r="C208" s="17" t="s">
        <v>64</v>
      </c>
      <c r="D208" s="18">
        <v>79897354</v>
      </c>
      <c r="E208" s="18">
        <v>79897354</v>
      </c>
      <c r="F208" s="18">
        <v>79897354</v>
      </c>
      <c r="G208" s="17" t="s">
        <v>1415</v>
      </c>
      <c r="H208" s="16" t="s">
        <v>603</v>
      </c>
      <c r="I208" s="35" t="s">
        <v>455</v>
      </c>
      <c r="J208" s="16" t="s">
        <v>170</v>
      </c>
      <c r="K208" s="16" t="s">
        <v>293</v>
      </c>
      <c r="L208" s="16" t="s">
        <v>293</v>
      </c>
      <c r="M208" s="16" t="s">
        <v>76</v>
      </c>
      <c r="N208" s="16" t="s">
        <v>76</v>
      </c>
      <c r="O208" s="16" t="s">
        <v>76</v>
      </c>
    </row>
    <row r="209" spans="1:15" hidden="1">
      <c r="A209" s="15">
        <v>282</v>
      </c>
      <c r="B209" s="16">
        <v>4066</v>
      </c>
      <c r="C209" s="17" t="s">
        <v>64</v>
      </c>
      <c r="D209" s="18">
        <v>79885058</v>
      </c>
      <c r="E209" s="18">
        <v>79885058</v>
      </c>
      <c r="F209" s="18">
        <v>79885058</v>
      </c>
      <c r="G209" s="17" t="s">
        <v>1420</v>
      </c>
      <c r="H209" s="16" t="s">
        <v>603</v>
      </c>
      <c r="I209" s="35" t="s">
        <v>455</v>
      </c>
      <c r="J209" s="16" t="s">
        <v>170</v>
      </c>
      <c r="K209" s="16" t="s">
        <v>723</v>
      </c>
      <c r="L209" s="16" t="s">
        <v>723</v>
      </c>
      <c r="M209" s="16" t="s">
        <v>76</v>
      </c>
      <c r="N209" s="16" t="s">
        <v>76</v>
      </c>
      <c r="O209" s="16" t="s">
        <v>76</v>
      </c>
    </row>
    <row r="210" spans="1:15" hidden="1">
      <c r="A210" s="15">
        <v>283</v>
      </c>
      <c r="B210" s="16">
        <v>4066</v>
      </c>
      <c r="C210" s="17" t="s">
        <v>64</v>
      </c>
      <c r="D210" s="18">
        <v>79756705</v>
      </c>
      <c r="E210" s="18">
        <v>79756705</v>
      </c>
      <c r="F210" s="18">
        <v>79756705</v>
      </c>
      <c r="G210" s="17" t="s">
        <v>1426</v>
      </c>
      <c r="H210" s="16" t="s">
        <v>603</v>
      </c>
      <c r="I210" s="35" t="s">
        <v>455</v>
      </c>
      <c r="J210" s="16" t="s">
        <v>170</v>
      </c>
      <c r="K210" s="16" t="s">
        <v>293</v>
      </c>
      <c r="L210" s="16" t="s">
        <v>293</v>
      </c>
      <c r="M210" s="16" t="s">
        <v>76</v>
      </c>
      <c r="N210" s="16" t="s">
        <v>76</v>
      </c>
      <c r="O210" s="16" t="s">
        <v>76</v>
      </c>
    </row>
    <row r="211" spans="1:15" hidden="1">
      <c r="A211" s="15">
        <v>284</v>
      </c>
      <c r="B211" s="16">
        <v>4066</v>
      </c>
      <c r="C211" s="17" t="s">
        <v>64</v>
      </c>
      <c r="D211" s="18">
        <v>79819561</v>
      </c>
      <c r="E211" s="18">
        <v>79819561</v>
      </c>
      <c r="F211" s="18">
        <v>79819561</v>
      </c>
      <c r="G211" s="17" t="s">
        <v>1430</v>
      </c>
      <c r="H211" s="16" t="s">
        <v>603</v>
      </c>
      <c r="I211" s="35" t="s">
        <v>455</v>
      </c>
      <c r="J211" s="16" t="s">
        <v>170</v>
      </c>
      <c r="K211" s="16" t="s">
        <v>293</v>
      </c>
      <c r="L211" s="16" t="s">
        <v>293</v>
      </c>
      <c r="M211" s="16" t="s">
        <v>76</v>
      </c>
      <c r="N211" s="16" t="s">
        <v>76</v>
      </c>
      <c r="O211" s="16" t="s">
        <v>76</v>
      </c>
    </row>
    <row r="212" spans="1:15" hidden="1">
      <c r="A212" s="15">
        <v>285</v>
      </c>
      <c r="B212" s="16">
        <v>4066</v>
      </c>
      <c r="C212" s="17" t="s">
        <v>64</v>
      </c>
      <c r="D212" s="18">
        <v>93402642</v>
      </c>
      <c r="E212" s="18">
        <v>93402642</v>
      </c>
      <c r="F212" s="18">
        <v>93402642</v>
      </c>
      <c r="G212" s="17" t="s">
        <v>1435</v>
      </c>
      <c r="H212" s="16" t="s">
        <v>603</v>
      </c>
      <c r="I212" s="35" t="s">
        <v>455</v>
      </c>
      <c r="J212" s="16" t="s">
        <v>170</v>
      </c>
      <c r="K212" s="16" t="s">
        <v>293</v>
      </c>
      <c r="L212" s="16" t="s">
        <v>293</v>
      </c>
      <c r="M212" s="16" t="s">
        <v>76</v>
      </c>
      <c r="N212" s="16" t="s">
        <v>76</v>
      </c>
      <c r="O212" s="16" t="s">
        <v>76</v>
      </c>
    </row>
    <row r="213" spans="1:15" hidden="1">
      <c r="A213" s="15">
        <v>286</v>
      </c>
      <c r="B213" s="16">
        <v>4066</v>
      </c>
      <c r="C213" s="17" t="s">
        <v>64</v>
      </c>
      <c r="D213" s="18">
        <v>79830797</v>
      </c>
      <c r="E213" s="18">
        <v>79830797</v>
      </c>
      <c r="F213" s="18">
        <v>79830797</v>
      </c>
      <c r="G213" s="17" t="s">
        <v>1442</v>
      </c>
      <c r="H213" s="16" t="s">
        <v>603</v>
      </c>
      <c r="I213" s="35" t="s">
        <v>455</v>
      </c>
      <c r="J213" s="16" t="s">
        <v>170</v>
      </c>
      <c r="K213" s="16" t="s">
        <v>723</v>
      </c>
      <c r="L213" s="16" t="s">
        <v>723</v>
      </c>
      <c r="M213" s="16" t="s">
        <v>76</v>
      </c>
      <c r="N213" s="16" t="s">
        <v>76</v>
      </c>
      <c r="O213" s="16" t="s">
        <v>76</v>
      </c>
    </row>
    <row r="214" spans="1:15" hidden="1">
      <c r="A214" s="15">
        <v>288</v>
      </c>
      <c r="B214" s="16">
        <v>4066</v>
      </c>
      <c r="C214" s="17" t="s">
        <v>64</v>
      </c>
      <c r="D214" s="18">
        <v>4134123</v>
      </c>
      <c r="E214" s="18">
        <v>4134123</v>
      </c>
      <c r="F214" s="18">
        <v>4134123</v>
      </c>
      <c r="G214" s="17" t="s">
        <v>1447</v>
      </c>
      <c r="H214" s="16" t="s">
        <v>603</v>
      </c>
      <c r="I214" s="35" t="s">
        <v>455</v>
      </c>
      <c r="J214" s="16" t="s">
        <v>170</v>
      </c>
      <c r="K214" s="16" t="s">
        <v>293</v>
      </c>
      <c r="L214" s="16" t="s">
        <v>293</v>
      </c>
      <c r="M214" s="16" t="s">
        <v>76</v>
      </c>
      <c r="N214" s="16" t="s">
        <v>76</v>
      </c>
      <c r="O214" s="16" t="s">
        <v>76</v>
      </c>
    </row>
    <row r="215" spans="1:15" hidden="1">
      <c r="A215" s="15">
        <v>289</v>
      </c>
      <c r="B215" s="16">
        <v>4066</v>
      </c>
      <c r="C215" s="17" t="s">
        <v>64</v>
      </c>
      <c r="D215" s="18">
        <v>80008275</v>
      </c>
      <c r="E215" s="18">
        <v>80008275</v>
      </c>
      <c r="F215" s="18">
        <v>80008275</v>
      </c>
      <c r="G215" s="17" t="s">
        <v>1451</v>
      </c>
      <c r="H215" s="16" t="s">
        <v>603</v>
      </c>
      <c r="I215" s="35" t="s">
        <v>455</v>
      </c>
      <c r="J215" s="16" t="s">
        <v>170</v>
      </c>
      <c r="K215" s="16" t="s">
        <v>171</v>
      </c>
      <c r="L215" s="16" t="s">
        <v>171</v>
      </c>
      <c r="M215" s="16" t="s">
        <v>76</v>
      </c>
      <c r="N215" s="16" t="s">
        <v>76</v>
      </c>
      <c r="O215" s="16" t="s">
        <v>76</v>
      </c>
    </row>
    <row r="216" spans="1:15" hidden="1">
      <c r="A216" s="15">
        <v>290</v>
      </c>
      <c r="B216" s="16">
        <v>4066</v>
      </c>
      <c r="C216" s="17" t="s">
        <v>64</v>
      </c>
      <c r="D216" s="18">
        <v>75035118</v>
      </c>
      <c r="E216" s="18">
        <v>75035118</v>
      </c>
      <c r="F216" s="18">
        <v>75035118</v>
      </c>
      <c r="G216" s="17" t="s">
        <v>1456</v>
      </c>
      <c r="H216" s="16" t="s">
        <v>603</v>
      </c>
      <c r="I216" s="35" t="s">
        <v>455</v>
      </c>
      <c r="J216" s="16" t="s">
        <v>170</v>
      </c>
      <c r="K216" s="16" t="s">
        <v>723</v>
      </c>
      <c r="L216" s="16" t="s">
        <v>723</v>
      </c>
      <c r="M216" s="16" t="s">
        <v>76</v>
      </c>
      <c r="N216" s="16" t="s">
        <v>76</v>
      </c>
      <c r="O216" s="16" t="s">
        <v>76</v>
      </c>
    </row>
    <row r="217" spans="1:15">
      <c r="A217" s="15">
        <v>291</v>
      </c>
      <c r="B217" s="16">
        <v>4066</v>
      </c>
      <c r="C217" s="17" t="s">
        <v>64</v>
      </c>
      <c r="D217" s="18">
        <v>93452882</v>
      </c>
      <c r="E217" s="18" t="e">
        <v>#N/A</v>
      </c>
      <c r="F217" s="18">
        <v>93452882</v>
      </c>
      <c r="G217" s="17" t="s">
        <v>1461</v>
      </c>
      <c r="H217" s="16" t="s">
        <v>603</v>
      </c>
      <c r="I217" s="35" t="s">
        <v>455</v>
      </c>
      <c r="J217" s="16" t="s">
        <v>170</v>
      </c>
      <c r="K217" s="16" t="s">
        <v>723</v>
      </c>
      <c r="L217" s="16" t="s">
        <v>723</v>
      </c>
      <c r="M217" s="16" t="s">
        <v>76</v>
      </c>
      <c r="N217" s="16" t="s">
        <v>76</v>
      </c>
      <c r="O217" s="16" t="s">
        <v>76</v>
      </c>
    </row>
    <row r="218" spans="1:15">
      <c r="A218" s="15">
        <v>292</v>
      </c>
      <c r="B218" s="16">
        <v>4066</v>
      </c>
      <c r="C218" s="17" t="s">
        <v>64</v>
      </c>
      <c r="D218" s="18">
        <v>93399528</v>
      </c>
      <c r="E218" s="18" t="e">
        <v>#N/A</v>
      </c>
      <c r="F218" s="18">
        <v>93399528</v>
      </c>
      <c r="G218" s="17" t="s">
        <v>1467</v>
      </c>
      <c r="H218" s="16" t="s">
        <v>603</v>
      </c>
      <c r="I218" s="35" t="s">
        <v>455</v>
      </c>
      <c r="J218" s="16" t="s">
        <v>170</v>
      </c>
      <c r="K218" s="16" t="s">
        <v>293</v>
      </c>
      <c r="L218" s="16" t="s">
        <v>293</v>
      </c>
      <c r="M218" s="16" t="s">
        <v>76</v>
      </c>
      <c r="N218" s="16" t="s">
        <v>76</v>
      </c>
      <c r="O218" s="16" t="s">
        <v>76</v>
      </c>
    </row>
    <row r="219" spans="1:15" hidden="1">
      <c r="A219" s="15">
        <v>293</v>
      </c>
      <c r="B219" s="16">
        <v>4066</v>
      </c>
      <c r="C219" s="17" t="s">
        <v>112</v>
      </c>
      <c r="D219" s="18">
        <v>37722333</v>
      </c>
      <c r="E219" s="18">
        <v>37722333</v>
      </c>
      <c r="F219" s="18">
        <v>37722333</v>
      </c>
      <c r="G219" s="17" t="s">
        <v>1472</v>
      </c>
      <c r="H219" s="16" t="s">
        <v>603</v>
      </c>
      <c r="I219" s="35" t="s">
        <v>455</v>
      </c>
      <c r="J219" s="16" t="s">
        <v>259</v>
      </c>
      <c r="K219" s="16" t="s">
        <v>1474</v>
      </c>
      <c r="L219" s="16" t="s">
        <v>1474</v>
      </c>
      <c r="M219" s="16" t="s">
        <v>76</v>
      </c>
      <c r="N219" s="16" t="s">
        <v>76</v>
      </c>
      <c r="O219" s="16" t="s">
        <v>76</v>
      </c>
    </row>
    <row r="220" spans="1:15" hidden="1">
      <c r="A220" s="15">
        <v>294</v>
      </c>
      <c r="B220" s="16">
        <v>4066</v>
      </c>
      <c r="C220" s="17" t="s">
        <v>64</v>
      </c>
      <c r="D220" s="18">
        <v>7175935</v>
      </c>
      <c r="E220" s="18">
        <v>7175935</v>
      </c>
      <c r="F220" s="18">
        <v>7175935</v>
      </c>
      <c r="G220" s="17" t="s">
        <v>1478</v>
      </c>
      <c r="H220" s="16" t="s">
        <v>603</v>
      </c>
      <c r="I220" s="35" t="s">
        <v>455</v>
      </c>
      <c r="J220" s="16" t="s">
        <v>170</v>
      </c>
      <c r="K220" s="16" t="s">
        <v>723</v>
      </c>
      <c r="L220" s="16" t="s">
        <v>723</v>
      </c>
      <c r="M220" s="16" t="s">
        <v>76</v>
      </c>
      <c r="N220" s="16" t="s">
        <v>76</v>
      </c>
      <c r="O220" s="16" t="s">
        <v>76</v>
      </c>
    </row>
    <row r="221" spans="1:15">
      <c r="A221" s="15">
        <v>295</v>
      </c>
      <c r="B221" s="16">
        <v>4066</v>
      </c>
      <c r="C221" s="17" t="s">
        <v>64</v>
      </c>
      <c r="D221" s="18">
        <v>79648845</v>
      </c>
      <c r="E221" s="18" t="e">
        <v>#N/A</v>
      </c>
      <c r="F221" s="18">
        <v>79648845</v>
      </c>
      <c r="G221" s="17" t="s">
        <v>1483</v>
      </c>
      <c r="H221" s="16" t="s">
        <v>603</v>
      </c>
      <c r="I221" s="35" t="s">
        <v>455</v>
      </c>
      <c r="J221" s="16" t="s">
        <v>170</v>
      </c>
      <c r="K221" s="16" t="s">
        <v>293</v>
      </c>
      <c r="L221" s="16" t="s">
        <v>293</v>
      </c>
      <c r="M221" s="16" t="s">
        <v>76</v>
      </c>
      <c r="N221" s="16" t="s">
        <v>76</v>
      </c>
      <c r="O221" s="16" t="s">
        <v>76</v>
      </c>
    </row>
    <row r="222" spans="1:15">
      <c r="A222" s="15">
        <v>296</v>
      </c>
      <c r="B222" s="16">
        <v>4066</v>
      </c>
      <c r="C222" s="17" t="s">
        <v>64</v>
      </c>
      <c r="D222" s="18">
        <v>80056685</v>
      </c>
      <c r="E222" s="18" t="e">
        <v>#N/A</v>
      </c>
      <c r="F222" s="18">
        <v>80056685</v>
      </c>
      <c r="G222" s="17" t="s">
        <v>1488</v>
      </c>
      <c r="H222" s="16" t="s">
        <v>603</v>
      </c>
      <c r="I222" s="35" t="s">
        <v>455</v>
      </c>
      <c r="J222" s="16" t="s">
        <v>170</v>
      </c>
      <c r="K222" s="16" t="s">
        <v>293</v>
      </c>
      <c r="L222" s="16" t="s">
        <v>293</v>
      </c>
      <c r="M222" s="16" t="s">
        <v>76</v>
      </c>
      <c r="N222" s="16" t="s">
        <v>76</v>
      </c>
      <c r="O222" s="16" t="s">
        <v>76</v>
      </c>
    </row>
    <row r="223" spans="1:15">
      <c r="A223" s="15">
        <v>297</v>
      </c>
      <c r="B223" s="16">
        <v>4066</v>
      </c>
      <c r="C223" s="17" t="s">
        <v>64</v>
      </c>
      <c r="D223" s="18">
        <v>79801982</v>
      </c>
      <c r="E223" s="18" t="e">
        <v>#N/A</v>
      </c>
      <c r="F223" s="18">
        <v>79801982</v>
      </c>
      <c r="G223" s="17" t="s">
        <v>1493</v>
      </c>
      <c r="H223" s="16" t="s">
        <v>603</v>
      </c>
      <c r="I223" s="35" t="s">
        <v>455</v>
      </c>
      <c r="J223" s="16" t="s">
        <v>170</v>
      </c>
      <c r="K223" s="16" t="s">
        <v>293</v>
      </c>
      <c r="L223" s="16" t="s">
        <v>293</v>
      </c>
      <c r="M223" s="16" t="s">
        <v>76</v>
      </c>
      <c r="N223" s="16" t="s">
        <v>76</v>
      </c>
      <c r="O223" s="16" t="s">
        <v>76</v>
      </c>
    </row>
    <row r="224" spans="1:15" hidden="1">
      <c r="A224" s="15">
        <v>299</v>
      </c>
      <c r="B224" s="16">
        <v>4066</v>
      </c>
      <c r="C224" s="17" t="s">
        <v>64</v>
      </c>
      <c r="D224" s="18">
        <v>80231397</v>
      </c>
      <c r="E224" s="18">
        <v>80231397</v>
      </c>
      <c r="F224" s="18">
        <v>80231397</v>
      </c>
      <c r="G224" s="17" t="s">
        <v>1498</v>
      </c>
      <c r="H224" s="16" t="s">
        <v>603</v>
      </c>
      <c r="I224" s="35" t="s">
        <v>455</v>
      </c>
      <c r="J224" s="16" t="s">
        <v>170</v>
      </c>
      <c r="K224" s="16" t="s">
        <v>723</v>
      </c>
      <c r="L224" s="16" t="s">
        <v>723</v>
      </c>
      <c r="M224" s="16" t="s">
        <v>76</v>
      </c>
      <c r="N224" s="16" t="s">
        <v>76</v>
      </c>
      <c r="O224" s="16" t="s">
        <v>76</v>
      </c>
    </row>
    <row r="225" spans="1:15" hidden="1">
      <c r="A225" s="15">
        <v>300</v>
      </c>
      <c r="B225" s="16">
        <v>4066</v>
      </c>
      <c r="C225" s="17" t="s">
        <v>64</v>
      </c>
      <c r="D225" s="18">
        <v>13376986</v>
      </c>
      <c r="E225" s="18">
        <v>13376986</v>
      </c>
      <c r="F225" s="18">
        <v>13376986</v>
      </c>
      <c r="G225" s="17" t="s">
        <v>1504</v>
      </c>
      <c r="H225" s="16" t="s">
        <v>603</v>
      </c>
      <c r="I225" s="35" t="s">
        <v>455</v>
      </c>
      <c r="J225" s="16" t="s">
        <v>170</v>
      </c>
      <c r="K225" s="16" t="s">
        <v>231</v>
      </c>
      <c r="L225" s="16" t="s">
        <v>231</v>
      </c>
      <c r="M225" s="16" t="s">
        <v>145</v>
      </c>
      <c r="N225" s="16" t="s">
        <v>558</v>
      </c>
      <c r="O225" s="16" t="s">
        <v>559</v>
      </c>
    </row>
    <row r="226" spans="1:15" hidden="1">
      <c r="A226" s="15">
        <v>301</v>
      </c>
      <c r="B226" s="16">
        <v>4066</v>
      </c>
      <c r="C226" s="17" t="s">
        <v>64</v>
      </c>
      <c r="D226" s="18">
        <v>79132771</v>
      </c>
      <c r="E226" s="18">
        <v>79132771</v>
      </c>
      <c r="F226" s="18">
        <v>79132771</v>
      </c>
      <c r="G226" s="17" t="s">
        <v>1509</v>
      </c>
      <c r="H226" s="16" t="s">
        <v>603</v>
      </c>
      <c r="I226" s="35" t="s">
        <v>455</v>
      </c>
      <c r="J226" s="16" t="s">
        <v>170</v>
      </c>
      <c r="K226" s="16" t="s">
        <v>293</v>
      </c>
      <c r="L226" s="16" t="s">
        <v>293</v>
      </c>
      <c r="M226" s="16" t="s">
        <v>76</v>
      </c>
      <c r="N226" s="16" t="s">
        <v>76</v>
      </c>
      <c r="O226" s="16" t="s">
        <v>76</v>
      </c>
    </row>
    <row r="227" spans="1:15" hidden="1">
      <c r="A227" s="15">
        <v>302</v>
      </c>
      <c r="B227" s="16">
        <v>4066</v>
      </c>
      <c r="C227" s="17" t="s">
        <v>64</v>
      </c>
      <c r="D227" s="18">
        <v>87710570</v>
      </c>
      <c r="E227" s="18">
        <v>87710570</v>
      </c>
      <c r="F227" s="18" t="e">
        <v>#N/A</v>
      </c>
      <c r="G227" s="17" t="s">
        <v>1514</v>
      </c>
      <c r="H227" s="16" t="s">
        <v>603</v>
      </c>
      <c r="I227" s="35" t="s">
        <v>455</v>
      </c>
      <c r="J227" s="16" t="s">
        <v>170</v>
      </c>
      <c r="K227" s="16" t="s">
        <v>432</v>
      </c>
      <c r="L227" s="16" t="s">
        <v>432</v>
      </c>
      <c r="M227" s="16" t="s">
        <v>433</v>
      </c>
      <c r="N227" s="16" t="s">
        <v>434</v>
      </c>
      <c r="O227" s="16" t="s">
        <v>435</v>
      </c>
    </row>
    <row r="228" spans="1:15" hidden="1">
      <c r="A228" s="15">
        <v>303</v>
      </c>
      <c r="B228" s="16">
        <v>4066</v>
      </c>
      <c r="C228" s="17" t="s">
        <v>64</v>
      </c>
      <c r="D228" s="18">
        <v>79592886</v>
      </c>
      <c r="E228" s="18">
        <v>79592886</v>
      </c>
      <c r="F228" s="18">
        <v>79592886</v>
      </c>
      <c r="G228" s="17" t="s">
        <v>1519</v>
      </c>
      <c r="H228" s="16" t="s">
        <v>603</v>
      </c>
      <c r="I228" s="35" t="s">
        <v>455</v>
      </c>
      <c r="J228" s="16" t="s">
        <v>170</v>
      </c>
      <c r="K228" s="16" t="s">
        <v>293</v>
      </c>
      <c r="L228" s="16" t="s">
        <v>293</v>
      </c>
      <c r="M228" s="16" t="s">
        <v>76</v>
      </c>
      <c r="N228" s="16" t="s">
        <v>76</v>
      </c>
      <c r="O228" s="16" t="s">
        <v>76</v>
      </c>
    </row>
    <row r="229" spans="1:15" hidden="1">
      <c r="A229" s="15">
        <v>304</v>
      </c>
      <c r="B229" s="16">
        <v>4066</v>
      </c>
      <c r="C229" s="17" t="s">
        <v>64</v>
      </c>
      <c r="D229" s="18">
        <v>10021610</v>
      </c>
      <c r="E229" s="18">
        <v>10021610</v>
      </c>
      <c r="F229" s="18">
        <v>10021610</v>
      </c>
      <c r="G229" s="17" t="s">
        <v>1524</v>
      </c>
      <c r="H229" s="16" t="s">
        <v>603</v>
      </c>
      <c r="I229" s="35" t="s">
        <v>455</v>
      </c>
      <c r="J229" s="16" t="s">
        <v>170</v>
      </c>
      <c r="K229" s="16" t="s">
        <v>432</v>
      </c>
      <c r="L229" s="16" t="s">
        <v>432</v>
      </c>
      <c r="M229" s="16" t="s">
        <v>433</v>
      </c>
      <c r="N229" s="16" t="s">
        <v>496</v>
      </c>
      <c r="O229" s="16" t="s">
        <v>497</v>
      </c>
    </row>
    <row r="230" spans="1:15" hidden="1">
      <c r="A230" s="15">
        <v>305</v>
      </c>
      <c r="B230" s="16">
        <v>4066</v>
      </c>
      <c r="C230" s="17" t="s">
        <v>64</v>
      </c>
      <c r="D230" s="18">
        <v>72259738</v>
      </c>
      <c r="E230" s="18">
        <v>72259738</v>
      </c>
      <c r="F230" s="18">
        <v>72259738</v>
      </c>
      <c r="G230" s="17" t="s">
        <v>1529</v>
      </c>
      <c r="H230" s="16" t="s">
        <v>603</v>
      </c>
      <c r="I230" s="35" t="s">
        <v>455</v>
      </c>
      <c r="J230" s="16" t="s">
        <v>170</v>
      </c>
      <c r="K230" s="16" t="s">
        <v>293</v>
      </c>
      <c r="L230" s="16" t="s">
        <v>293</v>
      </c>
      <c r="M230" s="16" t="s">
        <v>76</v>
      </c>
      <c r="N230" s="16" t="s">
        <v>76</v>
      </c>
      <c r="O230" s="16" t="s">
        <v>76</v>
      </c>
    </row>
    <row r="231" spans="1:15" hidden="1">
      <c r="A231" s="15">
        <v>306</v>
      </c>
      <c r="B231" s="16">
        <v>4066</v>
      </c>
      <c r="C231" s="17" t="s">
        <v>64</v>
      </c>
      <c r="D231" s="18">
        <v>79964740</v>
      </c>
      <c r="E231" s="18">
        <v>79964740</v>
      </c>
      <c r="F231" s="18">
        <v>79964740</v>
      </c>
      <c r="G231" s="17" t="s">
        <v>1534</v>
      </c>
      <c r="H231" s="16" t="s">
        <v>603</v>
      </c>
      <c r="I231" s="35" t="s">
        <v>455</v>
      </c>
      <c r="J231" s="16" t="s">
        <v>170</v>
      </c>
      <c r="K231" s="16" t="s">
        <v>293</v>
      </c>
      <c r="L231" s="16" t="s">
        <v>293</v>
      </c>
      <c r="M231" s="16" t="s">
        <v>76</v>
      </c>
      <c r="N231" s="16" t="s">
        <v>76</v>
      </c>
      <c r="O231" s="16" t="s">
        <v>76</v>
      </c>
    </row>
    <row r="232" spans="1:15">
      <c r="A232" s="15">
        <v>307</v>
      </c>
      <c r="B232" s="16">
        <v>4066</v>
      </c>
      <c r="C232" s="17" t="s">
        <v>64</v>
      </c>
      <c r="D232" s="18">
        <v>79736366</v>
      </c>
      <c r="E232" s="18" t="e">
        <v>#N/A</v>
      </c>
      <c r="F232" s="18">
        <v>79736366</v>
      </c>
      <c r="G232" s="17" t="s">
        <v>1538</v>
      </c>
      <c r="H232" s="16" t="s">
        <v>603</v>
      </c>
      <c r="I232" s="35" t="s">
        <v>455</v>
      </c>
      <c r="J232" s="16" t="s">
        <v>170</v>
      </c>
      <c r="K232" s="16" t="s">
        <v>293</v>
      </c>
      <c r="L232" s="16" t="s">
        <v>293</v>
      </c>
      <c r="M232" s="16" t="s">
        <v>76</v>
      </c>
      <c r="N232" s="16" t="s">
        <v>76</v>
      </c>
      <c r="O232" s="16" t="s">
        <v>76</v>
      </c>
    </row>
    <row r="233" spans="1:15" hidden="1">
      <c r="A233" s="15">
        <v>308</v>
      </c>
      <c r="B233" s="16">
        <v>4066</v>
      </c>
      <c r="C233" s="17" t="s">
        <v>64</v>
      </c>
      <c r="D233" s="18">
        <v>91493608</v>
      </c>
      <c r="E233" s="18">
        <v>91493608</v>
      </c>
      <c r="F233" s="18">
        <v>91493608</v>
      </c>
      <c r="G233" s="17" t="s">
        <v>1543</v>
      </c>
      <c r="H233" s="16" t="s">
        <v>603</v>
      </c>
      <c r="I233" s="35" t="s">
        <v>455</v>
      </c>
      <c r="J233" s="16" t="s">
        <v>170</v>
      </c>
      <c r="K233" s="16" t="s">
        <v>723</v>
      </c>
      <c r="L233" s="16" t="s">
        <v>723</v>
      </c>
      <c r="M233" s="16" t="s">
        <v>76</v>
      </c>
      <c r="N233" s="16" t="s">
        <v>76</v>
      </c>
      <c r="O233" s="16" t="s">
        <v>76</v>
      </c>
    </row>
    <row r="234" spans="1:15" hidden="1">
      <c r="A234" s="15">
        <v>309</v>
      </c>
      <c r="B234" s="16">
        <v>4066</v>
      </c>
      <c r="C234" s="17" t="s">
        <v>64</v>
      </c>
      <c r="D234" s="18">
        <v>79556997</v>
      </c>
      <c r="E234" s="18">
        <v>79556997</v>
      </c>
      <c r="F234" s="18">
        <v>79556997</v>
      </c>
      <c r="G234" s="17" t="s">
        <v>1548</v>
      </c>
      <c r="H234" s="16" t="s">
        <v>603</v>
      </c>
      <c r="I234" s="35" t="s">
        <v>455</v>
      </c>
      <c r="J234" s="16" t="s">
        <v>170</v>
      </c>
      <c r="K234" s="16" t="s">
        <v>723</v>
      </c>
      <c r="L234" s="16" t="s">
        <v>723</v>
      </c>
      <c r="M234" s="16" t="s">
        <v>76</v>
      </c>
      <c r="N234" s="16" t="s">
        <v>76</v>
      </c>
      <c r="O234" s="16" t="s">
        <v>76</v>
      </c>
    </row>
    <row r="235" spans="1:15" hidden="1">
      <c r="A235" s="15">
        <v>310</v>
      </c>
      <c r="B235" s="16">
        <v>4066</v>
      </c>
      <c r="C235" s="17" t="s">
        <v>64</v>
      </c>
      <c r="D235" s="18">
        <v>82391717</v>
      </c>
      <c r="E235" s="18">
        <v>82391717</v>
      </c>
      <c r="F235" s="18">
        <v>82391717</v>
      </c>
      <c r="G235" s="17" t="s">
        <v>1554</v>
      </c>
      <c r="H235" s="16" t="s">
        <v>603</v>
      </c>
      <c r="I235" s="35" t="s">
        <v>455</v>
      </c>
      <c r="J235" s="16" t="s">
        <v>170</v>
      </c>
      <c r="K235" s="16" t="s">
        <v>723</v>
      </c>
      <c r="L235" s="16" t="s">
        <v>723</v>
      </c>
      <c r="M235" s="16" t="s">
        <v>76</v>
      </c>
      <c r="N235" s="16" t="s">
        <v>76</v>
      </c>
      <c r="O235" s="16" t="s">
        <v>76</v>
      </c>
    </row>
    <row r="236" spans="1:15" hidden="1">
      <c r="A236" s="15">
        <v>311</v>
      </c>
      <c r="B236" s="16">
        <v>4066</v>
      </c>
      <c r="C236" s="17" t="s">
        <v>64</v>
      </c>
      <c r="D236" s="18">
        <v>75084268</v>
      </c>
      <c r="E236" s="18">
        <v>75084268</v>
      </c>
      <c r="F236" s="18">
        <v>75084268</v>
      </c>
      <c r="G236" s="17" t="s">
        <v>1559</v>
      </c>
      <c r="H236" s="16" t="s">
        <v>603</v>
      </c>
      <c r="I236" s="35" t="s">
        <v>455</v>
      </c>
      <c r="J236" s="16" t="s">
        <v>170</v>
      </c>
      <c r="K236" s="16" t="s">
        <v>432</v>
      </c>
      <c r="L236" s="16" t="s">
        <v>432</v>
      </c>
      <c r="M236" s="16" t="s">
        <v>433</v>
      </c>
      <c r="N236" s="16" t="s">
        <v>496</v>
      </c>
      <c r="O236" s="16" t="s">
        <v>497</v>
      </c>
    </row>
    <row r="237" spans="1:15" hidden="1">
      <c r="A237" s="15">
        <v>312</v>
      </c>
      <c r="B237" s="16">
        <v>4066</v>
      </c>
      <c r="C237" s="17" t="s">
        <v>64</v>
      </c>
      <c r="D237" s="18">
        <v>15988344</v>
      </c>
      <c r="E237" s="18">
        <v>15988344</v>
      </c>
      <c r="F237" s="18">
        <v>15988344</v>
      </c>
      <c r="G237" s="17" t="s">
        <v>1564</v>
      </c>
      <c r="H237" s="16" t="s">
        <v>1566</v>
      </c>
      <c r="I237" s="35" t="s">
        <v>1567</v>
      </c>
      <c r="J237" s="16" t="s">
        <v>170</v>
      </c>
      <c r="K237" s="16" t="s">
        <v>293</v>
      </c>
      <c r="L237" s="16" t="s">
        <v>293</v>
      </c>
      <c r="M237" s="16" t="s">
        <v>76</v>
      </c>
      <c r="N237" s="16" t="s">
        <v>76</v>
      </c>
      <c r="O237" s="16" t="s">
        <v>76</v>
      </c>
    </row>
    <row r="238" spans="1:15">
      <c r="A238" s="15">
        <v>313</v>
      </c>
      <c r="B238" s="16">
        <v>4066</v>
      </c>
      <c r="C238" s="17" t="s">
        <v>64</v>
      </c>
      <c r="D238" s="18">
        <v>9175818</v>
      </c>
      <c r="E238" s="18" t="e">
        <v>#N/A</v>
      </c>
      <c r="F238" s="18" t="e">
        <v>#N/A</v>
      </c>
      <c r="G238" s="17" t="s">
        <v>1571</v>
      </c>
      <c r="H238" s="16" t="s">
        <v>1566</v>
      </c>
      <c r="I238" s="35" t="s">
        <v>1567</v>
      </c>
      <c r="J238" s="16" t="s">
        <v>170</v>
      </c>
      <c r="K238" s="16" t="s">
        <v>531</v>
      </c>
      <c r="L238" s="16" t="s">
        <v>531</v>
      </c>
      <c r="M238" s="16" t="s">
        <v>421</v>
      </c>
      <c r="N238" s="16" t="s">
        <v>581</v>
      </c>
      <c r="O238" s="16" t="s">
        <v>582</v>
      </c>
    </row>
    <row r="239" spans="1:15" hidden="1">
      <c r="A239" s="15">
        <v>314</v>
      </c>
      <c r="B239" s="16">
        <v>4066</v>
      </c>
      <c r="C239" s="17" t="s">
        <v>64</v>
      </c>
      <c r="D239" s="18">
        <v>79261638</v>
      </c>
      <c r="E239" s="18">
        <v>79261638</v>
      </c>
      <c r="F239" s="18">
        <v>79261638</v>
      </c>
      <c r="G239" s="17" t="s">
        <v>1576</v>
      </c>
      <c r="H239" s="16" t="s">
        <v>1566</v>
      </c>
      <c r="I239" s="35" t="s">
        <v>1567</v>
      </c>
      <c r="J239" s="16" t="s">
        <v>170</v>
      </c>
      <c r="K239" s="16" t="s">
        <v>293</v>
      </c>
      <c r="L239" s="16" t="s">
        <v>293</v>
      </c>
      <c r="M239" s="16" t="s">
        <v>76</v>
      </c>
      <c r="N239" s="16" t="s">
        <v>76</v>
      </c>
      <c r="O239" s="16" t="s">
        <v>76</v>
      </c>
    </row>
    <row r="240" spans="1:15" hidden="1">
      <c r="A240" s="15">
        <v>315</v>
      </c>
      <c r="B240" s="16">
        <v>4066</v>
      </c>
      <c r="C240" s="17" t="s">
        <v>64</v>
      </c>
      <c r="D240" s="18">
        <v>79482598</v>
      </c>
      <c r="E240" s="18">
        <v>79482598</v>
      </c>
      <c r="F240" s="18">
        <v>79482598</v>
      </c>
      <c r="G240" s="17" t="s">
        <v>1581</v>
      </c>
      <c r="H240" s="16" t="s">
        <v>1566</v>
      </c>
      <c r="I240" s="35" t="s">
        <v>1567</v>
      </c>
      <c r="J240" s="16" t="s">
        <v>259</v>
      </c>
      <c r="K240" s="16" t="s">
        <v>1583</v>
      </c>
      <c r="L240" s="16" t="s">
        <v>1583</v>
      </c>
      <c r="M240" s="16" t="s">
        <v>76</v>
      </c>
      <c r="N240" s="16" t="s">
        <v>76</v>
      </c>
      <c r="O240" s="16" t="s">
        <v>76</v>
      </c>
    </row>
    <row r="241" spans="1:15" hidden="1">
      <c r="A241" s="15">
        <v>316</v>
      </c>
      <c r="B241" s="16">
        <v>4066</v>
      </c>
      <c r="C241" s="17" t="s">
        <v>64</v>
      </c>
      <c r="D241" s="18">
        <v>4053421</v>
      </c>
      <c r="E241" s="18">
        <v>4053421</v>
      </c>
      <c r="F241" s="18">
        <v>4053421</v>
      </c>
      <c r="G241" s="17" t="s">
        <v>1587</v>
      </c>
      <c r="H241" s="16" t="s">
        <v>1566</v>
      </c>
      <c r="I241" s="35" t="s">
        <v>1567</v>
      </c>
      <c r="J241" s="16" t="s">
        <v>170</v>
      </c>
      <c r="K241" s="16" t="s">
        <v>293</v>
      </c>
      <c r="L241" s="16" t="s">
        <v>293</v>
      </c>
      <c r="M241" s="16" t="s">
        <v>76</v>
      </c>
      <c r="N241" s="16" t="s">
        <v>76</v>
      </c>
      <c r="O241" s="16" t="s">
        <v>76</v>
      </c>
    </row>
    <row r="242" spans="1:15" hidden="1">
      <c r="A242" s="15">
        <v>317</v>
      </c>
      <c r="B242" s="16">
        <v>4066</v>
      </c>
      <c r="C242" s="17" t="s">
        <v>64</v>
      </c>
      <c r="D242" s="18">
        <v>12564662</v>
      </c>
      <c r="E242" s="18">
        <v>12564662</v>
      </c>
      <c r="F242" s="18">
        <v>12564662</v>
      </c>
      <c r="G242" s="17" t="s">
        <v>1592</v>
      </c>
      <c r="H242" s="16" t="s">
        <v>1566</v>
      </c>
      <c r="I242" s="35" t="s">
        <v>1567</v>
      </c>
      <c r="J242" s="16" t="s">
        <v>170</v>
      </c>
      <c r="K242" s="16" t="s">
        <v>293</v>
      </c>
      <c r="L242" s="16" t="s">
        <v>293</v>
      </c>
      <c r="M242" s="16" t="s">
        <v>76</v>
      </c>
      <c r="N242" s="16" t="s">
        <v>76</v>
      </c>
      <c r="O242" s="16" t="s">
        <v>76</v>
      </c>
    </row>
    <row r="243" spans="1:15">
      <c r="A243" s="15">
        <v>318</v>
      </c>
      <c r="B243" s="16">
        <v>4066</v>
      </c>
      <c r="C243" s="17" t="s">
        <v>64</v>
      </c>
      <c r="D243" s="18">
        <v>86009438</v>
      </c>
      <c r="E243" s="18" t="e">
        <v>#N/A</v>
      </c>
      <c r="F243" s="18">
        <v>86009438</v>
      </c>
      <c r="G243" s="17" t="s">
        <v>1597</v>
      </c>
      <c r="H243" s="16" t="s">
        <v>1598</v>
      </c>
      <c r="I243" s="35" t="s">
        <v>1567</v>
      </c>
      <c r="J243" s="16" t="s">
        <v>170</v>
      </c>
      <c r="K243" s="16" t="s">
        <v>293</v>
      </c>
      <c r="L243" s="16" t="s">
        <v>293</v>
      </c>
      <c r="M243" s="16" t="s">
        <v>76</v>
      </c>
      <c r="N243" s="16" t="s">
        <v>76</v>
      </c>
      <c r="O243" s="16" t="s">
        <v>76</v>
      </c>
    </row>
    <row r="244" spans="1:15" hidden="1">
      <c r="A244" s="15">
        <v>319</v>
      </c>
      <c r="B244" s="16">
        <v>4066</v>
      </c>
      <c r="C244" s="17" t="s">
        <v>112</v>
      </c>
      <c r="D244" s="18">
        <v>36666948</v>
      </c>
      <c r="E244" s="18">
        <v>36666948</v>
      </c>
      <c r="F244" s="18">
        <v>36666948</v>
      </c>
      <c r="G244" s="17" t="s">
        <v>1603</v>
      </c>
      <c r="H244" s="16" t="s">
        <v>1598</v>
      </c>
      <c r="I244" s="35" t="s">
        <v>1567</v>
      </c>
      <c r="J244" s="16" t="s">
        <v>170</v>
      </c>
      <c r="K244" s="16" t="s">
        <v>293</v>
      </c>
      <c r="L244" s="16" t="s">
        <v>293</v>
      </c>
      <c r="M244" s="16" t="s">
        <v>76</v>
      </c>
      <c r="N244" s="16" t="s">
        <v>76</v>
      </c>
      <c r="O244" s="16" t="s">
        <v>76</v>
      </c>
    </row>
    <row r="245" spans="1:15">
      <c r="A245" s="15">
        <v>320</v>
      </c>
      <c r="B245" s="16">
        <v>4066</v>
      </c>
      <c r="C245" s="17" t="s">
        <v>64</v>
      </c>
      <c r="D245" s="18">
        <v>4525589</v>
      </c>
      <c r="E245" s="18" t="e">
        <v>#N/A</v>
      </c>
      <c r="F245" s="18">
        <v>4525589</v>
      </c>
      <c r="G245" s="17" t="s">
        <v>1607</v>
      </c>
      <c r="H245" s="16" t="s">
        <v>1598</v>
      </c>
      <c r="I245" s="35" t="s">
        <v>1567</v>
      </c>
      <c r="J245" s="16" t="s">
        <v>170</v>
      </c>
      <c r="K245" s="16" t="s">
        <v>519</v>
      </c>
      <c r="L245" s="16" t="s">
        <v>519</v>
      </c>
      <c r="M245" s="16" t="s">
        <v>339</v>
      </c>
      <c r="N245" s="16" t="s">
        <v>340</v>
      </c>
      <c r="O245" s="16" t="s">
        <v>341</v>
      </c>
    </row>
    <row r="246" spans="1:15" hidden="1">
      <c r="A246" s="15">
        <v>322</v>
      </c>
      <c r="B246" s="16">
        <v>4066</v>
      </c>
      <c r="C246" s="17" t="s">
        <v>64</v>
      </c>
      <c r="D246" s="18">
        <v>7572567</v>
      </c>
      <c r="E246" s="18">
        <v>7572567</v>
      </c>
      <c r="F246" s="18">
        <v>7572567</v>
      </c>
      <c r="G246" s="17" t="s">
        <v>1612</v>
      </c>
      <c r="H246" s="16" t="s">
        <v>1598</v>
      </c>
      <c r="I246" s="35" t="s">
        <v>1567</v>
      </c>
      <c r="J246" s="16" t="s">
        <v>170</v>
      </c>
      <c r="K246" s="16" t="s">
        <v>531</v>
      </c>
      <c r="L246" s="16" t="s">
        <v>531</v>
      </c>
      <c r="M246" s="16" t="s">
        <v>421</v>
      </c>
      <c r="N246" s="16" t="s">
        <v>422</v>
      </c>
      <c r="O246" s="16" t="s">
        <v>423</v>
      </c>
    </row>
    <row r="247" spans="1:15" hidden="1">
      <c r="A247" s="15">
        <v>323</v>
      </c>
      <c r="B247" s="16">
        <v>4066</v>
      </c>
      <c r="C247" s="17" t="s">
        <v>64</v>
      </c>
      <c r="D247" s="18">
        <v>5993189</v>
      </c>
      <c r="E247" s="18">
        <v>5993189</v>
      </c>
      <c r="F247" s="18">
        <v>5993189</v>
      </c>
      <c r="G247" s="17" t="s">
        <v>1617</v>
      </c>
      <c r="H247" s="16" t="s">
        <v>1598</v>
      </c>
      <c r="I247" s="35" t="s">
        <v>1567</v>
      </c>
      <c r="J247" s="16" t="s">
        <v>170</v>
      </c>
      <c r="K247" s="16" t="s">
        <v>293</v>
      </c>
      <c r="L247" s="16" t="s">
        <v>293</v>
      </c>
      <c r="M247" s="16" t="s">
        <v>76</v>
      </c>
      <c r="N247" s="16" t="s">
        <v>76</v>
      </c>
      <c r="O247" s="16" t="s">
        <v>76</v>
      </c>
    </row>
    <row r="248" spans="1:15" hidden="1">
      <c r="A248" s="15">
        <v>324</v>
      </c>
      <c r="B248" s="16">
        <v>4066</v>
      </c>
      <c r="C248" s="17" t="s">
        <v>64</v>
      </c>
      <c r="D248" s="18">
        <v>79277527</v>
      </c>
      <c r="E248" s="18">
        <v>79277527</v>
      </c>
      <c r="F248" s="18">
        <v>79277527</v>
      </c>
      <c r="G248" s="17" t="s">
        <v>1622</v>
      </c>
      <c r="H248" s="16" t="s">
        <v>1598</v>
      </c>
      <c r="I248" s="35" t="s">
        <v>1567</v>
      </c>
      <c r="J248" s="16" t="s">
        <v>170</v>
      </c>
      <c r="K248" s="16" t="s">
        <v>293</v>
      </c>
      <c r="L248" s="16" t="s">
        <v>293</v>
      </c>
      <c r="M248" s="16" t="s">
        <v>76</v>
      </c>
      <c r="N248" s="16" t="s">
        <v>76</v>
      </c>
      <c r="O248" s="16" t="s">
        <v>76</v>
      </c>
    </row>
    <row r="249" spans="1:15">
      <c r="A249" s="15">
        <v>326</v>
      </c>
      <c r="B249" s="16">
        <v>4066</v>
      </c>
      <c r="C249" s="17" t="s">
        <v>64</v>
      </c>
      <c r="D249" s="18">
        <v>98580393</v>
      </c>
      <c r="E249" s="18" t="e">
        <v>#N/A</v>
      </c>
      <c r="F249" s="18">
        <v>98580393</v>
      </c>
      <c r="G249" s="17" t="s">
        <v>1627</v>
      </c>
      <c r="H249" s="16" t="s">
        <v>1629</v>
      </c>
      <c r="I249" s="35" t="s">
        <v>1567</v>
      </c>
      <c r="J249" s="16" t="s">
        <v>170</v>
      </c>
      <c r="K249" s="16" t="s">
        <v>519</v>
      </c>
      <c r="L249" s="16" t="s">
        <v>519</v>
      </c>
      <c r="M249" s="16" t="s">
        <v>339</v>
      </c>
      <c r="N249" s="16" t="s">
        <v>340</v>
      </c>
      <c r="O249" s="16" t="s">
        <v>341</v>
      </c>
    </row>
    <row r="250" spans="1:15" hidden="1">
      <c r="A250" s="15">
        <v>327</v>
      </c>
      <c r="B250" s="16">
        <v>4066</v>
      </c>
      <c r="C250" s="17" t="s">
        <v>64</v>
      </c>
      <c r="D250" s="18">
        <v>70418751</v>
      </c>
      <c r="E250" s="18">
        <v>70418751</v>
      </c>
      <c r="F250" s="18">
        <v>70418751</v>
      </c>
      <c r="G250" s="17" t="s">
        <v>1633</v>
      </c>
      <c r="H250" s="16" t="s">
        <v>1629</v>
      </c>
      <c r="I250" s="35" t="s">
        <v>1567</v>
      </c>
      <c r="J250" s="16" t="s">
        <v>259</v>
      </c>
      <c r="K250" s="16" t="s">
        <v>984</v>
      </c>
      <c r="L250" s="16" t="s">
        <v>984</v>
      </c>
      <c r="M250" s="16" t="s">
        <v>76</v>
      </c>
      <c r="N250" s="16" t="s">
        <v>76</v>
      </c>
      <c r="O250" s="16" t="s">
        <v>76</v>
      </c>
    </row>
    <row r="251" spans="1:15">
      <c r="A251" s="15">
        <v>328</v>
      </c>
      <c r="B251" s="16">
        <v>4066</v>
      </c>
      <c r="C251" s="17" t="s">
        <v>64</v>
      </c>
      <c r="D251" s="18">
        <v>15508795</v>
      </c>
      <c r="E251" s="18" t="e">
        <v>#N/A</v>
      </c>
      <c r="F251" s="18">
        <v>15508795</v>
      </c>
      <c r="G251" s="17" t="s">
        <v>1639</v>
      </c>
      <c r="H251" s="16" t="s">
        <v>1629</v>
      </c>
      <c r="I251" s="35" t="s">
        <v>1567</v>
      </c>
      <c r="J251" s="16" t="s">
        <v>170</v>
      </c>
      <c r="K251" s="16" t="s">
        <v>519</v>
      </c>
      <c r="L251" s="16" t="s">
        <v>519</v>
      </c>
      <c r="M251" s="16" t="s">
        <v>339</v>
      </c>
      <c r="N251" s="16" t="s">
        <v>340</v>
      </c>
      <c r="O251" s="16" t="s">
        <v>341</v>
      </c>
    </row>
    <row r="252" spans="1:15" hidden="1">
      <c r="A252" s="15">
        <v>329</v>
      </c>
      <c r="B252" s="16">
        <v>4066</v>
      </c>
      <c r="C252" s="17" t="s">
        <v>64</v>
      </c>
      <c r="D252" s="18">
        <v>6442138</v>
      </c>
      <c r="E252" s="18">
        <v>6442138</v>
      </c>
      <c r="F252" s="18">
        <v>6442138</v>
      </c>
      <c r="G252" s="17" t="s">
        <v>1644</v>
      </c>
      <c r="H252" s="16" t="s">
        <v>1629</v>
      </c>
      <c r="I252" s="35" t="s">
        <v>1567</v>
      </c>
      <c r="J252" s="16" t="s">
        <v>170</v>
      </c>
      <c r="K252" s="16" t="s">
        <v>432</v>
      </c>
      <c r="L252" s="16" t="s">
        <v>432</v>
      </c>
      <c r="M252" s="16" t="s">
        <v>433</v>
      </c>
      <c r="N252" s="16" t="s">
        <v>434</v>
      </c>
      <c r="O252" s="16" t="s">
        <v>435</v>
      </c>
    </row>
    <row r="253" spans="1:15" hidden="1">
      <c r="A253" s="15">
        <v>330</v>
      </c>
      <c r="B253" s="16">
        <v>4066</v>
      </c>
      <c r="C253" s="17" t="s">
        <v>64</v>
      </c>
      <c r="D253" s="18">
        <v>6246903</v>
      </c>
      <c r="E253" s="18">
        <v>6246903</v>
      </c>
      <c r="F253" s="18">
        <v>6246903</v>
      </c>
      <c r="G253" s="17" t="s">
        <v>1650</v>
      </c>
      <c r="H253" s="16" t="s">
        <v>1629</v>
      </c>
      <c r="I253" s="35" t="s">
        <v>1567</v>
      </c>
      <c r="J253" s="16" t="s">
        <v>170</v>
      </c>
      <c r="K253" s="16" t="s">
        <v>293</v>
      </c>
      <c r="L253" s="16" t="s">
        <v>293</v>
      </c>
      <c r="M253" s="16" t="s">
        <v>76</v>
      </c>
      <c r="N253" s="16" t="s">
        <v>76</v>
      </c>
      <c r="O253" s="16" t="s">
        <v>76</v>
      </c>
    </row>
    <row r="254" spans="1:15">
      <c r="A254" s="15">
        <v>331</v>
      </c>
      <c r="B254" s="16">
        <v>4066</v>
      </c>
      <c r="C254" s="17" t="s">
        <v>64</v>
      </c>
      <c r="D254" s="18">
        <v>70877122</v>
      </c>
      <c r="E254" s="18" t="e">
        <v>#N/A</v>
      </c>
      <c r="F254" s="18">
        <v>70877122</v>
      </c>
      <c r="G254" s="17" t="s">
        <v>1655</v>
      </c>
      <c r="H254" s="16" t="s">
        <v>1629</v>
      </c>
      <c r="I254" s="35" t="s">
        <v>1567</v>
      </c>
      <c r="J254" s="16" t="s">
        <v>170</v>
      </c>
      <c r="K254" s="16" t="s">
        <v>519</v>
      </c>
      <c r="L254" s="16" t="s">
        <v>519</v>
      </c>
      <c r="M254" s="16" t="s">
        <v>339</v>
      </c>
      <c r="N254" s="16" t="s">
        <v>340</v>
      </c>
      <c r="O254" s="16" t="s">
        <v>341</v>
      </c>
    </row>
    <row r="255" spans="1:15" hidden="1">
      <c r="A255" s="15">
        <v>332</v>
      </c>
      <c r="B255" s="16">
        <v>4066</v>
      </c>
      <c r="C255" s="17" t="s">
        <v>64</v>
      </c>
      <c r="D255" s="18">
        <v>93451424</v>
      </c>
      <c r="E255" s="18">
        <v>93451424</v>
      </c>
      <c r="F255" s="18">
        <v>93451424</v>
      </c>
      <c r="G255" s="17" t="s">
        <v>1660</v>
      </c>
      <c r="H255" s="16" t="s">
        <v>1629</v>
      </c>
      <c r="I255" s="35" t="s">
        <v>1567</v>
      </c>
      <c r="J255" s="16" t="s">
        <v>170</v>
      </c>
      <c r="K255" s="16" t="s">
        <v>477</v>
      </c>
      <c r="L255" s="16" t="s">
        <v>477</v>
      </c>
      <c r="M255" s="16" t="s">
        <v>478</v>
      </c>
      <c r="N255" s="16" t="s">
        <v>479</v>
      </c>
      <c r="O255" s="16" t="s">
        <v>480</v>
      </c>
    </row>
    <row r="256" spans="1:15" hidden="1">
      <c r="A256" s="15">
        <v>333</v>
      </c>
      <c r="B256" s="16">
        <v>4066</v>
      </c>
      <c r="C256" s="17" t="s">
        <v>64</v>
      </c>
      <c r="D256" s="18">
        <v>1273835</v>
      </c>
      <c r="E256" s="18">
        <v>1273835</v>
      </c>
      <c r="F256" s="18">
        <v>1273835</v>
      </c>
      <c r="G256" s="17" t="s">
        <v>1664</v>
      </c>
      <c r="H256" s="16" t="s">
        <v>1629</v>
      </c>
      <c r="I256" s="35" t="s">
        <v>1567</v>
      </c>
      <c r="J256" s="16" t="s">
        <v>170</v>
      </c>
      <c r="K256" s="16" t="s">
        <v>293</v>
      </c>
      <c r="L256" s="16" t="s">
        <v>293</v>
      </c>
      <c r="M256" s="16" t="s">
        <v>76</v>
      </c>
      <c r="N256" s="16" t="s">
        <v>76</v>
      </c>
      <c r="O256" s="16" t="s">
        <v>76</v>
      </c>
    </row>
    <row r="257" spans="1:15" hidden="1">
      <c r="A257" s="15">
        <v>334</v>
      </c>
      <c r="B257" s="16">
        <v>4066</v>
      </c>
      <c r="C257" s="17" t="s">
        <v>64</v>
      </c>
      <c r="D257" s="18">
        <v>98386459</v>
      </c>
      <c r="E257" s="18">
        <v>98386459</v>
      </c>
      <c r="F257" s="18">
        <v>98386459</v>
      </c>
      <c r="G257" s="17" t="s">
        <v>1669</v>
      </c>
      <c r="H257" s="16" t="s">
        <v>1629</v>
      </c>
      <c r="I257" s="35" t="s">
        <v>1567</v>
      </c>
      <c r="J257" s="16" t="s">
        <v>170</v>
      </c>
      <c r="K257" s="16" t="s">
        <v>432</v>
      </c>
      <c r="L257" s="16" t="s">
        <v>432</v>
      </c>
      <c r="M257" s="16" t="s">
        <v>433</v>
      </c>
      <c r="N257" s="16" t="s">
        <v>496</v>
      </c>
      <c r="O257" s="16" t="s">
        <v>497</v>
      </c>
    </row>
    <row r="258" spans="1:15" hidden="1">
      <c r="A258" s="15">
        <v>335</v>
      </c>
      <c r="B258" s="16">
        <v>4066</v>
      </c>
      <c r="C258" s="17" t="s">
        <v>112</v>
      </c>
      <c r="D258" s="18">
        <v>66820072</v>
      </c>
      <c r="E258" s="18">
        <v>66820072</v>
      </c>
      <c r="F258" s="18">
        <v>66820072</v>
      </c>
      <c r="G258" s="17" t="s">
        <v>1676</v>
      </c>
      <c r="H258" s="16" t="s">
        <v>1629</v>
      </c>
      <c r="I258" s="35" t="s">
        <v>1567</v>
      </c>
      <c r="J258" s="16" t="s">
        <v>170</v>
      </c>
      <c r="K258" s="16" t="s">
        <v>432</v>
      </c>
      <c r="L258" s="16" t="s">
        <v>432</v>
      </c>
      <c r="M258" s="16" t="s">
        <v>433</v>
      </c>
      <c r="N258" s="16" t="s">
        <v>434</v>
      </c>
      <c r="O258" s="16" t="s">
        <v>435</v>
      </c>
    </row>
    <row r="259" spans="1:15" hidden="1">
      <c r="A259" s="15">
        <v>336</v>
      </c>
      <c r="B259" s="16">
        <v>4066</v>
      </c>
      <c r="C259" s="17" t="s">
        <v>64</v>
      </c>
      <c r="D259" s="18">
        <v>19366503</v>
      </c>
      <c r="E259" s="18">
        <v>19366503</v>
      </c>
      <c r="F259" s="18">
        <v>19366503</v>
      </c>
      <c r="G259" s="17" t="s">
        <v>1682</v>
      </c>
      <c r="H259" s="16" t="s">
        <v>1629</v>
      </c>
      <c r="I259" s="35" t="s">
        <v>1567</v>
      </c>
      <c r="J259" s="16" t="s">
        <v>170</v>
      </c>
      <c r="K259" s="16" t="s">
        <v>231</v>
      </c>
      <c r="L259" s="16" t="s">
        <v>231</v>
      </c>
      <c r="M259" s="16" t="s">
        <v>145</v>
      </c>
      <c r="N259" s="16" t="s">
        <v>558</v>
      </c>
      <c r="O259" s="16" t="s">
        <v>559</v>
      </c>
    </row>
    <row r="260" spans="1:15">
      <c r="A260" s="15">
        <v>337</v>
      </c>
      <c r="B260" s="16">
        <v>4066</v>
      </c>
      <c r="C260" s="17" t="s">
        <v>64</v>
      </c>
      <c r="D260" s="18">
        <v>77176526</v>
      </c>
      <c r="E260" s="18" t="e">
        <v>#N/A</v>
      </c>
      <c r="F260" s="18" t="e">
        <v>#N/A</v>
      </c>
      <c r="G260" s="17" t="s">
        <v>1687</v>
      </c>
      <c r="H260" s="16" t="s">
        <v>1629</v>
      </c>
      <c r="I260" s="35" t="s">
        <v>1567</v>
      </c>
      <c r="J260" s="16" t="s">
        <v>170</v>
      </c>
      <c r="K260" s="16" t="s">
        <v>531</v>
      </c>
      <c r="L260" s="16" t="s">
        <v>531</v>
      </c>
      <c r="M260" s="16" t="s">
        <v>421</v>
      </c>
      <c r="N260" s="16" t="s">
        <v>581</v>
      </c>
      <c r="O260" s="16" t="s">
        <v>582</v>
      </c>
    </row>
    <row r="261" spans="1:15" hidden="1">
      <c r="A261" s="15">
        <v>338</v>
      </c>
      <c r="B261" s="16">
        <v>4066</v>
      </c>
      <c r="C261" s="17" t="s">
        <v>64</v>
      </c>
      <c r="D261" s="18">
        <v>91287008</v>
      </c>
      <c r="E261" s="18">
        <v>91287008</v>
      </c>
      <c r="F261" s="18">
        <v>91287008</v>
      </c>
      <c r="G261" s="17" t="s">
        <v>1692</v>
      </c>
      <c r="H261" s="16" t="s">
        <v>1629</v>
      </c>
      <c r="I261" s="35" t="s">
        <v>1567</v>
      </c>
      <c r="J261" s="16" t="s">
        <v>170</v>
      </c>
      <c r="K261" s="16" t="s">
        <v>231</v>
      </c>
      <c r="L261" s="16" t="s">
        <v>231</v>
      </c>
      <c r="M261" s="16" t="s">
        <v>145</v>
      </c>
      <c r="N261" s="16" t="s">
        <v>1314</v>
      </c>
      <c r="O261" s="16" t="s">
        <v>559</v>
      </c>
    </row>
    <row r="262" spans="1:15" hidden="1">
      <c r="A262" s="15">
        <v>339</v>
      </c>
      <c r="B262" s="16">
        <v>4066</v>
      </c>
      <c r="C262" s="17" t="s">
        <v>64</v>
      </c>
      <c r="D262" s="18">
        <v>79711538</v>
      </c>
      <c r="E262" s="18">
        <v>79711538</v>
      </c>
      <c r="F262" s="18">
        <v>79711538</v>
      </c>
      <c r="G262" s="17" t="s">
        <v>1696</v>
      </c>
      <c r="H262" s="16" t="s">
        <v>1629</v>
      </c>
      <c r="I262" s="35" t="s">
        <v>1567</v>
      </c>
      <c r="J262" s="16" t="s">
        <v>259</v>
      </c>
      <c r="K262" s="16" t="s">
        <v>918</v>
      </c>
      <c r="L262" s="16" t="s">
        <v>918</v>
      </c>
      <c r="M262" s="16" t="s">
        <v>76</v>
      </c>
      <c r="N262" s="16" t="s">
        <v>76</v>
      </c>
      <c r="O262" s="16" t="s">
        <v>76</v>
      </c>
    </row>
    <row r="263" spans="1:15" hidden="1">
      <c r="A263" s="15">
        <v>340</v>
      </c>
      <c r="B263" s="16">
        <v>4066</v>
      </c>
      <c r="C263" s="17" t="s">
        <v>64</v>
      </c>
      <c r="D263" s="18">
        <v>72072470</v>
      </c>
      <c r="E263" s="18">
        <v>72072470</v>
      </c>
      <c r="F263" s="18">
        <v>72072470</v>
      </c>
      <c r="G263" s="17" t="s">
        <v>1701</v>
      </c>
      <c r="H263" s="16" t="s">
        <v>1629</v>
      </c>
      <c r="I263" s="35" t="s">
        <v>1567</v>
      </c>
      <c r="J263" s="16" t="s">
        <v>170</v>
      </c>
      <c r="K263" s="35" t="s">
        <v>531</v>
      </c>
      <c r="L263" s="35" t="s">
        <v>531</v>
      </c>
      <c r="M263" s="16" t="s">
        <v>421</v>
      </c>
      <c r="N263" s="16" t="s">
        <v>581</v>
      </c>
      <c r="O263" s="16" t="s">
        <v>582</v>
      </c>
    </row>
    <row r="264" spans="1:15">
      <c r="A264" s="15">
        <v>341</v>
      </c>
      <c r="B264" s="16">
        <v>4066</v>
      </c>
      <c r="C264" s="17" t="s">
        <v>64</v>
      </c>
      <c r="D264" s="18">
        <v>98631868</v>
      </c>
      <c r="E264" s="18" t="e">
        <v>#N/A</v>
      </c>
      <c r="F264" s="18">
        <v>98631868</v>
      </c>
      <c r="G264" s="17" t="s">
        <v>1706</v>
      </c>
      <c r="H264" s="16" t="s">
        <v>1629</v>
      </c>
      <c r="I264" s="35" t="s">
        <v>1567</v>
      </c>
      <c r="J264" s="16" t="s">
        <v>170</v>
      </c>
      <c r="K264" s="16" t="s">
        <v>519</v>
      </c>
      <c r="L264" s="16" t="s">
        <v>519</v>
      </c>
      <c r="M264" s="16" t="s">
        <v>339</v>
      </c>
      <c r="N264" s="16" t="s">
        <v>340</v>
      </c>
      <c r="O264" s="16" t="s">
        <v>341</v>
      </c>
    </row>
    <row r="265" spans="1:15" hidden="1">
      <c r="A265" s="15">
        <v>342</v>
      </c>
      <c r="B265" s="16">
        <v>4066</v>
      </c>
      <c r="C265" s="17" t="s">
        <v>64</v>
      </c>
      <c r="D265" s="18">
        <v>2518184</v>
      </c>
      <c r="E265" s="18">
        <v>2518184</v>
      </c>
      <c r="F265" s="18">
        <v>2518184</v>
      </c>
      <c r="G265" s="17" t="s">
        <v>1711</v>
      </c>
      <c r="H265" s="16" t="s">
        <v>1629</v>
      </c>
      <c r="I265" s="35" t="s">
        <v>1567</v>
      </c>
      <c r="J265" s="16" t="s">
        <v>170</v>
      </c>
      <c r="K265" s="16" t="s">
        <v>432</v>
      </c>
      <c r="L265" s="16" t="s">
        <v>432</v>
      </c>
      <c r="M265" s="16" t="s">
        <v>433</v>
      </c>
      <c r="N265" s="16" t="s">
        <v>434</v>
      </c>
      <c r="O265" s="16" t="s">
        <v>435</v>
      </c>
    </row>
    <row r="266" spans="1:15" hidden="1">
      <c r="A266" s="15">
        <v>343</v>
      </c>
      <c r="B266" s="16">
        <v>4066</v>
      </c>
      <c r="C266" s="17" t="s">
        <v>64</v>
      </c>
      <c r="D266" s="18">
        <v>19488218</v>
      </c>
      <c r="E266" s="18">
        <v>19488218</v>
      </c>
      <c r="F266" s="18">
        <v>19488218</v>
      </c>
      <c r="G266" s="17" t="s">
        <v>1718</v>
      </c>
      <c r="H266" s="16" t="s">
        <v>1629</v>
      </c>
      <c r="I266" s="35" t="s">
        <v>1567</v>
      </c>
      <c r="J266" s="16" t="s">
        <v>170</v>
      </c>
      <c r="K266" s="16" t="s">
        <v>293</v>
      </c>
      <c r="L266" s="16" t="s">
        <v>293</v>
      </c>
      <c r="M266" s="16" t="s">
        <v>76</v>
      </c>
      <c r="N266" s="16" t="s">
        <v>76</v>
      </c>
      <c r="O266" s="16" t="s">
        <v>76</v>
      </c>
    </row>
    <row r="267" spans="1:15" hidden="1">
      <c r="A267" s="15">
        <v>344</v>
      </c>
      <c r="B267" s="16">
        <v>4066</v>
      </c>
      <c r="C267" s="17" t="s">
        <v>64</v>
      </c>
      <c r="D267" s="18">
        <v>79535952</v>
      </c>
      <c r="E267" s="18">
        <v>79535952</v>
      </c>
      <c r="F267" s="18">
        <v>79535952</v>
      </c>
      <c r="G267" s="17" t="s">
        <v>1724</v>
      </c>
      <c r="H267" s="16" t="s">
        <v>1629</v>
      </c>
      <c r="I267" s="35" t="s">
        <v>1567</v>
      </c>
      <c r="J267" s="16" t="s">
        <v>170</v>
      </c>
      <c r="K267" s="16" t="s">
        <v>432</v>
      </c>
      <c r="L267" s="16" t="s">
        <v>432</v>
      </c>
      <c r="M267" s="16" t="s">
        <v>433</v>
      </c>
      <c r="N267" s="16" t="s">
        <v>434</v>
      </c>
      <c r="O267" s="16" t="s">
        <v>435</v>
      </c>
    </row>
    <row r="268" spans="1:15" hidden="1">
      <c r="A268" s="15">
        <v>345</v>
      </c>
      <c r="B268" s="16">
        <v>4066</v>
      </c>
      <c r="C268" s="17" t="s">
        <v>64</v>
      </c>
      <c r="D268" s="18">
        <v>18102450</v>
      </c>
      <c r="E268" s="18">
        <v>18102450</v>
      </c>
      <c r="F268" s="18">
        <v>18102450</v>
      </c>
      <c r="G268" s="17" t="s">
        <v>1731</v>
      </c>
      <c r="H268" s="16" t="s">
        <v>1629</v>
      </c>
      <c r="I268" s="35" t="s">
        <v>1567</v>
      </c>
      <c r="J268" s="16" t="s">
        <v>170</v>
      </c>
      <c r="K268" s="16" t="s">
        <v>293</v>
      </c>
      <c r="L268" s="16" t="s">
        <v>293</v>
      </c>
      <c r="M268" s="16" t="s">
        <v>76</v>
      </c>
      <c r="N268" s="16" t="s">
        <v>76</v>
      </c>
      <c r="O268" s="16" t="s">
        <v>76</v>
      </c>
    </row>
    <row r="269" spans="1:15" hidden="1">
      <c r="A269" s="15">
        <v>346</v>
      </c>
      <c r="B269" s="16">
        <v>4066</v>
      </c>
      <c r="C269" s="17" t="s">
        <v>64</v>
      </c>
      <c r="D269" s="18">
        <v>93363901</v>
      </c>
      <c r="E269" s="18">
        <v>93363901</v>
      </c>
      <c r="F269" s="18">
        <v>93363901</v>
      </c>
      <c r="G269" s="17" t="s">
        <v>1736</v>
      </c>
      <c r="H269" s="16" t="s">
        <v>1629</v>
      </c>
      <c r="I269" s="35" t="s">
        <v>1567</v>
      </c>
      <c r="J269" s="16" t="s">
        <v>170</v>
      </c>
      <c r="K269" s="16" t="s">
        <v>477</v>
      </c>
      <c r="L269" s="16" t="s">
        <v>477</v>
      </c>
      <c r="M269" s="16" t="s">
        <v>478</v>
      </c>
      <c r="N269" s="16" t="s">
        <v>479</v>
      </c>
      <c r="O269" s="16" t="s">
        <v>480</v>
      </c>
    </row>
    <row r="270" spans="1:15" hidden="1">
      <c r="A270" s="15">
        <v>347</v>
      </c>
      <c r="B270" s="16">
        <v>4066</v>
      </c>
      <c r="C270" s="17" t="s">
        <v>64</v>
      </c>
      <c r="D270" s="18">
        <v>79888090</v>
      </c>
      <c r="E270" s="18">
        <v>79888090</v>
      </c>
      <c r="F270" s="18">
        <v>79888090</v>
      </c>
      <c r="G270" s="17" t="s">
        <v>1740</v>
      </c>
      <c r="H270" s="16" t="s">
        <v>1629</v>
      </c>
      <c r="I270" s="35" t="s">
        <v>1567</v>
      </c>
      <c r="J270" s="16" t="s">
        <v>170</v>
      </c>
      <c r="K270" s="16" t="s">
        <v>293</v>
      </c>
      <c r="L270" s="16" t="s">
        <v>293</v>
      </c>
      <c r="M270" s="16" t="s">
        <v>76</v>
      </c>
      <c r="N270" s="16" t="s">
        <v>76</v>
      </c>
      <c r="O270" s="16" t="s">
        <v>76</v>
      </c>
    </row>
    <row r="271" spans="1:15">
      <c r="A271" s="15">
        <v>348</v>
      </c>
      <c r="B271" s="16">
        <v>4066</v>
      </c>
      <c r="C271" s="17" t="s">
        <v>64</v>
      </c>
      <c r="D271" s="18">
        <v>71676538</v>
      </c>
      <c r="E271" s="18" t="e">
        <v>#N/A</v>
      </c>
      <c r="F271" s="18">
        <v>71676538</v>
      </c>
      <c r="G271" s="17" t="s">
        <v>1745</v>
      </c>
      <c r="H271" s="16" t="s">
        <v>1629</v>
      </c>
      <c r="I271" s="35" t="s">
        <v>1567</v>
      </c>
      <c r="J271" s="16" t="s">
        <v>170</v>
      </c>
      <c r="K271" s="16" t="s">
        <v>519</v>
      </c>
      <c r="L271" s="16" t="s">
        <v>519</v>
      </c>
      <c r="M271" s="16" t="s">
        <v>339</v>
      </c>
      <c r="N271" s="16" t="s">
        <v>340</v>
      </c>
      <c r="O271" s="16" t="s">
        <v>341</v>
      </c>
    </row>
    <row r="272" spans="1:15">
      <c r="A272" s="15">
        <v>349</v>
      </c>
      <c r="B272" s="16">
        <v>4066</v>
      </c>
      <c r="C272" s="17" t="s">
        <v>64</v>
      </c>
      <c r="D272" s="18">
        <v>7716639</v>
      </c>
      <c r="E272" s="18" t="e">
        <v>#N/A</v>
      </c>
      <c r="F272" s="18">
        <v>7716639</v>
      </c>
      <c r="G272" s="17" t="s">
        <v>1750</v>
      </c>
      <c r="H272" s="16" t="s">
        <v>1629</v>
      </c>
      <c r="I272" s="35" t="s">
        <v>1567</v>
      </c>
      <c r="J272" s="16" t="s">
        <v>170</v>
      </c>
      <c r="K272" s="16" t="s">
        <v>293</v>
      </c>
      <c r="L272" s="16" t="s">
        <v>293</v>
      </c>
      <c r="M272" s="16" t="s">
        <v>76</v>
      </c>
      <c r="N272" s="16" t="s">
        <v>76</v>
      </c>
      <c r="O272" s="16" t="s">
        <v>76</v>
      </c>
    </row>
    <row r="273" spans="1:15" hidden="1">
      <c r="A273" s="15">
        <v>350</v>
      </c>
      <c r="B273" s="16">
        <v>4066</v>
      </c>
      <c r="C273" s="17" t="s">
        <v>64</v>
      </c>
      <c r="D273" s="18">
        <v>1065634316</v>
      </c>
      <c r="E273" s="18">
        <v>1065634316</v>
      </c>
      <c r="F273" s="18">
        <v>1065634316</v>
      </c>
      <c r="G273" s="17" t="s">
        <v>1755</v>
      </c>
      <c r="H273" s="16" t="s">
        <v>1629</v>
      </c>
      <c r="I273" s="35" t="s">
        <v>1567</v>
      </c>
      <c r="J273" s="16" t="s">
        <v>170</v>
      </c>
      <c r="K273" s="16" t="s">
        <v>531</v>
      </c>
      <c r="L273" s="16" t="s">
        <v>531</v>
      </c>
      <c r="M273" s="16" t="s">
        <v>421</v>
      </c>
      <c r="N273" s="16" t="s">
        <v>422</v>
      </c>
      <c r="O273" s="16" t="s">
        <v>423</v>
      </c>
    </row>
    <row r="274" spans="1:15">
      <c r="A274" s="15">
        <v>351</v>
      </c>
      <c r="B274" s="16">
        <v>4066</v>
      </c>
      <c r="C274" s="17" t="s">
        <v>64</v>
      </c>
      <c r="D274" s="18">
        <v>98581046</v>
      </c>
      <c r="E274" s="18" t="e">
        <v>#N/A</v>
      </c>
      <c r="F274" s="18">
        <v>98581046</v>
      </c>
      <c r="G274" s="17" t="s">
        <v>1761</v>
      </c>
      <c r="H274" s="16" t="s">
        <v>1629</v>
      </c>
      <c r="I274" s="35" t="s">
        <v>1567</v>
      </c>
      <c r="J274" s="16" t="s">
        <v>170</v>
      </c>
      <c r="K274" s="16" t="s">
        <v>519</v>
      </c>
      <c r="L274" s="16" t="s">
        <v>519</v>
      </c>
      <c r="M274" s="16" t="s">
        <v>339</v>
      </c>
      <c r="N274" s="16" t="s">
        <v>340</v>
      </c>
      <c r="O274" s="16" t="s">
        <v>341</v>
      </c>
    </row>
    <row r="275" spans="1:15" hidden="1">
      <c r="A275" s="15">
        <v>352</v>
      </c>
      <c r="B275" s="16">
        <v>4066</v>
      </c>
      <c r="C275" s="17" t="s">
        <v>64</v>
      </c>
      <c r="D275" s="18">
        <v>71251285</v>
      </c>
      <c r="E275" s="18">
        <v>71251285</v>
      </c>
      <c r="F275" s="18">
        <v>71251285</v>
      </c>
      <c r="G275" s="17" t="s">
        <v>1765</v>
      </c>
      <c r="H275" s="16" t="s">
        <v>1629</v>
      </c>
      <c r="I275" s="35" t="s">
        <v>1567</v>
      </c>
      <c r="J275" s="16" t="s">
        <v>170</v>
      </c>
      <c r="K275" s="16" t="s">
        <v>293</v>
      </c>
      <c r="L275" s="16" t="s">
        <v>293</v>
      </c>
      <c r="M275" s="16" t="s">
        <v>76</v>
      </c>
      <c r="N275" s="16" t="s">
        <v>76</v>
      </c>
      <c r="O275" s="16" t="s">
        <v>76</v>
      </c>
    </row>
    <row r="276" spans="1:15" hidden="1">
      <c r="A276" s="15">
        <v>353</v>
      </c>
      <c r="B276" s="16">
        <v>4066</v>
      </c>
      <c r="C276" s="17" t="s">
        <v>64</v>
      </c>
      <c r="D276" s="18">
        <v>91420064</v>
      </c>
      <c r="E276" s="18">
        <v>91420064</v>
      </c>
      <c r="F276" s="18">
        <v>91420064</v>
      </c>
      <c r="G276" s="17" t="s">
        <v>1770</v>
      </c>
      <c r="H276" s="16" t="s">
        <v>1629</v>
      </c>
      <c r="I276" s="35" t="s">
        <v>1567</v>
      </c>
      <c r="J276" s="16" t="s">
        <v>170</v>
      </c>
      <c r="K276" s="16" t="s">
        <v>293</v>
      </c>
      <c r="L276" s="16" t="s">
        <v>293</v>
      </c>
      <c r="M276" s="16" t="s">
        <v>76</v>
      </c>
      <c r="N276" s="16" t="s">
        <v>76</v>
      </c>
      <c r="O276" s="16" t="s">
        <v>76</v>
      </c>
    </row>
    <row r="277" spans="1:15" hidden="1">
      <c r="A277" s="15">
        <v>354</v>
      </c>
      <c r="B277" s="16">
        <v>4066</v>
      </c>
      <c r="C277" s="17" t="s">
        <v>64</v>
      </c>
      <c r="D277" s="18">
        <v>79738084</v>
      </c>
      <c r="E277" s="18">
        <v>79738084</v>
      </c>
      <c r="F277" s="18">
        <v>79738084</v>
      </c>
      <c r="G277" s="17" t="s">
        <v>1776</v>
      </c>
      <c r="H277" s="16" t="s">
        <v>1629</v>
      </c>
      <c r="I277" s="35" t="s">
        <v>1567</v>
      </c>
      <c r="J277" s="16" t="s">
        <v>170</v>
      </c>
      <c r="K277" s="16" t="s">
        <v>293</v>
      </c>
      <c r="L277" s="16" t="s">
        <v>293</v>
      </c>
      <c r="M277" s="16" t="s">
        <v>76</v>
      </c>
      <c r="N277" s="16" t="s">
        <v>76</v>
      </c>
      <c r="O277" s="16" t="s">
        <v>76</v>
      </c>
    </row>
    <row r="278" spans="1:15">
      <c r="A278" s="15">
        <v>355</v>
      </c>
      <c r="B278" s="16">
        <v>4066</v>
      </c>
      <c r="C278" s="17" t="s">
        <v>64</v>
      </c>
      <c r="D278" s="18">
        <v>98631900</v>
      </c>
      <c r="E278" s="18" t="e">
        <v>#N/A</v>
      </c>
      <c r="F278" s="18">
        <v>98631900</v>
      </c>
      <c r="G278" s="17" t="s">
        <v>1781</v>
      </c>
      <c r="H278" s="16" t="s">
        <v>1629</v>
      </c>
      <c r="I278" s="35" t="s">
        <v>1567</v>
      </c>
      <c r="J278" s="16" t="s">
        <v>170</v>
      </c>
      <c r="K278" s="16" t="s">
        <v>519</v>
      </c>
      <c r="L278" s="16" t="s">
        <v>519</v>
      </c>
      <c r="M278" s="16" t="s">
        <v>339</v>
      </c>
      <c r="N278" s="16" t="s">
        <v>340</v>
      </c>
      <c r="O278" s="16" t="s">
        <v>341</v>
      </c>
    </row>
    <row r="279" spans="1:15">
      <c r="A279" s="15">
        <v>356</v>
      </c>
      <c r="B279" s="16">
        <v>4066</v>
      </c>
      <c r="C279" s="17" t="s">
        <v>64</v>
      </c>
      <c r="D279" s="18">
        <v>91470626</v>
      </c>
      <c r="E279" s="18" t="e">
        <v>#N/A</v>
      </c>
      <c r="F279" s="18" t="e">
        <v>#N/A</v>
      </c>
      <c r="G279" s="17" t="s">
        <v>1786</v>
      </c>
      <c r="H279" s="16" t="s">
        <v>1629</v>
      </c>
      <c r="I279" s="35" t="s">
        <v>1567</v>
      </c>
      <c r="J279" s="16" t="s">
        <v>170</v>
      </c>
      <c r="K279" s="16" t="s">
        <v>519</v>
      </c>
      <c r="L279" s="16" t="s">
        <v>519</v>
      </c>
      <c r="M279" s="16" t="s">
        <v>339</v>
      </c>
      <c r="N279" s="16" t="s">
        <v>340</v>
      </c>
      <c r="O279" s="16" t="s">
        <v>341</v>
      </c>
    </row>
    <row r="280" spans="1:15" hidden="1">
      <c r="A280" s="15">
        <v>357</v>
      </c>
      <c r="B280" s="16">
        <v>4066</v>
      </c>
      <c r="C280" s="17" t="s">
        <v>64</v>
      </c>
      <c r="D280" s="18">
        <v>77181560</v>
      </c>
      <c r="E280" s="18">
        <v>77181560</v>
      </c>
      <c r="F280" s="18">
        <v>77181560</v>
      </c>
      <c r="G280" s="17" t="s">
        <v>1791</v>
      </c>
      <c r="H280" s="16" t="s">
        <v>1629</v>
      </c>
      <c r="I280" s="35" t="s">
        <v>1567</v>
      </c>
      <c r="J280" s="16" t="s">
        <v>170</v>
      </c>
      <c r="K280" s="16" t="s">
        <v>531</v>
      </c>
      <c r="L280" s="16" t="s">
        <v>531</v>
      </c>
      <c r="M280" s="16" t="s">
        <v>421</v>
      </c>
      <c r="N280" s="16" t="s">
        <v>422</v>
      </c>
      <c r="O280" s="16" t="s">
        <v>423</v>
      </c>
    </row>
    <row r="281" spans="1:15">
      <c r="A281" s="15">
        <v>358</v>
      </c>
      <c r="B281" s="16">
        <v>4066</v>
      </c>
      <c r="C281" s="17" t="s">
        <v>64</v>
      </c>
      <c r="D281" s="18">
        <v>80097126</v>
      </c>
      <c r="E281" s="18" t="e">
        <v>#N/A</v>
      </c>
      <c r="F281" s="18">
        <v>80097126</v>
      </c>
      <c r="G281" s="17" t="s">
        <v>1796</v>
      </c>
      <c r="H281" s="16" t="s">
        <v>1629</v>
      </c>
      <c r="I281" s="35" t="s">
        <v>1567</v>
      </c>
      <c r="J281" s="16" t="s">
        <v>170</v>
      </c>
      <c r="K281" s="16" t="s">
        <v>293</v>
      </c>
      <c r="L281" s="16" t="s">
        <v>293</v>
      </c>
      <c r="M281" s="16" t="s">
        <v>76</v>
      </c>
      <c r="N281" s="16" t="s">
        <v>76</v>
      </c>
      <c r="O281" s="16" t="s">
        <v>76</v>
      </c>
    </row>
    <row r="282" spans="1:15" hidden="1">
      <c r="A282" s="15">
        <v>359</v>
      </c>
      <c r="B282" s="16">
        <v>4066</v>
      </c>
      <c r="C282" s="59" t="s">
        <v>112</v>
      </c>
      <c r="D282" s="18">
        <v>66961168</v>
      </c>
      <c r="E282" s="18">
        <v>66961168</v>
      </c>
      <c r="F282" s="18">
        <v>66961168</v>
      </c>
      <c r="G282" s="17" t="s">
        <v>1801</v>
      </c>
      <c r="H282" s="16" t="s">
        <v>1629</v>
      </c>
      <c r="I282" s="35" t="s">
        <v>1567</v>
      </c>
      <c r="J282" s="16" t="s">
        <v>170</v>
      </c>
      <c r="K282" s="16" t="s">
        <v>432</v>
      </c>
      <c r="L282" s="16" t="s">
        <v>432</v>
      </c>
      <c r="M282" s="16" t="s">
        <v>433</v>
      </c>
      <c r="N282" s="16" t="s">
        <v>662</v>
      </c>
      <c r="O282" s="16" t="s">
        <v>663</v>
      </c>
    </row>
    <row r="283" spans="1:15" hidden="1">
      <c r="A283" s="15">
        <v>360</v>
      </c>
      <c r="B283" s="16">
        <v>4066</v>
      </c>
      <c r="C283" s="17" t="s">
        <v>64</v>
      </c>
      <c r="D283" s="18">
        <v>94385508</v>
      </c>
      <c r="E283" s="18">
        <v>94385508</v>
      </c>
      <c r="F283" s="18">
        <v>94385508</v>
      </c>
      <c r="G283" s="17" t="s">
        <v>1807</v>
      </c>
      <c r="H283" s="16" t="s">
        <v>1629</v>
      </c>
      <c r="I283" s="35" t="s">
        <v>1567</v>
      </c>
      <c r="J283" s="16" t="s">
        <v>170</v>
      </c>
      <c r="K283" s="16" t="s">
        <v>432</v>
      </c>
      <c r="L283" s="16" t="s">
        <v>432</v>
      </c>
      <c r="M283" s="16" t="s">
        <v>433</v>
      </c>
      <c r="N283" s="16" t="s">
        <v>434</v>
      </c>
      <c r="O283" s="16" t="s">
        <v>435</v>
      </c>
    </row>
    <row r="284" spans="1:15">
      <c r="A284" s="15">
        <v>361</v>
      </c>
      <c r="B284" s="16">
        <v>4066</v>
      </c>
      <c r="C284" s="17" t="s">
        <v>64</v>
      </c>
      <c r="D284" s="18">
        <v>73128741</v>
      </c>
      <c r="E284" s="18" t="e">
        <v>#N/A</v>
      </c>
      <c r="F284" s="18">
        <v>73128741</v>
      </c>
      <c r="G284" s="17" t="s">
        <v>1813</v>
      </c>
      <c r="H284" s="16" t="s">
        <v>1629</v>
      </c>
      <c r="I284" s="35" t="s">
        <v>1567</v>
      </c>
      <c r="J284" s="16" t="s">
        <v>170</v>
      </c>
      <c r="K284" s="16" t="s">
        <v>293</v>
      </c>
      <c r="L284" s="16" t="s">
        <v>293</v>
      </c>
      <c r="M284" s="16" t="s">
        <v>76</v>
      </c>
      <c r="N284" s="16" t="s">
        <v>76</v>
      </c>
      <c r="O284" s="16" t="s">
        <v>76</v>
      </c>
    </row>
    <row r="285" spans="1:15" hidden="1">
      <c r="A285" s="15">
        <v>362</v>
      </c>
      <c r="B285" s="16">
        <v>4066</v>
      </c>
      <c r="C285" s="17" t="s">
        <v>64</v>
      </c>
      <c r="D285" s="18">
        <v>91488652</v>
      </c>
      <c r="E285" s="18">
        <v>91488652</v>
      </c>
      <c r="F285" s="18">
        <v>91488652</v>
      </c>
      <c r="G285" s="17" t="s">
        <v>1817</v>
      </c>
      <c r="H285" s="16" t="s">
        <v>1629</v>
      </c>
      <c r="I285" s="35" t="s">
        <v>1567</v>
      </c>
      <c r="J285" s="16" t="s">
        <v>170</v>
      </c>
      <c r="K285" s="16" t="s">
        <v>231</v>
      </c>
      <c r="L285" s="16" t="s">
        <v>231</v>
      </c>
      <c r="M285" s="16" t="s">
        <v>145</v>
      </c>
      <c r="N285" s="16" t="s">
        <v>558</v>
      </c>
      <c r="O285" s="16" t="s">
        <v>559</v>
      </c>
    </row>
    <row r="286" spans="1:15">
      <c r="A286" s="15">
        <v>363</v>
      </c>
      <c r="B286" s="16">
        <v>4066</v>
      </c>
      <c r="C286" s="17" t="s">
        <v>64</v>
      </c>
      <c r="D286" s="18">
        <v>16748507</v>
      </c>
      <c r="E286" s="18" t="e">
        <v>#N/A</v>
      </c>
      <c r="F286" s="18">
        <v>16748507</v>
      </c>
      <c r="G286" s="17" t="s">
        <v>1823</v>
      </c>
      <c r="H286" s="16" t="s">
        <v>1629</v>
      </c>
      <c r="I286" s="35" t="s">
        <v>1567</v>
      </c>
      <c r="J286" s="16" t="s">
        <v>170</v>
      </c>
      <c r="K286" s="16" t="s">
        <v>574</v>
      </c>
      <c r="L286" s="16" t="s">
        <v>574</v>
      </c>
      <c r="M286" s="16" t="s">
        <v>463</v>
      </c>
      <c r="N286" s="16" t="s">
        <v>510</v>
      </c>
      <c r="O286" s="16" t="s">
        <v>511</v>
      </c>
    </row>
    <row r="287" spans="1:15">
      <c r="A287" s="15">
        <v>364</v>
      </c>
      <c r="B287" s="16">
        <v>4066</v>
      </c>
      <c r="C287" s="17" t="s">
        <v>64</v>
      </c>
      <c r="D287" s="18">
        <v>71526397</v>
      </c>
      <c r="E287" s="18" t="e">
        <v>#N/A</v>
      </c>
      <c r="F287" s="18">
        <v>71526397</v>
      </c>
      <c r="G287" s="17" t="s">
        <v>1828</v>
      </c>
      <c r="H287" s="16" t="s">
        <v>1629</v>
      </c>
      <c r="I287" s="21" t="s">
        <v>1567</v>
      </c>
      <c r="J287" s="16" t="s">
        <v>181</v>
      </c>
      <c r="K287" s="16" t="s">
        <v>182</v>
      </c>
      <c r="L287" s="16" t="s">
        <v>182</v>
      </c>
      <c r="M287" s="16" t="s">
        <v>339</v>
      </c>
      <c r="N287" s="16" t="s">
        <v>340</v>
      </c>
      <c r="O287" s="16" t="s">
        <v>341</v>
      </c>
    </row>
    <row r="288" spans="1:15" hidden="1">
      <c r="A288" s="15">
        <v>365</v>
      </c>
      <c r="B288" s="16">
        <v>4066</v>
      </c>
      <c r="C288" s="17" t="s">
        <v>64</v>
      </c>
      <c r="D288" s="18">
        <v>7381274</v>
      </c>
      <c r="E288" s="18">
        <v>7381274</v>
      </c>
      <c r="F288" s="18">
        <v>7381274</v>
      </c>
      <c r="G288" s="17" t="s">
        <v>1833</v>
      </c>
      <c r="H288" s="16" t="s">
        <v>1629</v>
      </c>
      <c r="I288" s="35" t="s">
        <v>1567</v>
      </c>
      <c r="J288" s="16" t="s">
        <v>170</v>
      </c>
      <c r="K288" s="16" t="s">
        <v>189</v>
      </c>
      <c r="L288" s="16" t="s">
        <v>189</v>
      </c>
      <c r="M288" s="16" t="s">
        <v>190</v>
      </c>
      <c r="N288" s="16" t="s">
        <v>1085</v>
      </c>
      <c r="O288" s="16" t="s">
        <v>1086</v>
      </c>
    </row>
    <row r="289" spans="1:15" hidden="1">
      <c r="A289" s="15">
        <v>366</v>
      </c>
      <c r="B289" s="16">
        <v>4066</v>
      </c>
      <c r="C289" s="17" t="s">
        <v>64</v>
      </c>
      <c r="D289" s="18">
        <v>72134849</v>
      </c>
      <c r="E289" s="18">
        <v>72134849</v>
      </c>
      <c r="F289" s="18">
        <v>72134849</v>
      </c>
      <c r="G289" s="17" t="s">
        <v>1838</v>
      </c>
      <c r="H289" s="16" t="s">
        <v>1629</v>
      </c>
      <c r="I289" s="35" t="s">
        <v>1567</v>
      </c>
      <c r="J289" s="16" t="s">
        <v>170</v>
      </c>
      <c r="K289" s="16" t="s">
        <v>231</v>
      </c>
      <c r="L289" s="16" t="s">
        <v>231</v>
      </c>
      <c r="M289" s="16" t="s">
        <v>145</v>
      </c>
      <c r="N289" s="16" t="s">
        <v>146</v>
      </c>
      <c r="O289" s="16" t="s">
        <v>147</v>
      </c>
    </row>
    <row r="290" spans="1:15" hidden="1">
      <c r="A290" s="15">
        <v>367</v>
      </c>
      <c r="B290" s="16">
        <v>4066</v>
      </c>
      <c r="C290" s="17" t="s">
        <v>64</v>
      </c>
      <c r="D290" s="18">
        <v>8533606</v>
      </c>
      <c r="E290" s="18">
        <v>8533606</v>
      </c>
      <c r="F290" s="18">
        <v>8533606</v>
      </c>
      <c r="G290" s="17" t="s">
        <v>1844</v>
      </c>
      <c r="H290" s="16" t="s">
        <v>1629</v>
      </c>
      <c r="I290" s="35" t="s">
        <v>1567</v>
      </c>
      <c r="J290" s="16" t="s">
        <v>170</v>
      </c>
      <c r="K290" s="16" t="s">
        <v>293</v>
      </c>
      <c r="L290" s="16" t="s">
        <v>293</v>
      </c>
      <c r="M290" s="16" t="s">
        <v>76</v>
      </c>
      <c r="N290" s="16" t="s">
        <v>76</v>
      </c>
      <c r="O290" s="16" t="s">
        <v>76</v>
      </c>
    </row>
    <row r="291" spans="1:15" hidden="1">
      <c r="A291" s="15">
        <v>368</v>
      </c>
      <c r="B291" s="16">
        <v>4066</v>
      </c>
      <c r="C291" s="17" t="s">
        <v>64</v>
      </c>
      <c r="D291" s="18">
        <v>19354879</v>
      </c>
      <c r="E291" s="18">
        <v>19354879</v>
      </c>
      <c r="F291" s="18">
        <v>19354879</v>
      </c>
      <c r="G291" s="17" t="s">
        <v>1849</v>
      </c>
      <c r="H291" s="16" t="s">
        <v>1629</v>
      </c>
      <c r="I291" s="35" t="s">
        <v>1567</v>
      </c>
      <c r="J291" s="16" t="s">
        <v>259</v>
      </c>
      <c r="K291" s="16" t="s">
        <v>1851</v>
      </c>
      <c r="L291" s="16" t="s">
        <v>1851</v>
      </c>
      <c r="M291" s="16" t="s">
        <v>76</v>
      </c>
      <c r="N291" s="16" t="s">
        <v>76</v>
      </c>
      <c r="O291" s="16" t="s">
        <v>76</v>
      </c>
    </row>
    <row r="292" spans="1:15" hidden="1">
      <c r="A292" s="15">
        <v>369</v>
      </c>
      <c r="B292" s="16">
        <v>4066</v>
      </c>
      <c r="C292" s="17" t="s">
        <v>64</v>
      </c>
      <c r="D292" s="18">
        <v>8635456</v>
      </c>
      <c r="E292" s="18">
        <v>8635456</v>
      </c>
      <c r="F292" s="18">
        <v>8635456</v>
      </c>
      <c r="G292" s="17" t="s">
        <v>1855</v>
      </c>
      <c r="H292" s="16" t="s">
        <v>1629</v>
      </c>
      <c r="I292" s="35" t="s">
        <v>1567</v>
      </c>
      <c r="J292" s="16" t="s">
        <v>170</v>
      </c>
      <c r="K292" s="16" t="s">
        <v>531</v>
      </c>
      <c r="L292" s="16" t="s">
        <v>531</v>
      </c>
      <c r="M292" s="16" t="s">
        <v>421</v>
      </c>
      <c r="N292" s="16" t="s">
        <v>581</v>
      </c>
      <c r="O292" s="16" t="s">
        <v>582</v>
      </c>
    </row>
    <row r="293" spans="1:15" hidden="1">
      <c r="A293" s="15">
        <v>370</v>
      </c>
      <c r="B293" s="16">
        <v>4066</v>
      </c>
      <c r="C293" s="17" t="s">
        <v>64</v>
      </c>
      <c r="D293" s="18">
        <v>5823926</v>
      </c>
      <c r="E293" s="18">
        <v>5823926</v>
      </c>
      <c r="F293" s="18">
        <v>5823926</v>
      </c>
      <c r="G293" s="17" t="s">
        <v>1859</v>
      </c>
      <c r="H293" s="16" t="s">
        <v>1629</v>
      </c>
      <c r="I293" s="35" t="s">
        <v>1567</v>
      </c>
      <c r="J293" s="16" t="s">
        <v>170</v>
      </c>
      <c r="K293" s="16" t="s">
        <v>538</v>
      </c>
      <c r="L293" s="16" t="s">
        <v>538</v>
      </c>
      <c r="M293" s="16" t="s">
        <v>76</v>
      </c>
      <c r="N293" s="16" t="s">
        <v>76</v>
      </c>
      <c r="O293" s="16" t="s">
        <v>76</v>
      </c>
    </row>
    <row r="294" spans="1:15" hidden="1">
      <c r="A294" s="15">
        <v>371</v>
      </c>
      <c r="B294" s="16">
        <v>4066</v>
      </c>
      <c r="C294" s="17" t="s">
        <v>64</v>
      </c>
      <c r="D294" s="18">
        <v>73543991</v>
      </c>
      <c r="E294" s="18">
        <v>73543991</v>
      </c>
      <c r="F294" s="18">
        <v>73543991</v>
      </c>
      <c r="G294" s="17" t="s">
        <v>1865</v>
      </c>
      <c r="H294" s="16" t="s">
        <v>1629</v>
      </c>
      <c r="I294" s="35" t="s">
        <v>1567</v>
      </c>
      <c r="J294" s="16" t="s">
        <v>170</v>
      </c>
      <c r="K294" s="16" t="s">
        <v>531</v>
      </c>
      <c r="L294" s="16" t="s">
        <v>531</v>
      </c>
      <c r="M294" s="16" t="s">
        <v>421</v>
      </c>
      <c r="N294" s="16" t="s">
        <v>581</v>
      </c>
      <c r="O294" s="16" t="s">
        <v>582</v>
      </c>
    </row>
    <row r="295" spans="1:15" hidden="1">
      <c r="A295" s="15">
        <v>372</v>
      </c>
      <c r="B295" s="16">
        <v>4066</v>
      </c>
      <c r="C295" s="17" t="s">
        <v>64</v>
      </c>
      <c r="D295" s="18">
        <v>12723075</v>
      </c>
      <c r="E295" s="18">
        <v>12723075</v>
      </c>
      <c r="F295" s="18">
        <v>12723075</v>
      </c>
      <c r="G295" s="17" t="s">
        <v>1871</v>
      </c>
      <c r="H295" s="16" t="s">
        <v>1629</v>
      </c>
      <c r="I295" s="35" t="s">
        <v>1567</v>
      </c>
      <c r="J295" s="16" t="s">
        <v>170</v>
      </c>
      <c r="K295" s="16" t="s">
        <v>531</v>
      </c>
      <c r="L295" s="16" t="s">
        <v>531</v>
      </c>
      <c r="M295" s="16" t="s">
        <v>421</v>
      </c>
      <c r="N295" s="16" t="s">
        <v>422</v>
      </c>
      <c r="O295" s="16" t="s">
        <v>423</v>
      </c>
    </row>
    <row r="296" spans="1:15">
      <c r="A296" s="15">
        <v>373</v>
      </c>
      <c r="B296" s="16">
        <v>4066</v>
      </c>
      <c r="C296" s="17" t="s">
        <v>64</v>
      </c>
      <c r="D296" s="18">
        <v>15614029</v>
      </c>
      <c r="E296" s="18" t="e">
        <v>#N/A</v>
      </c>
      <c r="F296" s="18">
        <v>15614029</v>
      </c>
      <c r="G296" s="17" t="s">
        <v>1876</v>
      </c>
      <c r="H296" s="16" t="s">
        <v>1629</v>
      </c>
      <c r="I296" s="35" t="s">
        <v>1567</v>
      </c>
      <c r="J296" s="16" t="s">
        <v>170</v>
      </c>
      <c r="K296" s="16" t="s">
        <v>519</v>
      </c>
      <c r="L296" s="16" t="s">
        <v>519</v>
      </c>
      <c r="M296" s="16" t="s">
        <v>339</v>
      </c>
      <c r="N296" s="16" t="s">
        <v>630</v>
      </c>
      <c r="O296" s="16" t="s">
        <v>341</v>
      </c>
    </row>
    <row r="297" spans="1:15" hidden="1">
      <c r="A297" s="15">
        <v>374</v>
      </c>
      <c r="B297" s="16">
        <v>4066</v>
      </c>
      <c r="C297" s="17" t="s">
        <v>64</v>
      </c>
      <c r="D297" s="18">
        <v>74378331</v>
      </c>
      <c r="E297" s="18">
        <v>74378331</v>
      </c>
      <c r="F297" s="18">
        <v>74378331</v>
      </c>
      <c r="G297" s="17" t="s">
        <v>1881</v>
      </c>
      <c r="H297" s="16" t="s">
        <v>1629</v>
      </c>
      <c r="I297" s="35" t="s">
        <v>1567</v>
      </c>
      <c r="J297" s="16" t="s">
        <v>170</v>
      </c>
      <c r="K297" s="16" t="s">
        <v>293</v>
      </c>
      <c r="L297" s="16" t="s">
        <v>293</v>
      </c>
      <c r="M297" s="16" t="s">
        <v>76</v>
      </c>
      <c r="N297" s="16" t="s">
        <v>76</v>
      </c>
      <c r="O297" s="16" t="s">
        <v>76</v>
      </c>
    </row>
    <row r="298" spans="1:15" hidden="1">
      <c r="A298" s="15">
        <v>375</v>
      </c>
      <c r="B298" s="16">
        <v>4066</v>
      </c>
      <c r="C298" s="17" t="s">
        <v>64</v>
      </c>
      <c r="D298" s="18">
        <v>88212041</v>
      </c>
      <c r="E298" s="18">
        <v>88212041</v>
      </c>
      <c r="F298" s="18">
        <v>88212041</v>
      </c>
      <c r="G298" s="17" t="s">
        <v>1885</v>
      </c>
      <c r="H298" s="16" t="s">
        <v>1629</v>
      </c>
      <c r="I298" s="35" t="s">
        <v>1567</v>
      </c>
      <c r="J298" s="16" t="s">
        <v>170</v>
      </c>
      <c r="K298" s="16" t="s">
        <v>531</v>
      </c>
      <c r="L298" s="16" t="s">
        <v>531</v>
      </c>
      <c r="M298" s="16" t="s">
        <v>421</v>
      </c>
      <c r="N298" s="16" t="s">
        <v>422</v>
      </c>
      <c r="O298" s="16" t="s">
        <v>423</v>
      </c>
    </row>
    <row r="299" spans="1:15" hidden="1">
      <c r="A299" s="15">
        <v>376</v>
      </c>
      <c r="B299" s="16">
        <v>4066</v>
      </c>
      <c r="C299" s="17" t="s">
        <v>64</v>
      </c>
      <c r="D299" s="18">
        <v>9175202</v>
      </c>
      <c r="E299" s="18">
        <v>9175202</v>
      </c>
      <c r="F299" s="18" t="e">
        <v>#N/A</v>
      </c>
      <c r="G299" s="17" t="s">
        <v>1890</v>
      </c>
      <c r="H299" s="16" t="s">
        <v>1629</v>
      </c>
      <c r="I299" s="35" t="s">
        <v>1567</v>
      </c>
      <c r="J299" s="16" t="s">
        <v>170</v>
      </c>
      <c r="K299" s="16" t="s">
        <v>531</v>
      </c>
      <c r="L299" s="16" t="s">
        <v>531</v>
      </c>
      <c r="M299" s="16" t="s">
        <v>421</v>
      </c>
      <c r="N299" s="16" t="s">
        <v>581</v>
      </c>
      <c r="O299" s="16" t="s">
        <v>582</v>
      </c>
    </row>
    <row r="300" spans="1:15">
      <c r="A300" s="15">
        <v>377</v>
      </c>
      <c r="B300" s="16">
        <v>4066</v>
      </c>
      <c r="C300" s="17" t="s">
        <v>64</v>
      </c>
      <c r="D300" s="18">
        <v>71666066</v>
      </c>
      <c r="E300" s="18" t="e">
        <v>#N/A</v>
      </c>
      <c r="F300" s="18">
        <v>71666066</v>
      </c>
      <c r="G300" s="17" t="s">
        <v>1896</v>
      </c>
      <c r="H300" s="16" t="s">
        <v>1629</v>
      </c>
      <c r="I300" s="35" t="s">
        <v>1567</v>
      </c>
      <c r="J300" s="16" t="s">
        <v>170</v>
      </c>
      <c r="K300" s="16" t="s">
        <v>293</v>
      </c>
      <c r="L300" s="16" t="s">
        <v>293</v>
      </c>
      <c r="M300" s="16" t="s">
        <v>76</v>
      </c>
      <c r="N300" s="16" t="s">
        <v>76</v>
      </c>
      <c r="O300" s="16" t="s">
        <v>76</v>
      </c>
    </row>
    <row r="301" spans="1:15" hidden="1">
      <c r="A301" s="15">
        <v>378</v>
      </c>
      <c r="B301" s="16">
        <v>4066</v>
      </c>
      <c r="C301" s="17" t="s">
        <v>64</v>
      </c>
      <c r="D301" s="18">
        <v>73117318</v>
      </c>
      <c r="E301" s="18">
        <v>73117318</v>
      </c>
      <c r="F301" s="18">
        <v>73117318</v>
      </c>
      <c r="G301" s="17" t="s">
        <v>1902</v>
      </c>
      <c r="H301" s="16" t="s">
        <v>1629</v>
      </c>
      <c r="I301" s="35" t="s">
        <v>1567</v>
      </c>
      <c r="J301" s="16" t="s">
        <v>170</v>
      </c>
      <c r="K301" s="16" t="s">
        <v>531</v>
      </c>
      <c r="L301" s="16" t="s">
        <v>531</v>
      </c>
      <c r="M301" s="16" t="s">
        <v>190</v>
      </c>
      <c r="N301" s="16" t="s">
        <v>191</v>
      </c>
      <c r="O301" s="16" t="s">
        <v>192</v>
      </c>
    </row>
    <row r="302" spans="1:15" hidden="1">
      <c r="A302" s="15">
        <v>379</v>
      </c>
      <c r="B302" s="16">
        <v>4066</v>
      </c>
      <c r="C302" s="17" t="s">
        <v>64</v>
      </c>
      <c r="D302" s="18">
        <v>1098603900</v>
      </c>
      <c r="E302" s="18">
        <v>1098603900</v>
      </c>
      <c r="F302" s="18">
        <v>1098603900</v>
      </c>
      <c r="G302" s="17" t="s">
        <v>1908</v>
      </c>
      <c r="H302" s="16" t="s">
        <v>1629</v>
      </c>
      <c r="I302" s="35" t="s">
        <v>1567</v>
      </c>
      <c r="J302" s="16" t="s">
        <v>170</v>
      </c>
      <c r="K302" s="16" t="s">
        <v>231</v>
      </c>
      <c r="L302" s="16" t="s">
        <v>231</v>
      </c>
      <c r="M302" s="16" t="s">
        <v>145</v>
      </c>
      <c r="N302" s="16" t="s">
        <v>558</v>
      </c>
      <c r="O302" s="16" t="s">
        <v>559</v>
      </c>
    </row>
    <row r="303" spans="1:15" hidden="1">
      <c r="A303" s="15">
        <v>380</v>
      </c>
      <c r="B303" s="16">
        <v>4066</v>
      </c>
      <c r="C303" s="17" t="s">
        <v>64</v>
      </c>
      <c r="D303" s="18">
        <v>9175820</v>
      </c>
      <c r="E303" s="18">
        <v>9175820</v>
      </c>
      <c r="F303" s="18">
        <v>9175820</v>
      </c>
      <c r="G303" s="17" t="s">
        <v>1914</v>
      </c>
      <c r="H303" s="16" t="s">
        <v>1629</v>
      </c>
      <c r="I303" s="35" t="s">
        <v>1567</v>
      </c>
      <c r="J303" s="16" t="s">
        <v>170</v>
      </c>
      <c r="K303" s="16" t="s">
        <v>531</v>
      </c>
      <c r="L303" s="16" t="s">
        <v>531</v>
      </c>
      <c r="M303" s="16" t="s">
        <v>421</v>
      </c>
      <c r="N303" s="16" t="s">
        <v>581</v>
      </c>
      <c r="O303" s="16" t="s">
        <v>582</v>
      </c>
    </row>
    <row r="304" spans="1:15" hidden="1">
      <c r="A304" s="15">
        <v>381</v>
      </c>
      <c r="B304" s="16">
        <v>4066</v>
      </c>
      <c r="C304" s="17" t="s">
        <v>64</v>
      </c>
      <c r="D304" s="18">
        <v>77171252</v>
      </c>
      <c r="E304" s="18">
        <v>77171252</v>
      </c>
      <c r="F304" s="18">
        <v>77171252</v>
      </c>
      <c r="G304" s="17" t="s">
        <v>1919</v>
      </c>
      <c r="H304" s="16" t="s">
        <v>1629</v>
      </c>
      <c r="I304" s="35" t="s">
        <v>1567</v>
      </c>
      <c r="J304" s="16" t="s">
        <v>170</v>
      </c>
      <c r="K304" s="16" t="s">
        <v>531</v>
      </c>
      <c r="L304" s="16" t="s">
        <v>531</v>
      </c>
      <c r="M304" s="16" t="s">
        <v>421</v>
      </c>
      <c r="N304" s="16" t="s">
        <v>422</v>
      </c>
      <c r="O304" s="16" t="s">
        <v>423</v>
      </c>
    </row>
    <row r="305" spans="1:15">
      <c r="A305" s="15">
        <v>382</v>
      </c>
      <c r="B305" s="16">
        <v>4066</v>
      </c>
      <c r="C305" s="17" t="s">
        <v>64</v>
      </c>
      <c r="D305" s="18">
        <v>80450156</v>
      </c>
      <c r="E305" s="18" t="e">
        <v>#N/A</v>
      </c>
      <c r="F305" s="18" t="e">
        <v>#N/A</v>
      </c>
      <c r="G305" s="17" t="s">
        <v>1923</v>
      </c>
      <c r="H305" s="16" t="s">
        <v>1629</v>
      </c>
      <c r="I305" s="35" t="s">
        <v>1567</v>
      </c>
      <c r="J305" s="16" t="s">
        <v>170</v>
      </c>
      <c r="K305" s="16" t="s">
        <v>293</v>
      </c>
      <c r="L305" s="16" t="s">
        <v>293</v>
      </c>
      <c r="M305" s="16" t="s">
        <v>76</v>
      </c>
      <c r="N305" s="16" t="s">
        <v>76</v>
      </c>
      <c r="O305" s="16" t="s">
        <v>76</v>
      </c>
    </row>
    <row r="306" spans="1:15">
      <c r="A306" s="15">
        <v>383</v>
      </c>
      <c r="B306" s="16">
        <v>4066</v>
      </c>
      <c r="C306" s="17" t="s">
        <v>64</v>
      </c>
      <c r="D306" s="18">
        <v>17343242</v>
      </c>
      <c r="E306" s="18" t="e">
        <v>#N/A</v>
      </c>
      <c r="F306" s="18">
        <v>17343242</v>
      </c>
      <c r="G306" s="17" t="s">
        <v>1928</v>
      </c>
      <c r="H306" s="16" t="s">
        <v>1629</v>
      </c>
      <c r="I306" s="35" t="s">
        <v>1567</v>
      </c>
      <c r="J306" s="16" t="s">
        <v>170</v>
      </c>
      <c r="K306" s="16" t="s">
        <v>293</v>
      </c>
      <c r="L306" s="16" t="s">
        <v>293</v>
      </c>
      <c r="M306" s="16" t="s">
        <v>76</v>
      </c>
      <c r="N306" s="16" t="s">
        <v>76</v>
      </c>
      <c r="O306" s="16" t="s">
        <v>76</v>
      </c>
    </row>
    <row r="307" spans="1:15">
      <c r="A307" s="15">
        <v>384</v>
      </c>
      <c r="B307" s="16">
        <v>4066</v>
      </c>
      <c r="C307" s="17" t="s">
        <v>64</v>
      </c>
      <c r="D307" s="18">
        <v>71670008</v>
      </c>
      <c r="E307" s="18" t="e">
        <v>#N/A</v>
      </c>
      <c r="F307" s="18">
        <v>71670008</v>
      </c>
      <c r="G307" s="17" t="s">
        <v>1933</v>
      </c>
      <c r="H307" s="16" t="s">
        <v>1629</v>
      </c>
      <c r="I307" s="35" t="s">
        <v>1567</v>
      </c>
      <c r="J307" s="16" t="s">
        <v>170</v>
      </c>
      <c r="K307" s="16" t="s">
        <v>519</v>
      </c>
      <c r="L307" s="16" t="s">
        <v>519</v>
      </c>
      <c r="M307" s="16" t="s">
        <v>339</v>
      </c>
      <c r="N307" s="16" t="s">
        <v>340</v>
      </c>
      <c r="O307" s="16" t="s">
        <v>341</v>
      </c>
    </row>
    <row r="308" spans="1:15">
      <c r="A308" s="15">
        <v>385</v>
      </c>
      <c r="B308" s="16">
        <v>4066</v>
      </c>
      <c r="C308" s="17" t="s">
        <v>64</v>
      </c>
      <c r="D308" s="18">
        <v>98612040</v>
      </c>
      <c r="E308" s="18" t="e">
        <v>#N/A</v>
      </c>
      <c r="F308" s="18">
        <v>98612040</v>
      </c>
      <c r="G308" s="17" t="s">
        <v>1938</v>
      </c>
      <c r="H308" s="16" t="s">
        <v>1629</v>
      </c>
      <c r="I308" s="35" t="s">
        <v>1567</v>
      </c>
      <c r="J308" s="16" t="s">
        <v>170</v>
      </c>
      <c r="K308" s="16" t="s">
        <v>519</v>
      </c>
      <c r="L308" s="16" t="s">
        <v>519</v>
      </c>
      <c r="M308" s="16" t="s">
        <v>339</v>
      </c>
      <c r="N308" s="16" t="s">
        <v>630</v>
      </c>
      <c r="O308" s="16" t="s">
        <v>341</v>
      </c>
    </row>
    <row r="309" spans="1:15" hidden="1">
      <c r="A309" s="15">
        <v>386</v>
      </c>
      <c r="B309" s="16">
        <v>4066</v>
      </c>
      <c r="C309" s="17" t="s">
        <v>64</v>
      </c>
      <c r="D309" s="18">
        <v>18878563</v>
      </c>
      <c r="E309" s="18">
        <v>18878563</v>
      </c>
      <c r="F309" s="18">
        <v>18878563</v>
      </c>
      <c r="G309" s="17" t="s">
        <v>1943</v>
      </c>
      <c r="H309" s="16" t="s">
        <v>1629</v>
      </c>
      <c r="I309" s="35" t="s">
        <v>1567</v>
      </c>
      <c r="J309" s="16" t="s">
        <v>170</v>
      </c>
      <c r="K309" s="16" t="s">
        <v>189</v>
      </c>
      <c r="L309" s="16" t="s">
        <v>189</v>
      </c>
      <c r="M309" s="16" t="s">
        <v>190</v>
      </c>
      <c r="N309" s="16" t="s">
        <v>645</v>
      </c>
      <c r="O309" s="16" t="s">
        <v>646</v>
      </c>
    </row>
    <row r="310" spans="1:15" hidden="1">
      <c r="A310" s="15">
        <v>387</v>
      </c>
      <c r="B310" s="16">
        <v>4066</v>
      </c>
      <c r="C310" s="17" t="s">
        <v>64</v>
      </c>
      <c r="D310" s="18">
        <v>16190793</v>
      </c>
      <c r="E310" s="18">
        <v>16190793</v>
      </c>
      <c r="F310" s="18">
        <v>16190793</v>
      </c>
      <c r="G310" s="17" t="s">
        <v>1948</v>
      </c>
      <c r="H310" s="16" t="s">
        <v>1629</v>
      </c>
      <c r="I310" s="35" t="s">
        <v>1567</v>
      </c>
      <c r="J310" s="16" t="s">
        <v>170</v>
      </c>
      <c r="K310" s="16" t="s">
        <v>1358</v>
      </c>
      <c r="L310" s="16" t="s">
        <v>1358</v>
      </c>
      <c r="M310" s="16" t="s">
        <v>1359</v>
      </c>
      <c r="N310" s="16" t="s">
        <v>1950</v>
      </c>
      <c r="O310" s="16" t="s">
        <v>1951</v>
      </c>
    </row>
    <row r="311" spans="1:15">
      <c r="A311" s="15">
        <v>388</v>
      </c>
      <c r="B311" s="16">
        <v>4066</v>
      </c>
      <c r="C311" s="17" t="s">
        <v>64</v>
      </c>
      <c r="D311" s="18">
        <v>79153298</v>
      </c>
      <c r="E311" s="18" t="e">
        <v>#N/A</v>
      </c>
      <c r="F311" s="18">
        <v>79153298</v>
      </c>
      <c r="G311" s="17" t="s">
        <v>1957</v>
      </c>
      <c r="H311" s="16" t="s">
        <v>1629</v>
      </c>
      <c r="I311" s="35" t="s">
        <v>1567</v>
      </c>
      <c r="J311" s="16" t="s">
        <v>170</v>
      </c>
      <c r="K311" s="16" t="s">
        <v>293</v>
      </c>
      <c r="L311" s="16" t="s">
        <v>293</v>
      </c>
      <c r="M311" s="16" t="s">
        <v>76</v>
      </c>
      <c r="N311" s="16" t="s">
        <v>76</v>
      </c>
      <c r="O311" s="16" t="s">
        <v>76</v>
      </c>
    </row>
    <row r="312" spans="1:15">
      <c r="A312" s="15">
        <v>389</v>
      </c>
      <c r="B312" s="16">
        <v>4066</v>
      </c>
      <c r="C312" s="17" t="s">
        <v>64</v>
      </c>
      <c r="D312" s="18">
        <v>71984263</v>
      </c>
      <c r="E312" s="18" t="e">
        <v>#N/A</v>
      </c>
      <c r="F312" s="18">
        <v>71984263</v>
      </c>
      <c r="G312" s="17" t="s">
        <v>1961</v>
      </c>
      <c r="H312" s="16" t="s">
        <v>1629</v>
      </c>
      <c r="I312" s="35" t="s">
        <v>1567</v>
      </c>
      <c r="J312" s="16" t="s">
        <v>170</v>
      </c>
      <c r="K312" s="16" t="s">
        <v>293</v>
      </c>
      <c r="L312" s="16" t="s">
        <v>293</v>
      </c>
      <c r="M312" s="16" t="s">
        <v>76</v>
      </c>
      <c r="N312" s="16" t="s">
        <v>76</v>
      </c>
      <c r="O312" s="16" t="s">
        <v>76</v>
      </c>
    </row>
    <row r="313" spans="1:15" hidden="1">
      <c r="A313" s="15">
        <v>390</v>
      </c>
      <c r="B313" s="16">
        <v>4066</v>
      </c>
      <c r="C313" s="17" t="s">
        <v>64</v>
      </c>
      <c r="D313" s="18">
        <v>17642684</v>
      </c>
      <c r="E313" s="18">
        <v>17642684</v>
      </c>
      <c r="F313" s="18">
        <v>17642684</v>
      </c>
      <c r="G313" s="17" t="s">
        <v>1968</v>
      </c>
      <c r="H313" s="16" t="s">
        <v>1629</v>
      </c>
      <c r="I313" s="35" t="s">
        <v>1567</v>
      </c>
      <c r="J313" s="16" t="s">
        <v>170</v>
      </c>
      <c r="K313" s="16" t="s">
        <v>1358</v>
      </c>
      <c r="L313" s="16" t="s">
        <v>1358</v>
      </c>
      <c r="M313" s="16" t="s">
        <v>1359</v>
      </c>
      <c r="N313" s="16" t="s">
        <v>1950</v>
      </c>
      <c r="O313" s="16" t="s">
        <v>1951</v>
      </c>
    </row>
    <row r="314" spans="1:15">
      <c r="A314" s="15">
        <v>391</v>
      </c>
      <c r="B314" s="16">
        <v>4066</v>
      </c>
      <c r="C314" s="17" t="s">
        <v>64</v>
      </c>
      <c r="D314" s="18">
        <v>71613289</v>
      </c>
      <c r="E314" s="18" t="e">
        <v>#N/A</v>
      </c>
      <c r="F314" s="18">
        <v>71613289</v>
      </c>
      <c r="G314" s="17" t="s">
        <v>1973</v>
      </c>
      <c r="H314" s="16" t="s">
        <v>1629</v>
      </c>
      <c r="I314" s="35" t="s">
        <v>1567</v>
      </c>
      <c r="J314" s="16" t="s">
        <v>170</v>
      </c>
      <c r="K314" s="16" t="s">
        <v>519</v>
      </c>
      <c r="L314" s="16" t="s">
        <v>519</v>
      </c>
      <c r="M314" s="16" t="s">
        <v>339</v>
      </c>
      <c r="N314" s="16" t="s">
        <v>340</v>
      </c>
      <c r="O314" s="16" t="s">
        <v>341</v>
      </c>
    </row>
    <row r="315" spans="1:15">
      <c r="A315" s="15">
        <v>392</v>
      </c>
      <c r="B315" s="16">
        <v>4066</v>
      </c>
      <c r="C315" s="17" t="s">
        <v>64</v>
      </c>
      <c r="D315" s="18">
        <v>98642973</v>
      </c>
      <c r="E315" s="18" t="e">
        <v>#N/A</v>
      </c>
      <c r="F315" s="18">
        <v>98642973</v>
      </c>
      <c r="G315" s="17" t="s">
        <v>1978</v>
      </c>
      <c r="H315" s="16" t="s">
        <v>1629</v>
      </c>
      <c r="I315" s="35" t="s">
        <v>1567</v>
      </c>
      <c r="J315" s="16" t="s">
        <v>170</v>
      </c>
      <c r="K315" s="16" t="s">
        <v>519</v>
      </c>
      <c r="L315" s="16" t="s">
        <v>519</v>
      </c>
      <c r="M315" s="16" t="s">
        <v>339</v>
      </c>
      <c r="N315" s="16" t="s">
        <v>340</v>
      </c>
      <c r="O315" s="16" t="s">
        <v>341</v>
      </c>
    </row>
    <row r="316" spans="1:15">
      <c r="A316" s="15">
        <v>393</v>
      </c>
      <c r="B316" s="16">
        <v>4066</v>
      </c>
      <c r="C316" s="17" t="s">
        <v>64</v>
      </c>
      <c r="D316" s="18">
        <v>79539242</v>
      </c>
      <c r="E316" s="18" t="e">
        <v>#N/A</v>
      </c>
      <c r="F316" s="18">
        <v>79539242</v>
      </c>
      <c r="G316" s="17" t="s">
        <v>1983</v>
      </c>
      <c r="H316" s="16" t="s">
        <v>1629</v>
      </c>
      <c r="I316" s="35" t="s">
        <v>1567</v>
      </c>
      <c r="J316" s="16" t="s">
        <v>170</v>
      </c>
      <c r="K316" s="16" t="s">
        <v>293</v>
      </c>
      <c r="L316" s="16" t="s">
        <v>293</v>
      </c>
      <c r="M316" s="16" t="s">
        <v>76</v>
      </c>
      <c r="N316" s="16" t="s">
        <v>76</v>
      </c>
      <c r="O316" s="16" t="s">
        <v>76</v>
      </c>
    </row>
    <row r="317" spans="1:15" hidden="1">
      <c r="A317" s="15">
        <v>395</v>
      </c>
      <c r="B317" s="16">
        <v>4066</v>
      </c>
      <c r="C317" s="17" t="s">
        <v>112</v>
      </c>
      <c r="D317" s="18">
        <v>52239884</v>
      </c>
      <c r="E317" s="18">
        <v>52239884</v>
      </c>
      <c r="F317" s="18">
        <v>52239884</v>
      </c>
      <c r="G317" s="17" t="s">
        <v>1987</v>
      </c>
      <c r="H317" s="16" t="s">
        <v>1629</v>
      </c>
      <c r="I317" s="35" t="s">
        <v>1567</v>
      </c>
      <c r="J317" s="16" t="s">
        <v>170</v>
      </c>
      <c r="K317" s="16" t="s">
        <v>293</v>
      </c>
      <c r="L317" s="16" t="s">
        <v>293</v>
      </c>
      <c r="M317" s="16" t="s">
        <v>76</v>
      </c>
      <c r="N317" s="16" t="s">
        <v>76</v>
      </c>
      <c r="O317" s="16" t="s">
        <v>76</v>
      </c>
    </row>
    <row r="318" spans="1:15">
      <c r="A318" s="15">
        <v>396</v>
      </c>
      <c r="B318" s="16">
        <v>4066</v>
      </c>
      <c r="C318" s="17" t="s">
        <v>64</v>
      </c>
      <c r="D318" s="18">
        <v>78250116</v>
      </c>
      <c r="E318" s="18" t="e">
        <v>#N/A</v>
      </c>
      <c r="F318" s="18">
        <v>78250116</v>
      </c>
      <c r="G318" s="17" t="s">
        <v>1993</v>
      </c>
      <c r="H318" s="16" t="s">
        <v>1629</v>
      </c>
      <c r="I318" s="35" t="s">
        <v>1567</v>
      </c>
      <c r="J318" s="16" t="s">
        <v>170</v>
      </c>
      <c r="K318" s="16" t="s">
        <v>519</v>
      </c>
      <c r="L318" s="16" t="s">
        <v>519</v>
      </c>
      <c r="M318" s="16" t="s">
        <v>339</v>
      </c>
      <c r="N318" s="16" t="s">
        <v>630</v>
      </c>
      <c r="O318" s="16" t="s">
        <v>341</v>
      </c>
    </row>
    <row r="319" spans="1:15">
      <c r="A319" s="15">
        <v>397</v>
      </c>
      <c r="B319" s="16">
        <v>4066</v>
      </c>
      <c r="C319" s="17" t="s">
        <v>64</v>
      </c>
      <c r="D319" s="18">
        <v>79737793</v>
      </c>
      <c r="E319" s="18" t="e">
        <v>#N/A</v>
      </c>
      <c r="F319" s="18">
        <v>79737793</v>
      </c>
      <c r="G319" s="17" t="s">
        <v>1998</v>
      </c>
      <c r="H319" s="16" t="s">
        <v>1629</v>
      </c>
      <c r="I319" s="35" t="s">
        <v>1567</v>
      </c>
      <c r="J319" s="16" t="s">
        <v>170</v>
      </c>
      <c r="K319" s="16" t="s">
        <v>293</v>
      </c>
      <c r="L319" s="16" t="s">
        <v>293</v>
      </c>
      <c r="M319" s="16" t="s">
        <v>76</v>
      </c>
      <c r="N319" s="16" t="s">
        <v>76</v>
      </c>
      <c r="O319" s="16" t="s">
        <v>76</v>
      </c>
    </row>
    <row r="320" spans="1:15">
      <c r="A320" s="15">
        <v>398</v>
      </c>
      <c r="B320" s="16">
        <v>4066</v>
      </c>
      <c r="C320" s="17" t="s">
        <v>64</v>
      </c>
      <c r="D320" s="18">
        <v>80657200</v>
      </c>
      <c r="E320" s="18" t="e">
        <v>#N/A</v>
      </c>
      <c r="F320" s="18">
        <v>80657200</v>
      </c>
      <c r="G320" s="17" t="s">
        <v>2003</v>
      </c>
      <c r="H320" s="16" t="s">
        <v>1629</v>
      </c>
      <c r="I320" s="21" t="s">
        <v>1567</v>
      </c>
      <c r="J320" s="16" t="s">
        <v>181</v>
      </c>
      <c r="K320" s="16" t="s">
        <v>182</v>
      </c>
      <c r="L320" s="16" t="s">
        <v>182</v>
      </c>
      <c r="M320" s="16" t="s">
        <v>478</v>
      </c>
      <c r="N320" s="16" t="s">
        <v>479</v>
      </c>
      <c r="O320" s="16" t="s">
        <v>480</v>
      </c>
    </row>
    <row r="321" spans="1:15">
      <c r="A321" s="15">
        <v>399</v>
      </c>
      <c r="B321" s="16">
        <v>4066</v>
      </c>
      <c r="C321" s="17" t="s">
        <v>64</v>
      </c>
      <c r="D321" s="18">
        <v>12190238</v>
      </c>
      <c r="E321" s="18" t="e">
        <v>#N/A</v>
      </c>
      <c r="F321" s="18" t="e">
        <v>#N/A</v>
      </c>
      <c r="G321" s="17" t="s">
        <v>2008</v>
      </c>
      <c r="H321" s="16" t="s">
        <v>1629</v>
      </c>
      <c r="I321" s="35" t="s">
        <v>1567</v>
      </c>
      <c r="J321" s="16" t="s">
        <v>170</v>
      </c>
      <c r="K321" s="16" t="s">
        <v>293</v>
      </c>
      <c r="L321" s="16" t="s">
        <v>293</v>
      </c>
      <c r="M321" s="16" t="s">
        <v>76</v>
      </c>
      <c r="N321" s="16" t="s">
        <v>76</v>
      </c>
      <c r="O321" s="16" t="s">
        <v>76</v>
      </c>
    </row>
    <row r="322" spans="1:15">
      <c r="A322" s="15">
        <v>400</v>
      </c>
      <c r="B322" s="16">
        <v>4066</v>
      </c>
      <c r="C322" s="17" t="s">
        <v>112</v>
      </c>
      <c r="D322" s="18">
        <v>43799047</v>
      </c>
      <c r="E322" s="18" t="e">
        <v>#N/A</v>
      </c>
      <c r="F322" s="18">
        <v>43799047</v>
      </c>
      <c r="G322" s="17" t="s">
        <v>2013</v>
      </c>
      <c r="H322" s="16" t="s">
        <v>1629</v>
      </c>
      <c r="I322" s="35" t="s">
        <v>1567</v>
      </c>
      <c r="J322" s="16" t="s">
        <v>170</v>
      </c>
      <c r="K322" s="16" t="s">
        <v>519</v>
      </c>
      <c r="L322" s="16" t="s">
        <v>519</v>
      </c>
      <c r="M322" s="16" t="s">
        <v>339</v>
      </c>
      <c r="N322" s="16" t="s">
        <v>340</v>
      </c>
      <c r="O322" s="16" t="s">
        <v>341</v>
      </c>
    </row>
    <row r="323" spans="1:15" hidden="1">
      <c r="A323" s="15">
        <v>401</v>
      </c>
      <c r="B323" s="16">
        <v>4066</v>
      </c>
      <c r="C323" s="17" t="s">
        <v>64</v>
      </c>
      <c r="D323" s="18">
        <v>4269940</v>
      </c>
      <c r="E323" s="18">
        <v>4269940</v>
      </c>
      <c r="F323" s="18">
        <v>4269940</v>
      </c>
      <c r="G323" s="17" t="s">
        <v>2018</v>
      </c>
      <c r="H323" s="16" t="s">
        <v>1629</v>
      </c>
      <c r="I323" s="35" t="s">
        <v>1567</v>
      </c>
      <c r="J323" s="16" t="s">
        <v>170</v>
      </c>
      <c r="K323" s="16" t="s">
        <v>293</v>
      </c>
      <c r="L323" s="16" t="s">
        <v>293</v>
      </c>
      <c r="M323" s="16" t="s">
        <v>76</v>
      </c>
      <c r="N323" s="16" t="s">
        <v>76</v>
      </c>
      <c r="O323" s="16" t="s">
        <v>76</v>
      </c>
    </row>
    <row r="324" spans="1:15" hidden="1">
      <c r="A324" s="15">
        <v>402</v>
      </c>
      <c r="B324" s="16">
        <v>4066</v>
      </c>
      <c r="C324" s="17" t="s">
        <v>64</v>
      </c>
      <c r="D324" s="18">
        <v>79963249</v>
      </c>
      <c r="E324" s="18">
        <v>79963249</v>
      </c>
      <c r="F324" s="18">
        <v>79963249</v>
      </c>
      <c r="G324" s="17" t="s">
        <v>2023</v>
      </c>
      <c r="H324" s="16" t="s">
        <v>1629</v>
      </c>
      <c r="I324" s="35" t="s">
        <v>1567</v>
      </c>
      <c r="J324" s="16" t="s">
        <v>170</v>
      </c>
      <c r="K324" s="16" t="s">
        <v>293</v>
      </c>
      <c r="L324" s="16" t="s">
        <v>293</v>
      </c>
      <c r="M324" s="16" t="s">
        <v>76</v>
      </c>
      <c r="N324" s="16" t="s">
        <v>76</v>
      </c>
      <c r="O324" s="16" t="s">
        <v>76</v>
      </c>
    </row>
    <row r="325" spans="1:15">
      <c r="A325" s="15">
        <v>403</v>
      </c>
      <c r="B325" s="16">
        <v>4066</v>
      </c>
      <c r="C325" s="17" t="s">
        <v>64</v>
      </c>
      <c r="D325" s="18">
        <v>71730474</v>
      </c>
      <c r="E325" s="18" t="e">
        <v>#N/A</v>
      </c>
      <c r="F325" s="18">
        <v>71730474</v>
      </c>
      <c r="G325" s="17" t="s">
        <v>2028</v>
      </c>
      <c r="H325" s="16" t="s">
        <v>1629</v>
      </c>
      <c r="I325" s="35" t="s">
        <v>1567</v>
      </c>
      <c r="J325" s="16" t="s">
        <v>170</v>
      </c>
      <c r="K325" s="16" t="s">
        <v>519</v>
      </c>
      <c r="L325" s="16" t="s">
        <v>519</v>
      </c>
      <c r="M325" s="16" t="s">
        <v>339</v>
      </c>
      <c r="N325" s="16" t="s">
        <v>340</v>
      </c>
      <c r="O325" s="16" t="s">
        <v>341</v>
      </c>
    </row>
    <row r="326" spans="1:15">
      <c r="A326" s="15">
        <v>404</v>
      </c>
      <c r="B326" s="16">
        <v>4066</v>
      </c>
      <c r="C326" s="17" t="s">
        <v>64</v>
      </c>
      <c r="D326" s="18">
        <v>1017168235</v>
      </c>
      <c r="E326" s="18" t="e">
        <v>#N/A</v>
      </c>
      <c r="F326" s="18">
        <v>1017168235</v>
      </c>
      <c r="G326" s="17" t="s">
        <v>2033</v>
      </c>
      <c r="H326" s="16" t="s">
        <v>1629</v>
      </c>
      <c r="I326" s="35" t="s">
        <v>1567</v>
      </c>
      <c r="J326" s="16" t="s">
        <v>170</v>
      </c>
      <c r="K326" s="16" t="s">
        <v>519</v>
      </c>
      <c r="L326" s="16" t="s">
        <v>519</v>
      </c>
      <c r="M326" s="16" t="s">
        <v>339</v>
      </c>
      <c r="N326" s="16" t="s">
        <v>340</v>
      </c>
      <c r="O326" s="16" t="s">
        <v>341</v>
      </c>
    </row>
    <row r="327" spans="1:15" hidden="1">
      <c r="A327" s="15">
        <v>405</v>
      </c>
      <c r="B327" s="16">
        <v>4066</v>
      </c>
      <c r="C327" s="17" t="s">
        <v>64</v>
      </c>
      <c r="D327" s="18">
        <v>7691235</v>
      </c>
      <c r="E327" s="18">
        <v>7691235</v>
      </c>
      <c r="F327" s="18">
        <v>7691235</v>
      </c>
      <c r="G327" s="17" t="s">
        <v>2038</v>
      </c>
      <c r="H327" s="16" t="s">
        <v>1629</v>
      </c>
      <c r="I327" s="35" t="s">
        <v>1567</v>
      </c>
      <c r="J327" s="16" t="s">
        <v>170</v>
      </c>
      <c r="K327" s="16" t="s">
        <v>293</v>
      </c>
      <c r="L327" s="16" t="s">
        <v>293</v>
      </c>
      <c r="M327" s="16" t="s">
        <v>76</v>
      </c>
      <c r="N327" s="16" t="s">
        <v>76</v>
      </c>
      <c r="O327" s="16" t="s">
        <v>76</v>
      </c>
    </row>
    <row r="328" spans="1:15" hidden="1">
      <c r="A328" s="15">
        <v>406</v>
      </c>
      <c r="B328" s="16">
        <v>4066</v>
      </c>
      <c r="C328" s="17" t="s">
        <v>64</v>
      </c>
      <c r="D328" s="18">
        <v>70523565</v>
      </c>
      <c r="E328" s="18">
        <v>70523565</v>
      </c>
      <c r="F328" s="18">
        <v>70523565</v>
      </c>
      <c r="G328" s="17" t="s">
        <v>2043</v>
      </c>
      <c r="H328" s="16" t="s">
        <v>1629</v>
      </c>
      <c r="I328" s="35" t="s">
        <v>1567</v>
      </c>
      <c r="J328" s="16" t="s">
        <v>170</v>
      </c>
      <c r="K328" s="16" t="s">
        <v>189</v>
      </c>
      <c r="L328" s="16" t="s">
        <v>189</v>
      </c>
      <c r="M328" s="16" t="s">
        <v>190</v>
      </c>
      <c r="N328" s="16" t="s">
        <v>191</v>
      </c>
      <c r="O328" s="16" t="s">
        <v>192</v>
      </c>
    </row>
    <row r="329" spans="1:15" hidden="1">
      <c r="A329" s="15">
        <v>407</v>
      </c>
      <c r="B329" s="16">
        <v>4066</v>
      </c>
      <c r="C329" s="17" t="s">
        <v>64</v>
      </c>
      <c r="D329" s="18">
        <v>71637704</v>
      </c>
      <c r="E329" s="18">
        <v>71637704</v>
      </c>
      <c r="F329" s="18">
        <v>71637704</v>
      </c>
      <c r="G329" s="66" t="s">
        <v>2048</v>
      </c>
      <c r="H329" s="16" t="s">
        <v>1629</v>
      </c>
      <c r="I329" s="35" t="s">
        <v>1567</v>
      </c>
      <c r="J329" s="16" t="s">
        <v>170</v>
      </c>
      <c r="K329" s="16" t="s">
        <v>293</v>
      </c>
      <c r="L329" s="16" t="s">
        <v>293</v>
      </c>
      <c r="M329" s="16" t="s">
        <v>76</v>
      </c>
      <c r="N329" s="16" t="s">
        <v>76</v>
      </c>
      <c r="O329" s="16" t="s">
        <v>76</v>
      </c>
    </row>
    <row r="330" spans="1:15">
      <c r="A330" s="15">
        <v>408</v>
      </c>
      <c r="B330" s="16">
        <v>4066</v>
      </c>
      <c r="C330" s="17" t="s">
        <v>64</v>
      </c>
      <c r="D330" s="18">
        <v>98612011</v>
      </c>
      <c r="E330" s="18" t="e">
        <v>#N/A</v>
      </c>
      <c r="F330" s="18">
        <v>98612011</v>
      </c>
      <c r="G330" s="17" t="s">
        <v>2052</v>
      </c>
      <c r="H330" s="16" t="s">
        <v>1629</v>
      </c>
      <c r="I330" s="35" t="s">
        <v>1567</v>
      </c>
      <c r="J330" s="16" t="s">
        <v>170</v>
      </c>
      <c r="K330" s="16" t="s">
        <v>519</v>
      </c>
      <c r="L330" s="16" t="s">
        <v>519</v>
      </c>
      <c r="M330" s="16" t="s">
        <v>339</v>
      </c>
      <c r="N330" s="16" t="s">
        <v>630</v>
      </c>
      <c r="O330" s="16" t="s">
        <v>341</v>
      </c>
    </row>
    <row r="331" spans="1:15" hidden="1">
      <c r="A331" s="15">
        <v>409</v>
      </c>
      <c r="B331" s="16">
        <v>4066</v>
      </c>
      <c r="C331" s="17" t="s">
        <v>64</v>
      </c>
      <c r="D331" s="18">
        <v>73071050</v>
      </c>
      <c r="E331" s="18">
        <v>73071050</v>
      </c>
      <c r="F331" s="18" t="e">
        <v>#N/A</v>
      </c>
      <c r="G331" s="17" t="s">
        <v>2058</v>
      </c>
      <c r="H331" s="16" t="s">
        <v>1629</v>
      </c>
      <c r="I331" s="35" t="s">
        <v>1567</v>
      </c>
      <c r="J331" s="16" t="s">
        <v>170</v>
      </c>
      <c r="K331" s="16" t="s">
        <v>189</v>
      </c>
      <c r="L331" s="16" t="s">
        <v>189</v>
      </c>
      <c r="M331" s="16" t="s">
        <v>190</v>
      </c>
      <c r="N331" s="16" t="s">
        <v>191</v>
      </c>
      <c r="O331" s="16" t="s">
        <v>192</v>
      </c>
    </row>
    <row r="332" spans="1:15">
      <c r="A332" s="15">
        <v>410</v>
      </c>
      <c r="B332" s="16">
        <v>4066</v>
      </c>
      <c r="C332" s="17" t="s">
        <v>64</v>
      </c>
      <c r="D332" s="18">
        <v>13893213</v>
      </c>
      <c r="E332" s="18" t="e">
        <v>#N/A</v>
      </c>
      <c r="F332" s="18">
        <v>13893213</v>
      </c>
      <c r="G332" s="17" t="s">
        <v>2063</v>
      </c>
      <c r="H332" s="16" t="s">
        <v>1629</v>
      </c>
      <c r="I332" s="35" t="s">
        <v>1567</v>
      </c>
      <c r="J332" s="16" t="s">
        <v>170</v>
      </c>
      <c r="K332" s="16" t="s">
        <v>293</v>
      </c>
      <c r="L332" s="16" t="s">
        <v>293</v>
      </c>
      <c r="M332" s="16" t="s">
        <v>76</v>
      </c>
      <c r="N332" s="16" t="s">
        <v>76</v>
      </c>
      <c r="O332" s="16" t="s">
        <v>76</v>
      </c>
    </row>
    <row r="333" spans="1:15" hidden="1">
      <c r="A333" s="15">
        <v>411</v>
      </c>
      <c r="B333" s="16">
        <v>4066</v>
      </c>
      <c r="C333" s="17" t="s">
        <v>64</v>
      </c>
      <c r="D333" s="18">
        <v>70524136</v>
      </c>
      <c r="E333" s="18">
        <v>70524136</v>
      </c>
      <c r="F333" s="18" t="e">
        <v>#N/A</v>
      </c>
      <c r="G333" s="17" t="s">
        <v>2068</v>
      </c>
      <c r="H333" s="16" t="s">
        <v>1629</v>
      </c>
      <c r="I333" s="35" t="s">
        <v>1567</v>
      </c>
      <c r="J333" s="16" t="s">
        <v>170</v>
      </c>
      <c r="K333" s="16" t="s">
        <v>531</v>
      </c>
      <c r="L333" s="16" t="s">
        <v>531</v>
      </c>
      <c r="M333" s="16" t="s">
        <v>421</v>
      </c>
      <c r="N333" s="16" t="s">
        <v>2069</v>
      </c>
      <c r="O333" s="16" t="s">
        <v>2070</v>
      </c>
    </row>
    <row r="334" spans="1:15" hidden="1">
      <c r="A334" s="15">
        <v>412</v>
      </c>
      <c r="B334" s="16">
        <v>4066</v>
      </c>
      <c r="C334" s="17" t="s">
        <v>64</v>
      </c>
      <c r="D334" s="18">
        <v>12195741</v>
      </c>
      <c r="E334" s="18">
        <v>12195741</v>
      </c>
      <c r="F334" s="18">
        <v>12195741</v>
      </c>
      <c r="G334" s="17" t="s">
        <v>2076</v>
      </c>
      <c r="H334" s="16" t="s">
        <v>1629</v>
      </c>
      <c r="I334" s="35" t="s">
        <v>1567</v>
      </c>
      <c r="J334" s="16" t="s">
        <v>170</v>
      </c>
      <c r="K334" s="16" t="s">
        <v>293</v>
      </c>
      <c r="L334" s="16" t="s">
        <v>293</v>
      </c>
      <c r="M334" s="16" t="s">
        <v>76</v>
      </c>
      <c r="N334" s="16" t="s">
        <v>76</v>
      </c>
      <c r="O334" s="16" t="s">
        <v>76</v>
      </c>
    </row>
    <row r="335" spans="1:15" hidden="1">
      <c r="A335" s="15">
        <v>413</v>
      </c>
      <c r="B335" s="16">
        <v>4066</v>
      </c>
      <c r="C335" s="17" t="s">
        <v>64</v>
      </c>
      <c r="D335" s="18">
        <v>18879035</v>
      </c>
      <c r="E335" s="18">
        <v>18879035</v>
      </c>
      <c r="F335" s="18">
        <v>18879035</v>
      </c>
      <c r="G335" s="17" t="s">
        <v>2081</v>
      </c>
      <c r="H335" s="16" t="s">
        <v>1629</v>
      </c>
      <c r="I335" s="35" t="s">
        <v>1567</v>
      </c>
      <c r="J335" s="16" t="s">
        <v>170</v>
      </c>
      <c r="K335" s="16" t="s">
        <v>293</v>
      </c>
      <c r="L335" s="16" t="s">
        <v>293</v>
      </c>
      <c r="M335" s="16" t="s">
        <v>76</v>
      </c>
      <c r="N335" s="16" t="s">
        <v>76</v>
      </c>
      <c r="O335" s="16" t="s">
        <v>76</v>
      </c>
    </row>
    <row r="336" spans="1:15" hidden="1">
      <c r="A336" s="15">
        <v>414</v>
      </c>
      <c r="B336" s="16">
        <v>4066</v>
      </c>
      <c r="C336" s="17" t="s">
        <v>64</v>
      </c>
      <c r="D336" s="18">
        <v>19396785</v>
      </c>
      <c r="E336" s="18">
        <v>19396785</v>
      </c>
      <c r="F336" s="18">
        <v>19396785</v>
      </c>
      <c r="G336" s="17" t="s">
        <v>2086</v>
      </c>
      <c r="H336" s="16" t="s">
        <v>1629</v>
      </c>
      <c r="I336" s="35" t="s">
        <v>1567</v>
      </c>
      <c r="J336" s="16" t="s">
        <v>170</v>
      </c>
      <c r="K336" s="16" t="s">
        <v>293</v>
      </c>
      <c r="L336" s="16" t="s">
        <v>293</v>
      </c>
      <c r="M336" s="16" t="s">
        <v>76</v>
      </c>
      <c r="N336" s="16" t="s">
        <v>76</v>
      </c>
      <c r="O336" s="16" t="s">
        <v>76</v>
      </c>
    </row>
    <row r="337" spans="1:15">
      <c r="A337" s="15">
        <v>415</v>
      </c>
      <c r="B337" s="16">
        <v>4066</v>
      </c>
      <c r="C337" s="17" t="s">
        <v>64</v>
      </c>
      <c r="D337" s="18">
        <v>15285841</v>
      </c>
      <c r="E337" s="18" t="e">
        <v>#N/A</v>
      </c>
      <c r="F337" s="18">
        <v>15285841</v>
      </c>
      <c r="G337" s="17" t="s">
        <v>2091</v>
      </c>
      <c r="H337" s="16" t="s">
        <v>1629</v>
      </c>
      <c r="I337" s="35" t="s">
        <v>1567</v>
      </c>
      <c r="J337" s="16" t="s">
        <v>170</v>
      </c>
      <c r="K337" s="16" t="s">
        <v>519</v>
      </c>
      <c r="L337" s="16" t="s">
        <v>519</v>
      </c>
      <c r="M337" s="16" t="s">
        <v>339</v>
      </c>
      <c r="N337" s="16" t="s">
        <v>340</v>
      </c>
      <c r="O337" s="16" t="s">
        <v>341</v>
      </c>
    </row>
    <row r="338" spans="1:15">
      <c r="A338" s="15">
        <v>416</v>
      </c>
      <c r="B338" s="16">
        <v>4066</v>
      </c>
      <c r="C338" s="17" t="s">
        <v>64</v>
      </c>
      <c r="D338" s="18">
        <v>3921703</v>
      </c>
      <c r="E338" s="18" t="e">
        <v>#N/A</v>
      </c>
      <c r="F338" s="18">
        <v>3921703</v>
      </c>
      <c r="G338" s="17" t="s">
        <v>2096</v>
      </c>
      <c r="H338" s="16" t="s">
        <v>1629</v>
      </c>
      <c r="I338" s="35" t="s">
        <v>1567</v>
      </c>
      <c r="J338" s="16" t="s">
        <v>170</v>
      </c>
      <c r="K338" s="16" t="s">
        <v>293</v>
      </c>
      <c r="L338" s="16" t="s">
        <v>293</v>
      </c>
      <c r="M338" s="16" t="s">
        <v>76</v>
      </c>
      <c r="N338" s="16" t="s">
        <v>76</v>
      </c>
      <c r="O338" s="16" t="s">
        <v>76</v>
      </c>
    </row>
    <row r="339" spans="1:15">
      <c r="A339" s="15">
        <v>418</v>
      </c>
      <c r="B339" s="16">
        <v>4066</v>
      </c>
      <c r="C339" s="17" t="s">
        <v>64</v>
      </c>
      <c r="D339" s="18">
        <v>80047035</v>
      </c>
      <c r="E339" s="18" t="e">
        <v>#N/A</v>
      </c>
      <c r="F339" s="18" t="e">
        <v>#N/A</v>
      </c>
      <c r="G339" s="17" t="s">
        <v>2101</v>
      </c>
      <c r="H339" s="16" t="s">
        <v>1629</v>
      </c>
      <c r="I339" s="35" t="s">
        <v>1567</v>
      </c>
      <c r="J339" s="16" t="s">
        <v>170</v>
      </c>
      <c r="K339" s="16" t="s">
        <v>189</v>
      </c>
      <c r="L339" s="16" t="s">
        <v>189</v>
      </c>
      <c r="M339" s="16" t="s">
        <v>190</v>
      </c>
      <c r="N339" s="16" t="s">
        <v>1085</v>
      </c>
      <c r="O339" s="16" t="s">
        <v>1086</v>
      </c>
    </row>
    <row r="340" spans="1:15" hidden="1">
      <c r="A340" s="15">
        <v>419</v>
      </c>
      <c r="B340" s="16">
        <v>4066</v>
      </c>
      <c r="C340" s="17" t="s">
        <v>64</v>
      </c>
      <c r="D340" s="18">
        <v>79568942</v>
      </c>
      <c r="E340" s="18">
        <v>79568942</v>
      </c>
      <c r="F340" s="18">
        <v>79568942</v>
      </c>
      <c r="G340" s="17" t="s">
        <v>2107</v>
      </c>
      <c r="H340" s="16" t="s">
        <v>1629</v>
      </c>
      <c r="I340" s="35" t="s">
        <v>1567</v>
      </c>
      <c r="J340" s="16" t="s">
        <v>170</v>
      </c>
      <c r="K340" s="16" t="s">
        <v>538</v>
      </c>
      <c r="L340" s="16" t="s">
        <v>538</v>
      </c>
      <c r="M340" s="16" t="s">
        <v>76</v>
      </c>
      <c r="N340" s="16" t="s">
        <v>76</v>
      </c>
      <c r="O340" s="16" t="s">
        <v>76</v>
      </c>
    </row>
    <row r="341" spans="1:15">
      <c r="A341" s="15">
        <v>421</v>
      </c>
      <c r="B341" s="16">
        <v>4066</v>
      </c>
      <c r="C341" s="17" t="s">
        <v>64</v>
      </c>
      <c r="D341" s="18">
        <v>84028356</v>
      </c>
      <c r="E341" s="18" t="e">
        <v>#N/A</v>
      </c>
      <c r="F341" s="18">
        <v>84028356</v>
      </c>
      <c r="G341" s="17" t="s">
        <v>2112</v>
      </c>
      <c r="H341" s="16" t="s">
        <v>1629</v>
      </c>
      <c r="I341" s="35" t="s">
        <v>1567</v>
      </c>
      <c r="J341" s="16" t="s">
        <v>170</v>
      </c>
      <c r="K341" s="16" t="s">
        <v>519</v>
      </c>
      <c r="L341" s="16" t="s">
        <v>519</v>
      </c>
      <c r="M341" s="16" t="s">
        <v>339</v>
      </c>
      <c r="N341" s="16" t="s">
        <v>340</v>
      </c>
      <c r="O341" s="16" t="s">
        <v>341</v>
      </c>
    </row>
    <row r="342" spans="1:15" hidden="1">
      <c r="A342" s="15">
        <v>422</v>
      </c>
      <c r="B342" s="16">
        <v>4066</v>
      </c>
      <c r="C342" s="17" t="s">
        <v>64</v>
      </c>
      <c r="D342" s="18">
        <v>79544874</v>
      </c>
      <c r="E342" s="18">
        <v>79544874</v>
      </c>
      <c r="F342" s="18">
        <v>79544874</v>
      </c>
      <c r="G342" s="17" t="s">
        <v>2117</v>
      </c>
      <c r="H342" s="16" t="s">
        <v>1629</v>
      </c>
      <c r="I342" s="35" t="s">
        <v>1567</v>
      </c>
      <c r="J342" s="16" t="s">
        <v>170</v>
      </c>
      <c r="K342" s="16" t="s">
        <v>477</v>
      </c>
      <c r="L342" s="16" t="s">
        <v>477</v>
      </c>
      <c r="M342" s="16" t="s">
        <v>478</v>
      </c>
      <c r="N342" s="16" t="s">
        <v>479</v>
      </c>
      <c r="O342" s="16" t="s">
        <v>480</v>
      </c>
    </row>
    <row r="343" spans="1:15">
      <c r="A343" s="15">
        <v>423</v>
      </c>
      <c r="B343" s="16">
        <v>4066</v>
      </c>
      <c r="C343" s="17" t="s">
        <v>64</v>
      </c>
      <c r="D343" s="18">
        <v>79420980</v>
      </c>
      <c r="E343" s="18" t="e">
        <v>#N/A</v>
      </c>
      <c r="F343" s="18">
        <v>79420980</v>
      </c>
      <c r="G343" s="17" t="s">
        <v>2122</v>
      </c>
      <c r="H343" s="16" t="s">
        <v>1629</v>
      </c>
      <c r="I343" s="35" t="s">
        <v>1567</v>
      </c>
      <c r="J343" s="16" t="s">
        <v>170</v>
      </c>
      <c r="K343" s="16" t="s">
        <v>293</v>
      </c>
      <c r="L343" s="16" t="s">
        <v>293</v>
      </c>
      <c r="M343" s="16" t="s">
        <v>76</v>
      </c>
      <c r="N343" s="16" t="s">
        <v>76</v>
      </c>
      <c r="O343" s="16" t="s">
        <v>76</v>
      </c>
    </row>
    <row r="344" spans="1:15" hidden="1">
      <c r="A344" s="15">
        <v>424</v>
      </c>
      <c r="B344" s="16">
        <v>4066</v>
      </c>
      <c r="C344" s="17" t="s">
        <v>64</v>
      </c>
      <c r="D344" s="18">
        <v>16778932</v>
      </c>
      <c r="E344" s="18">
        <v>16778932</v>
      </c>
      <c r="F344" s="18" t="e">
        <v>#N/A</v>
      </c>
      <c r="G344" s="17" t="s">
        <v>2127</v>
      </c>
      <c r="H344" s="16" t="s">
        <v>1629</v>
      </c>
      <c r="I344" s="35" t="s">
        <v>1567</v>
      </c>
      <c r="J344" s="16" t="s">
        <v>170</v>
      </c>
      <c r="K344" s="16" t="s">
        <v>432</v>
      </c>
      <c r="L344" s="16" t="s">
        <v>432</v>
      </c>
      <c r="M344" s="16" t="s">
        <v>433</v>
      </c>
      <c r="N344" s="16" t="s">
        <v>434</v>
      </c>
      <c r="O344" s="16" t="s">
        <v>435</v>
      </c>
    </row>
    <row r="345" spans="1:15">
      <c r="A345" s="15">
        <v>425</v>
      </c>
      <c r="B345" s="16">
        <v>4066</v>
      </c>
      <c r="C345" s="17" t="s">
        <v>64</v>
      </c>
      <c r="D345" s="18">
        <v>15295238</v>
      </c>
      <c r="E345" s="18" t="e">
        <v>#N/A</v>
      </c>
      <c r="F345" s="18">
        <v>15295238</v>
      </c>
      <c r="G345" s="17" t="s">
        <v>2132</v>
      </c>
      <c r="H345" s="16" t="s">
        <v>1629</v>
      </c>
      <c r="I345" s="35" t="s">
        <v>1567</v>
      </c>
      <c r="J345" s="16" t="s">
        <v>170</v>
      </c>
      <c r="K345" s="16" t="s">
        <v>519</v>
      </c>
      <c r="L345" s="16" t="s">
        <v>519</v>
      </c>
      <c r="M345" s="16" t="s">
        <v>339</v>
      </c>
      <c r="N345" s="16" t="s">
        <v>340</v>
      </c>
      <c r="O345" s="16" t="s">
        <v>341</v>
      </c>
    </row>
    <row r="346" spans="1:15" hidden="1">
      <c r="A346" s="15">
        <v>426</v>
      </c>
      <c r="B346" s="16">
        <v>4066</v>
      </c>
      <c r="C346" s="17" t="s">
        <v>64</v>
      </c>
      <c r="D346" s="18">
        <v>10632262</v>
      </c>
      <c r="E346" s="18">
        <v>10632262</v>
      </c>
      <c r="F346" s="18">
        <v>10632262</v>
      </c>
      <c r="G346" s="17" t="s">
        <v>2137</v>
      </c>
      <c r="H346" s="16" t="s">
        <v>1629</v>
      </c>
      <c r="I346" s="35" t="s">
        <v>1567</v>
      </c>
      <c r="J346" s="16" t="s">
        <v>170</v>
      </c>
      <c r="K346" s="16" t="s">
        <v>293</v>
      </c>
      <c r="L346" s="16" t="s">
        <v>293</v>
      </c>
      <c r="M346" s="16" t="s">
        <v>76</v>
      </c>
      <c r="N346" s="16" t="s">
        <v>76</v>
      </c>
      <c r="O346" s="16" t="s">
        <v>76</v>
      </c>
    </row>
    <row r="347" spans="1:15" hidden="1">
      <c r="A347" s="15">
        <v>427</v>
      </c>
      <c r="B347" s="16">
        <v>4066</v>
      </c>
      <c r="C347" s="17" t="s">
        <v>64</v>
      </c>
      <c r="D347" s="18">
        <v>70557187</v>
      </c>
      <c r="E347" s="18">
        <v>70557187</v>
      </c>
      <c r="F347" s="18">
        <v>70557187</v>
      </c>
      <c r="G347" s="17" t="s">
        <v>2143</v>
      </c>
      <c r="H347" s="16" t="s">
        <v>1629</v>
      </c>
      <c r="I347" s="35" t="s">
        <v>1567</v>
      </c>
      <c r="J347" s="16" t="s">
        <v>170</v>
      </c>
      <c r="K347" s="16" t="s">
        <v>432</v>
      </c>
      <c r="L347" s="16" t="s">
        <v>432</v>
      </c>
      <c r="M347" s="16" t="s">
        <v>433</v>
      </c>
      <c r="N347" s="16" t="s">
        <v>434</v>
      </c>
      <c r="O347" s="16" t="s">
        <v>435</v>
      </c>
    </row>
    <row r="348" spans="1:15" hidden="1">
      <c r="A348" s="15">
        <v>428</v>
      </c>
      <c r="B348" s="16">
        <v>4066</v>
      </c>
      <c r="C348" s="17" t="s">
        <v>64</v>
      </c>
      <c r="D348" s="18">
        <v>5292122</v>
      </c>
      <c r="E348" s="18">
        <v>5292122</v>
      </c>
      <c r="F348" s="18">
        <v>5292122</v>
      </c>
      <c r="G348" s="17" t="s">
        <v>2148</v>
      </c>
      <c r="H348" s="16" t="s">
        <v>1629</v>
      </c>
      <c r="I348" s="35" t="s">
        <v>1567</v>
      </c>
      <c r="J348" s="16" t="s">
        <v>170</v>
      </c>
      <c r="K348" s="16" t="s">
        <v>432</v>
      </c>
      <c r="L348" s="16" t="s">
        <v>432</v>
      </c>
      <c r="M348" s="16" t="s">
        <v>433</v>
      </c>
      <c r="N348" s="16" t="s">
        <v>496</v>
      </c>
      <c r="O348" s="16" t="s">
        <v>497</v>
      </c>
    </row>
    <row r="349" spans="1:15">
      <c r="A349" s="15">
        <v>429</v>
      </c>
      <c r="B349" s="16">
        <v>4066</v>
      </c>
      <c r="C349" s="17" t="s">
        <v>64</v>
      </c>
      <c r="D349" s="18">
        <v>7306558</v>
      </c>
      <c r="E349" s="18" t="e">
        <v>#N/A</v>
      </c>
      <c r="F349" s="18">
        <v>7306558</v>
      </c>
      <c r="G349" s="17" t="s">
        <v>2153</v>
      </c>
      <c r="H349" s="16" t="s">
        <v>1629</v>
      </c>
      <c r="I349" s="35" t="s">
        <v>1567</v>
      </c>
      <c r="J349" s="16" t="s">
        <v>170</v>
      </c>
      <c r="K349" s="16" t="s">
        <v>293</v>
      </c>
      <c r="L349" s="16" t="s">
        <v>293</v>
      </c>
      <c r="M349" s="16" t="s">
        <v>76</v>
      </c>
      <c r="N349" s="16" t="s">
        <v>76</v>
      </c>
      <c r="O349" s="16" t="s">
        <v>76</v>
      </c>
    </row>
    <row r="350" spans="1:15" hidden="1">
      <c r="A350" s="15">
        <v>430</v>
      </c>
      <c r="B350" s="16">
        <v>4066</v>
      </c>
      <c r="C350" s="17" t="s">
        <v>112</v>
      </c>
      <c r="D350" s="18">
        <v>1077422680</v>
      </c>
      <c r="E350" s="18">
        <v>1077422680</v>
      </c>
      <c r="F350" s="18" t="e">
        <v>#N/A</v>
      </c>
      <c r="G350" s="17" t="s">
        <v>2158</v>
      </c>
      <c r="H350" s="16" t="s">
        <v>1629</v>
      </c>
      <c r="I350" s="35" t="s">
        <v>1567</v>
      </c>
      <c r="J350" s="16" t="s">
        <v>170</v>
      </c>
      <c r="K350" s="16" t="s">
        <v>293</v>
      </c>
      <c r="L350" s="16" t="s">
        <v>293</v>
      </c>
      <c r="M350" s="16" t="s">
        <v>76</v>
      </c>
      <c r="N350" s="16" t="s">
        <v>76</v>
      </c>
      <c r="O350" s="16" t="s">
        <v>76</v>
      </c>
    </row>
    <row r="351" spans="1:15" hidden="1">
      <c r="A351" s="15">
        <v>431</v>
      </c>
      <c r="B351" s="16">
        <v>4066</v>
      </c>
      <c r="C351" s="17" t="s">
        <v>64</v>
      </c>
      <c r="D351" s="18">
        <v>1116236042</v>
      </c>
      <c r="E351" s="18">
        <v>1116236042</v>
      </c>
      <c r="F351" s="18">
        <v>1116236042</v>
      </c>
      <c r="G351" s="17" t="s">
        <v>2163</v>
      </c>
      <c r="H351" s="16" t="s">
        <v>1629</v>
      </c>
      <c r="I351" s="35" t="s">
        <v>1567</v>
      </c>
      <c r="J351" s="16" t="s">
        <v>170</v>
      </c>
      <c r="K351" s="16" t="s">
        <v>574</v>
      </c>
      <c r="L351" s="16" t="s">
        <v>574</v>
      </c>
      <c r="M351" s="16" t="s">
        <v>463</v>
      </c>
      <c r="N351" s="16" t="s">
        <v>510</v>
      </c>
      <c r="O351" s="16" t="s">
        <v>511</v>
      </c>
    </row>
    <row r="352" spans="1:15" hidden="1">
      <c r="A352" s="15">
        <v>432</v>
      </c>
      <c r="B352" s="16">
        <v>4066</v>
      </c>
      <c r="C352" s="17" t="s">
        <v>64</v>
      </c>
      <c r="D352" s="18">
        <v>14248309</v>
      </c>
      <c r="E352" s="18">
        <v>14248309</v>
      </c>
      <c r="F352" s="18">
        <v>14248309</v>
      </c>
      <c r="G352" s="17" t="s">
        <v>2168</v>
      </c>
      <c r="H352" s="16" t="s">
        <v>1629</v>
      </c>
      <c r="I352" s="35" t="s">
        <v>1567</v>
      </c>
      <c r="J352" s="16" t="s">
        <v>170</v>
      </c>
      <c r="K352" s="16" t="s">
        <v>477</v>
      </c>
      <c r="L352" s="16" t="s">
        <v>477</v>
      </c>
      <c r="M352" s="16" t="s">
        <v>478</v>
      </c>
      <c r="N352" s="16" t="s">
        <v>479</v>
      </c>
      <c r="O352" s="16" t="s">
        <v>480</v>
      </c>
    </row>
    <row r="353" spans="1:15">
      <c r="A353" s="15">
        <v>433</v>
      </c>
      <c r="B353" s="16">
        <v>4066</v>
      </c>
      <c r="C353" s="17" t="s">
        <v>64</v>
      </c>
      <c r="D353" s="18">
        <v>10120300</v>
      </c>
      <c r="E353" s="18" t="e">
        <v>#N/A</v>
      </c>
      <c r="F353" s="18">
        <v>10120300</v>
      </c>
      <c r="G353" s="17" t="s">
        <v>2173</v>
      </c>
      <c r="H353" s="16" t="s">
        <v>1629</v>
      </c>
      <c r="I353" s="35" t="s">
        <v>1567</v>
      </c>
      <c r="J353" s="16" t="s">
        <v>170</v>
      </c>
      <c r="K353" s="16" t="s">
        <v>519</v>
      </c>
      <c r="L353" s="16" t="s">
        <v>519</v>
      </c>
      <c r="M353" s="16" t="s">
        <v>339</v>
      </c>
      <c r="N353" s="16" t="s">
        <v>340</v>
      </c>
      <c r="O353" s="16" t="s">
        <v>341</v>
      </c>
    </row>
    <row r="354" spans="1:15" hidden="1">
      <c r="A354" s="15">
        <v>434</v>
      </c>
      <c r="B354" s="16">
        <v>4066</v>
      </c>
      <c r="C354" s="17" t="s">
        <v>64</v>
      </c>
      <c r="D354" s="18">
        <v>91444773</v>
      </c>
      <c r="E354" s="18">
        <v>91444773</v>
      </c>
      <c r="F354" s="18">
        <v>91444773</v>
      </c>
      <c r="G354" s="17" t="s">
        <v>2177</v>
      </c>
      <c r="H354" s="16" t="s">
        <v>1629</v>
      </c>
      <c r="I354" s="35" t="s">
        <v>1567</v>
      </c>
      <c r="J354" s="16" t="s">
        <v>170</v>
      </c>
      <c r="K354" s="16" t="s">
        <v>231</v>
      </c>
      <c r="L354" s="16" t="s">
        <v>231</v>
      </c>
      <c r="M354" s="16" t="s">
        <v>145</v>
      </c>
      <c r="N354" s="16" t="s">
        <v>558</v>
      </c>
      <c r="O354" s="16" t="s">
        <v>559</v>
      </c>
    </row>
    <row r="355" spans="1:15" hidden="1">
      <c r="A355" s="15">
        <v>435</v>
      </c>
      <c r="B355" s="16">
        <v>4066</v>
      </c>
      <c r="C355" s="17" t="s">
        <v>64</v>
      </c>
      <c r="D355" s="18">
        <v>14254349</v>
      </c>
      <c r="E355" s="18">
        <v>14254349</v>
      </c>
      <c r="F355" s="18">
        <v>14254349</v>
      </c>
      <c r="G355" s="17" t="s">
        <v>2182</v>
      </c>
      <c r="H355" s="16" t="s">
        <v>1629</v>
      </c>
      <c r="I355" s="35" t="s">
        <v>1567</v>
      </c>
      <c r="J355" s="16" t="s">
        <v>170</v>
      </c>
      <c r="K355" s="16" t="s">
        <v>293</v>
      </c>
      <c r="L355" s="16" t="s">
        <v>293</v>
      </c>
      <c r="M355" s="16" t="s">
        <v>76</v>
      </c>
      <c r="N355" s="16" t="s">
        <v>76</v>
      </c>
      <c r="O355" s="16" t="s">
        <v>76</v>
      </c>
    </row>
    <row r="356" spans="1:15" hidden="1">
      <c r="A356" s="15">
        <v>436</v>
      </c>
      <c r="B356" s="16">
        <v>4066</v>
      </c>
      <c r="C356" s="17" t="s">
        <v>64</v>
      </c>
      <c r="D356" s="18">
        <v>80165606</v>
      </c>
      <c r="E356" s="18">
        <v>80165606</v>
      </c>
      <c r="F356" s="18">
        <v>80165606</v>
      </c>
      <c r="G356" s="17" t="s">
        <v>2187</v>
      </c>
      <c r="H356" s="16" t="s">
        <v>1629</v>
      </c>
      <c r="I356" s="35" t="s">
        <v>1567</v>
      </c>
      <c r="J356" s="16" t="s">
        <v>259</v>
      </c>
      <c r="K356" s="16" t="s">
        <v>1474</v>
      </c>
      <c r="L356" s="16" t="s">
        <v>1474</v>
      </c>
      <c r="M356" s="16" t="s">
        <v>76</v>
      </c>
      <c r="N356" s="16" t="s">
        <v>76</v>
      </c>
      <c r="O356" s="16" t="s">
        <v>76</v>
      </c>
    </row>
    <row r="357" spans="1:15" hidden="1">
      <c r="A357" s="15">
        <v>437</v>
      </c>
      <c r="B357" s="16">
        <v>4066</v>
      </c>
      <c r="C357" s="17" t="s">
        <v>64</v>
      </c>
      <c r="D357" s="18">
        <v>71250072</v>
      </c>
      <c r="E357" s="18">
        <v>71250072</v>
      </c>
      <c r="F357" s="18">
        <v>71250072</v>
      </c>
      <c r="G357" s="17" t="s">
        <v>2193</v>
      </c>
      <c r="H357" s="16" t="s">
        <v>1629</v>
      </c>
      <c r="I357" s="35" t="s">
        <v>1567</v>
      </c>
      <c r="J357" s="16" t="s">
        <v>170</v>
      </c>
      <c r="K357" s="16" t="s">
        <v>477</v>
      </c>
      <c r="L357" s="16" t="s">
        <v>477</v>
      </c>
      <c r="M357" s="16" t="s">
        <v>478</v>
      </c>
      <c r="N357" s="16" t="s">
        <v>479</v>
      </c>
      <c r="O357" s="16" t="s">
        <v>480</v>
      </c>
    </row>
    <row r="358" spans="1:15" hidden="1">
      <c r="A358" s="15">
        <v>439</v>
      </c>
      <c r="B358" s="16">
        <v>4066</v>
      </c>
      <c r="C358" s="17" t="s">
        <v>64</v>
      </c>
      <c r="D358" s="18">
        <v>96303080</v>
      </c>
      <c r="E358" s="18">
        <v>96303080</v>
      </c>
      <c r="F358" s="18">
        <v>96303080</v>
      </c>
      <c r="G358" s="17" t="s">
        <v>2197</v>
      </c>
      <c r="H358" s="16" t="s">
        <v>1629</v>
      </c>
      <c r="I358" s="35" t="s">
        <v>1567</v>
      </c>
      <c r="J358" s="16" t="s">
        <v>170</v>
      </c>
      <c r="K358" s="16" t="s">
        <v>477</v>
      </c>
      <c r="L358" s="16" t="s">
        <v>477</v>
      </c>
      <c r="M358" s="16" t="s">
        <v>478</v>
      </c>
      <c r="N358" s="16" t="s">
        <v>2199</v>
      </c>
      <c r="O358" s="16" t="s">
        <v>772</v>
      </c>
    </row>
    <row r="359" spans="1:15" hidden="1">
      <c r="A359" s="15">
        <v>440</v>
      </c>
      <c r="B359" s="16">
        <v>4066</v>
      </c>
      <c r="C359" s="17" t="s">
        <v>64</v>
      </c>
      <c r="D359" s="18">
        <v>1082935012</v>
      </c>
      <c r="E359" s="18">
        <v>1082935012</v>
      </c>
      <c r="F359" s="18">
        <v>1082935012</v>
      </c>
      <c r="G359" s="17" t="s">
        <v>2203</v>
      </c>
      <c r="H359" s="16" t="s">
        <v>1629</v>
      </c>
      <c r="I359" s="35" t="s">
        <v>1567</v>
      </c>
      <c r="J359" s="16" t="s">
        <v>170</v>
      </c>
      <c r="K359" s="16" t="s">
        <v>531</v>
      </c>
      <c r="L359" s="16" t="s">
        <v>531</v>
      </c>
      <c r="M359" s="16" t="s">
        <v>421</v>
      </c>
      <c r="N359" s="16" t="s">
        <v>2069</v>
      </c>
      <c r="O359" s="16" t="s">
        <v>2070</v>
      </c>
    </row>
    <row r="360" spans="1:15" hidden="1">
      <c r="A360" s="15">
        <v>441</v>
      </c>
      <c r="B360" s="16">
        <v>4066</v>
      </c>
      <c r="C360" s="17" t="s">
        <v>64</v>
      </c>
      <c r="D360" s="18">
        <v>91425113</v>
      </c>
      <c r="E360" s="18">
        <v>91425113</v>
      </c>
      <c r="F360" s="18">
        <v>91425113</v>
      </c>
      <c r="G360" s="17" t="s">
        <v>2208</v>
      </c>
      <c r="H360" s="16" t="s">
        <v>1629</v>
      </c>
      <c r="I360" s="35" t="s">
        <v>1567</v>
      </c>
      <c r="J360" s="16" t="s">
        <v>170</v>
      </c>
      <c r="K360" s="16" t="s">
        <v>231</v>
      </c>
      <c r="L360" s="16" t="s">
        <v>231</v>
      </c>
      <c r="M360" s="16" t="s">
        <v>145</v>
      </c>
      <c r="N360" s="16" t="s">
        <v>1314</v>
      </c>
      <c r="O360" s="16" t="s">
        <v>559</v>
      </c>
    </row>
    <row r="361" spans="1:15">
      <c r="A361" s="15">
        <v>442</v>
      </c>
      <c r="B361" s="16">
        <v>4066</v>
      </c>
      <c r="C361" s="17" t="s">
        <v>64</v>
      </c>
      <c r="D361" s="18">
        <v>16451028</v>
      </c>
      <c r="E361" s="18" t="e">
        <v>#N/A</v>
      </c>
      <c r="F361" s="18">
        <v>16451028</v>
      </c>
      <c r="G361" s="17" t="s">
        <v>2213</v>
      </c>
      <c r="H361" s="16" t="s">
        <v>1629</v>
      </c>
      <c r="I361" s="35" t="s">
        <v>1567</v>
      </c>
      <c r="J361" s="16" t="s">
        <v>170</v>
      </c>
      <c r="K361" s="16" t="s">
        <v>432</v>
      </c>
      <c r="L361" s="16" t="s">
        <v>432</v>
      </c>
      <c r="M361" s="16" t="s">
        <v>433</v>
      </c>
      <c r="N361" s="16" t="s">
        <v>434</v>
      </c>
      <c r="O361" s="16" t="s">
        <v>435</v>
      </c>
    </row>
    <row r="362" spans="1:15" hidden="1">
      <c r="A362" s="15">
        <v>443</v>
      </c>
      <c r="B362" s="16">
        <v>4066</v>
      </c>
      <c r="C362" s="17" t="s">
        <v>64</v>
      </c>
      <c r="D362" s="18">
        <v>78691770</v>
      </c>
      <c r="E362" s="18">
        <v>78691770</v>
      </c>
      <c r="F362" s="18">
        <v>78691770</v>
      </c>
      <c r="G362" s="17" t="s">
        <v>2218</v>
      </c>
      <c r="H362" s="16" t="s">
        <v>1629</v>
      </c>
      <c r="I362" s="35" t="s">
        <v>1567</v>
      </c>
      <c r="J362" s="16" t="s">
        <v>170</v>
      </c>
      <c r="K362" s="16" t="s">
        <v>189</v>
      </c>
      <c r="L362" s="16" t="s">
        <v>189</v>
      </c>
      <c r="M362" s="16" t="s">
        <v>190</v>
      </c>
      <c r="N362" s="16" t="s">
        <v>1085</v>
      </c>
      <c r="O362" s="16" t="s">
        <v>1086</v>
      </c>
    </row>
    <row r="363" spans="1:15" hidden="1">
      <c r="A363" s="15">
        <v>444</v>
      </c>
      <c r="B363" s="16">
        <v>4066</v>
      </c>
      <c r="C363" s="17" t="s">
        <v>64</v>
      </c>
      <c r="D363" s="18">
        <v>7687645</v>
      </c>
      <c r="E363" s="18">
        <v>7687645</v>
      </c>
      <c r="F363" s="18">
        <v>7687645</v>
      </c>
      <c r="G363" s="17" t="s">
        <v>2223</v>
      </c>
      <c r="H363" s="16" t="s">
        <v>1629</v>
      </c>
      <c r="I363" s="35" t="s">
        <v>1567</v>
      </c>
      <c r="J363" s="16" t="s">
        <v>170</v>
      </c>
      <c r="K363" s="16" t="s">
        <v>519</v>
      </c>
      <c r="L363" s="16" t="s">
        <v>519</v>
      </c>
      <c r="M363" s="16" t="s">
        <v>339</v>
      </c>
      <c r="N363" s="16" t="s">
        <v>340</v>
      </c>
      <c r="O363" s="16" t="s">
        <v>341</v>
      </c>
    </row>
    <row r="364" spans="1:15">
      <c r="A364" s="15">
        <v>445</v>
      </c>
      <c r="B364" s="16">
        <v>4066</v>
      </c>
      <c r="C364" s="17" t="s">
        <v>64</v>
      </c>
      <c r="D364" s="18">
        <v>18917778</v>
      </c>
      <c r="E364" s="18" t="e">
        <v>#N/A</v>
      </c>
      <c r="F364" s="18" t="e">
        <v>#N/A</v>
      </c>
      <c r="G364" s="17" t="s">
        <v>2228</v>
      </c>
      <c r="H364" s="16" t="s">
        <v>1629</v>
      </c>
      <c r="I364" s="35" t="s">
        <v>1567</v>
      </c>
      <c r="J364" s="16" t="s">
        <v>170</v>
      </c>
      <c r="K364" s="16" t="s">
        <v>531</v>
      </c>
      <c r="L364" s="16" t="s">
        <v>531</v>
      </c>
      <c r="M364" s="16" t="s">
        <v>421</v>
      </c>
      <c r="N364" s="16" t="s">
        <v>2230</v>
      </c>
      <c r="O364" s="16" t="s">
        <v>423</v>
      </c>
    </row>
    <row r="365" spans="1:15">
      <c r="A365" s="15">
        <v>446</v>
      </c>
      <c r="B365" s="16">
        <v>4066</v>
      </c>
      <c r="C365" s="17" t="s">
        <v>64</v>
      </c>
      <c r="D365" s="18">
        <v>71611738</v>
      </c>
      <c r="E365" s="18" t="e">
        <v>#N/A</v>
      </c>
      <c r="F365" s="18">
        <v>71611738</v>
      </c>
      <c r="G365" s="17" t="s">
        <v>2234</v>
      </c>
      <c r="H365" s="16" t="s">
        <v>1629</v>
      </c>
      <c r="I365" s="35" t="s">
        <v>1567</v>
      </c>
      <c r="J365" s="16" t="s">
        <v>170</v>
      </c>
      <c r="K365" s="16" t="s">
        <v>519</v>
      </c>
      <c r="L365" s="16" t="s">
        <v>519</v>
      </c>
      <c r="M365" s="16" t="s">
        <v>339</v>
      </c>
      <c r="N365" s="16" t="s">
        <v>340</v>
      </c>
      <c r="O365" s="16" t="s">
        <v>341</v>
      </c>
    </row>
    <row r="366" spans="1:15">
      <c r="A366" s="15">
        <v>447</v>
      </c>
      <c r="B366" s="16">
        <v>4066</v>
      </c>
      <c r="C366" s="17" t="s">
        <v>64</v>
      </c>
      <c r="D366" s="18">
        <v>98499232</v>
      </c>
      <c r="E366" s="18" t="e">
        <v>#N/A</v>
      </c>
      <c r="F366" s="18">
        <v>98499232</v>
      </c>
      <c r="G366" s="17" t="s">
        <v>2239</v>
      </c>
      <c r="H366" s="16" t="s">
        <v>1629</v>
      </c>
      <c r="I366" s="35" t="s">
        <v>1567</v>
      </c>
      <c r="J366" s="16" t="s">
        <v>170</v>
      </c>
      <c r="K366" s="16" t="s">
        <v>519</v>
      </c>
      <c r="L366" s="16" t="s">
        <v>519</v>
      </c>
      <c r="M366" s="16" t="s">
        <v>339</v>
      </c>
      <c r="N366" s="16" t="s">
        <v>340</v>
      </c>
      <c r="O366" s="16" t="s">
        <v>341</v>
      </c>
    </row>
    <row r="367" spans="1:15" hidden="1">
      <c r="A367" s="15">
        <v>448</v>
      </c>
      <c r="B367" s="16">
        <v>4066</v>
      </c>
      <c r="C367" s="17" t="s">
        <v>64</v>
      </c>
      <c r="D367" s="18">
        <v>79332856</v>
      </c>
      <c r="E367" s="18">
        <v>79332856</v>
      </c>
      <c r="F367" s="18">
        <v>79332856</v>
      </c>
      <c r="G367" s="17" t="s">
        <v>2244</v>
      </c>
      <c r="H367" s="16" t="s">
        <v>1629</v>
      </c>
      <c r="I367" s="35" t="s">
        <v>1567</v>
      </c>
      <c r="J367" s="16" t="s">
        <v>170</v>
      </c>
      <c r="K367" s="16" t="s">
        <v>432</v>
      </c>
      <c r="L367" s="16" t="s">
        <v>432</v>
      </c>
      <c r="M367" s="16" t="s">
        <v>433</v>
      </c>
      <c r="N367" s="16" t="s">
        <v>434</v>
      </c>
      <c r="O367" s="16" t="s">
        <v>435</v>
      </c>
    </row>
    <row r="368" spans="1:15">
      <c r="A368" s="15">
        <v>449</v>
      </c>
      <c r="B368" s="16">
        <v>4066</v>
      </c>
      <c r="C368" s="17" t="s">
        <v>64</v>
      </c>
      <c r="D368" s="18">
        <v>70951681</v>
      </c>
      <c r="E368" s="18" t="e">
        <v>#N/A</v>
      </c>
      <c r="F368" s="18">
        <v>70951681</v>
      </c>
      <c r="G368" s="17" t="s">
        <v>2248</v>
      </c>
      <c r="H368" s="16" t="s">
        <v>1629</v>
      </c>
      <c r="I368" s="35" t="s">
        <v>1567</v>
      </c>
      <c r="J368" s="16" t="s">
        <v>170</v>
      </c>
      <c r="K368" s="16" t="s">
        <v>519</v>
      </c>
      <c r="L368" s="16" t="s">
        <v>519</v>
      </c>
      <c r="M368" s="16" t="s">
        <v>339</v>
      </c>
      <c r="N368" s="16" t="s">
        <v>340</v>
      </c>
      <c r="O368" s="16" t="s">
        <v>341</v>
      </c>
    </row>
    <row r="369" spans="1:15">
      <c r="A369" s="15">
        <v>450</v>
      </c>
      <c r="B369" s="16">
        <v>4066</v>
      </c>
      <c r="C369" s="17" t="s">
        <v>64</v>
      </c>
      <c r="D369" s="18">
        <v>98648437</v>
      </c>
      <c r="E369" s="18" t="e">
        <v>#N/A</v>
      </c>
      <c r="F369" s="18">
        <v>98648437</v>
      </c>
      <c r="G369" s="17" t="s">
        <v>2254</v>
      </c>
      <c r="H369" s="16" t="s">
        <v>1629</v>
      </c>
      <c r="I369" s="35" t="s">
        <v>1567</v>
      </c>
      <c r="J369" s="16" t="s">
        <v>170</v>
      </c>
      <c r="K369" s="16" t="s">
        <v>519</v>
      </c>
      <c r="L369" s="16" t="s">
        <v>519</v>
      </c>
      <c r="M369" s="16" t="s">
        <v>339</v>
      </c>
      <c r="N369" s="16" t="s">
        <v>340</v>
      </c>
      <c r="O369" s="16" t="s">
        <v>341</v>
      </c>
    </row>
    <row r="370" spans="1:15">
      <c r="A370" s="15">
        <v>451</v>
      </c>
      <c r="B370" s="16">
        <v>4066</v>
      </c>
      <c r="C370" s="17" t="s">
        <v>64</v>
      </c>
      <c r="D370" s="18">
        <v>8797002</v>
      </c>
      <c r="E370" s="18" t="e">
        <v>#N/A</v>
      </c>
      <c r="F370" s="18">
        <v>8797002</v>
      </c>
      <c r="G370" s="17" t="s">
        <v>2259</v>
      </c>
      <c r="H370" s="16" t="s">
        <v>1629</v>
      </c>
      <c r="I370" s="35" t="s">
        <v>1567</v>
      </c>
      <c r="J370" s="16" t="s">
        <v>170</v>
      </c>
      <c r="K370" s="16" t="s">
        <v>531</v>
      </c>
      <c r="L370" s="16" t="s">
        <v>531</v>
      </c>
      <c r="M370" s="16" t="s">
        <v>421</v>
      </c>
      <c r="N370" s="16" t="s">
        <v>581</v>
      </c>
      <c r="O370" s="16" t="s">
        <v>582</v>
      </c>
    </row>
    <row r="371" spans="1:15" hidden="1">
      <c r="A371" s="15">
        <v>452</v>
      </c>
      <c r="B371" s="16">
        <v>4066</v>
      </c>
      <c r="C371" s="17" t="s">
        <v>64</v>
      </c>
      <c r="D371" s="18">
        <v>71971982</v>
      </c>
      <c r="E371" s="18">
        <v>71971982</v>
      </c>
      <c r="F371" s="18">
        <v>71971982</v>
      </c>
      <c r="G371" s="17" t="s">
        <v>2264</v>
      </c>
      <c r="H371" s="16" t="s">
        <v>1629</v>
      </c>
      <c r="I371" s="35" t="s">
        <v>1567</v>
      </c>
      <c r="J371" s="16" t="s">
        <v>170</v>
      </c>
      <c r="K371" s="16" t="s">
        <v>189</v>
      </c>
      <c r="L371" s="16" t="s">
        <v>189</v>
      </c>
      <c r="M371" s="16" t="s">
        <v>190</v>
      </c>
      <c r="N371" s="16" t="s">
        <v>1085</v>
      </c>
      <c r="O371" s="16" t="s">
        <v>1086</v>
      </c>
    </row>
    <row r="372" spans="1:15" hidden="1">
      <c r="A372" s="15">
        <v>453</v>
      </c>
      <c r="B372" s="16">
        <v>4066</v>
      </c>
      <c r="C372" s="17" t="s">
        <v>64</v>
      </c>
      <c r="D372" s="18">
        <v>19673974</v>
      </c>
      <c r="E372" s="18">
        <v>19673974</v>
      </c>
      <c r="F372" s="18" t="e">
        <v>#N/A</v>
      </c>
      <c r="G372" s="17" t="s">
        <v>2270</v>
      </c>
      <c r="H372" s="16" t="s">
        <v>1629</v>
      </c>
      <c r="I372" s="35" t="s">
        <v>1567</v>
      </c>
      <c r="J372" s="16" t="s">
        <v>170</v>
      </c>
      <c r="K372" s="16" t="s">
        <v>231</v>
      </c>
      <c r="L372" s="16" t="s">
        <v>231</v>
      </c>
      <c r="M372" s="16" t="s">
        <v>145</v>
      </c>
      <c r="N372" s="16" t="s">
        <v>558</v>
      </c>
      <c r="O372" s="16" t="s">
        <v>559</v>
      </c>
    </row>
    <row r="373" spans="1:15" hidden="1">
      <c r="A373" s="15">
        <v>454</v>
      </c>
      <c r="B373" s="16">
        <v>4066</v>
      </c>
      <c r="C373" s="17" t="s">
        <v>64</v>
      </c>
      <c r="D373" s="18">
        <v>78702991</v>
      </c>
      <c r="E373" s="18">
        <v>78702991</v>
      </c>
      <c r="F373" s="18" t="e">
        <v>#N/A</v>
      </c>
      <c r="G373" s="17" t="s">
        <v>2275</v>
      </c>
      <c r="H373" s="16" t="s">
        <v>1629</v>
      </c>
      <c r="I373" s="35" t="s">
        <v>1567</v>
      </c>
      <c r="J373" s="16" t="s">
        <v>170</v>
      </c>
      <c r="K373" s="16" t="s">
        <v>189</v>
      </c>
      <c r="L373" s="16" t="s">
        <v>189</v>
      </c>
      <c r="M373" s="16" t="s">
        <v>190</v>
      </c>
      <c r="N373" s="16" t="s">
        <v>1085</v>
      </c>
      <c r="O373" s="16" t="s">
        <v>1086</v>
      </c>
    </row>
    <row r="374" spans="1:15" hidden="1">
      <c r="A374" s="15">
        <v>455</v>
      </c>
      <c r="B374" s="16">
        <v>4066</v>
      </c>
      <c r="C374" s="17" t="s">
        <v>64</v>
      </c>
      <c r="D374" s="18">
        <v>3928787</v>
      </c>
      <c r="E374" s="18">
        <v>3928787</v>
      </c>
      <c r="F374" s="18">
        <v>3928787</v>
      </c>
      <c r="G374" s="17" t="s">
        <v>2280</v>
      </c>
      <c r="H374" s="16" t="s">
        <v>1629</v>
      </c>
      <c r="I374" s="35" t="s">
        <v>1567</v>
      </c>
      <c r="J374" s="16" t="s">
        <v>170</v>
      </c>
      <c r="K374" s="16" t="s">
        <v>189</v>
      </c>
      <c r="L374" s="16" t="s">
        <v>189</v>
      </c>
      <c r="M374" s="16" t="s">
        <v>190</v>
      </c>
      <c r="N374" s="16" t="s">
        <v>191</v>
      </c>
      <c r="O374" s="16" t="s">
        <v>192</v>
      </c>
    </row>
    <row r="375" spans="1:15" hidden="1">
      <c r="A375" s="15">
        <v>456</v>
      </c>
      <c r="B375" s="16">
        <v>4066</v>
      </c>
      <c r="C375" s="17" t="s">
        <v>64</v>
      </c>
      <c r="D375" s="18">
        <v>3103062</v>
      </c>
      <c r="E375" s="18">
        <v>3103062</v>
      </c>
      <c r="F375" s="18">
        <v>3103062</v>
      </c>
      <c r="G375" s="17" t="s">
        <v>2285</v>
      </c>
      <c r="H375" s="16" t="s">
        <v>1629</v>
      </c>
      <c r="I375" s="35" t="s">
        <v>1567</v>
      </c>
      <c r="J375" s="16" t="s">
        <v>170</v>
      </c>
      <c r="K375" s="16" t="s">
        <v>293</v>
      </c>
      <c r="L375" s="16" t="s">
        <v>293</v>
      </c>
      <c r="M375" s="16" t="s">
        <v>76</v>
      </c>
      <c r="N375" s="16" t="s">
        <v>76</v>
      </c>
      <c r="O375" s="16" t="s">
        <v>76</v>
      </c>
    </row>
    <row r="376" spans="1:15">
      <c r="A376" s="15">
        <v>457</v>
      </c>
      <c r="B376" s="16">
        <v>4066</v>
      </c>
      <c r="C376" s="17" t="s">
        <v>64</v>
      </c>
      <c r="D376" s="18">
        <v>79594870</v>
      </c>
      <c r="E376" s="18" t="e">
        <v>#N/A</v>
      </c>
      <c r="F376" s="18">
        <v>79594870</v>
      </c>
      <c r="G376" s="17" t="s">
        <v>2289</v>
      </c>
      <c r="H376" s="16" t="s">
        <v>1629</v>
      </c>
      <c r="I376" s="35" t="s">
        <v>1567</v>
      </c>
      <c r="J376" s="16" t="s">
        <v>170</v>
      </c>
      <c r="K376" s="16" t="s">
        <v>293</v>
      </c>
      <c r="L376" s="16" t="s">
        <v>293</v>
      </c>
      <c r="M376" s="16" t="s">
        <v>76</v>
      </c>
      <c r="N376" s="16" t="s">
        <v>76</v>
      </c>
      <c r="O376" s="16" t="s">
        <v>76</v>
      </c>
    </row>
    <row r="377" spans="1:15" hidden="1">
      <c r="A377" s="15">
        <v>458</v>
      </c>
      <c r="B377" s="16">
        <v>4066</v>
      </c>
      <c r="C377" s="17" t="s">
        <v>64</v>
      </c>
      <c r="D377" s="18">
        <v>72177290</v>
      </c>
      <c r="E377" s="18">
        <v>72177290</v>
      </c>
      <c r="F377" s="18">
        <v>72177290</v>
      </c>
      <c r="G377" s="17" t="s">
        <v>2293</v>
      </c>
      <c r="H377" s="16" t="s">
        <v>1629</v>
      </c>
      <c r="I377" s="35" t="s">
        <v>1567</v>
      </c>
      <c r="J377" s="16" t="s">
        <v>170</v>
      </c>
      <c r="K377" s="16" t="s">
        <v>531</v>
      </c>
      <c r="L377" s="16" t="s">
        <v>531</v>
      </c>
      <c r="M377" s="16" t="s">
        <v>421</v>
      </c>
      <c r="N377" s="16" t="s">
        <v>581</v>
      </c>
      <c r="O377" s="16" t="s">
        <v>582</v>
      </c>
    </row>
    <row r="378" spans="1:15" hidden="1">
      <c r="A378" s="15">
        <v>460</v>
      </c>
      <c r="B378" s="16">
        <v>4066</v>
      </c>
      <c r="C378" s="17" t="s">
        <v>64</v>
      </c>
      <c r="D378" s="18">
        <v>17974641</v>
      </c>
      <c r="E378" s="18">
        <v>17974641</v>
      </c>
      <c r="F378" s="18">
        <v>17974641</v>
      </c>
      <c r="G378" s="17" t="s">
        <v>2298</v>
      </c>
      <c r="H378" s="16" t="s">
        <v>1629</v>
      </c>
      <c r="I378" s="35" t="s">
        <v>1567</v>
      </c>
      <c r="J378" s="16" t="s">
        <v>170</v>
      </c>
      <c r="K378" s="16" t="s">
        <v>531</v>
      </c>
      <c r="L378" s="16" t="s">
        <v>531</v>
      </c>
      <c r="M378" s="16" t="s">
        <v>421</v>
      </c>
      <c r="N378" s="16" t="s">
        <v>2300</v>
      </c>
      <c r="O378" s="16" t="s">
        <v>423</v>
      </c>
    </row>
    <row r="379" spans="1:15" hidden="1">
      <c r="A379" s="15">
        <v>461</v>
      </c>
      <c r="B379" s="16">
        <v>4066</v>
      </c>
      <c r="C379" s="17" t="s">
        <v>64</v>
      </c>
      <c r="D379" s="18">
        <v>79824768</v>
      </c>
      <c r="E379" s="18">
        <v>79824768</v>
      </c>
      <c r="F379" s="18">
        <v>79824768</v>
      </c>
      <c r="G379" s="17" t="s">
        <v>2304</v>
      </c>
      <c r="H379" s="16" t="s">
        <v>1629</v>
      </c>
      <c r="I379" s="35" t="s">
        <v>1567</v>
      </c>
      <c r="J379" s="16" t="s">
        <v>170</v>
      </c>
      <c r="K379" s="16" t="s">
        <v>670</v>
      </c>
      <c r="L379" s="16" t="s">
        <v>670</v>
      </c>
      <c r="M379" s="16" t="s">
        <v>671</v>
      </c>
      <c r="N379" s="16" t="s">
        <v>691</v>
      </c>
      <c r="O379" s="16" t="s">
        <v>692</v>
      </c>
    </row>
    <row r="380" spans="1:15" hidden="1">
      <c r="A380" s="15">
        <v>462</v>
      </c>
      <c r="B380" s="16">
        <v>4066</v>
      </c>
      <c r="C380" s="17" t="s">
        <v>64</v>
      </c>
      <c r="D380" s="18">
        <v>79636351</v>
      </c>
      <c r="E380" s="18">
        <v>79636351</v>
      </c>
      <c r="F380" s="18">
        <v>79636351</v>
      </c>
      <c r="G380" s="17" t="s">
        <v>2310</v>
      </c>
      <c r="H380" s="16" t="s">
        <v>1629</v>
      </c>
      <c r="I380" s="35" t="s">
        <v>1567</v>
      </c>
      <c r="J380" s="16" t="s">
        <v>170</v>
      </c>
      <c r="K380" s="16" t="s">
        <v>293</v>
      </c>
      <c r="L380" s="16" t="s">
        <v>293</v>
      </c>
      <c r="M380" s="16" t="s">
        <v>76</v>
      </c>
      <c r="N380" s="16" t="s">
        <v>76</v>
      </c>
      <c r="O380" s="16" t="s">
        <v>76</v>
      </c>
    </row>
    <row r="381" spans="1:15" hidden="1">
      <c r="A381" s="15">
        <v>463</v>
      </c>
      <c r="B381" s="16">
        <v>4066</v>
      </c>
      <c r="C381" s="17" t="s">
        <v>64</v>
      </c>
      <c r="D381" s="18">
        <v>78699511</v>
      </c>
      <c r="E381" s="18">
        <v>78699511</v>
      </c>
      <c r="F381" s="18">
        <v>78699511</v>
      </c>
      <c r="G381" s="17" t="s">
        <v>2315</v>
      </c>
      <c r="H381" s="16" t="s">
        <v>1629</v>
      </c>
      <c r="I381" s="35" t="s">
        <v>1567</v>
      </c>
      <c r="J381" s="16" t="s">
        <v>170</v>
      </c>
      <c r="K381" s="16" t="s">
        <v>189</v>
      </c>
      <c r="L381" s="16" t="s">
        <v>189</v>
      </c>
      <c r="M381" s="16" t="s">
        <v>190</v>
      </c>
      <c r="N381" s="16" t="s">
        <v>2317</v>
      </c>
      <c r="O381" s="16" t="s">
        <v>1086</v>
      </c>
    </row>
    <row r="382" spans="1:15" hidden="1">
      <c r="A382" s="15">
        <v>465</v>
      </c>
      <c r="B382" s="16">
        <v>4066</v>
      </c>
      <c r="C382" s="17" t="s">
        <v>64</v>
      </c>
      <c r="D382" s="18">
        <v>88247408</v>
      </c>
      <c r="E382" s="18">
        <v>88247408</v>
      </c>
      <c r="F382" s="18">
        <v>88247408</v>
      </c>
      <c r="G382" s="17" t="s">
        <v>2320</v>
      </c>
      <c r="H382" s="16" t="s">
        <v>1629</v>
      </c>
      <c r="I382" s="35" t="s">
        <v>1567</v>
      </c>
      <c r="J382" s="16" t="s">
        <v>170</v>
      </c>
      <c r="K382" s="16" t="s">
        <v>231</v>
      </c>
      <c r="L382" s="16" t="s">
        <v>231</v>
      </c>
      <c r="M382" s="16" t="s">
        <v>145</v>
      </c>
      <c r="N382" s="16" t="s">
        <v>146</v>
      </c>
      <c r="O382" s="16" t="s">
        <v>147</v>
      </c>
    </row>
    <row r="383" spans="1:15">
      <c r="A383" s="15">
        <v>466</v>
      </c>
      <c r="B383" s="16">
        <v>4066</v>
      </c>
      <c r="C383" s="17" t="s">
        <v>64</v>
      </c>
      <c r="D383" s="18">
        <v>71662627</v>
      </c>
      <c r="E383" s="18" t="e">
        <v>#N/A</v>
      </c>
      <c r="F383" s="18">
        <v>71662627</v>
      </c>
      <c r="G383" s="17" t="s">
        <v>2326</v>
      </c>
      <c r="H383" s="16" t="s">
        <v>1629</v>
      </c>
      <c r="I383" s="35" t="s">
        <v>1567</v>
      </c>
      <c r="J383" s="16" t="s">
        <v>170</v>
      </c>
      <c r="K383" s="16" t="s">
        <v>519</v>
      </c>
      <c r="L383" s="16" t="s">
        <v>519</v>
      </c>
      <c r="M383" s="16" t="s">
        <v>339</v>
      </c>
      <c r="N383" s="16" t="s">
        <v>340</v>
      </c>
      <c r="O383" s="16" t="s">
        <v>341</v>
      </c>
    </row>
    <row r="384" spans="1:15">
      <c r="A384" s="15">
        <v>467</v>
      </c>
      <c r="B384" s="16">
        <v>4066</v>
      </c>
      <c r="C384" s="17" t="s">
        <v>64</v>
      </c>
      <c r="D384" s="18">
        <v>71724291</v>
      </c>
      <c r="E384" s="18" t="e">
        <v>#N/A</v>
      </c>
      <c r="F384" s="18">
        <v>71724291</v>
      </c>
      <c r="G384" s="17" t="s">
        <v>2332</v>
      </c>
      <c r="H384" s="16" t="s">
        <v>1629</v>
      </c>
      <c r="I384" s="35" t="s">
        <v>1567</v>
      </c>
      <c r="J384" s="16" t="s">
        <v>170</v>
      </c>
      <c r="K384" s="16" t="s">
        <v>519</v>
      </c>
      <c r="L384" s="16" t="s">
        <v>519</v>
      </c>
      <c r="M384" s="16" t="s">
        <v>339</v>
      </c>
      <c r="N384" s="16" t="s">
        <v>340</v>
      </c>
      <c r="O384" s="16" t="s">
        <v>341</v>
      </c>
    </row>
    <row r="385" spans="1:15">
      <c r="A385" s="15">
        <v>468</v>
      </c>
      <c r="B385" s="16">
        <v>4066</v>
      </c>
      <c r="C385" s="17" t="s">
        <v>64</v>
      </c>
      <c r="D385" s="18">
        <v>79046146</v>
      </c>
      <c r="E385" s="18" t="e">
        <v>#N/A</v>
      </c>
      <c r="F385" s="18">
        <v>79046146</v>
      </c>
      <c r="G385" s="17" t="s">
        <v>2336</v>
      </c>
      <c r="H385" s="16" t="s">
        <v>1629</v>
      </c>
      <c r="I385" s="35" t="s">
        <v>1567</v>
      </c>
      <c r="J385" s="16" t="s">
        <v>170</v>
      </c>
      <c r="K385" s="16" t="s">
        <v>293</v>
      </c>
      <c r="L385" s="16" t="s">
        <v>293</v>
      </c>
      <c r="M385" s="16" t="s">
        <v>76</v>
      </c>
      <c r="N385" s="16" t="s">
        <v>76</v>
      </c>
      <c r="O385" s="16" t="s">
        <v>76</v>
      </c>
    </row>
    <row r="386" spans="1:15">
      <c r="A386" s="15">
        <v>469</v>
      </c>
      <c r="B386" s="16">
        <v>4066</v>
      </c>
      <c r="C386" s="17" t="s">
        <v>64</v>
      </c>
      <c r="D386" s="18">
        <v>98551955</v>
      </c>
      <c r="E386" s="18" t="e">
        <v>#N/A</v>
      </c>
      <c r="F386" s="18">
        <v>98551955</v>
      </c>
      <c r="G386" s="17" t="s">
        <v>2342</v>
      </c>
      <c r="H386" s="16" t="s">
        <v>1629</v>
      </c>
      <c r="I386" s="35" t="s">
        <v>1567</v>
      </c>
      <c r="J386" s="16" t="s">
        <v>170</v>
      </c>
      <c r="K386" s="16" t="s">
        <v>519</v>
      </c>
      <c r="L386" s="16" t="s">
        <v>519</v>
      </c>
      <c r="M386" s="16" t="s">
        <v>339</v>
      </c>
      <c r="N386" s="16" t="s">
        <v>340</v>
      </c>
      <c r="O386" s="16" t="s">
        <v>341</v>
      </c>
    </row>
    <row r="387" spans="1:15">
      <c r="A387" s="15">
        <v>470</v>
      </c>
      <c r="B387" s="16">
        <v>4066</v>
      </c>
      <c r="C387" s="17" t="s">
        <v>64</v>
      </c>
      <c r="D387" s="18">
        <v>71684313</v>
      </c>
      <c r="E387" s="18" t="e">
        <v>#N/A</v>
      </c>
      <c r="F387" s="18">
        <v>71684313</v>
      </c>
      <c r="G387" s="17" t="s">
        <v>2347</v>
      </c>
      <c r="H387" s="16" t="s">
        <v>1629</v>
      </c>
      <c r="I387" s="35" t="s">
        <v>1567</v>
      </c>
      <c r="J387" s="16" t="s">
        <v>170</v>
      </c>
      <c r="K387" s="16" t="s">
        <v>519</v>
      </c>
      <c r="L387" s="16" t="s">
        <v>519</v>
      </c>
      <c r="M387" s="16" t="s">
        <v>339</v>
      </c>
      <c r="N387" s="16" t="s">
        <v>340</v>
      </c>
      <c r="O387" s="16" t="s">
        <v>341</v>
      </c>
    </row>
    <row r="388" spans="1:15" hidden="1">
      <c r="A388" s="15">
        <v>471</v>
      </c>
      <c r="B388" s="16">
        <v>4066</v>
      </c>
      <c r="C388" s="17" t="s">
        <v>64</v>
      </c>
      <c r="D388" s="18">
        <v>16759166</v>
      </c>
      <c r="E388" s="18">
        <v>16759166</v>
      </c>
      <c r="F388" s="18">
        <v>16759166</v>
      </c>
      <c r="G388" s="17" t="s">
        <v>2352</v>
      </c>
      <c r="H388" s="16" t="s">
        <v>1629</v>
      </c>
      <c r="I388" s="35" t="s">
        <v>1567</v>
      </c>
      <c r="J388" s="16" t="s">
        <v>170</v>
      </c>
      <c r="K388" s="16" t="s">
        <v>432</v>
      </c>
      <c r="L388" s="16" t="s">
        <v>432</v>
      </c>
      <c r="M388" s="16" t="s">
        <v>433</v>
      </c>
      <c r="N388" s="16" t="s">
        <v>434</v>
      </c>
      <c r="O388" s="16" t="s">
        <v>435</v>
      </c>
    </row>
    <row r="389" spans="1:15" hidden="1">
      <c r="A389" s="15">
        <v>472</v>
      </c>
      <c r="B389" s="16">
        <v>4066</v>
      </c>
      <c r="C389" s="17" t="s">
        <v>64</v>
      </c>
      <c r="D389" s="18">
        <v>79489250</v>
      </c>
      <c r="E389" s="18">
        <v>79489250</v>
      </c>
      <c r="F389" s="18">
        <v>79489250</v>
      </c>
      <c r="G389" s="17" t="s">
        <v>2357</v>
      </c>
      <c r="H389" s="16" t="s">
        <v>1629</v>
      </c>
      <c r="I389" s="35" t="s">
        <v>1567</v>
      </c>
      <c r="J389" s="16" t="s">
        <v>170</v>
      </c>
      <c r="K389" s="16" t="s">
        <v>293</v>
      </c>
      <c r="L389" s="16" t="s">
        <v>293</v>
      </c>
      <c r="M389" s="16" t="s">
        <v>76</v>
      </c>
      <c r="N389" s="16" t="s">
        <v>76</v>
      </c>
      <c r="O389" s="16" t="s">
        <v>76</v>
      </c>
    </row>
    <row r="390" spans="1:15" hidden="1">
      <c r="A390" s="15">
        <v>473</v>
      </c>
      <c r="B390" s="16">
        <v>4066</v>
      </c>
      <c r="C390" s="17" t="s">
        <v>64</v>
      </c>
      <c r="D390" s="18">
        <v>88173991</v>
      </c>
      <c r="E390" s="18">
        <v>88173991</v>
      </c>
      <c r="F390" s="18">
        <v>88173991</v>
      </c>
      <c r="G390" s="17" t="s">
        <v>2362</v>
      </c>
      <c r="H390" s="16" t="s">
        <v>1629</v>
      </c>
      <c r="I390" s="35" t="s">
        <v>1567</v>
      </c>
      <c r="J390" s="16" t="s">
        <v>170</v>
      </c>
      <c r="K390" s="16" t="s">
        <v>531</v>
      </c>
      <c r="L390" s="16" t="s">
        <v>531</v>
      </c>
      <c r="M390" s="16" t="s">
        <v>421</v>
      </c>
      <c r="N390" s="16" t="s">
        <v>544</v>
      </c>
      <c r="O390" s="16" t="s">
        <v>545</v>
      </c>
    </row>
    <row r="391" spans="1:15">
      <c r="A391" s="15">
        <v>474</v>
      </c>
      <c r="B391" s="16">
        <v>4066</v>
      </c>
      <c r="C391" s="17" t="s">
        <v>64</v>
      </c>
      <c r="D391" s="18">
        <v>79322687</v>
      </c>
      <c r="E391" s="18" t="e">
        <v>#N/A</v>
      </c>
      <c r="F391" s="18">
        <v>79322687</v>
      </c>
      <c r="G391" s="17" t="s">
        <v>2369</v>
      </c>
      <c r="H391" s="16" t="s">
        <v>1629</v>
      </c>
      <c r="I391" s="35" t="s">
        <v>1567</v>
      </c>
      <c r="J391" s="16" t="s">
        <v>170</v>
      </c>
      <c r="K391" s="16" t="s">
        <v>293</v>
      </c>
      <c r="L391" s="16" t="s">
        <v>293</v>
      </c>
      <c r="M391" s="16" t="s">
        <v>76</v>
      </c>
      <c r="N391" s="16" t="s">
        <v>76</v>
      </c>
      <c r="O391" s="16" t="s">
        <v>76</v>
      </c>
    </row>
    <row r="392" spans="1:15" hidden="1">
      <c r="A392" s="15">
        <v>475</v>
      </c>
      <c r="B392" s="16">
        <v>4066</v>
      </c>
      <c r="C392" s="17" t="s">
        <v>64</v>
      </c>
      <c r="D392" s="18">
        <v>77188243</v>
      </c>
      <c r="E392" s="18">
        <v>77188243</v>
      </c>
      <c r="F392" s="18">
        <v>77188243</v>
      </c>
      <c r="G392" s="17" t="s">
        <v>2374</v>
      </c>
      <c r="H392" s="16" t="s">
        <v>1629</v>
      </c>
      <c r="I392" s="35" t="s">
        <v>1567</v>
      </c>
      <c r="J392" s="16" t="s">
        <v>170</v>
      </c>
      <c r="K392" s="16" t="s">
        <v>531</v>
      </c>
      <c r="L392" s="16" t="s">
        <v>531</v>
      </c>
      <c r="M392" s="16" t="s">
        <v>421</v>
      </c>
      <c r="N392" s="16" t="s">
        <v>422</v>
      </c>
      <c r="O392" s="16" t="s">
        <v>423</v>
      </c>
    </row>
    <row r="393" spans="1:15" hidden="1">
      <c r="A393" s="15">
        <v>476</v>
      </c>
      <c r="B393" s="16">
        <v>4066</v>
      </c>
      <c r="C393" s="17" t="s">
        <v>64</v>
      </c>
      <c r="D393" s="18">
        <v>91426605</v>
      </c>
      <c r="E393" s="18">
        <v>91426605</v>
      </c>
      <c r="F393" s="18">
        <v>91426605</v>
      </c>
      <c r="G393" s="17" t="s">
        <v>2379</v>
      </c>
      <c r="H393" s="16" t="s">
        <v>1629</v>
      </c>
      <c r="I393" s="21" t="s">
        <v>1567</v>
      </c>
      <c r="J393" s="16" t="s">
        <v>181</v>
      </c>
      <c r="K393" s="16" t="s">
        <v>182</v>
      </c>
      <c r="L393" s="16" t="s">
        <v>182</v>
      </c>
      <c r="M393" s="16" t="s">
        <v>76</v>
      </c>
      <c r="N393" s="16" t="s">
        <v>76</v>
      </c>
      <c r="O393" s="16" t="s">
        <v>76</v>
      </c>
    </row>
    <row r="394" spans="1:15" hidden="1">
      <c r="A394" s="15">
        <v>477</v>
      </c>
      <c r="B394" s="16">
        <v>4066</v>
      </c>
      <c r="C394" s="17" t="s">
        <v>64</v>
      </c>
      <c r="D394" s="18">
        <v>12457120</v>
      </c>
      <c r="E394" s="18">
        <v>12457120</v>
      </c>
      <c r="F394" s="18">
        <v>12457120</v>
      </c>
      <c r="G394" s="17" t="s">
        <v>2384</v>
      </c>
      <c r="H394" s="16" t="s">
        <v>1629</v>
      </c>
      <c r="I394" s="35" t="s">
        <v>1567</v>
      </c>
      <c r="J394" s="16" t="s">
        <v>170</v>
      </c>
      <c r="K394" s="16" t="s">
        <v>231</v>
      </c>
      <c r="L394" s="16" t="s">
        <v>231</v>
      </c>
      <c r="M394" s="16" t="s">
        <v>145</v>
      </c>
      <c r="N394" s="16" t="s">
        <v>146</v>
      </c>
      <c r="O394" s="16" t="s">
        <v>147</v>
      </c>
    </row>
    <row r="395" spans="1:15" hidden="1">
      <c r="A395" s="15">
        <v>478</v>
      </c>
      <c r="B395" s="16">
        <v>4066</v>
      </c>
      <c r="C395" s="17" t="s">
        <v>64</v>
      </c>
      <c r="D395" s="18">
        <v>9175840</v>
      </c>
      <c r="E395" s="18">
        <v>9175840</v>
      </c>
      <c r="F395" s="18">
        <v>9175840</v>
      </c>
      <c r="G395" s="17" t="s">
        <v>2389</v>
      </c>
      <c r="H395" s="16" t="s">
        <v>1629</v>
      </c>
      <c r="I395" s="35" t="s">
        <v>1567</v>
      </c>
      <c r="J395" s="16" t="s">
        <v>170</v>
      </c>
      <c r="K395" s="16" t="s">
        <v>189</v>
      </c>
      <c r="L395" s="16" t="s">
        <v>189</v>
      </c>
      <c r="M395" s="16" t="s">
        <v>190</v>
      </c>
      <c r="N395" s="16" t="s">
        <v>191</v>
      </c>
      <c r="O395" s="16" t="s">
        <v>192</v>
      </c>
    </row>
    <row r="396" spans="1:15" hidden="1">
      <c r="A396" s="15">
        <v>479</v>
      </c>
      <c r="B396" s="16">
        <v>4066</v>
      </c>
      <c r="C396" s="17" t="s">
        <v>64</v>
      </c>
      <c r="D396" s="18">
        <v>9041946</v>
      </c>
      <c r="E396" s="18">
        <v>9041946</v>
      </c>
      <c r="F396" s="18">
        <v>9041946</v>
      </c>
      <c r="G396" s="17" t="s">
        <v>2394</v>
      </c>
      <c r="H396" s="16" t="s">
        <v>1629</v>
      </c>
      <c r="I396" s="35" t="s">
        <v>1567</v>
      </c>
      <c r="J396" s="16" t="s">
        <v>170</v>
      </c>
      <c r="K396" s="16" t="s">
        <v>531</v>
      </c>
      <c r="L396" s="16" t="s">
        <v>531</v>
      </c>
      <c r="M396" s="16" t="s">
        <v>421</v>
      </c>
      <c r="N396" s="16" t="s">
        <v>581</v>
      </c>
      <c r="O396" s="16" t="s">
        <v>582</v>
      </c>
    </row>
    <row r="397" spans="1:15" hidden="1">
      <c r="A397" s="15">
        <v>480</v>
      </c>
      <c r="B397" s="16">
        <v>4066</v>
      </c>
      <c r="C397" s="17" t="s">
        <v>64</v>
      </c>
      <c r="D397" s="18">
        <v>9175842</v>
      </c>
      <c r="E397" s="18">
        <v>9175842</v>
      </c>
      <c r="F397" s="18">
        <v>9175842</v>
      </c>
      <c r="G397" s="17" t="s">
        <v>2398</v>
      </c>
      <c r="H397" s="16" t="s">
        <v>1629</v>
      </c>
      <c r="I397" s="35" t="s">
        <v>1567</v>
      </c>
      <c r="J397" s="16" t="s">
        <v>170</v>
      </c>
      <c r="K397" s="16" t="s">
        <v>531</v>
      </c>
      <c r="L397" s="16" t="s">
        <v>531</v>
      </c>
      <c r="M397" s="16" t="s">
        <v>421</v>
      </c>
      <c r="N397" s="16" t="s">
        <v>581</v>
      </c>
      <c r="O397" s="16" t="s">
        <v>582</v>
      </c>
    </row>
    <row r="398" spans="1:15" hidden="1">
      <c r="A398" s="15">
        <v>482</v>
      </c>
      <c r="B398" s="16">
        <v>4066</v>
      </c>
      <c r="C398" s="17" t="s">
        <v>64</v>
      </c>
      <c r="D398" s="18">
        <v>79211879</v>
      </c>
      <c r="E398" s="18">
        <v>79211879</v>
      </c>
      <c r="F398" s="18">
        <v>79211879</v>
      </c>
      <c r="G398" s="17" t="s">
        <v>2403</v>
      </c>
      <c r="H398" s="16" t="s">
        <v>1629</v>
      </c>
      <c r="I398" s="35" t="s">
        <v>1567</v>
      </c>
      <c r="J398" s="16" t="s">
        <v>170</v>
      </c>
      <c r="K398" s="16" t="s">
        <v>293</v>
      </c>
      <c r="L398" s="16" t="s">
        <v>293</v>
      </c>
      <c r="M398" s="16" t="s">
        <v>76</v>
      </c>
      <c r="N398" s="16" t="s">
        <v>76</v>
      </c>
      <c r="O398" s="16" t="s">
        <v>76</v>
      </c>
    </row>
    <row r="399" spans="1:15" hidden="1">
      <c r="A399" s="15">
        <v>483</v>
      </c>
      <c r="B399" s="16">
        <v>4066</v>
      </c>
      <c r="C399" s="17" t="s">
        <v>64</v>
      </c>
      <c r="D399" s="18">
        <v>79059371</v>
      </c>
      <c r="E399" s="18">
        <v>79059371</v>
      </c>
      <c r="F399" s="18">
        <v>79059371</v>
      </c>
      <c r="G399" s="17" t="s">
        <v>2407</v>
      </c>
      <c r="H399" s="16" t="s">
        <v>1629</v>
      </c>
      <c r="I399" s="35" t="s">
        <v>1567</v>
      </c>
      <c r="J399" s="16" t="s">
        <v>170</v>
      </c>
      <c r="K399" s="16" t="s">
        <v>293</v>
      </c>
      <c r="L399" s="16" t="s">
        <v>293</v>
      </c>
      <c r="M399" s="16" t="s">
        <v>76</v>
      </c>
      <c r="N399" s="16" t="s">
        <v>76</v>
      </c>
      <c r="O399" s="16" t="s">
        <v>76</v>
      </c>
    </row>
    <row r="400" spans="1:15" hidden="1">
      <c r="A400" s="15">
        <v>484</v>
      </c>
      <c r="B400" s="16">
        <v>4066</v>
      </c>
      <c r="C400" s="17" t="s">
        <v>64</v>
      </c>
      <c r="D400" s="18">
        <v>88208075</v>
      </c>
      <c r="E400" s="18">
        <v>88208075</v>
      </c>
      <c r="F400" s="18">
        <v>88208075</v>
      </c>
      <c r="G400" s="17" t="s">
        <v>2412</v>
      </c>
      <c r="H400" s="16" t="s">
        <v>1629</v>
      </c>
      <c r="I400" s="35" t="s">
        <v>1567</v>
      </c>
      <c r="J400" s="16" t="s">
        <v>170</v>
      </c>
      <c r="K400" s="16" t="s">
        <v>538</v>
      </c>
      <c r="L400" s="16" t="s">
        <v>538</v>
      </c>
      <c r="M400" s="16" t="s">
        <v>76</v>
      </c>
      <c r="N400" s="16" t="s">
        <v>76</v>
      </c>
      <c r="O400" s="16" t="s">
        <v>76</v>
      </c>
    </row>
    <row r="401" spans="1:15">
      <c r="A401" s="15">
        <v>485</v>
      </c>
      <c r="B401" s="16">
        <v>4066</v>
      </c>
      <c r="C401" s="17" t="s">
        <v>112</v>
      </c>
      <c r="D401" s="18">
        <v>51882786</v>
      </c>
      <c r="E401" s="18" t="e">
        <v>#N/A</v>
      </c>
      <c r="F401" s="18">
        <v>51882786</v>
      </c>
      <c r="G401" s="17" t="s">
        <v>2418</v>
      </c>
      <c r="H401" s="16" t="s">
        <v>1629</v>
      </c>
      <c r="I401" s="35" t="s">
        <v>1567</v>
      </c>
      <c r="J401" s="16" t="s">
        <v>170</v>
      </c>
      <c r="K401" s="16" t="s">
        <v>432</v>
      </c>
      <c r="L401" s="16" t="s">
        <v>432</v>
      </c>
      <c r="M401" s="16" t="s">
        <v>433</v>
      </c>
      <c r="N401" s="16" t="s">
        <v>755</v>
      </c>
      <c r="O401" s="16" t="s">
        <v>756</v>
      </c>
    </row>
    <row r="402" spans="1:15">
      <c r="A402" s="15">
        <v>486</v>
      </c>
      <c r="B402" s="16">
        <v>4066</v>
      </c>
      <c r="C402" s="17" t="s">
        <v>64</v>
      </c>
      <c r="D402" s="18">
        <v>17583126</v>
      </c>
      <c r="E402" s="18" t="e">
        <v>#N/A</v>
      </c>
      <c r="F402" s="18" t="e">
        <v>#N/A</v>
      </c>
      <c r="G402" s="17" t="s">
        <v>2425</v>
      </c>
      <c r="H402" s="16" t="s">
        <v>1629</v>
      </c>
      <c r="I402" s="35" t="s">
        <v>1567</v>
      </c>
      <c r="J402" s="16" t="s">
        <v>170</v>
      </c>
      <c r="K402" s="16" t="s">
        <v>293</v>
      </c>
      <c r="L402" s="16" t="s">
        <v>293</v>
      </c>
      <c r="M402" s="16" t="s">
        <v>76</v>
      </c>
      <c r="N402" s="16" t="s">
        <v>76</v>
      </c>
      <c r="O402" s="16" t="s">
        <v>76</v>
      </c>
    </row>
    <row r="403" spans="1:15">
      <c r="A403" s="15">
        <v>487</v>
      </c>
      <c r="B403" s="16">
        <v>4066</v>
      </c>
      <c r="C403" s="17" t="s">
        <v>64</v>
      </c>
      <c r="D403" s="18">
        <v>4831771</v>
      </c>
      <c r="E403" s="18" t="e">
        <v>#N/A</v>
      </c>
      <c r="F403" s="18">
        <v>4831771</v>
      </c>
      <c r="G403" s="17" t="s">
        <v>2431</v>
      </c>
      <c r="H403" s="16" t="s">
        <v>1629</v>
      </c>
      <c r="I403" s="35" t="s">
        <v>1567</v>
      </c>
      <c r="J403" s="16" t="s">
        <v>170</v>
      </c>
      <c r="K403" s="16" t="s">
        <v>519</v>
      </c>
      <c r="L403" s="16" t="s">
        <v>519</v>
      </c>
      <c r="M403" s="16" t="s">
        <v>339</v>
      </c>
      <c r="N403" s="16" t="s">
        <v>630</v>
      </c>
      <c r="O403" s="16" t="s">
        <v>341</v>
      </c>
    </row>
    <row r="404" spans="1:15" hidden="1">
      <c r="A404" s="15">
        <v>488</v>
      </c>
      <c r="B404" s="16">
        <v>4066</v>
      </c>
      <c r="C404" s="17" t="s">
        <v>64</v>
      </c>
      <c r="D404" s="18">
        <v>83218275</v>
      </c>
      <c r="E404" s="18">
        <v>83218275</v>
      </c>
      <c r="F404" s="18">
        <v>83218275</v>
      </c>
      <c r="G404" s="17" t="s">
        <v>2436</v>
      </c>
      <c r="H404" s="16" t="s">
        <v>1629</v>
      </c>
      <c r="I404" s="35" t="s">
        <v>1567</v>
      </c>
      <c r="J404" s="16" t="s">
        <v>170</v>
      </c>
      <c r="K404" s="16" t="s">
        <v>477</v>
      </c>
      <c r="L404" s="16" t="s">
        <v>477</v>
      </c>
      <c r="M404" s="16" t="s">
        <v>478</v>
      </c>
      <c r="N404" s="16" t="s">
        <v>771</v>
      </c>
      <c r="O404" s="16" t="s">
        <v>772</v>
      </c>
    </row>
    <row r="405" spans="1:15" hidden="1">
      <c r="A405" s="15">
        <v>490</v>
      </c>
      <c r="B405" s="16">
        <v>4066</v>
      </c>
      <c r="C405" s="17" t="s">
        <v>64</v>
      </c>
      <c r="D405" s="18">
        <v>79642648</v>
      </c>
      <c r="E405" s="18">
        <v>79642648</v>
      </c>
      <c r="F405" s="18">
        <v>79642648</v>
      </c>
      <c r="G405" s="17" t="s">
        <v>2441</v>
      </c>
      <c r="H405" s="16" t="s">
        <v>1629</v>
      </c>
      <c r="I405" s="35" t="s">
        <v>1567</v>
      </c>
      <c r="J405" s="16" t="s">
        <v>170</v>
      </c>
      <c r="K405" s="16" t="s">
        <v>574</v>
      </c>
      <c r="L405" s="16" t="s">
        <v>574</v>
      </c>
      <c r="M405" s="16" t="s">
        <v>463</v>
      </c>
      <c r="N405" s="16" t="s">
        <v>510</v>
      </c>
      <c r="O405" s="16" t="s">
        <v>511</v>
      </c>
    </row>
    <row r="406" spans="1:15">
      <c r="A406" s="15">
        <v>491</v>
      </c>
      <c r="B406" s="16">
        <v>4066</v>
      </c>
      <c r="C406" s="17" t="s">
        <v>64</v>
      </c>
      <c r="D406" s="18">
        <v>1050672345</v>
      </c>
      <c r="E406" s="18" t="e">
        <v>#N/A</v>
      </c>
      <c r="F406" s="18">
        <v>1050672345</v>
      </c>
      <c r="G406" s="17" t="s">
        <v>2447</v>
      </c>
      <c r="H406" s="16" t="s">
        <v>1629</v>
      </c>
      <c r="I406" s="35" t="s">
        <v>1567</v>
      </c>
      <c r="J406" s="16" t="s">
        <v>170</v>
      </c>
      <c r="K406" s="16" t="s">
        <v>293</v>
      </c>
      <c r="L406" s="16" t="s">
        <v>293</v>
      </c>
      <c r="M406" s="16" t="s">
        <v>76</v>
      </c>
      <c r="N406" s="16" t="s">
        <v>76</v>
      </c>
      <c r="O406" s="16" t="s">
        <v>76</v>
      </c>
    </row>
    <row r="407" spans="1:15" hidden="1">
      <c r="A407" s="15">
        <v>493</v>
      </c>
      <c r="B407" s="16">
        <v>4066</v>
      </c>
      <c r="C407" s="17" t="s">
        <v>64</v>
      </c>
      <c r="D407" s="18">
        <v>7689807</v>
      </c>
      <c r="E407" s="18">
        <v>7689807</v>
      </c>
      <c r="F407" s="18">
        <v>7689807</v>
      </c>
      <c r="G407" s="17" t="s">
        <v>2452</v>
      </c>
      <c r="H407" s="16" t="s">
        <v>1629</v>
      </c>
      <c r="I407" s="35" t="s">
        <v>1567</v>
      </c>
      <c r="J407" s="16" t="s">
        <v>170</v>
      </c>
      <c r="K407" s="16" t="s">
        <v>1358</v>
      </c>
      <c r="L407" s="16" t="s">
        <v>1358</v>
      </c>
      <c r="M407" s="16" t="s">
        <v>1359</v>
      </c>
      <c r="N407" s="16" t="s">
        <v>1950</v>
      </c>
      <c r="O407" s="16" t="s">
        <v>1951</v>
      </c>
    </row>
    <row r="408" spans="1:15" hidden="1">
      <c r="A408" s="15">
        <v>494</v>
      </c>
      <c r="B408" s="16">
        <v>4066</v>
      </c>
      <c r="C408" s="17" t="s">
        <v>112</v>
      </c>
      <c r="D408" s="18">
        <v>34555670</v>
      </c>
      <c r="E408" s="18">
        <v>34555670</v>
      </c>
      <c r="F408" s="18">
        <v>34555670</v>
      </c>
      <c r="G408" s="17" t="s">
        <v>2456</v>
      </c>
      <c r="H408" s="16" t="s">
        <v>1629</v>
      </c>
      <c r="I408" s="35" t="s">
        <v>1567</v>
      </c>
      <c r="J408" s="16" t="s">
        <v>170</v>
      </c>
      <c r="K408" s="16" t="s">
        <v>574</v>
      </c>
      <c r="L408" s="16" t="s">
        <v>574</v>
      </c>
      <c r="M408" s="16" t="s">
        <v>463</v>
      </c>
      <c r="N408" s="16" t="s">
        <v>464</v>
      </c>
      <c r="O408" s="16" t="s">
        <v>465</v>
      </c>
    </row>
    <row r="409" spans="1:15" hidden="1">
      <c r="A409" s="15">
        <v>495</v>
      </c>
      <c r="B409" s="16">
        <v>4066</v>
      </c>
      <c r="C409" s="17" t="s">
        <v>64</v>
      </c>
      <c r="D409" s="18">
        <v>14637471</v>
      </c>
      <c r="E409" s="18">
        <v>14637471</v>
      </c>
      <c r="F409" s="18">
        <v>14637471</v>
      </c>
      <c r="G409" s="17" t="s">
        <v>2462</v>
      </c>
      <c r="H409" s="16" t="s">
        <v>1629</v>
      </c>
      <c r="I409" s="35" t="s">
        <v>1567</v>
      </c>
      <c r="J409" s="16" t="s">
        <v>170</v>
      </c>
      <c r="K409" s="16" t="s">
        <v>432</v>
      </c>
      <c r="L409" s="16" t="s">
        <v>432</v>
      </c>
      <c r="M409" s="16" t="s">
        <v>433</v>
      </c>
      <c r="N409" s="16" t="s">
        <v>434</v>
      </c>
      <c r="O409" s="16" t="s">
        <v>435</v>
      </c>
    </row>
    <row r="410" spans="1:15" hidden="1">
      <c r="A410" s="15">
        <v>496</v>
      </c>
      <c r="B410" s="16">
        <v>4066</v>
      </c>
      <c r="C410" s="17" t="s">
        <v>64</v>
      </c>
      <c r="D410" s="18">
        <v>1064713150</v>
      </c>
      <c r="E410" s="18">
        <v>1064713150</v>
      </c>
      <c r="F410" s="18">
        <v>1064713150</v>
      </c>
      <c r="G410" s="17" t="s">
        <v>2467</v>
      </c>
      <c r="H410" s="16" t="s">
        <v>1629</v>
      </c>
      <c r="I410" s="35" t="s">
        <v>1567</v>
      </c>
      <c r="J410" s="16" t="s">
        <v>170</v>
      </c>
      <c r="K410" s="16" t="s">
        <v>531</v>
      </c>
      <c r="L410" s="16" t="s">
        <v>531</v>
      </c>
      <c r="M410" s="16" t="s">
        <v>421</v>
      </c>
      <c r="N410" s="16" t="s">
        <v>2468</v>
      </c>
      <c r="O410" s="16" t="s">
        <v>423</v>
      </c>
    </row>
    <row r="411" spans="1:15" hidden="1">
      <c r="A411" s="15">
        <v>497</v>
      </c>
      <c r="B411" s="16">
        <v>4066</v>
      </c>
      <c r="C411" s="17" t="s">
        <v>64</v>
      </c>
      <c r="D411" s="18">
        <v>91219116</v>
      </c>
      <c r="E411" s="18">
        <v>91219116</v>
      </c>
      <c r="F411" s="18">
        <v>91219116</v>
      </c>
      <c r="G411" s="17" t="s">
        <v>2474</v>
      </c>
      <c r="H411" s="16" t="s">
        <v>1629</v>
      </c>
      <c r="I411" s="35" t="s">
        <v>1567</v>
      </c>
      <c r="J411" s="16" t="s">
        <v>170</v>
      </c>
      <c r="K411" s="16" t="s">
        <v>231</v>
      </c>
      <c r="L411" s="16" t="s">
        <v>231</v>
      </c>
      <c r="M411" s="16" t="s">
        <v>145</v>
      </c>
      <c r="N411" s="16" t="s">
        <v>558</v>
      </c>
      <c r="O411" s="16" t="s">
        <v>559</v>
      </c>
    </row>
    <row r="412" spans="1:15" hidden="1">
      <c r="A412" s="15">
        <v>498</v>
      </c>
      <c r="B412" s="16">
        <v>4066</v>
      </c>
      <c r="C412" s="17" t="s">
        <v>64</v>
      </c>
      <c r="D412" s="18">
        <v>13953308</v>
      </c>
      <c r="E412" s="18">
        <v>13953308</v>
      </c>
      <c r="F412" s="18">
        <v>13953308</v>
      </c>
      <c r="G412" s="17" t="s">
        <v>2479</v>
      </c>
      <c r="H412" s="16" t="s">
        <v>1629</v>
      </c>
      <c r="I412" s="35" t="s">
        <v>1567</v>
      </c>
      <c r="J412" s="16" t="s">
        <v>170</v>
      </c>
      <c r="K412" s="16" t="s">
        <v>293</v>
      </c>
      <c r="L412" s="16" t="s">
        <v>293</v>
      </c>
      <c r="M412" s="16" t="s">
        <v>76</v>
      </c>
      <c r="N412" s="16" t="s">
        <v>76</v>
      </c>
      <c r="O412" s="16" t="s">
        <v>76</v>
      </c>
    </row>
    <row r="413" spans="1:15" hidden="1">
      <c r="A413" s="15">
        <v>499</v>
      </c>
      <c r="B413" s="16">
        <v>4066</v>
      </c>
      <c r="C413" s="17" t="s">
        <v>64</v>
      </c>
      <c r="D413" s="18">
        <v>12134795</v>
      </c>
      <c r="E413" s="18">
        <v>12134795</v>
      </c>
      <c r="F413" s="18">
        <v>12134795</v>
      </c>
      <c r="G413" s="17" t="s">
        <v>2484</v>
      </c>
      <c r="H413" s="16" t="s">
        <v>1629</v>
      </c>
      <c r="I413" s="35" t="s">
        <v>1567</v>
      </c>
      <c r="J413" s="16" t="s">
        <v>170</v>
      </c>
      <c r="K413" s="16" t="s">
        <v>477</v>
      </c>
      <c r="L413" s="16" t="s">
        <v>477</v>
      </c>
      <c r="M413" s="16" t="s">
        <v>478</v>
      </c>
      <c r="N413" s="16" t="s">
        <v>2486</v>
      </c>
      <c r="O413" s="16" t="s">
        <v>772</v>
      </c>
    </row>
    <row r="414" spans="1:15" hidden="1">
      <c r="A414" s="15">
        <v>500</v>
      </c>
      <c r="B414" s="16">
        <v>4066</v>
      </c>
      <c r="C414" s="17" t="s">
        <v>64</v>
      </c>
      <c r="D414" s="18">
        <v>79350864</v>
      </c>
      <c r="E414" s="18">
        <v>79350864</v>
      </c>
      <c r="F414" s="18">
        <v>79350864</v>
      </c>
      <c r="G414" s="17" t="s">
        <v>2491</v>
      </c>
      <c r="H414" s="16" t="s">
        <v>1629</v>
      </c>
      <c r="I414" s="35" t="s">
        <v>1567</v>
      </c>
      <c r="J414" s="16" t="s">
        <v>170</v>
      </c>
      <c r="K414" s="16" t="s">
        <v>293</v>
      </c>
      <c r="L414" s="16" t="s">
        <v>293</v>
      </c>
      <c r="M414" s="16" t="s">
        <v>76</v>
      </c>
      <c r="N414" s="16" t="s">
        <v>76</v>
      </c>
      <c r="O414" s="16" t="s">
        <v>76</v>
      </c>
    </row>
    <row r="415" spans="1:15" hidden="1">
      <c r="A415" s="15">
        <v>501</v>
      </c>
      <c r="B415" s="16">
        <v>4066</v>
      </c>
      <c r="C415" s="17" t="s">
        <v>64</v>
      </c>
      <c r="D415" s="18">
        <v>77169170</v>
      </c>
      <c r="E415" s="18">
        <v>77169170</v>
      </c>
      <c r="F415" s="18">
        <v>77169170</v>
      </c>
      <c r="G415" s="17" t="s">
        <v>2495</v>
      </c>
      <c r="H415" s="16" t="s">
        <v>1629</v>
      </c>
      <c r="I415" s="35" t="s">
        <v>1567</v>
      </c>
      <c r="J415" s="16" t="s">
        <v>170</v>
      </c>
      <c r="K415" s="16" t="s">
        <v>531</v>
      </c>
      <c r="L415" s="16" t="s">
        <v>531</v>
      </c>
      <c r="M415" s="16" t="s">
        <v>421</v>
      </c>
      <c r="N415" s="16" t="s">
        <v>422</v>
      </c>
      <c r="O415" s="16" t="s">
        <v>423</v>
      </c>
    </row>
    <row r="416" spans="1:15">
      <c r="A416" s="15">
        <v>502</v>
      </c>
      <c r="B416" s="16">
        <v>4066</v>
      </c>
      <c r="C416" s="17" t="s">
        <v>64</v>
      </c>
      <c r="D416" s="18">
        <v>98502577</v>
      </c>
      <c r="E416" s="18" t="e">
        <v>#N/A</v>
      </c>
      <c r="F416" s="18">
        <v>98502577</v>
      </c>
      <c r="G416" s="17" t="s">
        <v>2500</v>
      </c>
      <c r="H416" s="16" t="s">
        <v>1629</v>
      </c>
      <c r="I416" s="35" t="s">
        <v>1567</v>
      </c>
      <c r="J416" s="16" t="s">
        <v>170</v>
      </c>
      <c r="K416" s="16" t="s">
        <v>519</v>
      </c>
      <c r="L416" s="16" t="s">
        <v>519</v>
      </c>
      <c r="M416" s="16" t="s">
        <v>339</v>
      </c>
      <c r="N416" s="16" t="s">
        <v>340</v>
      </c>
      <c r="O416" s="16" t="s">
        <v>341</v>
      </c>
    </row>
    <row r="417" spans="1:15" hidden="1">
      <c r="A417" s="15">
        <v>503</v>
      </c>
      <c r="B417" s="16">
        <v>4066</v>
      </c>
      <c r="C417" s="17" t="s">
        <v>64</v>
      </c>
      <c r="D417" s="18">
        <v>91182165</v>
      </c>
      <c r="E417" s="18">
        <v>91182165</v>
      </c>
      <c r="F417" s="18">
        <v>91182165</v>
      </c>
      <c r="G417" s="17" t="s">
        <v>2505</v>
      </c>
      <c r="H417" s="16" t="s">
        <v>1629</v>
      </c>
      <c r="I417" s="35" t="s">
        <v>1567</v>
      </c>
      <c r="J417" s="16" t="s">
        <v>170</v>
      </c>
      <c r="K417" s="16" t="s">
        <v>293</v>
      </c>
      <c r="L417" s="16" t="s">
        <v>293</v>
      </c>
      <c r="M417" s="16" t="s">
        <v>76</v>
      </c>
      <c r="N417" s="16" t="s">
        <v>76</v>
      </c>
      <c r="O417" s="16" t="s">
        <v>76</v>
      </c>
    </row>
    <row r="418" spans="1:15" hidden="1">
      <c r="A418" s="15">
        <v>504</v>
      </c>
      <c r="B418" s="16">
        <v>4066</v>
      </c>
      <c r="C418" s="17" t="s">
        <v>64</v>
      </c>
      <c r="D418" s="18">
        <v>88173693</v>
      </c>
      <c r="E418" s="18">
        <v>88173693</v>
      </c>
      <c r="F418" s="18">
        <v>88173693</v>
      </c>
      <c r="G418" s="17" t="s">
        <v>2511</v>
      </c>
      <c r="H418" s="16" t="s">
        <v>1629</v>
      </c>
      <c r="I418" s="35" t="s">
        <v>1567</v>
      </c>
      <c r="J418" s="16" t="s">
        <v>170</v>
      </c>
      <c r="K418" s="16" t="s">
        <v>231</v>
      </c>
      <c r="L418" s="16" t="s">
        <v>231</v>
      </c>
      <c r="M418" s="16" t="s">
        <v>145</v>
      </c>
      <c r="N418" s="16" t="s">
        <v>558</v>
      </c>
      <c r="O418" s="16" t="s">
        <v>559</v>
      </c>
    </row>
    <row r="419" spans="1:15" hidden="1">
      <c r="A419" s="15">
        <v>505</v>
      </c>
      <c r="B419" s="16">
        <v>4066</v>
      </c>
      <c r="C419" s="17" t="s">
        <v>64</v>
      </c>
      <c r="D419" s="18">
        <v>79663194</v>
      </c>
      <c r="E419" s="18">
        <v>79663194</v>
      </c>
      <c r="F419" s="18">
        <v>79663194</v>
      </c>
      <c r="G419" s="17" t="s">
        <v>2517</v>
      </c>
      <c r="H419" s="16" t="s">
        <v>1629</v>
      </c>
      <c r="I419" s="21" t="s">
        <v>1567</v>
      </c>
      <c r="J419" s="16" t="s">
        <v>181</v>
      </c>
      <c r="K419" s="16" t="s">
        <v>182</v>
      </c>
      <c r="L419" s="16" t="s">
        <v>182</v>
      </c>
      <c r="M419" s="16" t="s">
        <v>76</v>
      </c>
      <c r="N419" s="16" t="s">
        <v>76</v>
      </c>
      <c r="O419" s="16" t="s">
        <v>76</v>
      </c>
    </row>
    <row r="420" spans="1:15" hidden="1">
      <c r="A420" s="15">
        <v>506</v>
      </c>
      <c r="B420" s="16">
        <v>4066</v>
      </c>
      <c r="C420" s="17" t="s">
        <v>64</v>
      </c>
      <c r="D420" s="18">
        <v>92513564</v>
      </c>
      <c r="E420" s="18">
        <v>92513564</v>
      </c>
      <c r="F420" s="18">
        <v>92513564</v>
      </c>
      <c r="G420" s="17" t="s">
        <v>2521</v>
      </c>
      <c r="H420" s="16" t="s">
        <v>1629</v>
      </c>
      <c r="I420" s="35" t="s">
        <v>1567</v>
      </c>
      <c r="J420" s="16" t="s">
        <v>170</v>
      </c>
      <c r="K420" s="16" t="s">
        <v>531</v>
      </c>
      <c r="L420" s="16" t="s">
        <v>531</v>
      </c>
      <c r="M420" s="16" t="s">
        <v>421</v>
      </c>
      <c r="N420" s="16" t="s">
        <v>581</v>
      </c>
      <c r="O420" s="16" t="s">
        <v>582</v>
      </c>
    </row>
    <row r="421" spans="1:15" hidden="1">
      <c r="A421" s="15">
        <v>507</v>
      </c>
      <c r="B421" s="16">
        <v>4066</v>
      </c>
      <c r="C421" s="17" t="s">
        <v>64</v>
      </c>
      <c r="D421" s="18">
        <v>72047191</v>
      </c>
      <c r="E421" s="18">
        <v>72047191</v>
      </c>
      <c r="F421" s="18">
        <v>72047191</v>
      </c>
      <c r="G421" s="17" t="s">
        <v>2526</v>
      </c>
      <c r="H421" s="16" t="s">
        <v>1629</v>
      </c>
      <c r="I421" s="35" t="s">
        <v>1567</v>
      </c>
      <c r="J421" s="16" t="s">
        <v>170</v>
      </c>
      <c r="K421" s="16" t="s">
        <v>531</v>
      </c>
      <c r="L421" s="16" t="s">
        <v>531</v>
      </c>
      <c r="M421" s="16" t="s">
        <v>421</v>
      </c>
      <c r="N421" s="16" t="s">
        <v>581</v>
      </c>
      <c r="O421" s="16" t="s">
        <v>582</v>
      </c>
    </row>
    <row r="422" spans="1:15" hidden="1">
      <c r="A422" s="15">
        <v>508</v>
      </c>
      <c r="B422" s="16">
        <v>4066</v>
      </c>
      <c r="C422" s="17" t="s">
        <v>64</v>
      </c>
      <c r="D422" s="18">
        <v>79535818</v>
      </c>
      <c r="E422" s="18">
        <v>79535818</v>
      </c>
      <c r="F422" s="18">
        <v>79535818</v>
      </c>
      <c r="G422" s="17" t="s">
        <v>2531</v>
      </c>
      <c r="H422" s="16" t="s">
        <v>1629</v>
      </c>
      <c r="I422" s="35" t="s">
        <v>1567</v>
      </c>
      <c r="J422" s="16" t="s">
        <v>170</v>
      </c>
      <c r="K422" s="16" t="s">
        <v>293</v>
      </c>
      <c r="L422" s="16" t="s">
        <v>293</v>
      </c>
      <c r="M422" s="16" t="s">
        <v>76</v>
      </c>
      <c r="N422" s="16" t="s">
        <v>76</v>
      </c>
      <c r="O422" s="16" t="s">
        <v>76</v>
      </c>
    </row>
    <row r="423" spans="1:15">
      <c r="A423" s="15">
        <v>509</v>
      </c>
      <c r="B423" s="16">
        <v>4066</v>
      </c>
      <c r="C423" s="17" t="s">
        <v>64</v>
      </c>
      <c r="D423" s="18">
        <v>78696034</v>
      </c>
      <c r="E423" s="18" t="e">
        <v>#N/A</v>
      </c>
      <c r="F423" s="18">
        <v>78696034</v>
      </c>
      <c r="G423" s="17" t="s">
        <v>2537</v>
      </c>
      <c r="H423" s="16" t="s">
        <v>1629</v>
      </c>
      <c r="I423" s="35" t="s">
        <v>1567</v>
      </c>
      <c r="J423" s="16" t="s">
        <v>170</v>
      </c>
      <c r="K423" s="16" t="s">
        <v>519</v>
      </c>
      <c r="L423" s="16" t="s">
        <v>519</v>
      </c>
      <c r="M423" s="16" t="s">
        <v>339</v>
      </c>
      <c r="N423" s="16" t="s">
        <v>630</v>
      </c>
      <c r="O423" s="16" t="s">
        <v>341</v>
      </c>
    </row>
    <row r="424" spans="1:15" hidden="1">
      <c r="A424" s="15">
        <v>510</v>
      </c>
      <c r="B424" s="16">
        <v>4066</v>
      </c>
      <c r="C424" s="17" t="s">
        <v>64</v>
      </c>
      <c r="D424" s="18">
        <v>8734890</v>
      </c>
      <c r="E424" s="18">
        <v>8734890</v>
      </c>
      <c r="F424" s="18">
        <v>8734890</v>
      </c>
      <c r="G424" s="17" t="s">
        <v>2543</v>
      </c>
      <c r="H424" s="16" t="s">
        <v>1629</v>
      </c>
      <c r="I424" s="35" t="s">
        <v>1567</v>
      </c>
      <c r="J424" s="16" t="s">
        <v>170</v>
      </c>
      <c r="K424" s="16" t="s">
        <v>531</v>
      </c>
      <c r="L424" s="16" t="s">
        <v>531</v>
      </c>
      <c r="M424" s="16" t="s">
        <v>421</v>
      </c>
      <c r="N424" s="16" t="s">
        <v>581</v>
      </c>
      <c r="O424" s="16" t="s">
        <v>582</v>
      </c>
    </row>
    <row r="425" spans="1:15" hidden="1">
      <c r="A425" s="15">
        <v>511</v>
      </c>
      <c r="B425" s="16">
        <v>4066</v>
      </c>
      <c r="C425" s="17" t="s">
        <v>64</v>
      </c>
      <c r="D425" s="18">
        <v>73106921</v>
      </c>
      <c r="E425" s="18">
        <v>73106921</v>
      </c>
      <c r="F425" s="18">
        <v>73106921</v>
      </c>
      <c r="G425" s="17" t="s">
        <v>2548</v>
      </c>
      <c r="H425" s="16" t="s">
        <v>1629</v>
      </c>
      <c r="I425" s="35" t="s">
        <v>1567</v>
      </c>
      <c r="J425" s="16" t="s">
        <v>170</v>
      </c>
      <c r="K425" s="16" t="s">
        <v>189</v>
      </c>
      <c r="L425" s="16" t="s">
        <v>189</v>
      </c>
      <c r="M425" s="16" t="s">
        <v>190</v>
      </c>
      <c r="N425" s="16" t="s">
        <v>191</v>
      </c>
      <c r="O425" s="16" t="s">
        <v>192</v>
      </c>
    </row>
    <row r="426" spans="1:15" hidden="1">
      <c r="A426" s="15">
        <v>512</v>
      </c>
      <c r="B426" s="16">
        <v>4066</v>
      </c>
      <c r="C426" s="17" t="s">
        <v>64</v>
      </c>
      <c r="D426" s="18">
        <v>78697397</v>
      </c>
      <c r="E426" s="18">
        <v>78697397</v>
      </c>
      <c r="F426" s="18">
        <v>78697397</v>
      </c>
      <c r="G426" s="17" t="s">
        <v>2553</v>
      </c>
      <c r="H426" s="16" t="s">
        <v>1629</v>
      </c>
      <c r="I426" s="35" t="s">
        <v>1567</v>
      </c>
      <c r="J426" s="16" t="s">
        <v>170</v>
      </c>
      <c r="K426" s="16" t="s">
        <v>189</v>
      </c>
      <c r="L426" s="16" t="s">
        <v>189</v>
      </c>
      <c r="M426" s="16" t="s">
        <v>190</v>
      </c>
      <c r="N426" s="16" t="s">
        <v>1085</v>
      </c>
      <c r="O426" s="16" t="s">
        <v>1086</v>
      </c>
    </row>
    <row r="427" spans="1:15" hidden="1">
      <c r="A427" s="15">
        <v>513</v>
      </c>
      <c r="B427" s="16">
        <v>4066</v>
      </c>
      <c r="C427" s="17" t="s">
        <v>64</v>
      </c>
      <c r="D427" s="18">
        <v>4789585</v>
      </c>
      <c r="E427" s="18">
        <v>4789585</v>
      </c>
      <c r="F427" s="18">
        <v>4789585</v>
      </c>
      <c r="G427" s="17" t="s">
        <v>2558</v>
      </c>
      <c r="H427" s="16" t="s">
        <v>1629</v>
      </c>
      <c r="I427" s="35" t="s">
        <v>1567</v>
      </c>
      <c r="J427" s="16" t="s">
        <v>170</v>
      </c>
      <c r="K427" s="16" t="s">
        <v>574</v>
      </c>
      <c r="L427" s="16" t="s">
        <v>574</v>
      </c>
      <c r="M427" s="16" t="s">
        <v>463</v>
      </c>
      <c r="N427" s="16" t="s">
        <v>464</v>
      </c>
      <c r="O427" s="16" t="s">
        <v>465</v>
      </c>
    </row>
    <row r="428" spans="1:15">
      <c r="A428" s="15">
        <v>514</v>
      </c>
      <c r="B428" s="16">
        <v>4066</v>
      </c>
      <c r="C428" s="17" t="s">
        <v>64</v>
      </c>
      <c r="D428" s="18">
        <v>98612516</v>
      </c>
      <c r="E428" s="18" t="e">
        <v>#N/A</v>
      </c>
      <c r="F428" s="18">
        <v>98612516</v>
      </c>
      <c r="G428" s="17" t="s">
        <v>2562</v>
      </c>
      <c r="H428" s="16" t="s">
        <v>1629</v>
      </c>
      <c r="I428" s="35" t="s">
        <v>1567</v>
      </c>
      <c r="J428" s="16" t="s">
        <v>170</v>
      </c>
      <c r="K428" s="16" t="s">
        <v>293</v>
      </c>
      <c r="L428" s="16" t="s">
        <v>293</v>
      </c>
      <c r="M428" s="16" t="s">
        <v>76</v>
      </c>
      <c r="N428" s="16" t="s">
        <v>76</v>
      </c>
      <c r="O428" s="16" t="s">
        <v>76</v>
      </c>
    </row>
    <row r="429" spans="1:15">
      <c r="A429" s="15">
        <v>516</v>
      </c>
      <c r="B429" s="16">
        <v>4066</v>
      </c>
      <c r="C429" s="17" t="s">
        <v>64</v>
      </c>
      <c r="D429" s="18">
        <v>70521466</v>
      </c>
      <c r="E429" s="18" t="e">
        <v>#N/A</v>
      </c>
      <c r="F429" s="18">
        <v>70521466</v>
      </c>
      <c r="G429" s="17" t="s">
        <v>2567</v>
      </c>
      <c r="H429" s="16" t="s">
        <v>1629</v>
      </c>
      <c r="I429" s="35" t="s">
        <v>1567</v>
      </c>
      <c r="J429" s="16" t="s">
        <v>170</v>
      </c>
      <c r="K429" s="16" t="s">
        <v>519</v>
      </c>
      <c r="L429" s="16" t="s">
        <v>519</v>
      </c>
      <c r="M429" s="16" t="s">
        <v>339</v>
      </c>
      <c r="N429" s="16" t="s">
        <v>340</v>
      </c>
      <c r="O429" s="16" t="s">
        <v>341</v>
      </c>
    </row>
    <row r="430" spans="1:15">
      <c r="A430" s="15">
        <v>517</v>
      </c>
      <c r="B430" s="16">
        <v>4066</v>
      </c>
      <c r="C430" s="17" t="s">
        <v>64</v>
      </c>
      <c r="D430" s="18">
        <v>73154451</v>
      </c>
      <c r="E430" s="18" t="e">
        <v>#N/A</v>
      </c>
      <c r="F430" s="18">
        <v>73154451</v>
      </c>
      <c r="G430" s="17" t="s">
        <v>2571</v>
      </c>
      <c r="H430" s="16" t="s">
        <v>1629</v>
      </c>
      <c r="I430" s="35" t="s">
        <v>1567</v>
      </c>
      <c r="J430" s="16" t="s">
        <v>170</v>
      </c>
      <c r="K430" s="16" t="s">
        <v>189</v>
      </c>
      <c r="L430" s="16" t="s">
        <v>189</v>
      </c>
      <c r="M430" s="16" t="s">
        <v>190</v>
      </c>
      <c r="N430" s="16" t="s">
        <v>2573</v>
      </c>
      <c r="O430" s="16" t="s">
        <v>192</v>
      </c>
    </row>
    <row r="431" spans="1:15">
      <c r="A431" s="15">
        <v>518</v>
      </c>
      <c r="B431" s="16">
        <v>4066</v>
      </c>
      <c r="C431" s="17" t="s">
        <v>64</v>
      </c>
      <c r="D431" s="18">
        <v>98612013</v>
      </c>
      <c r="E431" s="18" t="e">
        <v>#N/A</v>
      </c>
      <c r="F431" s="18">
        <v>98612013</v>
      </c>
      <c r="G431" s="17" t="s">
        <v>2578</v>
      </c>
      <c r="H431" s="16" t="s">
        <v>1629</v>
      </c>
      <c r="I431" s="35" t="s">
        <v>1567</v>
      </c>
      <c r="J431" s="16" t="s">
        <v>170</v>
      </c>
      <c r="K431" s="16" t="s">
        <v>293</v>
      </c>
      <c r="L431" s="16" t="s">
        <v>293</v>
      </c>
      <c r="M431" s="16" t="s">
        <v>76</v>
      </c>
      <c r="N431" s="16" t="s">
        <v>76</v>
      </c>
      <c r="O431" s="16" t="s">
        <v>76</v>
      </c>
    </row>
    <row r="432" spans="1:15">
      <c r="A432" s="15">
        <v>519</v>
      </c>
      <c r="B432" s="16">
        <v>4066</v>
      </c>
      <c r="C432" s="17" t="s">
        <v>64</v>
      </c>
      <c r="D432" s="18">
        <v>71932603</v>
      </c>
      <c r="E432" s="18" t="e">
        <v>#N/A</v>
      </c>
      <c r="F432" s="18">
        <v>71932603</v>
      </c>
      <c r="G432" s="17" t="s">
        <v>2583</v>
      </c>
      <c r="H432" s="16" t="s">
        <v>1629</v>
      </c>
      <c r="I432" s="35" t="s">
        <v>1567</v>
      </c>
      <c r="J432" s="16" t="s">
        <v>170</v>
      </c>
      <c r="K432" s="16" t="s">
        <v>519</v>
      </c>
      <c r="L432" s="16" t="s">
        <v>519</v>
      </c>
      <c r="M432" s="16" t="s">
        <v>339</v>
      </c>
      <c r="N432" s="16" t="s">
        <v>630</v>
      </c>
      <c r="O432" s="16" t="s">
        <v>341</v>
      </c>
    </row>
    <row r="433" spans="1:15">
      <c r="A433" s="15">
        <v>520</v>
      </c>
      <c r="B433" s="16">
        <v>4066</v>
      </c>
      <c r="C433" s="17" t="s">
        <v>64</v>
      </c>
      <c r="D433" s="18">
        <v>71850704</v>
      </c>
      <c r="E433" s="18" t="e">
        <v>#N/A</v>
      </c>
      <c r="F433" s="18">
        <v>71850704</v>
      </c>
      <c r="G433" s="17" t="s">
        <v>2588</v>
      </c>
      <c r="H433" s="16" t="s">
        <v>1629</v>
      </c>
      <c r="I433" s="35" t="s">
        <v>1567</v>
      </c>
      <c r="J433" s="16" t="s">
        <v>170</v>
      </c>
      <c r="K433" s="16" t="s">
        <v>519</v>
      </c>
      <c r="L433" s="16" t="s">
        <v>519</v>
      </c>
      <c r="M433" s="16" t="s">
        <v>339</v>
      </c>
      <c r="N433" s="16" t="s">
        <v>340</v>
      </c>
      <c r="O433" s="16" t="s">
        <v>341</v>
      </c>
    </row>
    <row r="434" spans="1:15">
      <c r="A434" s="15">
        <v>521</v>
      </c>
      <c r="B434" s="16">
        <v>4066</v>
      </c>
      <c r="C434" s="17" t="s">
        <v>64</v>
      </c>
      <c r="D434" s="18">
        <v>79870051</v>
      </c>
      <c r="E434" s="18" t="e">
        <v>#N/A</v>
      </c>
      <c r="F434" s="18" t="e">
        <v>#N/A</v>
      </c>
      <c r="G434" s="17" t="s">
        <v>2593</v>
      </c>
      <c r="H434" s="16" t="s">
        <v>1629</v>
      </c>
      <c r="I434" s="35" t="s">
        <v>1567</v>
      </c>
      <c r="J434" s="16" t="s">
        <v>170</v>
      </c>
      <c r="K434" s="16" t="s">
        <v>723</v>
      </c>
      <c r="L434" s="16" t="s">
        <v>723</v>
      </c>
      <c r="M434" s="16" t="s">
        <v>76</v>
      </c>
      <c r="N434" s="16" t="s">
        <v>76</v>
      </c>
      <c r="O434" s="16" t="s">
        <v>76</v>
      </c>
    </row>
    <row r="435" spans="1:15" hidden="1">
      <c r="A435" s="15">
        <v>522</v>
      </c>
      <c r="B435" s="16">
        <v>4066</v>
      </c>
      <c r="C435" s="17" t="s">
        <v>64</v>
      </c>
      <c r="D435" s="18">
        <v>79436231</v>
      </c>
      <c r="E435" s="18">
        <v>79436231</v>
      </c>
      <c r="F435" s="18">
        <v>79436231</v>
      </c>
      <c r="G435" s="17" t="s">
        <v>2598</v>
      </c>
      <c r="H435" s="16" t="s">
        <v>1629</v>
      </c>
      <c r="I435" s="35" t="s">
        <v>1567</v>
      </c>
      <c r="J435" s="16" t="s">
        <v>170</v>
      </c>
      <c r="K435" s="16" t="s">
        <v>293</v>
      </c>
      <c r="L435" s="16" t="s">
        <v>293</v>
      </c>
      <c r="M435" s="16" t="s">
        <v>76</v>
      </c>
      <c r="N435" s="16" t="s">
        <v>76</v>
      </c>
      <c r="O435" s="16" t="s">
        <v>76</v>
      </c>
    </row>
    <row r="436" spans="1:15" hidden="1">
      <c r="A436" s="15">
        <v>523</v>
      </c>
      <c r="B436" s="16">
        <v>4066</v>
      </c>
      <c r="C436" s="17" t="s">
        <v>64</v>
      </c>
      <c r="D436" s="18">
        <v>19424814</v>
      </c>
      <c r="E436" s="18">
        <v>19424814</v>
      </c>
      <c r="F436" s="18">
        <v>19424814</v>
      </c>
      <c r="G436" s="17" t="s">
        <v>2603</v>
      </c>
      <c r="H436" s="16" t="s">
        <v>2605</v>
      </c>
      <c r="I436" s="35" t="s">
        <v>2606</v>
      </c>
      <c r="J436" s="16" t="s">
        <v>170</v>
      </c>
      <c r="K436" s="16" t="s">
        <v>293</v>
      </c>
      <c r="L436" s="16" t="s">
        <v>293</v>
      </c>
      <c r="M436" s="16" t="s">
        <v>76</v>
      </c>
      <c r="N436" s="16" t="s">
        <v>76</v>
      </c>
      <c r="O436" s="16" t="s">
        <v>76</v>
      </c>
    </row>
    <row r="437" spans="1:15" hidden="1">
      <c r="A437" s="15">
        <v>526</v>
      </c>
      <c r="B437" s="16">
        <v>4066</v>
      </c>
      <c r="C437" s="17" t="s">
        <v>64</v>
      </c>
      <c r="D437" s="18">
        <v>79040979</v>
      </c>
      <c r="E437" s="18">
        <v>79040979</v>
      </c>
      <c r="F437" s="18">
        <v>79040979</v>
      </c>
      <c r="G437" s="17" t="s">
        <v>2610</v>
      </c>
      <c r="H437" s="16" t="s">
        <v>2605</v>
      </c>
      <c r="I437" s="35" t="s">
        <v>2606</v>
      </c>
      <c r="J437" s="16" t="s">
        <v>259</v>
      </c>
      <c r="K437" s="16" t="s">
        <v>1474</v>
      </c>
      <c r="L437" s="16" t="s">
        <v>1474</v>
      </c>
      <c r="M437" s="16" t="s">
        <v>76</v>
      </c>
      <c r="N437" s="16" t="s">
        <v>76</v>
      </c>
      <c r="O437" s="16" t="s">
        <v>76</v>
      </c>
    </row>
    <row r="438" spans="1:15" hidden="1">
      <c r="A438" s="15">
        <v>527</v>
      </c>
      <c r="B438" s="16">
        <v>4066</v>
      </c>
      <c r="C438" s="17" t="s">
        <v>64</v>
      </c>
      <c r="D438" s="18">
        <v>79428052</v>
      </c>
      <c r="E438" s="18">
        <v>79428052</v>
      </c>
      <c r="F438" s="18">
        <v>79428052</v>
      </c>
      <c r="G438" s="17" t="s">
        <v>2614</v>
      </c>
      <c r="H438" s="16" t="s">
        <v>2605</v>
      </c>
      <c r="I438" s="35" t="s">
        <v>2606</v>
      </c>
      <c r="J438" s="16" t="s">
        <v>170</v>
      </c>
      <c r="K438" s="16" t="s">
        <v>293</v>
      </c>
      <c r="L438" s="16" t="s">
        <v>293</v>
      </c>
      <c r="M438" s="16" t="s">
        <v>76</v>
      </c>
      <c r="N438" s="16" t="s">
        <v>76</v>
      </c>
      <c r="O438" s="16" t="s">
        <v>76</v>
      </c>
    </row>
    <row r="439" spans="1:15" hidden="1">
      <c r="A439" s="15">
        <v>529</v>
      </c>
      <c r="B439" s="16">
        <v>4066</v>
      </c>
      <c r="C439" s="17" t="s">
        <v>64</v>
      </c>
      <c r="D439" s="18">
        <v>19485247</v>
      </c>
      <c r="E439" s="18">
        <v>19485247</v>
      </c>
      <c r="F439" s="18">
        <v>19485247</v>
      </c>
      <c r="G439" s="17" t="s">
        <v>2619</v>
      </c>
      <c r="H439" s="16" t="s">
        <v>2621</v>
      </c>
      <c r="I439" s="35" t="s">
        <v>2606</v>
      </c>
      <c r="J439" s="16" t="s">
        <v>170</v>
      </c>
      <c r="K439" s="16" t="s">
        <v>432</v>
      </c>
      <c r="L439" s="16" t="s">
        <v>432</v>
      </c>
      <c r="M439" s="16" t="s">
        <v>433</v>
      </c>
      <c r="N439" s="16" t="s">
        <v>496</v>
      </c>
      <c r="O439" s="16" t="s">
        <v>497</v>
      </c>
    </row>
    <row r="440" spans="1:15" hidden="1">
      <c r="A440" s="15">
        <v>531</v>
      </c>
      <c r="B440" s="16">
        <v>4066</v>
      </c>
      <c r="C440" s="17" t="s">
        <v>64</v>
      </c>
      <c r="D440" s="18">
        <v>478628</v>
      </c>
      <c r="E440" s="18">
        <v>478628</v>
      </c>
      <c r="F440" s="18">
        <v>478628</v>
      </c>
      <c r="G440" s="17" t="s">
        <v>2626</v>
      </c>
      <c r="H440" s="16" t="s">
        <v>2621</v>
      </c>
      <c r="I440" s="35" t="s">
        <v>2606</v>
      </c>
      <c r="J440" s="16" t="s">
        <v>170</v>
      </c>
      <c r="K440" s="16" t="s">
        <v>293</v>
      </c>
      <c r="L440" s="16" t="s">
        <v>293</v>
      </c>
      <c r="M440" s="16" t="s">
        <v>76</v>
      </c>
      <c r="N440" s="16" t="s">
        <v>76</v>
      </c>
      <c r="O440" s="16" t="s">
        <v>76</v>
      </c>
    </row>
    <row r="441" spans="1:15">
      <c r="A441" s="15">
        <v>532</v>
      </c>
      <c r="B441" s="16">
        <v>4066</v>
      </c>
      <c r="C441" s="17" t="s">
        <v>64</v>
      </c>
      <c r="D441" s="18">
        <v>12131339</v>
      </c>
      <c r="E441" s="18" t="e">
        <v>#N/A</v>
      </c>
      <c r="F441" s="18" t="e">
        <v>#N/A</v>
      </c>
      <c r="G441" s="17" t="s">
        <v>2631</v>
      </c>
      <c r="H441" s="16" t="s">
        <v>2621</v>
      </c>
      <c r="I441" s="35" t="s">
        <v>2606</v>
      </c>
      <c r="J441" s="16" t="s">
        <v>170</v>
      </c>
      <c r="K441" s="16" t="s">
        <v>293</v>
      </c>
      <c r="L441" s="16" t="s">
        <v>293</v>
      </c>
      <c r="M441" s="16" t="s">
        <v>76</v>
      </c>
      <c r="N441" s="16" t="s">
        <v>76</v>
      </c>
      <c r="O441" s="16" t="s">
        <v>76</v>
      </c>
    </row>
    <row r="442" spans="1:15" hidden="1">
      <c r="A442" s="15">
        <v>533</v>
      </c>
      <c r="B442" s="16">
        <v>4066</v>
      </c>
      <c r="C442" s="17" t="s">
        <v>64</v>
      </c>
      <c r="D442" s="18">
        <v>19404719</v>
      </c>
      <c r="E442" s="18">
        <v>19404719</v>
      </c>
      <c r="F442" s="18">
        <v>19404719</v>
      </c>
      <c r="G442" s="17" t="s">
        <v>2636</v>
      </c>
      <c r="H442" s="16" t="s">
        <v>2621</v>
      </c>
      <c r="I442" s="35" t="s">
        <v>2606</v>
      </c>
      <c r="J442" s="16" t="s">
        <v>170</v>
      </c>
      <c r="K442" s="16" t="s">
        <v>293</v>
      </c>
      <c r="L442" s="16" t="s">
        <v>293</v>
      </c>
      <c r="M442" s="16" t="s">
        <v>76</v>
      </c>
      <c r="N442" s="16" t="s">
        <v>76</v>
      </c>
      <c r="O442" s="16" t="s">
        <v>76</v>
      </c>
    </row>
    <row r="443" spans="1:15" hidden="1">
      <c r="A443" s="15">
        <v>534</v>
      </c>
      <c r="B443" s="16">
        <v>4066</v>
      </c>
      <c r="C443" s="17" t="s">
        <v>64</v>
      </c>
      <c r="D443" s="18">
        <v>94515322</v>
      </c>
      <c r="E443" s="18">
        <v>94515322</v>
      </c>
      <c r="F443" s="18">
        <v>94515322</v>
      </c>
      <c r="G443" s="17" t="s">
        <v>2641</v>
      </c>
      <c r="H443" s="16" t="s">
        <v>2621</v>
      </c>
      <c r="I443" s="35" t="s">
        <v>2606</v>
      </c>
      <c r="J443" s="16" t="s">
        <v>170</v>
      </c>
      <c r="K443" s="16" t="s">
        <v>519</v>
      </c>
      <c r="L443" s="16" t="s">
        <v>519</v>
      </c>
      <c r="M443" s="16" t="s">
        <v>339</v>
      </c>
      <c r="N443" s="16" t="s">
        <v>2643</v>
      </c>
      <c r="O443" s="16" t="s">
        <v>341</v>
      </c>
    </row>
    <row r="444" spans="1:15" hidden="1">
      <c r="A444" s="15">
        <v>537</v>
      </c>
      <c r="B444" s="16">
        <v>4066</v>
      </c>
      <c r="C444" s="17" t="s">
        <v>64</v>
      </c>
      <c r="D444" s="18">
        <v>79978342</v>
      </c>
      <c r="E444" s="18">
        <v>79978342</v>
      </c>
      <c r="F444" s="18">
        <v>79978342</v>
      </c>
      <c r="G444" s="17" t="s">
        <v>2647</v>
      </c>
      <c r="H444" s="16" t="s">
        <v>2621</v>
      </c>
      <c r="I444" s="35" t="s">
        <v>2606</v>
      </c>
      <c r="J444" s="16" t="s">
        <v>170</v>
      </c>
      <c r="K444" s="16" t="s">
        <v>293</v>
      </c>
      <c r="L444" s="16" t="s">
        <v>293</v>
      </c>
      <c r="M444" s="16" t="s">
        <v>76</v>
      </c>
      <c r="N444" s="16" t="s">
        <v>76</v>
      </c>
      <c r="O444" s="16" t="s">
        <v>76</v>
      </c>
    </row>
    <row r="445" spans="1:15" hidden="1">
      <c r="A445" s="15">
        <v>539</v>
      </c>
      <c r="B445" s="16">
        <v>4066</v>
      </c>
      <c r="C445" s="17" t="s">
        <v>64</v>
      </c>
      <c r="D445" s="18">
        <v>79501887</v>
      </c>
      <c r="E445" s="18">
        <v>79501887</v>
      </c>
      <c r="F445" s="18">
        <v>79501887</v>
      </c>
      <c r="G445" s="17" t="s">
        <v>2652</v>
      </c>
      <c r="H445" s="16" t="s">
        <v>2621</v>
      </c>
      <c r="I445" s="35" t="s">
        <v>2606</v>
      </c>
      <c r="J445" s="16" t="s">
        <v>170</v>
      </c>
      <c r="K445" s="16" t="s">
        <v>293</v>
      </c>
      <c r="L445" s="16" t="s">
        <v>293</v>
      </c>
      <c r="M445" s="16" t="s">
        <v>76</v>
      </c>
      <c r="N445" s="16" t="s">
        <v>76</v>
      </c>
      <c r="O445" s="16" t="s">
        <v>76</v>
      </c>
    </row>
    <row r="446" spans="1:15" hidden="1">
      <c r="A446" s="15">
        <v>540</v>
      </c>
      <c r="B446" s="16">
        <v>4066</v>
      </c>
      <c r="C446" s="17" t="s">
        <v>64</v>
      </c>
      <c r="D446" s="18">
        <v>79500953</v>
      </c>
      <c r="E446" s="18">
        <v>79500953</v>
      </c>
      <c r="F446" s="18">
        <v>79500953</v>
      </c>
      <c r="G446" s="17" t="s">
        <v>2656</v>
      </c>
      <c r="H446" s="16" t="s">
        <v>2621</v>
      </c>
      <c r="I446" s="35" t="s">
        <v>2606</v>
      </c>
      <c r="J446" s="16" t="s">
        <v>170</v>
      </c>
      <c r="K446" s="16" t="s">
        <v>723</v>
      </c>
      <c r="L446" s="16" t="s">
        <v>723</v>
      </c>
      <c r="M446" s="16" t="s">
        <v>76</v>
      </c>
      <c r="N446" s="16" t="s">
        <v>76</v>
      </c>
      <c r="O446" s="16" t="s">
        <v>76</v>
      </c>
    </row>
    <row r="447" spans="1:15" hidden="1">
      <c r="A447" s="15">
        <v>542</v>
      </c>
      <c r="B447" s="16">
        <v>4066</v>
      </c>
      <c r="C447" s="17" t="s">
        <v>64</v>
      </c>
      <c r="D447" s="18">
        <v>80213520</v>
      </c>
      <c r="E447" s="18">
        <v>80213520</v>
      </c>
      <c r="F447" s="18">
        <v>80213520</v>
      </c>
      <c r="G447" s="17" t="s">
        <v>2661</v>
      </c>
      <c r="H447" s="16" t="s">
        <v>2621</v>
      </c>
      <c r="I447" s="35" t="s">
        <v>2606</v>
      </c>
      <c r="J447" s="16" t="s">
        <v>170</v>
      </c>
      <c r="K447" s="16" t="s">
        <v>293</v>
      </c>
      <c r="L447" s="16" t="s">
        <v>293</v>
      </c>
      <c r="M447" s="16" t="s">
        <v>76</v>
      </c>
      <c r="N447" s="16" t="s">
        <v>76</v>
      </c>
      <c r="O447" s="16" t="s">
        <v>76</v>
      </c>
    </row>
    <row r="448" spans="1:15">
      <c r="A448" s="15">
        <v>543</v>
      </c>
      <c r="B448" s="16">
        <v>4066</v>
      </c>
      <c r="C448" s="17" t="s">
        <v>64</v>
      </c>
      <c r="D448" s="18">
        <v>91237023</v>
      </c>
      <c r="E448" s="18" t="e">
        <v>#N/A</v>
      </c>
      <c r="F448" s="18">
        <v>91237023</v>
      </c>
      <c r="G448" s="17" t="s">
        <v>2666</v>
      </c>
      <c r="H448" s="16" t="s">
        <v>2621</v>
      </c>
      <c r="I448" s="35" t="s">
        <v>2606</v>
      </c>
      <c r="J448" s="16" t="s">
        <v>259</v>
      </c>
      <c r="K448" s="16" t="s">
        <v>260</v>
      </c>
      <c r="L448" s="16" t="s">
        <v>260</v>
      </c>
      <c r="M448" s="16" t="s">
        <v>76</v>
      </c>
      <c r="N448" s="16" t="s">
        <v>76</v>
      </c>
      <c r="O448" s="16" t="s">
        <v>76</v>
      </c>
    </row>
    <row r="449" spans="1:15" hidden="1">
      <c r="A449" s="15">
        <v>544</v>
      </c>
      <c r="B449" s="16">
        <v>4066</v>
      </c>
      <c r="C449" s="17" t="s">
        <v>64</v>
      </c>
      <c r="D449" s="18">
        <v>79379302</v>
      </c>
      <c r="E449" s="18">
        <v>79379302</v>
      </c>
      <c r="F449" s="18">
        <v>79379302</v>
      </c>
      <c r="G449" s="17" t="s">
        <v>2671</v>
      </c>
      <c r="H449" s="16" t="s">
        <v>2621</v>
      </c>
      <c r="I449" s="35" t="s">
        <v>2606</v>
      </c>
      <c r="J449" s="16" t="s">
        <v>170</v>
      </c>
      <c r="K449" s="16" t="s">
        <v>293</v>
      </c>
      <c r="L449" s="16" t="s">
        <v>293</v>
      </c>
      <c r="M449" s="16" t="s">
        <v>76</v>
      </c>
      <c r="N449" s="16" t="s">
        <v>76</v>
      </c>
      <c r="O449" s="16" t="s">
        <v>76</v>
      </c>
    </row>
    <row r="450" spans="1:15">
      <c r="A450" s="15">
        <v>545</v>
      </c>
      <c r="B450" s="16">
        <v>4066</v>
      </c>
      <c r="C450" s="17" t="s">
        <v>64</v>
      </c>
      <c r="D450" s="18">
        <v>80269941</v>
      </c>
      <c r="E450" s="18" t="e">
        <v>#N/A</v>
      </c>
      <c r="F450" s="18">
        <v>80269941</v>
      </c>
      <c r="G450" s="17" t="s">
        <v>2676</v>
      </c>
      <c r="H450" s="16" t="s">
        <v>2621</v>
      </c>
      <c r="I450" s="35" t="s">
        <v>2606</v>
      </c>
      <c r="J450" s="16" t="s">
        <v>170</v>
      </c>
      <c r="K450" s="16" t="s">
        <v>293</v>
      </c>
      <c r="L450" s="16" t="s">
        <v>293</v>
      </c>
      <c r="M450" s="16" t="s">
        <v>76</v>
      </c>
      <c r="N450" s="16" t="s">
        <v>76</v>
      </c>
      <c r="O450" s="16" t="s">
        <v>76</v>
      </c>
    </row>
    <row r="451" spans="1:15">
      <c r="A451" s="15">
        <v>546</v>
      </c>
      <c r="B451" s="16">
        <v>4066</v>
      </c>
      <c r="C451" s="17" t="s">
        <v>64</v>
      </c>
      <c r="D451" s="18">
        <v>80409280</v>
      </c>
      <c r="E451" s="18" t="e">
        <v>#N/A</v>
      </c>
      <c r="F451" s="18">
        <v>80409280</v>
      </c>
      <c r="G451" s="17" t="s">
        <v>2681</v>
      </c>
      <c r="H451" s="16" t="s">
        <v>2683</v>
      </c>
      <c r="I451" s="35" t="s">
        <v>2606</v>
      </c>
      <c r="J451" s="16" t="s">
        <v>170</v>
      </c>
      <c r="K451" s="16" t="s">
        <v>293</v>
      </c>
      <c r="L451" s="16" t="s">
        <v>293</v>
      </c>
      <c r="M451" s="16" t="s">
        <v>76</v>
      </c>
      <c r="N451" s="16" t="s">
        <v>76</v>
      </c>
      <c r="O451" s="16" t="s">
        <v>76</v>
      </c>
    </row>
    <row r="452" spans="1:15" hidden="1">
      <c r="A452" s="15">
        <v>547</v>
      </c>
      <c r="B452" s="16">
        <v>4066</v>
      </c>
      <c r="C452" s="17" t="s">
        <v>64</v>
      </c>
      <c r="D452" s="18">
        <v>79106717</v>
      </c>
      <c r="E452" s="18">
        <v>79106717</v>
      </c>
      <c r="F452" s="18">
        <v>79106717</v>
      </c>
      <c r="G452" s="17" t="s">
        <v>2687</v>
      </c>
      <c r="H452" s="16" t="s">
        <v>2683</v>
      </c>
      <c r="I452" s="35" t="s">
        <v>2606</v>
      </c>
      <c r="J452" s="16" t="s">
        <v>170</v>
      </c>
      <c r="K452" s="16" t="s">
        <v>656</v>
      </c>
      <c r="L452" s="16" t="s">
        <v>656</v>
      </c>
      <c r="M452" s="16" t="s">
        <v>76</v>
      </c>
      <c r="N452" s="16" t="s">
        <v>76</v>
      </c>
      <c r="O452" s="16" t="s">
        <v>76</v>
      </c>
    </row>
    <row r="453" spans="1:15" hidden="1">
      <c r="A453" s="15">
        <v>548</v>
      </c>
      <c r="B453" s="16">
        <v>4066</v>
      </c>
      <c r="C453" s="17" t="s">
        <v>64</v>
      </c>
      <c r="D453" s="18">
        <v>79311547</v>
      </c>
      <c r="E453" s="18">
        <v>79311547</v>
      </c>
      <c r="F453" s="18">
        <v>79311547</v>
      </c>
      <c r="G453" s="17" t="s">
        <v>2693</v>
      </c>
      <c r="H453" s="16" t="s">
        <v>2683</v>
      </c>
      <c r="I453" s="35" t="s">
        <v>2606</v>
      </c>
      <c r="J453" s="16" t="s">
        <v>170</v>
      </c>
      <c r="K453" s="16" t="s">
        <v>656</v>
      </c>
      <c r="L453" s="16" t="s">
        <v>656</v>
      </c>
      <c r="M453" s="16" t="s">
        <v>76</v>
      </c>
      <c r="N453" s="16" t="s">
        <v>76</v>
      </c>
      <c r="O453" s="16" t="s">
        <v>76</v>
      </c>
    </row>
    <row r="454" spans="1:15" hidden="1">
      <c r="A454" s="15">
        <v>549</v>
      </c>
      <c r="B454" s="16">
        <v>4066</v>
      </c>
      <c r="C454" s="17" t="s">
        <v>64</v>
      </c>
      <c r="D454" s="18">
        <v>7546342</v>
      </c>
      <c r="E454" s="18">
        <v>7546342</v>
      </c>
      <c r="F454" s="18">
        <v>7546342</v>
      </c>
      <c r="G454" s="17" t="s">
        <v>2699</v>
      </c>
      <c r="H454" s="16" t="s">
        <v>2683</v>
      </c>
      <c r="I454" s="35" t="s">
        <v>2606</v>
      </c>
      <c r="J454" s="16" t="s">
        <v>170</v>
      </c>
      <c r="K454" s="16" t="s">
        <v>432</v>
      </c>
      <c r="L454" s="16" t="s">
        <v>432</v>
      </c>
      <c r="M454" s="16" t="s">
        <v>433</v>
      </c>
      <c r="N454" s="16" t="s">
        <v>496</v>
      </c>
      <c r="O454" s="16" t="s">
        <v>497</v>
      </c>
    </row>
    <row r="455" spans="1:15">
      <c r="A455" s="15">
        <v>550</v>
      </c>
      <c r="B455" s="16">
        <v>4066</v>
      </c>
      <c r="C455" s="17" t="s">
        <v>64</v>
      </c>
      <c r="D455" s="18">
        <v>79391167</v>
      </c>
      <c r="E455" s="18" t="e">
        <v>#N/A</v>
      </c>
      <c r="F455" s="18">
        <v>79391167</v>
      </c>
      <c r="G455" s="17" t="s">
        <v>2705</v>
      </c>
      <c r="H455" s="16" t="s">
        <v>2683</v>
      </c>
      <c r="I455" s="35" t="s">
        <v>2606</v>
      </c>
      <c r="J455" s="16" t="s">
        <v>170</v>
      </c>
      <c r="K455" s="16" t="s">
        <v>293</v>
      </c>
      <c r="L455" s="16" t="s">
        <v>293</v>
      </c>
      <c r="M455" s="16" t="s">
        <v>76</v>
      </c>
      <c r="N455" s="16" t="s">
        <v>76</v>
      </c>
      <c r="O455" s="16" t="s">
        <v>76</v>
      </c>
    </row>
    <row r="456" spans="1:15">
      <c r="A456" s="15">
        <v>551</v>
      </c>
      <c r="B456" s="16">
        <v>4066</v>
      </c>
      <c r="C456" s="17" t="s">
        <v>64</v>
      </c>
      <c r="D456" s="18">
        <v>1075287255</v>
      </c>
      <c r="E456" s="18" t="e">
        <v>#N/A</v>
      </c>
      <c r="F456" s="18">
        <v>1075287255</v>
      </c>
      <c r="G456" s="17" t="s">
        <v>2710</v>
      </c>
      <c r="H456" s="16" t="s">
        <v>2683</v>
      </c>
      <c r="I456" s="35" t="s">
        <v>2606</v>
      </c>
      <c r="J456" s="16" t="s">
        <v>170</v>
      </c>
      <c r="K456" s="16" t="s">
        <v>538</v>
      </c>
      <c r="L456" s="16" t="s">
        <v>538</v>
      </c>
      <c r="M456" s="16" t="s">
        <v>76</v>
      </c>
      <c r="N456" s="16" t="s">
        <v>76</v>
      </c>
      <c r="O456" s="16" t="s">
        <v>76</v>
      </c>
    </row>
    <row r="457" spans="1:15">
      <c r="A457" s="15">
        <v>552</v>
      </c>
      <c r="B457" s="16">
        <v>4066</v>
      </c>
      <c r="C457" s="17" t="s">
        <v>64</v>
      </c>
      <c r="D457" s="18">
        <v>12684064</v>
      </c>
      <c r="E457" s="18" t="e">
        <v>#N/A</v>
      </c>
      <c r="F457" s="18" t="e">
        <v>#N/A</v>
      </c>
      <c r="G457" s="17" t="s">
        <v>2714</v>
      </c>
      <c r="H457" s="16" t="s">
        <v>2683</v>
      </c>
      <c r="I457" s="35" t="s">
        <v>2606</v>
      </c>
      <c r="J457" s="16" t="s">
        <v>170</v>
      </c>
      <c r="K457" s="16" t="s">
        <v>531</v>
      </c>
      <c r="L457" s="16" t="s">
        <v>531</v>
      </c>
      <c r="M457" s="16" t="s">
        <v>421</v>
      </c>
      <c r="N457" s="16" t="s">
        <v>2069</v>
      </c>
      <c r="O457" s="16" t="s">
        <v>2070</v>
      </c>
    </row>
    <row r="458" spans="1:15" hidden="1">
      <c r="A458" s="15">
        <v>553</v>
      </c>
      <c r="B458" s="16">
        <v>4066</v>
      </c>
      <c r="C458" s="17" t="s">
        <v>64</v>
      </c>
      <c r="D458" s="18">
        <v>80393811</v>
      </c>
      <c r="E458" s="18">
        <v>80393811</v>
      </c>
      <c r="F458" s="18">
        <v>80393811</v>
      </c>
      <c r="G458" s="17" t="s">
        <v>2720</v>
      </c>
      <c r="H458" s="16" t="s">
        <v>2683</v>
      </c>
      <c r="I458" s="35" t="s">
        <v>2606</v>
      </c>
      <c r="J458" s="16" t="s">
        <v>170</v>
      </c>
      <c r="K458" s="16" t="s">
        <v>293</v>
      </c>
      <c r="L458" s="16" t="s">
        <v>293</v>
      </c>
      <c r="M458" s="16" t="s">
        <v>76</v>
      </c>
      <c r="N458" s="16" t="s">
        <v>76</v>
      </c>
      <c r="O458" s="16" t="s">
        <v>76</v>
      </c>
    </row>
    <row r="459" spans="1:15" hidden="1">
      <c r="A459" s="15">
        <v>554</v>
      </c>
      <c r="B459" s="16">
        <v>4066</v>
      </c>
      <c r="C459" s="17" t="s">
        <v>64</v>
      </c>
      <c r="D459" s="18">
        <v>1059914131</v>
      </c>
      <c r="E459" s="18">
        <v>1059914131</v>
      </c>
      <c r="F459" s="18">
        <v>1059914131</v>
      </c>
      <c r="G459" s="17" t="s">
        <v>2725</v>
      </c>
      <c r="H459" s="16" t="s">
        <v>2683</v>
      </c>
      <c r="I459" s="35" t="s">
        <v>2606</v>
      </c>
      <c r="J459" s="16" t="s">
        <v>170</v>
      </c>
      <c r="K459" s="16" t="s">
        <v>574</v>
      </c>
      <c r="L459" s="16" t="s">
        <v>574</v>
      </c>
      <c r="M459" s="16" t="s">
        <v>463</v>
      </c>
      <c r="N459" s="16" t="s">
        <v>464</v>
      </c>
      <c r="O459" s="16" t="s">
        <v>465</v>
      </c>
    </row>
    <row r="460" spans="1:15">
      <c r="A460" s="15">
        <v>555</v>
      </c>
      <c r="B460" s="16">
        <v>4066</v>
      </c>
      <c r="C460" s="17" t="s">
        <v>64</v>
      </c>
      <c r="D460" s="18">
        <v>19392417</v>
      </c>
      <c r="E460" s="18" t="e">
        <v>#N/A</v>
      </c>
      <c r="F460" s="18">
        <v>19392417</v>
      </c>
      <c r="G460" s="17" t="s">
        <v>2730</v>
      </c>
      <c r="H460" s="16" t="s">
        <v>2683</v>
      </c>
      <c r="I460" s="35" t="s">
        <v>2606</v>
      </c>
      <c r="J460" s="16" t="s">
        <v>170</v>
      </c>
      <c r="K460" s="16" t="s">
        <v>723</v>
      </c>
      <c r="L460" s="16" t="s">
        <v>723</v>
      </c>
      <c r="M460" s="16" t="s">
        <v>76</v>
      </c>
      <c r="N460" s="16" t="s">
        <v>76</v>
      </c>
      <c r="O460" s="16" t="s">
        <v>76</v>
      </c>
    </row>
    <row r="461" spans="1:15" hidden="1">
      <c r="A461" s="15">
        <v>556</v>
      </c>
      <c r="B461" s="16">
        <v>4066</v>
      </c>
      <c r="C461" s="17" t="s">
        <v>64</v>
      </c>
      <c r="D461" s="18">
        <v>3199219</v>
      </c>
      <c r="E461" s="18">
        <v>3199219</v>
      </c>
      <c r="F461" s="18">
        <v>3199219</v>
      </c>
      <c r="G461" s="17" t="s">
        <v>2735</v>
      </c>
      <c r="H461" s="16" t="s">
        <v>2683</v>
      </c>
      <c r="I461" s="35" t="s">
        <v>2606</v>
      </c>
      <c r="J461" s="16" t="s">
        <v>170</v>
      </c>
      <c r="K461" s="16" t="s">
        <v>293</v>
      </c>
      <c r="L461" s="16" t="s">
        <v>293</v>
      </c>
      <c r="M461" s="16" t="s">
        <v>76</v>
      </c>
      <c r="N461" s="16" t="s">
        <v>76</v>
      </c>
      <c r="O461" s="16" t="s">
        <v>76</v>
      </c>
    </row>
    <row r="462" spans="1:15" hidden="1">
      <c r="A462" s="15">
        <v>557</v>
      </c>
      <c r="B462" s="16">
        <v>4066</v>
      </c>
      <c r="C462" s="17" t="s">
        <v>64</v>
      </c>
      <c r="D462" s="18">
        <v>79777728</v>
      </c>
      <c r="E462" s="18">
        <v>79777728</v>
      </c>
      <c r="F462" s="18">
        <v>79777728</v>
      </c>
      <c r="G462" s="17" t="s">
        <v>2740</v>
      </c>
      <c r="H462" s="16" t="s">
        <v>2683</v>
      </c>
      <c r="I462" s="35" t="s">
        <v>2606</v>
      </c>
      <c r="J462" s="16" t="s">
        <v>170</v>
      </c>
      <c r="K462" s="16" t="s">
        <v>723</v>
      </c>
      <c r="L462" s="16" t="s">
        <v>723</v>
      </c>
      <c r="M462" s="16" t="s">
        <v>76</v>
      </c>
      <c r="N462" s="16" t="s">
        <v>76</v>
      </c>
      <c r="O462" s="16" t="s">
        <v>76</v>
      </c>
    </row>
    <row r="463" spans="1:15" hidden="1">
      <c r="A463" s="15">
        <v>558</v>
      </c>
      <c r="B463" s="16">
        <v>4066</v>
      </c>
      <c r="C463" s="17" t="s">
        <v>64</v>
      </c>
      <c r="D463" s="18">
        <v>79605321</v>
      </c>
      <c r="E463" s="18">
        <v>79605321</v>
      </c>
      <c r="F463" s="18">
        <v>79605321</v>
      </c>
      <c r="G463" s="17" t="s">
        <v>2745</v>
      </c>
      <c r="H463" s="16" t="s">
        <v>2683</v>
      </c>
      <c r="I463" s="35" t="s">
        <v>2606</v>
      </c>
      <c r="J463" s="16" t="s">
        <v>170</v>
      </c>
      <c r="K463" s="16" t="s">
        <v>293</v>
      </c>
      <c r="L463" s="16" t="s">
        <v>293</v>
      </c>
      <c r="M463" s="16" t="s">
        <v>76</v>
      </c>
      <c r="N463" s="16" t="s">
        <v>76</v>
      </c>
      <c r="O463" s="16" t="s">
        <v>76</v>
      </c>
    </row>
    <row r="464" spans="1:15">
      <c r="A464" s="15">
        <v>559</v>
      </c>
      <c r="B464" s="16">
        <v>4066</v>
      </c>
      <c r="C464" s="17" t="s">
        <v>64</v>
      </c>
      <c r="D464" s="18">
        <v>72143425</v>
      </c>
      <c r="E464" s="18" t="e">
        <v>#N/A</v>
      </c>
      <c r="F464" s="18">
        <v>72143425</v>
      </c>
      <c r="G464" s="17" t="s">
        <v>2750</v>
      </c>
      <c r="H464" s="16" t="s">
        <v>2683</v>
      </c>
      <c r="I464" s="35" t="s">
        <v>2606</v>
      </c>
      <c r="J464" s="16" t="s">
        <v>170</v>
      </c>
      <c r="K464" s="16" t="s">
        <v>293</v>
      </c>
      <c r="L464" s="16" t="s">
        <v>293</v>
      </c>
      <c r="M464" s="16" t="s">
        <v>76</v>
      </c>
      <c r="N464" s="16" t="s">
        <v>76</v>
      </c>
      <c r="O464" s="16" t="s">
        <v>76</v>
      </c>
    </row>
    <row r="465" spans="1:15">
      <c r="A465" s="15">
        <v>560</v>
      </c>
      <c r="B465" s="16">
        <v>4066</v>
      </c>
      <c r="C465" s="17" t="s">
        <v>64</v>
      </c>
      <c r="D465" s="18">
        <v>79351675</v>
      </c>
      <c r="E465" s="18" t="e">
        <v>#N/A</v>
      </c>
      <c r="F465" s="18">
        <v>79351675</v>
      </c>
      <c r="G465" s="17" t="s">
        <v>2755</v>
      </c>
      <c r="H465" s="16" t="s">
        <v>2683</v>
      </c>
      <c r="I465" s="35" t="s">
        <v>2606</v>
      </c>
      <c r="J465" s="16" t="s">
        <v>170</v>
      </c>
      <c r="K465" s="16" t="s">
        <v>293</v>
      </c>
      <c r="L465" s="16" t="s">
        <v>293</v>
      </c>
      <c r="M465" s="16" t="s">
        <v>76</v>
      </c>
      <c r="N465" s="16" t="s">
        <v>76</v>
      </c>
      <c r="O465" s="16" t="s">
        <v>76</v>
      </c>
    </row>
    <row r="466" spans="1:15" hidden="1">
      <c r="A466" s="15">
        <v>561</v>
      </c>
      <c r="B466" s="16">
        <v>4066</v>
      </c>
      <c r="C466" s="17" t="s">
        <v>64</v>
      </c>
      <c r="D466" s="18">
        <v>328475</v>
      </c>
      <c r="E466" s="18">
        <v>328475</v>
      </c>
      <c r="F466" s="18">
        <v>328475</v>
      </c>
      <c r="G466" s="17" t="s">
        <v>2759</v>
      </c>
      <c r="H466" s="16" t="s">
        <v>2683</v>
      </c>
      <c r="I466" s="35" t="s">
        <v>2606</v>
      </c>
      <c r="J466" s="16" t="s">
        <v>170</v>
      </c>
      <c r="K466" s="16" t="s">
        <v>293</v>
      </c>
      <c r="L466" s="16" t="s">
        <v>293</v>
      </c>
      <c r="M466" s="16" t="s">
        <v>76</v>
      </c>
      <c r="N466" s="16" t="s">
        <v>76</v>
      </c>
      <c r="O466" s="16" t="s">
        <v>76</v>
      </c>
    </row>
    <row r="467" spans="1:15">
      <c r="A467" s="15">
        <v>564</v>
      </c>
      <c r="B467" s="16">
        <v>4066</v>
      </c>
      <c r="C467" s="17" t="s">
        <v>64</v>
      </c>
      <c r="D467" s="18">
        <v>79997421</v>
      </c>
      <c r="E467" s="18" t="e">
        <v>#N/A</v>
      </c>
      <c r="F467" s="18">
        <v>79997421</v>
      </c>
      <c r="G467" s="17" t="s">
        <v>2764</v>
      </c>
      <c r="H467" s="16" t="s">
        <v>2683</v>
      </c>
      <c r="I467" s="35" t="s">
        <v>2606</v>
      </c>
      <c r="J467" s="16" t="s">
        <v>170</v>
      </c>
      <c r="K467" s="16" t="s">
        <v>324</v>
      </c>
      <c r="L467" s="16" t="s">
        <v>324</v>
      </c>
      <c r="M467" s="16" t="s">
        <v>76</v>
      </c>
      <c r="N467" s="16" t="s">
        <v>76</v>
      </c>
      <c r="O467" s="16" t="s">
        <v>76</v>
      </c>
    </row>
    <row r="468" spans="1:15" hidden="1">
      <c r="A468" s="15">
        <v>565</v>
      </c>
      <c r="B468" s="16">
        <v>4066</v>
      </c>
      <c r="C468" s="17" t="s">
        <v>64</v>
      </c>
      <c r="D468" s="18">
        <v>3102638</v>
      </c>
      <c r="E468" s="18">
        <v>3102638</v>
      </c>
      <c r="F468" s="18">
        <v>3102638</v>
      </c>
      <c r="G468" s="17" t="s">
        <v>2770</v>
      </c>
      <c r="H468" s="16" t="s">
        <v>2683</v>
      </c>
      <c r="I468" s="35" t="s">
        <v>2606</v>
      </c>
      <c r="J468" s="16" t="s">
        <v>170</v>
      </c>
      <c r="K468" s="16" t="s">
        <v>293</v>
      </c>
      <c r="L468" s="16" t="s">
        <v>293</v>
      </c>
      <c r="M468" s="16" t="s">
        <v>76</v>
      </c>
      <c r="N468" s="16" t="s">
        <v>76</v>
      </c>
      <c r="O468" s="16" t="s">
        <v>76</v>
      </c>
    </row>
    <row r="469" spans="1:15">
      <c r="A469" s="15">
        <v>566</v>
      </c>
      <c r="B469" s="16">
        <v>4066</v>
      </c>
      <c r="C469" s="17" t="s">
        <v>64</v>
      </c>
      <c r="D469" s="18">
        <v>8698359</v>
      </c>
      <c r="E469" s="18" t="e">
        <v>#N/A</v>
      </c>
      <c r="F469" s="18">
        <v>8698359</v>
      </c>
      <c r="G469" s="17" t="s">
        <v>2775</v>
      </c>
      <c r="H469" s="16" t="s">
        <v>2683</v>
      </c>
      <c r="I469" s="35" t="s">
        <v>2606</v>
      </c>
      <c r="J469" s="16" t="s">
        <v>170</v>
      </c>
      <c r="K469" s="16" t="s">
        <v>293</v>
      </c>
      <c r="L469" s="16" t="s">
        <v>293</v>
      </c>
      <c r="M469" s="16" t="s">
        <v>76</v>
      </c>
      <c r="N469" s="16" t="s">
        <v>76</v>
      </c>
      <c r="O469" s="16" t="s">
        <v>76</v>
      </c>
    </row>
    <row r="470" spans="1:15" hidden="1">
      <c r="A470" s="15">
        <v>567</v>
      </c>
      <c r="B470" s="16">
        <v>4066</v>
      </c>
      <c r="C470" s="17" t="s">
        <v>64</v>
      </c>
      <c r="D470" s="18">
        <v>6879189</v>
      </c>
      <c r="E470" s="18">
        <v>6879189</v>
      </c>
      <c r="F470" s="18">
        <v>6879189</v>
      </c>
      <c r="G470" s="17" t="s">
        <v>2780</v>
      </c>
      <c r="H470" s="16" t="s">
        <v>2683</v>
      </c>
      <c r="I470" s="35" t="s">
        <v>2606</v>
      </c>
      <c r="J470" s="16" t="s">
        <v>170</v>
      </c>
      <c r="K470" s="16" t="s">
        <v>189</v>
      </c>
      <c r="L470" s="16" t="s">
        <v>189</v>
      </c>
      <c r="M470" s="16" t="s">
        <v>190</v>
      </c>
      <c r="N470" s="16" t="s">
        <v>1085</v>
      </c>
      <c r="O470" s="16" t="s">
        <v>1086</v>
      </c>
    </row>
    <row r="471" spans="1:15">
      <c r="A471" s="15">
        <v>568</v>
      </c>
      <c r="B471" s="16">
        <v>4066</v>
      </c>
      <c r="C471" s="17" t="s">
        <v>64</v>
      </c>
      <c r="D471" s="18">
        <v>2994247</v>
      </c>
      <c r="E471" s="18" t="e">
        <v>#N/A</v>
      </c>
      <c r="F471" s="18">
        <v>2994247</v>
      </c>
      <c r="G471" s="17" t="s">
        <v>2785</v>
      </c>
      <c r="H471" s="16" t="s">
        <v>2683</v>
      </c>
      <c r="I471" s="35" t="s">
        <v>2606</v>
      </c>
      <c r="J471" s="16" t="s">
        <v>170</v>
      </c>
      <c r="K471" s="16" t="s">
        <v>293</v>
      </c>
      <c r="L471" s="16" t="s">
        <v>293</v>
      </c>
      <c r="M471" s="16" t="s">
        <v>76</v>
      </c>
      <c r="N471" s="16" t="s">
        <v>76</v>
      </c>
      <c r="O471" s="16" t="s">
        <v>76</v>
      </c>
    </row>
    <row r="472" spans="1:15" hidden="1">
      <c r="A472" s="15">
        <v>569</v>
      </c>
      <c r="B472" s="16">
        <v>4066</v>
      </c>
      <c r="C472" s="17" t="s">
        <v>64</v>
      </c>
      <c r="D472" s="18">
        <v>1112479436</v>
      </c>
      <c r="E472" s="18">
        <v>1112479436</v>
      </c>
      <c r="F472" s="18">
        <v>1112479436</v>
      </c>
      <c r="G472" s="17" t="s">
        <v>2791</v>
      </c>
      <c r="H472" s="16" t="s">
        <v>2683</v>
      </c>
      <c r="I472" s="35" t="s">
        <v>2606</v>
      </c>
      <c r="J472" s="16" t="s">
        <v>170</v>
      </c>
      <c r="K472" s="16" t="s">
        <v>432</v>
      </c>
      <c r="L472" s="16" t="s">
        <v>432</v>
      </c>
      <c r="M472" s="16" t="s">
        <v>433</v>
      </c>
      <c r="N472" s="16" t="s">
        <v>2792</v>
      </c>
      <c r="O472" s="16" t="s">
        <v>435</v>
      </c>
    </row>
    <row r="473" spans="1:15">
      <c r="A473" s="15">
        <v>572</v>
      </c>
      <c r="B473" s="16">
        <v>4066</v>
      </c>
      <c r="C473" s="17" t="s">
        <v>64</v>
      </c>
      <c r="D473" s="18">
        <v>79886470</v>
      </c>
      <c r="E473" s="18" t="e">
        <v>#N/A</v>
      </c>
      <c r="F473" s="18">
        <v>79886470</v>
      </c>
      <c r="G473" s="17" t="s">
        <v>2797</v>
      </c>
      <c r="H473" s="16" t="s">
        <v>2683</v>
      </c>
      <c r="I473" s="35" t="s">
        <v>2606</v>
      </c>
      <c r="J473" s="16" t="s">
        <v>170</v>
      </c>
      <c r="K473" s="16" t="s">
        <v>293</v>
      </c>
      <c r="L473" s="16" t="s">
        <v>293</v>
      </c>
      <c r="M473" s="16" t="s">
        <v>76</v>
      </c>
      <c r="N473" s="16" t="s">
        <v>76</v>
      </c>
      <c r="O473" s="16" t="s">
        <v>76</v>
      </c>
    </row>
    <row r="474" spans="1:15" hidden="1">
      <c r="A474" s="15">
        <v>573</v>
      </c>
      <c r="B474" s="16">
        <v>4066</v>
      </c>
      <c r="C474" s="17" t="s">
        <v>64</v>
      </c>
      <c r="D474" s="18">
        <v>79338779</v>
      </c>
      <c r="E474" s="18">
        <v>79338779</v>
      </c>
      <c r="F474" s="18">
        <v>79338779</v>
      </c>
      <c r="G474" s="17" t="s">
        <v>2802</v>
      </c>
      <c r="H474" s="16" t="s">
        <v>2683</v>
      </c>
      <c r="I474" s="35" t="s">
        <v>2606</v>
      </c>
      <c r="J474" s="16" t="s">
        <v>170</v>
      </c>
      <c r="K474" s="16" t="s">
        <v>293</v>
      </c>
      <c r="L474" s="16" t="s">
        <v>293</v>
      </c>
      <c r="M474" s="16" t="s">
        <v>76</v>
      </c>
      <c r="N474" s="16" t="s">
        <v>76</v>
      </c>
      <c r="O474" s="16" t="s">
        <v>76</v>
      </c>
    </row>
    <row r="475" spans="1:15">
      <c r="A475" s="15">
        <v>574</v>
      </c>
      <c r="B475" s="16">
        <v>4066</v>
      </c>
      <c r="C475" s="17" t="s">
        <v>64</v>
      </c>
      <c r="D475" s="18">
        <v>17352746</v>
      </c>
      <c r="E475" s="18" t="e">
        <v>#N/A</v>
      </c>
      <c r="F475" s="18">
        <v>17352746</v>
      </c>
      <c r="G475" s="17" t="s">
        <v>2807</v>
      </c>
      <c r="H475" s="16" t="s">
        <v>2683</v>
      </c>
      <c r="I475" s="35" t="s">
        <v>2606</v>
      </c>
      <c r="J475" s="16" t="s">
        <v>170</v>
      </c>
      <c r="K475" s="16" t="s">
        <v>293</v>
      </c>
      <c r="L475" s="16" t="s">
        <v>293</v>
      </c>
      <c r="M475" s="16" t="s">
        <v>76</v>
      </c>
      <c r="N475" s="16" t="s">
        <v>76</v>
      </c>
      <c r="O475" s="16" t="s">
        <v>76</v>
      </c>
    </row>
    <row r="476" spans="1:15" hidden="1">
      <c r="A476" s="15">
        <v>575</v>
      </c>
      <c r="B476" s="16">
        <v>4066</v>
      </c>
      <c r="C476" s="17" t="s">
        <v>64</v>
      </c>
      <c r="D476" s="18">
        <v>94304518</v>
      </c>
      <c r="E476" s="18">
        <v>94304518</v>
      </c>
      <c r="F476" s="18">
        <v>94304518</v>
      </c>
      <c r="G476" s="17" t="s">
        <v>2812</v>
      </c>
      <c r="H476" s="16" t="s">
        <v>2683</v>
      </c>
      <c r="I476" s="35" t="s">
        <v>2606</v>
      </c>
      <c r="J476" s="16" t="s">
        <v>170</v>
      </c>
      <c r="K476" s="16" t="s">
        <v>432</v>
      </c>
      <c r="L476" s="16" t="s">
        <v>432</v>
      </c>
      <c r="M476" s="16" t="s">
        <v>433</v>
      </c>
      <c r="N476" s="16" t="s">
        <v>434</v>
      </c>
      <c r="O476" s="16" t="s">
        <v>435</v>
      </c>
    </row>
    <row r="477" spans="1:15" hidden="1">
      <c r="A477" s="15">
        <v>576</v>
      </c>
      <c r="B477" s="16">
        <v>4066</v>
      </c>
      <c r="C477" s="17" t="s">
        <v>64</v>
      </c>
      <c r="D477" s="18">
        <v>80407481</v>
      </c>
      <c r="E477" s="18">
        <v>80407481</v>
      </c>
      <c r="F477" s="18">
        <v>80407481</v>
      </c>
      <c r="G477" s="17" t="s">
        <v>2816</v>
      </c>
      <c r="H477" s="16" t="s">
        <v>2683</v>
      </c>
      <c r="I477" s="35" t="s">
        <v>2606</v>
      </c>
      <c r="J477" s="16" t="s">
        <v>170</v>
      </c>
      <c r="K477" s="16" t="s">
        <v>293</v>
      </c>
      <c r="L477" s="16" t="s">
        <v>293</v>
      </c>
      <c r="M477" s="16" t="s">
        <v>76</v>
      </c>
      <c r="N477" s="16" t="s">
        <v>76</v>
      </c>
      <c r="O477" s="16" t="s">
        <v>76</v>
      </c>
    </row>
    <row r="478" spans="1:15" hidden="1">
      <c r="A478" s="15">
        <v>577</v>
      </c>
      <c r="B478" s="16">
        <v>4066</v>
      </c>
      <c r="C478" s="17" t="s">
        <v>64</v>
      </c>
      <c r="D478" s="18">
        <v>80769362</v>
      </c>
      <c r="E478" s="18">
        <v>80769362</v>
      </c>
      <c r="F478" s="18">
        <v>80769362</v>
      </c>
      <c r="G478" s="17" t="s">
        <v>2820</v>
      </c>
      <c r="H478" s="16" t="s">
        <v>2683</v>
      </c>
      <c r="I478" s="35" t="s">
        <v>2606</v>
      </c>
      <c r="J478" s="16" t="s">
        <v>170</v>
      </c>
      <c r="K478" s="16" t="s">
        <v>293</v>
      </c>
      <c r="L478" s="16" t="s">
        <v>293</v>
      </c>
      <c r="M478" s="16" t="s">
        <v>76</v>
      </c>
      <c r="N478" s="16" t="s">
        <v>76</v>
      </c>
      <c r="O478" s="16" t="s">
        <v>76</v>
      </c>
    </row>
    <row r="479" spans="1:15">
      <c r="A479" s="15">
        <v>578</v>
      </c>
      <c r="B479" s="16">
        <v>4066</v>
      </c>
      <c r="C479" s="17" t="s">
        <v>64</v>
      </c>
      <c r="D479" s="18">
        <v>79361609</v>
      </c>
      <c r="E479" s="18" t="e">
        <v>#N/A</v>
      </c>
      <c r="F479" s="18">
        <v>79361609</v>
      </c>
      <c r="G479" s="17" t="s">
        <v>2823</v>
      </c>
      <c r="H479" s="16" t="s">
        <v>2683</v>
      </c>
      <c r="I479" s="35" t="s">
        <v>2606</v>
      </c>
      <c r="J479" s="16" t="s">
        <v>170</v>
      </c>
      <c r="K479" s="16" t="s">
        <v>293</v>
      </c>
      <c r="L479" s="16" t="s">
        <v>293</v>
      </c>
      <c r="M479" s="16" t="s">
        <v>76</v>
      </c>
      <c r="N479" s="16" t="s">
        <v>76</v>
      </c>
      <c r="O479" s="16" t="s">
        <v>76</v>
      </c>
    </row>
    <row r="480" spans="1:15" hidden="1">
      <c r="A480" s="15">
        <v>579</v>
      </c>
      <c r="B480" s="16">
        <v>4066</v>
      </c>
      <c r="C480" s="17" t="s">
        <v>64</v>
      </c>
      <c r="D480" s="18">
        <v>11384610</v>
      </c>
      <c r="E480" s="18">
        <v>11384610</v>
      </c>
      <c r="F480" s="18">
        <v>11384610</v>
      </c>
      <c r="G480" s="17" t="s">
        <v>2828</v>
      </c>
      <c r="H480" s="16" t="s">
        <v>2683</v>
      </c>
      <c r="I480" s="35" t="s">
        <v>2606</v>
      </c>
      <c r="J480" s="16" t="s">
        <v>170</v>
      </c>
      <c r="K480" s="16" t="s">
        <v>293</v>
      </c>
      <c r="L480" s="16" t="s">
        <v>293</v>
      </c>
      <c r="M480" s="16" t="s">
        <v>76</v>
      </c>
      <c r="N480" s="16" t="s">
        <v>76</v>
      </c>
      <c r="O480" s="16" t="s">
        <v>76</v>
      </c>
    </row>
    <row r="481" spans="1:15">
      <c r="A481" s="15">
        <v>580</v>
      </c>
      <c r="B481" s="16">
        <v>4066</v>
      </c>
      <c r="C481" s="17" t="s">
        <v>64</v>
      </c>
      <c r="D481" s="18">
        <v>79304300</v>
      </c>
      <c r="E481" s="18" t="e">
        <v>#N/A</v>
      </c>
      <c r="F481" s="18">
        <v>79304300</v>
      </c>
      <c r="G481" s="17" t="s">
        <v>2833</v>
      </c>
      <c r="H481" s="16" t="s">
        <v>2683</v>
      </c>
      <c r="I481" s="35" t="s">
        <v>2606</v>
      </c>
      <c r="J481" s="16" t="s">
        <v>170</v>
      </c>
      <c r="K481" s="16" t="s">
        <v>293</v>
      </c>
      <c r="L481" s="16" t="s">
        <v>293</v>
      </c>
      <c r="M481" s="16" t="s">
        <v>76</v>
      </c>
      <c r="N481" s="16" t="s">
        <v>76</v>
      </c>
      <c r="O481" s="16" t="s">
        <v>76</v>
      </c>
    </row>
    <row r="482" spans="1:15" hidden="1">
      <c r="A482" s="15">
        <v>581</v>
      </c>
      <c r="B482" s="16">
        <v>4066</v>
      </c>
      <c r="C482" s="17" t="s">
        <v>64</v>
      </c>
      <c r="D482" s="18">
        <v>78695473</v>
      </c>
      <c r="E482" s="18">
        <v>78695473</v>
      </c>
      <c r="F482" s="18">
        <v>78695473</v>
      </c>
      <c r="G482" s="17" t="s">
        <v>2839</v>
      </c>
      <c r="H482" s="16" t="s">
        <v>2683</v>
      </c>
      <c r="I482" s="35" t="s">
        <v>2606</v>
      </c>
      <c r="J482" s="16" t="s">
        <v>170</v>
      </c>
      <c r="K482" s="16" t="s">
        <v>189</v>
      </c>
      <c r="L482" s="16" t="s">
        <v>189</v>
      </c>
      <c r="M482" s="16" t="s">
        <v>190</v>
      </c>
      <c r="N482" s="16" t="s">
        <v>1085</v>
      </c>
      <c r="O482" s="16" t="s">
        <v>1086</v>
      </c>
    </row>
    <row r="483" spans="1:15" hidden="1">
      <c r="A483" s="15">
        <v>582</v>
      </c>
      <c r="B483" s="16">
        <v>4066</v>
      </c>
      <c r="C483" s="17" t="s">
        <v>64</v>
      </c>
      <c r="D483" s="18">
        <v>79366305</v>
      </c>
      <c r="E483" s="18">
        <v>79366305</v>
      </c>
      <c r="F483" s="18">
        <v>79366305</v>
      </c>
      <c r="G483" s="17" t="s">
        <v>2844</v>
      </c>
      <c r="H483" s="16" t="s">
        <v>2683</v>
      </c>
      <c r="I483" s="35" t="s">
        <v>2606</v>
      </c>
      <c r="J483" s="16" t="s">
        <v>170</v>
      </c>
      <c r="K483" s="16" t="s">
        <v>293</v>
      </c>
      <c r="L483" s="16" t="s">
        <v>293</v>
      </c>
      <c r="M483" s="16" t="s">
        <v>76</v>
      </c>
      <c r="N483" s="16" t="s">
        <v>76</v>
      </c>
      <c r="O483" s="16" t="s">
        <v>76</v>
      </c>
    </row>
    <row r="484" spans="1:15" hidden="1">
      <c r="A484" s="15">
        <v>583</v>
      </c>
      <c r="B484" s="16">
        <v>4066</v>
      </c>
      <c r="C484" s="17" t="s">
        <v>64</v>
      </c>
      <c r="D484" s="18">
        <v>79374112</v>
      </c>
      <c r="E484" s="18">
        <v>79374112</v>
      </c>
      <c r="F484" s="18">
        <v>79374112</v>
      </c>
      <c r="G484" s="17" t="s">
        <v>2849</v>
      </c>
      <c r="H484" s="16" t="s">
        <v>2683</v>
      </c>
      <c r="I484" s="35" t="s">
        <v>2606</v>
      </c>
      <c r="J484" s="16" t="s">
        <v>170</v>
      </c>
      <c r="K484" s="16" t="s">
        <v>293</v>
      </c>
      <c r="L484" s="16" t="s">
        <v>293</v>
      </c>
      <c r="M484" s="16" t="s">
        <v>76</v>
      </c>
      <c r="N484" s="16" t="s">
        <v>76</v>
      </c>
      <c r="O484" s="16" t="s">
        <v>76</v>
      </c>
    </row>
    <row r="485" spans="1:15" hidden="1">
      <c r="A485" s="15">
        <v>584</v>
      </c>
      <c r="B485" s="16">
        <v>4066</v>
      </c>
      <c r="C485" s="17" t="s">
        <v>64</v>
      </c>
      <c r="D485" s="18">
        <v>79394415</v>
      </c>
      <c r="E485" s="18">
        <v>79394415</v>
      </c>
      <c r="F485" s="18">
        <v>79394415</v>
      </c>
      <c r="G485" s="17" t="s">
        <v>2852</v>
      </c>
      <c r="H485" s="16" t="s">
        <v>2683</v>
      </c>
      <c r="I485" s="35" t="s">
        <v>2606</v>
      </c>
      <c r="J485" s="16" t="s">
        <v>170</v>
      </c>
      <c r="K485" s="16" t="s">
        <v>293</v>
      </c>
      <c r="L485" s="16" t="s">
        <v>293</v>
      </c>
      <c r="M485" s="16" t="s">
        <v>76</v>
      </c>
      <c r="N485" s="16" t="s">
        <v>76</v>
      </c>
      <c r="O485" s="16" t="s">
        <v>76</v>
      </c>
    </row>
    <row r="486" spans="1:15">
      <c r="A486" s="15">
        <v>585</v>
      </c>
      <c r="B486" s="16">
        <v>4066</v>
      </c>
      <c r="C486" s="17" t="s">
        <v>64</v>
      </c>
      <c r="D486" s="18">
        <v>79855009</v>
      </c>
      <c r="E486" s="18" t="e">
        <v>#N/A</v>
      </c>
      <c r="F486" s="18">
        <v>79855009</v>
      </c>
      <c r="G486" s="17" t="s">
        <v>2857</v>
      </c>
      <c r="H486" s="16" t="s">
        <v>2683</v>
      </c>
      <c r="I486" s="35" t="s">
        <v>2606</v>
      </c>
      <c r="J486" s="16" t="s">
        <v>170</v>
      </c>
      <c r="K486" s="16" t="s">
        <v>723</v>
      </c>
      <c r="L486" s="16" t="s">
        <v>723</v>
      </c>
      <c r="M486" s="16" t="s">
        <v>76</v>
      </c>
      <c r="N486" s="16" t="s">
        <v>76</v>
      </c>
      <c r="O486" s="16" t="s">
        <v>76</v>
      </c>
    </row>
    <row r="487" spans="1:15" hidden="1">
      <c r="A487" s="15">
        <v>586</v>
      </c>
      <c r="B487" s="16">
        <v>4066</v>
      </c>
      <c r="C487" s="17" t="s">
        <v>64</v>
      </c>
      <c r="D487" s="18">
        <v>79352276</v>
      </c>
      <c r="E487" s="18">
        <v>79352276</v>
      </c>
      <c r="F487" s="18">
        <v>79352276</v>
      </c>
      <c r="G487" s="17" t="s">
        <v>2862</v>
      </c>
      <c r="H487" s="16" t="s">
        <v>2683</v>
      </c>
      <c r="I487" s="35" t="s">
        <v>2606</v>
      </c>
      <c r="J487" s="16" t="s">
        <v>170</v>
      </c>
      <c r="K487" s="16" t="s">
        <v>293</v>
      </c>
      <c r="L487" s="16" t="s">
        <v>293</v>
      </c>
      <c r="M487" s="16" t="s">
        <v>76</v>
      </c>
      <c r="N487" s="16" t="s">
        <v>76</v>
      </c>
      <c r="O487" s="16" t="s">
        <v>76</v>
      </c>
    </row>
    <row r="488" spans="1:15" hidden="1">
      <c r="A488" s="15">
        <v>587</v>
      </c>
      <c r="B488" s="16">
        <v>4066</v>
      </c>
      <c r="C488" s="17" t="s">
        <v>64</v>
      </c>
      <c r="D488" s="18">
        <v>1063279051</v>
      </c>
      <c r="E488" s="18">
        <v>1063279051</v>
      </c>
      <c r="F488" s="18">
        <v>1063279051</v>
      </c>
      <c r="G488" s="17" t="s">
        <v>2866</v>
      </c>
      <c r="H488" s="16" t="s">
        <v>2683</v>
      </c>
      <c r="I488" s="35" t="s">
        <v>2606</v>
      </c>
      <c r="J488" s="16" t="s">
        <v>170</v>
      </c>
      <c r="K488" s="16" t="s">
        <v>189</v>
      </c>
      <c r="L488" s="16" t="s">
        <v>189</v>
      </c>
      <c r="M488" s="16" t="s">
        <v>190</v>
      </c>
      <c r="N488" s="16" t="s">
        <v>1085</v>
      </c>
      <c r="O488" s="16" t="s">
        <v>1086</v>
      </c>
    </row>
    <row r="489" spans="1:15" hidden="1">
      <c r="A489" s="15">
        <v>588</v>
      </c>
      <c r="B489" s="16">
        <v>4066</v>
      </c>
      <c r="C489" s="17" t="s">
        <v>64</v>
      </c>
      <c r="D489" s="18">
        <v>19276939</v>
      </c>
      <c r="E489" s="18">
        <v>19276939</v>
      </c>
      <c r="F489" s="18">
        <v>19276939</v>
      </c>
      <c r="G489" s="17" t="s">
        <v>2871</v>
      </c>
      <c r="H489" s="16" t="s">
        <v>2683</v>
      </c>
      <c r="I489" s="35" t="s">
        <v>2606</v>
      </c>
      <c r="J489" s="16" t="s">
        <v>170</v>
      </c>
      <c r="K489" s="16" t="s">
        <v>293</v>
      </c>
      <c r="L489" s="16" t="s">
        <v>293</v>
      </c>
      <c r="M489" s="16" t="s">
        <v>76</v>
      </c>
      <c r="N489" s="16" t="s">
        <v>76</v>
      </c>
      <c r="O489" s="16" t="s">
        <v>76</v>
      </c>
    </row>
    <row r="490" spans="1:15" ht="15" customHeight="1">
      <c r="A490" s="15">
        <v>589</v>
      </c>
      <c r="B490" s="16">
        <v>4066</v>
      </c>
      <c r="C490" s="17" t="s">
        <v>112</v>
      </c>
      <c r="D490" s="18">
        <v>27790035</v>
      </c>
      <c r="E490" s="18" t="e">
        <v>#N/A</v>
      </c>
      <c r="F490" s="18" t="e">
        <v>#N/A</v>
      </c>
      <c r="G490" s="17" t="s">
        <v>2876</v>
      </c>
      <c r="H490" s="16" t="s">
        <v>248</v>
      </c>
      <c r="I490" s="35" t="s">
        <v>130</v>
      </c>
      <c r="J490" s="16" t="s">
        <v>170</v>
      </c>
      <c r="K490" s="16" t="s">
        <v>293</v>
      </c>
      <c r="L490" s="16" t="s">
        <v>293</v>
      </c>
      <c r="M490" s="16" t="s">
        <v>76</v>
      </c>
      <c r="N490" s="16" t="s">
        <v>76</v>
      </c>
      <c r="O490" s="16" t="s">
        <v>76</v>
      </c>
    </row>
    <row r="491" spans="1:15" hidden="1">
      <c r="A491" s="15">
        <v>590</v>
      </c>
      <c r="B491" s="16">
        <v>4066</v>
      </c>
      <c r="C491" s="17" t="s">
        <v>112</v>
      </c>
      <c r="D491" s="18">
        <v>52064942</v>
      </c>
      <c r="E491" s="18">
        <v>52064942</v>
      </c>
      <c r="F491" s="18">
        <v>52064942</v>
      </c>
      <c r="G491" s="17" t="s">
        <v>2880</v>
      </c>
      <c r="H491" s="16" t="s">
        <v>258</v>
      </c>
      <c r="I491" s="21" t="s">
        <v>130</v>
      </c>
      <c r="J491" s="16" t="s">
        <v>181</v>
      </c>
      <c r="K491" s="16" t="s">
        <v>305</v>
      </c>
      <c r="L491" s="16" t="s">
        <v>305</v>
      </c>
      <c r="M491" s="16" t="s">
        <v>76</v>
      </c>
      <c r="N491" s="16" t="s">
        <v>76</v>
      </c>
      <c r="O491" s="16" t="s">
        <v>76</v>
      </c>
    </row>
    <row r="492" spans="1:15" hidden="1">
      <c r="A492" s="15">
        <v>591</v>
      </c>
      <c r="B492" s="16">
        <v>4066</v>
      </c>
      <c r="C492" s="17" t="s">
        <v>64</v>
      </c>
      <c r="D492" s="18">
        <v>91291117</v>
      </c>
      <c r="E492" s="18">
        <v>91291117</v>
      </c>
      <c r="F492" s="18">
        <v>91291117</v>
      </c>
      <c r="G492" s="17" t="s">
        <v>2885</v>
      </c>
      <c r="H492" s="16" t="s">
        <v>525</v>
      </c>
      <c r="I492" s="35" t="s">
        <v>455</v>
      </c>
      <c r="J492" s="16" t="s">
        <v>259</v>
      </c>
      <c r="K492" s="16" t="s">
        <v>1474</v>
      </c>
      <c r="L492" s="16" t="s">
        <v>1474</v>
      </c>
      <c r="M492" s="16" t="s">
        <v>76</v>
      </c>
      <c r="N492" s="16" t="s">
        <v>76</v>
      </c>
      <c r="O492" s="16" t="s">
        <v>76</v>
      </c>
    </row>
    <row r="493" spans="1:15">
      <c r="A493" s="15">
        <v>592</v>
      </c>
      <c r="B493" s="16">
        <v>4066</v>
      </c>
      <c r="C493" s="17" t="s">
        <v>64</v>
      </c>
      <c r="D493" s="18">
        <v>79545058</v>
      </c>
      <c r="E493" s="18" t="e">
        <v>#N/A</v>
      </c>
      <c r="F493" s="18">
        <v>79545058</v>
      </c>
      <c r="G493" s="17" t="s">
        <v>2892</v>
      </c>
      <c r="H493" s="16" t="s">
        <v>2683</v>
      </c>
      <c r="I493" s="35" t="s">
        <v>2606</v>
      </c>
      <c r="J493" s="16" t="s">
        <v>170</v>
      </c>
      <c r="K493" s="16" t="s">
        <v>293</v>
      </c>
      <c r="L493" s="16" t="s">
        <v>293</v>
      </c>
      <c r="M493" s="16" t="s">
        <v>76</v>
      </c>
      <c r="N493" s="16" t="s">
        <v>76</v>
      </c>
      <c r="O493" s="16" t="s">
        <v>76</v>
      </c>
    </row>
    <row r="494" spans="1:15" hidden="1">
      <c r="A494" s="15">
        <v>594</v>
      </c>
      <c r="B494" s="16">
        <v>4066</v>
      </c>
      <c r="C494" s="17" t="s">
        <v>64</v>
      </c>
      <c r="D494" s="18">
        <v>7697384</v>
      </c>
      <c r="E494" s="18">
        <v>7697384</v>
      </c>
      <c r="F494" s="18">
        <v>7697384</v>
      </c>
      <c r="G494" s="17" t="s">
        <v>2897</v>
      </c>
      <c r="H494" s="16" t="s">
        <v>525</v>
      </c>
      <c r="I494" s="35" t="s">
        <v>455</v>
      </c>
      <c r="J494" s="16" t="s">
        <v>170</v>
      </c>
      <c r="K494" s="16" t="s">
        <v>351</v>
      </c>
      <c r="L494" s="16" t="s">
        <v>351</v>
      </c>
      <c r="M494" s="16" t="s">
        <v>76</v>
      </c>
      <c r="N494" s="16" t="s">
        <v>76</v>
      </c>
      <c r="O494" s="16" t="s">
        <v>76</v>
      </c>
    </row>
    <row r="495" spans="1:15" hidden="1">
      <c r="A495" s="15">
        <v>595</v>
      </c>
      <c r="B495" s="16">
        <v>4066</v>
      </c>
      <c r="C495" s="17" t="s">
        <v>64</v>
      </c>
      <c r="D495" s="18">
        <v>93130848</v>
      </c>
      <c r="E495" s="18">
        <v>93130848</v>
      </c>
      <c r="F495" s="18">
        <v>93130848</v>
      </c>
      <c r="G495" s="17" t="s">
        <v>2902</v>
      </c>
      <c r="H495" s="16" t="s">
        <v>603</v>
      </c>
      <c r="I495" s="35" t="s">
        <v>455</v>
      </c>
      <c r="J495" s="16" t="s">
        <v>170</v>
      </c>
      <c r="K495" s="16" t="s">
        <v>351</v>
      </c>
      <c r="L495" s="16" t="s">
        <v>351</v>
      </c>
      <c r="M495" s="16" t="s">
        <v>76</v>
      </c>
      <c r="N495" s="16" t="s">
        <v>76</v>
      </c>
      <c r="O495" s="16" t="s">
        <v>76</v>
      </c>
    </row>
    <row r="496" spans="1:15" hidden="1">
      <c r="A496" s="15">
        <v>596</v>
      </c>
      <c r="B496" s="16">
        <v>4066</v>
      </c>
      <c r="C496" s="17" t="s">
        <v>112</v>
      </c>
      <c r="D496" s="18">
        <v>1033766026</v>
      </c>
      <c r="E496" s="18">
        <v>1033766026</v>
      </c>
      <c r="F496" s="18">
        <v>1033766026</v>
      </c>
      <c r="G496" s="17" t="s">
        <v>2908</v>
      </c>
      <c r="H496" s="16" t="s">
        <v>251</v>
      </c>
      <c r="I496" s="35" t="s">
        <v>130</v>
      </c>
      <c r="J496" s="16" t="s">
        <v>2910</v>
      </c>
      <c r="K496" s="16" t="s">
        <v>2910</v>
      </c>
      <c r="L496" s="16" t="s">
        <v>2911</v>
      </c>
      <c r="M496" s="16" t="s">
        <v>76</v>
      </c>
      <c r="N496" s="16" t="s">
        <v>76</v>
      </c>
      <c r="O496" s="16" t="s">
        <v>76</v>
      </c>
    </row>
    <row r="497" spans="1:15" hidden="1">
      <c r="A497" s="15">
        <v>597</v>
      </c>
      <c r="B497" s="16">
        <v>4066</v>
      </c>
      <c r="C497" s="17" t="s">
        <v>64</v>
      </c>
      <c r="D497" s="18">
        <v>98380339</v>
      </c>
      <c r="E497" s="18">
        <v>98380339</v>
      </c>
      <c r="F497" s="18" t="e">
        <v>#N/A</v>
      </c>
      <c r="G497" s="17" t="s">
        <v>2917</v>
      </c>
      <c r="H497" s="16" t="s">
        <v>525</v>
      </c>
      <c r="I497" s="35" t="s">
        <v>455</v>
      </c>
      <c r="J497" s="16" t="s">
        <v>170</v>
      </c>
      <c r="K497" s="16" t="s">
        <v>574</v>
      </c>
      <c r="L497" s="16" t="s">
        <v>574</v>
      </c>
      <c r="M497" s="16" t="s">
        <v>463</v>
      </c>
      <c r="N497" s="16" t="s">
        <v>464</v>
      </c>
      <c r="O497" s="16" t="s">
        <v>465</v>
      </c>
    </row>
    <row r="498" spans="1:15">
      <c r="A498" s="15">
        <v>599</v>
      </c>
      <c r="B498" s="16">
        <v>4066</v>
      </c>
      <c r="C498" s="17" t="s">
        <v>64</v>
      </c>
      <c r="D498" s="18">
        <v>94430961</v>
      </c>
      <c r="E498" s="18" t="e">
        <v>#N/A</v>
      </c>
      <c r="F498" s="18" t="e">
        <v>#N/A</v>
      </c>
      <c r="G498" s="17" t="s">
        <v>2921</v>
      </c>
      <c r="H498" s="16" t="s">
        <v>603</v>
      </c>
      <c r="I498" s="35" t="s">
        <v>455</v>
      </c>
      <c r="J498" s="16" t="s">
        <v>170</v>
      </c>
      <c r="K498" s="16" t="s">
        <v>432</v>
      </c>
      <c r="L498" s="16" t="s">
        <v>432</v>
      </c>
      <c r="M498" s="16" t="s">
        <v>433</v>
      </c>
      <c r="N498" s="16" t="s">
        <v>434</v>
      </c>
      <c r="O498" s="16" t="s">
        <v>435</v>
      </c>
    </row>
    <row r="499" spans="1:15" hidden="1">
      <c r="A499" s="15">
        <v>600</v>
      </c>
      <c r="B499" s="16">
        <v>4066</v>
      </c>
      <c r="C499" s="17" t="s">
        <v>64</v>
      </c>
      <c r="D499" s="18">
        <v>74182685</v>
      </c>
      <c r="E499" s="18">
        <v>74182685</v>
      </c>
      <c r="F499" s="18">
        <v>74182685</v>
      </c>
      <c r="G499" s="17" t="s">
        <v>2925</v>
      </c>
      <c r="H499" s="16" t="s">
        <v>603</v>
      </c>
      <c r="I499" s="21" t="s">
        <v>455</v>
      </c>
      <c r="J499" s="16" t="s">
        <v>181</v>
      </c>
      <c r="K499" s="16" t="s">
        <v>338</v>
      </c>
      <c r="L499" s="16" t="s">
        <v>338</v>
      </c>
      <c r="M499" s="16" t="s">
        <v>76</v>
      </c>
      <c r="N499" s="16" t="s">
        <v>76</v>
      </c>
      <c r="O499" s="16" t="s">
        <v>76</v>
      </c>
    </row>
    <row r="500" spans="1:15" hidden="1">
      <c r="A500" s="15">
        <v>603</v>
      </c>
      <c r="B500" s="16">
        <v>4066</v>
      </c>
      <c r="C500" s="17" t="s">
        <v>64</v>
      </c>
      <c r="D500" s="18">
        <v>6775770</v>
      </c>
      <c r="E500" s="18">
        <v>6775770</v>
      </c>
      <c r="F500" s="18">
        <v>6775770</v>
      </c>
      <c r="G500" s="17" t="s">
        <v>2930</v>
      </c>
      <c r="H500" s="16" t="s">
        <v>982</v>
      </c>
      <c r="I500" s="35" t="s">
        <v>983</v>
      </c>
      <c r="J500" s="16" t="s">
        <v>170</v>
      </c>
      <c r="K500" s="16" t="s">
        <v>416</v>
      </c>
      <c r="L500" s="16" t="s">
        <v>416</v>
      </c>
      <c r="M500" s="16" t="s">
        <v>76</v>
      </c>
      <c r="N500" s="16" t="s">
        <v>76</v>
      </c>
      <c r="O500" s="16" t="s">
        <v>76</v>
      </c>
    </row>
    <row r="501" spans="1:15" hidden="1">
      <c r="A501" s="15">
        <v>604</v>
      </c>
      <c r="B501" s="16">
        <v>4066</v>
      </c>
      <c r="C501" s="17" t="s">
        <v>112</v>
      </c>
      <c r="D501" s="18">
        <v>52859286</v>
      </c>
      <c r="E501" s="18">
        <v>52859286</v>
      </c>
      <c r="F501" s="18">
        <v>52859286</v>
      </c>
      <c r="G501" s="17" t="s">
        <v>2935</v>
      </c>
      <c r="H501" s="16" t="s">
        <v>603</v>
      </c>
      <c r="I501" s="35" t="s">
        <v>455</v>
      </c>
      <c r="J501" s="16" t="s">
        <v>159</v>
      </c>
      <c r="K501" s="16" t="s">
        <v>2937</v>
      </c>
      <c r="L501" s="16" t="s">
        <v>2937</v>
      </c>
      <c r="M501" s="16" t="s">
        <v>76</v>
      </c>
      <c r="N501" s="16" t="s">
        <v>76</v>
      </c>
      <c r="O501" s="16" t="s">
        <v>76</v>
      </c>
    </row>
    <row r="502" spans="1:15" hidden="1">
      <c r="A502" s="15">
        <v>605</v>
      </c>
      <c r="B502" s="16">
        <v>4066</v>
      </c>
      <c r="C502" s="17" t="s">
        <v>64</v>
      </c>
      <c r="D502" s="18">
        <v>94460159</v>
      </c>
      <c r="E502" s="18">
        <v>94460159</v>
      </c>
      <c r="F502" s="18">
        <v>94460159</v>
      </c>
      <c r="G502" s="17" t="s">
        <v>2942</v>
      </c>
      <c r="H502" s="16" t="s">
        <v>822</v>
      </c>
      <c r="I502" s="35" t="s">
        <v>455</v>
      </c>
      <c r="J502" s="16" t="s">
        <v>170</v>
      </c>
      <c r="K502" s="16" t="s">
        <v>432</v>
      </c>
      <c r="L502" s="16" t="s">
        <v>432</v>
      </c>
      <c r="M502" s="16" t="s">
        <v>433</v>
      </c>
      <c r="N502" s="16" t="s">
        <v>434</v>
      </c>
      <c r="O502" s="16" t="s">
        <v>435</v>
      </c>
    </row>
    <row r="503" spans="1:15">
      <c r="A503" s="15">
        <v>607</v>
      </c>
      <c r="B503" s="16">
        <v>4066</v>
      </c>
      <c r="C503" s="17" t="s">
        <v>112</v>
      </c>
      <c r="D503" s="18">
        <v>40325843</v>
      </c>
      <c r="E503" s="18" t="e">
        <v>#N/A</v>
      </c>
      <c r="F503" s="18">
        <v>40325843</v>
      </c>
      <c r="G503" s="17" t="s">
        <v>2945</v>
      </c>
      <c r="H503" s="16" t="s">
        <v>822</v>
      </c>
      <c r="I503" s="35" t="s">
        <v>455</v>
      </c>
      <c r="J503" s="16" t="s">
        <v>170</v>
      </c>
      <c r="K503" s="16" t="s">
        <v>293</v>
      </c>
      <c r="L503" s="16" t="s">
        <v>293</v>
      </c>
      <c r="M503" s="16" t="s">
        <v>76</v>
      </c>
      <c r="N503" s="16" t="s">
        <v>76</v>
      </c>
      <c r="O503" s="16" t="s">
        <v>76</v>
      </c>
    </row>
    <row r="504" spans="1:15" hidden="1">
      <c r="A504" s="15">
        <v>608</v>
      </c>
      <c r="B504" s="16">
        <v>4066</v>
      </c>
      <c r="C504" s="17" t="s">
        <v>64</v>
      </c>
      <c r="D504" s="18">
        <v>79424615</v>
      </c>
      <c r="E504" s="18">
        <v>79424615</v>
      </c>
      <c r="F504" s="18">
        <v>79424615</v>
      </c>
      <c r="G504" s="17" t="s">
        <v>2951</v>
      </c>
      <c r="H504" s="16" t="s">
        <v>2952</v>
      </c>
      <c r="I504" s="35" t="s">
        <v>116</v>
      </c>
      <c r="J504" s="16" t="s">
        <v>259</v>
      </c>
      <c r="K504" s="16" t="s">
        <v>1583</v>
      </c>
      <c r="L504" s="16" t="s">
        <v>1583</v>
      </c>
      <c r="M504" s="16" t="s">
        <v>76</v>
      </c>
      <c r="N504" s="16" t="s">
        <v>76</v>
      </c>
      <c r="O504" s="16" t="s">
        <v>76</v>
      </c>
    </row>
    <row r="505" spans="1:15">
      <c r="A505" s="15">
        <v>609</v>
      </c>
      <c r="B505" s="16">
        <v>4066</v>
      </c>
      <c r="C505" s="17" t="s">
        <v>112</v>
      </c>
      <c r="D505" s="18">
        <v>52827372</v>
      </c>
      <c r="E505" s="18" t="e">
        <v>#N/A</v>
      </c>
      <c r="F505" s="18" t="e">
        <v>#N/A</v>
      </c>
      <c r="G505" s="17" t="s">
        <v>2959</v>
      </c>
      <c r="H505" s="16" t="s">
        <v>2962</v>
      </c>
      <c r="I505" s="35" t="s">
        <v>116</v>
      </c>
      <c r="J505" s="16" t="s">
        <v>170</v>
      </c>
      <c r="K505" s="16" t="s">
        <v>351</v>
      </c>
      <c r="L505" s="16" t="s">
        <v>351</v>
      </c>
      <c r="M505" s="16" t="s">
        <v>76</v>
      </c>
      <c r="N505" s="16" t="s">
        <v>76</v>
      </c>
      <c r="O505" s="16" t="s">
        <v>76</v>
      </c>
    </row>
    <row r="506" spans="1:15" hidden="1">
      <c r="A506" s="15">
        <v>610</v>
      </c>
      <c r="B506" s="16">
        <v>4066</v>
      </c>
      <c r="C506" s="17" t="s">
        <v>112</v>
      </c>
      <c r="D506" s="18">
        <v>20370319</v>
      </c>
      <c r="E506" s="18">
        <v>20370319</v>
      </c>
      <c r="F506" s="18">
        <v>20370319</v>
      </c>
      <c r="G506" s="17" t="s">
        <v>2966</v>
      </c>
      <c r="H506" s="16" t="s">
        <v>2968</v>
      </c>
      <c r="I506" s="35" t="s">
        <v>116</v>
      </c>
      <c r="J506" s="16" t="s">
        <v>170</v>
      </c>
      <c r="K506" s="16" t="s">
        <v>293</v>
      </c>
      <c r="L506" s="16" t="s">
        <v>293</v>
      </c>
      <c r="M506" s="16" t="s">
        <v>76</v>
      </c>
      <c r="N506" s="16" t="s">
        <v>76</v>
      </c>
      <c r="O506" s="16" t="s">
        <v>76</v>
      </c>
    </row>
    <row r="507" spans="1:15" hidden="1">
      <c r="A507" s="15">
        <v>616</v>
      </c>
      <c r="B507" s="16">
        <v>4066</v>
      </c>
      <c r="C507" s="17" t="s">
        <v>64</v>
      </c>
      <c r="D507" s="18">
        <v>1233889464</v>
      </c>
      <c r="E507" s="18">
        <v>1233889464</v>
      </c>
      <c r="F507" s="18">
        <v>1233889464</v>
      </c>
      <c r="G507" s="17" t="s">
        <v>2973</v>
      </c>
      <c r="H507" s="16" t="s">
        <v>2975</v>
      </c>
      <c r="I507" s="21" t="s">
        <v>917</v>
      </c>
      <c r="J507" s="16" t="s">
        <v>181</v>
      </c>
      <c r="K507" s="16" t="s">
        <v>338</v>
      </c>
      <c r="L507" s="16" t="s">
        <v>338</v>
      </c>
      <c r="M507" s="16" t="s">
        <v>76</v>
      </c>
      <c r="N507" s="16" t="s">
        <v>76</v>
      </c>
      <c r="O507" s="16" t="s">
        <v>76</v>
      </c>
    </row>
    <row r="508" spans="1:15">
      <c r="A508" s="15">
        <v>617</v>
      </c>
      <c r="B508" s="16">
        <v>4066</v>
      </c>
      <c r="C508" s="17" t="s">
        <v>112</v>
      </c>
      <c r="D508" s="18">
        <v>66660008</v>
      </c>
      <c r="E508" s="18" t="e">
        <v>#N/A</v>
      </c>
      <c r="F508" s="18">
        <v>66660008</v>
      </c>
      <c r="G508" s="17" t="s">
        <v>2980</v>
      </c>
      <c r="H508" s="16" t="s">
        <v>916</v>
      </c>
      <c r="I508" s="35" t="s">
        <v>917</v>
      </c>
      <c r="J508" s="16" t="s">
        <v>170</v>
      </c>
      <c r="K508" s="16" t="s">
        <v>432</v>
      </c>
      <c r="L508" s="16" t="s">
        <v>432</v>
      </c>
      <c r="M508" s="16" t="s">
        <v>433</v>
      </c>
      <c r="N508" s="16" t="s">
        <v>434</v>
      </c>
      <c r="O508" s="16" t="s">
        <v>435</v>
      </c>
    </row>
    <row r="509" spans="1:15" hidden="1">
      <c r="A509" s="15">
        <v>618</v>
      </c>
      <c r="B509" s="16">
        <v>4066</v>
      </c>
      <c r="C509" s="17" t="s">
        <v>112</v>
      </c>
      <c r="D509" s="18">
        <v>60399761</v>
      </c>
      <c r="E509" s="18">
        <v>60399761</v>
      </c>
      <c r="F509" s="18">
        <v>60399761</v>
      </c>
      <c r="G509" s="17" t="s">
        <v>2986</v>
      </c>
      <c r="H509" s="16" t="s">
        <v>916</v>
      </c>
      <c r="I509" s="35" t="s">
        <v>917</v>
      </c>
      <c r="J509" s="16" t="s">
        <v>170</v>
      </c>
      <c r="K509" s="16" t="s">
        <v>231</v>
      </c>
      <c r="L509" s="16" t="s">
        <v>231</v>
      </c>
      <c r="M509" s="16" t="s">
        <v>145</v>
      </c>
      <c r="N509" s="16" t="s">
        <v>146</v>
      </c>
      <c r="O509" s="16" t="s">
        <v>147</v>
      </c>
    </row>
    <row r="510" spans="1:15">
      <c r="A510" s="15">
        <v>619</v>
      </c>
      <c r="B510" s="16">
        <v>4066</v>
      </c>
      <c r="C510" s="17" t="s">
        <v>64</v>
      </c>
      <c r="D510" s="18">
        <v>3140602</v>
      </c>
      <c r="E510" s="18" t="e">
        <v>#N/A</v>
      </c>
      <c r="F510" s="18">
        <v>3140602</v>
      </c>
      <c r="G510" s="17" t="s">
        <v>2991</v>
      </c>
      <c r="H510" s="16" t="s">
        <v>1629</v>
      </c>
      <c r="I510" s="35" t="s">
        <v>1567</v>
      </c>
      <c r="J510" s="16" t="s">
        <v>259</v>
      </c>
      <c r="K510" s="16" t="s">
        <v>2992</v>
      </c>
      <c r="L510" s="16" t="s">
        <v>2992</v>
      </c>
      <c r="M510" s="16" t="s">
        <v>76</v>
      </c>
      <c r="N510" s="16" t="s">
        <v>76</v>
      </c>
      <c r="O510" s="16" t="s">
        <v>76</v>
      </c>
    </row>
    <row r="511" spans="1:15" hidden="1">
      <c r="A511" s="15">
        <v>620</v>
      </c>
      <c r="B511" s="16">
        <v>4066</v>
      </c>
      <c r="C511" s="17" t="s">
        <v>64</v>
      </c>
      <c r="D511" s="18">
        <v>88179254</v>
      </c>
      <c r="E511" s="18">
        <v>88179254</v>
      </c>
      <c r="F511" s="18">
        <v>88179254</v>
      </c>
      <c r="G511" s="17" t="s">
        <v>2999</v>
      </c>
      <c r="H511" s="16" t="s">
        <v>1629</v>
      </c>
      <c r="I511" s="35" t="s">
        <v>1567</v>
      </c>
      <c r="J511" s="16" t="s">
        <v>170</v>
      </c>
      <c r="K511" s="16" t="s">
        <v>231</v>
      </c>
      <c r="L511" s="16" t="s">
        <v>231</v>
      </c>
      <c r="M511" s="16" t="s">
        <v>145</v>
      </c>
      <c r="N511" s="16" t="s">
        <v>146</v>
      </c>
      <c r="O511" s="16" t="s">
        <v>147</v>
      </c>
    </row>
    <row r="512" spans="1:15" hidden="1">
      <c r="A512" s="15">
        <v>621</v>
      </c>
      <c r="B512" s="16">
        <v>4066</v>
      </c>
      <c r="C512" s="17" t="s">
        <v>64</v>
      </c>
      <c r="D512" s="18">
        <v>93373241</v>
      </c>
      <c r="E512" s="18">
        <v>93373241</v>
      </c>
      <c r="F512" s="18">
        <v>93373241</v>
      </c>
      <c r="G512" s="17" t="s">
        <v>3005</v>
      </c>
      <c r="H512" s="16" t="s">
        <v>358</v>
      </c>
      <c r="I512" s="35" t="s">
        <v>284</v>
      </c>
      <c r="J512" s="16" t="s">
        <v>170</v>
      </c>
      <c r="K512" s="16" t="s">
        <v>324</v>
      </c>
      <c r="L512" s="16" t="s">
        <v>324</v>
      </c>
      <c r="M512" s="16" t="s">
        <v>76</v>
      </c>
      <c r="N512" s="16" t="s">
        <v>76</v>
      </c>
      <c r="O512" s="16" t="s">
        <v>76</v>
      </c>
    </row>
    <row r="513" spans="1:15" hidden="1">
      <c r="A513" s="15">
        <v>622</v>
      </c>
      <c r="B513" s="16">
        <v>4066</v>
      </c>
      <c r="C513" s="17" t="s">
        <v>64</v>
      </c>
      <c r="D513" s="18">
        <v>6773199</v>
      </c>
      <c r="E513" s="18">
        <v>6773199</v>
      </c>
      <c r="F513" s="18">
        <v>6773199</v>
      </c>
      <c r="G513" s="17" t="s">
        <v>3011</v>
      </c>
      <c r="H513" s="16" t="s">
        <v>139</v>
      </c>
      <c r="I513" s="35" t="s">
        <v>140</v>
      </c>
      <c r="J513" s="16" t="s">
        <v>170</v>
      </c>
      <c r="K513" s="16" t="s">
        <v>351</v>
      </c>
      <c r="L513" s="16" t="s">
        <v>351</v>
      </c>
      <c r="M513" s="16" t="s">
        <v>76</v>
      </c>
      <c r="N513" s="16" t="s">
        <v>76</v>
      </c>
      <c r="O513" s="16" t="s">
        <v>76</v>
      </c>
    </row>
    <row r="514" spans="1:15">
      <c r="A514" s="15">
        <v>623</v>
      </c>
      <c r="B514" s="16">
        <v>4066</v>
      </c>
      <c r="C514" s="17" t="s">
        <v>112</v>
      </c>
      <c r="D514" s="18">
        <v>52964887</v>
      </c>
      <c r="E514" s="18" t="e">
        <v>#N/A</v>
      </c>
      <c r="F514" s="18" t="e">
        <v>#N/A</v>
      </c>
      <c r="G514" s="17" t="s">
        <v>3018</v>
      </c>
      <c r="H514" s="16" t="s">
        <v>139</v>
      </c>
      <c r="I514" s="35" t="s">
        <v>140</v>
      </c>
      <c r="J514" s="16" t="s">
        <v>259</v>
      </c>
      <c r="K514" s="16" t="s">
        <v>918</v>
      </c>
      <c r="L514" s="16" t="s">
        <v>918</v>
      </c>
      <c r="M514" s="16" t="s">
        <v>76</v>
      </c>
      <c r="N514" s="16" t="s">
        <v>76</v>
      </c>
      <c r="O514" s="16" t="s">
        <v>76</v>
      </c>
    </row>
    <row r="515" spans="1:15" hidden="1">
      <c r="A515" s="15">
        <v>624</v>
      </c>
      <c r="B515" s="16">
        <v>4066</v>
      </c>
      <c r="C515" s="17" t="s">
        <v>112</v>
      </c>
      <c r="D515" s="18">
        <v>49743899</v>
      </c>
      <c r="E515" s="18">
        <v>49743899</v>
      </c>
      <c r="F515" s="18">
        <v>49743899</v>
      </c>
      <c r="G515" s="17" t="s">
        <v>3023</v>
      </c>
      <c r="H515" s="16" t="s">
        <v>139</v>
      </c>
      <c r="I515" s="35" t="s">
        <v>140</v>
      </c>
      <c r="J515" s="16" t="s">
        <v>170</v>
      </c>
      <c r="K515" s="16" t="s">
        <v>531</v>
      </c>
      <c r="L515" s="16" t="s">
        <v>531</v>
      </c>
      <c r="M515" s="16" t="s">
        <v>421</v>
      </c>
      <c r="N515" s="16" t="s">
        <v>422</v>
      </c>
      <c r="O515" s="16" t="s">
        <v>423</v>
      </c>
    </row>
    <row r="516" spans="1:15">
      <c r="A516" s="15">
        <v>625</v>
      </c>
      <c r="B516" s="16">
        <v>4066</v>
      </c>
      <c r="C516" s="17" t="s">
        <v>64</v>
      </c>
      <c r="D516" s="18">
        <v>79117370</v>
      </c>
      <c r="E516" s="18" t="e">
        <v>#N/A</v>
      </c>
      <c r="F516" s="18">
        <v>79117370</v>
      </c>
      <c r="G516" s="17" t="s">
        <v>3029</v>
      </c>
      <c r="H516" s="16" t="s">
        <v>139</v>
      </c>
      <c r="I516" s="35" t="s">
        <v>140</v>
      </c>
      <c r="J516" s="16" t="s">
        <v>259</v>
      </c>
      <c r="K516" s="16" t="s">
        <v>331</v>
      </c>
      <c r="L516" s="16" t="s">
        <v>331</v>
      </c>
      <c r="M516" s="16" t="s">
        <v>76</v>
      </c>
      <c r="N516" s="16" t="s">
        <v>76</v>
      </c>
      <c r="O516" s="16" t="s">
        <v>76</v>
      </c>
    </row>
    <row r="517" spans="1:15" hidden="1">
      <c r="A517" s="15">
        <v>626</v>
      </c>
      <c r="B517" s="16">
        <v>4066</v>
      </c>
      <c r="C517" s="17" t="s">
        <v>64</v>
      </c>
      <c r="D517" s="18">
        <v>79788598</v>
      </c>
      <c r="E517" s="18">
        <v>79788598</v>
      </c>
      <c r="F517" s="18">
        <v>79788598</v>
      </c>
      <c r="G517" s="17" t="s">
        <v>3034</v>
      </c>
      <c r="H517" s="16" t="s">
        <v>139</v>
      </c>
      <c r="I517" s="35" t="s">
        <v>140</v>
      </c>
      <c r="J517" s="16" t="s">
        <v>259</v>
      </c>
      <c r="K517" s="16" t="s">
        <v>1331</v>
      </c>
      <c r="L517" s="16" t="s">
        <v>1331</v>
      </c>
      <c r="M517" s="16" t="s">
        <v>76</v>
      </c>
      <c r="N517" s="16" t="s">
        <v>76</v>
      </c>
      <c r="O517" s="16" t="s">
        <v>76</v>
      </c>
    </row>
    <row r="518" spans="1:15" hidden="1">
      <c r="A518" s="15">
        <v>627</v>
      </c>
      <c r="B518" s="16">
        <v>4066</v>
      </c>
      <c r="C518" s="17" t="s">
        <v>64</v>
      </c>
      <c r="D518" s="18">
        <v>1102812336</v>
      </c>
      <c r="E518" s="18">
        <v>1102812336</v>
      </c>
      <c r="F518" s="18">
        <v>1102812336</v>
      </c>
      <c r="G518" s="17" t="s">
        <v>3039</v>
      </c>
      <c r="H518" s="16" t="s">
        <v>139</v>
      </c>
      <c r="I518" s="35" t="s">
        <v>140</v>
      </c>
      <c r="J518" s="16" t="s">
        <v>259</v>
      </c>
      <c r="K518" s="16" t="s">
        <v>984</v>
      </c>
      <c r="L518" s="16" t="s">
        <v>984</v>
      </c>
      <c r="M518" s="16" t="s">
        <v>76</v>
      </c>
      <c r="N518" s="16" t="s">
        <v>76</v>
      </c>
      <c r="O518" s="16" t="s">
        <v>76</v>
      </c>
    </row>
    <row r="519" spans="1:15">
      <c r="A519" s="15">
        <v>628</v>
      </c>
      <c r="B519" s="16">
        <v>4066</v>
      </c>
      <c r="C519" s="59" t="s">
        <v>64</v>
      </c>
      <c r="D519" s="18">
        <v>79584543</v>
      </c>
      <c r="E519" s="18" t="e">
        <v>#N/A</v>
      </c>
      <c r="F519" s="18">
        <v>79584543</v>
      </c>
      <c r="G519" s="17" t="s">
        <v>3046</v>
      </c>
      <c r="H519" s="16" t="s">
        <v>487</v>
      </c>
      <c r="I519" s="35" t="s">
        <v>455</v>
      </c>
      <c r="J519" s="16" t="s">
        <v>170</v>
      </c>
      <c r="K519" s="16" t="s">
        <v>519</v>
      </c>
      <c r="L519" s="16" t="s">
        <v>519</v>
      </c>
      <c r="M519" s="16" t="s">
        <v>339</v>
      </c>
      <c r="N519" s="16" t="s">
        <v>340</v>
      </c>
      <c r="O519" s="16" t="s">
        <v>341</v>
      </c>
    </row>
    <row r="520" spans="1:15" hidden="1">
      <c r="A520" s="15">
        <v>630</v>
      </c>
      <c r="B520" s="16">
        <v>4066</v>
      </c>
      <c r="C520" s="17" t="s">
        <v>64</v>
      </c>
      <c r="D520" s="18">
        <v>79592007</v>
      </c>
      <c r="E520" s="18">
        <v>79592007</v>
      </c>
      <c r="F520" s="18">
        <v>79592007</v>
      </c>
      <c r="G520" s="17" t="s">
        <v>3051</v>
      </c>
      <c r="H520" s="16" t="s">
        <v>525</v>
      </c>
      <c r="I520" s="35" t="s">
        <v>455</v>
      </c>
      <c r="J520" s="16" t="s">
        <v>170</v>
      </c>
      <c r="K520" s="16" t="s">
        <v>723</v>
      </c>
      <c r="L520" s="16" t="s">
        <v>723</v>
      </c>
      <c r="M520" s="16" t="s">
        <v>76</v>
      </c>
      <c r="N520" s="16" t="s">
        <v>76</v>
      </c>
      <c r="O520" s="16" t="s">
        <v>76</v>
      </c>
    </row>
    <row r="521" spans="1:15" hidden="1">
      <c r="A521" s="15">
        <v>632</v>
      </c>
      <c r="B521" s="16">
        <v>4066</v>
      </c>
      <c r="C521" s="17" t="s">
        <v>64</v>
      </c>
      <c r="D521" s="18">
        <v>80401391</v>
      </c>
      <c r="E521" s="18">
        <v>80401391</v>
      </c>
      <c r="F521" s="18">
        <v>80401391</v>
      </c>
      <c r="G521" s="17" t="s">
        <v>3055</v>
      </c>
      <c r="H521" s="16" t="s">
        <v>525</v>
      </c>
      <c r="I521" s="35" t="s">
        <v>455</v>
      </c>
      <c r="J521" s="16" t="s">
        <v>170</v>
      </c>
      <c r="K521" s="16" t="s">
        <v>574</v>
      </c>
      <c r="L521" s="16" t="s">
        <v>574</v>
      </c>
      <c r="M521" s="16" t="s">
        <v>463</v>
      </c>
      <c r="N521" s="16" t="s">
        <v>510</v>
      </c>
      <c r="O521" s="16" t="s">
        <v>511</v>
      </c>
    </row>
    <row r="522" spans="1:15">
      <c r="A522" s="15">
        <v>633</v>
      </c>
      <c r="B522" s="16">
        <v>4066</v>
      </c>
      <c r="C522" s="17" t="s">
        <v>112</v>
      </c>
      <c r="D522" s="18">
        <v>37559158</v>
      </c>
      <c r="E522" s="18" t="e">
        <v>#N/A</v>
      </c>
      <c r="F522" s="18">
        <v>37559158</v>
      </c>
      <c r="G522" s="17" t="s">
        <v>3059</v>
      </c>
      <c r="H522" s="16" t="s">
        <v>525</v>
      </c>
      <c r="I522" s="35" t="s">
        <v>455</v>
      </c>
      <c r="J522" s="16" t="s">
        <v>170</v>
      </c>
      <c r="K522" s="16" t="s">
        <v>231</v>
      </c>
      <c r="L522" s="16" t="s">
        <v>231</v>
      </c>
      <c r="M522" s="16" t="s">
        <v>145</v>
      </c>
      <c r="N522" s="16" t="s">
        <v>558</v>
      </c>
      <c r="O522" s="16" t="s">
        <v>559</v>
      </c>
    </row>
    <row r="523" spans="1:15" hidden="1">
      <c r="A523" s="15">
        <v>634</v>
      </c>
      <c r="B523" s="16">
        <v>4066</v>
      </c>
      <c r="C523" s="17" t="s">
        <v>64</v>
      </c>
      <c r="D523" s="18">
        <v>9763739</v>
      </c>
      <c r="E523" s="18">
        <v>9763739</v>
      </c>
      <c r="F523" s="18">
        <v>9763739</v>
      </c>
      <c r="G523" s="17" t="s">
        <v>3063</v>
      </c>
      <c r="H523" s="16" t="s">
        <v>525</v>
      </c>
      <c r="I523" s="35" t="s">
        <v>455</v>
      </c>
      <c r="J523" s="16" t="s">
        <v>170</v>
      </c>
      <c r="K523" s="16" t="s">
        <v>432</v>
      </c>
      <c r="L523" s="16" t="s">
        <v>432</v>
      </c>
      <c r="M523" s="16" t="s">
        <v>433</v>
      </c>
      <c r="N523" s="16" t="s">
        <v>434</v>
      </c>
      <c r="O523" s="16" t="s">
        <v>435</v>
      </c>
    </row>
    <row r="524" spans="1:15" hidden="1">
      <c r="A524" s="15">
        <v>635</v>
      </c>
      <c r="B524" s="16">
        <v>4066</v>
      </c>
      <c r="C524" s="17" t="s">
        <v>64</v>
      </c>
      <c r="D524" s="18">
        <v>78709617</v>
      </c>
      <c r="E524" s="18">
        <v>78709617</v>
      </c>
      <c r="F524" s="18">
        <v>78709617</v>
      </c>
      <c r="G524" s="17" t="s">
        <v>3067</v>
      </c>
      <c r="H524" s="16" t="s">
        <v>525</v>
      </c>
      <c r="I524" s="35" t="s">
        <v>455</v>
      </c>
      <c r="J524" s="16" t="s">
        <v>170</v>
      </c>
      <c r="K524" s="16" t="s">
        <v>531</v>
      </c>
      <c r="L524" s="16" t="s">
        <v>531</v>
      </c>
      <c r="M524" s="16" t="s">
        <v>421</v>
      </c>
      <c r="N524" s="16" t="s">
        <v>422</v>
      </c>
      <c r="O524" s="16" t="s">
        <v>423</v>
      </c>
    </row>
    <row r="525" spans="1:15" hidden="1">
      <c r="A525" s="15">
        <v>636</v>
      </c>
      <c r="B525" s="16">
        <v>4066</v>
      </c>
      <c r="C525" s="17" t="s">
        <v>64</v>
      </c>
      <c r="D525" s="18">
        <v>79992178</v>
      </c>
      <c r="E525" s="18">
        <v>79992178</v>
      </c>
      <c r="F525" s="18">
        <v>79992178</v>
      </c>
      <c r="G525" s="17" t="s">
        <v>3070</v>
      </c>
      <c r="H525" s="16" t="s">
        <v>603</v>
      </c>
      <c r="I525" s="35" t="s">
        <v>455</v>
      </c>
      <c r="J525" s="16" t="s">
        <v>170</v>
      </c>
      <c r="K525" s="16" t="s">
        <v>293</v>
      </c>
      <c r="L525" s="16" t="s">
        <v>293</v>
      </c>
      <c r="M525" s="16" t="s">
        <v>76</v>
      </c>
      <c r="N525" s="16" t="s">
        <v>76</v>
      </c>
      <c r="O525" s="16" t="s">
        <v>76</v>
      </c>
    </row>
    <row r="526" spans="1:15" hidden="1">
      <c r="A526" s="15">
        <v>637</v>
      </c>
      <c r="B526" s="16">
        <v>4066</v>
      </c>
      <c r="C526" s="17" t="s">
        <v>64</v>
      </c>
      <c r="D526" s="18">
        <v>80489193</v>
      </c>
      <c r="E526" s="18">
        <v>80489193</v>
      </c>
      <c r="F526" s="18">
        <v>80489193</v>
      </c>
      <c r="G526" s="17" t="s">
        <v>3075</v>
      </c>
      <c r="H526" s="16" t="s">
        <v>603</v>
      </c>
      <c r="I526" s="35" t="s">
        <v>455</v>
      </c>
      <c r="J526" s="16" t="s">
        <v>170</v>
      </c>
      <c r="K526" s="16" t="s">
        <v>293</v>
      </c>
      <c r="L526" s="16" t="s">
        <v>293</v>
      </c>
      <c r="M526" s="16" t="s">
        <v>76</v>
      </c>
      <c r="N526" s="16" t="s">
        <v>76</v>
      </c>
      <c r="O526" s="16" t="s">
        <v>76</v>
      </c>
    </row>
    <row r="527" spans="1:15" hidden="1">
      <c r="A527" s="15">
        <v>638</v>
      </c>
      <c r="B527" s="16">
        <v>4066</v>
      </c>
      <c r="C527" s="17" t="s">
        <v>64</v>
      </c>
      <c r="D527" s="18">
        <v>15532834</v>
      </c>
      <c r="E527" s="18">
        <v>15532834</v>
      </c>
      <c r="F527" s="18">
        <v>15532834</v>
      </c>
      <c r="G527" s="17" t="s">
        <v>3079</v>
      </c>
      <c r="H527" s="16" t="s">
        <v>603</v>
      </c>
      <c r="I527" s="35" t="s">
        <v>455</v>
      </c>
      <c r="J527" s="16" t="s">
        <v>170</v>
      </c>
      <c r="K527" s="16" t="s">
        <v>231</v>
      </c>
      <c r="L527" s="16" t="s">
        <v>231</v>
      </c>
      <c r="M527" s="16" t="s">
        <v>145</v>
      </c>
      <c r="N527" s="16" t="s">
        <v>146</v>
      </c>
      <c r="O527" s="16" t="s">
        <v>147</v>
      </c>
    </row>
    <row r="528" spans="1:15" hidden="1">
      <c r="A528" s="15">
        <v>640</v>
      </c>
      <c r="B528" s="16">
        <v>4066</v>
      </c>
      <c r="C528" s="17" t="s">
        <v>112</v>
      </c>
      <c r="D528" s="18">
        <v>52480809</v>
      </c>
      <c r="E528" s="18">
        <v>52480809</v>
      </c>
      <c r="F528" s="18">
        <v>52480809</v>
      </c>
      <c r="G528" s="17" t="s">
        <v>3084</v>
      </c>
      <c r="H528" s="16" t="s">
        <v>237</v>
      </c>
      <c r="I528" s="35" t="s">
        <v>116</v>
      </c>
      <c r="J528" s="16" t="s">
        <v>143</v>
      </c>
      <c r="K528" s="16" t="s">
        <v>238</v>
      </c>
      <c r="L528" s="16" t="s">
        <v>238</v>
      </c>
      <c r="M528" s="16" t="s">
        <v>76</v>
      </c>
      <c r="N528" s="16" t="s">
        <v>76</v>
      </c>
      <c r="O528" s="16" t="s">
        <v>76</v>
      </c>
    </row>
    <row r="529" spans="1:15" ht="22.5" hidden="1">
      <c r="A529" s="15">
        <v>641</v>
      </c>
      <c r="B529" s="16">
        <v>4066</v>
      </c>
      <c r="C529" s="17" t="s">
        <v>64</v>
      </c>
      <c r="D529" s="18">
        <v>80205484</v>
      </c>
      <c r="E529" s="18">
        <v>80205484</v>
      </c>
      <c r="F529" s="18">
        <v>80205484</v>
      </c>
      <c r="G529" s="17" t="s">
        <v>3090</v>
      </c>
      <c r="H529" s="16" t="s">
        <v>916</v>
      </c>
      <c r="I529" s="21" t="s">
        <v>917</v>
      </c>
      <c r="J529" s="16" t="s">
        <v>181</v>
      </c>
      <c r="K529" s="33" t="s">
        <v>204</v>
      </c>
      <c r="L529" s="33" t="s">
        <v>204</v>
      </c>
      <c r="M529" s="16" t="s">
        <v>76</v>
      </c>
      <c r="N529" s="16" t="s">
        <v>76</v>
      </c>
      <c r="O529" s="16" t="s">
        <v>76</v>
      </c>
    </row>
    <row r="530" spans="1:15">
      <c r="A530" s="15">
        <v>643</v>
      </c>
      <c r="B530" s="16">
        <v>4066</v>
      </c>
      <c r="C530" s="17" t="s">
        <v>64</v>
      </c>
      <c r="D530" s="18">
        <v>80761951</v>
      </c>
      <c r="E530" s="18" t="e">
        <v>#N/A</v>
      </c>
      <c r="F530" s="18">
        <v>80761951</v>
      </c>
      <c r="G530" s="17" t="s">
        <v>3093</v>
      </c>
      <c r="H530" s="16" t="s">
        <v>822</v>
      </c>
      <c r="I530" s="35" t="s">
        <v>455</v>
      </c>
      <c r="J530" s="16" t="s">
        <v>170</v>
      </c>
      <c r="K530" s="16" t="s">
        <v>723</v>
      </c>
      <c r="L530" s="16" t="s">
        <v>723</v>
      </c>
      <c r="M530" s="16" t="s">
        <v>76</v>
      </c>
      <c r="N530" s="16" t="s">
        <v>76</v>
      </c>
      <c r="O530" s="16" t="s">
        <v>76</v>
      </c>
    </row>
    <row r="531" spans="1:15" hidden="1">
      <c r="A531" s="15">
        <v>644</v>
      </c>
      <c r="B531" s="16">
        <v>4066</v>
      </c>
      <c r="C531" s="17" t="s">
        <v>64</v>
      </c>
      <c r="D531" s="18">
        <v>79123802</v>
      </c>
      <c r="E531" s="18">
        <v>79123802</v>
      </c>
      <c r="F531" s="18">
        <v>79123802</v>
      </c>
      <c r="G531" s="17" t="s">
        <v>3099</v>
      </c>
      <c r="H531" s="16" t="s">
        <v>982</v>
      </c>
      <c r="I531" s="35" t="s">
        <v>983</v>
      </c>
      <c r="J531" s="16" t="s">
        <v>170</v>
      </c>
      <c r="K531" s="16" t="s">
        <v>723</v>
      </c>
      <c r="L531" s="16" t="s">
        <v>723</v>
      </c>
      <c r="M531" s="16" t="s">
        <v>76</v>
      </c>
      <c r="N531" s="16" t="s">
        <v>76</v>
      </c>
      <c r="O531" s="16" t="s">
        <v>76</v>
      </c>
    </row>
    <row r="532" spans="1:15" hidden="1">
      <c r="A532" s="15">
        <v>646</v>
      </c>
      <c r="B532" s="16">
        <v>4066</v>
      </c>
      <c r="C532" s="17" t="s">
        <v>64</v>
      </c>
      <c r="D532" s="18">
        <v>86045160</v>
      </c>
      <c r="E532" s="18">
        <v>86045160</v>
      </c>
      <c r="F532" s="18">
        <v>86045160</v>
      </c>
      <c r="G532" s="17" t="s">
        <v>3104</v>
      </c>
      <c r="H532" s="16" t="s">
        <v>603</v>
      </c>
      <c r="I532" s="35" t="s">
        <v>455</v>
      </c>
      <c r="J532" s="16" t="s">
        <v>170</v>
      </c>
      <c r="K532" s="16" t="s">
        <v>670</v>
      </c>
      <c r="L532" s="16" t="s">
        <v>670</v>
      </c>
      <c r="M532" s="16" t="s">
        <v>671</v>
      </c>
      <c r="N532" s="16" t="s">
        <v>691</v>
      </c>
      <c r="O532" s="16" t="s">
        <v>692</v>
      </c>
    </row>
    <row r="533" spans="1:15" hidden="1">
      <c r="A533" s="15">
        <v>647</v>
      </c>
      <c r="B533" s="16">
        <v>4066</v>
      </c>
      <c r="C533" s="17" t="s">
        <v>64</v>
      </c>
      <c r="D533" s="18">
        <v>86049861</v>
      </c>
      <c r="E533" s="18">
        <v>86049861</v>
      </c>
      <c r="F533" s="18">
        <v>86049861</v>
      </c>
      <c r="G533" s="17" t="s">
        <v>3108</v>
      </c>
      <c r="H533" s="16" t="s">
        <v>603</v>
      </c>
      <c r="I533" s="35" t="s">
        <v>455</v>
      </c>
      <c r="J533" s="16" t="s">
        <v>170</v>
      </c>
      <c r="K533" s="16" t="s">
        <v>293</v>
      </c>
      <c r="L533" s="16" t="s">
        <v>293</v>
      </c>
      <c r="M533" s="16" t="s">
        <v>671</v>
      </c>
      <c r="N533" s="16" t="s">
        <v>691</v>
      </c>
      <c r="O533" s="16" t="s">
        <v>692</v>
      </c>
    </row>
    <row r="534" spans="1:15" hidden="1">
      <c r="A534" s="15">
        <v>648</v>
      </c>
      <c r="B534" s="16">
        <v>4066</v>
      </c>
      <c r="C534" s="17" t="s">
        <v>64</v>
      </c>
      <c r="D534" s="18">
        <v>86052130</v>
      </c>
      <c r="E534" s="18">
        <v>86052130</v>
      </c>
      <c r="F534" s="18">
        <v>86052130</v>
      </c>
      <c r="G534" s="17" t="s">
        <v>3114</v>
      </c>
      <c r="H534" s="16" t="s">
        <v>603</v>
      </c>
      <c r="I534" s="35" t="s">
        <v>455</v>
      </c>
      <c r="J534" s="16" t="s">
        <v>170</v>
      </c>
      <c r="K534" s="16" t="s">
        <v>670</v>
      </c>
      <c r="L534" s="16" t="s">
        <v>670</v>
      </c>
      <c r="M534" s="16" t="s">
        <v>671</v>
      </c>
      <c r="N534" s="16" t="s">
        <v>691</v>
      </c>
      <c r="O534" s="16" t="s">
        <v>692</v>
      </c>
    </row>
    <row r="535" spans="1:15" hidden="1">
      <c r="A535" s="15">
        <v>649</v>
      </c>
      <c r="B535" s="16">
        <v>4066</v>
      </c>
      <c r="C535" s="17" t="s">
        <v>64</v>
      </c>
      <c r="D535" s="18">
        <v>86045309</v>
      </c>
      <c r="E535" s="18">
        <v>86045309</v>
      </c>
      <c r="F535" s="18">
        <v>86045309</v>
      </c>
      <c r="G535" s="17" t="s">
        <v>3118</v>
      </c>
      <c r="H535" s="16" t="s">
        <v>603</v>
      </c>
      <c r="I535" s="35" t="s">
        <v>455</v>
      </c>
      <c r="J535" s="16" t="s">
        <v>170</v>
      </c>
      <c r="K535" s="16" t="s">
        <v>723</v>
      </c>
      <c r="L535" s="16" t="s">
        <v>723</v>
      </c>
      <c r="M535" s="16" t="s">
        <v>671</v>
      </c>
      <c r="N535" s="16" t="s">
        <v>691</v>
      </c>
      <c r="O535" s="16" t="s">
        <v>692</v>
      </c>
    </row>
    <row r="536" spans="1:15">
      <c r="A536" s="15">
        <v>651</v>
      </c>
      <c r="B536" s="16">
        <v>4066</v>
      </c>
      <c r="C536" s="17" t="s">
        <v>64</v>
      </c>
      <c r="D536" s="18">
        <v>88159188</v>
      </c>
      <c r="E536" s="18" t="e">
        <v>#N/A</v>
      </c>
      <c r="F536" s="18">
        <v>88159188</v>
      </c>
      <c r="G536" s="17" t="s">
        <v>3123</v>
      </c>
      <c r="H536" s="16" t="s">
        <v>603</v>
      </c>
      <c r="I536" s="35" t="s">
        <v>455</v>
      </c>
      <c r="J536" s="16" t="s">
        <v>170</v>
      </c>
      <c r="K536" s="16" t="s">
        <v>723</v>
      </c>
      <c r="L536" s="16" t="s">
        <v>723</v>
      </c>
      <c r="M536" s="16" t="s">
        <v>76</v>
      </c>
      <c r="N536" s="16" t="s">
        <v>76</v>
      </c>
      <c r="O536" s="16" t="s">
        <v>76</v>
      </c>
    </row>
    <row r="537" spans="1:15" hidden="1">
      <c r="A537" s="15">
        <v>652</v>
      </c>
      <c r="B537" s="16">
        <v>4066</v>
      </c>
      <c r="C537" s="17" t="s">
        <v>64</v>
      </c>
      <c r="D537" s="18">
        <v>17356051</v>
      </c>
      <c r="E537" s="18">
        <v>17356051</v>
      </c>
      <c r="F537" s="18">
        <v>17356051</v>
      </c>
      <c r="G537" s="17" t="s">
        <v>3128</v>
      </c>
      <c r="H537" s="16" t="s">
        <v>603</v>
      </c>
      <c r="I537" s="35" t="s">
        <v>455</v>
      </c>
      <c r="J537" s="16" t="s">
        <v>170</v>
      </c>
      <c r="K537" s="16" t="s">
        <v>723</v>
      </c>
      <c r="L537" s="16" t="s">
        <v>723</v>
      </c>
      <c r="M537" s="16" t="s">
        <v>671</v>
      </c>
      <c r="N537" s="16" t="s">
        <v>691</v>
      </c>
      <c r="O537" s="16" t="s">
        <v>692</v>
      </c>
    </row>
    <row r="538" spans="1:15">
      <c r="A538" s="15">
        <v>653</v>
      </c>
      <c r="B538" s="16">
        <v>4066</v>
      </c>
      <c r="C538" s="17" t="s">
        <v>64</v>
      </c>
      <c r="D538" s="18">
        <v>93403121</v>
      </c>
      <c r="E538" s="18" t="e">
        <v>#N/A</v>
      </c>
      <c r="F538" s="18">
        <v>93403121</v>
      </c>
      <c r="G538" s="17" t="s">
        <v>3133</v>
      </c>
      <c r="H538" s="16" t="s">
        <v>603</v>
      </c>
      <c r="I538" s="35" t="s">
        <v>455</v>
      </c>
      <c r="J538" s="16" t="s">
        <v>259</v>
      </c>
      <c r="K538" s="16" t="s">
        <v>1474</v>
      </c>
      <c r="L538" s="16" t="s">
        <v>1474</v>
      </c>
      <c r="M538" s="16" t="s">
        <v>76</v>
      </c>
      <c r="N538" s="16" t="s">
        <v>76</v>
      </c>
      <c r="O538" s="16" t="s">
        <v>76</v>
      </c>
    </row>
    <row r="539" spans="1:15" hidden="1">
      <c r="A539" s="15">
        <v>654</v>
      </c>
      <c r="B539" s="16">
        <v>4066</v>
      </c>
      <c r="C539" s="17" t="s">
        <v>64</v>
      </c>
      <c r="D539" s="18">
        <v>7363651</v>
      </c>
      <c r="E539" s="18">
        <v>7363651</v>
      </c>
      <c r="F539" s="18">
        <v>7363651</v>
      </c>
      <c r="G539" s="17" t="s">
        <v>3140</v>
      </c>
      <c r="H539" s="16" t="s">
        <v>603</v>
      </c>
      <c r="I539" s="35" t="s">
        <v>455</v>
      </c>
      <c r="J539" s="16" t="s">
        <v>170</v>
      </c>
      <c r="K539" s="16" t="s">
        <v>723</v>
      </c>
      <c r="L539" s="16" t="s">
        <v>723</v>
      </c>
      <c r="M539" s="16" t="s">
        <v>671</v>
      </c>
      <c r="N539" s="16" t="s">
        <v>672</v>
      </c>
      <c r="O539" s="16" t="s">
        <v>673</v>
      </c>
    </row>
    <row r="540" spans="1:15" hidden="1">
      <c r="A540" s="15">
        <v>655</v>
      </c>
      <c r="B540" s="16">
        <v>4066</v>
      </c>
      <c r="C540" s="17" t="s">
        <v>64</v>
      </c>
      <c r="D540" s="18">
        <v>76320598</v>
      </c>
      <c r="E540" s="18">
        <v>76320598</v>
      </c>
      <c r="F540" s="18">
        <v>76320598</v>
      </c>
      <c r="G540" s="17" t="s">
        <v>3145</v>
      </c>
      <c r="H540" s="16" t="s">
        <v>603</v>
      </c>
      <c r="I540" s="35" t="s">
        <v>455</v>
      </c>
      <c r="J540" s="16" t="s">
        <v>170</v>
      </c>
      <c r="K540" s="16" t="s">
        <v>432</v>
      </c>
      <c r="L540" s="16" t="s">
        <v>432</v>
      </c>
      <c r="M540" s="16" t="s">
        <v>433</v>
      </c>
      <c r="N540" s="16" t="s">
        <v>434</v>
      </c>
      <c r="O540" s="16" t="s">
        <v>435</v>
      </c>
    </row>
    <row r="541" spans="1:15" hidden="1">
      <c r="A541" s="15">
        <v>656</v>
      </c>
      <c r="B541" s="16">
        <v>4066</v>
      </c>
      <c r="C541" s="17" t="s">
        <v>64</v>
      </c>
      <c r="D541" s="18">
        <v>79620979</v>
      </c>
      <c r="E541" s="18">
        <v>79620979</v>
      </c>
      <c r="F541" s="18">
        <v>79620979</v>
      </c>
      <c r="G541" s="17" t="s">
        <v>3149</v>
      </c>
      <c r="H541" s="16" t="s">
        <v>603</v>
      </c>
      <c r="I541" s="35" t="s">
        <v>455</v>
      </c>
      <c r="J541" s="16" t="s">
        <v>170</v>
      </c>
      <c r="K541" s="16" t="s">
        <v>293</v>
      </c>
      <c r="L541" s="16" t="s">
        <v>293</v>
      </c>
      <c r="M541" s="16" t="s">
        <v>76</v>
      </c>
      <c r="N541" s="16" t="s">
        <v>76</v>
      </c>
      <c r="O541" s="16" t="s">
        <v>76</v>
      </c>
    </row>
    <row r="542" spans="1:15">
      <c r="A542" s="15">
        <v>657</v>
      </c>
      <c r="B542" s="16">
        <v>4066</v>
      </c>
      <c r="C542" s="17" t="s">
        <v>64</v>
      </c>
      <c r="D542" s="18">
        <v>79738499</v>
      </c>
      <c r="E542" s="18" t="e">
        <v>#N/A</v>
      </c>
      <c r="F542" s="18">
        <v>79738499</v>
      </c>
      <c r="G542" s="17" t="s">
        <v>3155</v>
      </c>
      <c r="H542" s="16" t="s">
        <v>603</v>
      </c>
      <c r="I542" s="35" t="s">
        <v>455</v>
      </c>
      <c r="J542" s="16" t="s">
        <v>170</v>
      </c>
      <c r="K542" s="16" t="s">
        <v>723</v>
      </c>
      <c r="L542" s="16" t="s">
        <v>723</v>
      </c>
      <c r="M542" s="16" t="s">
        <v>76</v>
      </c>
      <c r="N542" s="16" t="s">
        <v>76</v>
      </c>
      <c r="O542" s="16" t="s">
        <v>76</v>
      </c>
    </row>
    <row r="543" spans="1:15" hidden="1">
      <c r="A543" s="15">
        <v>658</v>
      </c>
      <c r="B543" s="16">
        <v>4066</v>
      </c>
      <c r="C543" s="17" t="s">
        <v>64</v>
      </c>
      <c r="D543" s="18">
        <v>80002650</v>
      </c>
      <c r="E543" s="18">
        <v>80002650</v>
      </c>
      <c r="F543" s="18">
        <v>80002650</v>
      </c>
      <c r="G543" s="17" t="s">
        <v>3159</v>
      </c>
      <c r="H543" s="16" t="s">
        <v>603</v>
      </c>
      <c r="I543" s="35" t="s">
        <v>455</v>
      </c>
      <c r="J543" s="16" t="s">
        <v>170</v>
      </c>
      <c r="K543" s="16" t="s">
        <v>231</v>
      </c>
      <c r="L543" s="16" t="s">
        <v>231</v>
      </c>
      <c r="M543" s="16" t="s">
        <v>145</v>
      </c>
      <c r="N543" s="16" t="s">
        <v>558</v>
      </c>
      <c r="O543" s="16" t="s">
        <v>559</v>
      </c>
    </row>
    <row r="544" spans="1:15" hidden="1">
      <c r="A544" s="15">
        <v>659</v>
      </c>
      <c r="B544" s="16">
        <v>4066</v>
      </c>
      <c r="C544" s="17" t="s">
        <v>64</v>
      </c>
      <c r="D544" s="18">
        <v>14835808</v>
      </c>
      <c r="E544" s="18">
        <v>14835808</v>
      </c>
      <c r="F544" s="18">
        <v>14835808</v>
      </c>
      <c r="G544" s="17" t="s">
        <v>3165</v>
      </c>
      <c r="H544" s="16" t="s">
        <v>822</v>
      </c>
      <c r="I544" s="35" t="s">
        <v>455</v>
      </c>
      <c r="J544" s="16" t="s">
        <v>170</v>
      </c>
      <c r="K544" s="16" t="s">
        <v>723</v>
      </c>
      <c r="L544" s="16" t="s">
        <v>723</v>
      </c>
      <c r="M544" s="16" t="s">
        <v>433</v>
      </c>
      <c r="N544" s="16" t="s">
        <v>434</v>
      </c>
      <c r="O544" s="16" t="s">
        <v>435</v>
      </c>
    </row>
    <row r="545" spans="1:15">
      <c r="A545" s="15">
        <v>660</v>
      </c>
      <c r="B545" s="16">
        <v>4066</v>
      </c>
      <c r="C545" s="17" t="s">
        <v>64</v>
      </c>
      <c r="D545" s="18">
        <v>12989212</v>
      </c>
      <c r="E545" s="18" t="e">
        <v>#N/A</v>
      </c>
      <c r="F545" s="18">
        <v>12989212</v>
      </c>
      <c r="G545" s="17" t="s">
        <v>3169</v>
      </c>
      <c r="H545" s="16" t="s">
        <v>822</v>
      </c>
      <c r="I545" s="35" t="s">
        <v>455</v>
      </c>
      <c r="J545" s="16" t="s">
        <v>170</v>
      </c>
      <c r="K545" s="16" t="s">
        <v>723</v>
      </c>
      <c r="L545" s="16" t="s">
        <v>723</v>
      </c>
      <c r="M545" s="16" t="s">
        <v>76</v>
      </c>
      <c r="N545" s="16" t="s">
        <v>76</v>
      </c>
      <c r="O545" s="16" t="s">
        <v>76</v>
      </c>
    </row>
    <row r="546" spans="1:15">
      <c r="A546" s="15">
        <v>661</v>
      </c>
      <c r="B546" s="16">
        <v>4066</v>
      </c>
      <c r="C546" s="17" t="s">
        <v>64</v>
      </c>
      <c r="D546" s="18">
        <v>6405679</v>
      </c>
      <c r="E546" s="18" t="e">
        <v>#N/A</v>
      </c>
      <c r="F546" s="18">
        <v>6405679</v>
      </c>
      <c r="G546" s="17" t="s">
        <v>3175</v>
      </c>
      <c r="H546" s="16" t="s">
        <v>822</v>
      </c>
      <c r="I546" s="35" t="s">
        <v>455</v>
      </c>
      <c r="J546" s="16" t="s">
        <v>170</v>
      </c>
      <c r="K546" s="16" t="s">
        <v>293</v>
      </c>
      <c r="L546" s="16" t="s">
        <v>293</v>
      </c>
      <c r="M546" s="16" t="s">
        <v>76</v>
      </c>
      <c r="N546" s="16" t="s">
        <v>76</v>
      </c>
      <c r="O546" s="16" t="s">
        <v>76</v>
      </c>
    </row>
    <row r="547" spans="1:15" hidden="1">
      <c r="A547" s="15">
        <v>662</v>
      </c>
      <c r="B547" s="16">
        <v>4066</v>
      </c>
      <c r="C547" s="17" t="s">
        <v>64</v>
      </c>
      <c r="D547" s="18">
        <v>80720715</v>
      </c>
      <c r="E547" s="18">
        <v>80720715</v>
      </c>
      <c r="F547" s="18">
        <v>80720715</v>
      </c>
      <c r="G547" s="17" t="s">
        <v>3182</v>
      </c>
      <c r="H547" s="16" t="s">
        <v>822</v>
      </c>
      <c r="I547" s="35" t="s">
        <v>455</v>
      </c>
      <c r="J547" s="16" t="s">
        <v>170</v>
      </c>
      <c r="K547" s="16" t="s">
        <v>723</v>
      </c>
      <c r="L547" s="16" t="s">
        <v>723</v>
      </c>
      <c r="M547" s="16" t="s">
        <v>76</v>
      </c>
      <c r="N547" s="16" t="s">
        <v>76</v>
      </c>
      <c r="O547" s="16" t="s">
        <v>76</v>
      </c>
    </row>
    <row r="548" spans="1:15">
      <c r="A548" s="15">
        <v>663</v>
      </c>
      <c r="B548" s="16">
        <v>4066</v>
      </c>
      <c r="C548" s="17" t="s">
        <v>64</v>
      </c>
      <c r="D548" s="18">
        <v>3798286</v>
      </c>
      <c r="E548" s="18" t="e">
        <v>#N/A</v>
      </c>
      <c r="F548" s="18">
        <v>3798286</v>
      </c>
      <c r="G548" s="17" t="s">
        <v>3187</v>
      </c>
      <c r="H548" s="16" t="s">
        <v>822</v>
      </c>
      <c r="I548" s="35" t="s">
        <v>455</v>
      </c>
      <c r="J548" s="16" t="s">
        <v>170</v>
      </c>
      <c r="K548" s="16" t="s">
        <v>723</v>
      </c>
      <c r="L548" s="16" t="s">
        <v>723</v>
      </c>
      <c r="M548" s="16" t="s">
        <v>190</v>
      </c>
      <c r="N548" s="16" t="s">
        <v>191</v>
      </c>
      <c r="O548" s="16" t="s">
        <v>192</v>
      </c>
    </row>
    <row r="549" spans="1:15" hidden="1">
      <c r="A549" s="15">
        <v>664</v>
      </c>
      <c r="B549" s="16">
        <v>4066</v>
      </c>
      <c r="C549" s="17" t="s">
        <v>64</v>
      </c>
      <c r="D549" s="18">
        <v>80525291</v>
      </c>
      <c r="E549" s="18">
        <v>80525291</v>
      </c>
      <c r="F549" s="18">
        <v>80525291</v>
      </c>
      <c r="G549" s="17" t="s">
        <v>3190</v>
      </c>
      <c r="H549" s="16" t="s">
        <v>822</v>
      </c>
      <c r="I549" s="35" t="s">
        <v>455</v>
      </c>
      <c r="J549" s="16" t="s">
        <v>259</v>
      </c>
      <c r="K549" s="16" t="s">
        <v>918</v>
      </c>
      <c r="L549" s="16" t="s">
        <v>918</v>
      </c>
      <c r="M549" s="16" t="s">
        <v>76</v>
      </c>
      <c r="N549" s="16" t="s">
        <v>76</v>
      </c>
      <c r="O549" s="16" t="s">
        <v>76</v>
      </c>
    </row>
    <row r="550" spans="1:15" hidden="1">
      <c r="A550" s="15">
        <v>665</v>
      </c>
      <c r="B550" s="16">
        <v>4066</v>
      </c>
      <c r="C550" s="17" t="s">
        <v>64</v>
      </c>
      <c r="D550" s="18">
        <v>14251847</v>
      </c>
      <c r="E550" s="18">
        <v>14251847</v>
      </c>
      <c r="F550" s="18">
        <v>14251847</v>
      </c>
      <c r="G550" s="17" t="s">
        <v>3197</v>
      </c>
      <c r="H550" s="16" t="s">
        <v>822</v>
      </c>
      <c r="I550" s="35" t="s">
        <v>455</v>
      </c>
      <c r="J550" s="16" t="s">
        <v>170</v>
      </c>
      <c r="K550" s="16" t="s">
        <v>531</v>
      </c>
      <c r="L550" s="16" t="s">
        <v>531</v>
      </c>
      <c r="M550" s="16" t="s">
        <v>421</v>
      </c>
      <c r="N550" s="16" t="s">
        <v>422</v>
      </c>
      <c r="O550" s="16" t="s">
        <v>423</v>
      </c>
    </row>
    <row r="551" spans="1:15">
      <c r="A551" s="15">
        <v>667</v>
      </c>
      <c r="B551" s="16">
        <v>4066</v>
      </c>
      <c r="C551" s="17" t="s">
        <v>64</v>
      </c>
      <c r="D551" s="18">
        <v>91076418</v>
      </c>
      <c r="E551" s="18" t="e">
        <v>#N/A</v>
      </c>
      <c r="F551" s="18">
        <v>91076418</v>
      </c>
      <c r="G551" s="17" t="s">
        <v>3204</v>
      </c>
      <c r="H551" s="16" t="s">
        <v>822</v>
      </c>
      <c r="I551" s="35" t="s">
        <v>455</v>
      </c>
      <c r="J551" s="16" t="s">
        <v>170</v>
      </c>
      <c r="K551" s="16" t="s">
        <v>723</v>
      </c>
      <c r="L551" s="16" t="s">
        <v>723</v>
      </c>
      <c r="M551" s="16" t="s">
        <v>145</v>
      </c>
      <c r="N551" s="16" t="s">
        <v>558</v>
      </c>
      <c r="O551" s="16" t="s">
        <v>559</v>
      </c>
    </row>
    <row r="552" spans="1:15" hidden="1">
      <c r="A552" s="15">
        <v>668</v>
      </c>
      <c r="B552" s="16">
        <v>4066</v>
      </c>
      <c r="C552" s="17" t="s">
        <v>112</v>
      </c>
      <c r="D552" s="18">
        <v>53062736</v>
      </c>
      <c r="E552" s="18">
        <v>53062736</v>
      </c>
      <c r="F552" s="18">
        <v>53062736</v>
      </c>
      <c r="G552" s="17" t="s">
        <v>3209</v>
      </c>
      <c r="H552" s="16" t="s">
        <v>822</v>
      </c>
      <c r="I552" s="35" t="s">
        <v>455</v>
      </c>
      <c r="J552" s="16" t="s">
        <v>170</v>
      </c>
      <c r="K552" s="16" t="s">
        <v>377</v>
      </c>
      <c r="L552" s="16" t="s">
        <v>377</v>
      </c>
      <c r="M552" s="16" t="s">
        <v>76</v>
      </c>
      <c r="N552" s="16" t="s">
        <v>76</v>
      </c>
      <c r="O552" s="16" t="s">
        <v>76</v>
      </c>
    </row>
    <row r="553" spans="1:15" hidden="1">
      <c r="A553" s="15">
        <v>669</v>
      </c>
      <c r="B553" s="16">
        <v>4066</v>
      </c>
      <c r="C553" s="17" t="s">
        <v>64</v>
      </c>
      <c r="D553" s="18">
        <v>17356899</v>
      </c>
      <c r="E553" s="18">
        <v>17356899</v>
      </c>
      <c r="F553" s="18">
        <v>17356899</v>
      </c>
      <c r="G553" s="17" t="s">
        <v>3214</v>
      </c>
      <c r="H553" s="16" t="s">
        <v>525</v>
      </c>
      <c r="I553" s="35" t="s">
        <v>455</v>
      </c>
      <c r="J553" s="16" t="s">
        <v>170</v>
      </c>
      <c r="K553" s="16" t="s">
        <v>293</v>
      </c>
      <c r="L553" s="16" t="s">
        <v>293</v>
      </c>
      <c r="M553" s="16" t="s">
        <v>76</v>
      </c>
      <c r="N553" s="16" t="s">
        <v>76</v>
      </c>
      <c r="O553" s="16" t="s">
        <v>76</v>
      </c>
    </row>
    <row r="554" spans="1:15" hidden="1">
      <c r="A554" s="15">
        <v>670</v>
      </c>
      <c r="B554" s="16">
        <v>4066</v>
      </c>
      <c r="C554" s="17" t="s">
        <v>64</v>
      </c>
      <c r="D554" s="18">
        <v>93135840</v>
      </c>
      <c r="E554" s="18">
        <v>93135840</v>
      </c>
      <c r="F554" s="18">
        <v>93135840</v>
      </c>
      <c r="G554" s="17" t="s">
        <v>3218</v>
      </c>
      <c r="H554" s="16" t="s">
        <v>525</v>
      </c>
      <c r="I554" s="35" t="s">
        <v>455</v>
      </c>
      <c r="J554" s="16" t="s">
        <v>170</v>
      </c>
      <c r="K554" s="16" t="s">
        <v>477</v>
      </c>
      <c r="L554" s="16" t="s">
        <v>477</v>
      </c>
      <c r="M554" s="16" t="s">
        <v>478</v>
      </c>
      <c r="N554" s="16" t="s">
        <v>479</v>
      </c>
      <c r="O554" s="16" t="s">
        <v>480</v>
      </c>
    </row>
    <row r="555" spans="1:15" hidden="1">
      <c r="A555" s="15">
        <v>671</v>
      </c>
      <c r="B555" s="16">
        <v>4066</v>
      </c>
      <c r="C555" s="17" t="s">
        <v>112</v>
      </c>
      <c r="D555" s="18">
        <v>23597100</v>
      </c>
      <c r="E555" s="18">
        <v>23597100</v>
      </c>
      <c r="F555" s="18">
        <v>23597100</v>
      </c>
      <c r="G555" s="17" t="s">
        <v>3224</v>
      </c>
      <c r="H555" s="16" t="s">
        <v>603</v>
      </c>
      <c r="I555" s="35" t="s">
        <v>455</v>
      </c>
      <c r="J555" s="16" t="s">
        <v>74</v>
      </c>
      <c r="K555" s="16" t="s">
        <v>118</v>
      </c>
      <c r="L555" s="16" t="s">
        <v>118</v>
      </c>
      <c r="M555" s="16" t="s">
        <v>76</v>
      </c>
      <c r="N555" s="16" t="s">
        <v>76</v>
      </c>
      <c r="O555" s="16" t="s">
        <v>76</v>
      </c>
    </row>
    <row r="556" spans="1:15" hidden="1">
      <c r="A556" s="15">
        <v>672</v>
      </c>
      <c r="B556" s="16">
        <v>4066</v>
      </c>
      <c r="C556" s="17" t="s">
        <v>112</v>
      </c>
      <c r="D556" s="18">
        <v>52470012</v>
      </c>
      <c r="E556" s="18">
        <v>52470012</v>
      </c>
      <c r="F556" s="18">
        <v>52470012</v>
      </c>
      <c r="G556" s="17" t="s">
        <v>3230</v>
      </c>
      <c r="H556" s="16" t="s">
        <v>603</v>
      </c>
      <c r="I556" s="35" t="s">
        <v>455</v>
      </c>
      <c r="J556" s="16" t="s">
        <v>170</v>
      </c>
      <c r="K556" s="16" t="s">
        <v>432</v>
      </c>
      <c r="L556" s="16" t="s">
        <v>432</v>
      </c>
      <c r="M556" s="16" t="s">
        <v>433</v>
      </c>
      <c r="N556" s="16" t="s">
        <v>434</v>
      </c>
      <c r="O556" s="16" t="s">
        <v>435</v>
      </c>
    </row>
    <row r="557" spans="1:15" hidden="1">
      <c r="A557" s="15">
        <v>673</v>
      </c>
      <c r="B557" s="16">
        <v>4066</v>
      </c>
      <c r="C557" s="17" t="s">
        <v>64</v>
      </c>
      <c r="D557" s="18">
        <v>80008660</v>
      </c>
      <c r="E557" s="18">
        <v>80008660</v>
      </c>
      <c r="F557" s="18">
        <v>80008660</v>
      </c>
      <c r="G557" s="17" t="s">
        <v>3238</v>
      </c>
      <c r="H557" s="16" t="s">
        <v>603</v>
      </c>
      <c r="I557" s="35" t="s">
        <v>455</v>
      </c>
      <c r="J557" s="16" t="s">
        <v>170</v>
      </c>
      <c r="K557" s="16" t="s">
        <v>293</v>
      </c>
      <c r="L557" s="16" t="s">
        <v>293</v>
      </c>
      <c r="M557" s="16" t="s">
        <v>76</v>
      </c>
      <c r="N557" s="16" t="s">
        <v>76</v>
      </c>
      <c r="O557" s="16" t="s">
        <v>76</v>
      </c>
    </row>
    <row r="558" spans="1:15" hidden="1">
      <c r="A558" s="15">
        <v>674</v>
      </c>
      <c r="B558" s="16">
        <v>4066</v>
      </c>
      <c r="C558" s="17" t="s">
        <v>112</v>
      </c>
      <c r="D558" s="18">
        <v>52475222</v>
      </c>
      <c r="E558" s="18">
        <v>52475222</v>
      </c>
      <c r="F558" s="18">
        <v>52475222</v>
      </c>
      <c r="G558" s="17" t="s">
        <v>3243</v>
      </c>
      <c r="H558" s="16" t="s">
        <v>358</v>
      </c>
      <c r="I558" s="35" t="s">
        <v>284</v>
      </c>
      <c r="J558" s="16" t="s">
        <v>143</v>
      </c>
      <c r="K558" s="16" t="s">
        <v>144</v>
      </c>
      <c r="L558" s="16" t="s">
        <v>144</v>
      </c>
      <c r="M558" s="16" t="s">
        <v>76</v>
      </c>
      <c r="N558" s="16" t="s">
        <v>76</v>
      </c>
      <c r="O558" s="16" t="s">
        <v>76</v>
      </c>
    </row>
    <row r="559" spans="1:15" hidden="1">
      <c r="A559" s="15">
        <v>676</v>
      </c>
      <c r="B559" s="16">
        <v>4066</v>
      </c>
      <c r="C559" s="17" t="s">
        <v>112</v>
      </c>
      <c r="D559" s="18">
        <v>1090450979</v>
      </c>
      <c r="E559" s="18">
        <v>1090450979</v>
      </c>
      <c r="F559" s="18">
        <v>1090450979</v>
      </c>
      <c r="G559" s="17" t="s">
        <v>3249</v>
      </c>
      <c r="H559" s="16" t="s">
        <v>916</v>
      </c>
      <c r="I559" s="35" t="s">
        <v>917</v>
      </c>
      <c r="J559" s="16" t="s">
        <v>170</v>
      </c>
      <c r="K559" s="16" t="s">
        <v>231</v>
      </c>
      <c r="L559" s="16" t="s">
        <v>231</v>
      </c>
      <c r="M559" s="16" t="s">
        <v>145</v>
      </c>
      <c r="N559" s="16" t="s">
        <v>146</v>
      </c>
      <c r="O559" s="16" t="s">
        <v>147</v>
      </c>
    </row>
    <row r="560" spans="1:15" hidden="1">
      <c r="A560" s="15">
        <v>678</v>
      </c>
      <c r="B560" s="16">
        <v>4066</v>
      </c>
      <c r="C560" s="17" t="s">
        <v>64</v>
      </c>
      <c r="D560" s="18">
        <v>80354447</v>
      </c>
      <c r="E560" s="18">
        <v>80354447</v>
      </c>
      <c r="F560" s="18">
        <v>80354447</v>
      </c>
      <c r="G560" s="17" t="s">
        <v>3255</v>
      </c>
      <c r="H560" s="16" t="s">
        <v>139</v>
      </c>
      <c r="I560" s="35" t="s">
        <v>140</v>
      </c>
      <c r="J560" s="16" t="s">
        <v>143</v>
      </c>
      <c r="K560" s="16" t="s">
        <v>213</v>
      </c>
      <c r="L560" s="16" t="s">
        <v>213</v>
      </c>
      <c r="M560" s="16" t="s">
        <v>76</v>
      </c>
      <c r="N560" s="16" t="s">
        <v>76</v>
      </c>
      <c r="O560" s="16" t="s">
        <v>76</v>
      </c>
    </row>
    <row r="561" spans="1:15" hidden="1">
      <c r="A561" s="15">
        <v>679</v>
      </c>
      <c r="B561" s="16">
        <v>4066</v>
      </c>
      <c r="C561" s="17" t="s">
        <v>64</v>
      </c>
      <c r="D561" s="18">
        <v>79048863</v>
      </c>
      <c r="E561" s="18">
        <v>79048863</v>
      </c>
      <c r="F561" s="18">
        <v>79048863</v>
      </c>
      <c r="G561" s="17" t="s">
        <v>3262</v>
      </c>
      <c r="H561" s="16" t="s">
        <v>139</v>
      </c>
      <c r="I561" s="35" t="s">
        <v>140</v>
      </c>
      <c r="J561" s="16" t="s">
        <v>170</v>
      </c>
      <c r="K561" s="16" t="s">
        <v>293</v>
      </c>
      <c r="L561" s="16" t="s">
        <v>293</v>
      </c>
      <c r="M561" s="16" t="s">
        <v>76</v>
      </c>
      <c r="N561" s="16" t="s">
        <v>76</v>
      </c>
      <c r="O561" s="16" t="s">
        <v>76</v>
      </c>
    </row>
    <row r="562" spans="1:15" hidden="1">
      <c r="A562" s="15">
        <v>681</v>
      </c>
      <c r="B562" s="16">
        <v>4066</v>
      </c>
      <c r="C562" s="17" t="s">
        <v>112</v>
      </c>
      <c r="D562" s="18">
        <v>37725096</v>
      </c>
      <c r="E562" s="18">
        <v>37725096</v>
      </c>
      <c r="F562" s="18">
        <v>37725096</v>
      </c>
      <c r="G562" s="17" t="s">
        <v>3268</v>
      </c>
      <c r="H562" s="16" t="s">
        <v>358</v>
      </c>
      <c r="I562" s="35" t="s">
        <v>284</v>
      </c>
      <c r="J562" s="16" t="s">
        <v>259</v>
      </c>
      <c r="K562" s="35" t="s">
        <v>909</v>
      </c>
      <c r="L562" s="35" t="s">
        <v>909</v>
      </c>
      <c r="M562" s="16" t="s">
        <v>76</v>
      </c>
      <c r="N562" s="16" t="s">
        <v>76</v>
      </c>
      <c r="O562" s="16" t="s">
        <v>76</v>
      </c>
    </row>
    <row r="563" spans="1:15" hidden="1">
      <c r="A563" s="15">
        <v>682</v>
      </c>
      <c r="B563" s="16">
        <v>4066</v>
      </c>
      <c r="C563" s="17" t="s">
        <v>64</v>
      </c>
      <c r="D563" s="18">
        <v>8648866</v>
      </c>
      <c r="E563" s="18">
        <v>8648866</v>
      </c>
      <c r="F563" s="18">
        <v>8648866</v>
      </c>
      <c r="G563" s="17" t="s">
        <v>3275</v>
      </c>
      <c r="H563" s="16" t="s">
        <v>916</v>
      </c>
      <c r="I563" s="35" t="s">
        <v>917</v>
      </c>
      <c r="J563" s="16" t="s">
        <v>170</v>
      </c>
      <c r="K563" s="16" t="s">
        <v>531</v>
      </c>
      <c r="L563" s="16" t="s">
        <v>531</v>
      </c>
      <c r="M563" s="16" t="s">
        <v>421</v>
      </c>
      <c r="N563" s="16" t="s">
        <v>581</v>
      </c>
      <c r="O563" s="16" t="s">
        <v>582</v>
      </c>
    </row>
    <row r="564" spans="1:15" hidden="1">
      <c r="A564" s="15">
        <v>683</v>
      </c>
      <c r="B564" s="16">
        <v>4066</v>
      </c>
      <c r="C564" s="17" t="s">
        <v>112</v>
      </c>
      <c r="D564" s="18">
        <v>36306584</v>
      </c>
      <c r="E564" s="18">
        <v>36306584</v>
      </c>
      <c r="F564" s="18">
        <v>36306584</v>
      </c>
      <c r="G564" s="17" t="s">
        <v>3281</v>
      </c>
      <c r="H564" s="16" t="s">
        <v>358</v>
      </c>
      <c r="I564" s="35" t="s">
        <v>284</v>
      </c>
      <c r="J564" s="16" t="s">
        <v>170</v>
      </c>
      <c r="K564" s="16" t="s">
        <v>477</v>
      </c>
      <c r="L564" s="16" t="s">
        <v>477</v>
      </c>
      <c r="M564" s="16" t="s">
        <v>478</v>
      </c>
      <c r="N564" s="16" t="s">
        <v>771</v>
      </c>
      <c r="O564" s="16" t="s">
        <v>772</v>
      </c>
    </row>
    <row r="565" spans="1:15" hidden="1">
      <c r="A565" s="15">
        <v>684</v>
      </c>
      <c r="B565" s="16">
        <v>4066</v>
      </c>
      <c r="C565" s="17" t="s">
        <v>64</v>
      </c>
      <c r="D565" s="18">
        <v>79367672</v>
      </c>
      <c r="E565" s="18">
        <v>79367672</v>
      </c>
      <c r="F565" s="18">
        <v>79367672</v>
      </c>
      <c r="G565" s="17" t="s">
        <v>3288</v>
      </c>
      <c r="H565" s="16" t="s">
        <v>139</v>
      </c>
      <c r="I565" s="35" t="s">
        <v>140</v>
      </c>
      <c r="J565" s="16" t="s">
        <v>159</v>
      </c>
      <c r="K565" s="16" t="s">
        <v>2937</v>
      </c>
      <c r="L565" s="16" t="s">
        <v>2937</v>
      </c>
      <c r="M565" s="16" t="s">
        <v>76</v>
      </c>
      <c r="N565" s="16" t="s">
        <v>76</v>
      </c>
      <c r="O565" s="16" t="s">
        <v>76</v>
      </c>
    </row>
    <row r="566" spans="1:15" hidden="1">
      <c r="A566" s="15">
        <v>685</v>
      </c>
      <c r="B566" s="16">
        <v>4066</v>
      </c>
      <c r="C566" s="17" t="s">
        <v>64</v>
      </c>
      <c r="D566" s="18">
        <v>4612446</v>
      </c>
      <c r="E566" s="18">
        <v>4612446</v>
      </c>
      <c r="F566" s="18">
        <v>4612446</v>
      </c>
      <c r="G566" s="17" t="s">
        <v>3293</v>
      </c>
      <c r="H566" s="16" t="s">
        <v>916</v>
      </c>
      <c r="I566" s="35" t="s">
        <v>917</v>
      </c>
      <c r="J566" s="16" t="s">
        <v>170</v>
      </c>
      <c r="K566" s="16" t="s">
        <v>574</v>
      </c>
      <c r="L566" s="16" t="s">
        <v>574</v>
      </c>
      <c r="M566" s="16" t="s">
        <v>463</v>
      </c>
      <c r="N566" s="16" t="s">
        <v>464</v>
      </c>
      <c r="O566" s="16" t="s">
        <v>465</v>
      </c>
    </row>
    <row r="567" spans="1:15" hidden="1">
      <c r="A567" s="15">
        <v>687</v>
      </c>
      <c r="B567" s="16">
        <v>4066</v>
      </c>
      <c r="C567" s="17" t="s">
        <v>112</v>
      </c>
      <c r="D567" s="18">
        <v>66989485</v>
      </c>
      <c r="E567" s="18">
        <v>66989485</v>
      </c>
      <c r="F567" s="18">
        <v>66989485</v>
      </c>
      <c r="G567" s="17" t="s">
        <v>3300</v>
      </c>
      <c r="H567" s="16" t="s">
        <v>139</v>
      </c>
      <c r="I567" s="21" t="s">
        <v>140</v>
      </c>
      <c r="J567" s="16" t="s">
        <v>181</v>
      </c>
      <c r="K567" s="16" t="s">
        <v>338</v>
      </c>
      <c r="L567" s="16" t="s">
        <v>338</v>
      </c>
      <c r="M567" s="16" t="s">
        <v>433</v>
      </c>
      <c r="N567" s="16" t="s">
        <v>434</v>
      </c>
      <c r="O567" s="16" t="s">
        <v>435</v>
      </c>
    </row>
    <row r="568" spans="1:15" hidden="1">
      <c r="A568" s="15">
        <v>688</v>
      </c>
      <c r="B568" s="16">
        <v>4066</v>
      </c>
      <c r="C568" s="17" t="s">
        <v>112</v>
      </c>
      <c r="D568" s="18">
        <v>1113528700</v>
      </c>
      <c r="E568" s="18">
        <v>1113528700</v>
      </c>
      <c r="F568" s="18">
        <v>1113528700</v>
      </c>
      <c r="G568" s="17" t="s">
        <v>3306</v>
      </c>
      <c r="H568" s="16" t="s">
        <v>916</v>
      </c>
      <c r="I568" s="35" t="s">
        <v>917</v>
      </c>
      <c r="J568" s="16" t="s">
        <v>170</v>
      </c>
      <c r="K568" s="16" t="s">
        <v>432</v>
      </c>
      <c r="L568" s="16" t="s">
        <v>432</v>
      </c>
      <c r="M568" s="16" t="s">
        <v>433</v>
      </c>
      <c r="N568" s="16" t="s">
        <v>434</v>
      </c>
      <c r="O568" s="16" t="s">
        <v>435</v>
      </c>
    </row>
    <row r="569" spans="1:15" hidden="1">
      <c r="A569" s="15">
        <v>689</v>
      </c>
      <c r="B569" s="16">
        <v>4066</v>
      </c>
      <c r="C569" s="17" t="s">
        <v>64</v>
      </c>
      <c r="D569" s="18">
        <v>93292894</v>
      </c>
      <c r="E569" s="18">
        <v>93292894</v>
      </c>
      <c r="F569" s="18">
        <v>93292894</v>
      </c>
      <c r="G569" s="17" t="s">
        <v>3310</v>
      </c>
      <c r="H569" s="16" t="s">
        <v>358</v>
      </c>
      <c r="I569" s="35" t="s">
        <v>284</v>
      </c>
      <c r="J569" s="16" t="s">
        <v>159</v>
      </c>
      <c r="K569" s="16" t="s">
        <v>2937</v>
      </c>
      <c r="L569" s="16" t="s">
        <v>2937</v>
      </c>
      <c r="M569" s="16" t="s">
        <v>76</v>
      </c>
      <c r="N569" s="16" t="s">
        <v>76</v>
      </c>
      <c r="O569" s="16" t="s">
        <v>76</v>
      </c>
    </row>
    <row r="570" spans="1:15">
      <c r="A570" s="15">
        <v>690</v>
      </c>
      <c r="B570" s="16">
        <v>4066</v>
      </c>
      <c r="C570" s="17" t="s">
        <v>64</v>
      </c>
      <c r="D570" s="18">
        <v>79401049</v>
      </c>
      <c r="E570" s="18" t="e">
        <v>#N/A</v>
      </c>
      <c r="F570" s="18">
        <v>79401049</v>
      </c>
      <c r="G570" s="17" t="s">
        <v>3316</v>
      </c>
      <c r="H570" s="16" t="s">
        <v>139</v>
      </c>
      <c r="I570" s="35" t="s">
        <v>140</v>
      </c>
      <c r="J570" s="16" t="s">
        <v>259</v>
      </c>
      <c r="K570" s="16" t="s">
        <v>331</v>
      </c>
      <c r="L570" s="16" t="s">
        <v>331</v>
      </c>
      <c r="M570" s="16" t="s">
        <v>76</v>
      </c>
      <c r="N570" s="16" t="s">
        <v>76</v>
      </c>
      <c r="O570" s="16" t="s">
        <v>76</v>
      </c>
    </row>
    <row r="571" spans="1:15" ht="15" hidden="1" customHeight="1">
      <c r="A571" s="15">
        <v>691</v>
      </c>
      <c r="B571" s="16">
        <v>4066</v>
      </c>
      <c r="C571" s="17" t="s">
        <v>64</v>
      </c>
      <c r="D571" s="18">
        <v>79705197</v>
      </c>
      <c r="E571" s="18">
        <v>79705197</v>
      </c>
      <c r="F571" s="18">
        <v>79705197</v>
      </c>
      <c r="G571" s="17" t="s">
        <v>3323</v>
      </c>
      <c r="H571" s="16" t="s">
        <v>444</v>
      </c>
      <c r="I571" s="35" t="s">
        <v>116</v>
      </c>
      <c r="J571" s="16" t="s">
        <v>143</v>
      </c>
      <c r="K571" s="16" t="s">
        <v>144</v>
      </c>
      <c r="L571" s="16" t="s">
        <v>144</v>
      </c>
      <c r="M571" s="16" t="s">
        <v>433</v>
      </c>
      <c r="N571" s="16" t="s">
        <v>496</v>
      </c>
      <c r="O571" s="16" t="s">
        <v>497</v>
      </c>
    </row>
    <row r="572" spans="1:15" hidden="1">
      <c r="A572" s="15">
        <v>692</v>
      </c>
      <c r="B572" s="16">
        <v>4066</v>
      </c>
      <c r="C572" s="17" t="s">
        <v>112</v>
      </c>
      <c r="D572" s="18">
        <v>1075245648</v>
      </c>
      <c r="E572" s="18">
        <v>1075245648</v>
      </c>
      <c r="F572" s="18">
        <v>1075245648</v>
      </c>
      <c r="G572" s="17" t="s">
        <v>3330</v>
      </c>
      <c r="H572" s="16" t="s">
        <v>139</v>
      </c>
      <c r="I572" s="35" t="s">
        <v>140</v>
      </c>
      <c r="J572" s="16" t="s">
        <v>159</v>
      </c>
      <c r="K572" s="16" t="s">
        <v>222</v>
      </c>
      <c r="L572" s="16" t="s">
        <v>222</v>
      </c>
      <c r="M572" s="16" t="s">
        <v>76</v>
      </c>
      <c r="N572" s="16" t="s">
        <v>76</v>
      </c>
      <c r="O572" s="16" t="s">
        <v>76</v>
      </c>
    </row>
    <row r="573" spans="1:15" ht="22.5">
      <c r="A573" s="15">
        <v>693</v>
      </c>
      <c r="B573" s="16">
        <v>4066</v>
      </c>
      <c r="C573" s="17" t="s">
        <v>64</v>
      </c>
      <c r="D573" s="74">
        <v>1136880706</v>
      </c>
      <c r="E573" s="74" t="e">
        <v>#N/A</v>
      </c>
      <c r="F573" s="74">
        <v>1136880706</v>
      </c>
      <c r="G573" s="17" t="s">
        <v>3336</v>
      </c>
      <c r="H573" s="16" t="s">
        <v>3338</v>
      </c>
      <c r="I573" s="21" t="s">
        <v>3339</v>
      </c>
      <c r="J573" s="16" t="s">
        <v>259</v>
      </c>
      <c r="K573" s="16" t="s">
        <v>909</v>
      </c>
      <c r="L573" s="16" t="s">
        <v>909</v>
      </c>
      <c r="M573" s="16" t="s">
        <v>76</v>
      </c>
      <c r="N573" s="16" t="s">
        <v>76</v>
      </c>
      <c r="O573" s="16" t="s">
        <v>76</v>
      </c>
    </row>
    <row r="574" spans="1:15" hidden="1">
      <c r="A574" s="15">
        <v>694</v>
      </c>
      <c r="B574" s="16">
        <v>4066</v>
      </c>
      <c r="C574" s="17" t="s">
        <v>112</v>
      </c>
      <c r="D574" s="18">
        <v>1019034480</v>
      </c>
      <c r="E574" s="18">
        <v>1019034480</v>
      </c>
      <c r="F574" s="18">
        <v>1019034480</v>
      </c>
      <c r="G574" s="17" t="s">
        <v>3346</v>
      </c>
      <c r="H574" s="16" t="s">
        <v>251</v>
      </c>
      <c r="I574" s="35" t="s">
        <v>130</v>
      </c>
      <c r="J574" s="16" t="s">
        <v>159</v>
      </c>
      <c r="K574" s="16" t="s">
        <v>2937</v>
      </c>
      <c r="L574" s="16" t="s">
        <v>2937</v>
      </c>
      <c r="M574" s="16" t="s">
        <v>76</v>
      </c>
      <c r="N574" s="16" t="s">
        <v>76</v>
      </c>
      <c r="O574" s="16" t="s">
        <v>76</v>
      </c>
    </row>
    <row r="575" spans="1:15">
      <c r="A575" s="15">
        <v>695</v>
      </c>
      <c r="B575" s="16">
        <v>4066</v>
      </c>
      <c r="C575" s="17" t="s">
        <v>64</v>
      </c>
      <c r="D575" s="18">
        <v>91281237</v>
      </c>
      <c r="E575" s="18" t="e">
        <v>#N/A</v>
      </c>
      <c r="F575" s="18">
        <v>91281237</v>
      </c>
      <c r="G575" s="17" t="s">
        <v>3351</v>
      </c>
      <c r="H575" s="16" t="s">
        <v>358</v>
      </c>
      <c r="I575" s="35" t="s">
        <v>284</v>
      </c>
      <c r="J575" s="16" t="s">
        <v>143</v>
      </c>
      <c r="K575" s="16" t="s">
        <v>144</v>
      </c>
      <c r="L575" s="16" t="s">
        <v>144</v>
      </c>
      <c r="M575" s="16" t="s">
        <v>76</v>
      </c>
      <c r="N575" s="16" t="s">
        <v>76</v>
      </c>
      <c r="O575" s="16" t="s">
        <v>76</v>
      </c>
    </row>
    <row r="576" spans="1:15">
      <c r="A576" s="15">
        <v>696</v>
      </c>
      <c r="B576" s="16">
        <v>4066</v>
      </c>
      <c r="C576" s="17" t="s">
        <v>64</v>
      </c>
      <c r="D576" s="18">
        <v>88217947</v>
      </c>
      <c r="E576" s="18" t="e">
        <v>#N/A</v>
      </c>
      <c r="F576" s="18">
        <v>88217947</v>
      </c>
      <c r="G576" s="17" t="s">
        <v>3357</v>
      </c>
      <c r="H576" s="16" t="s">
        <v>139</v>
      </c>
      <c r="I576" s="35" t="s">
        <v>140</v>
      </c>
      <c r="J576" s="16" t="s">
        <v>170</v>
      </c>
      <c r="K576" s="16" t="s">
        <v>231</v>
      </c>
      <c r="L576" s="16" t="s">
        <v>231</v>
      </c>
      <c r="M576" s="16" t="s">
        <v>145</v>
      </c>
      <c r="N576" s="16" t="s">
        <v>146</v>
      </c>
      <c r="O576" s="16" t="s">
        <v>147</v>
      </c>
    </row>
    <row r="577" spans="1:15" hidden="1">
      <c r="A577" s="15">
        <v>697</v>
      </c>
      <c r="B577" s="16">
        <v>4066</v>
      </c>
      <c r="C577" s="17" t="s">
        <v>112</v>
      </c>
      <c r="D577" s="18">
        <v>52732866</v>
      </c>
      <c r="E577" s="18">
        <v>52732866</v>
      </c>
      <c r="F577" s="18">
        <v>52732866</v>
      </c>
      <c r="G577" s="17" t="s">
        <v>3364</v>
      </c>
      <c r="H577" s="16" t="s">
        <v>139</v>
      </c>
      <c r="I577" s="35" t="s">
        <v>140</v>
      </c>
      <c r="J577" s="16" t="s">
        <v>259</v>
      </c>
      <c r="K577" s="16" t="s">
        <v>1851</v>
      </c>
      <c r="L577" s="16" t="s">
        <v>1851</v>
      </c>
      <c r="M577" s="16" t="s">
        <v>76</v>
      </c>
      <c r="N577" s="16" t="s">
        <v>76</v>
      </c>
      <c r="O577" s="16" t="s">
        <v>76</v>
      </c>
    </row>
    <row r="578" spans="1:15" hidden="1">
      <c r="A578" s="15">
        <v>698</v>
      </c>
      <c r="B578" s="16">
        <v>4066</v>
      </c>
      <c r="C578" s="17" t="s">
        <v>64</v>
      </c>
      <c r="D578" s="18">
        <v>16792828</v>
      </c>
      <c r="E578" s="18">
        <v>16792828</v>
      </c>
      <c r="F578" s="18">
        <v>16792828</v>
      </c>
      <c r="G578" s="17" t="s">
        <v>3371</v>
      </c>
      <c r="H578" s="16" t="s">
        <v>3373</v>
      </c>
      <c r="I578" s="35" t="s">
        <v>284</v>
      </c>
      <c r="J578" s="16" t="s">
        <v>259</v>
      </c>
      <c r="K578" s="16" t="s">
        <v>260</v>
      </c>
      <c r="L578" s="16" t="s">
        <v>260</v>
      </c>
      <c r="M578" s="16" t="s">
        <v>76</v>
      </c>
      <c r="N578" s="16" t="s">
        <v>76</v>
      </c>
      <c r="O578" s="16" t="s">
        <v>76</v>
      </c>
    </row>
    <row r="579" spans="1:15" hidden="1">
      <c r="A579" s="15">
        <v>699</v>
      </c>
      <c r="B579" s="16">
        <v>4066</v>
      </c>
      <c r="C579" s="17" t="s">
        <v>112</v>
      </c>
      <c r="D579" s="18">
        <v>1024463959</v>
      </c>
      <c r="E579" s="18">
        <v>1024463959</v>
      </c>
      <c r="F579" s="18">
        <v>1024463959</v>
      </c>
      <c r="G579" s="17" t="s">
        <v>3377</v>
      </c>
      <c r="H579" s="16" t="s">
        <v>139</v>
      </c>
      <c r="I579" s="35" t="s">
        <v>140</v>
      </c>
      <c r="J579" s="16" t="s">
        <v>259</v>
      </c>
      <c r="K579" s="16" t="s">
        <v>2992</v>
      </c>
      <c r="L579" s="16" t="s">
        <v>2992</v>
      </c>
      <c r="M579" s="16" t="s">
        <v>76</v>
      </c>
      <c r="N579" s="16" t="s">
        <v>76</v>
      </c>
      <c r="O579" s="16" t="s">
        <v>76</v>
      </c>
    </row>
    <row r="580" spans="1:15">
      <c r="A580" s="15">
        <v>701</v>
      </c>
      <c r="B580" s="16">
        <v>4066</v>
      </c>
      <c r="C580" s="17" t="s">
        <v>64</v>
      </c>
      <c r="D580" s="18">
        <v>79723081</v>
      </c>
      <c r="E580" s="18" t="e">
        <v>#N/A</v>
      </c>
      <c r="F580" s="18">
        <v>79723081</v>
      </c>
      <c r="G580" s="17" t="s">
        <v>3381</v>
      </c>
      <c r="H580" s="16" t="s">
        <v>139</v>
      </c>
      <c r="I580" s="35" t="s">
        <v>140</v>
      </c>
      <c r="J580" s="16" t="s">
        <v>159</v>
      </c>
      <c r="K580" s="16" t="s">
        <v>268</v>
      </c>
      <c r="L580" s="16" t="s">
        <v>268</v>
      </c>
      <c r="M580" s="16" t="s">
        <v>76</v>
      </c>
      <c r="N580" s="16" t="s">
        <v>76</v>
      </c>
      <c r="O580" s="16" t="s">
        <v>76</v>
      </c>
    </row>
    <row r="581" spans="1:15" hidden="1">
      <c r="A581" s="15">
        <v>702</v>
      </c>
      <c r="B581" s="16">
        <v>4066</v>
      </c>
      <c r="C581" s="17" t="s">
        <v>112</v>
      </c>
      <c r="D581" s="18">
        <v>39652013</v>
      </c>
      <c r="E581" s="18">
        <v>39652013</v>
      </c>
      <c r="F581" s="18">
        <v>39652013</v>
      </c>
      <c r="G581" s="17" t="s">
        <v>3389</v>
      </c>
      <c r="H581" s="16" t="s">
        <v>237</v>
      </c>
      <c r="I581" s="35" t="s">
        <v>116</v>
      </c>
      <c r="J581" s="16" t="s">
        <v>259</v>
      </c>
      <c r="K581" s="16" t="s">
        <v>3391</v>
      </c>
      <c r="L581" s="16" t="s">
        <v>3391</v>
      </c>
      <c r="M581" s="16" t="s">
        <v>76</v>
      </c>
      <c r="N581" s="16" t="s">
        <v>76</v>
      </c>
      <c r="O581" s="16" t="s">
        <v>76</v>
      </c>
    </row>
    <row r="582" spans="1:15" hidden="1">
      <c r="A582" s="15">
        <v>703</v>
      </c>
      <c r="B582" s="16">
        <v>4066</v>
      </c>
      <c r="C582" s="17" t="s">
        <v>112</v>
      </c>
      <c r="D582" s="18">
        <v>34540762</v>
      </c>
      <c r="E582" s="18">
        <v>34540762</v>
      </c>
      <c r="F582" s="18">
        <v>34540762</v>
      </c>
      <c r="G582" s="17" t="s">
        <v>3395</v>
      </c>
      <c r="H582" s="16" t="s">
        <v>444</v>
      </c>
      <c r="I582" s="35" t="s">
        <v>116</v>
      </c>
      <c r="J582" s="16" t="s">
        <v>259</v>
      </c>
      <c r="K582" s="16" t="s">
        <v>1851</v>
      </c>
      <c r="L582" s="16" t="s">
        <v>1851</v>
      </c>
      <c r="M582" s="16" t="s">
        <v>76</v>
      </c>
      <c r="N582" s="16" t="s">
        <v>76</v>
      </c>
      <c r="O582" s="16" t="s">
        <v>76</v>
      </c>
    </row>
    <row r="583" spans="1:15" hidden="1">
      <c r="A583" s="15">
        <v>704</v>
      </c>
      <c r="B583" s="16">
        <v>4066</v>
      </c>
      <c r="C583" s="17" t="s">
        <v>112</v>
      </c>
      <c r="D583" s="18">
        <v>51791819</v>
      </c>
      <c r="E583" s="18">
        <v>51791819</v>
      </c>
      <c r="F583" s="18">
        <v>51791819</v>
      </c>
      <c r="G583" s="17" t="s">
        <v>3400</v>
      </c>
      <c r="H583" s="16" t="s">
        <v>237</v>
      </c>
      <c r="I583" s="35" t="s">
        <v>116</v>
      </c>
      <c r="J583" s="16" t="s">
        <v>259</v>
      </c>
      <c r="K583" s="16" t="s">
        <v>260</v>
      </c>
      <c r="L583" s="16" t="s">
        <v>260</v>
      </c>
      <c r="M583" s="16" t="s">
        <v>76</v>
      </c>
      <c r="N583" s="16" t="s">
        <v>76</v>
      </c>
      <c r="O583" s="16" t="s">
        <v>76</v>
      </c>
    </row>
    <row r="584" spans="1:15">
      <c r="A584" s="15">
        <v>705</v>
      </c>
      <c r="B584" s="16">
        <v>4066</v>
      </c>
      <c r="C584" s="17" t="s">
        <v>64</v>
      </c>
      <c r="D584" s="18">
        <v>93381830</v>
      </c>
      <c r="E584" s="18" t="e">
        <v>#N/A</v>
      </c>
      <c r="F584" s="18">
        <v>93381830</v>
      </c>
      <c r="G584" s="17" t="s">
        <v>3406</v>
      </c>
      <c r="H584" s="16" t="s">
        <v>237</v>
      </c>
      <c r="I584" s="35" t="s">
        <v>116</v>
      </c>
      <c r="J584" s="16" t="s">
        <v>143</v>
      </c>
      <c r="K584" s="16" t="s">
        <v>3407</v>
      </c>
      <c r="L584" s="16" t="s">
        <v>3407</v>
      </c>
      <c r="M584" s="16" t="s">
        <v>76</v>
      </c>
      <c r="N584" s="16" t="s">
        <v>76</v>
      </c>
      <c r="O584" s="16" t="s">
        <v>76</v>
      </c>
    </row>
    <row r="585" spans="1:15" hidden="1">
      <c r="A585" s="15">
        <v>706</v>
      </c>
      <c r="B585" s="16">
        <v>4066</v>
      </c>
      <c r="C585" s="17" t="s">
        <v>112</v>
      </c>
      <c r="D585" s="18">
        <v>1022404600</v>
      </c>
      <c r="E585" s="18">
        <v>1022404600</v>
      </c>
      <c r="F585" s="18">
        <v>1022404600</v>
      </c>
      <c r="G585" s="17" t="s">
        <v>3413</v>
      </c>
      <c r="H585" s="16" t="s">
        <v>916</v>
      </c>
      <c r="I585" s="35" t="s">
        <v>917</v>
      </c>
      <c r="J585" s="16" t="s">
        <v>159</v>
      </c>
      <c r="K585" s="16" t="s">
        <v>2937</v>
      </c>
      <c r="L585" s="16" t="s">
        <v>2937</v>
      </c>
      <c r="M585" s="16" t="s">
        <v>76</v>
      </c>
      <c r="N585" s="16" t="s">
        <v>76</v>
      </c>
      <c r="O585" s="16" t="s">
        <v>76</v>
      </c>
    </row>
    <row r="586" spans="1:15" hidden="1">
      <c r="A586" s="15">
        <v>707</v>
      </c>
      <c r="B586" s="16">
        <v>4066</v>
      </c>
      <c r="C586" s="17" t="s">
        <v>112</v>
      </c>
      <c r="D586" s="18">
        <v>52274790</v>
      </c>
      <c r="E586" s="18">
        <v>52274790</v>
      </c>
      <c r="F586" s="18">
        <v>52274790</v>
      </c>
      <c r="G586" s="17" t="s">
        <v>3418</v>
      </c>
      <c r="H586" s="16" t="s">
        <v>916</v>
      </c>
      <c r="I586" s="35" t="s">
        <v>917</v>
      </c>
      <c r="J586" s="16" t="s">
        <v>259</v>
      </c>
      <c r="K586" s="16" t="s">
        <v>331</v>
      </c>
      <c r="L586" s="16" t="s">
        <v>331</v>
      </c>
      <c r="M586" s="16" t="s">
        <v>76</v>
      </c>
      <c r="N586" s="16" t="s">
        <v>76</v>
      </c>
      <c r="O586" s="16" t="s">
        <v>76</v>
      </c>
    </row>
    <row r="587" spans="1:15" hidden="1">
      <c r="A587" s="15">
        <v>708</v>
      </c>
      <c r="B587" s="16">
        <v>4066</v>
      </c>
      <c r="C587" s="17" t="s">
        <v>64</v>
      </c>
      <c r="D587" s="18">
        <v>1141316402</v>
      </c>
      <c r="E587" s="18">
        <v>1141316402</v>
      </c>
      <c r="F587" s="18">
        <v>1141316402</v>
      </c>
      <c r="G587" s="17" t="s">
        <v>3424</v>
      </c>
      <c r="H587" s="16" t="s">
        <v>916</v>
      </c>
      <c r="I587" s="35" t="s">
        <v>917</v>
      </c>
      <c r="J587" s="16" t="s">
        <v>74</v>
      </c>
      <c r="K587" s="16" t="s">
        <v>74</v>
      </c>
      <c r="L587" s="16" t="s">
        <v>74</v>
      </c>
      <c r="M587" s="16" t="s">
        <v>76</v>
      </c>
      <c r="N587" s="16" t="s">
        <v>76</v>
      </c>
      <c r="O587" s="16" t="s">
        <v>76</v>
      </c>
    </row>
    <row r="588" spans="1:15" hidden="1">
      <c r="A588" s="15">
        <v>709</v>
      </c>
      <c r="B588" s="16">
        <v>4066</v>
      </c>
      <c r="C588" s="17" t="s">
        <v>112</v>
      </c>
      <c r="D588" s="18">
        <v>49762096</v>
      </c>
      <c r="E588" s="18">
        <v>49762096</v>
      </c>
      <c r="F588" s="18">
        <v>49762096</v>
      </c>
      <c r="G588" s="17" t="s">
        <v>3431</v>
      </c>
      <c r="H588" s="16" t="s">
        <v>916</v>
      </c>
      <c r="I588" s="35" t="s">
        <v>917</v>
      </c>
      <c r="J588" s="16" t="s">
        <v>170</v>
      </c>
      <c r="K588" s="16" t="s">
        <v>531</v>
      </c>
      <c r="L588" s="16" t="s">
        <v>531</v>
      </c>
      <c r="M588" s="16" t="s">
        <v>421</v>
      </c>
      <c r="N588" s="16" t="s">
        <v>422</v>
      </c>
      <c r="O588" s="16" t="s">
        <v>423</v>
      </c>
    </row>
    <row r="589" spans="1:15">
      <c r="A589" s="15">
        <v>710</v>
      </c>
      <c r="B589" s="16">
        <v>4066</v>
      </c>
      <c r="C589" s="17" t="s">
        <v>112</v>
      </c>
      <c r="D589" s="18">
        <v>49605505</v>
      </c>
      <c r="E589" s="18" t="e">
        <v>#N/A</v>
      </c>
      <c r="F589" s="18">
        <v>49605505</v>
      </c>
      <c r="G589" s="17" t="s">
        <v>3436</v>
      </c>
      <c r="H589" s="16" t="s">
        <v>139</v>
      </c>
      <c r="I589" s="21" t="s">
        <v>140</v>
      </c>
      <c r="J589" s="16" t="s">
        <v>181</v>
      </c>
      <c r="K589" s="16" t="s">
        <v>305</v>
      </c>
      <c r="L589" s="16" t="s">
        <v>305</v>
      </c>
      <c r="M589" s="16" t="s">
        <v>76</v>
      </c>
      <c r="N589" s="16" t="s">
        <v>76</v>
      </c>
      <c r="O589" s="16" t="s">
        <v>76</v>
      </c>
    </row>
    <row r="590" spans="1:15">
      <c r="A590" s="15">
        <v>711</v>
      </c>
      <c r="B590" s="16">
        <v>4066</v>
      </c>
      <c r="C590" s="17" t="s">
        <v>64</v>
      </c>
      <c r="D590" s="18">
        <v>78036544</v>
      </c>
      <c r="E590" s="18" t="e">
        <v>#N/A</v>
      </c>
      <c r="F590" s="18">
        <v>78036544</v>
      </c>
      <c r="G590" s="17" t="s">
        <v>3441</v>
      </c>
      <c r="H590" s="16" t="s">
        <v>916</v>
      </c>
      <c r="I590" s="35" t="s">
        <v>917</v>
      </c>
      <c r="J590" s="16" t="s">
        <v>159</v>
      </c>
      <c r="K590" s="16" t="s">
        <v>445</v>
      </c>
      <c r="L590" s="16" t="s">
        <v>445</v>
      </c>
      <c r="M590" s="16" t="s">
        <v>76</v>
      </c>
      <c r="N590" s="16" t="s">
        <v>76</v>
      </c>
      <c r="O590" s="16" t="s">
        <v>76</v>
      </c>
    </row>
    <row r="591" spans="1:15" hidden="1">
      <c r="A591" s="15">
        <v>712</v>
      </c>
      <c r="B591" s="16">
        <v>4066</v>
      </c>
      <c r="C591" s="17" t="s">
        <v>112</v>
      </c>
      <c r="D591" s="18">
        <v>52239083</v>
      </c>
      <c r="E591" s="18">
        <v>52239083</v>
      </c>
      <c r="F591" s="18">
        <v>52239083</v>
      </c>
      <c r="G591" s="17" t="s">
        <v>3445</v>
      </c>
      <c r="H591" s="16" t="s">
        <v>916</v>
      </c>
      <c r="I591" s="35" t="s">
        <v>917</v>
      </c>
      <c r="J591" s="16" t="s">
        <v>159</v>
      </c>
      <c r="K591" s="16" t="s">
        <v>2937</v>
      </c>
      <c r="L591" s="16" t="s">
        <v>2937</v>
      </c>
      <c r="M591" s="16" t="s">
        <v>76</v>
      </c>
      <c r="N591" s="16" t="s">
        <v>76</v>
      </c>
      <c r="O591" s="16" t="s">
        <v>76</v>
      </c>
    </row>
    <row r="592" spans="1:15" hidden="1">
      <c r="A592" s="15">
        <v>713</v>
      </c>
      <c r="B592" s="16">
        <v>4066</v>
      </c>
      <c r="C592" s="17" t="s">
        <v>112</v>
      </c>
      <c r="D592" s="18">
        <v>43875542</v>
      </c>
      <c r="E592" s="18">
        <v>43875542</v>
      </c>
      <c r="F592" s="18">
        <v>43875542</v>
      </c>
      <c r="G592" s="17" t="s">
        <v>3449</v>
      </c>
      <c r="H592" s="16" t="s">
        <v>139</v>
      </c>
      <c r="I592" s="35" t="s">
        <v>140</v>
      </c>
      <c r="J592" s="16" t="s">
        <v>259</v>
      </c>
      <c r="K592" s="16" t="s">
        <v>1583</v>
      </c>
      <c r="L592" s="16" t="s">
        <v>1583</v>
      </c>
      <c r="M592" s="16" t="s">
        <v>76</v>
      </c>
      <c r="N592" s="16" t="s">
        <v>76</v>
      </c>
      <c r="O592" s="16" t="s">
        <v>76</v>
      </c>
    </row>
    <row r="593" spans="1:15">
      <c r="A593" s="15">
        <v>714</v>
      </c>
      <c r="B593" s="16">
        <v>4066</v>
      </c>
      <c r="C593" s="17" t="s">
        <v>64</v>
      </c>
      <c r="D593" s="18">
        <v>19252503</v>
      </c>
      <c r="E593" s="18" t="e">
        <v>#N/A</v>
      </c>
      <c r="F593" s="18">
        <v>19252503</v>
      </c>
      <c r="G593" s="17" t="s">
        <v>3455</v>
      </c>
      <c r="H593" s="16" t="s">
        <v>115</v>
      </c>
      <c r="I593" s="35" t="s">
        <v>116</v>
      </c>
      <c r="J593" s="16" t="s">
        <v>170</v>
      </c>
      <c r="K593" s="16" t="s">
        <v>519</v>
      </c>
      <c r="L593" s="16" t="s">
        <v>519</v>
      </c>
      <c r="M593" s="16" t="s">
        <v>339</v>
      </c>
      <c r="N593" s="16" t="s">
        <v>340</v>
      </c>
      <c r="O593" s="16" t="s">
        <v>341</v>
      </c>
    </row>
    <row r="594" spans="1:15" hidden="1">
      <c r="A594" s="15">
        <v>715</v>
      </c>
      <c r="B594" s="16">
        <v>4066</v>
      </c>
      <c r="C594" s="17" t="s">
        <v>64</v>
      </c>
      <c r="D594" s="18">
        <v>80355432</v>
      </c>
      <c r="E594" s="18">
        <v>80355432</v>
      </c>
      <c r="F594" s="18">
        <v>80355432</v>
      </c>
      <c r="G594" s="17" t="s">
        <v>3462</v>
      </c>
      <c r="H594" s="16" t="s">
        <v>444</v>
      </c>
      <c r="I594" s="35" t="s">
        <v>116</v>
      </c>
      <c r="J594" s="16" t="s">
        <v>259</v>
      </c>
      <c r="K594" s="16" t="s">
        <v>1851</v>
      </c>
      <c r="L594" s="16" t="s">
        <v>1851</v>
      </c>
      <c r="M594" s="16" t="s">
        <v>76</v>
      </c>
      <c r="N594" s="16" t="s">
        <v>76</v>
      </c>
      <c r="O594" s="16" t="s">
        <v>76</v>
      </c>
    </row>
    <row r="595" spans="1:15" hidden="1">
      <c r="A595" s="15">
        <v>716</v>
      </c>
      <c r="B595" s="16">
        <v>4066</v>
      </c>
      <c r="C595" s="17" t="s">
        <v>112</v>
      </c>
      <c r="D595" s="18">
        <v>1014251631</v>
      </c>
      <c r="E595" s="18">
        <v>1014251631</v>
      </c>
      <c r="F595" s="18">
        <v>1014251631</v>
      </c>
      <c r="G595" s="17" t="s">
        <v>3468</v>
      </c>
      <c r="H595" s="16" t="s">
        <v>916</v>
      </c>
      <c r="I595" s="35" t="s">
        <v>917</v>
      </c>
      <c r="J595" s="16" t="s">
        <v>311</v>
      </c>
      <c r="K595" s="16" t="s">
        <v>312</v>
      </c>
      <c r="L595" s="16" t="s">
        <v>312</v>
      </c>
      <c r="M595" s="16" t="s">
        <v>76</v>
      </c>
      <c r="N595" s="16" t="s">
        <v>76</v>
      </c>
      <c r="O595" s="16" t="s">
        <v>76</v>
      </c>
    </row>
    <row r="596" spans="1:15" hidden="1">
      <c r="A596" s="15">
        <v>719</v>
      </c>
      <c r="B596" s="16">
        <v>4066</v>
      </c>
      <c r="C596" s="17" t="s">
        <v>112</v>
      </c>
      <c r="D596" s="18">
        <v>52704796</v>
      </c>
      <c r="E596" s="18">
        <v>52704796</v>
      </c>
      <c r="F596" s="18">
        <v>52704796</v>
      </c>
      <c r="G596" s="17" t="s">
        <v>3472</v>
      </c>
      <c r="H596" s="16" t="s">
        <v>916</v>
      </c>
      <c r="I596" s="35" t="s">
        <v>917</v>
      </c>
      <c r="J596" s="16" t="s">
        <v>259</v>
      </c>
      <c r="K596" s="16" t="s">
        <v>3391</v>
      </c>
      <c r="L596" s="16" t="s">
        <v>3391</v>
      </c>
      <c r="M596" s="16" t="s">
        <v>76</v>
      </c>
      <c r="N596" s="16" t="s">
        <v>76</v>
      </c>
      <c r="O596" s="16" t="s">
        <v>76</v>
      </c>
    </row>
    <row r="597" spans="1:15" hidden="1">
      <c r="A597" s="15">
        <v>720</v>
      </c>
      <c r="B597" s="16">
        <v>4066</v>
      </c>
      <c r="C597" s="17" t="s">
        <v>112</v>
      </c>
      <c r="D597" s="18">
        <v>52269017</v>
      </c>
      <c r="E597" s="18">
        <v>52269017</v>
      </c>
      <c r="F597" s="18">
        <v>52269017</v>
      </c>
      <c r="G597" s="17" t="s">
        <v>3478</v>
      </c>
      <c r="H597" s="16" t="s">
        <v>139</v>
      </c>
      <c r="I597" s="35" t="s">
        <v>140</v>
      </c>
      <c r="J597" s="16" t="s">
        <v>259</v>
      </c>
      <c r="K597" s="16" t="s">
        <v>3391</v>
      </c>
      <c r="L597" s="16" t="s">
        <v>3391</v>
      </c>
      <c r="M597" s="16" t="s">
        <v>76</v>
      </c>
      <c r="N597" s="16" t="s">
        <v>76</v>
      </c>
      <c r="O597" s="16" t="s">
        <v>76</v>
      </c>
    </row>
    <row r="598" spans="1:15" ht="22.5">
      <c r="A598" s="15">
        <v>721</v>
      </c>
      <c r="B598" s="16">
        <v>4066</v>
      </c>
      <c r="C598" s="17" t="s">
        <v>112</v>
      </c>
      <c r="D598" s="18">
        <v>52356296</v>
      </c>
      <c r="E598" s="18" t="e">
        <v>#N/A</v>
      </c>
      <c r="F598" s="18">
        <v>52356296</v>
      </c>
      <c r="G598" s="17" t="s">
        <v>3483</v>
      </c>
      <c r="H598" s="16" t="s">
        <v>367</v>
      </c>
      <c r="I598" s="21" t="s">
        <v>368</v>
      </c>
      <c r="J598" s="16" t="s">
        <v>143</v>
      </c>
      <c r="K598" s="16" t="s">
        <v>3484</v>
      </c>
      <c r="L598" s="16" t="s">
        <v>3484</v>
      </c>
      <c r="M598" s="16" t="s">
        <v>76</v>
      </c>
      <c r="N598" s="16" t="s">
        <v>76</v>
      </c>
      <c r="O598" s="16" t="s">
        <v>76</v>
      </c>
    </row>
    <row r="599" spans="1:15">
      <c r="A599" s="15">
        <v>722</v>
      </c>
      <c r="B599" s="16">
        <v>4066</v>
      </c>
      <c r="C599" s="17" t="s">
        <v>112</v>
      </c>
      <c r="D599" s="18">
        <v>52484548</v>
      </c>
      <c r="E599" s="18" t="e">
        <v>#N/A</v>
      </c>
      <c r="F599" s="18">
        <v>52484548</v>
      </c>
      <c r="G599" s="17" t="s">
        <v>3491</v>
      </c>
      <c r="H599" s="16" t="s">
        <v>251</v>
      </c>
      <c r="I599" s="35" t="s">
        <v>130</v>
      </c>
      <c r="J599" s="16" t="s">
        <v>143</v>
      </c>
      <c r="K599" s="16" t="s">
        <v>213</v>
      </c>
      <c r="L599" s="16" t="s">
        <v>213</v>
      </c>
      <c r="M599" s="16" t="s">
        <v>76</v>
      </c>
      <c r="N599" s="16" t="s">
        <v>76</v>
      </c>
      <c r="O599" s="16" t="s">
        <v>76</v>
      </c>
    </row>
    <row r="600" spans="1:15" hidden="1">
      <c r="A600" s="15">
        <v>723</v>
      </c>
      <c r="B600" s="16">
        <v>4066</v>
      </c>
      <c r="C600" s="17" t="s">
        <v>112</v>
      </c>
      <c r="D600" s="18">
        <v>64699294</v>
      </c>
      <c r="E600" s="18">
        <v>64699294</v>
      </c>
      <c r="F600" s="18">
        <v>64699294</v>
      </c>
      <c r="G600" s="17" t="s">
        <v>3497</v>
      </c>
      <c r="H600" s="16" t="s">
        <v>358</v>
      </c>
      <c r="I600" s="35" t="s">
        <v>284</v>
      </c>
      <c r="J600" s="16" t="s">
        <v>170</v>
      </c>
      <c r="K600" s="16" t="s">
        <v>416</v>
      </c>
      <c r="L600" s="16" t="s">
        <v>416</v>
      </c>
      <c r="M600" s="16" t="s">
        <v>76</v>
      </c>
      <c r="N600" s="16" t="s">
        <v>76</v>
      </c>
      <c r="O600" s="16" t="s">
        <v>76</v>
      </c>
    </row>
    <row r="601" spans="1:15" hidden="1">
      <c r="A601" s="15">
        <v>724</v>
      </c>
      <c r="B601" s="16">
        <v>4066</v>
      </c>
      <c r="C601" s="17" t="s">
        <v>64</v>
      </c>
      <c r="D601" s="18">
        <v>77092838</v>
      </c>
      <c r="E601" s="18">
        <v>77092838</v>
      </c>
      <c r="F601" s="18">
        <v>77092838</v>
      </c>
      <c r="G601" s="17" t="s">
        <v>3503</v>
      </c>
      <c r="H601" s="16" t="s">
        <v>139</v>
      </c>
      <c r="I601" s="35" t="s">
        <v>140</v>
      </c>
      <c r="J601" s="16" t="s">
        <v>170</v>
      </c>
      <c r="K601" s="16" t="s">
        <v>531</v>
      </c>
      <c r="L601" s="16" t="s">
        <v>531</v>
      </c>
      <c r="M601" s="16" t="s">
        <v>421</v>
      </c>
      <c r="N601" s="16" t="s">
        <v>422</v>
      </c>
      <c r="O601" s="16" t="s">
        <v>423</v>
      </c>
    </row>
    <row r="602" spans="1:15" hidden="1">
      <c r="A602" s="15">
        <v>725</v>
      </c>
      <c r="B602" s="16">
        <v>4066</v>
      </c>
      <c r="C602" s="17" t="s">
        <v>112</v>
      </c>
      <c r="D602" s="18">
        <v>39750179</v>
      </c>
      <c r="E602" s="18">
        <v>39750179</v>
      </c>
      <c r="F602" s="18">
        <v>39750179</v>
      </c>
      <c r="G602" s="17" t="s">
        <v>3509</v>
      </c>
      <c r="H602" s="16" t="s">
        <v>444</v>
      </c>
      <c r="I602" s="35" t="s">
        <v>116</v>
      </c>
      <c r="J602" s="16" t="s">
        <v>143</v>
      </c>
      <c r="K602" s="16" t="s">
        <v>3407</v>
      </c>
      <c r="L602" s="16" t="s">
        <v>3407</v>
      </c>
      <c r="M602" s="16" t="s">
        <v>76</v>
      </c>
      <c r="N602" s="16" t="s">
        <v>76</v>
      </c>
      <c r="O602" s="16" t="s">
        <v>76</v>
      </c>
    </row>
    <row r="603" spans="1:15">
      <c r="A603" s="15">
        <v>726</v>
      </c>
      <c r="B603" s="16">
        <v>4066</v>
      </c>
      <c r="C603" s="17" t="s">
        <v>112</v>
      </c>
      <c r="D603" s="18">
        <v>52616825</v>
      </c>
      <c r="E603" s="286" t="e">
        <v>#N/A</v>
      </c>
      <c r="F603" s="286">
        <v>52616825</v>
      </c>
      <c r="G603" s="75" t="s">
        <v>3515</v>
      </c>
      <c r="H603" s="16" t="s">
        <v>444</v>
      </c>
      <c r="I603" s="35" t="s">
        <v>116</v>
      </c>
      <c r="J603" s="16" t="s">
        <v>259</v>
      </c>
      <c r="K603" s="16" t="s">
        <v>1583</v>
      </c>
      <c r="L603" s="16" t="s">
        <v>1583</v>
      </c>
      <c r="M603" s="16" t="s">
        <v>76</v>
      </c>
      <c r="N603" s="16" t="s">
        <v>76</v>
      </c>
      <c r="O603" s="16" t="s">
        <v>76</v>
      </c>
    </row>
    <row r="604" spans="1:15" hidden="1">
      <c r="A604" s="15">
        <v>727</v>
      </c>
      <c r="B604" s="16">
        <v>4066</v>
      </c>
      <c r="C604" s="17" t="s">
        <v>112</v>
      </c>
      <c r="D604" s="18">
        <v>1020783531</v>
      </c>
      <c r="E604" s="18">
        <v>1020783531</v>
      </c>
      <c r="F604" s="18">
        <v>1020783531</v>
      </c>
      <c r="G604" s="17" t="s">
        <v>3521</v>
      </c>
      <c r="H604" s="16" t="s">
        <v>444</v>
      </c>
      <c r="I604" s="35" t="s">
        <v>116</v>
      </c>
      <c r="J604" s="16" t="s">
        <v>170</v>
      </c>
      <c r="K604" s="16" t="s">
        <v>231</v>
      </c>
      <c r="L604" s="16" t="s">
        <v>231</v>
      </c>
      <c r="M604" s="16" t="s">
        <v>145</v>
      </c>
      <c r="N604" s="16" t="s">
        <v>146</v>
      </c>
      <c r="O604" s="16" t="s">
        <v>147</v>
      </c>
    </row>
    <row r="605" spans="1:15" hidden="1">
      <c r="A605" s="15">
        <v>728</v>
      </c>
      <c r="B605" s="16">
        <v>4066</v>
      </c>
      <c r="C605" s="17" t="s">
        <v>112</v>
      </c>
      <c r="D605" s="18">
        <v>52069443</v>
      </c>
      <c r="E605" s="18">
        <v>52069443</v>
      </c>
      <c r="F605" s="18">
        <v>52069443</v>
      </c>
      <c r="G605" s="17" t="s">
        <v>3524</v>
      </c>
      <c r="H605" s="16" t="s">
        <v>115</v>
      </c>
      <c r="I605" s="35" t="s">
        <v>116</v>
      </c>
      <c r="J605" s="16" t="s">
        <v>170</v>
      </c>
      <c r="K605" s="16" t="s">
        <v>416</v>
      </c>
      <c r="L605" s="16" t="s">
        <v>416</v>
      </c>
      <c r="M605" s="16" t="s">
        <v>76</v>
      </c>
      <c r="N605" s="16" t="s">
        <v>76</v>
      </c>
      <c r="O605" s="16" t="s">
        <v>76</v>
      </c>
    </row>
    <row r="606" spans="1:15" hidden="1">
      <c r="A606" s="15">
        <v>729</v>
      </c>
      <c r="B606" s="16">
        <v>4066</v>
      </c>
      <c r="C606" s="17" t="s">
        <v>112</v>
      </c>
      <c r="D606" s="18">
        <v>1023904795</v>
      </c>
      <c r="E606" s="18">
        <v>1023904795</v>
      </c>
      <c r="F606" s="18">
        <v>1023904795</v>
      </c>
      <c r="G606" s="17" t="s">
        <v>3531</v>
      </c>
      <c r="H606" s="16" t="s">
        <v>350</v>
      </c>
      <c r="I606" s="35" t="s">
        <v>116</v>
      </c>
      <c r="J606" s="16" t="s">
        <v>159</v>
      </c>
      <c r="K606" s="16" t="s">
        <v>222</v>
      </c>
      <c r="L606" s="16" t="s">
        <v>222</v>
      </c>
      <c r="M606" s="16" t="s">
        <v>76</v>
      </c>
      <c r="N606" s="16" t="s">
        <v>76</v>
      </c>
      <c r="O606" s="16" t="s">
        <v>76</v>
      </c>
    </row>
    <row r="607" spans="1:15">
      <c r="A607" s="15">
        <v>730</v>
      </c>
      <c r="B607" s="16">
        <v>4066</v>
      </c>
      <c r="C607" s="17" t="s">
        <v>112</v>
      </c>
      <c r="D607" s="18">
        <v>1097389820</v>
      </c>
      <c r="E607" s="18" t="e">
        <v>#N/A</v>
      </c>
      <c r="F607" s="18">
        <v>1097389820</v>
      </c>
      <c r="G607" s="17" t="s">
        <v>3537</v>
      </c>
      <c r="H607" s="16" t="s">
        <v>358</v>
      </c>
      <c r="I607" s="35" t="s">
        <v>284</v>
      </c>
      <c r="J607" s="16" t="s">
        <v>170</v>
      </c>
      <c r="K607" s="16" t="s">
        <v>432</v>
      </c>
      <c r="L607" s="16" t="s">
        <v>432</v>
      </c>
      <c r="M607" s="16" t="s">
        <v>433</v>
      </c>
      <c r="N607" s="16" t="s">
        <v>662</v>
      </c>
      <c r="O607" s="16" t="s">
        <v>663</v>
      </c>
    </row>
    <row r="608" spans="1:15" hidden="1">
      <c r="A608" s="15">
        <v>731</v>
      </c>
      <c r="B608" s="16">
        <v>4066</v>
      </c>
      <c r="C608" s="17" t="s">
        <v>112</v>
      </c>
      <c r="D608" s="18">
        <v>52025883</v>
      </c>
      <c r="E608" s="18">
        <v>52025883</v>
      </c>
      <c r="F608" s="18">
        <v>52025883</v>
      </c>
      <c r="G608" s="17" t="s">
        <v>3543</v>
      </c>
      <c r="H608" s="16" t="s">
        <v>444</v>
      </c>
      <c r="I608" s="35" t="s">
        <v>116</v>
      </c>
      <c r="J608" s="16" t="s">
        <v>143</v>
      </c>
      <c r="K608" s="16" t="s">
        <v>3407</v>
      </c>
      <c r="L608" s="16" t="s">
        <v>3407</v>
      </c>
      <c r="M608" s="16" t="s">
        <v>76</v>
      </c>
      <c r="N608" s="16" t="s">
        <v>76</v>
      </c>
      <c r="O608" s="16" t="s">
        <v>76</v>
      </c>
    </row>
    <row r="609" spans="1:15">
      <c r="A609" s="15">
        <v>732</v>
      </c>
      <c r="B609" s="16">
        <v>4066</v>
      </c>
      <c r="C609" s="17" t="s">
        <v>64</v>
      </c>
      <c r="D609" s="18">
        <v>79883334</v>
      </c>
      <c r="E609" s="18" t="e">
        <v>#N/A</v>
      </c>
      <c r="F609" s="18">
        <v>79883334</v>
      </c>
      <c r="G609" s="17" t="s">
        <v>3548</v>
      </c>
      <c r="H609" s="16" t="s">
        <v>444</v>
      </c>
      <c r="I609" s="35" t="s">
        <v>116</v>
      </c>
      <c r="J609" s="16" t="s">
        <v>259</v>
      </c>
      <c r="K609" s="16" t="s">
        <v>3391</v>
      </c>
      <c r="L609" s="16" t="s">
        <v>3391</v>
      </c>
      <c r="M609" s="16" t="s">
        <v>76</v>
      </c>
      <c r="N609" s="16" t="s">
        <v>76</v>
      </c>
      <c r="O609" s="16" t="s">
        <v>76</v>
      </c>
    </row>
    <row r="610" spans="1:15" hidden="1">
      <c r="A610" s="15">
        <v>733</v>
      </c>
      <c r="B610" s="16">
        <v>4066</v>
      </c>
      <c r="C610" s="17" t="s">
        <v>112</v>
      </c>
      <c r="D610" s="18">
        <v>51984683</v>
      </c>
      <c r="E610" s="18">
        <v>51984683</v>
      </c>
      <c r="F610" s="18">
        <v>51984683</v>
      </c>
      <c r="G610" s="17" t="s">
        <v>3554</v>
      </c>
      <c r="H610" s="16" t="s">
        <v>139</v>
      </c>
      <c r="I610" s="35" t="s">
        <v>140</v>
      </c>
      <c r="J610" s="16" t="s">
        <v>143</v>
      </c>
      <c r="K610" s="16" t="s">
        <v>238</v>
      </c>
      <c r="L610" s="16" t="s">
        <v>238</v>
      </c>
      <c r="M610" s="16" t="s">
        <v>76</v>
      </c>
      <c r="N610" s="16" t="s">
        <v>76</v>
      </c>
      <c r="O610" s="16" t="s">
        <v>76</v>
      </c>
    </row>
    <row r="611" spans="1:15" hidden="1">
      <c r="A611" s="15">
        <v>734</v>
      </c>
      <c r="B611" s="16">
        <v>4066</v>
      </c>
      <c r="C611" s="17" t="s">
        <v>64</v>
      </c>
      <c r="D611" s="18">
        <v>1118839365</v>
      </c>
      <c r="E611" s="18">
        <v>1118839365</v>
      </c>
      <c r="F611" s="18">
        <v>1118839365</v>
      </c>
      <c r="G611" s="17" t="s">
        <v>3561</v>
      </c>
      <c r="H611" s="16" t="s">
        <v>139</v>
      </c>
      <c r="I611" s="35" t="s">
        <v>140</v>
      </c>
      <c r="J611" s="16" t="s">
        <v>143</v>
      </c>
      <c r="K611" s="16" t="s">
        <v>929</v>
      </c>
      <c r="L611" s="16" t="s">
        <v>929</v>
      </c>
      <c r="M611" s="16" t="s">
        <v>76</v>
      </c>
      <c r="N611" s="16" t="s">
        <v>76</v>
      </c>
      <c r="O611" s="16" t="s">
        <v>76</v>
      </c>
    </row>
    <row r="612" spans="1:15" hidden="1">
      <c r="A612" s="15">
        <v>735</v>
      </c>
      <c r="B612" s="16">
        <v>4066</v>
      </c>
      <c r="C612" s="17" t="s">
        <v>112</v>
      </c>
      <c r="D612" s="18">
        <v>52272390</v>
      </c>
      <c r="E612" s="18">
        <v>52272390</v>
      </c>
      <c r="F612" s="18">
        <v>52272390</v>
      </c>
      <c r="G612" s="17" t="s">
        <v>3568</v>
      </c>
      <c r="H612" s="16" t="s">
        <v>139</v>
      </c>
      <c r="I612" s="35" t="s">
        <v>140</v>
      </c>
      <c r="J612" s="16" t="s">
        <v>143</v>
      </c>
      <c r="K612" s="16" t="s">
        <v>3407</v>
      </c>
      <c r="L612" s="16" t="s">
        <v>3407</v>
      </c>
      <c r="M612" s="16" t="s">
        <v>76</v>
      </c>
      <c r="N612" s="16" t="s">
        <v>76</v>
      </c>
      <c r="O612" s="16" t="s">
        <v>76</v>
      </c>
    </row>
    <row r="613" spans="1:15">
      <c r="A613" s="15">
        <v>736</v>
      </c>
      <c r="B613" s="16">
        <v>4066</v>
      </c>
      <c r="C613" s="17" t="s">
        <v>112</v>
      </c>
      <c r="D613" s="18">
        <v>52081596</v>
      </c>
      <c r="E613" s="18" t="e">
        <v>#N/A</v>
      </c>
      <c r="F613" s="18">
        <v>52081596</v>
      </c>
      <c r="G613" s="17" t="s">
        <v>3577</v>
      </c>
      <c r="H613" s="16" t="s">
        <v>2962</v>
      </c>
      <c r="I613" s="35" t="s">
        <v>116</v>
      </c>
      <c r="J613" s="16" t="s">
        <v>259</v>
      </c>
      <c r="K613" s="16" t="s">
        <v>1331</v>
      </c>
      <c r="L613" s="16" t="s">
        <v>1331</v>
      </c>
      <c r="M613" s="16" t="s">
        <v>76</v>
      </c>
      <c r="N613" s="16" t="s">
        <v>76</v>
      </c>
      <c r="O613" s="16" t="s">
        <v>76</v>
      </c>
    </row>
    <row r="614" spans="1:15" hidden="1">
      <c r="A614" s="15">
        <v>737</v>
      </c>
      <c r="B614" s="16">
        <v>4066</v>
      </c>
      <c r="C614" s="17" t="s">
        <v>112</v>
      </c>
      <c r="D614" s="18">
        <v>52233776</v>
      </c>
      <c r="E614" s="18">
        <v>52233776</v>
      </c>
      <c r="F614" s="18">
        <v>52233776</v>
      </c>
      <c r="G614" s="17" t="s">
        <v>3582</v>
      </c>
      <c r="H614" s="16" t="s">
        <v>916</v>
      </c>
      <c r="I614" s="35" t="s">
        <v>917</v>
      </c>
      <c r="J614" s="16" t="s">
        <v>170</v>
      </c>
      <c r="K614" s="16" t="s">
        <v>377</v>
      </c>
      <c r="L614" s="16" t="s">
        <v>377</v>
      </c>
      <c r="M614" s="16" t="s">
        <v>76</v>
      </c>
      <c r="N614" s="16" t="s">
        <v>76</v>
      </c>
      <c r="O614" s="16" t="s">
        <v>76</v>
      </c>
    </row>
    <row r="615" spans="1:15" hidden="1">
      <c r="A615" s="15">
        <v>738</v>
      </c>
      <c r="B615" s="16">
        <v>4066</v>
      </c>
      <c r="C615" s="17" t="s">
        <v>112</v>
      </c>
      <c r="D615" s="18">
        <v>52117752</v>
      </c>
      <c r="E615" s="18">
        <v>52117752</v>
      </c>
      <c r="F615" s="18">
        <v>52117752</v>
      </c>
      <c r="G615" s="17" t="s">
        <v>3589</v>
      </c>
      <c r="H615" s="16" t="s">
        <v>139</v>
      </c>
      <c r="I615" s="35" t="s">
        <v>140</v>
      </c>
      <c r="J615" s="16" t="s">
        <v>159</v>
      </c>
      <c r="K615" s="16" t="s">
        <v>268</v>
      </c>
      <c r="L615" s="16" t="s">
        <v>268</v>
      </c>
      <c r="M615" s="16" t="s">
        <v>76</v>
      </c>
      <c r="N615" s="16" t="s">
        <v>76</v>
      </c>
      <c r="O615" s="16" t="s">
        <v>76</v>
      </c>
    </row>
    <row r="616" spans="1:15" hidden="1">
      <c r="A616" s="15">
        <v>740</v>
      </c>
      <c r="B616" s="16">
        <v>301</v>
      </c>
      <c r="C616" s="17" t="s">
        <v>64</v>
      </c>
      <c r="D616" s="18">
        <v>349403</v>
      </c>
      <c r="E616" s="18">
        <v>349403</v>
      </c>
      <c r="F616" s="18">
        <v>349403</v>
      </c>
      <c r="G616" s="17" t="s">
        <v>3595</v>
      </c>
      <c r="H616" s="16" t="s">
        <v>3597</v>
      </c>
      <c r="I616" s="35" t="s">
        <v>3598</v>
      </c>
      <c r="J616" s="16" t="s">
        <v>74</v>
      </c>
      <c r="K616" s="16" t="s">
        <v>3599</v>
      </c>
      <c r="L616" s="16" t="s">
        <v>3600</v>
      </c>
      <c r="M616" s="16" t="s">
        <v>76</v>
      </c>
      <c r="N616" s="16" t="s">
        <v>76</v>
      </c>
      <c r="O616" s="16" t="s">
        <v>76</v>
      </c>
    </row>
    <row r="617" spans="1:15" hidden="1">
      <c r="A617" s="15">
        <v>741</v>
      </c>
      <c r="B617" s="16">
        <v>301</v>
      </c>
      <c r="C617" s="17" t="s">
        <v>64</v>
      </c>
      <c r="D617" s="18">
        <v>1013604</v>
      </c>
      <c r="E617" s="18">
        <v>1013604</v>
      </c>
      <c r="F617" s="18">
        <v>1013604</v>
      </c>
      <c r="G617" s="17" t="s">
        <v>3605</v>
      </c>
      <c r="H617" s="16" t="s">
        <v>3597</v>
      </c>
      <c r="I617" s="35" t="s">
        <v>3598</v>
      </c>
      <c r="J617" s="16" t="s">
        <v>74</v>
      </c>
      <c r="K617" s="16" t="s">
        <v>170</v>
      </c>
      <c r="L617" s="16" t="s">
        <v>324</v>
      </c>
      <c r="M617" s="16" t="s">
        <v>76</v>
      </c>
      <c r="N617" s="16" t="s">
        <v>76</v>
      </c>
      <c r="O617" s="16" t="s">
        <v>76</v>
      </c>
    </row>
    <row r="618" spans="1:15" hidden="1">
      <c r="A618" s="15">
        <v>742</v>
      </c>
      <c r="B618" s="16">
        <v>301</v>
      </c>
      <c r="C618" s="17" t="s">
        <v>64</v>
      </c>
      <c r="D618" s="18">
        <v>2518217</v>
      </c>
      <c r="E618" s="18">
        <v>2518217</v>
      </c>
      <c r="F618" s="18">
        <v>2518217</v>
      </c>
      <c r="G618" s="17" t="s">
        <v>3611</v>
      </c>
      <c r="H618" s="16" t="s">
        <v>3597</v>
      </c>
      <c r="I618" s="35" t="s">
        <v>3598</v>
      </c>
      <c r="J618" s="16" t="s">
        <v>74</v>
      </c>
      <c r="K618" s="16" t="s">
        <v>3599</v>
      </c>
      <c r="L618" s="16" t="s">
        <v>3600</v>
      </c>
      <c r="M618" s="16" t="s">
        <v>433</v>
      </c>
      <c r="N618" s="16" t="s">
        <v>496</v>
      </c>
      <c r="O618" s="16" t="s">
        <v>497</v>
      </c>
    </row>
    <row r="619" spans="1:15" hidden="1">
      <c r="A619" s="15">
        <v>743</v>
      </c>
      <c r="B619" s="16">
        <v>301</v>
      </c>
      <c r="C619" s="17" t="s">
        <v>64</v>
      </c>
      <c r="D619" s="18">
        <v>2518272</v>
      </c>
      <c r="E619" s="18">
        <v>2518272</v>
      </c>
      <c r="F619" s="18">
        <v>2518272</v>
      </c>
      <c r="G619" s="17" t="s">
        <v>3615</v>
      </c>
      <c r="H619" s="16" t="s">
        <v>3597</v>
      </c>
      <c r="I619" s="35" t="s">
        <v>3598</v>
      </c>
      <c r="J619" s="16" t="s">
        <v>74</v>
      </c>
      <c r="K619" s="16" t="s">
        <v>3599</v>
      </c>
      <c r="L619" s="16" t="s">
        <v>3600</v>
      </c>
      <c r="M619" s="16" t="s">
        <v>433</v>
      </c>
      <c r="N619" s="16" t="s">
        <v>434</v>
      </c>
      <c r="O619" s="16" t="s">
        <v>435</v>
      </c>
    </row>
    <row r="620" spans="1:15" hidden="1">
      <c r="A620" s="15">
        <v>744</v>
      </c>
      <c r="B620" s="16">
        <v>301</v>
      </c>
      <c r="C620" s="17" t="s">
        <v>64</v>
      </c>
      <c r="D620" s="18">
        <v>3063543</v>
      </c>
      <c r="E620" s="18">
        <v>3063543</v>
      </c>
      <c r="F620" s="18">
        <v>3063543</v>
      </c>
      <c r="G620" s="17" t="s">
        <v>3620</v>
      </c>
      <c r="H620" s="16" t="s">
        <v>3597</v>
      </c>
      <c r="I620" s="35" t="s">
        <v>3598</v>
      </c>
      <c r="J620" s="16" t="s">
        <v>74</v>
      </c>
      <c r="K620" s="16" t="s">
        <v>3599</v>
      </c>
      <c r="L620" s="16" t="s">
        <v>3600</v>
      </c>
      <c r="M620" s="16" t="s">
        <v>671</v>
      </c>
      <c r="N620" s="16" t="s">
        <v>691</v>
      </c>
      <c r="O620" s="16" t="s">
        <v>692</v>
      </c>
    </row>
    <row r="621" spans="1:15">
      <c r="A621" s="15">
        <v>745</v>
      </c>
      <c r="B621" s="16">
        <v>301</v>
      </c>
      <c r="C621" s="17" t="s">
        <v>64</v>
      </c>
      <c r="D621" s="18">
        <v>3140993</v>
      </c>
      <c r="E621" s="18" t="e">
        <v>#N/A</v>
      </c>
      <c r="F621" s="18">
        <v>3140993</v>
      </c>
      <c r="G621" s="17" t="s">
        <v>3625</v>
      </c>
      <c r="H621" s="16" t="s">
        <v>3597</v>
      </c>
      <c r="I621" s="35" t="s">
        <v>3598</v>
      </c>
      <c r="J621" s="16" t="s">
        <v>74</v>
      </c>
      <c r="K621" s="16" t="s">
        <v>3599</v>
      </c>
      <c r="L621" s="16" t="s">
        <v>3600</v>
      </c>
      <c r="M621" s="16" t="s">
        <v>433</v>
      </c>
      <c r="N621" s="16" t="s">
        <v>434</v>
      </c>
      <c r="O621" s="16" t="s">
        <v>435</v>
      </c>
    </row>
    <row r="622" spans="1:15" hidden="1">
      <c r="A622" s="15">
        <v>746</v>
      </c>
      <c r="B622" s="16">
        <v>301</v>
      </c>
      <c r="C622" s="17" t="s">
        <v>64</v>
      </c>
      <c r="D622" s="18">
        <v>3532831</v>
      </c>
      <c r="E622" s="18">
        <v>3532831</v>
      </c>
      <c r="F622" s="18">
        <v>3532831</v>
      </c>
      <c r="G622" s="17" t="s">
        <v>3630</v>
      </c>
      <c r="H622" s="16" t="s">
        <v>3597</v>
      </c>
      <c r="I622" s="35" t="s">
        <v>3598</v>
      </c>
      <c r="J622" s="16" t="s">
        <v>74</v>
      </c>
      <c r="K622" s="16" t="s">
        <v>3599</v>
      </c>
      <c r="L622" s="16" t="s">
        <v>3600</v>
      </c>
      <c r="M622" s="16" t="s">
        <v>433</v>
      </c>
      <c r="N622" s="16" t="s">
        <v>3631</v>
      </c>
      <c r="O622" s="16" t="s">
        <v>663</v>
      </c>
    </row>
    <row r="623" spans="1:15" hidden="1">
      <c r="A623" s="15">
        <v>747</v>
      </c>
      <c r="B623" s="16">
        <v>301</v>
      </c>
      <c r="C623" s="17" t="s">
        <v>64</v>
      </c>
      <c r="D623" s="18">
        <v>4656649</v>
      </c>
      <c r="E623" s="18">
        <v>4656649</v>
      </c>
      <c r="F623" s="18">
        <v>4656649</v>
      </c>
      <c r="G623" s="17" t="s">
        <v>3635</v>
      </c>
      <c r="H623" s="16" t="s">
        <v>3597</v>
      </c>
      <c r="I623" s="35" t="s">
        <v>3598</v>
      </c>
      <c r="J623" s="16" t="s">
        <v>74</v>
      </c>
      <c r="K623" s="16" t="s">
        <v>3599</v>
      </c>
      <c r="L623" s="16" t="s">
        <v>3600</v>
      </c>
      <c r="M623" s="16" t="s">
        <v>463</v>
      </c>
      <c r="N623" s="16" t="s">
        <v>464</v>
      </c>
      <c r="O623" s="16" t="s">
        <v>465</v>
      </c>
    </row>
    <row r="624" spans="1:15" hidden="1">
      <c r="A624" s="15">
        <v>748</v>
      </c>
      <c r="B624" s="16">
        <v>301</v>
      </c>
      <c r="C624" s="17" t="s">
        <v>64</v>
      </c>
      <c r="D624" s="18">
        <v>4675782</v>
      </c>
      <c r="E624" s="18">
        <v>4675782</v>
      </c>
      <c r="F624" s="18">
        <v>4675782</v>
      </c>
      <c r="G624" s="17" t="s">
        <v>3638</v>
      </c>
      <c r="H624" s="16" t="s">
        <v>3597</v>
      </c>
      <c r="I624" s="35" t="s">
        <v>3598</v>
      </c>
      <c r="J624" s="16" t="s">
        <v>74</v>
      </c>
      <c r="K624" s="16" t="s">
        <v>3599</v>
      </c>
      <c r="L624" s="16" t="s">
        <v>3600</v>
      </c>
      <c r="M624" s="16" t="s">
        <v>76</v>
      </c>
      <c r="N624" s="16" t="s">
        <v>76</v>
      </c>
      <c r="O624" s="16" t="s">
        <v>76</v>
      </c>
    </row>
    <row r="625" spans="1:15" hidden="1">
      <c r="A625" s="15">
        <v>749</v>
      </c>
      <c r="B625" s="16">
        <v>301</v>
      </c>
      <c r="C625" s="17" t="s">
        <v>64</v>
      </c>
      <c r="D625" s="18">
        <v>4752493</v>
      </c>
      <c r="E625" s="18">
        <v>4752493</v>
      </c>
      <c r="F625" s="18">
        <v>4752493</v>
      </c>
      <c r="G625" s="17" t="s">
        <v>3642</v>
      </c>
      <c r="H625" s="16" t="s">
        <v>3597</v>
      </c>
      <c r="I625" s="35" t="s">
        <v>3598</v>
      </c>
      <c r="J625" s="16" t="s">
        <v>74</v>
      </c>
      <c r="K625" s="16" t="s">
        <v>3599</v>
      </c>
      <c r="L625" s="16" t="s">
        <v>3600</v>
      </c>
      <c r="M625" s="16" t="s">
        <v>76</v>
      </c>
      <c r="N625" s="16" t="s">
        <v>76</v>
      </c>
      <c r="O625" s="16" t="s">
        <v>76</v>
      </c>
    </row>
    <row r="626" spans="1:15" hidden="1">
      <c r="A626" s="15">
        <v>750</v>
      </c>
      <c r="B626" s="16">
        <v>301</v>
      </c>
      <c r="C626" s="17" t="s">
        <v>64</v>
      </c>
      <c r="D626" s="18">
        <v>5010322</v>
      </c>
      <c r="E626" s="18">
        <v>5010322</v>
      </c>
      <c r="F626" s="18">
        <v>5010322</v>
      </c>
      <c r="G626" s="17" t="s">
        <v>3645</v>
      </c>
      <c r="H626" s="16" t="s">
        <v>3597</v>
      </c>
      <c r="I626" s="35" t="s">
        <v>3598</v>
      </c>
      <c r="J626" s="16" t="s">
        <v>74</v>
      </c>
      <c r="K626" s="16" t="s">
        <v>3599</v>
      </c>
      <c r="L626" s="16" t="s">
        <v>3600</v>
      </c>
      <c r="M626" s="16" t="s">
        <v>421</v>
      </c>
      <c r="N626" s="16" t="s">
        <v>2300</v>
      </c>
      <c r="O626" s="16" t="s">
        <v>423</v>
      </c>
    </row>
    <row r="627" spans="1:15" hidden="1">
      <c r="A627" s="15">
        <v>751</v>
      </c>
      <c r="B627" s="16">
        <v>301</v>
      </c>
      <c r="C627" s="17" t="s">
        <v>64</v>
      </c>
      <c r="D627" s="18">
        <v>5165191</v>
      </c>
      <c r="E627" s="18">
        <v>5165191</v>
      </c>
      <c r="F627" s="18">
        <v>5165191</v>
      </c>
      <c r="G627" s="17" t="s">
        <v>3648</v>
      </c>
      <c r="H627" s="16" t="s">
        <v>3597</v>
      </c>
      <c r="I627" s="35" t="s">
        <v>3598</v>
      </c>
      <c r="J627" s="16" t="s">
        <v>74</v>
      </c>
      <c r="K627" s="16" t="s">
        <v>3599</v>
      </c>
      <c r="L627" s="16" t="s">
        <v>3600</v>
      </c>
      <c r="M627" s="16" t="s">
        <v>421</v>
      </c>
      <c r="N627" s="16" t="s">
        <v>3649</v>
      </c>
      <c r="O627" s="16" t="s">
        <v>545</v>
      </c>
    </row>
    <row r="628" spans="1:15" hidden="1">
      <c r="A628" s="15">
        <v>752</v>
      </c>
      <c r="B628" s="16">
        <v>301</v>
      </c>
      <c r="C628" s="17" t="s">
        <v>64</v>
      </c>
      <c r="D628" s="18">
        <v>5166581</v>
      </c>
      <c r="E628" s="18">
        <v>5166581</v>
      </c>
      <c r="F628" s="18">
        <v>5166581</v>
      </c>
      <c r="G628" s="17" t="s">
        <v>3652</v>
      </c>
      <c r="H628" s="16" t="s">
        <v>3597</v>
      </c>
      <c r="I628" s="35" t="s">
        <v>3598</v>
      </c>
      <c r="J628" s="16" t="s">
        <v>74</v>
      </c>
      <c r="K628" s="16" t="s">
        <v>3599</v>
      </c>
      <c r="L628" s="16" t="s">
        <v>3600</v>
      </c>
      <c r="M628" s="16" t="s">
        <v>421</v>
      </c>
      <c r="N628" s="16" t="s">
        <v>3649</v>
      </c>
      <c r="O628" s="16" t="s">
        <v>545</v>
      </c>
    </row>
    <row r="629" spans="1:15" hidden="1">
      <c r="A629" s="15">
        <v>753</v>
      </c>
      <c r="B629" s="16">
        <v>301</v>
      </c>
      <c r="C629" s="17" t="s">
        <v>64</v>
      </c>
      <c r="D629" s="18">
        <v>5207374</v>
      </c>
      <c r="E629" s="18">
        <v>5207374</v>
      </c>
      <c r="F629" s="18">
        <v>5207374</v>
      </c>
      <c r="G629" s="17" t="s">
        <v>3655</v>
      </c>
      <c r="H629" s="16" t="s">
        <v>3597</v>
      </c>
      <c r="I629" s="35" t="s">
        <v>3598</v>
      </c>
      <c r="J629" s="16" t="s">
        <v>74</v>
      </c>
      <c r="K629" s="16" t="s">
        <v>3599</v>
      </c>
      <c r="L629" s="16" t="s">
        <v>3600</v>
      </c>
      <c r="M629" s="16" t="s">
        <v>463</v>
      </c>
      <c r="N629" s="16" t="s">
        <v>3657</v>
      </c>
      <c r="O629" s="16" t="s">
        <v>465</v>
      </c>
    </row>
    <row r="630" spans="1:15" hidden="1">
      <c r="A630" s="15">
        <v>754</v>
      </c>
      <c r="B630" s="16">
        <v>301</v>
      </c>
      <c r="C630" s="17" t="s">
        <v>64</v>
      </c>
      <c r="D630" s="18">
        <v>5426922</v>
      </c>
      <c r="E630" s="18">
        <v>5426922</v>
      </c>
      <c r="F630" s="18">
        <v>5426922</v>
      </c>
      <c r="G630" s="17" t="s">
        <v>3662</v>
      </c>
      <c r="H630" s="16" t="s">
        <v>3597</v>
      </c>
      <c r="I630" s="35" t="s">
        <v>3598</v>
      </c>
      <c r="J630" s="16" t="s">
        <v>74</v>
      </c>
      <c r="K630" s="16" t="s">
        <v>3599</v>
      </c>
      <c r="L630" s="16" t="s">
        <v>3600</v>
      </c>
      <c r="M630" s="16" t="s">
        <v>433</v>
      </c>
      <c r="N630" s="16" t="s">
        <v>662</v>
      </c>
      <c r="O630" s="16" t="s">
        <v>663</v>
      </c>
    </row>
    <row r="631" spans="1:15" hidden="1">
      <c r="A631" s="15">
        <v>755</v>
      </c>
      <c r="B631" s="16">
        <v>301</v>
      </c>
      <c r="C631" s="17" t="s">
        <v>64</v>
      </c>
      <c r="D631" s="18">
        <v>5462456</v>
      </c>
      <c r="E631" s="18">
        <v>5462456</v>
      </c>
      <c r="F631" s="18">
        <v>5462456</v>
      </c>
      <c r="G631" s="17" t="s">
        <v>3667</v>
      </c>
      <c r="H631" s="16" t="s">
        <v>3597</v>
      </c>
      <c r="I631" s="35" t="s">
        <v>3598</v>
      </c>
      <c r="J631" s="16" t="s">
        <v>74</v>
      </c>
      <c r="K631" s="16" t="s">
        <v>3599</v>
      </c>
      <c r="L631" s="16" t="s">
        <v>3600</v>
      </c>
      <c r="M631" s="16" t="s">
        <v>145</v>
      </c>
      <c r="N631" s="16" t="s">
        <v>3668</v>
      </c>
      <c r="O631" s="16" t="s">
        <v>147</v>
      </c>
    </row>
    <row r="632" spans="1:15" hidden="1">
      <c r="A632" s="15">
        <v>756</v>
      </c>
      <c r="B632" s="16">
        <v>301</v>
      </c>
      <c r="C632" s="17" t="s">
        <v>64</v>
      </c>
      <c r="D632" s="18">
        <v>5615146</v>
      </c>
      <c r="E632" s="18">
        <v>5615146</v>
      </c>
      <c r="F632" s="18">
        <v>5615146</v>
      </c>
      <c r="G632" s="17" t="s">
        <v>3672</v>
      </c>
      <c r="H632" s="16" t="s">
        <v>3597</v>
      </c>
      <c r="I632" s="35" t="s">
        <v>3598</v>
      </c>
      <c r="J632" s="16" t="s">
        <v>74</v>
      </c>
      <c r="K632" s="16" t="s">
        <v>3599</v>
      </c>
      <c r="L632" s="16" t="s">
        <v>3600</v>
      </c>
      <c r="M632" s="16" t="s">
        <v>76</v>
      </c>
      <c r="N632" s="16" t="s">
        <v>76</v>
      </c>
      <c r="O632" s="16" t="s">
        <v>76</v>
      </c>
    </row>
    <row r="633" spans="1:15" hidden="1">
      <c r="A633" s="15">
        <v>757</v>
      </c>
      <c r="B633" s="16">
        <v>301</v>
      </c>
      <c r="C633" s="17" t="s">
        <v>64</v>
      </c>
      <c r="D633" s="18">
        <v>5822552</v>
      </c>
      <c r="E633" s="18">
        <v>5822552</v>
      </c>
      <c r="F633" s="18">
        <v>5822552</v>
      </c>
      <c r="G633" s="17" t="s">
        <v>3676</v>
      </c>
      <c r="H633" s="16" t="s">
        <v>3597</v>
      </c>
      <c r="I633" s="35" t="s">
        <v>3598</v>
      </c>
      <c r="J633" s="16" t="s">
        <v>74</v>
      </c>
      <c r="K633" s="16" t="s">
        <v>3599</v>
      </c>
      <c r="L633" s="16" t="s">
        <v>3600</v>
      </c>
      <c r="M633" s="16" t="s">
        <v>76</v>
      </c>
      <c r="N633" s="16" t="s">
        <v>76</v>
      </c>
      <c r="O633" s="16" t="s">
        <v>76</v>
      </c>
    </row>
    <row r="634" spans="1:15" hidden="1">
      <c r="A634" s="15">
        <v>758</v>
      </c>
      <c r="B634" s="16">
        <v>301</v>
      </c>
      <c r="C634" s="17" t="s">
        <v>64</v>
      </c>
      <c r="D634" s="18">
        <v>5997066</v>
      </c>
      <c r="E634" s="18">
        <v>5997066</v>
      </c>
      <c r="F634" s="18">
        <v>5997066</v>
      </c>
      <c r="G634" s="17" t="s">
        <v>3679</v>
      </c>
      <c r="H634" s="16" t="s">
        <v>3597</v>
      </c>
      <c r="I634" s="35" t="s">
        <v>3598</v>
      </c>
      <c r="J634" s="16" t="s">
        <v>74</v>
      </c>
      <c r="K634" s="16" t="s">
        <v>3599</v>
      </c>
      <c r="L634" s="16" t="s">
        <v>3600</v>
      </c>
      <c r="M634" s="16" t="s">
        <v>478</v>
      </c>
      <c r="N634" s="16" t="s">
        <v>3680</v>
      </c>
      <c r="O634" s="16" t="s">
        <v>772</v>
      </c>
    </row>
    <row r="635" spans="1:15" hidden="1">
      <c r="A635" s="15">
        <v>759</v>
      </c>
      <c r="B635" s="16">
        <v>301</v>
      </c>
      <c r="C635" s="17" t="s">
        <v>64</v>
      </c>
      <c r="D635" s="18">
        <v>6016026</v>
      </c>
      <c r="E635" s="18">
        <v>6016026</v>
      </c>
      <c r="F635" s="18">
        <v>6016026</v>
      </c>
      <c r="G635" s="17" t="s">
        <v>3684</v>
      </c>
      <c r="H635" s="16" t="s">
        <v>3597</v>
      </c>
      <c r="I635" s="35" t="s">
        <v>3598</v>
      </c>
      <c r="J635" s="16" t="s">
        <v>74</v>
      </c>
      <c r="K635" s="16" t="s">
        <v>3599</v>
      </c>
      <c r="L635" s="16" t="s">
        <v>3600</v>
      </c>
      <c r="M635" s="16" t="s">
        <v>76</v>
      </c>
      <c r="N635" s="16" t="s">
        <v>76</v>
      </c>
      <c r="O635" s="16" t="s">
        <v>76</v>
      </c>
    </row>
    <row r="636" spans="1:15" hidden="1">
      <c r="A636" s="15">
        <v>760</v>
      </c>
      <c r="B636" s="16">
        <v>301</v>
      </c>
      <c r="C636" s="17" t="s">
        <v>64</v>
      </c>
      <c r="D636" s="18">
        <v>6031960</v>
      </c>
      <c r="E636" s="18">
        <v>6031960</v>
      </c>
      <c r="F636" s="18">
        <v>6031960</v>
      </c>
      <c r="G636" s="17" t="s">
        <v>3689</v>
      </c>
      <c r="H636" s="16" t="s">
        <v>3597</v>
      </c>
      <c r="I636" s="35" t="s">
        <v>3598</v>
      </c>
      <c r="J636" s="16" t="s">
        <v>74</v>
      </c>
      <c r="K636" s="16" t="s">
        <v>3599</v>
      </c>
      <c r="L636" s="16" t="s">
        <v>3600</v>
      </c>
      <c r="M636" s="16" t="s">
        <v>671</v>
      </c>
      <c r="N636" s="16" t="s">
        <v>3691</v>
      </c>
      <c r="O636" s="16" t="s">
        <v>3691</v>
      </c>
    </row>
    <row r="637" spans="1:15" hidden="1">
      <c r="A637" s="15">
        <v>761</v>
      </c>
      <c r="B637" s="16">
        <v>301</v>
      </c>
      <c r="C637" s="17" t="s">
        <v>64</v>
      </c>
      <c r="D637" s="18">
        <v>6105811</v>
      </c>
      <c r="E637" s="18">
        <v>6105811</v>
      </c>
      <c r="F637" s="18">
        <v>6105811</v>
      </c>
      <c r="G637" s="17" t="s">
        <v>3695</v>
      </c>
      <c r="H637" s="16" t="s">
        <v>3597</v>
      </c>
      <c r="I637" s="35" t="s">
        <v>3598</v>
      </c>
      <c r="J637" s="16" t="s">
        <v>74</v>
      </c>
      <c r="K637" s="16" t="s">
        <v>3599</v>
      </c>
      <c r="L637" s="16" t="s">
        <v>3600</v>
      </c>
      <c r="M637" s="16" t="s">
        <v>76</v>
      </c>
      <c r="N637" s="16" t="s">
        <v>76</v>
      </c>
      <c r="O637" s="16" t="s">
        <v>76</v>
      </c>
    </row>
    <row r="638" spans="1:15" hidden="1">
      <c r="A638" s="15">
        <v>762</v>
      </c>
      <c r="B638" s="16">
        <v>301</v>
      </c>
      <c r="C638" s="17" t="s">
        <v>64</v>
      </c>
      <c r="D638" s="18">
        <v>6107644</v>
      </c>
      <c r="E638" s="18">
        <v>6107644</v>
      </c>
      <c r="F638" s="18">
        <v>6107644</v>
      </c>
      <c r="G638" s="17" t="s">
        <v>3700</v>
      </c>
      <c r="H638" s="16" t="s">
        <v>3597</v>
      </c>
      <c r="I638" s="35" t="s">
        <v>3598</v>
      </c>
      <c r="J638" s="16" t="s">
        <v>74</v>
      </c>
      <c r="K638" s="16" t="s">
        <v>3599</v>
      </c>
      <c r="L638" s="16" t="s">
        <v>3600</v>
      </c>
      <c r="M638" s="16" t="s">
        <v>76</v>
      </c>
      <c r="N638" s="16" t="s">
        <v>3701</v>
      </c>
      <c r="O638" s="16" t="s">
        <v>3702</v>
      </c>
    </row>
    <row r="639" spans="1:15" hidden="1">
      <c r="A639" s="15">
        <v>763</v>
      </c>
      <c r="B639" s="16">
        <v>301</v>
      </c>
      <c r="C639" s="17" t="s">
        <v>64</v>
      </c>
      <c r="D639" s="18">
        <v>6134833</v>
      </c>
      <c r="E639" s="18">
        <v>6134833</v>
      </c>
      <c r="F639" s="18">
        <v>6134833</v>
      </c>
      <c r="G639" s="17" t="s">
        <v>3708</v>
      </c>
      <c r="H639" s="16" t="s">
        <v>3597</v>
      </c>
      <c r="I639" s="35" t="s">
        <v>3598</v>
      </c>
      <c r="J639" s="16" t="s">
        <v>74</v>
      </c>
      <c r="K639" s="16" t="s">
        <v>3599</v>
      </c>
      <c r="L639" s="16" t="s">
        <v>3600</v>
      </c>
      <c r="M639" s="16" t="s">
        <v>463</v>
      </c>
      <c r="N639" s="16" t="s">
        <v>3709</v>
      </c>
      <c r="O639" s="16" t="s">
        <v>465</v>
      </c>
    </row>
    <row r="640" spans="1:15" hidden="1">
      <c r="A640" s="15">
        <v>764</v>
      </c>
      <c r="B640" s="16">
        <v>301</v>
      </c>
      <c r="C640" s="17" t="s">
        <v>64</v>
      </c>
      <c r="D640" s="18">
        <v>6198115</v>
      </c>
      <c r="E640" s="18">
        <v>6198115</v>
      </c>
      <c r="F640" s="18">
        <v>6198115</v>
      </c>
      <c r="G640" s="17" t="s">
        <v>3713</v>
      </c>
      <c r="H640" s="16" t="s">
        <v>3597</v>
      </c>
      <c r="I640" s="35" t="s">
        <v>3598</v>
      </c>
      <c r="J640" s="16" t="s">
        <v>74</v>
      </c>
      <c r="K640" s="16" t="s">
        <v>3599</v>
      </c>
      <c r="L640" s="16" t="s">
        <v>3600</v>
      </c>
      <c r="M640" s="16" t="s">
        <v>433</v>
      </c>
      <c r="N640" s="16" t="s">
        <v>3715</v>
      </c>
      <c r="O640" s="16" t="s">
        <v>435</v>
      </c>
    </row>
    <row r="641" spans="1:15" hidden="1">
      <c r="A641" s="15">
        <v>765</v>
      </c>
      <c r="B641" s="16">
        <v>301</v>
      </c>
      <c r="C641" s="17" t="s">
        <v>64</v>
      </c>
      <c r="D641" s="18">
        <v>6199140</v>
      </c>
      <c r="E641" s="18">
        <v>6199140</v>
      </c>
      <c r="F641" s="18">
        <v>6199140</v>
      </c>
      <c r="G641" s="17" t="s">
        <v>3718</v>
      </c>
      <c r="H641" s="16" t="s">
        <v>3597</v>
      </c>
      <c r="I641" s="35" t="s">
        <v>3598</v>
      </c>
      <c r="J641" s="16" t="s">
        <v>74</v>
      </c>
      <c r="K641" s="16" t="s">
        <v>3599</v>
      </c>
      <c r="L641" s="16" t="s">
        <v>3600</v>
      </c>
      <c r="M641" s="16" t="s">
        <v>463</v>
      </c>
      <c r="N641" s="16" t="s">
        <v>3657</v>
      </c>
      <c r="O641" s="16" t="s">
        <v>465</v>
      </c>
    </row>
    <row r="642" spans="1:15" hidden="1">
      <c r="A642" s="15">
        <v>766</v>
      </c>
      <c r="B642" s="16">
        <v>301</v>
      </c>
      <c r="C642" s="17" t="s">
        <v>64</v>
      </c>
      <c r="D642" s="18">
        <v>6199736</v>
      </c>
      <c r="E642" s="18">
        <v>6199736</v>
      </c>
      <c r="F642" s="18">
        <v>6199736</v>
      </c>
      <c r="G642" s="17" t="s">
        <v>3723</v>
      </c>
      <c r="H642" s="16" t="s">
        <v>3597</v>
      </c>
      <c r="I642" s="35" t="s">
        <v>3598</v>
      </c>
      <c r="J642" s="16" t="s">
        <v>74</v>
      </c>
      <c r="K642" s="16" t="s">
        <v>3599</v>
      </c>
      <c r="L642" s="16" t="s">
        <v>3600</v>
      </c>
      <c r="M642" s="16" t="s">
        <v>433</v>
      </c>
      <c r="N642" s="16" t="s">
        <v>3724</v>
      </c>
      <c r="O642" s="16" t="s">
        <v>435</v>
      </c>
    </row>
    <row r="643" spans="1:15" hidden="1">
      <c r="A643" s="15">
        <v>767</v>
      </c>
      <c r="B643" s="16">
        <v>301</v>
      </c>
      <c r="C643" s="17" t="s">
        <v>64</v>
      </c>
      <c r="D643" s="18">
        <v>6200074</v>
      </c>
      <c r="E643" s="18">
        <v>6200074</v>
      </c>
      <c r="F643" s="18">
        <v>6200074</v>
      </c>
      <c r="G643" s="17" t="s">
        <v>3729</v>
      </c>
      <c r="H643" s="16" t="s">
        <v>3597</v>
      </c>
      <c r="I643" s="35" t="s">
        <v>3598</v>
      </c>
      <c r="J643" s="16" t="s">
        <v>74</v>
      </c>
      <c r="K643" s="16" t="s">
        <v>3599</v>
      </c>
      <c r="L643" s="16" t="s">
        <v>3600</v>
      </c>
      <c r="M643" s="16" t="s">
        <v>433</v>
      </c>
      <c r="N643" s="16" t="s">
        <v>434</v>
      </c>
      <c r="O643" s="16" t="s">
        <v>435</v>
      </c>
    </row>
    <row r="644" spans="1:15" hidden="1">
      <c r="A644" s="15">
        <v>768</v>
      </c>
      <c r="B644" s="16">
        <v>301</v>
      </c>
      <c r="C644" s="17" t="s">
        <v>64</v>
      </c>
      <c r="D644" s="18">
        <v>6200216</v>
      </c>
      <c r="E644" s="18">
        <v>6200216</v>
      </c>
      <c r="F644" s="18">
        <v>6200216</v>
      </c>
      <c r="G644" s="17" t="s">
        <v>3733</v>
      </c>
      <c r="H644" s="16" t="s">
        <v>3597</v>
      </c>
      <c r="I644" s="35" t="s">
        <v>3598</v>
      </c>
      <c r="J644" s="16" t="s">
        <v>74</v>
      </c>
      <c r="K644" s="16" t="s">
        <v>3599</v>
      </c>
      <c r="L644" s="16" t="s">
        <v>3600</v>
      </c>
      <c r="M644" s="16" t="s">
        <v>433</v>
      </c>
      <c r="N644" s="16" t="s">
        <v>434</v>
      </c>
      <c r="O644" s="16" t="s">
        <v>435</v>
      </c>
    </row>
    <row r="645" spans="1:15" hidden="1">
      <c r="A645" s="15">
        <v>769</v>
      </c>
      <c r="B645" s="16">
        <v>301</v>
      </c>
      <c r="C645" s="17" t="s">
        <v>64</v>
      </c>
      <c r="D645" s="18">
        <v>11258765</v>
      </c>
      <c r="E645" s="18">
        <v>11258765</v>
      </c>
      <c r="F645" s="18">
        <v>11258765</v>
      </c>
      <c r="G645" s="17" t="s">
        <v>3738</v>
      </c>
      <c r="H645" s="16" t="s">
        <v>3597</v>
      </c>
      <c r="I645" s="35" t="s">
        <v>3598</v>
      </c>
      <c r="J645" s="16" t="s">
        <v>74</v>
      </c>
      <c r="K645" s="16" t="s">
        <v>3599</v>
      </c>
      <c r="L645" s="16" t="s">
        <v>3600</v>
      </c>
      <c r="M645" s="16" t="s">
        <v>76</v>
      </c>
      <c r="N645" s="16" t="s">
        <v>76</v>
      </c>
      <c r="O645" s="16" t="s">
        <v>76</v>
      </c>
    </row>
    <row r="646" spans="1:15" hidden="1">
      <c r="A646" s="15">
        <v>770</v>
      </c>
      <c r="B646" s="16">
        <v>301</v>
      </c>
      <c r="C646" s="17" t="s">
        <v>112</v>
      </c>
      <c r="D646" s="18">
        <v>27737375</v>
      </c>
      <c r="E646" s="18">
        <v>27737375</v>
      </c>
      <c r="F646" s="18">
        <v>27737375</v>
      </c>
      <c r="G646" s="17" t="s">
        <v>3741</v>
      </c>
      <c r="H646" s="16" t="s">
        <v>3597</v>
      </c>
      <c r="I646" s="35" t="s">
        <v>3598</v>
      </c>
      <c r="J646" s="16" t="s">
        <v>74</v>
      </c>
      <c r="K646" s="16" t="s">
        <v>3599</v>
      </c>
      <c r="L646" s="16" t="s">
        <v>3600</v>
      </c>
      <c r="M646" s="16" t="s">
        <v>76</v>
      </c>
      <c r="N646" s="16" t="s">
        <v>76</v>
      </c>
      <c r="O646" s="16" t="s">
        <v>76</v>
      </c>
    </row>
    <row r="647" spans="1:15" hidden="1">
      <c r="A647" s="15">
        <v>771</v>
      </c>
      <c r="B647" s="16">
        <v>301</v>
      </c>
      <c r="C647" s="17" t="s">
        <v>64</v>
      </c>
      <c r="D647" s="18">
        <v>6407644</v>
      </c>
      <c r="E647" s="18">
        <v>6407644</v>
      </c>
      <c r="F647" s="18">
        <v>6407644</v>
      </c>
      <c r="G647" s="17" t="s">
        <v>3746</v>
      </c>
      <c r="H647" s="16" t="s">
        <v>3597</v>
      </c>
      <c r="I647" s="35" t="s">
        <v>3598</v>
      </c>
      <c r="J647" s="16" t="s">
        <v>74</v>
      </c>
      <c r="K647" s="16" t="s">
        <v>3599</v>
      </c>
      <c r="L647" s="16" t="s">
        <v>3600</v>
      </c>
      <c r="M647" s="16" t="s">
        <v>339</v>
      </c>
      <c r="N647" s="16" t="s">
        <v>340</v>
      </c>
      <c r="O647" s="16" t="s">
        <v>341</v>
      </c>
    </row>
    <row r="648" spans="1:15" hidden="1">
      <c r="A648" s="15">
        <v>772</v>
      </c>
      <c r="B648" s="16">
        <v>301</v>
      </c>
      <c r="C648" s="17" t="s">
        <v>64</v>
      </c>
      <c r="D648" s="18">
        <v>6804698</v>
      </c>
      <c r="E648" s="18">
        <v>6804698</v>
      </c>
      <c r="F648" s="18">
        <v>6804698</v>
      </c>
      <c r="G648" s="17" t="s">
        <v>3751</v>
      </c>
      <c r="H648" s="16" t="s">
        <v>3597</v>
      </c>
      <c r="I648" s="35" t="s">
        <v>3598</v>
      </c>
      <c r="J648" s="16" t="s">
        <v>74</v>
      </c>
      <c r="K648" s="16" t="s">
        <v>3599</v>
      </c>
      <c r="L648" s="16" t="s">
        <v>3600</v>
      </c>
      <c r="M648" s="16" t="s">
        <v>1359</v>
      </c>
      <c r="N648" s="16" t="s">
        <v>3752</v>
      </c>
      <c r="O648" s="16" t="s">
        <v>1361</v>
      </c>
    </row>
    <row r="649" spans="1:15" hidden="1">
      <c r="A649" s="15">
        <v>773</v>
      </c>
      <c r="B649" s="16">
        <v>301</v>
      </c>
      <c r="C649" s="17" t="s">
        <v>64</v>
      </c>
      <c r="D649" s="18">
        <v>7143014</v>
      </c>
      <c r="E649" s="18">
        <v>7143014</v>
      </c>
      <c r="F649" s="18">
        <v>7143014</v>
      </c>
      <c r="G649" s="17" t="s">
        <v>3758</v>
      </c>
      <c r="H649" s="16" t="s">
        <v>3597</v>
      </c>
      <c r="I649" s="35" t="s">
        <v>3598</v>
      </c>
      <c r="J649" s="16" t="s">
        <v>74</v>
      </c>
      <c r="K649" s="16" t="s">
        <v>3599</v>
      </c>
      <c r="L649" s="16" t="s">
        <v>3600</v>
      </c>
      <c r="M649" s="16" t="s">
        <v>421</v>
      </c>
      <c r="N649" s="16" t="s">
        <v>2300</v>
      </c>
      <c r="O649" s="16" t="s">
        <v>423</v>
      </c>
    </row>
    <row r="650" spans="1:15" hidden="1">
      <c r="A650" s="15">
        <v>774</v>
      </c>
      <c r="B650" s="16">
        <v>301</v>
      </c>
      <c r="C650" s="17" t="s">
        <v>64</v>
      </c>
      <c r="D650" s="18">
        <v>7144447</v>
      </c>
      <c r="E650" s="18">
        <v>7144447</v>
      </c>
      <c r="F650" s="18">
        <v>7144447</v>
      </c>
      <c r="G650" s="17" t="s">
        <v>3763</v>
      </c>
      <c r="H650" s="16" t="s">
        <v>3597</v>
      </c>
      <c r="I650" s="35" t="s">
        <v>3598</v>
      </c>
      <c r="J650" s="16" t="s">
        <v>74</v>
      </c>
      <c r="K650" s="16" t="s">
        <v>3599</v>
      </c>
      <c r="L650" s="16" t="s">
        <v>3600</v>
      </c>
      <c r="M650" s="16" t="s">
        <v>421</v>
      </c>
      <c r="N650" s="16" t="s">
        <v>2069</v>
      </c>
      <c r="O650" s="16" t="s">
        <v>2070</v>
      </c>
    </row>
    <row r="651" spans="1:15">
      <c r="A651" s="15">
        <v>775</v>
      </c>
      <c r="B651" s="16">
        <v>301</v>
      </c>
      <c r="C651" s="17" t="s">
        <v>64</v>
      </c>
      <c r="D651" s="18">
        <v>7186689</v>
      </c>
      <c r="E651" s="18" t="e">
        <v>#N/A</v>
      </c>
      <c r="F651" s="18">
        <v>7186689</v>
      </c>
      <c r="G651" s="17" t="s">
        <v>3767</v>
      </c>
      <c r="H651" s="16" t="s">
        <v>3597</v>
      </c>
      <c r="I651" s="35" t="s">
        <v>3598</v>
      </c>
      <c r="J651" s="16" t="s">
        <v>74</v>
      </c>
      <c r="K651" s="16" t="s">
        <v>3599</v>
      </c>
      <c r="L651" s="16" t="s">
        <v>3600</v>
      </c>
      <c r="M651" s="16" t="s">
        <v>671</v>
      </c>
      <c r="N651" s="16" t="s">
        <v>3768</v>
      </c>
      <c r="O651" s="16" t="s">
        <v>3691</v>
      </c>
    </row>
    <row r="652" spans="1:15" hidden="1">
      <c r="A652" s="15">
        <v>776</v>
      </c>
      <c r="B652" s="16">
        <v>301</v>
      </c>
      <c r="C652" s="17" t="s">
        <v>64</v>
      </c>
      <c r="D652" s="18">
        <v>7319073</v>
      </c>
      <c r="E652" s="18">
        <v>7319073</v>
      </c>
      <c r="F652" s="18">
        <v>7319073</v>
      </c>
      <c r="G652" s="17" t="s">
        <v>3773</v>
      </c>
      <c r="H652" s="16" t="s">
        <v>3597</v>
      </c>
      <c r="I652" s="35" t="s">
        <v>3598</v>
      </c>
      <c r="J652" s="16" t="s">
        <v>74</v>
      </c>
      <c r="K652" s="16" t="s">
        <v>170</v>
      </c>
      <c r="L652" s="16" t="s">
        <v>293</v>
      </c>
      <c r="M652" s="16" t="s">
        <v>76</v>
      </c>
      <c r="N652" s="16" t="s">
        <v>76</v>
      </c>
      <c r="O652" s="16" t="s">
        <v>76</v>
      </c>
    </row>
    <row r="653" spans="1:15" hidden="1">
      <c r="A653" s="15">
        <v>777</v>
      </c>
      <c r="B653" s="16">
        <v>301</v>
      </c>
      <c r="C653" s="17" t="s">
        <v>64</v>
      </c>
      <c r="D653" s="18">
        <v>7561583</v>
      </c>
      <c r="E653" s="18">
        <v>7561583</v>
      </c>
      <c r="F653" s="18">
        <v>7561583</v>
      </c>
      <c r="G653" s="17" t="s">
        <v>3779</v>
      </c>
      <c r="H653" s="16" t="s">
        <v>3597</v>
      </c>
      <c r="I653" s="35" t="s">
        <v>3598</v>
      </c>
      <c r="J653" s="16" t="s">
        <v>74</v>
      </c>
      <c r="K653" s="16" t="s">
        <v>3599</v>
      </c>
      <c r="L653" s="16" t="s">
        <v>3600</v>
      </c>
      <c r="M653" s="16" t="s">
        <v>433</v>
      </c>
      <c r="N653" s="16" t="s">
        <v>662</v>
      </c>
      <c r="O653" s="16" t="s">
        <v>663</v>
      </c>
    </row>
    <row r="654" spans="1:15" hidden="1">
      <c r="A654" s="15">
        <v>778</v>
      </c>
      <c r="B654" s="16">
        <v>301</v>
      </c>
      <c r="C654" s="17" t="s">
        <v>64</v>
      </c>
      <c r="D654" s="18">
        <v>7571835</v>
      </c>
      <c r="E654" s="18">
        <v>7571835</v>
      </c>
      <c r="F654" s="18">
        <v>7571835</v>
      </c>
      <c r="G654" s="17" t="s">
        <v>3784</v>
      </c>
      <c r="H654" s="16" t="s">
        <v>3597</v>
      </c>
      <c r="I654" s="35" t="s">
        <v>3598</v>
      </c>
      <c r="J654" s="16" t="s">
        <v>74</v>
      </c>
      <c r="K654" s="16" t="s">
        <v>3599</v>
      </c>
      <c r="L654" s="16" t="s">
        <v>3600</v>
      </c>
      <c r="M654" s="16" t="s">
        <v>190</v>
      </c>
      <c r="N654" s="16" t="s">
        <v>3786</v>
      </c>
      <c r="O654" s="16" t="s">
        <v>192</v>
      </c>
    </row>
    <row r="655" spans="1:15" hidden="1">
      <c r="A655" s="15">
        <v>779</v>
      </c>
      <c r="B655" s="16">
        <v>301</v>
      </c>
      <c r="C655" s="17" t="s">
        <v>64</v>
      </c>
      <c r="D655" s="18">
        <v>7693316</v>
      </c>
      <c r="E655" s="18">
        <v>7693316</v>
      </c>
      <c r="F655" s="18">
        <v>7693316</v>
      </c>
      <c r="G655" s="17" t="s">
        <v>3790</v>
      </c>
      <c r="H655" s="16" t="s">
        <v>3597</v>
      </c>
      <c r="I655" s="35" t="s">
        <v>3598</v>
      </c>
      <c r="J655" s="16" t="s">
        <v>74</v>
      </c>
      <c r="K655" s="16" t="s">
        <v>3599</v>
      </c>
      <c r="L655" s="16" t="s">
        <v>3600</v>
      </c>
      <c r="M655" s="16" t="s">
        <v>478</v>
      </c>
      <c r="N655" s="16" t="s">
        <v>771</v>
      </c>
      <c r="O655" s="16" t="s">
        <v>772</v>
      </c>
    </row>
    <row r="656" spans="1:15">
      <c r="A656" s="15">
        <v>780</v>
      </c>
      <c r="B656" s="16">
        <v>301</v>
      </c>
      <c r="C656" s="17" t="s">
        <v>64</v>
      </c>
      <c r="D656" s="18">
        <v>7696864</v>
      </c>
      <c r="E656" s="18" t="e">
        <v>#N/A</v>
      </c>
      <c r="F656" s="18">
        <v>7696864</v>
      </c>
      <c r="G656" s="17" t="s">
        <v>3795</v>
      </c>
      <c r="H656" s="16" t="s">
        <v>3597</v>
      </c>
      <c r="I656" s="35" t="s">
        <v>3598</v>
      </c>
      <c r="J656" s="16" t="s">
        <v>74</v>
      </c>
      <c r="K656" s="16" t="s">
        <v>3599</v>
      </c>
      <c r="L656" s="16" t="s">
        <v>3600</v>
      </c>
      <c r="M656" s="16" t="s">
        <v>478</v>
      </c>
      <c r="N656" s="16" t="s">
        <v>771</v>
      </c>
      <c r="O656" s="16" t="s">
        <v>772</v>
      </c>
    </row>
    <row r="657" spans="1:15" hidden="1">
      <c r="A657" s="15">
        <v>781</v>
      </c>
      <c r="B657" s="16">
        <v>301</v>
      </c>
      <c r="C657" s="17" t="s">
        <v>64</v>
      </c>
      <c r="D657" s="18">
        <v>7701520</v>
      </c>
      <c r="E657" s="18">
        <v>7701520</v>
      </c>
      <c r="F657" s="18">
        <v>7701520</v>
      </c>
      <c r="G657" s="17" t="s">
        <v>3798</v>
      </c>
      <c r="H657" s="16" t="s">
        <v>3597</v>
      </c>
      <c r="I657" s="35" t="s">
        <v>3598</v>
      </c>
      <c r="J657" s="16" t="s">
        <v>74</v>
      </c>
      <c r="K657" s="16" t="s">
        <v>3599</v>
      </c>
      <c r="L657" s="16" t="s">
        <v>3600</v>
      </c>
      <c r="M657" s="16" t="s">
        <v>478</v>
      </c>
      <c r="N657" s="16" t="s">
        <v>771</v>
      </c>
      <c r="O657" s="16" t="s">
        <v>772</v>
      </c>
    </row>
    <row r="658" spans="1:15" hidden="1">
      <c r="A658" s="15">
        <v>782</v>
      </c>
      <c r="B658" s="16">
        <v>301</v>
      </c>
      <c r="C658" s="17" t="s">
        <v>64</v>
      </c>
      <c r="D658" s="18">
        <v>7707154</v>
      </c>
      <c r="E658" s="18">
        <v>7707154</v>
      </c>
      <c r="F658" s="18">
        <v>7707154</v>
      </c>
      <c r="G658" s="17" t="s">
        <v>3803</v>
      </c>
      <c r="H658" s="16" t="s">
        <v>3597</v>
      </c>
      <c r="I658" s="35" t="s">
        <v>3598</v>
      </c>
      <c r="J658" s="16" t="s">
        <v>74</v>
      </c>
      <c r="K658" s="16" t="s">
        <v>3599</v>
      </c>
      <c r="L658" s="16" t="s">
        <v>3600</v>
      </c>
      <c r="M658" s="16" t="s">
        <v>433</v>
      </c>
      <c r="N658" s="16" t="s">
        <v>496</v>
      </c>
      <c r="O658" s="16" t="s">
        <v>497</v>
      </c>
    </row>
    <row r="659" spans="1:15">
      <c r="A659" s="15">
        <v>783</v>
      </c>
      <c r="B659" s="16">
        <v>301</v>
      </c>
      <c r="C659" s="17" t="s">
        <v>64</v>
      </c>
      <c r="D659" s="18">
        <v>7711375</v>
      </c>
      <c r="E659" s="18" t="e">
        <v>#N/A</v>
      </c>
      <c r="F659" s="18">
        <v>7711375</v>
      </c>
      <c r="G659" s="17" t="s">
        <v>3807</v>
      </c>
      <c r="H659" s="16" t="s">
        <v>3597</v>
      </c>
      <c r="I659" s="35" t="s">
        <v>3598</v>
      </c>
      <c r="J659" s="16" t="s">
        <v>74</v>
      </c>
      <c r="K659" s="16" t="s">
        <v>170</v>
      </c>
      <c r="L659" s="16" t="s">
        <v>293</v>
      </c>
      <c r="M659" s="16" t="s">
        <v>76</v>
      </c>
      <c r="N659" s="16" t="s">
        <v>76</v>
      </c>
      <c r="O659" s="16" t="s">
        <v>76</v>
      </c>
    </row>
    <row r="660" spans="1:15" hidden="1">
      <c r="A660" s="15">
        <v>784</v>
      </c>
      <c r="B660" s="16">
        <v>301</v>
      </c>
      <c r="C660" s="17" t="s">
        <v>64</v>
      </c>
      <c r="D660" s="18">
        <v>7713956</v>
      </c>
      <c r="E660" s="18">
        <v>7713956</v>
      </c>
      <c r="F660" s="18">
        <v>7713956</v>
      </c>
      <c r="G660" s="17" t="s">
        <v>3810</v>
      </c>
      <c r="H660" s="16" t="s">
        <v>3597</v>
      </c>
      <c r="I660" s="35" t="s">
        <v>3598</v>
      </c>
      <c r="J660" s="16" t="s">
        <v>74</v>
      </c>
      <c r="K660" s="16" t="s">
        <v>3599</v>
      </c>
      <c r="L660" s="16" t="s">
        <v>3600</v>
      </c>
      <c r="M660" s="16" t="s">
        <v>478</v>
      </c>
      <c r="N660" s="16" t="s">
        <v>771</v>
      </c>
      <c r="O660" s="16" t="s">
        <v>772</v>
      </c>
    </row>
    <row r="661" spans="1:15" hidden="1">
      <c r="A661" s="15">
        <v>785</v>
      </c>
      <c r="B661" s="16">
        <v>301</v>
      </c>
      <c r="C661" s="17" t="s">
        <v>64</v>
      </c>
      <c r="D661" s="18">
        <v>7819668</v>
      </c>
      <c r="E661" s="18">
        <v>7819668</v>
      </c>
      <c r="F661" s="18">
        <v>7819668</v>
      </c>
      <c r="G661" s="17" t="s">
        <v>3815</v>
      </c>
      <c r="H661" s="16" t="s">
        <v>3597</v>
      </c>
      <c r="I661" s="35" t="s">
        <v>3598</v>
      </c>
      <c r="J661" s="16" t="s">
        <v>74</v>
      </c>
      <c r="K661" s="16" t="s">
        <v>3599</v>
      </c>
      <c r="L661" s="16" t="s">
        <v>3600</v>
      </c>
      <c r="M661" s="16" t="s">
        <v>671</v>
      </c>
      <c r="N661" s="16" t="s">
        <v>3816</v>
      </c>
      <c r="O661" s="16" t="s">
        <v>3817</v>
      </c>
    </row>
    <row r="662" spans="1:15" hidden="1">
      <c r="A662" s="15">
        <v>786</v>
      </c>
      <c r="B662" s="16">
        <v>301</v>
      </c>
      <c r="C662" s="17" t="s">
        <v>64</v>
      </c>
      <c r="D662" s="18">
        <v>7960508</v>
      </c>
      <c r="E662" s="18">
        <v>7960508</v>
      </c>
      <c r="F662" s="18">
        <v>7960508</v>
      </c>
      <c r="G662" s="17" t="s">
        <v>3821</v>
      </c>
      <c r="H662" s="16" t="s">
        <v>3597</v>
      </c>
      <c r="I662" s="35" t="s">
        <v>3598</v>
      </c>
      <c r="J662" s="16" t="s">
        <v>74</v>
      </c>
      <c r="K662" s="16" t="s">
        <v>3599</v>
      </c>
      <c r="L662" s="16" t="s">
        <v>3600</v>
      </c>
      <c r="M662" s="16" t="s">
        <v>76</v>
      </c>
      <c r="N662" s="16" t="s">
        <v>76</v>
      </c>
      <c r="O662" s="16" t="s">
        <v>76</v>
      </c>
    </row>
    <row r="663" spans="1:15" hidden="1">
      <c r="A663" s="15">
        <v>787</v>
      </c>
      <c r="B663" s="16">
        <v>301</v>
      </c>
      <c r="C663" s="17" t="s">
        <v>64</v>
      </c>
      <c r="D663" s="18">
        <v>8104045</v>
      </c>
      <c r="E663" s="18">
        <v>8104045</v>
      </c>
      <c r="F663" s="18">
        <v>8104045</v>
      </c>
      <c r="G663" s="17" t="s">
        <v>3824</v>
      </c>
      <c r="H663" s="16" t="s">
        <v>3597</v>
      </c>
      <c r="I663" s="35" t="s">
        <v>3598</v>
      </c>
      <c r="J663" s="16" t="s">
        <v>74</v>
      </c>
      <c r="K663" s="16" t="s">
        <v>3599</v>
      </c>
      <c r="L663" s="16" t="s">
        <v>3600</v>
      </c>
      <c r="M663" s="16" t="s">
        <v>339</v>
      </c>
      <c r="N663" s="16" t="s">
        <v>3825</v>
      </c>
      <c r="O663" s="16" t="s">
        <v>341</v>
      </c>
    </row>
    <row r="664" spans="1:15" hidden="1">
      <c r="A664" s="15">
        <v>789</v>
      </c>
      <c r="B664" s="16">
        <v>301</v>
      </c>
      <c r="C664" s="17" t="s">
        <v>64</v>
      </c>
      <c r="D664" s="18">
        <v>8415017</v>
      </c>
      <c r="E664" s="18">
        <v>8415017</v>
      </c>
      <c r="F664" s="18">
        <v>8415017</v>
      </c>
      <c r="G664" s="17" t="s">
        <v>3828</v>
      </c>
      <c r="H664" s="16" t="s">
        <v>3597</v>
      </c>
      <c r="I664" s="35" t="s">
        <v>3598</v>
      </c>
      <c r="J664" s="16" t="s">
        <v>74</v>
      </c>
      <c r="K664" s="16" t="s">
        <v>3599</v>
      </c>
      <c r="L664" s="16" t="s">
        <v>3600</v>
      </c>
      <c r="M664" s="16" t="s">
        <v>339</v>
      </c>
      <c r="N664" s="16" t="s">
        <v>340</v>
      </c>
      <c r="O664" s="16" t="s">
        <v>341</v>
      </c>
    </row>
    <row r="665" spans="1:15" hidden="1">
      <c r="A665" s="15">
        <v>790</v>
      </c>
      <c r="B665" s="16">
        <v>301</v>
      </c>
      <c r="C665" s="17" t="s">
        <v>64</v>
      </c>
      <c r="D665" s="18">
        <v>8418190</v>
      </c>
      <c r="E665" s="18">
        <v>8418190</v>
      </c>
      <c r="F665" s="18">
        <v>8418190</v>
      </c>
      <c r="G665" s="17" t="s">
        <v>3831</v>
      </c>
      <c r="H665" s="16" t="s">
        <v>3597</v>
      </c>
      <c r="I665" s="35" t="s">
        <v>3598</v>
      </c>
      <c r="J665" s="16" t="s">
        <v>74</v>
      </c>
      <c r="K665" s="16" t="s">
        <v>3599</v>
      </c>
      <c r="L665" s="16" t="s">
        <v>3600</v>
      </c>
      <c r="M665" s="16" t="s">
        <v>339</v>
      </c>
      <c r="N665" s="16" t="s">
        <v>3825</v>
      </c>
      <c r="O665" s="16" t="s">
        <v>341</v>
      </c>
    </row>
    <row r="666" spans="1:15">
      <c r="A666" s="15">
        <v>791</v>
      </c>
      <c r="B666" s="16">
        <v>301</v>
      </c>
      <c r="C666" s="17" t="s">
        <v>64</v>
      </c>
      <c r="D666" s="18">
        <v>8540604</v>
      </c>
      <c r="E666" s="18" t="e">
        <v>#N/A</v>
      </c>
      <c r="F666" s="18">
        <v>8540604</v>
      </c>
      <c r="G666" s="17" t="s">
        <v>3835</v>
      </c>
      <c r="H666" s="16" t="s">
        <v>3597</v>
      </c>
      <c r="I666" s="35" t="s">
        <v>3598</v>
      </c>
      <c r="J666" s="16" t="s">
        <v>74</v>
      </c>
      <c r="K666" s="16" t="s">
        <v>3599</v>
      </c>
      <c r="L666" s="16" t="s">
        <v>3600</v>
      </c>
      <c r="M666" s="16" t="s">
        <v>421</v>
      </c>
      <c r="N666" s="16" t="s">
        <v>3836</v>
      </c>
      <c r="O666" s="16" t="s">
        <v>545</v>
      </c>
    </row>
    <row r="667" spans="1:15" hidden="1">
      <c r="A667" s="15">
        <v>792</v>
      </c>
      <c r="B667" s="16">
        <v>301</v>
      </c>
      <c r="C667" s="17" t="s">
        <v>64</v>
      </c>
      <c r="D667" s="18">
        <v>8644853</v>
      </c>
      <c r="E667" s="18">
        <v>8644853</v>
      </c>
      <c r="F667" s="18">
        <v>8644853</v>
      </c>
      <c r="G667" s="17" t="s">
        <v>3841</v>
      </c>
      <c r="H667" s="16" t="s">
        <v>3597</v>
      </c>
      <c r="I667" s="35" t="s">
        <v>3598</v>
      </c>
      <c r="J667" s="16" t="s">
        <v>74</v>
      </c>
      <c r="K667" s="16" t="s">
        <v>3599</v>
      </c>
      <c r="L667" s="16" t="s">
        <v>3600</v>
      </c>
      <c r="M667" s="16" t="s">
        <v>190</v>
      </c>
      <c r="N667" s="16" t="s">
        <v>3842</v>
      </c>
      <c r="O667" s="16" t="s">
        <v>192</v>
      </c>
    </row>
    <row r="668" spans="1:15">
      <c r="A668" s="15">
        <v>793</v>
      </c>
      <c r="B668" s="16">
        <v>301</v>
      </c>
      <c r="C668" s="17" t="s">
        <v>64</v>
      </c>
      <c r="D668" s="18">
        <v>8781704</v>
      </c>
      <c r="E668" s="18" t="e">
        <v>#N/A</v>
      </c>
      <c r="F668" s="18">
        <v>8781704</v>
      </c>
      <c r="G668" s="17" t="s">
        <v>3846</v>
      </c>
      <c r="H668" s="16" t="s">
        <v>3597</v>
      </c>
      <c r="I668" s="35" t="s">
        <v>3598</v>
      </c>
      <c r="J668" s="16" t="s">
        <v>74</v>
      </c>
      <c r="K668" s="16" t="s">
        <v>3599</v>
      </c>
      <c r="L668" s="16" t="s">
        <v>3600</v>
      </c>
      <c r="M668" s="16" t="s">
        <v>339</v>
      </c>
      <c r="N668" s="16" t="s">
        <v>3847</v>
      </c>
      <c r="O668" s="16" t="s">
        <v>341</v>
      </c>
    </row>
    <row r="669" spans="1:15" hidden="1">
      <c r="A669" s="15">
        <v>794</v>
      </c>
      <c r="B669" s="16">
        <v>301</v>
      </c>
      <c r="C669" s="17" t="s">
        <v>64</v>
      </c>
      <c r="D669" s="18">
        <v>8829790</v>
      </c>
      <c r="E669" s="18">
        <v>8829790</v>
      </c>
      <c r="F669" s="18">
        <v>8829790</v>
      </c>
      <c r="G669" s="17" t="s">
        <v>3851</v>
      </c>
      <c r="H669" s="16" t="s">
        <v>3597</v>
      </c>
      <c r="I669" s="35" t="s">
        <v>3598</v>
      </c>
      <c r="J669" s="16" t="s">
        <v>74</v>
      </c>
      <c r="K669" s="16" t="s">
        <v>3599</v>
      </c>
      <c r="L669" s="16" t="s">
        <v>3600</v>
      </c>
      <c r="M669" s="16" t="s">
        <v>339</v>
      </c>
      <c r="N669" s="16" t="s">
        <v>3825</v>
      </c>
      <c r="O669" s="16" t="s">
        <v>341</v>
      </c>
    </row>
    <row r="670" spans="1:15" hidden="1">
      <c r="A670" s="15">
        <v>796</v>
      </c>
      <c r="B670" s="16">
        <v>301</v>
      </c>
      <c r="C670" s="17" t="s">
        <v>64</v>
      </c>
      <c r="D670" s="18">
        <v>1012366086</v>
      </c>
      <c r="E670" s="18">
        <v>1012366086</v>
      </c>
      <c r="F670" s="18">
        <v>1012366086</v>
      </c>
      <c r="G670" s="17" t="s">
        <v>3856</v>
      </c>
      <c r="H670" s="16" t="s">
        <v>3597</v>
      </c>
      <c r="I670" s="35" t="s">
        <v>3598</v>
      </c>
      <c r="J670" s="16" t="s">
        <v>74</v>
      </c>
      <c r="K670" s="16" t="s">
        <v>3599</v>
      </c>
      <c r="L670" s="16" t="s">
        <v>3600</v>
      </c>
      <c r="M670" s="16" t="s">
        <v>76</v>
      </c>
      <c r="N670" s="16" t="s">
        <v>76</v>
      </c>
      <c r="O670" s="16" t="s">
        <v>76</v>
      </c>
    </row>
    <row r="671" spans="1:15" hidden="1">
      <c r="A671" s="15">
        <v>797</v>
      </c>
      <c r="B671" s="16">
        <v>301</v>
      </c>
      <c r="C671" s="17" t="s">
        <v>64</v>
      </c>
      <c r="D671" s="18">
        <v>9845979</v>
      </c>
      <c r="E671" s="18">
        <v>9845979</v>
      </c>
      <c r="F671" s="18">
        <v>9845979</v>
      </c>
      <c r="G671" s="17" t="s">
        <v>3861</v>
      </c>
      <c r="H671" s="16" t="s">
        <v>3597</v>
      </c>
      <c r="I671" s="35" t="s">
        <v>3598</v>
      </c>
      <c r="J671" s="16" t="s">
        <v>74</v>
      </c>
      <c r="K671" s="16" t="s">
        <v>3599</v>
      </c>
      <c r="L671" s="16" t="s">
        <v>3600</v>
      </c>
      <c r="M671" s="16" t="s">
        <v>76</v>
      </c>
      <c r="N671" s="16" t="s">
        <v>76</v>
      </c>
      <c r="O671" s="16" t="s">
        <v>76</v>
      </c>
    </row>
    <row r="672" spans="1:15" hidden="1">
      <c r="A672" s="15">
        <v>798</v>
      </c>
      <c r="B672" s="16">
        <v>301</v>
      </c>
      <c r="C672" s="17" t="s">
        <v>64</v>
      </c>
      <c r="D672" s="18">
        <v>10292036</v>
      </c>
      <c r="E672" s="18">
        <v>10292036</v>
      </c>
      <c r="F672" s="18">
        <v>10292036</v>
      </c>
      <c r="G672" s="17" t="s">
        <v>3865</v>
      </c>
      <c r="H672" s="16" t="s">
        <v>3597</v>
      </c>
      <c r="I672" s="35" t="s">
        <v>3598</v>
      </c>
      <c r="J672" s="16" t="s">
        <v>74</v>
      </c>
      <c r="K672" s="16" t="s">
        <v>3599</v>
      </c>
      <c r="L672" s="16" t="s">
        <v>3600</v>
      </c>
      <c r="M672" s="16" t="s">
        <v>463</v>
      </c>
      <c r="N672" s="16" t="s">
        <v>464</v>
      </c>
      <c r="O672" s="16" t="s">
        <v>465</v>
      </c>
    </row>
    <row r="673" spans="1:15" hidden="1">
      <c r="A673" s="15">
        <v>799</v>
      </c>
      <c r="B673" s="16">
        <v>301</v>
      </c>
      <c r="C673" s="17" t="s">
        <v>64</v>
      </c>
      <c r="D673" s="18">
        <v>10490422</v>
      </c>
      <c r="E673" s="18">
        <v>10490422</v>
      </c>
      <c r="F673" s="18">
        <v>10490422</v>
      </c>
      <c r="G673" s="17" t="s">
        <v>3870</v>
      </c>
      <c r="H673" s="16" t="s">
        <v>3597</v>
      </c>
      <c r="I673" s="35" t="s">
        <v>3598</v>
      </c>
      <c r="J673" s="16" t="s">
        <v>74</v>
      </c>
      <c r="K673" s="16" t="s">
        <v>3599</v>
      </c>
      <c r="L673" s="16" t="s">
        <v>3600</v>
      </c>
      <c r="M673" s="16" t="s">
        <v>463</v>
      </c>
      <c r="N673" s="16" t="s">
        <v>3657</v>
      </c>
      <c r="O673" s="16" t="s">
        <v>465</v>
      </c>
    </row>
    <row r="674" spans="1:15" hidden="1">
      <c r="A674" s="15">
        <v>800</v>
      </c>
      <c r="B674" s="16">
        <v>301</v>
      </c>
      <c r="C674" s="17" t="s">
        <v>64</v>
      </c>
      <c r="D674" s="18">
        <v>10492995</v>
      </c>
      <c r="E674" s="18">
        <v>10492995</v>
      </c>
      <c r="F674" s="18">
        <v>10492995</v>
      </c>
      <c r="G674" s="17" t="s">
        <v>3873</v>
      </c>
      <c r="H674" s="16" t="s">
        <v>3597</v>
      </c>
      <c r="I674" s="35" t="s">
        <v>3598</v>
      </c>
      <c r="J674" s="16" t="s">
        <v>74</v>
      </c>
      <c r="K674" s="16" t="s">
        <v>3599</v>
      </c>
      <c r="L674" s="16" t="s">
        <v>3600</v>
      </c>
      <c r="M674" s="16" t="s">
        <v>433</v>
      </c>
      <c r="N674" s="16" t="s">
        <v>434</v>
      </c>
      <c r="O674" s="16" t="s">
        <v>435</v>
      </c>
    </row>
    <row r="675" spans="1:15">
      <c r="A675" s="15">
        <v>801</v>
      </c>
      <c r="B675" s="16">
        <v>301</v>
      </c>
      <c r="C675" s="17" t="s">
        <v>64</v>
      </c>
      <c r="D675" s="18">
        <v>1035128331</v>
      </c>
      <c r="E675" s="18" t="e">
        <v>#N/A</v>
      </c>
      <c r="F675" s="18" t="e">
        <v>#N/A</v>
      </c>
      <c r="G675" s="17" t="s">
        <v>3876</v>
      </c>
      <c r="H675" s="16" t="s">
        <v>3597</v>
      </c>
      <c r="I675" s="35" t="s">
        <v>3598</v>
      </c>
      <c r="J675" s="16" t="s">
        <v>74</v>
      </c>
      <c r="K675" s="16" t="s">
        <v>3599</v>
      </c>
      <c r="L675" s="16" t="s">
        <v>3600</v>
      </c>
      <c r="M675" s="16" t="s">
        <v>339</v>
      </c>
      <c r="N675" s="16" t="s">
        <v>3877</v>
      </c>
      <c r="O675" s="16" t="s">
        <v>341</v>
      </c>
    </row>
    <row r="676" spans="1:15">
      <c r="A676" s="15">
        <v>802</v>
      </c>
      <c r="B676" s="16">
        <v>301</v>
      </c>
      <c r="C676" s="17" t="s">
        <v>64</v>
      </c>
      <c r="D676" s="18">
        <v>1003818991</v>
      </c>
      <c r="E676" s="18" t="e">
        <v>#N/A</v>
      </c>
      <c r="F676" s="18">
        <v>1003818991</v>
      </c>
      <c r="G676" s="17" t="s">
        <v>3882</v>
      </c>
      <c r="H676" s="16" t="s">
        <v>3597</v>
      </c>
      <c r="I676" s="35" t="s">
        <v>3598</v>
      </c>
      <c r="J676" s="16" t="s">
        <v>74</v>
      </c>
      <c r="K676" s="16" t="s">
        <v>3599</v>
      </c>
      <c r="L676" s="16" t="s">
        <v>3600</v>
      </c>
      <c r="M676" s="16" t="s">
        <v>433</v>
      </c>
      <c r="N676" s="16" t="s">
        <v>662</v>
      </c>
      <c r="O676" s="16" t="s">
        <v>663</v>
      </c>
    </row>
    <row r="677" spans="1:15">
      <c r="A677" s="15">
        <v>803</v>
      </c>
      <c r="B677" s="16">
        <v>301</v>
      </c>
      <c r="C677" s="17" t="s">
        <v>64</v>
      </c>
      <c r="D677" s="18">
        <v>10632530</v>
      </c>
      <c r="E677" s="18" t="e">
        <v>#N/A</v>
      </c>
      <c r="F677" s="18">
        <v>10632530</v>
      </c>
      <c r="G677" s="17" t="s">
        <v>3888</v>
      </c>
      <c r="H677" s="16" t="s">
        <v>3597</v>
      </c>
      <c r="I677" s="35" t="s">
        <v>3598</v>
      </c>
      <c r="J677" s="16" t="s">
        <v>74</v>
      </c>
      <c r="K677" s="16" t="s">
        <v>3599</v>
      </c>
      <c r="L677" s="16" t="s">
        <v>3600</v>
      </c>
      <c r="M677" s="16" t="s">
        <v>463</v>
      </c>
      <c r="N677" s="16" t="s">
        <v>464</v>
      </c>
      <c r="O677" s="16" t="s">
        <v>465</v>
      </c>
    </row>
    <row r="678" spans="1:15">
      <c r="A678" s="15">
        <v>804</v>
      </c>
      <c r="B678" s="16">
        <v>301</v>
      </c>
      <c r="C678" s="17" t="s">
        <v>64</v>
      </c>
      <c r="D678" s="18">
        <v>10696973</v>
      </c>
      <c r="E678" s="18" t="e">
        <v>#N/A</v>
      </c>
      <c r="F678" s="18">
        <v>10696973</v>
      </c>
      <c r="G678" s="17" t="s">
        <v>3893</v>
      </c>
      <c r="H678" s="16" t="s">
        <v>3597</v>
      </c>
      <c r="I678" s="35" t="s">
        <v>3598</v>
      </c>
      <c r="J678" s="16" t="s">
        <v>74</v>
      </c>
      <c r="K678" s="16" t="s">
        <v>3599</v>
      </c>
      <c r="L678" s="16" t="s">
        <v>3600</v>
      </c>
      <c r="M678" s="16" t="s">
        <v>463</v>
      </c>
      <c r="N678" s="16" t="s">
        <v>3709</v>
      </c>
      <c r="O678" s="16" t="s">
        <v>465</v>
      </c>
    </row>
    <row r="679" spans="1:15" hidden="1">
      <c r="A679" s="15">
        <v>805</v>
      </c>
      <c r="B679" s="16">
        <v>301</v>
      </c>
      <c r="C679" s="17" t="s">
        <v>64</v>
      </c>
      <c r="D679" s="18">
        <v>10697387</v>
      </c>
      <c r="E679" s="18">
        <v>10697387</v>
      </c>
      <c r="F679" s="18">
        <v>10697387</v>
      </c>
      <c r="G679" s="17" t="s">
        <v>3896</v>
      </c>
      <c r="H679" s="16" t="s">
        <v>3597</v>
      </c>
      <c r="I679" s="35" t="s">
        <v>3598</v>
      </c>
      <c r="J679" s="16" t="s">
        <v>74</v>
      </c>
      <c r="K679" s="16" t="s">
        <v>3599</v>
      </c>
      <c r="L679" s="16" t="s">
        <v>3600</v>
      </c>
      <c r="M679" s="16" t="s">
        <v>463</v>
      </c>
      <c r="N679" s="16" t="s">
        <v>464</v>
      </c>
      <c r="O679" s="16" t="s">
        <v>465</v>
      </c>
    </row>
    <row r="680" spans="1:15" hidden="1">
      <c r="A680" s="15">
        <v>806</v>
      </c>
      <c r="B680" s="16">
        <v>301</v>
      </c>
      <c r="C680" s="17" t="s">
        <v>64</v>
      </c>
      <c r="D680" s="18">
        <v>10741000</v>
      </c>
      <c r="E680" s="18">
        <v>10741000</v>
      </c>
      <c r="F680" s="18">
        <v>10741000</v>
      </c>
      <c r="G680" s="17" t="s">
        <v>3901</v>
      </c>
      <c r="H680" s="16" t="s">
        <v>3597</v>
      </c>
      <c r="I680" s="35" t="s">
        <v>3598</v>
      </c>
      <c r="J680" s="16" t="s">
        <v>74</v>
      </c>
      <c r="K680" s="16" t="s">
        <v>3599</v>
      </c>
      <c r="L680" s="16" t="s">
        <v>3600</v>
      </c>
      <c r="M680" s="16" t="s">
        <v>463</v>
      </c>
      <c r="N680" s="16" t="s">
        <v>3902</v>
      </c>
      <c r="O680" s="16" t="s">
        <v>465</v>
      </c>
    </row>
    <row r="681" spans="1:15" hidden="1">
      <c r="A681" s="15">
        <v>807</v>
      </c>
      <c r="B681" s="16">
        <v>301</v>
      </c>
      <c r="C681" s="17" t="s">
        <v>64</v>
      </c>
      <c r="D681" s="18">
        <v>10742371</v>
      </c>
      <c r="E681" s="18">
        <v>10742371</v>
      </c>
      <c r="F681" s="18">
        <v>10742371</v>
      </c>
      <c r="G681" s="17" t="s">
        <v>3906</v>
      </c>
      <c r="H681" s="16" t="s">
        <v>3597</v>
      </c>
      <c r="I681" s="35" t="s">
        <v>3598</v>
      </c>
      <c r="J681" s="16" t="s">
        <v>74</v>
      </c>
      <c r="K681" s="16" t="s">
        <v>3599</v>
      </c>
      <c r="L681" s="16" t="s">
        <v>3600</v>
      </c>
      <c r="M681" s="16" t="s">
        <v>463</v>
      </c>
      <c r="N681" s="16" t="s">
        <v>3907</v>
      </c>
      <c r="O681" s="16" t="s">
        <v>465</v>
      </c>
    </row>
    <row r="682" spans="1:15">
      <c r="A682" s="15">
        <v>808</v>
      </c>
      <c r="B682" s="16">
        <v>301</v>
      </c>
      <c r="C682" s="17" t="s">
        <v>64</v>
      </c>
      <c r="D682" s="18">
        <v>10765484</v>
      </c>
      <c r="E682" s="18" t="e">
        <v>#N/A</v>
      </c>
      <c r="F682" s="18">
        <v>10765484</v>
      </c>
      <c r="G682" s="17" t="s">
        <v>3910</v>
      </c>
      <c r="H682" s="16" t="s">
        <v>3597</v>
      </c>
      <c r="I682" s="35" t="s">
        <v>3598</v>
      </c>
      <c r="J682" s="16" t="s">
        <v>74</v>
      </c>
      <c r="K682" s="16" t="s">
        <v>3599</v>
      </c>
      <c r="L682" s="16" t="s">
        <v>3600</v>
      </c>
      <c r="M682" s="16" t="s">
        <v>190</v>
      </c>
      <c r="N682" s="16" t="s">
        <v>645</v>
      </c>
      <c r="O682" s="16" t="s">
        <v>646</v>
      </c>
    </row>
    <row r="683" spans="1:15">
      <c r="A683" s="15">
        <v>809</v>
      </c>
      <c r="B683" s="16">
        <v>301</v>
      </c>
      <c r="C683" s="17" t="s">
        <v>64</v>
      </c>
      <c r="D683" s="18">
        <v>10966818</v>
      </c>
      <c r="E683" s="18" t="e">
        <v>#N/A</v>
      </c>
      <c r="F683" s="18">
        <v>10966818</v>
      </c>
      <c r="G683" s="17" t="s">
        <v>3915</v>
      </c>
      <c r="H683" s="16" t="s">
        <v>3597</v>
      </c>
      <c r="I683" s="35" t="s">
        <v>3598</v>
      </c>
      <c r="J683" s="16" t="s">
        <v>74</v>
      </c>
      <c r="K683" s="16" t="s">
        <v>3599</v>
      </c>
      <c r="L683" s="16" t="s">
        <v>3600</v>
      </c>
      <c r="M683" s="16" t="s">
        <v>190</v>
      </c>
      <c r="N683" s="16" t="s">
        <v>1085</v>
      </c>
      <c r="O683" s="16" t="s">
        <v>1086</v>
      </c>
    </row>
    <row r="684" spans="1:15" hidden="1">
      <c r="A684" s="15">
        <v>810</v>
      </c>
      <c r="B684" s="16">
        <v>301</v>
      </c>
      <c r="C684" s="17" t="s">
        <v>64</v>
      </c>
      <c r="D684" s="18">
        <v>11259096</v>
      </c>
      <c r="E684" s="18">
        <v>11259096</v>
      </c>
      <c r="F684" s="18">
        <v>11259096</v>
      </c>
      <c r="G684" s="17" t="s">
        <v>3918</v>
      </c>
      <c r="H684" s="16" t="s">
        <v>3597</v>
      </c>
      <c r="I684" s="35" t="s">
        <v>3598</v>
      </c>
      <c r="J684" s="16" t="s">
        <v>74</v>
      </c>
      <c r="K684" s="16" t="s">
        <v>3599</v>
      </c>
      <c r="L684" s="16" t="s">
        <v>3600</v>
      </c>
      <c r="M684" s="16" t="s">
        <v>671</v>
      </c>
      <c r="N684" s="16" t="s">
        <v>3919</v>
      </c>
      <c r="O684" s="16" t="s">
        <v>692</v>
      </c>
    </row>
    <row r="685" spans="1:15" hidden="1">
      <c r="A685" s="15">
        <v>811</v>
      </c>
      <c r="B685" s="16">
        <v>301</v>
      </c>
      <c r="C685" s="17" t="s">
        <v>64</v>
      </c>
      <c r="D685" s="18">
        <v>11320849</v>
      </c>
      <c r="E685" s="18">
        <v>11320849</v>
      </c>
      <c r="F685" s="18">
        <v>11320849</v>
      </c>
      <c r="G685" s="17" t="s">
        <v>3923</v>
      </c>
      <c r="H685" s="16" t="s">
        <v>3597</v>
      </c>
      <c r="I685" s="35" t="s">
        <v>3598</v>
      </c>
      <c r="J685" s="16" t="s">
        <v>74</v>
      </c>
      <c r="K685" s="16" t="s">
        <v>3599</v>
      </c>
      <c r="L685" s="16" t="s">
        <v>3600</v>
      </c>
      <c r="M685" s="16" t="s">
        <v>433</v>
      </c>
      <c r="N685" s="16" t="s">
        <v>434</v>
      </c>
      <c r="O685" s="16" t="s">
        <v>435</v>
      </c>
    </row>
    <row r="686" spans="1:15" hidden="1">
      <c r="A686" s="15">
        <v>812</v>
      </c>
      <c r="B686" s="16">
        <v>301</v>
      </c>
      <c r="C686" s="17" t="s">
        <v>64</v>
      </c>
      <c r="D686" s="18">
        <v>11350107</v>
      </c>
      <c r="E686" s="18">
        <v>11350107</v>
      </c>
      <c r="F686" s="18">
        <v>11350107</v>
      </c>
      <c r="G686" s="17" t="s">
        <v>3928</v>
      </c>
      <c r="H686" s="16" t="s">
        <v>3597</v>
      </c>
      <c r="I686" s="35" t="s">
        <v>3598</v>
      </c>
      <c r="J686" s="16" t="s">
        <v>74</v>
      </c>
      <c r="K686" s="16" t="s">
        <v>3599</v>
      </c>
      <c r="L686" s="16" t="s">
        <v>3600</v>
      </c>
      <c r="M686" s="16" t="s">
        <v>339</v>
      </c>
      <c r="N686" s="16" t="s">
        <v>340</v>
      </c>
      <c r="O686" s="16" t="s">
        <v>341</v>
      </c>
    </row>
    <row r="687" spans="1:15">
      <c r="A687" s="15">
        <v>813</v>
      </c>
      <c r="B687" s="16">
        <v>301</v>
      </c>
      <c r="C687" s="17" t="s">
        <v>64</v>
      </c>
      <c r="D687" s="18">
        <v>11365974</v>
      </c>
      <c r="E687" s="18" t="e">
        <v>#N/A</v>
      </c>
      <c r="F687" s="18" t="e">
        <v>#N/A</v>
      </c>
      <c r="G687" s="17" t="s">
        <v>3933</v>
      </c>
      <c r="H687" s="16" t="s">
        <v>3597</v>
      </c>
      <c r="I687" s="35" t="s">
        <v>3598</v>
      </c>
      <c r="J687" s="16" t="s">
        <v>74</v>
      </c>
      <c r="K687" s="16" t="s">
        <v>3599</v>
      </c>
      <c r="L687" s="16" t="s">
        <v>3600</v>
      </c>
      <c r="M687" s="16" t="s">
        <v>463</v>
      </c>
      <c r="N687" s="16" t="s">
        <v>464</v>
      </c>
      <c r="O687" s="16" t="s">
        <v>465</v>
      </c>
    </row>
    <row r="688" spans="1:15">
      <c r="A688" s="15">
        <v>815</v>
      </c>
      <c r="B688" s="16">
        <v>301</v>
      </c>
      <c r="C688" s="17" t="s">
        <v>64</v>
      </c>
      <c r="D688" s="18">
        <v>11636483</v>
      </c>
      <c r="E688" s="18" t="e">
        <v>#N/A</v>
      </c>
      <c r="F688" s="18">
        <v>11636483</v>
      </c>
      <c r="G688" s="17" t="s">
        <v>3937</v>
      </c>
      <c r="H688" s="16" t="s">
        <v>3597</v>
      </c>
      <c r="I688" s="35" t="s">
        <v>3598</v>
      </c>
      <c r="J688" s="16" t="s">
        <v>74</v>
      </c>
      <c r="K688" s="16" t="s">
        <v>3599</v>
      </c>
      <c r="L688" s="16" t="s">
        <v>3600</v>
      </c>
      <c r="M688" s="16" t="s">
        <v>671</v>
      </c>
      <c r="N688" s="16" t="s">
        <v>3938</v>
      </c>
      <c r="O688" s="16" t="s">
        <v>692</v>
      </c>
    </row>
    <row r="689" spans="1:15">
      <c r="A689" s="15">
        <v>816</v>
      </c>
      <c r="B689" s="16">
        <v>301</v>
      </c>
      <c r="C689" s="17" t="s">
        <v>64</v>
      </c>
      <c r="D689" s="18">
        <v>11645497</v>
      </c>
      <c r="E689" s="18" t="e">
        <v>#N/A</v>
      </c>
      <c r="F689" s="18">
        <v>11645497</v>
      </c>
      <c r="G689" s="17" t="s">
        <v>3942</v>
      </c>
      <c r="H689" s="16" t="s">
        <v>3597</v>
      </c>
      <c r="I689" s="35" t="s">
        <v>3598</v>
      </c>
      <c r="J689" s="16" t="s">
        <v>74</v>
      </c>
      <c r="K689" s="16" t="s">
        <v>3599</v>
      </c>
      <c r="L689" s="16" t="s">
        <v>3600</v>
      </c>
      <c r="M689" s="16" t="s">
        <v>339</v>
      </c>
      <c r="N689" s="16" t="s">
        <v>340</v>
      </c>
      <c r="O689" s="16" t="s">
        <v>341</v>
      </c>
    </row>
    <row r="690" spans="1:15">
      <c r="A690" s="15">
        <v>817</v>
      </c>
      <c r="B690" s="16">
        <v>301</v>
      </c>
      <c r="C690" s="17" t="s">
        <v>64</v>
      </c>
      <c r="D690" s="18">
        <v>11807893</v>
      </c>
      <c r="E690" s="18" t="e">
        <v>#N/A</v>
      </c>
      <c r="F690" s="18">
        <v>11807893</v>
      </c>
      <c r="G690" s="17" t="s">
        <v>3946</v>
      </c>
      <c r="H690" s="16" t="s">
        <v>3597</v>
      </c>
      <c r="I690" s="35" t="s">
        <v>3598</v>
      </c>
      <c r="J690" s="16" t="s">
        <v>74</v>
      </c>
      <c r="K690" s="16" t="s">
        <v>3599</v>
      </c>
      <c r="L690" s="16" t="s">
        <v>3600</v>
      </c>
      <c r="M690" s="16" t="s">
        <v>339</v>
      </c>
      <c r="N690" s="16" t="s">
        <v>3947</v>
      </c>
      <c r="O690" s="16" t="s">
        <v>3948</v>
      </c>
    </row>
    <row r="691" spans="1:15">
      <c r="A691" s="15">
        <v>818</v>
      </c>
      <c r="B691" s="16">
        <v>301</v>
      </c>
      <c r="C691" s="17" t="s">
        <v>64</v>
      </c>
      <c r="D691" s="18">
        <v>12138064</v>
      </c>
      <c r="E691" s="18" t="e">
        <v>#N/A</v>
      </c>
      <c r="F691" s="18">
        <v>12138064</v>
      </c>
      <c r="G691" s="17" t="s">
        <v>3953</v>
      </c>
      <c r="H691" s="16" t="s">
        <v>3597</v>
      </c>
      <c r="I691" s="35" t="s">
        <v>3598</v>
      </c>
      <c r="J691" s="16" t="s">
        <v>74</v>
      </c>
      <c r="K691" s="16" t="s">
        <v>3599</v>
      </c>
      <c r="L691" s="16" t="s">
        <v>3600</v>
      </c>
      <c r="M691" s="16" t="s">
        <v>478</v>
      </c>
      <c r="N691" s="16" t="s">
        <v>771</v>
      </c>
      <c r="O691" s="16" t="s">
        <v>772</v>
      </c>
    </row>
    <row r="692" spans="1:15">
      <c r="A692" s="15">
        <v>819</v>
      </c>
      <c r="B692" s="16">
        <v>301</v>
      </c>
      <c r="C692" s="17" t="s">
        <v>64</v>
      </c>
      <c r="D692" s="18">
        <v>78305797</v>
      </c>
      <c r="E692" s="18" t="e">
        <v>#N/A</v>
      </c>
      <c r="F692" s="18" t="e">
        <v>#N/A</v>
      </c>
      <c r="G692" s="17" t="s">
        <v>3958</v>
      </c>
      <c r="H692" s="16" t="s">
        <v>3597</v>
      </c>
      <c r="I692" s="35" t="s">
        <v>3598</v>
      </c>
      <c r="J692" s="16" t="s">
        <v>74</v>
      </c>
      <c r="K692" s="16" t="s">
        <v>3599</v>
      </c>
      <c r="L692" s="16" t="s">
        <v>3600</v>
      </c>
      <c r="M692" s="16" t="s">
        <v>190</v>
      </c>
      <c r="N692" s="16" t="s">
        <v>3959</v>
      </c>
      <c r="O692" s="16" t="s">
        <v>1086</v>
      </c>
    </row>
    <row r="693" spans="1:15" hidden="1">
      <c r="A693" s="15">
        <v>820</v>
      </c>
      <c r="B693" s="16">
        <v>301</v>
      </c>
      <c r="C693" s="17" t="s">
        <v>64</v>
      </c>
      <c r="D693" s="18">
        <v>12180837</v>
      </c>
      <c r="E693" s="18">
        <v>12180837</v>
      </c>
      <c r="F693" s="18">
        <v>12180837</v>
      </c>
      <c r="G693" s="17" t="s">
        <v>3963</v>
      </c>
      <c r="H693" s="16" t="s">
        <v>3597</v>
      </c>
      <c r="I693" s="35" t="s">
        <v>3598</v>
      </c>
      <c r="J693" s="16" t="s">
        <v>74</v>
      </c>
      <c r="K693" s="16" t="s">
        <v>3599</v>
      </c>
      <c r="L693" s="16" t="s">
        <v>3600</v>
      </c>
      <c r="M693" s="16" t="s">
        <v>76</v>
      </c>
      <c r="N693" s="16" t="s">
        <v>76</v>
      </c>
      <c r="O693" s="16" t="s">
        <v>76</v>
      </c>
    </row>
    <row r="694" spans="1:15" hidden="1">
      <c r="A694" s="15">
        <v>821</v>
      </c>
      <c r="B694" s="16">
        <v>301</v>
      </c>
      <c r="C694" s="17" t="s">
        <v>64</v>
      </c>
      <c r="D694" s="18">
        <v>71263253</v>
      </c>
      <c r="E694" s="18">
        <v>71263253</v>
      </c>
      <c r="F694" s="18">
        <v>71263253</v>
      </c>
      <c r="G694" s="17" t="s">
        <v>3968</v>
      </c>
      <c r="H694" s="16" t="s">
        <v>3597</v>
      </c>
      <c r="I694" s="35" t="s">
        <v>3598</v>
      </c>
      <c r="J694" s="16" t="s">
        <v>74</v>
      </c>
      <c r="K694" s="16" t="s">
        <v>3599</v>
      </c>
      <c r="L694" s="16" t="s">
        <v>3600</v>
      </c>
      <c r="M694" s="16" t="s">
        <v>339</v>
      </c>
      <c r="N694" s="16" t="s">
        <v>340</v>
      </c>
      <c r="O694" s="16" t="s">
        <v>341</v>
      </c>
    </row>
    <row r="695" spans="1:15">
      <c r="A695" s="15">
        <v>822</v>
      </c>
      <c r="B695" s="16">
        <v>301</v>
      </c>
      <c r="C695" s="17" t="s">
        <v>64</v>
      </c>
      <c r="D695" s="18">
        <v>12264578</v>
      </c>
      <c r="E695" s="18" t="e">
        <v>#N/A</v>
      </c>
      <c r="F695" s="18">
        <v>12264578</v>
      </c>
      <c r="G695" s="17" t="s">
        <v>3974</v>
      </c>
      <c r="H695" s="16" t="s">
        <v>3597</v>
      </c>
      <c r="I695" s="35" t="s">
        <v>3598</v>
      </c>
      <c r="J695" s="16" t="s">
        <v>74</v>
      </c>
      <c r="K695" s="16" t="s">
        <v>3599</v>
      </c>
      <c r="L695" s="16" t="s">
        <v>3600</v>
      </c>
      <c r="M695" s="16" t="s">
        <v>478</v>
      </c>
      <c r="N695" s="16" t="s">
        <v>3976</v>
      </c>
      <c r="O695" s="16" t="s">
        <v>480</v>
      </c>
    </row>
    <row r="696" spans="1:15" hidden="1">
      <c r="A696" s="15">
        <v>823</v>
      </c>
      <c r="B696" s="16">
        <v>301</v>
      </c>
      <c r="C696" s="17" t="s">
        <v>64</v>
      </c>
      <c r="D696" s="18">
        <v>12436515</v>
      </c>
      <c r="E696" s="18">
        <v>12436515</v>
      </c>
      <c r="F696" s="18">
        <v>12436515</v>
      </c>
      <c r="G696" s="17" t="s">
        <v>3979</v>
      </c>
      <c r="H696" s="16" t="s">
        <v>3597</v>
      </c>
      <c r="I696" s="35" t="s">
        <v>3598</v>
      </c>
      <c r="J696" s="16" t="s">
        <v>74</v>
      </c>
      <c r="K696" s="16" t="s">
        <v>3599</v>
      </c>
      <c r="L696" s="16" t="s">
        <v>3600</v>
      </c>
      <c r="M696" s="16" t="s">
        <v>421</v>
      </c>
      <c r="N696" s="16" t="s">
        <v>3981</v>
      </c>
      <c r="O696" s="16" t="s">
        <v>423</v>
      </c>
    </row>
    <row r="697" spans="1:15" hidden="1">
      <c r="A697" s="15">
        <v>824</v>
      </c>
      <c r="B697" s="16">
        <v>301</v>
      </c>
      <c r="C697" s="17" t="s">
        <v>64</v>
      </c>
      <c r="D697" s="18">
        <v>12566902</v>
      </c>
      <c r="E697" s="18">
        <v>12566902</v>
      </c>
      <c r="F697" s="18">
        <v>12566902</v>
      </c>
      <c r="G697" s="17" t="s">
        <v>3984</v>
      </c>
      <c r="H697" s="16" t="s">
        <v>3597</v>
      </c>
      <c r="I697" s="35" t="s">
        <v>3598</v>
      </c>
      <c r="J697" s="16" t="s">
        <v>74</v>
      </c>
      <c r="K697" s="16" t="s">
        <v>3599</v>
      </c>
      <c r="L697" s="16" t="s">
        <v>3600</v>
      </c>
      <c r="M697" s="16" t="s">
        <v>421</v>
      </c>
      <c r="N697" s="16" t="s">
        <v>2300</v>
      </c>
      <c r="O697" s="16" t="s">
        <v>423</v>
      </c>
    </row>
    <row r="698" spans="1:15" hidden="1">
      <c r="A698" s="15">
        <v>825</v>
      </c>
      <c r="B698" s="16">
        <v>301</v>
      </c>
      <c r="C698" s="17" t="s">
        <v>64</v>
      </c>
      <c r="D698" s="18">
        <v>12567218</v>
      </c>
      <c r="E698" s="18">
        <v>12567218</v>
      </c>
      <c r="F698" s="18">
        <v>12567218</v>
      </c>
      <c r="G698" s="17" t="s">
        <v>3987</v>
      </c>
      <c r="H698" s="16" t="s">
        <v>3597</v>
      </c>
      <c r="I698" s="35" t="s">
        <v>3598</v>
      </c>
      <c r="J698" s="16" t="s">
        <v>74</v>
      </c>
      <c r="K698" s="16" t="s">
        <v>3599</v>
      </c>
      <c r="L698" s="16" t="s">
        <v>3600</v>
      </c>
      <c r="M698" s="16" t="s">
        <v>421</v>
      </c>
      <c r="N698" s="16" t="s">
        <v>2300</v>
      </c>
      <c r="O698" s="16" t="s">
        <v>423</v>
      </c>
    </row>
    <row r="699" spans="1:15" hidden="1">
      <c r="A699" s="15">
        <v>826</v>
      </c>
      <c r="B699" s="16">
        <v>301</v>
      </c>
      <c r="C699" s="17" t="s">
        <v>64</v>
      </c>
      <c r="D699" s="18">
        <v>12568217</v>
      </c>
      <c r="E699" s="18">
        <v>12568217</v>
      </c>
      <c r="F699" s="18">
        <v>12568217</v>
      </c>
      <c r="G699" s="17" t="s">
        <v>3991</v>
      </c>
      <c r="H699" s="16" t="s">
        <v>3597</v>
      </c>
      <c r="I699" s="35" t="s">
        <v>3598</v>
      </c>
      <c r="J699" s="16" t="s">
        <v>74</v>
      </c>
      <c r="K699" s="16" t="s">
        <v>3599</v>
      </c>
      <c r="L699" s="16" t="s">
        <v>3600</v>
      </c>
      <c r="M699" s="16" t="s">
        <v>421</v>
      </c>
      <c r="N699" s="16" t="s">
        <v>2300</v>
      </c>
      <c r="O699" s="16" t="s">
        <v>423</v>
      </c>
    </row>
    <row r="700" spans="1:15">
      <c r="A700" s="15">
        <v>827</v>
      </c>
      <c r="B700" s="16">
        <v>301</v>
      </c>
      <c r="C700" s="17" t="s">
        <v>64</v>
      </c>
      <c r="D700" s="18">
        <v>1082893637</v>
      </c>
      <c r="E700" s="18" t="e">
        <v>#N/A</v>
      </c>
      <c r="F700" s="18">
        <v>1082893637</v>
      </c>
      <c r="G700" s="17" t="s">
        <v>3994</v>
      </c>
      <c r="H700" s="16" t="s">
        <v>3597</v>
      </c>
      <c r="I700" s="35" t="s">
        <v>3598</v>
      </c>
      <c r="J700" s="16" t="s">
        <v>74</v>
      </c>
      <c r="K700" s="16" t="s">
        <v>3599</v>
      </c>
      <c r="L700" s="16" t="s">
        <v>3600</v>
      </c>
      <c r="M700" s="16" t="s">
        <v>421</v>
      </c>
      <c r="N700" s="16" t="s">
        <v>581</v>
      </c>
      <c r="O700" s="16" t="s">
        <v>582</v>
      </c>
    </row>
    <row r="701" spans="1:15" hidden="1">
      <c r="A701" s="15">
        <v>828</v>
      </c>
      <c r="B701" s="16">
        <v>301</v>
      </c>
      <c r="C701" s="17" t="s">
        <v>64</v>
      </c>
      <c r="D701" s="18">
        <v>13071168</v>
      </c>
      <c r="E701" s="18">
        <v>13071168</v>
      </c>
      <c r="F701" s="18">
        <v>13071168</v>
      </c>
      <c r="G701" s="17" t="s">
        <v>4000</v>
      </c>
      <c r="H701" s="16" t="s">
        <v>3597</v>
      </c>
      <c r="I701" s="35" t="s">
        <v>3598</v>
      </c>
      <c r="J701" s="16" t="s">
        <v>74</v>
      </c>
      <c r="K701" s="16" t="s">
        <v>3599</v>
      </c>
      <c r="L701" s="16" t="s">
        <v>3600</v>
      </c>
      <c r="M701" s="16" t="s">
        <v>463</v>
      </c>
      <c r="N701" s="16" t="s">
        <v>510</v>
      </c>
      <c r="O701" s="16" t="s">
        <v>511</v>
      </c>
    </row>
    <row r="702" spans="1:15" hidden="1">
      <c r="A702" s="15">
        <v>829</v>
      </c>
      <c r="B702" s="16">
        <v>301</v>
      </c>
      <c r="C702" s="17" t="s">
        <v>64</v>
      </c>
      <c r="D702" s="18">
        <v>13508722</v>
      </c>
      <c r="E702" s="18">
        <v>13508722</v>
      </c>
      <c r="F702" s="18">
        <v>13508722</v>
      </c>
      <c r="G702" s="17" t="s">
        <v>4004</v>
      </c>
      <c r="H702" s="16" t="s">
        <v>3597</v>
      </c>
      <c r="I702" s="35" t="s">
        <v>3598</v>
      </c>
      <c r="J702" s="16" t="s">
        <v>74</v>
      </c>
      <c r="K702" s="16" t="s">
        <v>3599</v>
      </c>
      <c r="L702" s="16" t="s">
        <v>3600</v>
      </c>
      <c r="M702" s="16" t="s">
        <v>76</v>
      </c>
      <c r="N702" s="16" t="s">
        <v>76</v>
      </c>
      <c r="O702" s="16" t="s">
        <v>76</v>
      </c>
    </row>
    <row r="703" spans="1:15" hidden="1">
      <c r="A703" s="15">
        <v>830</v>
      </c>
      <c r="B703" s="16">
        <v>301</v>
      </c>
      <c r="C703" s="17" t="s">
        <v>64</v>
      </c>
      <c r="D703" s="18">
        <v>13543849</v>
      </c>
      <c r="E703" s="18">
        <v>13543849</v>
      </c>
      <c r="F703" s="18">
        <v>13543849</v>
      </c>
      <c r="G703" s="17" t="s">
        <v>4009</v>
      </c>
      <c r="H703" s="16" t="s">
        <v>3597</v>
      </c>
      <c r="I703" s="35" t="s">
        <v>3598</v>
      </c>
      <c r="J703" s="16" t="s">
        <v>74</v>
      </c>
      <c r="K703" s="16" t="s">
        <v>3599</v>
      </c>
      <c r="L703" s="16" t="s">
        <v>3600</v>
      </c>
      <c r="M703" s="16" t="s">
        <v>671</v>
      </c>
      <c r="N703" s="16" t="s">
        <v>691</v>
      </c>
      <c r="O703" s="16" t="s">
        <v>692</v>
      </c>
    </row>
    <row r="704" spans="1:15" hidden="1">
      <c r="A704" s="15">
        <v>831</v>
      </c>
      <c r="B704" s="16">
        <v>301</v>
      </c>
      <c r="C704" s="17" t="s">
        <v>64</v>
      </c>
      <c r="D704" s="18">
        <v>13566384</v>
      </c>
      <c r="E704" s="18">
        <v>13566384</v>
      </c>
      <c r="F704" s="18">
        <v>13566384</v>
      </c>
      <c r="G704" s="17" t="s">
        <v>4013</v>
      </c>
      <c r="H704" s="16" t="s">
        <v>3597</v>
      </c>
      <c r="I704" s="35" t="s">
        <v>3598</v>
      </c>
      <c r="J704" s="16" t="s">
        <v>74</v>
      </c>
      <c r="K704" s="16" t="s">
        <v>3599</v>
      </c>
      <c r="L704" s="16" t="s">
        <v>3600</v>
      </c>
      <c r="M704" s="16" t="s">
        <v>145</v>
      </c>
      <c r="N704" s="16" t="s">
        <v>1314</v>
      </c>
      <c r="O704" s="16" t="s">
        <v>559</v>
      </c>
    </row>
    <row r="705" spans="1:15" hidden="1">
      <c r="A705" s="15">
        <v>832</v>
      </c>
      <c r="B705" s="16">
        <v>301</v>
      </c>
      <c r="C705" s="17" t="s">
        <v>112</v>
      </c>
      <c r="D705" s="18">
        <v>36346919</v>
      </c>
      <c r="E705" s="18">
        <v>36346919</v>
      </c>
      <c r="F705" s="18">
        <v>36346919</v>
      </c>
      <c r="G705" s="17" t="s">
        <v>4016</v>
      </c>
      <c r="H705" s="16" t="s">
        <v>3597</v>
      </c>
      <c r="I705" s="35" t="s">
        <v>3598</v>
      </c>
      <c r="J705" s="16" t="s">
        <v>74</v>
      </c>
      <c r="K705" s="16" t="s">
        <v>3599</v>
      </c>
      <c r="L705" s="16" t="s">
        <v>3600</v>
      </c>
      <c r="M705" s="16" t="s">
        <v>76</v>
      </c>
      <c r="N705" s="16" t="s">
        <v>76</v>
      </c>
      <c r="O705" s="16" t="s">
        <v>76</v>
      </c>
    </row>
    <row r="706" spans="1:15" hidden="1">
      <c r="A706" s="15">
        <v>833</v>
      </c>
      <c r="B706" s="16">
        <v>301</v>
      </c>
      <c r="C706" s="17" t="s">
        <v>64</v>
      </c>
      <c r="D706" s="18">
        <v>13686084</v>
      </c>
      <c r="E706" s="18">
        <v>13686084</v>
      </c>
      <c r="F706" s="18">
        <v>13686084</v>
      </c>
      <c r="G706" s="17" t="s">
        <v>4021</v>
      </c>
      <c r="H706" s="16" t="s">
        <v>3597</v>
      </c>
      <c r="I706" s="35" t="s">
        <v>3598</v>
      </c>
      <c r="J706" s="16" t="s">
        <v>74</v>
      </c>
      <c r="K706" s="16" t="s">
        <v>3599</v>
      </c>
      <c r="L706" s="16" t="s">
        <v>3600</v>
      </c>
      <c r="M706" s="16" t="s">
        <v>76</v>
      </c>
      <c r="N706" s="16" t="s">
        <v>76</v>
      </c>
      <c r="O706" s="16" t="s">
        <v>76</v>
      </c>
    </row>
    <row r="707" spans="1:15" hidden="1">
      <c r="A707" s="15">
        <v>834</v>
      </c>
      <c r="B707" s="16">
        <v>301</v>
      </c>
      <c r="C707" s="17" t="s">
        <v>64</v>
      </c>
      <c r="D707" s="18">
        <v>77177376</v>
      </c>
      <c r="E707" s="18">
        <v>77177376</v>
      </c>
      <c r="F707" s="18">
        <v>77177376</v>
      </c>
      <c r="G707" s="17" t="s">
        <v>4026</v>
      </c>
      <c r="H707" s="16" t="s">
        <v>3597</v>
      </c>
      <c r="I707" s="35" t="s">
        <v>3598</v>
      </c>
      <c r="J707" s="16" t="s">
        <v>74</v>
      </c>
      <c r="K707" s="16" t="s">
        <v>3599</v>
      </c>
      <c r="L707" s="16" t="s">
        <v>3600</v>
      </c>
      <c r="M707" s="16" t="s">
        <v>339</v>
      </c>
      <c r="N707" s="16" t="s">
        <v>340</v>
      </c>
      <c r="O707" s="16" t="s">
        <v>341</v>
      </c>
    </row>
    <row r="708" spans="1:15" hidden="1">
      <c r="A708" s="15">
        <v>835</v>
      </c>
      <c r="B708" s="16">
        <v>301</v>
      </c>
      <c r="C708" s="17" t="s">
        <v>64</v>
      </c>
      <c r="D708" s="18">
        <v>13703308</v>
      </c>
      <c r="E708" s="18">
        <v>13703308</v>
      </c>
      <c r="F708" s="18">
        <v>13703308</v>
      </c>
      <c r="G708" s="17" t="s">
        <v>4031</v>
      </c>
      <c r="H708" s="16" t="s">
        <v>3597</v>
      </c>
      <c r="I708" s="35" t="s">
        <v>3598</v>
      </c>
      <c r="J708" s="16" t="s">
        <v>74</v>
      </c>
      <c r="K708" s="16" t="s">
        <v>3599</v>
      </c>
      <c r="L708" s="16" t="s">
        <v>3600</v>
      </c>
      <c r="M708" s="16" t="s">
        <v>76</v>
      </c>
      <c r="N708" s="16" t="s">
        <v>76</v>
      </c>
      <c r="O708" s="16" t="s">
        <v>76</v>
      </c>
    </row>
    <row r="709" spans="1:15">
      <c r="A709" s="15">
        <v>836</v>
      </c>
      <c r="B709" s="16">
        <v>301</v>
      </c>
      <c r="C709" s="17" t="s">
        <v>64</v>
      </c>
      <c r="D709" s="18">
        <v>13724329</v>
      </c>
      <c r="E709" s="18" t="e">
        <v>#N/A</v>
      </c>
      <c r="F709" s="18">
        <v>13724329</v>
      </c>
      <c r="G709" s="17" t="s">
        <v>4035</v>
      </c>
      <c r="H709" s="16" t="s">
        <v>3597</v>
      </c>
      <c r="I709" s="35" t="s">
        <v>3598</v>
      </c>
      <c r="J709" s="16" t="s">
        <v>74</v>
      </c>
      <c r="K709" s="16" t="s">
        <v>3599</v>
      </c>
      <c r="L709" s="16" t="s">
        <v>3600</v>
      </c>
      <c r="M709" s="16" t="s">
        <v>145</v>
      </c>
      <c r="N709" s="16" t="s">
        <v>558</v>
      </c>
      <c r="O709" s="16" t="s">
        <v>559</v>
      </c>
    </row>
    <row r="710" spans="1:15" hidden="1">
      <c r="A710" s="15">
        <v>837</v>
      </c>
      <c r="B710" s="16">
        <v>301</v>
      </c>
      <c r="C710" s="17" t="s">
        <v>64</v>
      </c>
      <c r="D710" s="18">
        <v>13762339</v>
      </c>
      <c r="E710" s="18">
        <v>13762339</v>
      </c>
      <c r="F710" s="18">
        <v>13762339</v>
      </c>
      <c r="G710" s="17" t="s">
        <v>4038</v>
      </c>
      <c r="H710" s="16" t="s">
        <v>3597</v>
      </c>
      <c r="I710" s="35" t="s">
        <v>3598</v>
      </c>
      <c r="J710" s="16" t="s">
        <v>74</v>
      </c>
      <c r="K710" s="16" t="s">
        <v>3599</v>
      </c>
      <c r="L710" s="16" t="s">
        <v>3600</v>
      </c>
      <c r="M710" s="16" t="s">
        <v>339</v>
      </c>
      <c r="N710" s="16" t="s">
        <v>340</v>
      </c>
      <c r="O710" s="16" t="s">
        <v>341</v>
      </c>
    </row>
    <row r="711" spans="1:15">
      <c r="A711" s="15">
        <v>838</v>
      </c>
      <c r="B711" s="16">
        <v>301</v>
      </c>
      <c r="C711" s="17" t="s">
        <v>64</v>
      </c>
      <c r="D711" s="18">
        <v>86077937</v>
      </c>
      <c r="E711" s="18" t="e">
        <v>#N/A</v>
      </c>
      <c r="F711" s="18">
        <v>86077937</v>
      </c>
      <c r="G711" s="17" t="s">
        <v>4042</v>
      </c>
      <c r="H711" s="16" t="s">
        <v>3597</v>
      </c>
      <c r="I711" s="35" t="s">
        <v>3598</v>
      </c>
      <c r="J711" s="16" t="s">
        <v>74</v>
      </c>
      <c r="K711" s="16" t="s">
        <v>3599</v>
      </c>
      <c r="L711" s="16" t="s">
        <v>3600</v>
      </c>
      <c r="M711" s="16" t="s">
        <v>76</v>
      </c>
      <c r="N711" s="16" t="s">
        <v>76</v>
      </c>
      <c r="O711" s="16" t="s">
        <v>76</v>
      </c>
    </row>
    <row r="712" spans="1:15" hidden="1">
      <c r="A712" s="15">
        <v>839</v>
      </c>
      <c r="B712" s="16">
        <v>301</v>
      </c>
      <c r="C712" s="17" t="s">
        <v>64</v>
      </c>
      <c r="D712" s="18">
        <v>13791144</v>
      </c>
      <c r="E712" s="18">
        <v>13791144</v>
      </c>
      <c r="F712" s="18">
        <v>13791144</v>
      </c>
      <c r="G712" s="17" t="s">
        <v>4047</v>
      </c>
      <c r="H712" s="16" t="s">
        <v>3597</v>
      </c>
      <c r="I712" s="35" t="s">
        <v>3598</v>
      </c>
      <c r="J712" s="16" t="s">
        <v>74</v>
      </c>
      <c r="K712" s="16" t="s">
        <v>3599</v>
      </c>
      <c r="L712" s="16" t="s">
        <v>3600</v>
      </c>
      <c r="M712" s="16" t="s">
        <v>76</v>
      </c>
      <c r="N712" s="16" t="s">
        <v>76</v>
      </c>
      <c r="O712" s="16" t="s">
        <v>76</v>
      </c>
    </row>
    <row r="713" spans="1:15" hidden="1">
      <c r="A713" s="15">
        <v>840</v>
      </c>
      <c r="B713" s="16">
        <v>301</v>
      </c>
      <c r="C713" s="17" t="s">
        <v>64</v>
      </c>
      <c r="D713" s="18">
        <v>13851805</v>
      </c>
      <c r="E713" s="18">
        <v>13851805</v>
      </c>
      <c r="F713" s="18">
        <v>13851805</v>
      </c>
      <c r="G713" s="17" t="s">
        <v>4052</v>
      </c>
      <c r="H713" s="16" t="s">
        <v>3597</v>
      </c>
      <c r="I713" s="35" t="s">
        <v>3598</v>
      </c>
      <c r="J713" s="16" t="s">
        <v>74</v>
      </c>
      <c r="K713" s="16" t="s">
        <v>3599</v>
      </c>
      <c r="L713" s="16" t="s">
        <v>3600</v>
      </c>
      <c r="M713" s="16" t="s">
        <v>339</v>
      </c>
      <c r="N713" s="16" t="s">
        <v>340</v>
      </c>
      <c r="O713" s="16" t="s">
        <v>341</v>
      </c>
    </row>
    <row r="714" spans="1:15">
      <c r="A714" s="15">
        <v>841</v>
      </c>
      <c r="B714" s="16">
        <v>301</v>
      </c>
      <c r="C714" s="17" t="s">
        <v>64</v>
      </c>
      <c r="D714" s="18">
        <v>12201633</v>
      </c>
      <c r="E714" s="18" t="e">
        <v>#N/A</v>
      </c>
      <c r="F714" s="18">
        <v>12201633</v>
      </c>
      <c r="G714" s="17" t="s">
        <v>4057</v>
      </c>
      <c r="H714" s="16" t="s">
        <v>3597</v>
      </c>
      <c r="I714" s="35" t="s">
        <v>3598</v>
      </c>
      <c r="J714" s="16" t="s">
        <v>74</v>
      </c>
      <c r="K714" s="16" t="s">
        <v>3599</v>
      </c>
      <c r="L714" s="16" t="s">
        <v>3600</v>
      </c>
      <c r="M714" s="16" t="s">
        <v>433</v>
      </c>
      <c r="N714" s="16" t="s">
        <v>662</v>
      </c>
      <c r="O714" s="16" t="s">
        <v>663</v>
      </c>
    </row>
    <row r="715" spans="1:15" hidden="1">
      <c r="A715" s="15">
        <v>842</v>
      </c>
      <c r="B715" s="16">
        <v>301</v>
      </c>
      <c r="C715" s="17" t="s">
        <v>64</v>
      </c>
      <c r="D715" s="18">
        <v>13955621</v>
      </c>
      <c r="E715" s="18">
        <v>13955621</v>
      </c>
      <c r="F715" s="18">
        <v>13955621</v>
      </c>
      <c r="G715" s="17" t="s">
        <v>4062</v>
      </c>
      <c r="H715" s="16" t="s">
        <v>3597</v>
      </c>
      <c r="I715" s="35" t="s">
        <v>3598</v>
      </c>
      <c r="J715" s="16" t="s">
        <v>74</v>
      </c>
      <c r="K715" s="16" t="s">
        <v>3599</v>
      </c>
      <c r="L715" s="16" t="s">
        <v>3600</v>
      </c>
      <c r="M715" s="16" t="s">
        <v>76</v>
      </c>
      <c r="N715" s="16" t="s">
        <v>76</v>
      </c>
      <c r="O715" s="16" t="s">
        <v>76</v>
      </c>
    </row>
    <row r="716" spans="1:15" hidden="1">
      <c r="A716" s="15">
        <v>843</v>
      </c>
      <c r="B716" s="16">
        <v>301</v>
      </c>
      <c r="C716" s="17" t="s">
        <v>64</v>
      </c>
      <c r="D716" s="18">
        <v>13957121</v>
      </c>
      <c r="E716" s="18">
        <v>13957121</v>
      </c>
      <c r="F716" s="18">
        <v>13957121</v>
      </c>
      <c r="G716" s="17" t="s">
        <v>4066</v>
      </c>
      <c r="H716" s="16" t="s">
        <v>3597</v>
      </c>
      <c r="I716" s="35" t="s">
        <v>3598</v>
      </c>
      <c r="J716" s="16" t="s">
        <v>74</v>
      </c>
      <c r="K716" s="16" t="s">
        <v>3599</v>
      </c>
      <c r="L716" s="16" t="s">
        <v>3600</v>
      </c>
      <c r="M716" s="16" t="s">
        <v>145</v>
      </c>
      <c r="N716" s="16" t="s">
        <v>1314</v>
      </c>
      <c r="O716" s="16" t="s">
        <v>559</v>
      </c>
    </row>
    <row r="717" spans="1:15" hidden="1">
      <c r="A717" s="15">
        <v>844</v>
      </c>
      <c r="B717" s="16">
        <v>301</v>
      </c>
      <c r="C717" s="17" t="s">
        <v>64</v>
      </c>
      <c r="D717" s="18">
        <v>13992162</v>
      </c>
      <c r="E717" s="18">
        <v>13992162</v>
      </c>
      <c r="F717" s="18">
        <v>13992162</v>
      </c>
      <c r="G717" s="17" t="s">
        <v>4070</v>
      </c>
      <c r="H717" s="16" t="s">
        <v>3597</v>
      </c>
      <c r="I717" s="35" t="s">
        <v>3598</v>
      </c>
      <c r="J717" s="16" t="s">
        <v>74</v>
      </c>
      <c r="K717" s="16" t="s">
        <v>3599</v>
      </c>
      <c r="L717" s="16" t="s">
        <v>3600</v>
      </c>
      <c r="M717" s="16" t="s">
        <v>478</v>
      </c>
      <c r="N717" s="16" t="s">
        <v>771</v>
      </c>
      <c r="O717" s="16" t="s">
        <v>772</v>
      </c>
    </row>
    <row r="718" spans="1:15" hidden="1">
      <c r="A718" s="15">
        <v>846</v>
      </c>
      <c r="B718" s="16">
        <v>301</v>
      </c>
      <c r="C718" s="17" t="s">
        <v>64</v>
      </c>
      <c r="D718" s="18">
        <v>14010297</v>
      </c>
      <c r="E718" s="18">
        <v>14010297</v>
      </c>
      <c r="F718" s="18">
        <v>14010297</v>
      </c>
      <c r="G718" s="17" t="s">
        <v>4075</v>
      </c>
      <c r="H718" s="16" t="s">
        <v>3597</v>
      </c>
      <c r="I718" s="35" t="s">
        <v>3598</v>
      </c>
      <c r="J718" s="16" t="s">
        <v>74</v>
      </c>
      <c r="K718" s="16" t="s">
        <v>3599</v>
      </c>
      <c r="L718" s="16" t="s">
        <v>3600</v>
      </c>
      <c r="M718" s="16" t="s">
        <v>478</v>
      </c>
      <c r="N718" s="16" t="s">
        <v>4076</v>
      </c>
      <c r="O718" s="16" t="s">
        <v>480</v>
      </c>
    </row>
    <row r="719" spans="1:15" hidden="1">
      <c r="A719" s="15">
        <v>847</v>
      </c>
      <c r="B719" s="16">
        <v>301</v>
      </c>
      <c r="C719" s="17" t="s">
        <v>64</v>
      </c>
      <c r="D719" s="18">
        <v>14013207</v>
      </c>
      <c r="E719" s="18">
        <v>14013207</v>
      </c>
      <c r="F719" s="18">
        <v>14013207</v>
      </c>
      <c r="G719" s="17" t="s">
        <v>4079</v>
      </c>
      <c r="H719" s="16" t="s">
        <v>3597</v>
      </c>
      <c r="I719" s="35" t="s">
        <v>3598</v>
      </c>
      <c r="J719" s="16" t="s">
        <v>74</v>
      </c>
      <c r="K719" s="16" t="s">
        <v>3599</v>
      </c>
      <c r="L719" s="16" t="s">
        <v>3600</v>
      </c>
      <c r="M719" s="16" t="s">
        <v>478</v>
      </c>
      <c r="N719" s="16" t="s">
        <v>4076</v>
      </c>
      <c r="O719" s="16" t="s">
        <v>480</v>
      </c>
    </row>
    <row r="720" spans="1:15" hidden="1">
      <c r="A720" s="15">
        <v>848</v>
      </c>
      <c r="B720" s="16">
        <v>301</v>
      </c>
      <c r="C720" s="17" t="s">
        <v>64</v>
      </c>
      <c r="D720" s="18">
        <v>14105654</v>
      </c>
      <c r="E720" s="18">
        <v>14105654</v>
      </c>
      <c r="F720" s="18">
        <v>14105654</v>
      </c>
      <c r="G720" s="17" t="s">
        <v>4082</v>
      </c>
      <c r="H720" s="16" t="s">
        <v>3597</v>
      </c>
      <c r="I720" s="35" t="s">
        <v>3598</v>
      </c>
      <c r="J720" s="16" t="s">
        <v>74</v>
      </c>
      <c r="K720" s="16" t="s">
        <v>3599</v>
      </c>
      <c r="L720" s="16" t="s">
        <v>3600</v>
      </c>
      <c r="M720" s="16" t="s">
        <v>76</v>
      </c>
      <c r="N720" s="16" t="s">
        <v>76</v>
      </c>
      <c r="O720" s="16" t="s">
        <v>76</v>
      </c>
    </row>
    <row r="721" spans="1:15" hidden="1">
      <c r="A721" s="15">
        <v>849</v>
      </c>
      <c r="B721" s="16">
        <v>301</v>
      </c>
      <c r="C721" s="17" t="s">
        <v>64</v>
      </c>
      <c r="D721" s="18">
        <v>14251968</v>
      </c>
      <c r="E721" s="18">
        <v>14251968</v>
      </c>
      <c r="F721" s="18">
        <v>14251968</v>
      </c>
      <c r="G721" s="17" t="s">
        <v>4087</v>
      </c>
      <c r="H721" s="16" t="s">
        <v>3597</v>
      </c>
      <c r="I721" s="35" t="s">
        <v>3598</v>
      </c>
      <c r="J721" s="16" t="s">
        <v>74</v>
      </c>
      <c r="K721" s="16" t="s">
        <v>3599</v>
      </c>
      <c r="L721" s="16" t="s">
        <v>3600</v>
      </c>
      <c r="M721" s="16" t="s">
        <v>76</v>
      </c>
      <c r="N721" s="16" t="s">
        <v>76</v>
      </c>
      <c r="O721" s="16" t="s">
        <v>76</v>
      </c>
    </row>
    <row r="722" spans="1:15" hidden="1">
      <c r="A722" s="15">
        <v>850</v>
      </c>
      <c r="B722" s="16">
        <v>301</v>
      </c>
      <c r="C722" s="17" t="s">
        <v>64</v>
      </c>
      <c r="D722" s="18">
        <v>14298211</v>
      </c>
      <c r="E722" s="18">
        <v>14298211</v>
      </c>
      <c r="F722" s="18">
        <v>14298211</v>
      </c>
      <c r="G722" s="17" t="s">
        <v>4090</v>
      </c>
      <c r="H722" s="16" t="s">
        <v>3597</v>
      </c>
      <c r="I722" s="35" t="s">
        <v>3598</v>
      </c>
      <c r="J722" s="16" t="s">
        <v>74</v>
      </c>
      <c r="K722" s="16" t="s">
        <v>3599</v>
      </c>
      <c r="L722" s="16" t="s">
        <v>3600</v>
      </c>
      <c r="M722" s="16" t="s">
        <v>76</v>
      </c>
      <c r="N722" s="16" t="s">
        <v>76</v>
      </c>
      <c r="O722" s="16" t="s">
        <v>76</v>
      </c>
    </row>
    <row r="723" spans="1:15" hidden="1">
      <c r="A723" s="15">
        <v>851</v>
      </c>
      <c r="B723" s="16">
        <v>301</v>
      </c>
      <c r="C723" s="17" t="s">
        <v>64</v>
      </c>
      <c r="D723" s="18">
        <v>14322296</v>
      </c>
      <c r="E723" s="18">
        <v>14322296</v>
      </c>
      <c r="F723" s="18">
        <v>14322296</v>
      </c>
      <c r="G723" s="17" t="s">
        <v>4096</v>
      </c>
      <c r="H723" s="16" t="s">
        <v>3597</v>
      </c>
      <c r="I723" s="35" t="s">
        <v>3598</v>
      </c>
      <c r="J723" s="16" t="s">
        <v>74</v>
      </c>
      <c r="K723" s="16" t="s">
        <v>3599</v>
      </c>
      <c r="L723" s="16" t="s">
        <v>3600</v>
      </c>
      <c r="M723" s="16" t="s">
        <v>76</v>
      </c>
      <c r="N723" s="16" t="s">
        <v>76</v>
      </c>
      <c r="O723" s="16" t="s">
        <v>76</v>
      </c>
    </row>
    <row r="724" spans="1:15" hidden="1">
      <c r="A724" s="15">
        <v>852</v>
      </c>
      <c r="B724" s="16">
        <v>301</v>
      </c>
      <c r="C724" s="17" t="s">
        <v>64</v>
      </c>
      <c r="D724" s="18">
        <v>14572531</v>
      </c>
      <c r="E724" s="18">
        <v>14572531</v>
      </c>
      <c r="F724" s="18">
        <v>14572531</v>
      </c>
      <c r="G724" s="17" t="s">
        <v>4099</v>
      </c>
      <c r="H724" s="16" t="s">
        <v>3597</v>
      </c>
      <c r="I724" s="35" t="s">
        <v>3598</v>
      </c>
      <c r="J724" s="16" t="s">
        <v>74</v>
      </c>
      <c r="K724" s="16" t="s">
        <v>3599</v>
      </c>
      <c r="L724" s="16" t="s">
        <v>3600</v>
      </c>
      <c r="M724" s="16" t="s">
        <v>76</v>
      </c>
      <c r="N724" s="16" t="s">
        <v>76</v>
      </c>
      <c r="O724" s="16" t="s">
        <v>76</v>
      </c>
    </row>
    <row r="725" spans="1:15" hidden="1">
      <c r="A725" s="15">
        <v>853</v>
      </c>
      <c r="B725" s="16">
        <v>301</v>
      </c>
      <c r="C725" s="17" t="s">
        <v>64</v>
      </c>
      <c r="D725" s="18">
        <v>14575917</v>
      </c>
      <c r="E725" s="18">
        <v>14575917</v>
      </c>
      <c r="F725" s="18">
        <v>14575917</v>
      </c>
      <c r="G725" s="17" t="s">
        <v>4102</v>
      </c>
      <c r="H725" s="16" t="s">
        <v>3597</v>
      </c>
      <c r="I725" s="35" t="s">
        <v>3598</v>
      </c>
      <c r="J725" s="16" t="s">
        <v>74</v>
      </c>
      <c r="K725" s="16" t="s">
        <v>3599</v>
      </c>
      <c r="L725" s="16" t="s">
        <v>3600</v>
      </c>
      <c r="M725" s="16" t="s">
        <v>433</v>
      </c>
      <c r="N725" s="16" t="s">
        <v>434</v>
      </c>
      <c r="O725" s="16" t="s">
        <v>435</v>
      </c>
    </row>
    <row r="726" spans="1:15" hidden="1">
      <c r="A726" s="15">
        <v>854</v>
      </c>
      <c r="B726" s="16">
        <v>301</v>
      </c>
      <c r="C726" s="17" t="s">
        <v>64</v>
      </c>
      <c r="D726" s="18">
        <v>14606919</v>
      </c>
      <c r="E726" s="18">
        <v>14606919</v>
      </c>
      <c r="F726" s="18">
        <v>14606919</v>
      </c>
      <c r="G726" s="17" t="s">
        <v>4106</v>
      </c>
      <c r="H726" s="16" t="s">
        <v>3597</v>
      </c>
      <c r="I726" s="35" t="s">
        <v>3598</v>
      </c>
      <c r="J726" s="16" t="s">
        <v>74</v>
      </c>
      <c r="K726" s="16" t="s">
        <v>3599</v>
      </c>
      <c r="L726" s="16" t="s">
        <v>3600</v>
      </c>
      <c r="M726" s="16" t="s">
        <v>76</v>
      </c>
      <c r="N726" s="16" t="s">
        <v>76</v>
      </c>
      <c r="O726" s="16" t="s">
        <v>76</v>
      </c>
    </row>
    <row r="727" spans="1:15" hidden="1">
      <c r="A727" s="15">
        <v>855</v>
      </c>
      <c r="B727" s="16">
        <v>301</v>
      </c>
      <c r="C727" s="17" t="s">
        <v>64</v>
      </c>
      <c r="D727" s="18">
        <v>14677913</v>
      </c>
      <c r="E727" s="18">
        <v>14677913</v>
      </c>
      <c r="F727" s="18">
        <v>14677913</v>
      </c>
      <c r="G727" s="17" t="s">
        <v>4109</v>
      </c>
      <c r="H727" s="16" t="s">
        <v>3597</v>
      </c>
      <c r="I727" s="35" t="s">
        <v>3598</v>
      </c>
      <c r="J727" s="16" t="s">
        <v>74</v>
      </c>
      <c r="K727" s="16" t="s">
        <v>3599</v>
      </c>
      <c r="L727" s="16" t="s">
        <v>3600</v>
      </c>
      <c r="M727" s="16" t="s">
        <v>433</v>
      </c>
      <c r="N727" s="16" t="s">
        <v>434</v>
      </c>
      <c r="O727" s="16" t="s">
        <v>435</v>
      </c>
    </row>
    <row r="728" spans="1:15" hidden="1">
      <c r="A728" s="15">
        <v>856</v>
      </c>
      <c r="B728" s="16">
        <v>301</v>
      </c>
      <c r="C728" s="17" t="s">
        <v>112</v>
      </c>
      <c r="D728" s="18">
        <v>1236238437</v>
      </c>
      <c r="E728" s="18">
        <v>1236238437</v>
      </c>
      <c r="F728" s="18">
        <v>1236238437</v>
      </c>
      <c r="G728" s="17" t="s">
        <v>4112</v>
      </c>
      <c r="H728" s="16" t="s">
        <v>3597</v>
      </c>
      <c r="I728" s="35" t="s">
        <v>3598</v>
      </c>
      <c r="J728" s="16" t="s">
        <v>74</v>
      </c>
      <c r="K728" s="16" t="s">
        <v>3599</v>
      </c>
      <c r="L728" s="16" t="s">
        <v>3600</v>
      </c>
      <c r="M728" s="16" t="s">
        <v>76</v>
      </c>
      <c r="N728" s="16" t="s">
        <v>76</v>
      </c>
      <c r="O728" s="16" t="s">
        <v>76</v>
      </c>
    </row>
    <row r="729" spans="1:15">
      <c r="A729" s="15">
        <v>857</v>
      </c>
      <c r="B729" s="16">
        <v>301</v>
      </c>
      <c r="C729" s="17" t="s">
        <v>64</v>
      </c>
      <c r="D729" s="18">
        <v>14898932</v>
      </c>
      <c r="E729" s="18" t="e">
        <v>#N/A</v>
      </c>
      <c r="F729" s="18">
        <v>14898932</v>
      </c>
      <c r="G729" s="17" t="s">
        <v>4117</v>
      </c>
      <c r="H729" s="16" t="s">
        <v>3597</v>
      </c>
      <c r="I729" s="35" t="s">
        <v>3598</v>
      </c>
      <c r="J729" s="16" t="s">
        <v>74</v>
      </c>
      <c r="K729" s="16" t="s">
        <v>3599</v>
      </c>
      <c r="L729" s="16" t="s">
        <v>3600</v>
      </c>
      <c r="M729" s="16" t="s">
        <v>433</v>
      </c>
      <c r="N729" s="16" t="s">
        <v>434</v>
      </c>
      <c r="O729" s="16" t="s">
        <v>435</v>
      </c>
    </row>
    <row r="730" spans="1:15" hidden="1">
      <c r="A730" s="15">
        <v>858</v>
      </c>
      <c r="B730" s="16">
        <v>301</v>
      </c>
      <c r="C730" s="17" t="s">
        <v>64</v>
      </c>
      <c r="D730" s="18">
        <v>15171611</v>
      </c>
      <c r="E730" s="18">
        <v>15171611</v>
      </c>
      <c r="F730" s="18" t="e">
        <v>#N/A</v>
      </c>
      <c r="G730" s="17" t="s">
        <v>4120</v>
      </c>
      <c r="H730" s="16" t="s">
        <v>3597</v>
      </c>
      <c r="I730" s="35" t="s">
        <v>3598</v>
      </c>
      <c r="J730" s="16" t="s">
        <v>74</v>
      </c>
      <c r="K730" s="16" t="s">
        <v>170</v>
      </c>
      <c r="L730" s="16" t="s">
        <v>189</v>
      </c>
      <c r="M730" s="16" t="s">
        <v>190</v>
      </c>
      <c r="N730" s="16" t="s">
        <v>645</v>
      </c>
      <c r="O730" s="16" t="s">
        <v>646</v>
      </c>
    </row>
    <row r="731" spans="1:15">
      <c r="A731" s="15">
        <v>859</v>
      </c>
      <c r="B731" s="16">
        <v>301</v>
      </c>
      <c r="C731" s="17" t="s">
        <v>64</v>
      </c>
      <c r="D731" s="18">
        <v>15381228</v>
      </c>
      <c r="E731" s="18" t="e">
        <v>#N/A</v>
      </c>
      <c r="F731" s="18">
        <v>15381228</v>
      </c>
      <c r="G731" s="17" t="s">
        <v>4125</v>
      </c>
      <c r="H731" s="16" t="s">
        <v>3597</v>
      </c>
      <c r="I731" s="35" t="s">
        <v>3598</v>
      </c>
      <c r="J731" s="16" t="s">
        <v>74</v>
      </c>
      <c r="K731" s="16" t="s">
        <v>170</v>
      </c>
      <c r="L731" s="16" t="s">
        <v>293</v>
      </c>
      <c r="M731" s="16" t="s">
        <v>76</v>
      </c>
      <c r="N731" s="16" t="s">
        <v>76</v>
      </c>
      <c r="O731" s="16" t="s">
        <v>76</v>
      </c>
    </row>
    <row r="732" spans="1:15" hidden="1">
      <c r="A732" s="15">
        <v>860</v>
      </c>
      <c r="B732" s="16">
        <v>301</v>
      </c>
      <c r="C732" s="17" t="s">
        <v>64</v>
      </c>
      <c r="D732" s="18">
        <v>15510128</v>
      </c>
      <c r="E732" s="18">
        <v>15510128</v>
      </c>
      <c r="F732" s="18">
        <v>15510128</v>
      </c>
      <c r="G732" s="17" t="s">
        <v>4130</v>
      </c>
      <c r="H732" s="16" t="s">
        <v>3597</v>
      </c>
      <c r="I732" s="35" t="s">
        <v>3598</v>
      </c>
      <c r="J732" s="16" t="s">
        <v>74</v>
      </c>
      <c r="K732" s="16" t="s">
        <v>3599</v>
      </c>
      <c r="L732" s="16" t="s">
        <v>3600</v>
      </c>
      <c r="M732" s="16" t="s">
        <v>339</v>
      </c>
      <c r="N732" s="16" t="s">
        <v>340</v>
      </c>
      <c r="O732" s="16" t="s">
        <v>341</v>
      </c>
    </row>
    <row r="733" spans="1:15">
      <c r="A733" s="15">
        <v>861</v>
      </c>
      <c r="B733" s="16">
        <v>301</v>
      </c>
      <c r="C733" s="17" t="s">
        <v>112</v>
      </c>
      <c r="D733" s="18">
        <v>1148957009</v>
      </c>
      <c r="E733" s="18" t="e">
        <v>#N/A</v>
      </c>
      <c r="F733" s="18">
        <v>1148957009</v>
      </c>
      <c r="G733" s="17" t="s">
        <v>4134</v>
      </c>
      <c r="H733" s="16" t="s">
        <v>3597</v>
      </c>
      <c r="I733" s="35" t="s">
        <v>3598</v>
      </c>
      <c r="J733" s="16" t="s">
        <v>74</v>
      </c>
      <c r="K733" s="16" t="s">
        <v>3599</v>
      </c>
      <c r="L733" s="16" t="s">
        <v>3600</v>
      </c>
      <c r="M733" s="16" t="s">
        <v>671</v>
      </c>
      <c r="N733" s="16" t="s">
        <v>4135</v>
      </c>
      <c r="O733" s="16" t="s">
        <v>3691</v>
      </c>
    </row>
    <row r="734" spans="1:15" hidden="1">
      <c r="A734" s="15">
        <v>863</v>
      </c>
      <c r="B734" s="16">
        <v>301</v>
      </c>
      <c r="C734" s="17" t="s">
        <v>64</v>
      </c>
      <c r="D734" s="18">
        <v>16114201</v>
      </c>
      <c r="E734" s="18">
        <v>16114201</v>
      </c>
      <c r="F734" s="18">
        <v>16114201</v>
      </c>
      <c r="G734" s="17" t="s">
        <v>4140</v>
      </c>
      <c r="H734" s="16" t="s">
        <v>3597</v>
      </c>
      <c r="I734" s="35" t="s">
        <v>3598</v>
      </c>
      <c r="J734" s="16" t="s">
        <v>74</v>
      </c>
      <c r="K734" s="16" t="s">
        <v>3599</v>
      </c>
      <c r="L734" s="16" t="s">
        <v>3600</v>
      </c>
      <c r="M734" s="16" t="s">
        <v>478</v>
      </c>
      <c r="N734" s="16" t="s">
        <v>4141</v>
      </c>
      <c r="O734" s="16" t="s">
        <v>772</v>
      </c>
    </row>
    <row r="735" spans="1:15" hidden="1">
      <c r="A735" s="15">
        <v>865</v>
      </c>
      <c r="B735" s="16">
        <v>301</v>
      </c>
      <c r="C735" s="17" t="s">
        <v>64</v>
      </c>
      <c r="D735" s="18">
        <v>16188910</v>
      </c>
      <c r="E735" s="18">
        <v>16188910</v>
      </c>
      <c r="F735" s="18">
        <v>16188910</v>
      </c>
      <c r="G735" s="17" t="s">
        <v>4145</v>
      </c>
      <c r="H735" s="16" t="s">
        <v>3597</v>
      </c>
      <c r="I735" s="35" t="s">
        <v>3598</v>
      </c>
      <c r="J735" s="16" t="s">
        <v>74</v>
      </c>
      <c r="K735" s="16" t="s">
        <v>3599</v>
      </c>
      <c r="L735" s="16" t="s">
        <v>3600</v>
      </c>
      <c r="M735" s="16" t="s">
        <v>1359</v>
      </c>
      <c r="N735" s="16" t="s">
        <v>4146</v>
      </c>
      <c r="O735" s="16" t="s">
        <v>1951</v>
      </c>
    </row>
    <row r="736" spans="1:15" hidden="1">
      <c r="A736" s="15">
        <v>866</v>
      </c>
      <c r="B736" s="16">
        <v>301</v>
      </c>
      <c r="C736" s="17" t="s">
        <v>64</v>
      </c>
      <c r="D736" s="18">
        <v>17593527</v>
      </c>
      <c r="E736" s="18">
        <v>17593527</v>
      </c>
      <c r="F736" s="18">
        <v>17593527</v>
      </c>
      <c r="G736" s="17" t="s">
        <v>4150</v>
      </c>
      <c r="H736" s="16" t="s">
        <v>3597</v>
      </c>
      <c r="I736" s="35" t="s">
        <v>3598</v>
      </c>
      <c r="J736" s="16" t="s">
        <v>74</v>
      </c>
      <c r="K736" s="16" t="s">
        <v>3599</v>
      </c>
      <c r="L736" s="16" t="s">
        <v>3600</v>
      </c>
      <c r="M736" s="16" t="s">
        <v>671</v>
      </c>
      <c r="N736" s="16" t="s">
        <v>691</v>
      </c>
      <c r="O736" s="16" t="s">
        <v>692</v>
      </c>
    </row>
    <row r="737" spans="1:15" hidden="1">
      <c r="A737" s="15">
        <v>867</v>
      </c>
      <c r="B737" s="16">
        <v>301</v>
      </c>
      <c r="C737" s="17" t="s">
        <v>64</v>
      </c>
      <c r="D737" s="18">
        <v>16228542</v>
      </c>
      <c r="E737" s="18">
        <v>16228542</v>
      </c>
      <c r="F737" s="18">
        <v>16228542</v>
      </c>
      <c r="G737" s="17" t="s">
        <v>4155</v>
      </c>
      <c r="H737" s="16" t="s">
        <v>3597</v>
      </c>
      <c r="I737" s="35" t="s">
        <v>3598</v>
      </c>
      <c r="J737" s="16" t="s">
        <v>74</v>
      </c>
      <c r="K737" s="16" t="s">
        <v>3599</v>
      </c>
      <c r="L737" s="16" t="s">
        <v>3600</v>
      </c>
      <c r="M737" s="16" t="s">
        <v>433</v>
      </c>
      <c r="N737" s="16" t="s">
        <v>4157</v>
      </c>
      <c r="O737" s="16" t="s">
        <v>756</v>
      </c>
    </row>
    <row r="738" spans="1:15">
      <c r="A738" s="15">
        <v>868</v>
      </c>
      <c r="B738" s="16">
        <v>301</v>
      </c>
      <c r="C738" s="17" t="s">
        <v>64</v>
      </c>
      <c r="D738" s="18">
        <v>16234825</v>
      </c>
      <c r="E738" s="18" t="e">
        <v>#N/A</v>
      </c>
      <c r="F738" s="18" t="e">
        <v>#N/A</v>
      </c>
      <c r="G738" s="17" t="s">
        <v>4161</v>
      </c>
      <c r="H738" s="16" t="s">
        <v>3597</v>
      </c>
      <c r="I738" s="35" t="s">
        <v>3598</v>
      </c>
      <c r="J738" s="16" t="s">
        <v>74</v>
      </c>
      <c r="K738" s="16" t="s">
        <v>3599</v>
      </c>
      <c r="L738" s="16" t="s">
        <v>3600</v>
      </c>
      <c r="M738" s="16" t="s">
        <v>433</v>
      </c>
      <c r="N738" s="16" t="s">
        <v>4163</v>
      </c>
      <c r="O738" s="16" t="s">
        <v>435</v>
      </c>
    </row>
    <row r="739" spans="1:15" hidden="1">
      <c r="A739" s="15">
        <v>869</v>
      </c>
      <c r="B739" s="16">
        <v>301</v>
      </c>
      <c r="C739" s="17" t="s">
        <v>64</v>
      </c>
      <c r="D739" s="18">
        <v>16289112</v>
      </c>
      <c r="E739" s="18">
        <v>16289112</v>
      </c>
      <c r="F739" s="18">
        <v>16289112</v>
      </c>
      <c r="G739" s="17" t="s">
        <v>4168</v>
      </c>
      <c r="H739" s="16" t="s">
        <v>3597</v>
      </c>
      <c r="I739" s="35" t="s">
        <v>3598</v>
      </c>
      <c r="J739" s="16" t="s">
        <v>74</v>
      </c>
      <c r="K739" s="16" t="s">
        <v>3599</v>
      </c>
      <c r="L739" s="16" t="s">
        <v>3600</v>
      </c>
      <c r="M739" s="16" t="s">
        <v>433</v>
      </c>
      <c r="N739" s="16" t="s">
        <v>434</v>
      </c>
      <c r="O739" s="16" t="s">
        <v>435</v>
      </c>
    </row>
    <row r="740" spans="1:15">
      <c r="A740" s="15">
        <v>870</v>
      </c>
      <c r="B740" s="16">
        <v>301</v>
      </c>
      <c r="C740" s="17" t="s">
        <v>64</v>
      </c>
      <c r="D740" s="18">
        <v>16365710</v>
      </c>
      <c r="E740" s="18" t="e">
        <v>#N/A</v>
      </c>
      <c r="F740" s="18">
        <v>16365710</v>
      </c>
      <c r="G740" s="17" t="s">
        <v>4172</v>
      </c>
      <c r="H740" s="16" t="s">
        <v>3597</v>
      </c>
      <c r="I740" s="35" t="s">
        <v>3598</v>
      </c>
      <c r="J740" s="16" t="s">
        <v>74</v>
      </c>
      <c r="K740" s="16" t="s">
        <v>3599</v>
      </c>
      <c r="L740" s="16" t="s">
        <v>3600</v>
      </c>
      <c r="M740" s="16" t="s">
        <v>76</v>
      </c>
      <c r="N740" s="16" t="s">
        <v>76</v>
      </c>
      <c r="O740" s="16" t="s">
        <v>76</v>
      </c>
    </row>
    <row r="741" spans="1:15" hidden="1">
      <c r="A741" s="15">
        <v>871</v>
      </c>
      <c r="B741" s="16">
        <v>301</v>
      </c>
      <c r="C741" s="17" t="s">
        <v>64</v>
      </c>
      <c r="D741" s="18">
        <v>16463131</v>
      </c>
      <c r="E741" s="18">
        <v>16463131</v>
      </c>
      <c r="F741" s="18">
        <v>16463131</v>
      </c>
      <c r="G741" s="17" t="s">
        <v>4178</v>
      </c>
      <c r="H741" s="16" t="s">
        <v>3597</v>
      </c>
      <c r="I741" s="35" t="s">
        <v>3598</v>
      </c>
      <c r="J741" s="16" t="s">
        <v>74</v>
      </c>
      <c r="K741" s="16" t="s">
        <v>3599</v>
      </c>
      <c r="L741" s="16" t="s">
        <v>3600</v>
      </c>
      <c r="M741" s="16" t="s">
        <v>433</v>
      </c>
      <c r="N741" s="16" t="s">
        <v>434</v>
      </c>
      <c r="O741" s="16" t="s">
        <v>435</v>
      </c>
    </row>
    <row r="742" spans="1:15" hidden="1">
      <c r="A742" s="15">
        <v>872</v>
      </c>
      <c r="B742" s="16">
        <v>301</v>
      </c>
      <c r="C742" s="17" t="s">
        <v>64</v>
      </c>
      <c r="D742" s="18">
        <v>16477216</v>
      </c>
      <c r="E742" s="18">
        <v>16477216</v>
      </c>
      <c r="F742" s="18">
        <v>16477216</v>
      </c>
      <c r="G742" s="17" t="s">
        <v>4182</v>
      </c>
      <c r="H742" s="16" t="s">
        <v>3597</v>
      </c>
      <c r="I742" s="35" t="s">
        <v>3598</v>
      </c>
      <c r="J742" s="16" t="s">
        <v>74</v>
      </c>
      <c r="K742" s="16" t="s">
        <v>3599</v>
      </c>
      <c r="L742" s="16" t="s">
        <v>3600</v>
      </c>
      <c r="M742" s="16" t="s">
        <v>76</v>
      </c>
      <c r="N742" s="16" t="s">
        <v>76</v>
      </c>
      <c r="O742" s="16" t="s">
        <v>76</v>
      </c>
    </row>
    <row r="743" spans="1:15" hidden="1">
      <c r="A743" s="15">
        <v>873</v>
      </c>
      <c r="B743" s="16">
        <v>301</v>
      </c>
      <c r="C743" s="17" t="s">
        <v>64</v>
      </c>
      <c r="D743" s="18">
        <v>16481969</v>
      </c>
      <c r="E743" s="18">
        <v>16481969</v>
      </c>
      <c r="F743" s="18">
        <v>16481969</v>
      </c>
      <c r="G743" s="17" t="s">
        <v>4187</v>
      </c>
      <c r="H743" s="16" t="s">
        <v>3597</v>
      </c>
      <c r="I743" s="35" t="s">
        <v>3598</v>
      </c>
      <c r="J743" s="16" t="s">
        <v>74</v>
      </c>
      <c r="K743" s="16" t="s">
        <v>3599</v>
      </c>
      <c r="L743" s="16" t="s">
        <v>3600</v>
      </c>
      <c r="M743" s="16" t="s">
        <v>339</v>
      </c>
      <c r="N743" s="16" t="s">
        <v>4188</v>
      </c>
      <c r="O743" s="16" t="s">
        <v>341</v>
      </c>
    </row>
    <row r="744" spans="1:15" hidden="1">
      <c r="A744" s="15">
        <v>874</v>
      </c>
      <c r="B744" s="16">
        <v>301</v>
      </c>
      <c r="C744" s="17" t="s">
        <v>112</v>
      </c>
      <c r="D744" s="18">
        <v>1148211241</v>
      </c>
      <c r="E744" s="18">
        <v>1148211241</v>
      </c>
      <c r="F744" s="18">
        <v>1148211241</v>
      </c>
      <c r="G744" s="17" t="s">
        <v>4191</v>
      </c>
      <c r="H744" s="16" t="s">
        <v>3597</v>
      </c>
      <c r="I744" s="35" t="s">
        <v>3598</v>
      </c>
      <c r="J744" s="16" t="s">
        <v>74</v>
      </c>
      <c r="K744" s="16" t="s">
        <v>3599</v>
      </c>
      <c r="L744" s="16" t="s">
        <v>3600</v>
      </c>
      <c r="M744" s="16" t="s">
        <v>76</v>
      </c>
      <c r="N744" s="16" t="s">
        <v>76</v>
      </c>
      <c r="O744" s="16" t="s">
        <v>76</v>
      </c>
    </row>
    <row r="745" spans="1:15" hidden="1">
      <c r="A745" s="15">
        <v>875</v>
      </c>
      <c r="B745" s="16">
        <v>301</v>
      </c>
      <c r="C745" s="17" t="s">
        <v>64</v>
      </c>
      <c r="D745" s="18">
        <v>16775754</v>
      </c>
      <c r="E745" s="18">
        <v>16775754</v>
      </c>
      <c r="F745" s="18">
        <v>16775754</v>
      </c>
      <c r="G745" s="17" t="s">
        <v>4196</v>
      </c>
      <c r="H745" s="16" t="s">
        <v>3597</v>
      </c>
      <c r="I745" s="35" t="s">
        <v>3598</v>
      </c>
      <c r="J745" s="16" t="s">
        <v>74</v>
      </c>
      <c r="K745" s="16" t="s">
        <v>3599</v>
      </c>
      <c r="L745" s="16" t="s">
        <v>3600</v>
      </c>
      <c r="M745" s="16" t="s">
        <v>463</v>
      </c>
      <c r="N745" s="16" t="s">
        <v>464</v>
      </c>
      <c r="O745" s="16" t="s">
        <v>465</v>
      </c>
    </row>
    <row r="746" spans="1:15" hidden="1">
      <c r="A746" s="15">
        <v>876</v>
      </c>
      <c r="B746" s="16">
        <v>301</v>
      </c>
      <c r="C746" s="17" t="s">
        <v>112</v>
      </c>
      <c r="D746" s="18">
        <v>1148957056</v>
      </c>
      <c r="E746" s="18">
        <v>1148957056</v>
      </c>
      <c r="F746" s="18">
        <v>1148957056</v>
      </c>
      <c r="G746" s="17" t="s">
        <v>4199</v>
      </c>
      <c r="H746" s="16" t="s">
        <v>3597</v>
      </c>
      <c r="I746" s="35" t="s">
        <v>3598</v>
      </c>
      <c r="J746" s="16" t="s">
        <v>74</v>
      </c>
      <c r="K746" s="16" t="s">
        <v>3599</v>
      </c>
      <c r="L746" s="16" t="s">
        <v>3600</v>
      </c>
      <c r="M746" s="16" t="s">
        <v>76</v>
      </c>
      <c r="N746" s="16" t="s">
        <v>76</v>
      </c>
      <c r="O746" s="16" t="s">
        <v>76</v>
      </c>
    </row>
    <row r="747" spans="1:15">
      <c r="A747" s="15">
        <v>877</v>
      </c>
      <c r="B747" s="16">
        <v>301</v>
      </c>
      <c r="C747" s="17" t="s">
        <v>64</v>
      </c>
      <c r="D747" s="18">
        <v>16840509</v>
      </c>
      <c r="E747" s="18" t="e">
        <v>#N/A</v>
      </c>
      <c r="F747" s="18">
        <v>16840509</v>
      </c>
      <c r="G747" s="17" t="s">
        <v>4204</v>
      </c>
      <c r="H747" s="16" t="s">
        <v>3597</v>
      </c>
      <c r="I747" s="35" t="s">
        <v>3598</v>
      </c>
      <c r="J747" s="16" t="s">
        <v>74</v>
      </c>
      <c r="K747" s="16" t="s">
        <v>3599</v>
      </c>
      <c r="L747" s="16" t="s">
        <v>3600</v>
      </c>
      <c r="M747" s="16" t="s">
        <v>433</v>
      </c>
      <c r="N747" s="16" t="s">
        <v>3715</v>
      </c>
      <c r="O747" s="16" t="s">
        <v>435</v>
      </c>
    </row>
    <row r="748" spans="1:15" hidden="1">
      <c r="A748" s="15">
        <v>878</v>
      </c>
      <c r="B748" s="16">
        <v>301</v>
      </c>
      <c r="C748" s="17" t="s">
        <v>64</v>
      </c>
      <c r="D748" s="18">
        <v>16844897</v>
      </c>
      <c r="E748" s="18">
        <v>16844897</v>
      </c>
      <c r="F748" s="18">
        <v>16844897</v>
      </c>
      <c r="G748" s="17" t="s">
        <v>4207</v>
      </c>
      <c r="H748" s="16" t="s">
        <v>3597</v>
      </c>
      <c r="I748" s="35" t="s">
        <v>3598</v>
      </c>
      <c r="J748" s="16" t="s">
        <v>74</v>
      </c>
      <c r="K748" s="16" t="s">
        <v>3599</v>
      </c>
      <c r="L748" s="16" t="s">
        <v>3600</v>
      </c>
      <c r="M748" s="16" t="s">
        <v>433</v>
      </c>
      <c r="N748" s="16" t="s">
        <v>3715</v>
      </c>
      <c r="O748" s="16" t="s">
        <v>435</v>
      </c>
    </row>
    <row r="749" spans="1:15" hidden="1">
      <c r="A749" s="15">
        <v>879</v>
      </c>
      <c r="B749" s="16">
        <v>301</v>
      </c>
      <c r="C749" s="17" t="s">
        <v>64</v>
      </c>
      <c r="D749" s="18">
        <v>16849719</v>
      </c>
      <c r="E749" s="18">
        <v>16849719</v>
      </c>
      <c r="F749" s="18">
        <v>16849719</v>
      </c>
      <c r="G749" s="17" t="s">
        <v>4210</v>
      </c>
      <c r="H749" s="16" t="s">
        <v>3597</v>
      </c>
      <c r="I749" s="35" t="s">
        <v>3598</v>
      </c>
      <c r="J749" s="16" t="s">
        <v>74</v>
      </c>
      <c r="K749" s="16" t="s">
        <v>3599</v>
      </c>
      <c r="L749" s="16" t="s">
        <v>3600</v>
      </c>
      <c r="M749" s="16" t="s">
        <v>433</v>
      </c>
      <c r="N749" s="16" t="s">
        <v>434</v>
      </c>
      <c r="O749" s="16" t="s">
        <v>435</v>
      </c>
    </row>
    <row r="750" spans="1:15">
      <c r="A750" s="15">
        <v>880</v>
      </c>
      <c r="B750" s="16">
        <v>301</v>
      </c>
      <c r="C750" s="17" t="s">
        <v>64</v>
      </c>
      <c r="D750" s="18">
        <v>16862777</v>
      </c>
      <c r="E750" s="18" t="e">
        <v>#N/A</v>
      </c>
      <c r="F750" s="18" t="e">
        <v>#N/A</v>
      </c>
      <c r="G750" s="17" t="s">
        <v>4213</v>
      </c>
      <c r="H750" s="16" t="s">
        <v>3597</v>
      </c>
      <c r="I750" s="35" t="s">
        <v>3598</v>
      </c>
      <c r="J750" s="16" t="s">
        <v>74</v>
      </c>
      <c r="K750" s="16" t="s">
        <v>3599</v>
      </c>
      <c r="L750" s="16" t="s">
        <v>3600</v>
      </c>
      <c r="M750" s="16" t="s">
        <v>433</v>
      </c>
      <c r="N750" s="16" t="s">
        <v>434</v>
      </c>
      <c r="O750" s="16" t="s">
        <v>435</v>
      </c>
    </row>
    <row r="751" spans="1:15" hidden="1">
      <c r="A751" s="15">
        <v>881</v>
      </c>
      <c r="B751" s="16">
        <v>301</v>
      </c>
      <c r="C751" s="17" t="s">
        <v>64</v>
      </c>
      <c r="D751" s="18">
        <v>16894693</v>
      </c>
      <c r="E751" s="18">
        <v>16894693</v>
      </c>
      <c r="F751" s="18">
        <v>16894693</v>
      </c>
      <c r="G751" s="17" t="s">
        <v>4217</v>
      </c>
      <c r="H751" s="16" t="s">
        <v>3597</v>
      </c>
      <c r="I751" s="35" t="s">
        <v>3598</v>
      </c>
      <c r="J751" s="16" t="s">
        <v>74</v>
      </c>
      <c r="K751" s="16" t="s">
        <v>3599</v>
      </c>
      <c r="L751" s="16" t="s">
        <v>3600</v>
      </c>
      <c r="M751" s="16" t="s">
        <v>433</v>
      </c>
      <c r="N751" s="16" t="s">
        <v>434</v>
      </c>
      <c r="O751" s="16" t="s">
        <v>435</v>
      </c>
    </row>
    <row r="752" spans="1:15" hidden="1">
      <c r="A752" s="15">
        <v>882</v>
      </c>
      <c r="B752" s="16">
        <v>301</v>
      </c>
      <c r="C752" s="17" t="s">
        <v>64</v>
      </c>
      <c r="D752" s="18">
        <v>16895048</v>
      </c>
      <c r="E752" s="18">
        <v>16895048</v>
      </c>
      <c r="F752" s="18">
        <v>16895048</v>
      </c>
      <c r="G752" s="17" t="s">
        <v>4220</v>
      </c>
      <c r="H752" s="16" t="s">
        <v>3597</v>
      </c>
      <c r="I752" s="35" t="s">
        <v>3598</v>
      </c>
      <c r="J752" s="16" t="s">
        <v>74</v>
      </c>
      <c r="K752" s="16" t="s">
        <v>170</v>
      </c>
      <c r="L752" s="16" t="s">
        <v>723</v>
      </c>
      <c r="M752" s="16" t="s">
        <v>433</v>
      </c>
      <c r="N752" s="16" t="s">
        <v>434</v>
      </c>
      <c r="O752" s="16" t="s">
        <v>435</v>
      </c>
    </row>
    <row r="753" spans="1:15" hidden="1">
      <c r="A753" s="15">
        <v>883</v>
      </c>
      <c r="B753" s="16">
        <v>301</v>
      </c>
      <c r="C753" s="17" t="s">
        <v>64</v>
      </c>
      <c r="D753" s="18">
        <v>16926484</v>
      </c>
      <c r="E753" s="18">
        <v>16926484</v>
      </c>
      <c r="F753" s="18">
        <v>16926484</v>
      </c>
      <c r="G753" s="17" t="s">
        <v>4225</v>
      </c>
      <c r="H753" s="16" t="s">
        <v>3597</v>
      </c>
      <c r="I753" s="35" t="s">
        <v>3598</v>
      </c>
      <c r="J753" s="16" t="s">
        <v>74</v>
      </c>
      <c r="K753" s="16" t="s">
        <v>3599</v>
      </c>
      <c r="L753" s="16" t="s">
        <v>3600</v>
      </c>
      <c r="M753" s="16" t="s">
        <v>433</v>
      </c>
      <c r="N753" s="16" t="s">
        <v>434</v>
      </c>
      <c r="O753" s="16" t="s">
        <v>435</v>
      </c>
    </row>
    <row r="754" spans="1:15" hidden="1">
      <c r="A754" s="15">
        <v>884</v>
      </c>
      <c r="B754" s="16">
        <v>301</v>
      </c>
      <c r="C754" s="17" t="s">
        <v>64</v>
      </c>
      <c r="D754" s="18">
        <v>16932451</v>
      </c>
      <c r="E754" s="18">
        <v>16932451</v>
      </c>
      <c r="F754" s="18">
        <v>16932451</v>
      </c>
      <c r="G754" s="17" t="s">
        <v>4229</v>
      </c>
      <c r="H754" s="16" t="s">
        <v>3597</v>
      </c>
      <c r="I754" s="35" t="s">
        <v>3598</v>
      </c>
      <c r="J754" s="16" t="s">
        <v>74</v>
      </c>
      <c r="K754" s="16" t="s">
        <v>3599</v>
      </c>
      <c r="L754" s="16" t="s">
        <v>3600</v>
      </c>
      <c r="M754" s="16" t="s">
        <v>433</v>
      </c>
      <c r="N754" s="16" t="s">
        <v>434</v>
      </c>
      <c r="O754" s="16" t="s">
        <v>435</v>
      </c>
    </row>
    <row r="755" spans="1:15" hidden="1">
      <c r="A755" s="15">
        <v>885</v>
      </c>
      <c r="B755" s="16">
        <v>301</v>
      </c>
      <c r="C755" s="17" t="s">
        <v>64</v>
      </c>
      <c r="D755" s="18">
        <v>16935783</v>
      </c>
      <c r="E755" s="18">
        <v>16935783</v>
      </c>
      <c r="F755" s="18">
        <v>16935783</v>
      </c>
      <c r="G755" s="17" t="s">
        <v>4232</v>
      </c>
      <c r="H755" s="16" t="s">
        <v>3597</v>
      </c>
      <c r="I755" s="35" t="s">
        <v>3598</v>
      </c>
      <c r="J755" s="16" t="s">
        <v>74</v>
      </c>
      <c r="K755" s="16" t="s">
        <v>3599</v>
      </c>
      <c r="L755" s="16" t="s">
        <v>3600</v>
      </c>
      <c r="M755" s="16" t="s">
        <v>433</v>
      </c>
      <c r="N755" s="16" t="s">
        <v>434</v>
      </c>
      <c r="O755" s="16" t="s">
        <v>435</v>
      </c>
    </row>
    <row r="756" spans="1:15" hidden="1">
      <c r="A756" s="15">
        <v>886</v>
      </c>
      <c r="B756" s="16">
        <v>301</v>
      </c>
      <c r="C756" s="17" t="s">
        <v>64</v>
      </c>
      <c r="D756" s="18">
        <v>17265025</v>
      </c>
      <c r="E756" s="18">
        <v>17265025</v>
      </c>
      <c r="F756" s="18">
        <v>17265025</v>
      </c>
      <c r="G756" s="17" t="s">
        <v>4235</v>
      </c>
      <c r="H756" s="16" t="s">
        <v>3597</v>
      </c>
      <c r="I756" s="35" t="s">
        <v>3598</v>
      </c>
      <c r="J756" s="16" t="s">
        <v>74</v>
      </c>
      <c r="K756" s="16" t="s">
        <v>3599</v>
      </c>
      <c r="L756" s="16" t="s">
        <v>3600</v>
      </c>
      <c r="M756" s="16" t="s">
        <v>76</v>
      </c>
      <c r="N756" s="16" t="s">
        <v>76</v>
      </c>
      <c r="O756" s="16" t="s">
        <v>76</v>
      </c>
    </row>
    <row r="757" spans="1:15">
      <c r="A757" s="15">
        <v>887</v>
      </c>
      <c r="B757" s="16">
        <v>301</v>
      </c>
      <c r="C757" s="17" t="s">
        <v>64</v>
      </c>
      <c r="D757" s="18">
        <v>17268148</v>
      </c>
      <c r="E757" s="18" t="e">
        <v>#N/A</v>
      </c>
      <c r="F757" s="18">
        <v>17268148</v>
      </c>
      <c r="G757" s="17" t="s">
        <v>4238</v>
      </c>
      <c r="H757" s="16" t="s">
        <v>3597</v>
      </c>
      <c r="I757" s="35" t="s">
        <v>3598</v>
      </c>
      <c r="J757" s="16" t="s">
        <v>74</v>
      </c>
      <c r="K757" s="16" t="s">
        <v>3599</v>
      </c>
      <c r="L757" s="16" t="s">
        <v>3600</v>
      </c>
      <c r="M757" s="16" t="s">
        <v>478</v>
      </c>
      <c r="N757" s="16" t="s">
        <v>771</v>
      </c>
      <c r="O757" s="16" t="s">
        <v>772</v>
      </c>
    </row>
    <row r="758" spans="1:15" hidden="1">
      <c r="A758" s="15">
        <v>889</v>
      </c>
      <c r="B758" s="16">
        <v>301</v>
      </c>
      <c r="C758" s="17" t="s">
        <v>64</v>
      </c>
      <c r="D758" s="18">
        <v>17282117</v>
      </c>
      <c r="E758" s="18">
        <v>17282117</v>
      </c>
      <c r="F758" s="18">
        <v>17282117</v>
      </c>
      <c r="G758" s="17" t="s">
        <v>4242</v>
      </c>
      <c r="H758" s="16" t="s">
        <v>3597</v>
      </c>
      <c r="I758" s="35" t="s">
        <v>3598</v>
      </c>
      <c r="J758" s="16" t="s">
        <v>74</v>
      </c>
      <c r="K758" s="16" t="s">
        <v>3599</v>
      </c>
      <c r="L758" s="16" t="s">
        <v>3600</v>
      </c>
      <c r="M758" s="16" t="s">
        <v>671</v>
      </c>
      <c r="N758" s="16" t="s">
        <v>4243</v>
      </c>
      <c r="O758" s="16" t="s">
        <v>692</v>
      </c>
    </row>
    <row r="759" spans="1:15" hidden="1">
      <c r="A759" s="15">
        <v>890</v>
      </c>
      <c r="B759" s="16">
        <v>301</v>
      </c>
      <c r="C759" s="17" t="s">
        <v>64</v>
      </c>
      <c r="D759" s="18">
        <v>17282162</v>
      </c>
      <c r="E759" s="18">
        <v>17282162</v>
      </c>
      <c r="F759" s="18">
        <v>17282162</v>
      </c>
      <c r="G759" s="17" t="s">
        <v>4247</v>
      </c>
      <c r="H759" s="16" t="s">
        <v>3597</v>
      </c>
      <c r="I759" s="35" t="s">
        <v>3598</v>
      </c>
      <c r="J759" s="16" t="s">
        <v>74</v>
      </c>
      <c r="K759" s="16" t="s">
        <v>3599</v>
      </c>
      <c r="L759" s="16" t="s">
        <v>3600</v>
      </c>
      <c r="M759" s="16" t="s">
        <v>76</v>
      </c>
      <c r="N759" s="16" t="s">
        <v>76</v>
      </c>
      <c r="O759" s="16" t="s">
        <v>76</v>
      </c>
    </row>
    <row r="760" spans="1:15" hidden="1">
      <c r="A760" s="15">
        <v>891</v>
      </c>
      <c r="B760" s="16">
        <v>301</v>
      </c>
      <c r="C760" s="17" t="s">
        <v>64</v>
      </c>
      <c r="D760" s="18">
        <v>17286919</v>
      </c>
      <c r="E760" s="18">
        <v>17286919</v>
      </c>
      <c r="F760" s="18">
        <v>17286919</v>
      </c>
      <c r="G760" s="17" t="s">
        <v>4252</v>
      </c>
      <c r="H760" s="16" t="s">
        <v>3597</v>
      </c>
      <c r="I760" s="35" t="s">
        <v>3598</v>
      </c>
      <c r="J760" s="16" t="s">
        <v>74</v>
      </c>
      <c r="K760" s="16" t="s">
        <v>3599</v>
      </c>
      <c r="L760" s="16" t="s">
        <v>3600</v>
      </c>
      <c r="M760" s="16" t="s">
        <v>478</v>
      </c>
      <c r="N760" s="16" t="s">
        <v>3976</v>
      </c>
      <c r="O760" s="16" t="s">
        <v>480</v>
      </c>
    </row>
    <row r="761" spans="1:15" hidden="1">
      <c r="A761" s="15">
        <v>892</v>
      </c>
      <c r="B761" s="16">
        <v>301</v>
      </c>
      <c r="C761" s="17" t="s">
        <v>64</v>
      </c>
      <c r="D761" s="18">
        <v>17293882</v>
      </c>
      <c r="E761" s="18">
        <v>17293882</v>
      </c>
      <c r="F761" s="18">
        <v>17293882</v>
      </c>
      <c r="G761" s="17" t="s">
        <v>4255</v>
      </c>
      <c r="H761" s="16" t="s">
        <v>3597</v>
      </c>
      <c r="I761" s="35" t="s">
        <v>3598</v>
      </c>
      <c r="J761" s="16" t="s">
        <v>74</v>
      </c>
      <c r="K761" s="16" t="s">
        <v>3599</v>
      </c>
      <c r="L761" s="16" t="s">
        <v>3600</v>
      </c>
      <c r="M761" s="16" t="s">
        <v>76</v>
      </c>
      <c r="N761" s="16" t="s">
        <v>76</v>
      </c>
      <c r="O761" s="16" t="s">
        <v>76</v>
      </c>
    </row>
    <row r="762" spans="1:15" hidden="1">
      <c r="A762" s="15">
        <v>893</v>
      </c>
      <c r="B762" s="16">
        <v>301</v>
      </c>
      <c r="C762" s="17" t="s">
        <v>64</v>
      </c>
      <c r="D762" s="18">
        <v>17294015</v>
      </c>
      <c r="E762" s="18">
        <v>17294015</v>
      </c>
      <c r="F762" s="18">
        <v>17294015</v>
      </c>
      <c r="G762" s="17" t="s">
        <v>4261</v>
      </c>
      <c r="H762" s="16" t="s">
        <v>3597</v>
      </c>
      <c r="I762" s="35" t="s">
        <v>3598</v>
      </c>
      <c r="J762" s="16" t="s">
        <v>74</v>
      </c>
      <c r="K762" s="16" t="s">
        <v>3599</v>
      </c>
      <c r="L762" s="16" t="s">
        <v>3600</v>
      </c>
      <c r="M762" s="16" t="s">
        <v>671</v>
      </c>
      <c r="N762" s="16" t="s">
        <v>691</v>
      </c>
      <c r="O762" s="16" t="s">
        <v>692</v>
      </c>
    </row>
    <row r="763" spans="1:15">
      <c r="A763" s="15">
        <v>894</v>
      </c>
      <c r="B763" s="16">
        <v>301</v>
      </c>
      <c r="C763" s="17" t="s">
        <v>64</v>
      </c>
      <c r="D763" s="18">
        <v>17345148</v>
      </c>
      <c r="E763" s="18" t="e">
        <v>#N/A</v>
      </c>
      <c r="F763" s="18" t="e">
        <v>#N/A</v>
      </c>
      <c r="G763" s="17" t="s">
        <v>4265</v>
      </c>
      <c r="H763" s="16" t="s">
        <v>3597</v>
      </c>
      <c r="I763" s="35" t="s">
        <v>3598</v>
      </c>
      <c r="J763" s="16" t="s">
        <v>74</v>
      </c>
      <c r="K763" s="16" t="s">
        <v>3599</v>
      </c>
      <c r="L763" s="16" t="s">
        <v>3600</v>
      </c>
      <c r="M763" s="16" t="s">
        <v>463</v>
      </c>
      <c r="N763" s="16" t="s">
        <v>4266</v>
      </c>
      <c r="O763" s="16" t="s">
        <v>511</v>
      </c>
    </row>
    <row r="764" spans="1:15" hidden="1">
      <c r="A764" s="15">
        <v>895</v>
      </c>
      <c r="B764" s="16">
        <v>301</v>
      </c>
      <c r="C764" s="17" t="s">
        <v>64</v>
      </c>
      <c r="D764" s="18">
        <v>17348565</v>
      </c>
      <c r="E764" s="18">
        <v>17348565</v>
      </c>
      <c r="F764" s="18">
        <v>17348565</v>
      </c>
      <c r="G764" s="17" t="s">
        <v>4269</v>
      </c>
      <c r="H764" s="16" t="s">
        <v>3597</v>
      </c>
      <c r="I764" s="35" t="s">
        <v>3598</v>
      </c>
      <c r="J764" s="16" t="s">
        <v>74</v>
      </c>
      <c r="K764" s="16" t="s">
        <v>3599</v>
      </c>
      <c r="L764" s="16" t="s">
        <v>3600</v>
      </c>
      <c r="M764" s="16" t="s">
        <v>76</v>
      </c>
      <c r="N764" s="16" t="s">
        <v>4271</v>
      </c>
      <c r="O764" s="16" t="s">
        <v>3702</v>
      </c>
    </row>
    <row r="765" spans="1:15" hidden="1">
      <c r="A765" s="15">
        <v>896</v>
      </c>
      <c r="B765" s="16">
        <v>301</v>
      </c>
      <c r="C765" s="17" t="s">
        <v>112</v>
      </c>
      <c r="D765" s="18">
        <v>1001546735</v>
      </c>
      <c r="E765" s="18">
        <v>1001546735</v>
      </c>
      <c r="F765" s="18">
        <v>1001546735</v>
      </c>
      <c r="G765" s="17" t="s">
        <v>4275</v>
      </c>
      <c r="H765" s="16" t="s">
        <v>3597</v>
      </c>
      <c r="I765" s="35" t="s">
        <v>3598</v>
      </c>
      <c r="J765" s="16" t="s">
        <v>74</v>
      </c>
      <c r="K765" s="16" t="s">
        <v>3599</v>
      </c>
      <c r="L765" s="16" t="s">
        <v>3600</v>
      </c>
      <c r="M765" s="16" t="s">
        <v>478</v>
      </c>
      <c r="N765" s="16" t="s">
        <v>771</v>
      </c>
      <c r="O765" s="16" t="s">
        <v>772</v>
      </c>
    </row>
    <row r="766" spans="1:15" hidden="1">
      <c r="A766" s="15">
        <v>897</v>
      </c>
      <c r="B766" s="16">
        <v>301</v>
      </c>
      <c r="C766" s="17" t="s">
        <v>64</v>
      </c>
      <c r="D766" s="18">
        <v>17417634</v>
      </c>
      <c r="E766" s="18">
        <v>17417634</v>
      </c>
      <c r="F766" s="18">
        <v>17417634</v>
      </c>
      <c r="G766" s="17" t="s">
        <v>4278</v>
      </c>
      <c r="H766" s="16" t="s">
        <v>3597</v>
      </c>
      <c r="I766" s="35" t="s">
        <v>3598</v>
      </c>
      <c r="J766" s="16" t="s">
        <v>74</v>
      </c>
      <c r="K766" s="16" t="s">
        <v>3599</v>
      </c>
      <c r="L766" s="16" t="s">
        <v>3600</v>
      </c>
      <c r="M766" s="16" t="s">
        <v>671</v>
      </c>
      <c r="N766" s="16" t="s">
        <v>691</v>
      </c>
      <c r="O766" s="16" t="s">
        <v>692</v>
      </c>
    </row>
    <row r="767" spans="1:15" hidden="1">
      <c r="A767" s="15">
        <v>898</v>
      </c>
      <c r="B767" s="16">
        <v>301</v>
      </c>
      <c r="C767" s="17" t="s">
        <v>112</v>
      </c>
      <c r="D767" s="18">
        <v>1148956988</v>
      </c>
      <c r="E767" s="18">
        <v>1148956988</v>
      </c>
      <c r="F767" s="18">
        <v>1148956988</v>
      </c>
      <c r="G767" s="17" t="s">
        <v>4281</v>
      </c>
      <c r="H767" s="16" t="s">
        <v>3597</v>
      </c>
      <c r="I767" s="35" t="s">
        <v>3598</v>
      </c>
      <c r="J767" s="16" t="s">
        <v>74</v>
      </c>
      <c r="K767" s="16" t="s">
        <v>3599</v>
      </c>
      <c r="L767" s="16" t="s">
        <v>3600</v>
      </c>
      <c r="M767" s="16" t="s">
        <v>76</v>
      </c>
      <c r="N767" s="16" t="s">
        <v>76</v>
      </c>
      <c r="O767" s="16" t="s">
        <v>76</v>
      </c>
    </row>
    <row r="768" spans="1:15" hidden="1">
      <c r="A768" s="15">
        <v>899</v>
      </c>
      <c r="B768" s="16">
        <v>301</v>
      </c>
      <c r="C768" s="17" t="s">
        <v>64</v>
      </c>
      <c r="D768" s="18">
        <v>17560144</v>
      </c>
      <c r="E768" s="18">
        <v>17560144</v>
      </c>
      <c r="F768" s="18">
        <v>17560144</v>
      </c>
      <c r="G768" s="17" t="s">
        <v>4286</v>
      </c>
      <c r="H768" s="16" t="s">
        <v>3597</v>
      </c>
      <c r="I768" s="35" t="s">
        <v>3598</v>
      </c>
      <c r="J768" s="16" t="s">
        <v>74</v>
      </c>
      <c r="K768" s="16" t="s">
        <v>3599</v>
      </c>
      <c r="L768" s="16" t="s">
        <v>3600</v>
      </c>
      <c r="M768" s="16" t="s">
        <v>76</v>
      </c>
      <c r="N768" s="16" t="s">
        <v>76</v>
      </c>
      <c r="O768" s="16" t="s">
        <v>76</v>
      </c>
    </row>
    <row r="769" spans="1:15" hidden="1">
      <c r="A769" s="15">
        <v>900</v>
      </c>
      <c r="B769" s="16">
        <v>301</v>
      </c>
      <c r="C769" s="17" t="s">
        <v>64</v>
      </c>
      <c r="D769" s="18">
        <v>17571048</v>
      </c>
      <c r="E769" s="18">
        <v>17571048</v>
      </c>
      <c r="F769" s="18">
        <v>17571048</v>
      </c>
      <c r="G769" s="17" t="s">
        <v>4289</v>
      </c>
      <c r="H769" s="16" t="s">
        <v>3597</v>
      </c>
      <c r="I769" s="35" t="s">
        <v>3598</v>
      </c>
      <c r="J769" s="16" t="s">
        <v>74</v>
      </c>
      <c r="K769" s="16" t="s">
        <v>3599</v>
      </c>
      <c r="L769" s="16" t="s">
        <v>3600</v>
      </c>
      <c r="M769" s="16" t="s">
        <v>478</v>
      </c>
      <c r="N769" s="16" t="s">
        <v>3976</v>
      </c>
      <c r="O769" s="16" t="s">
        <v>480</v>
      </c>
    </row>
    <row r="770" spans="1:15">
      <c r="A770" s="15">
        <v>901</v>
      </c>
      <c r="B770" s="16">
        <v>301</v>
      </c>
      <c r="C770" s="17" t="s">
        <v>64</v>
      </c>
      <c r="D770" s="18">
        <v>17585338</v>
      </c>
      <c r="E770" s="18" t="e">
        <v>#N/A</v>
      </c>
      <c r="F770" s="18">
        <v>17585338</v>
      </c>
      <c r="G770" s="17" t="s">
        <v>4294</v>
      </c>
      <c r="H770" s="16" t="s">
        <v>3597</v>
      </c>
      <c r="I770" s="35" t="s">
        <v>3598</v>
      </c>
      <c r="J770" s="16" t="s">
        <v>74</v>
      </c>
      <c r="K770" s="16" t="s">
        <v>3599</v>
      </c>
      <c r="L770" s="16" t="s">
        <v>3600</v>
      </c>
      <c r="M770" s="16" t="s">
        <v>671</v>
      </c>
      <c r="N770" s="16" t="s">
        <v>4243</v>
      </c>
      <c r="O770" s="16" t="s">
        <v>692</v>
      </c>
    </row>
    <row r="771" spans="1:15" hidden="1">
      <c r="A771" s="15">
        <v>902</v>
      </c>
      <c r="B771" s="16">
        <v>301</v>
      </c>
      <c r="C771" s="17" t="s">
        <v>64</v>
      </c>
      <c r="D771" s="18">
        <v>17589467</v>
      </c>
      <c r="E771" s="18">
        <v>17589467</v>
      </c>
      <c r="F771" s="18">
        <v>17589467</v>
      </c>
      <c r="G771" s="17" t="s">
        <v>4299</v>
      </c>
      <c r="H771" s="16" t="s">
        <v>3597</v>
      </c>
      <c r="I771" s="35" t="s">
        <v>3598</v>
      </c>
      <c r="J771" s="16" t="s">
        <v>74</v>
      </c>
      <c r="K771" s="16" t="s">
        <v>3599</v>
      </c>
      <c r="L771" s="16" t="s">
        <v>3600</v>
      </c>
      <c r="M771" s="16" t="s">
        <v>671</v>
      </c>
      <c r="N771" s="16" t="s">
        <v>3768</v>
      </c>
      <c r="O771" s="16" t="s">
        <v>3691</v>
      </c>
    </row>
    <row r="772" spans="1:15" hidden="1">
      <c r="A772" s="15">
        <v>903</v>
      </c>
      <c r="B772" s="16">
        <v>301</v>
      </c>
      <c r="C772" s="17" t="s">
        <v>64</v>
      </c>
      <c r="D772" s="18">
        <v>17589845</v>
      </c>
      <c r="E772" s="18">
        <v>17589845</v>
      </c>
      <c r="F772" s="18">
        <v>17589845</v>
      </c>
      <c r="G772" s="17" t="s">
        <v>4302</v>
      </c>
      <c r="H772" s="16" t="s">
        <v>3597</v>
      </c>
      <c r="I772" s="35" t="s">
        <v>3598</v>
      </c>
      <c r="J772" s="16" t="s">
        <v>74</v>
      </c>
      <c r="K772" s="16" t="s">
        <v>3599</v>
      </c>
      <c r="L772" s="16" t="s">
        <v>3600</v>
      </c>
      <c r="M772" s="16" t="s">
        <v>433</v>
      </c>
      <c r="N772" s="16" t="s">
        <v>434</v>
      </c>
      <c r="O772" s="16" t="s">
        <v>435</v>
      </c>
    </row>
    <row r="773" spans="1:15" hidden="1">
      <c r="A773" s="15">
        <v>904</v>
      </c>
      <c r="B773" s="16">
        <v>301</v>
      </c>
      <c r="C773" s="17" t="s">
        <v>64</v>
      </c>
      <c r="D773" s="18">
        <v>17592606</v>
      </c>
      <c r="E773" s="18">
        <v>17592606</v>
      </c>
      <c r="F773" s="18">
        <v>17592606</v>
      </c>
      <c r="G773" s="17" t="s">
        <v>4306</v>
      </c>
      <c r="H773" s="16" t="s">
        <v>3597</v>
      </c>
      <c r="I773" s="35" t="s">
        <v>3598</v>
      </c>
      <c r="J773" s="16" t="s">
        <v>74</v>
      </c>
      <c r="K773" s="16" t="s">
        <v>3599</v>
      </c>
      <c r="L773" s="16" t="s">
        <v>3600</v>
      </c>
      <c r="M773" s="16" t="s">
        <v>76</v>
      </c>
      <c r="N773" s="16" t="s">
        <v>76</v>
      </c>
      <c r="O773" s="16" t="s">
        <v>76</v>
      </c>
    </row>
    <row r="774" spans="1:15" hidden="1">
      <c r="A774" s="15">
        <v>905</v>
      </c>
      <c r="B774" s="16">
        <v>301</v>
      </c>
      <c r="C774" s="17" t="s">
        <v>112</v>
      </c>
      <c r="D774" s="18">
        <v>1148956632</v>
      </c>
      <c r="E774" s="18">
        <v>1148956632</v>
      </c>
      <c r="F774" s="18">
        <v>1148956632</v>
      </c>
      <c r="G774" s="17" t="s">
        <v>4309</v>
      </c>
      <c r="H774" s="16" t="s">
        <v>3597</v>
      </c>
      <c r="I774" s="35" t="s">
        <v>3598</v>
      </c>
      <c r="J774" s="16" t="s">
        <v>74</v>
      </c>
      <c r="K774" s="16" t="s">
        <v>3599</v>
      </c>
      <c r="L774" s="16" t="s">
        <v>3600</v>
      </c>
      <c r="M774" s="16" t="s">
        <v>433</v>
      </c>
      <c r="N774" s="16" t="s">
        <v>662</v>
      </c>
      <c r="O774" s="16" t="s">
        <v>663</v>
      </c>
    </row>
    <row r="775" spans="1:15" hidden="1">
      <c r="A775" s="15">
        <v>906</v>
      </c>
      <c r="B775" s="16">
        <v>301</v>
      </c>
      <c r="C775" s="17" t="s">
        <v>112</v>
      </c>
      <c r="D775" s="18">
        <v>1148707121</v>
      </c>
      <c r="E775" s="18">
        <v>1148707121</v>
      </c>
      <c r="F775" s="18">
        <v>1148707121</v>
      </c>
      <c r="G775" s="17" t="s">
        <v>4314</v>
      </c>
      <c r="H775" s="16" t="s">
        <v>3597</v>
      </c>
      <c r="I775" s="35" t="s">
        <v>3598</v>
      </c>
      <c r="J775" s="16" t="s">
        <v>74</v>
      </c>
      <c r="K775" s="16" t="s">
        <v>3599</v>
      </c>
      <c r="L775" s="16" t="s">
        <v>3600</v>
      </c>
      <c r="M775" s="16" t="s">
        <v>76</v>
      </c>
      <c r="N775" s="16" t="s">
        <v>76</v>
      </c>
      <c r="O775" s="16" t="s">
        <v>76</v>
      </c>
    </row>
    <row r="776" spans="1:15" hidden="1">
      <c r="A776" s="15">
        <v>907</v>
      </c>
      <c r="B776" s="16">
        <v>301</v>
      </c>
      <c r="C776" s="17" t="s">
        <v>64</v>
      </c>
      <c r="D776" s="18">
        <v>17651569</v>
      </c>
      <c r="E776" s="18">
        <v>17651569</v>
      </c>
      <c r="F776" s="18">
        <v>17651569</v>
      </c>
      <c r="G776" s="17" t="s">
        <v>4318</v>
      </c>
      <c r="H776" s="16" t="s">
        <v>3597</v>
      </c>
      <c r="I776" s="35" t="s">
        <v>3598</v>
      </c>
      <c r="J776" s="16" t="s">
        <v>74</v>
      </c>
      <c r="K776" s="16" t="s">
        <v>3599</v>
      </c>
      <c r="L776" s="16" t="s">
        <v>3600</v>
      </c>
      <c r="M776" s="16" t="s">
        <v>1359</v>
      </c>
      <c r="N776" s="16" t="s">
        <v>1950</v>
      </c>
      <c r="O776" s="16" t="s">
        <v>1951</v>
      </c>
    </row>
    <row r="777" spans="1:15" hidden="1">
      <c r="A777" s="15">
        <v>908</v>
      </c>
      <c r="B777" s="16">
        <v>301</v>
      </c>
      <c r="C777" s="17" t="s">
        <v>64</v>
      </c>
      <c r="D777" s="18">
        <v>17652175</v>
      </c>
      <c r="E777" s="18">
        <v>17652175</v>
      </c>
      <c r="F777" s="18">
        <v>17652175</v>
      </c>
      <c r="G777" s="17" t="s">
        <v>4323</v>
      </c>
      <c r="H777" s="16" t="s">
        <v>3597</v>
      </c>
      <c r="I777" s="35" t="s">
        <v>3598</v>
      </c>
      <c r="J777" s="16" t="s">
        <v>74</v>
      </c>
      <c r="K777" s="16" t="s">
        <v>3599</v>
      </c>
      <c r="L777" s="16" t="s">
        <v>3600</v>
      </c>
      <c r="M777" s="16" t="s">
        <v>1359</v>
      </c>
      <c r="N777" s="16" t="s">
        <v>1950</v>
      </c>
      <c r="O777" s="16" t="s">
        <v>1951</v>
      </c>
    </row>
    <row r="778" spans="1:15" hidden="1">
      <c r="A778" s="15">
        <v>909</v>
      </c>
      <c r="B778" s="16">
        <v>301</v>
      </c>
      <c r="C778" s="17" t="s">
        <v>64</v>
      </c>
      <c r="D778" s="18">
        <v>91112135</v>
      </c>
      <c r="E778" s="18">
        <v>91112135</v>
      </c>
      <c r="F778" s="18">
        <v>91112135</v>
      </c>
      <c r="G778" s="17" t="s">
        <v>4327</v>
      </c>
      <c r="H778" s="16" t="s">
        <v>3597</v>
      </c>
      <c r="I778" s="35" t="s">
        <v>3598</v>
      </c>
      <c r="J778" s="16" t="s">
        <v>74</v>
      </c>
      <c r="K778" s="16" t="s">
        <v>3599</v>
      </c>
      <c r="L778" s="16" t="s">
        <v>3600</v>
      </c>
      <c r="M778" s="16" t="s">
        <v>433</v>
      </c>
      <c r="N778" s="16" t="s">
        <v>662</v>
      </c>
      <c r="O778" s="16" t="s">
        <v>663</v>
      </c>
    </row>
    <row r="779" spans="1:15" hidden="1">
      <c r="A779" s="15">
        <v>910</v>
      </c>
      <c r="B779" s="16">
        <v>301</v>
      </c>
      <c r="C779" s="17" t="s">
        <v>64</v>
      </c>
      <c r="D779" s="18">
        <v>17656210</v>
      </c>
      <c r="E779" s="18">
        <v>17656210</v>
      </c>
      <c r="F779" s="18">
        <v>17656210</v>
      </c>
      <c r="G779" s="17" t="s">
        <v>4332</v>
      </c>
      <c r="H779" s="16" t="s">
        <v>3597</v>
      </c>
      <c r="I779" s="35" t="s">
        <v>3598</v>
      </c>
      <c r="J779" s="16" t="s">
        <v>74</v>
      </c>
      <c r="K779" s="16" t="s">
        <v>3599</v>
      </c>
      <c r="L779" s="16" t="s">
        <v>3600</v>
      </c>
      <c r="M779" s="16" t="s">
        <v>671</v>
      </c>
      <c r="N779" s="16" t="s">
        <v>3938</v>
      </c>
      <c r="O779" s="16" t="s">
        <v>692</v>
      </c>
    </row>
    <row r="780" spans="1:15" hidden="1">
      <c r="A780" s="15">
        <v>911</v>
      </c>
      <c r="B780" s="16">
        <v>301</v>
      </c>
      <c r="C780" s="17" t="s">
        <v>64</v>
      </c>
      <c r="D780" s="18">
        <v>17657587</v>
      </c>
      <c r="E780" s="18">
        <v>17657587</v>
      </c>
      <c r="F780" s="18">
        <v>17657587</v>
      </c>
      <c r="G780" s="17" t="s">
        <v>4336</v>
      </c>
      <c r="H780" s="16" t="s">
        <v>3597</v>
      </c>
      <c r="I780" s="35" t="s">
        <v>3598</v>
      </c>
      <c r="J780" s="16" t="s">
        <v>74</v>
      </c>
      <c r="K780" s="16" t="s">
        <v>3599</v>
      </c>
      <c r="L780" s="16" t="s">
        <v>3600</v>
      </c>
      <c r="M780" s="16" t="s">
        <v>1359</v>
      </c>
      <c r="N780" s="16" t="s">
        <v>4337</v>
      </c>
      <c r="O780" s="16" t="s">
        <v>1951</v>
      </c>
    </row>
    <row r="781" spans="1:15" hidden="1">
      <c r="A781" s="15">
        <v>912</v>
      </c>
      <c r="B781" s="16">
        <v>301</v>
      </c>
      <c r="C781" s="17" t="s">
        <v>64</v>
      </c>
      <c r="D781" s="18">
        <v>17659999</v>
      </c>
      <c r="E781" s="18">
        <v>17659999</v>
      </c>
      <c r="F781" s="18">
        <v>17659999</v>
      </c>
      <c r="G781" s="17" t="s">
        <v>4341</v>
      </c>
      <c r="H781" s="16" t="s">
        <v>3597</v>
      </c>
      <c r="I781" s="35" t="s">
        <v>3598</v>
      </c>
      <c r="J781" s="16" t="s">
        <v>74</v>
      </c>
      <c r="K781" s="16" t="s">
        <v>3599</v>
      </c>
      <c r="L781" s="16" t="s">
        <v>3600</v>
      </c>
      <c r="M781" s="16" t="s">
        <v>478</v>
      </c>
      <c r="N781" s="16" t="s">
        <v>4342</v>
      </c>
      <c r="O781" s="16" t="s">
        <v>480</v>
      </c>
    </row>
    <row r="782" spans="1:15">
      <c r="A782" s="15">
        <v>913</v>
      </c>
      <c r="B782" s="16">
        <v>301</v>
      </c>
      <c r="C782" s="17" t="s">
        <v>64</v>
      </c>
      <c r="D782" s="18">
        <v>1003843105</v>
      </c>
      <c r="E782" s="18" t="e">
        <v>#N/A</v>
      </c>
      <c r="F782" s="18">
        <v>1003843105</v>
      </c>
      <c r="G782" s="17" t="s">
        <v>4345</v>
      </c>
      <c r="H782" s="16" t="s">
        <v>3597</v>
      </c>
      <c r="I782" s="35" t="s">
        <v>3598</v>
      </c>
      <c r="J782" s="16" t="s">
        <v>74</v>
      </c>
      <c r="K782" s="16" t="s">
        <v>3599</v>
      </c>
      <c r="L782" s="16" t="s">
        <v>3600</v>
      </c>
      <c r="M782" s="16" t="s">
        <v>76</v>
      </c>
      <c r="N782" s="16" t="s">
        <v>76</v>
      </c>
      <c r="O782" s="16" t="s">
        <v>76</v>
      </c>
    </row>
    <row r="783" spans="1:15" hidden="1">
      <c r="A783" s="15">
        <v>914</v>
      </c>
      <c r="B783" s="16">
        <v>301</v>
      </c>
      <c r="C783" s="17" t="s">
        <v>64</v>
      </c>
      <c r="D783" s="18">
        <v>17688576</v>
      </c>
      <c r="E783" s="18">
        <v>17688576</v>
      </c>
      <c r="F783" s="18">
        <v>17688576</v>
      </c>
      <c r="G783" s="17" t="s">
        <v>4351</v>
      </c>
      <c r="H783" s="16" t="s">
        <v>3597</v>
      </c>
      <c r="I783" s="35" t="s">
        <v>3598</v>
      </c>
      <c r="J783" s="16" t="s">
        <v>74</v>
      </c>
      <c r="K783" s="16" t="s">
        <v>3599</v>
      </c>
      <c r="L783" s="16" t="s">
        <v>3600</v>
      </c>
      <c r="M783" s="16" t="s">
        <v>1359</v>
      </c>
      <c r="N783" s="16" t="s">
        <v>4352</v>
      </c>
      <c r="O783" s="16" t="s">
        <v>1951</v>
      </c>
    </row>
    <row r="784" spans="1:15" hidden="1">
      <c r="A784" s="15">
        <v>915</v>
      </c>
      <c r="B784" s="16">
        <v>301</v>
      </c>
      <c r="C784" s="17" t="s">
        <v>64</v>
      </c>
      <c r="D784" s="18">
        <v>17704329</v>
      </c>
      <c r="E784" s="18">
        <v>17704329</v>
      </c>
      <c r="F784" s="18">
        <v>17704329</v>
      </c>
      <c r="G784" s="17" t="s">
        <v>4356</v>
      </c>
      <c r="H784" s="16" t="s">
        <v>3597</v>
      </c>
      <c r="I784" s="35" t="s">
        <v>3598</v>
      </c>
      <c r="J784" s="16" t="s">
        <v>74</v>
      </c>
      <c r="K784" s="16" t="s">
        <v>3599</v>
      </c>
      <c r="L784" s="16" t="s">
        <v>3600</v>
      </c>
      <c r="M784" s="16" t="s">
        <v>478</v>
      </c>
      <c r="N784" s="16" t="s">
        <v>771</v>
      </c>
      <c r="O784" s="16" t="s">
        <v>772</v>
      </c>
    </row>
    <row r="785" spans="1:15" hidden="1">
      <c r="A785" s="15">
        <v>916</v>
      </c>
      <c r="B785" s="16">
        <v>301</v>
      </c>
      <c r="C785" s="17" t="s">
        <v>64</v>
      </c>
      <c r="D785" s="18">
        <v>17710349</v>
      </c>
      <c r="E785" s="18">
        <v>17710349</v>
      </c>
      <c r="F785" s="18">
        <v>17710349</v>
      </c>
      <c r="G785" s="17" t="s">
        <v>4361</v>
      </c>
      <c r="H785" s="16" t="s">
        <v>3597</v>
      </c>
      <c r="I785" s="35" t="s">
        <v>3598</v>
      </c>
      <c r="J785" s="16" t="s">
        <v>74</v>
      </c>
      <c r="K785" s="16" t="s">
        <v>3599</v>
      </c>
      <c r="L785" s="16" t="s">
        <v>3600</v>
      </c>
      <c r="M785" s="16" t="s">
        <v>76</v>
      </c>
      <c r="N785" s="16" t="s">
        <v>76</v>
      </c>
      <c r="O785" s="16" t="s">
        <v>76</v>
      </c>
    </row>
    <row r="786" spans="1:15" hidden="1">
      <c r="A786" s="15">
        <v>918</v>
      </c>
      <c r="B786" s="16">
        <v>301</v>
      </c>
      <c r="C786" s="17" t="s">
        <v>64</v>
      </c>
      <c r="D786" s="18">
        <v>17774776</v>
      </c>
      <c r="E786" s="18">
        <v>17774776</v>
      </c>
      <c r="F786" s="18">
        <v>17774776</v>
      </c>
      <c r="G786" s="17" t="s">
        <v>4365</v>
      </c>
      <c r="H786" s="16" t="s">
        <v>3597</v>
      </c>
      <c r="I786" s="35" t="s">
        <v>3598</v>
      </c>
      <c r="J786" s="16" t="s">
        <v>74</v>
      </c>
      <c r="K786" s="16" t="s">
        <v>3599</v>
      </c>
      <c r="L786" s="16" t="s">
        <v>3600</v>
      </c>
      <c r="M786" s="16" t="s">
        <v>478</v>
      </c>
      <c r="N786" s="16" t="s">
        <v>771</v>
      </c>
      <c r="O786" s="16" t="s">
        <v>772</v>
      </c>
    </row>
    <row r="787" spans="1:15" hidden="1">
      <c r="A787" s="15">
        <v>919</v>
      </c>
      <c r="B787" s="16">
        <v>301</v>
      </c>
      <c r="C787" s="17" t="s">
        <v>64</v>
      </c>
      <c r="D787" s="18">
        <v>17783761</v>
      </c>
      <c r="E787" s="18">
        <v>17783761</v>
      </c>
      <c r="F787" s="18">
        <v>17783761</v>
      </c>
      <c r="G787" s="17" t="s">
        <v>4370</v>
      </c>
      <c r="H787" s="16" t="s">
        <v>3597</v>
      </c>
      <c r="I787" s="35" t="s">
        <v>3598</v>
      </c>
      <c r="J787" s="16" t="s">
        <v>74</v>
      </c>
      <c r="K787" s="16" t="s">
        <v>3599</v>
      </c>
      <c r="L787" s="16" t="s">
        <v>3600</v>
      </c>
      <c r="M787" s="16" t="s">
        <v>478</v>
      </c>
      <c r="N787" s="16" t="s">
        <v>771</v>
      </c>
      <c r="O787" s="16" t="s">
        <v>772</v>
      </c>
    </row>
    <row r="788" spans="1:15">
      <c r="A788" s="15">
        <v>920</v>
      </c>
      <c r="B788" s="16">
        <v>301</v>
      </c>
      <c r="C788" s="17" t="s">
        <v>64</v>
      </c>
      <c r="D788" s="18">
        <v>17903027</v>
      </c>
      <c r="E788" s="18" t="e">
        <v>#N/A</v>
      </c>
      <c r="F788" s="18">
        <v>17903027</v>
      </c>
      <c r="G788" s="17" t="s">
        <v>4374</v>
      </c>
      <c r="H788" s="16" t="s">
        <v>3597</v>
      </c>
      <c r="I788" s="35" t="s">
        <v>3598</v>
      </c>
      <c r="J788" s="16" t="s">
        <v>74</v>
      </c>
      <c r="K788" s="16" t="s">
        <v>3599</v>
      </c>
      <c r="L788" s="16" t="s">
        <v>3600</v>
      </c>
      <c r="M788" s="16" t="s">
        <v>421</v>
      </c>
      <c r="N788" s="16" t="s">
        <v>2300</v>
      </c>
      <c r="O788" s="16" t="s">
        <v>423</v>
      </c>
    </row>
    <row r="789" spans="1:15">
      <c r="A789" s="15">
        <v>921</v>
      </c>
      <c r="B789" s="16">
        <v>301</v>
      </c>
      <c r="C789" s="17" t="s">
        <v>64</v>
      </c>
      <c r="D789" s="18">
        <v>17972829</v>
      </c>
      <c r="E789" s="18" t="e">
        <v>#N/A</v>
      </c>
      <c r="F789" s="18">
        <v>17972829</v>
      </c>
      <c r="G789" s="17" t="s">
        <v>4377</v>
      </c>
      <c r="H789" s="16" t="s">
        <v>3597</v>
      </c>
      <c r="I789" s="35" t="s">
        <v>3598</v>
      </c>
      <c r="J789" s="16" t="s">
        <v>74</v>
      </c>
      <c r="K789" s="16" t="s">
        <v>3599</v>
      </c>
      <c r="L789" s="16" t="s">
        <v>3600</v>
      </c>
      <c r="M789" s="16" t="s">
        <v>421</v>
      </c>
      <c r="N789" s="16" t="s">
        <v>3649</v>
      </c>
      <c r="O789" s="16" t="s">
        <v>545</v>
      </c>
    </row>
    <row r="790" spans="1:15">
      <c r="A790" s="15">
        <v>922</v>
      </c>
      <c r="B790" s="16">
        <v>301</v>
      </c>
      <c r="C790" s="17" t="s">
        <v>64</v>
      </c>
      <c r="D790" s="18">
        <v>1120742215</v>
      </c>
      <c r="E790" s="18" t="e">
        <v>#N/A</v>
      </c>
      <c r="F790" s="18">
        <v>1120742215</v>
      </c>
      <c r="G790" s="17" t="s">
        <v>4380</v>
      </c>
      <c r="H790" s="16" t="s">
        <v>3597</v>
      </c>
      <c r="I790" s="35" t="s">
        <v>3598</v>
      </c>
      <c r="J790" s="16" t="s">
        <v>74</v>
      </c>
      <c r="K790" s="16" t="s">
        <v>3599</v>
      </c>
      <c r="L790" s="16" t="s">
        <v>3600</v>
      </c>
      <c r="M790" s="16" t="s">
        <v>421</v>
      </c>
      <c r="N790" s="16" t="s">
        <v>3649</v>
      </c>
      <c r="O790" s="16" t="s">
        <v>545</v>
      </c>
    </row>
    <row r="791" spans="1:15" hidden="1">
      <c r="A791" s="15">
        <v>923</v>
      </c>
      <c r="B791" s="16">
        <v>301</v>
      </c>
      <c r="C791" s="17" t="s">
        <v>64</v>
      </c>
      <c r="D791" s="18">
        <v>17975424</v>
      </c>
      <c r="E791" s="18">
        <v>17975424</v>
      </c>
      <c r="F791" s="18">
        <v>17975424</v>
      </c>
      <c r="G791" s="17" t="s">
        <v>4386</v>
      </c>
      <c r="H791" s="16" t="s">
        <v>3597</v>
      </c>
      <c r="I791" s="35" t="s">
        <v>3598</v>
      </c>
      <c r="J791" s="16" t="s">
        <v>74</v>
      </c>
      <c r="K791" s="16" t="s">
        <v>3599</v>
      </c>
      <c r="L791" s="16" t="s">
        <v>3600</v>
      </c>
      <c r="M791" s="16" t="s">
        <v>421</v>
      </c>
      <c r="N791" s="16" t="s">
        <v>4387</v>
      </c>
      <c r="O791" s="16" t="s">
        <v>545</v>
      </c>
    </row>
    <row r="792" spans="1:15" hidden="1">
      <c r="A792" s="15">
        <v>924</v>
      </c>
      <c r="B792" s="16">
        <v>301</v>
      </c>
      <c r="C792" s="17" t="s">
        <v>64</v>
      </c>
      <c r="D792" s="18">
        <v>18123381</v>
      </c>
      <c r="E792" s="18">
        <v>18123381</v>
      </c>
      <c r="F792" s="18">
        <v>18123381</v>
      </c>
      <c r="G792" s="17" t="s">
        <v>4391</v>
      </c>
      <c r="H792" s="16" t="s">
        <v>3597</v>
      </c>
      <c r="I792" s="35" t="s">
        <v>3598</v>
      </c>
      <c r="J792" s="16" t="s">
        <v>74</v>
      </c>
      <c r="K792" s="16" t="s">
        <v>3599</v>
      </c>
      <c r="L792" s="16" t="s">
        <v>3600</v>
      </c>
      <c r="M792" s="16" t="s">
        <v>463</v>
      </c>
      <c r="N792" s="16" t="s">
        <v>3709</v>
      </c>
      <c r="O792" s="16" t="s">
        <v>465</v>
      </c>
    </row>
    <row r="793" spans="1:15">
      <c r="A793" s="15">
        <v>925</v>
      </c>
      <c r="B793" s="16">
        <v>301</v>
      </c>
      <c r="C793" s="17" t="s">
        <v>64</v>
      </c>
      <c r="D793" s="18">
        <v>79695901</v>
      </c>
      <c r="E793" s="18" t="e">
        <v>#N/A</v>
      </c>
      <c r="F793" s="18">
        <v>79695901</v>
      </c>
      <c r="G793" s="17" t="s">
        <v>4394</v>
      </c>
      <c r="H793" s="16" t="s">
        <v>3597</v>
      </c>
      <c r="I793" s="35" t="s">
        <v>3598</v>
      </c>
      <c r="J793" s="16" t="s">
        <v>74</v>
      </c>
      <c r="K793" s="16" t="s">
        <v>3599</v>
      </c>
      <c r="L793" s="16" t="s">
        <v>3600</v>
      </c>
      <c r="M793" s="16" t="s">
        <v>433</v>
      </c>
      <c r="N793" s="16" t="s">
        <v>662</v>
      </c>
      <c r="O793" s="16" t="s">
        <v>663</v>
      </c>
    </row>
    <row r="794" spans="1:15" hidden="1">
      <c r="A794" s="15">
        <v>926</v>
      </c>
      <c r="B794" s="16">
        <v>301</v>
      </c>
      <c r="C794" s="17" t="s">
        <v>64</v>
      </c>
      <c r="D794" s="18">
        <v>18155584</v>
      </c>
      <c r="E794" s="18">
        <v>18155584</v>
      </c>
      <c r="F794" s="18">
        <v>18155584</v>
      </c>
      <c r="G794" s="17" t="s">
        <v>4400</v>
      </c>
      <c r="H794" s="16" t="s">
        <v>3597</v>
      </c>
      <c r="I794" s="35" t="s">
        <v>3598</v>
      </c>
      <c r="J794" s="16" t="s">
        <v>74</v>
      </c>
      <c r="K794" s="16" t="s">
        <v>3599</v>
      </c>
      <c r="L794" s="16" t="s">
        <v>3600</v>
      </c>
      <c r="M794" s="16" t="s">
        <v>76</v>
      </c>
      <c r="N794" s="16" t="s">
        <v>76</v>
      </c>
      <c r="O794" s="16" t="s">
        <v>76</v>
      </c>
    </row>
    <row r="795" spans="1:15">
      <c r="A795" s="15">
        <v>927</v>
      </c>
      <c r="B795" s="16">
        <v>301</v>
      </c>
      <c r="C795" s="17" t="s">
        <v>64</v>
      </c>
      <c r="D795" s="18">
        <v>18156216</v>
      </c>
      <c r="E795" s="18" t="e">
        <v>#N/A</v>
      </c>
      <c r="F795" s="18" t="e">
        <v>#N/A</v>
      </c>
      <c r="G795" s="17" t="s">
        <v>4404</v>
      </c>
      <c r="H795" s="16" t="s">
        <v>3597</v>
      </c>
      <c r="I795" s="35" t="s">
        <v>3598</v>
      </c>
      <c r="J795" s="16" t="s">
        <v>74</v>
      </c>
      <c r="K795" s="16" t="s">
        <v>3599</v>
      </c>
      <c r="L795" s="16" t="s">
        <v>3600</v>
      </c>
      <c r="M795" s="16" t="s">
        <v>1359</v>
      </c>
      <c r="N795" s="16" t="s">
        <v>4406</v>
      </c>
      <c r="O795" s="16" t="s">
        <v>1361</v>
      </c>
    </row>
    <row r="796" spans="1:15" hidden="1">
      <c r="A796" s="15">
        <v>928</v>
      </c>
      <c r="B796" s="16">
        <v>301</v>
      </c>
      <c r="C796" s="17" t="s">
        <v>64</v>
      </c>
      <c r="D796" s="18">
        <v>18223263</v>
      </c>
      <c r="E796" s="18">
        <v>18223263</v>
      </c>
      <c r="F796" s="18">
        <v>18223263</v>
      </c>
      <c r="G796" s="17" t="s">
        <v>4411</v>
      </c>
      <c r="H796" s="16" t="s">
        <v>3597</v>
      </c>
      <c r="I796" s="35" t="s">
        <v>3598</v>
      </c>
      <c r="J796" s="16" t="s">
        <v>74</v>
      </c>
      <c r="K796" s="16" t="s">
        <v>170</v>
      </c>
      <c r="L796" s="16" t="s">
        <v>293</v>
      </c>
      <c r="M796" s="16" t="s">
        <v>76</v>
      </c>
      <c r="N796" s="16" t="s">
        <v>76</v>
      </c>
      <c r="O796" s="16" t="s">
        <v>76</v>
      </c>
    </row>
    <row r="797" spans="1:15">
      <c r="A797" s="15">
        <v>929</v>
      </c>
      <c r="B797" s="16">
        <v>301</v>
      </c>
      <c r="C797" s="17" t="s">
        <v>112</v>
      </c>
      <c r="D797" s="18">
        <v>1123564296</v>
      </c>
      <c r="E797" s="18" t="e">
        <v>#N/A</v>
      </c>
      <c r="F797" s="18">
        <v>1123564296</v>
      </c>
      <c r="G797" s="17" t="s">
        <v>4415</v>
      </c>
      <c r="H797" s="16" t="s">
        <v>3597</v>
      </c>
      <c r="I797" s="35" t="s">
        <v>3598</v>
      </c>
      <c r="J797" s="16" t="s">
        <v>74</v>
      </c>
      <c r="K797" s="16" t="s">
        <v>3599</v>
      </c>
      <c r="L797" s="16" t="s">
        <v>3600</v>
      </c>
      <c r="M797" s="16" t="s">
        <v>76</v>
      </c>
      <c r="N797" s="16" t="s">
        <v>76</v>
      </c>
      <c r="O797" s="16" t="s">
        <v>76</v>
      </c>
    </row>
    <row r="798" spans="1:15" hidden="1">
      <c r="A798" s="15">
        <v>930</v>
      </c>
      <c r="B798" s="16">
        <v>301</v>
      </c>
      <c r="C798" s="17" t="s">
        <v>64</v>
      </c>
      <c r="D798" s="79">
        <v>96193639</v>
      </c>
      <c r="E798" s="79">
        <v>96193639</v>
      </c>
      <c r="F798" s="79">
        <v>96193639</v>
      </c>
      <c r="G798" s="17" t="s">
        <v>4420</v>
      </c>
      <c r="H798" s="16" t="s">
        <v>3597</v>
      </c>
      <c r="I798" s="35" t="s">
        <v>3598</v>
      </c>
      <c r="J798" s="16" t="s">
        <v>74</v>
      </c>
      <c r="K798" s="16" t="s">
        <v>3599</v>
      </c>
      <c r="L798" s="16" t="s">
        <v>3600</v>
      </c>
      <c r="M798" s="16" t="s">
        <v>76</v>
      </c>
      <c r="N798" s="16" t="s">
        <v>76</v>
      </c>
      <c r="O798" s="16" t="s">
        <v>76</v>
      </c>
    </row>
    <row r="799" spans="1:15" hidden="1">
      <c r="A799" s="15">
        <v>931</v>
      </c>
      <c r="B799" s="16">
        <v>301</v>
      </c>
      <c r="C799" s="17" t="s">
        <v>64</v>
      </c>
      <c r="D799" s="18">
        <v>18415867</v>
      </c>
      <c r="E799" s="18">
        <v>18415867</v>
      </c>
      <c r="F799" s="18">
        <v>18415867</v>
      </c>
      <c r="G799" s="17" t="s">
        <v>4425</v>
      </c>
      <c r="H799" s="16" t="s">
        <v>3597</v>
      </c>
      <c r="I799" s="35" t="s">
        <v>3598</v>
      </c>
      <c r="J799" s="16" t="s">
        <v>74</v>
      </c>
      <c r="K799" s="16" t="s">
        <v>3599</v>
      </c>
      <c r="L799" s="16" t="s">
        <v>3600</v>
      </c>
      <c r="M799" s="16" t="s">
        <v>433</v>
      </c>
      <c r="N799" s="16" t="s">
        <v>434</v>
      </c>
      <c r="O799" s="16" t="s">
        <v>435</v>
      </c>
    </row>
    <row r="800" spans="1:15" hidden="1">
      <c r="A800" s="15">
        <v>932</v>
      </c>
      <c r="B800" s="16">
        <v>301</v>
      </c>
      <c r="C800" s="17" t="s">
        <v>64</v>
      </c>
      <c r="D800" s="18">
        <v>18506838</v>
      </c>
      <c r="E800" s="18">
        <v>18506838</v>
      </c>
      <c r="F800" s="18">
        <v>18506838</v>
      </c>
      <c r="G800" s="17" t="s">
        <v>4429</v>
      </c>
      <c r="H800" s="16" t="s">
        <v>3597</v>
      </c>
      <c r="I800" s="35" t="s">
        <v>3598</v>
      </c>
      <c r="J800" s="16" t="s">
        <v>74</v>
      </c>
      <c r="K800" s="16" t="s">
        <v>3599</v>
      </c>
      <c r="L800" s="16" t="s">
        <v>3600</v>
      </c>
      <c r="M800" s="16" t="s">
        <v>433</v>
      </c>
      <c r="N800" s="16" t="s">
        <v>4431</v>
      </c>
      <c r="O800" s="16" t="s">
        <v>497</v>
      </c>
    </row>
    <row r="801" spans="1:15" hidden="1">
      <c r="A801" s="15">
        <v>933</v>
      </c>
      <c r="B801" s="16">
        <v>301</v>
      </c>
      <c r="C801" s="17" t="s">
        <v>64</v>
      </c>
      <c r="D801" s="18">
        <v>18602442</v>
      </c>
      <c r="E801" s="18">
        <v>18602442</v>
      </c>
      <c r="F801" s="18">
        <v>18602442</v>
      </c>
      <c r="G801" s="17" t="s">
        <v>4435</v>
      </c>
      <c r="H801" s="16" t="s">
        <v>3597</v>
      </c>
      <c r="I801" s="35" t="s">
        <v>3598</v>
      </c>
      <c r="J801" s="16" t="s">
        <v>74</v>
      </c>
      <c r="K801" s="16" t="s">
        <v>3599</v>
      </c>
      <c r="L801" s="16" t="s">
        <v>3600</v>
      </c>
      <c r="M801" s="16" t="s">
        <v>76</v>
      </c>
      <c r="N801" s="16" t="s">
        <v>76</v>
      </c>
      <c r="O801" s="16" t="s">
        <v>76</v>
      </c>
    </row>
    <row r="802" spans="1:15" hidden="1">
      <c r="A802" s="15">
        <v>934</v>
      </c>
      <c r="B802" s="16">
        <v>301</v>
      </c>
      <c r="C802" s="17" t="s">
        <v>64</v>
      </c>
      <c r="D802" s="18">
        <v>18615532</v>
      </c>
      <c r="E802" s="18">
        <v>18615532</v>
      </c>
      <c r="F802" s="18">
        <v>18615532</v>
      </c>
      <c r="G802" s="17" t="s">
        <v>4438</v>
      </c>
      <c r="H802" s="16" t="s">
        <v>3597</v>
      </c>
      <c r="I802" s="35" t="s">
        <v>3598</v>
      </c>
      <c r="J802" s="16" t="s">
        <v>74</v>
      </c>
      <c r="K802" s="16" t="s">
        <v>3599</v>
      </c>
      <c r="L802" s="16" t="s">
        <v>3600</v>
      </c>
      <c r="M802" s="16" t="s">
        <v>339</v>
      </c>
      <c r="N802" s="16" t="s">
        <v>4440</v>
      </c>
      <c r="O802" s="16" t="s">
        <v>341</v>
      </c>
    </row>
    <row r="803" spans="1:15" hidden="1">
      <c r="A803" s="15">
        <v>935</v>
      </c>
      <c r="B803" s="16">
        <v>301</v>
      </c>
      <c r="C803" s="17" t="s">
        <v>64</v>
      </c>
      <c r="D803" s="18">
        <v>19600217</v>
      </c>
      <c r="E803" s="18">
        <v>19600217</v>
      </c>
      <c r="F803" s="18">
        <v>19600217</v>
      </c>
      <c r="G803" s="17" t="s">
        <v>4446</v>
      </c>
      <c r="H803" s="16" t="s">
        <v>3597</v>
      </c>
      <c r="I803" s="35" t="s">
        <v>3598</v>
      </c>
      <c r="J803" s="16" t="s">
        <v>74</v>
      </c>
      <c r="K803" s="16" t="s">
        <v>3599</v>
      </c>
      <c r="L803" s="16" t="s">
        <v>3600</v>
      </c>
      <c r="M803" s="16" t="s">
        <v>421</v>
      </c>
      <c r="N803" s="16" t="s">
        <v>2300</v>
      </c>
      <c r="O803" s="16" t="s">
        <v>423</v>
      </c>
    </row>
    <row r="804" spans="1:15" hidden="1">
      <c r="A804" s="15">
        <v>936</v>
      </c>
      <c r="B804" s="16">
        <v>301</v>
      </c>
      <c r="C804" s="17" t="s">
        <v>112</v>
      </c>
      <c r="D804" s="18">
        <v>23360407</v>
      </c>
      <c r="E804" s="18">
        <v>23360407</v>
      </c>
      <c r="F804" s="18">
        <v>23360407</v>
      </c>
      <c r="G804" s="17" t="s">
        <v>4449</v>
      </c>
      <c r="H804" s="16" t="s">
        <v>3597</v>
      </c>
      <c r="I804" s="35" t="s">
        <v>3598</v>
      </c>
      <c r="J804" s="16" t="s">
        <v>74</v>
      </c>
      <c r="K804" s="16" t="s">
        <v>3599</v>
      </c>
      <c r="L804" s="16" t="s">
        <v>3600</v>
      </c>
      <c r="M804" s="16" t="s">
        <v>76</v>
      </c>
      <c r="N804" s="16" t="s">
        <v>76</v>
      </c>
      <c r="O804" s="16" t="s">
        <v>76</v>
      </c>
    </row>
    <row r="805" spans="1:15" hidden="1">
      <c r="A805" s="15">
        <v>937</v>
      </c>
      <c r="B805" s="16">
        <v>301</v>
      </c>
      <c r="C805" s="17" t="s">
        <v>112</v>
      </c>
      <c r="D805" s="18">
        <v>26378202</v>
      </c>
      <c r="E805" s="18">
        <v>26378202</v>
      </c>
      <c r="F805" s="18">
        <v>26378202</v>
      </c>
      <c r="G805" s="17" t="s">
        <v>4453</v>
      </c>
      <c r="H805" s="16" t="s">
        <v>3597</v>
      </c>
      <c r="I805" s="35" t="s">
        <v>3598</v>
      </c>
      <c r="J805" s="16" t="s">
        <v>74</v>
      </c>
      <c r="K805" s="16" t="s">
        <v>3599</v>
      </c>
      <c r="L805" s="16" t="s">
        <v>3600</v>
      </c>
      <c r="M805" s="16" t="s">
        <v>339</v>
      </c>
      <c r="N805" s="16" t="s">
        <v>4454</v>
      </c>
      <c r="O805" s="16" t="s">
        <v>3948</v>
      </c>
    </row>
    <row r="806" spans="1:15" hidden="1">
      <c r="A806" s="15">
        <v>938</v>
      </c>
      <c r="B806" s="16">
        <v>301</v>
      </c>
      <c r="C806" s="17" t="s">
        <v>112</v>
      </c>
      <c r="D806" s="18">
        <v>28488703</v>
      </c>
      <c r="E806" s="18">
        <v>28488703</v>
      </c>
      <c r="F806" s="18">
        <v>28488703</v>
      </c>
      <c r="G806" s="17" t="s">
        <v>4458</v>
      </c>
      <c r="H806" s="16" t="s">
        <v>3597</v>
      </c>
      <c r="I806" s="35" t="s">
        <v>3598</v>
      </c>
      <c r="J806" s="16" t="s">
        <v>74</v>
      </c>
      <c r="K806" s="16" t="s">
        <v>3599</v>
      </c>
      <c r="L806" s="16" t="s">
        <v>3600</v>
      </c>
      <c r="M806" s="16" t="s">
        <v>76</v>
      </c>
      <c r="N806" s="16" t="s">
        <v>76</v>
      </c>
      <c r="O806" s="16" t="s">
        <v>76</v>
      </c>
    </row>
    <row r="807" spans="1:15">
      <c r="A807" s="15">
        <v>939</v>
      </c>
      <c r="B807" s="16">
        <v>301</v>
      </c>
      <c r="C807" s="17" t="s">
        <v>112</v>
      </c>
      <c r="D807" s="18">
        <v>33645929</v>
      </c>
      <c r="E807" s="18" t="e">
        <v>#N/A</v>
      </c>
      <c r="F807" s="18">
        <v>33645929</v>
      </c>
      <c r="G807" s="17" t="s">
        <v>4461</v>
      </c>
      <c r="H807" s="16" t="s">
        <v>3597</v>
      </c>
      <c r="I807" s="35" t="s">
        <v>3598</v>
      </c>
      <c r="J807" s="16" t="s">
        <v>74</v>
      </c>
      <c r="K807" s="16" t="s">
        <v>3599</v>
      </c>
      <c r="L807" s="16" t="s">
        <v>3600</v>
      </c>
      <c r="M807" s="16" t="s">
        <v>76</v>
      </c>
      <c r="N807" s="16" t="s">
        <v>76</v>
      </c>
      <c r="O807" s="16" t="s">
        <v>76</v>
      </c>
    </row>
    <row r="808" spans="1:15" hidden="1">
      <c r="A808" s="15">
        <v>940</v>
      </c>
      <c r="B808" s="16">
        <v>301</v>
      </c>
      <c r="C808" s="17" t="s">
        <v>112</v>
      </c>
      <c r="D808" s="18">
        <v>39422716</v>
      </c>
      <c r="E808" s="18">
        <v>39422716</v>
      </c>
      <c r="F808" s="18">
        <v>39422716</v>
      </c>
      <c r="G808" s="17" t="s">
        <v>4465</v>
      </c>
      <c r="H808" s="16" t="s">
        <v>3597</v>
      </c>
      <c r="I808" s="35" t="s">
        <v>3598</v>
      </c>
      <c r="J808" s="16" t="s">
        <v>74</v>
      </c>
      <c r="K808" s="16" t="s">
        <v>3599</v>
      </c>
      <c r="L808" s="16" t="s">
        <v>3600</v>
      </c>
      <c r="M808" s="16" t="s">
        <v>339</v>
      </c>
      <c r="N808" s="16" t="s">
        <v>4188</v>
      </c>
      <c r="O808" s="16" t="s">
        <v>341</v>
      </c>
    </row>
    <row r="809" spans="1:15" hidden="1">
      <c r="A809" s="15">
        <v>941</v>
      </c>
      <c r="B809" s="16">
        <v>301</v>
      </c>
      <c r="C809" s="17" t="s">
        <v>112</v>
      </c>
      <c r="D809" s="18">
        <v>40330533</v>
      </c>
      <c r="E809" s="18">
        <v>40330533</v>
      </c>
      <c r="F809" s="18">
        <v>40330533</v>
      </c>
      <c r="G809" s="17" t="s">
        <v>4468</v>
      </c>
      <c r="H809" s="16" t="s">
        <v>3597</v>
      </c>
      <c r="I809" s="35" t="s">
        <v>3598</v>
      </c>
      <c r="J809" s="16" t="s">
        <v>74</v>
      </c>
      <c r="K809" s="16" t="s">
        <v>3599</v>
      </c>
      <c r="L809" s="16" t="s">
        <v>3600</v>
      </c>
      <c r="M809" s="16" t="s">
        <v>671</v>
      </c>
      <c r="N809" s="16" t="s">
        <v>691</v>
      </c>
      <c r="O809" s="16" t="s">
        <v>692</v>
      </c>
    </row>
    <row r="810" spans="1:15" hidden="1">
      <c r="A810" s="15">
        <v>942</v>
      </c>
      <c r="B810" s="16">
        <v>301</v>
      </c>
      <c r="C810" s="17" t="s">
        <v>112</v>
      </c>
      <c r="D810" s="18">
        <v>42702359</v>
      </c>
      <c r="E810" s="18">
        <v>42702359</v>
      </c>
      <c r="F810" s="18">
        <v>42702359</v>
      </c>
      <c r="G810" s="17" t="s">
        <v>4471</v>
      </c>
      <c r="H810" s="16" t="s">
        <v>3597</v>
      </c>
      <c r="I810" s="35" t="s">
        <v>3598</v>
      </c>
      <c r="J810" s="16" t="s">
        <v>74</v>
      </c>
      <c r="K810" s="16" t="s">
        <v>3599</v>
      </c>
      <c r="L810" s="16" t="s">
        <v>3600</v>
      </c>
      <c r="M810" s="16" t="s">
        <v>339</v>
      </c>
      <c r="N810" s="16" t="s">
        <v>340</v>
      </c>
      <c r="O810" s="16" t="s">
        <v>341</v>
      </c>
    </row>
    <row r="811" spans="1:15" hidden="1">
      <c r="A811" s="15">
        <v>943</v>
      </c>
      <c r="B811" s="16">
        <v>301</v>
      </c>
      <c r="C811" s="17" t="s">
        <v>112</v>
      </c>
      <c r="D811" s="18">
        <v>43209776</v>
      </c>
      <c r="E811" s="18">
        <v>43209776</v>
      </c>
      <c r="F811" s="18">
        <v>43209776</v>
      </c>
      <c r="G811" s="17" t="s">
        <v>4474</v>
      </c>
      <c r="H811" s="16" t="s">
        <v>3597</v>
      </c>
      <c r="I811" s="35" t="s">
        <v>3598</v>
      </c>
      <c r="J811" s="16" t="s">
        <v>74</v>
      </c>
      <c r="K811" s="16" t="s">
        <v>3599</v>
      </c>
      <c r="L811" s="16" t="s">
        <v>3600</v>
      </c>
      <c r="M811" s="16" t="s">
        <v>339</v>
      </c>
      <c r="N811" s="16" t="s">
        <v>3825</v>
      </c>
      <c r="O811" s="16" t="s">
        <v>341</v>
      </c>
    </row>
    <row r="812" spans="1:15" hidden="1">
      <c r="A812" s="15">
        <v>944</v>
      </c>
      <c r="B812" s="16">
        <v>301</v>
      </c>
      <c r="C812" s="17" t="s">
        <v>112</v>
      </c>
      <c r="D812" s="18">
        <v>48679431</v>
      </c>
      <c r="E812" s="18">
        <v>48679431</v>
      </c>
      <c r="F812" s="18">
        <v>48679431</v>
      </c>
      <c r="G812" s="17" t="s">
        <v>4478</v>
      </c>
      <c r="H812" s="16" t="s">
        <v>3597</v>
      </c>
      <c r="I812" s="35" t="s">
        <v>3598</v>
      </c>
      <c r="J812" s="16" t="s">
        <v>74</v>
      </c>
      <c r="K812" s="16" t="s">
        <v>3599</v>
      </c>
      <c r="L812" s="16" t="s">
        <v>3600</v>
      </c>
      <c r="M812" s="16" t="s">
        <v>433</v>
      </c>
      <c r="N812" s="16" t="s">
        <v>434</v>
      </c>
      <c r="O812" s="16" t="s">
        <v>435</v>
      </c>
    </row>
    <row r="813" spans="1:15" hidden="1">
      <c r="A813" s="15">
        <v>945</v>
      </c>
      <c r="B813" s="16">
        <v>301</v>
      </c>
      <c r="C813" s="17" t="s">
        <v>112</v>
      </c>
      <c r="D813" s="18">
        <v>49698012</v>
      </c>
      <c r="E813" s="18">
        <v>49698012</v>
      </c>
      <c r="F813" s="18">
        <v>49698012</v>
      </c>
      <c r="G813" s="17" t="s">
        <v>4481</v>
      </c>
      <c r="H813" s="16" t="s">
        <v>3597</v>
      </c>
      <c r="I813" s="35" t="s">
        <v>3598</v>
      </c>
      <c r="J813" s="16" t="s">
        <v>74</v>
      </c>
      <c r="K813" s="16" t="s">
        <v>3599</v>
      </c>
      <c r="L813" s="16" t="s">
        <v>3600</v>
      </c>
      <c r="M813" s="16" t="s">
        <v>421</v>
      </c>
      <c r="N813" s="16" t="s">
        <v>3649</v>
      </c>
      <c r="O813" s="16" t="s">
        <v>545</v>
      </c>
    </row>
    <row r="814" spans="1:15" hidden="1">
      <c r="A814" s="15">
        <v>946</v>
      </c>
      <c r="B814" s="16">
        <v>301</v>
      </c>
      <c r="C814" s="17" t="s">
        <v>112</v>
      </c>
      <c r="D814" s="18">
        <v>49777907</v>
      </c>
      <c r="E814" s="18">
        <v>49777907</v>
      </c>
      <c r="F814" s="18">
        <v>49777907</v>
      </c>
      <c r="G814" s="17" t="s">
        <v>4484</v>
      </c>
      <c r="H814" s="16" t="s">
        <v>3597</v>
      </c>
      <c r="I814" s="35" t="s">
        <v>3598</v>
      </c>
      <c r="J814" s="16" t="s">
        <v>74</v>
      </c>
      <c r="K814" s="16" t="s">
        <v>3599</v>
      </c>
      <c r="L814" s="16" t="s">
        <v>3600</v>
      </c>
      <c r="M814" s="16" t="s">
        <v>421</v>
      </c>
      <c r="N814" s="16" t="s">
        <v>2300</v>
      </c>
      <c r="O814" s="16" t="s">
        <v>423</v>
      </c>
    </row>
    <row r="815" spans="1:15" hidden="1">
      <c r="A815" s="15">
        <v>947</v>
      </c>
      <c r="B815" s="16">
        <v>301</v>
      </c>
      <c r="C815" s="17" t="s">
        <v>112</v>
      </c>
      <c r="D815" s="18">
        <v>52289938</v>
      </c>
      <c r="E815" s="18">
        <v>52289938</v>
      </c>
      <c r="F815" s="18">
        <v>52289938</v>
      </c>
      <c r="G815" s="17" t="s">
        <v>4487</v>
      </c>
      <c r="H815" s="16" t="s">
        <v>3597</v>
      </c>
      <c r="I815" s="35" t="s">
        <v>3598</v>
      </c>
      <c r="J815" s="16" t="s">
        <v>74</v>
      </c>
      <c r="K815" s="16" t="s">
        <v>3599</v>
      </c>
      <c r="L815" s="16" t="s">
        <v>3600</v>
      </c>
      <c r="M815" s="16" t="s">
        <v>76</v>
      </c>
      <c r="N815" s="16" t="s">
        <v>76</v>
      </c>
      <c r="O815" s="16" t="s">
        <v>76</v>
      </c>
    </row>
    <row r="816" spans="1:15">
      <c r="A816" s="15">
        <v>948</v>
      </c>
      <c r="B816" s="16">
        <v>301</v>
      </c>
      <c r="C816" s="17" t="s">
        <v>112</v>
      </c>
      <c r="D816" s="18">
        <v>52303047</v>
      </c>
      <c r="E816" s="18" t="e">
        <v>#N/A</v>
      </c>
      <c r="F816" s="18">
        <v>52303047</v>
      </c>
      <c r="G816" s="17" t="s">
        <v>4491</v>
      </c>
      <c r="H816" s="16" t="s">
        <v>3597</v>
      </c>
      <c r="I816" s="35" t="s">
        <v>3598</v>
      </c>
      <c r="J816" s="16" t="s">
        <v>74</v>
      </c>
      <c r="K816" s="16" t="s">
        <v>3599</v>
      </c>
      <c r="L816" s="16" t="s">
        <v>3600</v>
      </c>
      <c r="M816" s="16" t="s">
        <v>478</v>
      </c>
      <c r="N816" s="16" t="s">
        <v>3976</v>
      </c>
      <c r="O816" s="16" t="s">
        <v>480</v>
      </c>
    </row>
    <row r="817" spans="1:15" hidden="1">
      <c r="A817" s="15">
        <v>949</v>
      </c>
      <c r="B817" s="16">
        <v>301</v>
      </c>
      <c r="C817" s="17" t="s">
        <v>112</v>
      </c>
      <c r="D817" s="18">
        <v>52316398</v>
      </c>
      <c r="E817" s="18">
        <v>52316398</v>
      </c>
      <c r="F817" s="18">
        <v>52316398</v>
      </c>
      <c r="G817" s="17" t="s">
        <v>4494</v>
      </c>
      <c r="H817" s="16" t="s">
        <v>3597</v>
      </c>
      <c r="I817" s="35" t="s">
        <v>3598</v>
      </c>
      <c r="J817" s="16" t="s">
        <v>74</v>
      </c>
      <c r="K817" s="16" t="s">
        <v>3599</v>
      </c>
      <c r="L817" s="16" t="s">
        <v>3600</v>
      </c>
      <c r="M817" s="16" t="s">
        <v>478</v>
      </c>
      <c r="N817" s="16" t="s">
        <v>4496</v>
      </c>
      <c r="O817" s="16" t="s">
        <v>772</v>
      </c>
    </row>
    <row r="818" spans="1:15">
      <c r="A818" s="15">
        <v>950</v>
      </c>
      <c r="B818" s="16">
        <v>301</v>
      </c>
      <c r="C818" s="17" t="s">
        <v>112</v>
      </c>
      <c r="D818" s="18">
        <v>52856241</v>
      </c>
      <c r="E818" s="18" t="e">
        <v>#N/A</v>
      </c>
      <c r="F818" s="18">
        <v>52856241</v>
      </c>
      <c r="G818" s="17" t="s">
        <v>4499</v>
      </c>
      <c r="H818" s="16" t="s">
        <v>3597</v>
      </c>
      <c r="I818" s="35" t="s">
        <v>3598</v>
      </c>
      <c r="J818" s="16" t="s">
        <v>74</v>
      </c>
      <c r="K818" s="16" t="s">
        <v>3599</v>
      </c>
      <c r="L818" s="16" t="s">
        <v>3600</v>
      </c>
      <c r="M818" s="16" t="s">
        <v>190</v>
      </c>
      <c r="N818" s="16" t="s">
        <v>1085</v>
      </c>
      <c r="O818" s="16" t="s">
        <v>1086</v>
      </c>
    </row>
    <row r="819" spans="1:15" hidden="1">
      <c r="A819" s="15">
        <v>951</v>
      </c>
      <c r="B819" s="16">
        <v>301</v>
      </c>
      <c r="C819" s="17" t="s">
        <v>112</v>
      </c>
      <c r="D819" s="18">
        <v>53052718</v>
      </c>
      <c r="E819" s="18">
        <v>53052718</v>
      </c>
      <c r="F819" s="18">
        <v>53052718</v>
      </c>
      <c r="G819" s="17" t="s">
        <v>4504</v>
      </c>
      <c r="H819" s="16" t="s">
        <v>3597</v>
      </c>
      <c r="I819" s="35" t="s">
        <v>3598</v>
      </c>
      <c r="J819" s="16" t="s">
        <v>74</v>
      </c>
      <c r="K819" s="16" t="s">
        <v>3599</v>
      </c>
      <c r="L819" s="16" t="s">
        <v>3600</v>
      </c>
      <c r="M819" s="16" t="s">
        <v>339</v>
      </c>
      <c r="N819" s="16" t="s">
        <v>3825</v>
      </c>
      <c r="O819" s="16" t="s">
        <v>341</v>
      </c>
    </row>
    <row r="820" spans="1:15">
      <c r="A820" s="15">
        <v>952</v>
      </c>
      <c r="B820" s="16">
        <v>301</v>
      </c>
      <c r="C820" s="17" t="s">
        <v>112</v>
      </c>
      <c r="D820" s="18">
        <v>63470258</v>
      </c>
      <c r="E820" s="18" t="e">
        <v>#N/A</v>
      </c>
      <c r="F820" s="18">
        <v>63470258</v>
      </c>
      <c r="G820" s="17" t="s">
        <v>4507</v>
      </c>
      <c r="H820" s="16" t="s">
        <v>3597</v>
      </c>
      <c r="I820" s="35" t="s">
        <v>3598</v>
      </c>
      <c r="J820" s="16" t="s">
        <v>74</v>
      </c>
      <c r="K820" s="16" t="s">
        <v>3599</v>
      </c>
      <c r="L820" s="16" t="s">
        <v>3600</v>
      </c>
      <c r="M820" s="16" t="s">
        <v>145</v>
      </c>
      <c r="N820" s="16" t="s">
        <v>558</v>
      </c>
      <c r="O820" s="16" t="s">
        <v>559</v>
      </c>
    </row>
    <row r="821" spans="1:15" hidden="1">
      <c r="A821" s="15">
        <v>953</v>
      </c>
      <c r="B821" s="16">
        <v>301</v>
      </c>
      <c r="C821" s="17" t="s">
        <v>112</v>
      </c>
      <c r="D821" s="18">
        <v>63473135</v>
      </c>
      <c r="E821" s="18">
        <v>63473135</v>
      </c>
      <c r="F821" s="18">
        <v>63473135</v>
      </c>
      <c r="G821" s="17" t="s">
        <v>4510</v>
      </c>
      <c r="H821" s="16" t="s">
        <v>3597</v>
      </c>
      <c r="I821" s="35" t="s">
        <v>3598</v>
      </c>
      <c r="J821" s="16" t="s">
        <v>74</v>
      </c>
      <c r="K821" s="16" t="s">
        <v>3599</v>
      </c>
      <c r="L821" s="16" t="s">
        <v>3600</v>
      </c>
      <c r="M821" s="16" t="s">
        <v>76</v>
      </c>
      <c r="N821" s="16" t="s">
        <v>76</v>
      </c>
      <c r="O821" s="16" t="s">
        <v>76</v>
      </c>
    </row>
    <row r="822" spans="1:15" hidden="1">
      <c r="A822" s="15">
        <v>954</v>
      </c>
      <c r="B822" s="16">
        <v>301</v>
      </c>
      <c r="C822" s="17" t="s">
        <v>112</v>
      </c>
      <c r="D822" s="18">
        <v>67031248</v>
      </c>
      <c r="E822" s="18">
        <v>67031248</v>
      </c>
      <c r="F822" s="18">
        <v>67031248</v>
      </c>
      <c r="G822" s="17" t="s">
        <v>4514</v>
      </c>
      <c r="H822" s="16" t="s">
        <v>3597</v>
      </c>
      <c r="I822" s="35" t="s">
        <v>3598</v>
      </c>
      <c r="J822" s="16" t="s">
        <v>74</v>
      </c>
      <c r="K822" s="16" t="s">
        <v>3599</v>
      </c>
      <c r="L822" s="16" t="s">
        <v>3600</v>
      </c>
      <c r="M822" s="16" t="s">
        <v>433</v>
      </c>
      <c r="N822" s="16" t="s">
        <v>434</v>
      </c>
      <c r="O822" s="16" t="s">
        <v>435</v>
      </c>
    </row>
    <row r="823" spans="1:15">
      <c r="A823" s="15">
        <v>955</v>
      </c>
      <c r="B823" s="16">
        <v>301</v>
      </c>
      <c r="C823" s="17" t="s">
        <v>64</v>
      </c>
      <c r="D823" s="18">
        <v>70257590</v>
      </c>
      <c r="E823" s="18" t="e">
        <v>#N/A</v>
      </c>
      <c r="F823" s="18">
        <v>70257590</v>
      </c>
      <c r="G823" s="17" t="s">
        <v>4517</v>
      </c>
      <c r="H823" s="16" t="s">
        <v>3597</v>
      </c>
      <c r="I823" s="35" t="s">
        <v>3598</v>
      </c>
      <c r="J823" s="16" t="s">
        <v>74</v>
      </c>
      <c r="K823" s="16" t="s">
        <v>3599</v>
      </c>
      <c r="L823" s="16" t="s">
        <v>3600</v>
      </c>
      <c r="M823" s="16" t="s">
        <v>339</v>
      </c>
      <c r="N823" s="16" t="s">
        <v>340</v>
      </c>
      <c r="O823" s="16" t="s">
        <v>341</v>
      </c>
    </row>
    <row r="824" spans="1:15" hidden="1">
      <c r="A824" s="15">
        <v>956</v>
      </c>
      <c r="B824" s="16">
        <v>301</v>
      </c>
      <c r="C824" s="17" t="s">
        <v>64</v>
      </c>
      <c r="D824" s="18">
        <v>70579051</v>
      </c>
      <c r="E824" s="18">
        <v>70579051</v>
      </c>
      <c r="F824" s="18">
        <v>70579051</v>
      </c>
      <c r="G824" s="17" t="s">
        <v>4520</v>
      </c>
      <c r="H824" s="16" t="s">
        <v>3597</v>
      </c>
      <c r="I824" s="35" t="s">
        <v>3598</v>
      </c>
      <c r="J824" s="16" t="s">
        <v>74</v>
      </c>
      <c r="K824" s="16" t="s">
        <v>3599</v>
      </c>
      <c r="L824" s="16" t="s">
        <v>3600</v>
      </c>
      <c r="M824" s="16" t="s">
        <v>339</v>
      </c>
      <c r="N824" s="16" t="s">
        <v>4188</v>
      </c>
      <c r="O824" s="16" t="s">
        <v>341</v>
      </c>
    </row>
    <row r="825" spans="1:15" hidden="1">
      <c r="A825" s="15">
        <v>957</v>
      </c>
      <c r="B825" s="16">
        <v>301</v>
      </c>
      <c r="C825" s="17" t="s">
        <v>64</v>
      </c>
      <c r="D825" s="18">
        <v>70582373</v>
      </c>
      <c r="E825" s="18">
        <v>70582373</v>
      </c>
      <c r="F825" s="18">
        <v>70582373</v>
      </c>
      <c r="G825" s="17" t="s">
        <v>4523</v>
      </c>
      <c r="H825" s="16" t="s">
        <v>3597</v>
      </c>
      <c r="I825" s="35" t="s">
        <v>3598</v>
      </c>
      <c r="J825" s="16" t="s">
        <v>74</v>
      </c>
      <c r="K825" s="16" t="s">
        <v>3599</v>
      </c>
      <c r="L825" s="16" t="s">
        <v>3600</v>
      </c>
      <c r="M825" s="16" t="s">
        <v>339</v>
      </c>
      <c r="N825" s="16" t="s">
        <v>340</v>
      </c>
      <c r="O825" s="16" t="s">
        <v>341</v>
      </c>
    </row>
    <row r="826" spans="1:15" hidden="1">
      <c r="A826" s="15">
        <v>958</v>
      </c>
      <c r="B826" s="16">
        <v>301</v>
      </c>
      <c r="C826" s="17" t="s">
        <v>64</v>
      </c>
      <c r="D826" s="18">
        <v>70631992</v>
      </c>
      <c r="E826" s="18">
        <v>70631992</v>
      </c>
      <c r="F826" s="18">
        <v>70631992</v>
      </c>
      <c r="G826" s="17" t="s">
        <v>4526</v>
      </c>
      <c r="H826" s="16" t="s">
        <v>3597</v>
      </c>
      <c r="I826" s="35" t="s">
        <v>3598</v>
      </c>
      <c r="J826" s="16" t="s">
        <v>74</v>
      </c>
      <c r="K826" s="16" t="s">
        <v>3599</v>
      </c>
      <c r="L826" s="16" t="s">
        <v>3600</v>
      </c>
      <c r="M826" s="16" t="s">
        <v>339</v>
      </c>
      <c r="N826" s="16" t="s">
        <v>4440</v>
      </c>
      <c r="O826" s="16" t="s">
        <v>341</v>
      </c>
    </row>
    <row r="827" spans="1:15">
      <c r="A827" s="15">
        <v>959</v>
      </c>
      <c r="B827" s="16">
        <v>301</v>
      </c>
      <c r="C827" s="17" t="s">
        <v>64</v>
      </c>
      <c r="D827" s="18">
        <v>71055452</v>
      </c>
      <c r="E827" s="18" t="e">
        <v>#N/A</v>
      </c>
      <c r="F827" s="18">
        <v>71055452</v>
      </c>
      <c r="G827" s="17" t="s">
        <v>4529</v>
      </c>
      <c r="H827" s="16" t="s">
        <v>3597</v>
      </c>
      <c r="I827" s="35" t="s">
        <v>3598</v>
      </c>
      <c r="J827" s="16" t="s">
        <v>74</v>
      </c>
      <c r="K827" s="16" t="s">
        <v>170</v>
      </c>
      <c r="L827" s="16" t="s">
        <v>723</v>
      </c>
      <c r="M827" s="16" t="s">
        <v>339</v>
      </c>
      <c r="N827" s="16" t="s">
        <v>340</v>
      </c>
      <c r="O827" s="16" t="s">
        <v>341</v>
      </c>
    </row>
    <row r="828" spans="1:15" hidden="1">
      <c r="A828" s="15">
        <v>960</v>
      </c>
      <c r="B828" s="16">
        <v>301</v>
      </c>
      <c r="C828" s="17" t="s">
        <v>64</v>
      </c>
      <c r="D828" s="18">
        <v>1005054749</v>
      </c>
      <c r="E828" s="18">
        <v>1005054749</v>
      </c>
      <c r="F828" s="18">
        <v>1005054749</v>
      </c>
      <c r="G828" s="17" t="s">
        <v>4535</v>
      </c>
      <c r="H828" s="16" t="s">
        <v>3597</v>
      </c>
      <c r="I828" s="35" t="s">
        <v>3598</v>
      </c>
      <c r="J828" s="16" t="s">
        <v>74</v>
      </c>
      <c r="K828" s="16" t="s">
        <v>3599</v>
      </c>
      <c r="L828" s="16" t="s">
        <v>3600</v>
      </c>
      <c r="M828" s="16" t="s">
        <v>433</v>
      </c>
      <c r="N828" s="16" t="s">
        <v>662</v>
      </c>
      <c r="O828" s="16" t="s">
        <v>663</v>
      </c>
    </row>
    <row r="829" spans="1:15" hidden="1">
      <c r="A829" s="15">
        <v>961</v>
      </c>
      <c r="B829" s="16">
        <v>301</v>
      </c>
      <c r="C829" s="17" t="s">
        <v>64</v>
      </c>
      <c r="D829" s="18">
        <v>71223217</v>
      </c>
      <c r="E829" s="18">
        <v>71223217</v>
      </c>
      <c r="F829" s="18">
        <v>71223217</v>
      </c>
      <c r="G829" s="17" t="s">
        <v>4541</v>
      </c>
      <c r="H829" s="16" t="s">
        <v>3597</v>
      </c>
      <c r="I829" s="35" t="s">
        <v>3598</v>
      </c>
      <c r="J829" s="16" t="s">
        <v>74</v>
      </c>
      <c r="K829" s="16" t="s">
        <v>3599</v>
      </c>
      <c r="L829" s="16" t="s">
        <v>3600</v>
      </c>
      <c r="M829" s="16" t="s">
        <v>339</v>
      </c>
      <c r="N829" s="16" t="s">
        <v>340</v>
      </c>
      <c r="O829" s="16" t="s">
        <v>341</v>
      </c>
    </row>
    <row r="830" spans="1:15" hidden="1">
      <c r="A830" s="15">
        <v>962</v>
      </c>
      <c r="B830" s="16">
        <v>301</v>
      </c>
      <c r="C830" s="17" t="s">
        <v>64</v>
      </c>
      <c r="D830" s="18">
        <v>71256000</v>
      </c>
      <c r="E830" s="18">
        <v>71256000</v>
      </c>
      <c r="F830" s="18">
        <v>71256000</v>
      </c>
      <c r="G830" s="17" t="s">
        <v>4544</v>
      </c>
      <c r="H830" s="16" t="s">
        <v>3597</v>
      </c>
      <c r="I830" s="35" t="s">
        <v>3598</v>
      </c>
      <c r="J830" s="16" t="s">
        <v>74</v>
      </c>
      <c r="K830" s="16" t="s">
        <v>3599</v>
      </c>
      <c r="L830" s="16" t="s">
        <v>3600</v>
      </c>
      <c r="M830" s="16" t="s">
        <v>339</v>
      </c>
      <c r="N830" s="16" t="s">
        <v>3825</v>
      </c>
      <c r="O830" s="16" t="s">
        <v>341</v>
      </c>
    </row>
    <row r="831" spans="1:15" hidden="1">
      <c r="A831" s="15">
        <v>963</v>
      </c>
      <c r="B831" s="16">
        <v>301</v>
      </c>
      <c r="C831" s="17" t="s">
        <v>64</v>
      </c>
      <c r="D831" s="18">
        <v>71311887</v>
      </c>
      <c r="E831" s="18">
        <v>71311887</v>
      </c>
      <c r="F831" s="18">
        <v>71311887</v>
      </c>
      <c r="G831" s="17" t="s">
        <v>4547</v>
      </c>
      <c r="H831" s="16" t="s">
        <v>3597</v>
      </c>
      <c r="I831" s="35" t="s">
        <v>3598</v>
      </c>
      <c r="J831" s="16" t="s">
        <v>74</v>
      </c>
      <c r="K831" s="16" t="s">
        <v>3599</v>
      </c>
      <c r="L831" s="16" t="s">
        <v>3600</v>
      </c>
      <c r="M831" s="16" t="s">
        <v>339</v>
      </c>
      <c r="N831" s="16" t="s">
        <v>3825</v>
      </c>
      <c r="O831" s="16" t="s">
        <v>341</v>
      </c>
    </row>
    <row r="832" spans="1:15" hidden="1">
      <c r="A832" s="15">
        <v>964</v>
      </c>
      <c r="B832" s="16">
        <v>301</v>
      </c>
      <c r="C832" s="17" t="s">
        <v>64</v>
      </c>
      <c r="D832" s="18">
        <v>71385456</v>
      </c>
      <c r="E832" s="18">
        <v>71385456</v>
      </c>
      <c r="F832" s="18">
        <v>71385456</v>
      </c>
      <c r="G832" s="17" t="s">
        <v>4550</v>
      </c>
      <c r="H832" s="16" t="s">
        <v>3597</v>
      </c>
      <c r="I832" s="35" t="s">
        <v>3598</v>
      </c>
      <c r="J832" s="16" t="s">
        <v>74</v>
      </c>
      <c r="K832" s="16" t="s">
        <v>3599</v>
      </c>
      <c r="L832" s="16" t="s">
        <v>3600</v>
      </c>
      <c r="M832" s="16" t="s">
        <v>339</v>
      </c>
      <c r="N832" s="16" t="s">
        <v>3825</v>
      </c>
      <c r="O832" s="16" t="s">
        <v>341</v>
      </c>
    </row>
    <row r="833" spans="1:15" hidden="1">
      <c r="A833" s="15">
        <v>965</v>
      </c>
      <c r="B833" s="16">
        <v>301</v>
      </c>
      <c r="C833" s="17" t="s">
        <v>64</v>
      </c>
      <c r="D833" s="18">
        <v>71656804</v>
      </c>
      <c r="E833" s="18">
        <v>71656804</v>
      </c>
      <c r="F833" s="18">
        <v>71656804</v>
      </c>
      <c r="G833" s="17" t="s">
        <v>4553</v>
      </c>
      <c r="H833" s="16" t="s">
        <v>3597</v>
      </c>
      <c r="I833" s="35" t="s">
        <v>3598</v>
      </c>
      <c r="J833" s="16" t="s">
        <v>74</v>
      </c>
      <c r="K833" s="16" t="s">
        <v>3599</v>
      </c>
      <c r="L833" s="16" t="s">
        <v>3600</v>
      </c>
      <c r="M833" s="16" t="s">
        <v>339</v>
      </c>
      <c r="N833" s="16" t="s">
        <v>340</v>
      </c>
      <c r="O833" s="16" t="s">
        <v>341</v>
      </c>
    </row>
    <row r="834" spans="1:15" hidden="1">
      <c r="A834" s="15">
        <v>966</v>
      </c>
      <c r="B834" s="16">
        <v>301</v>
      </c>
      <c r="C834" s="17" t="s">
        <v>64</v>
      </c>
      <c r="D834" s="18">
        <v>71727602</v>
      </c>
      <c r="E834" s="18">
        <v>71727602</v>
      </c>
      <c r="F834" s="18">
        <v>71727602</v>
      </c>
      <c r="G834" s="17" t="s">
        <v>4556</v>
      </c>
      <c r="H834" s="16" t="s">
        <v>3597</v>
      </c>
      <c r="I834" s="35" t="s">
        <v>3598</v>
      </c>
      <c r="J834" s="16" t="s">
        <v>74</v>
      </c>
      <c r="K834" s="16" t="s">
        <v>3599</v>
      </c>
      <c r="L834" s="16" t="s">
        <v>3600</v>
      </c>
      <c r="M834" s="16" t="s">
        <v>339</v>
      </c>
      <c r="N834" s="16" t="s">
        <v>340</v>
      </c>
      <c r="O834" s="16" t="s">
        <v>341</v>
      </c>
    </row>
    <row r="835" spans="1:15">
      <c r="A835" s="15">
        <v>967</v>
      </c>
      <c r="B835" s="16">
        <v>301</v>
      </c>
      <c r="C835" s="17" t="s">
        <v>64</v>
      </c>
      <c r="D835" s="18">
        <v>71748268</v>
      </c>
      <c r="E835" s="18" t="e">
        <v>#N/A</v>
      </c>
      <c r="F835" s="18">
        <v>71748268</v>
      </c>
      <c r="G835" s="17" t="s">
        <v>4560</v>
      </c>
      <c r="H835" s="16" t="s">
        <v>3597</v>
      </c>
      <c r="I835" s="35" t="s">
        <v>3598</v>
      </c>
      <c r="J835" s="16" t="s">
        <v>74</v>
      </c>
      <c r="K835" s="16" t="s">
        <v>3599</v>
      </c>
      <c r="L835" s="16" t="s">
        <v>3600</v>
      </c>
      <c r="M835" s="16" t="s">
        <v>339</v>
      </c>
      <c r="N835" s="16" t="s">
        <v>340</v>
      </c>
      <c r="O835" s="16" t="s">
        <v>341</v>
      </c>
    </row>
    <row r="836" spans="1:15">
      <c r="A836" s="15">
        <v>968</v>
      </c>
      <c r="B836" s="16">
        <v>301</v>
      </c>
      <c r="C836" s="17" t="s">
        <v>64</v>
      </c>
      <c r="D836" s="18">
        <v>71945199</v>
      </c>
      <c r="E836" s="18" t="e">
        <v>#N/A</v>
      </c>
      <c r="F836" s="18">
        <v>71945199</v>
      </c>
      <c r="G836" s="17" t="s">
        <v>4564</v>
      </c>
      <c r="H836" s="16" t="s">
        <v>3597</v>
      </c>
      <c r="I836" s="35" t="s">
        <v>3598</v>
      </c>
      <c r="J836" s="16" t="s">
        <v>74</v>
      </c>
      <c r="K836" s="16" t="s">
        <v>3599</v>
      </c>
      <c r="L836" s="16" t="s">
        <v>3600</v>
      </c>
      <c r="M836" s="16" t="s">
        <v>339</v>
      </c>
      <c r="N836" s="16" t="s">
        <v>340</v>
      </c>
      <c r="O836" s="16" t="s">
        <v>341</v>
      </c>
    </row>
    <row r="837" spans="1:15" hidden="1">
      <c r="A837" s="15">
        <v>969</v>
      </c>
      <c r="B837" s="16">
        <v>301</v>
      </c>
      <c r="C837" s="17" t="s">
        <v>64</v>
      </c>
      <c r="D837" s="18">
        <v>71946587</v>
      </c>
      <c r="E837" s="18">
        <v>71946587</v>
      </c>
      <c r="F837" s="18">
        <v>71946587</v>
      </c>
      <c r="G837" s="17" t="s">
        <v>4568</v>
      </c>
      <c r="H837" s="16" t="s">
        <v>3597</v>
      </c>
      <c r="I837" s="35" t="s">
        <v>3598</v>
      </c>
      <c r="J837" s="16" t="s">
        <v>74</v>
      </c>
      <c r="K837" s="16" t="s">
        <v>3599</v>
      </c>
      <c r="L837" s="16" t="s">
        <v>3600</v>
      </c>
      <c r="M837" s="16" t="s">
        <v>339</v>
      </c>
      <c r="N837" s="16" t="s">
        <v>340</v>
      </c>
      <c r="O837" s="16" t="s">
        <v>341</v>
      </c>
    </row>
    <row r="838" spans="1:15" hidden="1">
      <c r="A838" s="15">
        <v>970</v>
      </c>
      <c r="B838" s="16">
        <v>301</v>
      </c>
      <c r="C838" s="17" t="s">
        <v>64</v>
      </c>
      <c r="D838" s="18">
        <v>71980595</v>
      </c>
      <c r="E838" s="18">
        <v>71980595</v>
      </c>
      <c r="F838" s="18">
        <v>71980595</v>
      </c>
      <c r="G838" s="17" t="s">
        <v>4571</v>
      </c>
      <c r="H838" s="16" t="s">
        <v>3597</v>
      </c>
      <c r="I838" s="35" t="s">
        <v>3598</v>
      </c>
      <c r="J838" s="16" t="s">
        <v>74</v>
      </c>
      <c r="K838" s="16" t="s">
        <v>3599</v>
      </c>
      <c r="L838" s="16" t="s">
        <v>3600</v>
      </c>
      <c r="M838" s="16" t="s">
        <v>76</v>
      </c>
      <c r="N838" s="16" t="s">
        <v>76</v>
      </c>
      <c r="O838" s="16" t="s">
        <v>76</v>
      </c>
    </row>
    <row r="839" spans="1:15" hidden="1">
      <c r="A839" s="15">
        <v>971</v>
      </c>
      <c r="B839" s="16">
        <v>301</v>
      </c>
      <c r="C839" s="17" t="s">
        <v>64</v>
      </c>
      <c r="D839" s="18">
        <v>1079172261</v>
      </c>
      <c r="E839" s="18">
        <v>1079172261</v>
      </c>
      <c r="F839" s="18">
        <v>1079172261</v>
      </c>
      <c r="G839" s="17" t="s">
        <v>4575</v>
      </c>
      <c r="H839" s="16" t="s">
        <v>3597</v>
      </c>
      <c r="I839" s="35" t="s">
        <v>3598</v>
      </c>
      <c r="J839" s="16" t="s">
        <v>74</v>
      </c>
      <c r="K839" s="16" t="s">
        <v>3599</v>
      </c>
      <c r="L839" s="16" t="s">
        <v>3600</v>
      </c>
      <c r="M839" s="16" t="s">
        <v>478</v>
      </c>
      <c r="N839" s="16" t="s">
        <v>771</v>
      </c>
      <c r="O839" s="16" t="s">
        <v>772</v>
      </c>
    </row>
    <row r="840" spans="1:15" hidden="1">
      <c r="A840" s="15">
        <v>972</v>
      </c>
      <c r="B840" s="16">
        <v>301</v>
      </c>
      <c r="C840" s="17" t="s">
        <v>64</v>
      </c>
      <c r="D840" s="18">
        <v>72002822</v>
      </c>
      <c r="E840" s="18">
        <v>72002822</v>
      </c>
      <c r="F840" s="18">
        <v>72002822</v>
      </c>
      <c r="G840" s="17" t="s">
        <v>4578</v>
      </c>
      <c r="H840" s="16" t="s">
        <v>3597</v>
      </c>
      <c r="I840" s="35" t="s">
        <v>3598</v>
      </c>
      <c r="J840" s="16" t="s">
        <v>74</v>
      </c>
      <c r="K840" s="16" t="s">
        <v>3599</v>
      </c>
      <c r="L840" s="16" t="s">
        <v>3600</v>
      </c>
      <c r="M840" s="16" t="s">
        <v>421</v>
      </c>
      <c r="N840" s="16" t="s">
        <v>2300</v>
      </c>
      <c r="O840" s="16" t="s">
        <v>423</v>
      </c>
    </row>
    <row r="841" spans="1:15">
      <c r="A841" s="15">
        <v>973</v>
      </c>
      <c r="B841" s="16">
        <v>301</v>
      </c>
      <c r="C841" s="80" t="s">
        <v>112</v>
      </c>
      <c r="D841" s="81">
        <v>1007269308</v>
      </c>
      <c r="E841" s="81" t="e">
        <v>#N/A</v>
      </c>
      <c r="F841" s="81">
        <v>1007269308</v>
      </c>
      <c r="G841" s="17" t="s">
        <v>4583</v>
      </c>
      <c r="H841" s="16" t="s">
        <v>3597</v>
      </c>
      <c r="I841" s="35" t="s">
        <v>3598</v>
      </c>
      <c r="J841" s="16" t="s">
        <v>74</v>
      </c>
      <c r="K841" s="16" t="s">
        <v>3599</v>
      </c>
      <c r="L841" s="16" t="s">
        <v>3600</v>
      </c>
      <c r="M841" s="16" t="s">
        <v>433</v>
      </c>
      <c r="N841" s="16" t="s">
        <v>662</v>
      </c>
      <c r="O841" s="16" t="s">
        <v>663</v>
      </c>
    </row>
    <row r="842" spans="1:15" hidden="1">
      <c r="A842" s="15">
        <v>974</v>
      </c>
      <c r="B842" s="16">
        <v>301</v>
      </c>
      <c r="C842" s="17" t="s">
        <v>64</v>
      </c>
      <c r="D842" s="18">
        <v>1121420217</v>
      </c>
      <c r="E842" s="18">
        <v>1121420217</v>
      </c>
      <c r="F842" s="18">
        <v>1121420217</v>
      </c>
      <c r="G842" s="17" t="s">
        <v>4588</v>
      </c>
      <c r="H842" s="16" t="s">
        <v>3597</v>
      </c>
      <c r="I842" s="35" t="s">
        <v>3598</v>
      </c>
      <c r="J842" s="16" t="s">
        <v>74</v>
      </c>
      <c r="K842" s="16" t="s">
        <v>3599</v>
      </c>
      <c r="L842" s="16" t="s">
        <v>3600</v>
      </c>
      <c r="M842" s="16" t="s">
        <v>433</v>
      </c>
      <c r="N842" s="16" t="s">
        <v>662</v>
      </c>
      <c r="O842" s="16" t="s">
        <v>663</v>
      </c>
    </row>
    <row r="843" spans="1:15" hidden="1">
      <c r="A843" s="15">
        <v>975</v>
      </c>
      <c r="B843" s="16">
        <v>301</v>
      </c>
      <c r="C843" s="17" t="s">
        <v>64</v>
      </c>
      <c r="D843" s="18">
        <v>72047653</v>
      </c>
      <c r="E843" s="18">
        <v>72047653</v>
      </c>
      <c r="F843" s="18">
        <v>72047653</v>
      </c>
      <c r="G843" s="17" t="s">
        <v>4591</v>
      </c>
      <c r="H843" s="16" t="s">
        <v>3597</v>
      </c>
      <c r="I843" s="35" t="s">
        <v>3598</v>
      </c>
      <c r="J843" s="16" t="s">
        <v>74</v>
      </c>
      <c r="K843" s="16" t="s">
        <v>3599</v>
      </c>
      <c r="L843" s="16" t="s">
        <v>3600</v>
      </c>
      <c r="M843" s="16" t="s">
        <v>421</v>
      </c>
      <c r="N843" s="16" t="s">
        <v>581</v>
      </c>
      <c r="O843" s="16" t="s">
        <v>582</v>
      </c>
    </row>
    <row r="844" spans="1:15" hidden="1">
      <c r="A844" s="15">
        <v>976</v>
      </c>
      <c r="B844" s="16">
        <v>301</v>
      </c>
      <c r="C844" s="17" t="s">
        <v>64</v>
      </c>
      <c r="D844" s="18">
        <v>72192642</v>
      </c>
      <c r="E844" s="18">
        <v>72192642</v>
      </c>
      <c r="F844" s="18">
        <v>72192642</v>
      </c>
      <c r="G844" s="17" t="s">
        <v>4594</v>
      </c>
      <c r="H844" s="16" t="s">
        <v>3597</v>
      </c>
      <c r="I844" s="35" t="s">
        <v>3598</v>
      </c>
      <c r="J844" s="16" t="s">
        <v>74</v>
      </c>
      <c r="K844" s="16" t="s">
        <v>3599</v>
      </c>
      <c r="L844" s="16" t="s">
        <v>3600</v>
      </c>
      <c r="M844" s="16" t="s">
        <v>339</v>
      </c>
      <c r="N844" s="16" t="s">
        <v>340</v>
      </c>
      <c r="O844" s="16" t="s">
        <v>341</v>
      </c>
    </row>
    <row r="845" spans="1:15" hidden="1">
      <c r="A845" s="15">
        <v>977</v>
      </c>
      <c r="B845" s="16">
        <v>301</v>
      </c>
      <c r="C845" s="17" t="s">
        <v>64</v>
      </c>
      <c r="D845" s="18">
        <v>72209021</v>
      </c>
      <c r="E845" s="18">
        <v>72209021</v>
      </c>
      <c r="F845" s="18">
        <v>72209021</v>
      </c>
      <c r="G845" s="17" t="s">
        <v>4598</v>
      </c>
      <c r="H845" s="16" t="s">
        <v>3597</v>
      </c>
      <c r="I845" s="35" t="s">
        <v>3598</v>
      </c>
      <c r="J845" s="16" t="s">
        <v>74</v>
      </c>
      <c r="K845" s="16" t="s">
        <v>3599</v>
      </c>
      <c r="L845" s="16" t="s">
        <v>3600</v>
      </c>
      <c r="M845" s="16" t="s">
        <v>421</v>
      </c>
      <c r="N845" s="16" t="s">
        <v>4599</v>
      </c>
      <c r="O845" s="16" t="s">
        <v>582</v>
      </c>
    </row>
    <row r="846" spans="1:15" hidden="1">
      <c r="A846" s="15">
        <v>978</v>
      </c>
      <c r="B846" s="16">
        <v>301</v>
      </c>
      <c r="C846" s="17" t="s">
        <v>64</v>
      </c>
      <c r="D846" s="18">
        <v>72230839</v>
      </c>
      <c r="E846" s="18">
        <v>72230839</v>
      </c>
      <c r="F846" s="18">
        <v>72230839</v>
      </c>
      <c r="G846" s="17" t="s">
        <v>4602</v>
      </c>
      <c r="H846" s="16" t="s">
        <v>3597</v>
      </c>
      <c r="I846" s="35" t="s">
        <v>3598</v>
      </c>
      <c r="J846" s="16" t="s">
        <v>74</v>
      </c>
      <c r="K846" s="16" t="s">
        <v>3599</v>
      </c>
      <c r="L846" s="16" t="s">
        <v>3600</v>
      </c>
      <c r="M846" s="16" t="s">
        <v>421</v>
      </c>
      <c r="N846" s="16" t="s">
        <v>581</v>
      </c>
      <c r="O846" s="16" t="s">
        <v>582</v>
      </c>
    </row>
    <row r="847" spans="1:15" hidden="1">
      <c r="A847" s="15">
        <v>979</v>
      </c>
      <c r="B847" s="16">
        <v>301</v>
      </c>
      <c r="C847" s="17" t="s">
        <v>64</v>
      </c>
      <c r="D847" s="18">
        <v>72235768</v>
      </c>
      <c r="E847" s="18">
        <v>72235768</v>
      </c>
      <c r="F847" s="18">
        <v>72235768</v>
      </c>
      <c r="G847" s="17" t="s">
        <v>4605</v>
      </c>
      <c r="H847" s="16" t="s">
        <v>3597</v>
      </c>
      <c r="I847" s="35" t="s">
        <v>3598</v>
      </c>
      <c r="J847" s="16" t="s">
        <v>74</v>
      </c>
      <c r="K847" s="16" t="s">
        <v>3599</v>
      </c>
      <c r="L847" s="16" t="s">
        <v>3600</v>
      </c>
      <c r="M847" s="16" t="s">
        <v>421</v>
      </c>
      <c r="N847" s="16" t="s">
        <v>581</v>
      </c>
      <c r="O847" s="16" t="s">
        <v>582</v>
      </c>
    </row>
    <row r="848" spans="1:15">
      <c r="A848" s="15">
        <v>980</v>
      </c>
      <c r="B848" s="16">
        <v>301</v>
      </c>
      <c r="C848" s="17" t="s">
        <v>112</v>
      </c>
      <c r="D848" s="18">
        <v>31436371</v>
      </c>
      <c r="E848" s="18" t="e">
        <v>#N/A</v>
      </c>
      <c r="F848" s="18">
        <v>31436371</v>
      </c>
      <c r="G848" s="17" t="s">
        <v>4608</v>
      </c>
      <c r="H848" s="16" t="s">
        <v>3597</v>
      </c>
      <c r="I848" s="35" t="s">
        <v>3598</v>
      </c>
      <c r="J848" s="16" t="s">
        <v>74</v>
      </c>
      <c r="K848" s="16" t="s">
        <v>3599</v>
      </c>
      <c r="L848" s="16" t="s">
        <v>3600</v>
      </c>
      <c r="M848" s="16" t="s">
        <v>339</v>
      </c>
      <c r="N848" s="16" t="s">
        <v>3877</v>
      </c>
      <c r="O848" s="16" t="s">
        <v>341</v>
      </c>
    </row>
    <row r="849" spans="1:15" hidden="1">
      <c r="A849" s="15">
        <v>981</v>
      </c>
      <c r="B849" s="16">
        <v>301</v>
      </c>
      <c r="C849" s="17" t="s">
        <v>64</v>
      </c>
      <c r="D849" s="18">
        <v>72245542</v>
      </c>
      <c r="E849" s="18">
        <v>72245542</v>
      </c>
      <c r="F849" s="18">
        <v>72245542</v>
      </c>
      <c r="G849" s="17" t="s">
        <v>4613</v>
      </c>
      <c r="H849" s="16" t="s">
        <v>3597</v>
      </c>
      <c r="I849" s="35" t="s">
        <v>3598</v>
      </c>
      <c r="J849" s="16" t="s">
        <v>74</v>
      </c>
      <c r="K849" s="16" t="s">
        <v>3599</v>
      </c>
      <c r="L849" s="16" t="s">
        <v>3600</v>
      </c>
      <c r="M849" s="16" t="s">
        <v>421</v>
      </c>
      <c r="N849" s="16" t="s">
        <v>4599</v>
      </c>
      <c r="O849" s="16" t="s">
        <v>582</v>
      </c>
    </row>
    <row r="850" spans="1:15">
      <c r="A850" s="15">
        <v>982</v>
      </c>
      <c r="B850" s="16">
        <v>301</v>
      </c>
      <c r="C850" s="17" t="s">
        <v>64</v>
      </c>
      <c r="D850" s="18">
        <v>72250438</v>
      </c>
      <c r="E850" s="18" t="e">
        <v>#N/A</v>
      </c>
      <c r="F850" s="18">
        <v>72250438</v>
      </c>
      <c r="G850" s="17" t="s">
        <v>4617</v>
      </c>
      <c r="H850" s="16" t="s">
        <v>3597</v>
      </c>
      <c r="I850" s="35" t="s">
        <v>3598</v>
      </c>
      <c r="J850" s="16" t="s">
        <v>74</v>
      </c>
      <c r="K850" s="16" t="s">
        <v>3599</v>
      </c>
      <c r="L850" s="16" t="s">
        <v>3600</v>
      </c>
      <c r="M850" s="16" t="s">
        <v>421</v>
      </c>
      <c r="N850" s="16" t="s">
        <v>3836</v>
      </c>
      <c r="O850" s="16" t="s">
        <v>545</v>
      </c>
    </row>
    <row r="851" spans="1:15" hidden="1">
      <c r="A851" s="15">
        <v>983</v>
      </c>
      <c r="B851" s="16">
        <v>301</v>
      </c>
      <c r="C851" s="17" t="s">
        <v>64</v>
      </c>
      <c r="D851" s="18">
        <v>72266537</v>
      </c>
      <c r="E851" s="18">
        <v>72266537</v>
      </c>
      <c r="F851" s="18">
        <v>72266537</v>
      </c>
      <c r="G851" s="17" t="s">
        <v>4620</v>
      </c>
      <c r="H851" s="16" t="s">
        <v>3597</v>
      </c>
      <c r="I851" s="35" t="s">
        <v>3598</v>
      </c>
      <c r="J851" s="16" t="s">
        <v>74</v>
      </c>
      <c r="K851" s="16" t="s">
        <v>3599</v>
      </c>
      <c r="L851" s="16" t="s">
        <v>3600</v>
      </c>
      <c r="M851" s="16" t="s">
        <v>421</v>
      </c>
      <c r="N851" s="16" t="s">
        <v>581</v>
      </c>
      <c r="O851" s="16" t="s">
        <v>582</v>
      </c>
    </row>
    <row r="852" spans="1:15" hidden="1">
      <c r="A852" s="15">
        <v>984</v>
      </c>
      <c r="B852" s="16">
        <v>301</v>
      </c>
      <c r="C852" s="17" t="s">
        <v>64</v>
      </c>
      <c r="D852" s="18">
        <v>72278533</v>
      </c>
      <c r="E852" s="18">
        <v>72278533</v>
      </c>
      <c r="F852" s="18">
        <v>72278533</v>
      </c>
      <c r="G852" s="17" t="s">
        <v>4623</v>
      </c>
      <c r="H852" s="16" t="s">
        <v>3597</v>
      </c>
      <c r="I852" s="35" t="s">
        <v>3598</v>
      </c>
      <c r="J852" s="16" t="s">
        <v>74</v>
      </c>
      <c r="K852" s="16" t="s">
        <v>3599</v>
      </c>
      <c r="L852" s="16" t="s">
        <v>3600</v>
      </c>
      <c r="M852" s="16" t="s">
        <v>76</v>
      </c>
      <c r="N852" s="16" t="s">
        <v>76</v>
      </c>
      <c r="O852" s="16" t="s">
        <v>76</v>
      </c>
    </row>
    <row r="853" spans="1:15" hidden="1">
      <c r="A853" s="15">
        <v>985</v>
      </c>
      <c r="B853" s="16">
        <v>301</v>
      </c>
      <c r="C853" s="17" t="s">
        <v>64</v>
      </c>
      <c r="D853" s="18">
        <v>72283842</v>
      </c>
      <c r="E853" s="18">
        <v>72283842</v>
      </c>
      <c r="F853" s="18">
        <v>72283842</v>
      </c>
      <c r="G853" s="17" t="s">
        <v>4627</v>
      </c>
      <c r="H853" s="16" t="s">
        <v>3597</v>
      </c>
      <c r="I853" s="35" t="s">
        <v>3598</v>
      </c>
      <c r="J853" s="16" t="s">
        <v>74</v>
      </c>
      <c r="K853" s="16" t="s">
        <v>3599</v>
      </c>
      <c r="L853" s="16" t="s">
        <v>3600</v>
      </c>
      <c r="M853" s="16" t="s">
        <v>145</v>
      </c>
      <c r="N853" s="16" t="s">
        <v>1314</v>
      </c>
      <c r="O853" s="16" t="s">
        <v>559</v>
      </c>
    </row>
    <row r="854" spans="1:15" hidden="1">
      <c r="A854" s="15">
        <v>986</v>
      </c>
      <c r="B854" s="16">
        <v>301</v>
      </c>
      <c r="C854" s="17" t="s">
        <v>64</v>
      </c>
      <c r="D854" s="18">
        <v>72286292</v>
      </c>
      <c r="E854" s="18">
        <v>72286292</v>
      </c>
      <c r="F854" s="18">
        <v>72286292</v>
      </c>
      <c r="G854" s="17" t="s">
        <v>4631</v>
      </c>
      <c r="H854" s="16" t="s">
        <v>3597</v>
      </c>
      <c r="I854" s="35" t="s">
        <v>3598</v>
      </c>
      <c r="J854" s="16" t="s">
        <v>74</v>
      </c>
      <c r="K854" s="16" t="s">
        <v>3599</v>
      </c>
      <c r="L854" s="16" t="s">
        <v>3600</v>
      </c>
      <c r="M854" s="16" t="s">
        <v>421</v>
      </c>
      <c r="N854" s="16" t="s">
        <v>581</v>
      </c>
      <c r="O854" s="16" t="s">
        <v>582</v>
      </c>
    </row>
    <row r="855" spans="1:15" hidden="1">
      <c r="A855" s="15">
        <v>987</v>
      </c>
      <c r="B855" s="16">
        <v>301</v>
      </c>
      <c r="C855" s="17" t="s">
        <v>64</v>
      </c>
      <c r="D855" s="18">
        <v>73021940</v>
      </c>
      <c r="E855" s="18">
        <v>73021940</v>
      </c>
      <c r="F855" s="18">
        <v>73021940</v>
      </c>
      <c r="G855" s="17" t="s">
        <v>4634</v>
      </c>
      <c r="H855" s="16" t="s">
        <v>3597</v>
      </c>
      <c r="I855" s="35" t="s">
        <v>3598</v>
      </c>
      <c r="J855" s="16" t="s">
        <v>74</v>
      </c>
      <c r="K855" s="16" t="s">
        <v>3599</v>
      </c>
      <c r="L855" s="16" t="s">
        <v>3600</v>
      </c>
      <c r="M855" s="16" t="s">
        <v>433</v>
      </c>
      <c r="N855" s="16" t="s">
        <v>662</v>
      </c>
      <c r="O855" s="16" t="s">
        <v>663</v>
      </c>
    </row>
    <row r="856" spans="1:15" hidden="1">
      <c r="A856" s="15">
        <v>988</v>
      </c>
      <c r="B856" s="16">
        <v>301</v>
      </c>
      <c r="C856" s="17" t="s">
        <v>64</v>
      </c>
      <c r="D856" s="18">
        <v>73205362</v>
      </c>
      <c r="E856" s="18">
        <v>73205362</v>
      </c>
      <c r="F856" s="18">
        <v>73205362</v>
      </c>
      <c r="G856" s="17" t="s">
        <v>4639</v>
      </c>
      <c r="H856" s="16" t="s">
        <v>3597</v>
      </c>
      <c r="I856" s="35" t="s">
        <v>3598</v>
      </c>
      <c r="J856" s="16" t="s">
        <v>74</v>
      </c>
      <c r="K856" s="16" t="s">
        <v>3599</v>
      </c>
      <c r="L856" s="16" t="s">
        <v>3600</v>
      </c>
      <c r="M856" s="16" t="s">
        <v>76</v>
      </c>
      <c r="N856" s="16" t="s">
        <v>76</v>
      </c>
      <c r="O856" s="16" t="s">
        <v>76</v>
      </c>
    </row>
    <row r="857" spans="1:15" hidden="1">
      <c r="A857" s="15">
        <v>989</v>
      </c>
      <c r="B857" s="16">
        <v>301</v>
      </c>
      <c r="C857" s="17" t="s">
        <v>64</v>
      </c>
      <c r="D857" s="18">
        <v>74130992</v>
      </c>
      <c r="E857" s="18">
        <v>74130992</v>
      </c>
      <c r="F857" s="18">
        <v>74130992</v>
      </c>
      <c r="G857" s="17" t="s">
        <v>4642</v>
      </c>
      <c r="H857" s="16" t="s">
        <v>3597</v>
      </c>
      <c r="I857" s="35" t="s">
        <v>3598</v>
      </c>
      <c r="J857" s="16" t="s">
        <v>74</v>
      </c>
      <c r="K857" s="16" t="s">
        <v>3599</v>
      </c>
      <c r="L857" s="16" t="s">
        <v>3600</v>
      </c>
      <c r="M857" s="16" t="s">
        <v>76</v>
      </c>
      <c r="N857" s="16" t="s">
        <v>76</v>
      </c>
      <c r="O857" s="16" t="s">
        <v>76</v>
      </c>
    </row>
    <row r="858" spans="1:15">
      <c r="A858" s="15">
        <v>990</v>
      </c>
      <c r="B858" s="16">
        <v>301</v>
      </c>
      <c r="C858" s="17" t="s">
        <v>64</v>
      </c>
      <c r="D858" s="18">
        <v>74348167</v>
      </c>
      <c r="E858" s="18" t="e">
        <v>#N/A</v>
      </c>
      <c r="F858" s="18" t="e">
        <v>#N/A</v>
      </c>
      <c r="G858" s="17" t="s">
        <v>4646</v>
      </c>
      <c r="H858" s="16" t="s">
        <v>3597</v>
      </c>
      <c r="I858" s="35" t="s">
        <v>3598</v>
      </c>
      <c r="J858" s="16" t="s">
        <v>74</v>
      </c>
      <c r="K858" s="16" t="s">
        <v>3599</v>
      </c>
      <c r="L858" s="16" t="s">
        <v>3600</v>
      </c>
      <c r="M858" s="16" t="s">
        <v>671</v>
      </c>
      <c r="N858" s="16" t="s">
        <v>4647</v>
      </c>
      <c r="O858" s="16" t="s">
        <v>692</v>
      </c>
    </row>
    <row r="859" spans="1:15" hidden="1">
      <c r="A859" s="15">
        <v>991</v>
      </c>
      <c r="B859" s="16">
        <v>301</v>
      </c>
      <c r="C859" s="17" t="s">
        <v>64</v>
      </c>
      <c r="D859" s="18">
        <v>74352278</v>
      </c>
      <c r="E859" s="18">
        <v>74352278</v>
      </c>
      <c r="F859" s="18">
        <v>74352278</v>
      </c>
      <c r="G859" s="17" t="s">
        <v>4650</v>
      </c>
      <c r="H859" s="16" t="s">
        <v>3597</v>
      </c>
      <c r="I859" s="35" t="s">
        <v>3598</v>
      </c>
      <c r="J859" s="16" t="s">
        <v>74</v>
      </c>
      <c r="K859" s="16" t="s">
        <v>3599</v>
      </c>
      <c r="L859" s="16" t="s">
        <v>3600</v>
      </c>
      <c r="M859" s="16" t="s">
        <v>671</v>
      </c>
      <c r="N859" s="16" t="s">
        <v>691</v>
      </c>
      <c r="O859" s="16" t="s">
        <v>692</v>
      </c>
    </row>
    <row r="860" spans="1:15">
      <c r="A860" s="15">
        <v>992</v>
      </c>
      <c r="B860" s="16">
        <v>301</v>
      </c>
      <c r="C860" s="17" t="s">
        <v>64</v>
      </c>
      <c r="D860" s="18">
        <v>74375389</v>
      </c>
      <c r="E860" s="18" t="e">
        <v>#N/A</v>
      </c>
      <c r="F860" s="18">
        <v>74375389</v>
      </c>
      <c r="G860" s="17" t="s">
        <v>4653</v>
      </c>
      <c r="H860" s="16" t="s">
        <v>3597</v>
      </c>
      <c r="I860" s="35" t="s">
        <v>3598</v>
      </c>
      <c r="J860" s="16" t="s">
        <v>74</v>
      </c>
      <c r="K860" s="16" t="s">
        <v>3599</v>
      </c>
      <c r="L860" s="16" t="s">
        <v>3600</v>
      </c>
      <c r="M860" s="16" t="s">
        <v>433</v>
      </c>
      <c r="N860" s="16" t="s">
        <v>496</v>
      </c>
      <c r="O860" s="16" t="s">
        <v>497</v>
      </c>
    </row>
    <row r="861" spans="1:15" hidden="1">
      <c r="A861" s="15">
        <v>993</v>
      </c>
      <c r="B861" s="16">
        <v>301</v>
      </c>
      <c r="C861" s="17" t="s">
        <v>64</v>
      </c>
      <c r="D861" s="18">
        <v>76141090</v>
      </c>
      <c r="E861" s="18">
        <v>76141090</v>
      </c>
      <c r="F861" s="18">
        <v>76141090</v>
      </c>
      <c r="G861" s="17" t="s">
        <v>4658</v>
      </c>
      <c r="H861" s="16" t="s">
        <v>3597</v>
      </c>
      <c r="I861" s="35" t="s">
        <v>3598</v>
      </c>
      <c r="J861" s="16" t="s">
        <v>74</v>
      </c>
      <c r="K861" s="16" t="s">
        <v>3599</v>
      </c>
      <c r="L861" s="16" t="s">
        <v>3600</v>
      </c>
      <c r="M861" s="16" t="s">
        <v>463</v>
      </c>
      <c r="N861" s="16" t="s">
        <v>3902</v>
      </c>
      <c r="O861" s="16" t="s">
        <v>465</v>
      </c>
    </row>
    <row r="862" spans="1:15" hidden="1">
      <c r="A862" s="15">
        <v>994</v>
      </c>
      <c r="B862" s="16">
        <v>301</v>
      </c>
      <c r="C862" s="17" t="s">
        <v>64</v>
      </c>
      <c r="D862" s="18">
        <v>76229792</v>
      </c>
      <c r="E862" s="18">
        <v>76229792</v>
      </c>
      <c r="F862" s="18">
        <v>76229792</v>
      </c>
      <c r="G862" s="17" t="s">
        <v>4662</v>
      </c>
      <c r="H862" s="16" t="s">
        <v>3597</v>
      </c>
      <c r="I862" s="35" t="s">
        <v>3598</v>
      </c>
      <c r="J862" s="16" t="s">
        <v>74</v>
      </c>
      <c r="K862" s="16" t="s">
        <v>3599</v>
      </c>
      <c r="L862" s="16" t="s">
        <v>3600</v>
      </c>
      <c r="M862" s="16" t="s">
        <v>463</v>
      </c>
      <c r="N862" s="16" t="s">
        <v>4664</v>
      </c>
      <c r="O862" s="16" t="s">
        <v>465</v>
      </c>
    </row>
    <row r="863" spans="1:15" hidden="1">
      <c r="A863" s="15">
        <v>995</v>
      </c>
      <c r="B863" s="16">
        <v>301</v>
      </c>
      <c r="C863" s="17" t="s">
        <v>64</v>
      </c>
      <c r="D863" s="18">
        <v>76229946</v>
      </c>
      <c r="E863" s="18">
        <v>76229946</v>
      </c>
      <c r="F863" s="18">
        <v>76229946</v>
      </c>
      <c r="G863" s="17" t="s">
        <v>4667</v>
      </c>
      <c r="H863" s="16" t="s">
        <v>3597</v>
      </c>
      <c r="I863" s="35" t="s">
        <v>3598</v>
      </c>
      <c r="J863" s="16" t="s">
        <v>74</v>
      </c>
      <c r="K863" s="16" t="s">
        <v>3599</v>
      </c>
      <c r="L863" s="16" t="s">
        <v>3600</v>
      </c>
      <c r="M863" s="16" t="s">
        <v>433</v>
      </c>
      <c r="N863" s="16" t="s">
        <v>4668</v>
      </c>
      <c r="O863" s="16" t="s">
        <v>435</v>
      </c>
    </row>
    <row r="864" spans="1:15" hidden="1">
      <c r="A864" s="15">
        <v>996</v>
      </c>
      <c r="B864" s="16">
        <v>301</v>
      </c>
      <c r="C864" s="17" t="s">
        <v>64</v>
      </c>
      <c r="D864" s="18">
        <v>76285566</v>
      </c>
      <c r="E864" s="18">
        <v>76285566</v>
      </c>
      <c r="F864" s="18">
        <v>76285566</v>
      </c>
      <c r="G864" s="17" t="s">
        <v>4672</v>
      </c>
      <c r="H864" s="16" t="s">
        <v>3597</v>
      </c>
      <c r="I864" s="35" t="s">
        <v>3598</v>
      </c>
      <c r="J864" s="16" t="s">
        <v>74</v>
      </c>
      <c r="K864" s="16" t="s">
        <v>3599</v>
      </c>
      <c r="L864" s="16" t="s">
        <v>3600</v>
      </c>
      <c r="M864" s="16" t="s">
        <v>76</v>
      </c>
      <c r="N864" s="16" t="s">
        <v>76</v>
      </c>
      <c r="O864" s="16" t="s">
        <v>76</v>
      </c>
    </row>
    <row r="865" spans="1:15" hidden="1">
      <c r="A865" s="15">
        <v>997</v>
      </c>
      <c r="B865" s="16">
        <v>301</v>
      </c>
      <c r="C865" s="17" t="s">
        <v>64</v>
      </c>
      <c r="D865" s="18">
        <v>76298556</v>
      </c>
      <c r="E865" s="18">
        <v>76298556</v>
      </c>
      <c r="F865" s="18">
        <v>76298556</v>
      </c>
      <c r="G865" s="17" t="s">
        <v>4676</v>
      </c>
      <c r="H865" s="16" t="s">
        <v>3597</v>
      </c>
      <c r="I865" s="35" t="s">
        <v>3598</v>
      </c>
      <c r="J865" s="16" t="s">
        <v>74</v>
      </c>
      <c r="K865" s="16" t="s">
        <v>3599</v>
      </c>
      <c r="L865" s="16" t="s">
        <v>3600</v>
      </c>
      <c r="M865" s="16" t="s">
        <v>463</v>
      </c>
      <c r="N865" s="16" t="s">
        <v>3907</v>
      </c>
      <c r="O865" s="16" t="s">
        <v>465</v>
      </c>
    </row>
    <row r="866" spans="1:15" hidden="1">
      <c r="A866" s="15">
        <v>998</v>
      </c>
      <c r="B866" s="16">
        <v>301</v>
      </c>
      <c r="C866" s="17" t="s">
        <v>64</v>
      </c>
      <c r="D866" s="18">
        <v>76304916</v>
      </c>
      <c r="E866" s="18">
        <v>76304916</v>
      </c>
      <c r="F866" s="18">
        <v>76304916</v>
      </c>
      <c r="G866" s="17" t="s">
        <v>4679</v>
      </c>
      <c r="H866" s="16" t="s">
        <v>3597</v>
      </c>
      <c r="I866" s="35" t="s">
        <v>3598</v>
      </c>
      <c r="J866" s="16" t="s">
        <v>74</v>
      </c>
      <c r="K866" s="16" t="s">
        <v>3599</v>
      </c>
      <c r="L866" s="16" t="s">
        <v>3600</v>
      </c>
      <c r="M866" s="16" t="s">
        <v>433</v>
      </c>
      <c r="N866" s="16" t="s">
        <v>434</v>
      </c>
      <c r="O866" s="16" t="s">
        <v>435</v>
      </c>
    </row>
    <row r="867" spans="1:15">
      <c r="A867" s="15">
        <v>999</v>
      </c>
      <c r="B867" s="16">
        <v>301</v>
      </c>
      <c r="C867" s="17" t="s">
        <v>64</v>
      </c>
      <c r="D867" s="18">
        <v>76324789</v>
      </c>
      <c r="E867" s="18" t="e">
        <v>#N/A</v>
      </c>
      <c r="F867" s="18">
        <v>76324789</v>
      </c>
      <c r="G867" s="17" t="s">
        <v>4683</v>
      </c>
      <c r="H867" s="16" t="s">
        <v>3597</v>
      </c>
      <c r="I867" s="35" t="s">
        <v>3598</v>
      </c>
      <c r="J867" s="16" t="s">
        <v>74</v>
      </c>
      <c r="K867" s="16" t="s">
        <v>3599</v>
      </c>
      <c r="L867" s="16" t="s">
        <v>3600</v>
      </c>
      <c r="M867" s="16" t="s">
        <v>463</v>
      </c>
      <c r="N867" s="16" t="s">
        <v>464</v>
      </c>
      <c r="O867" s="16" t="s">
        <v>465</v>
      </c>
    </row>
    <row r="868" spans="1:15">
      <c r="A868" s="15">
        <v>1001</v>
      </c>
      <c r="B868" s="16">
        <v>301</v>
      </c>
      <c r="C868" s="17" t="s">
        <v>64</v>
      </c>
      <c r="D868" s="18">
        <v>77132175</v>
      </c>
      <c r="E868" s="18" t="e">
        <v>#N/A</v>
      </c>
      <c r="F868" s="18">
        <v>77132175</v>
      </c>
      <c r="G868" s="17" t="s">
        <v>4686</v>
      </c>
      <c r="H868" s="16" t="s">
        <v>3597</v>
      </c>
      <c r="I868" s="35" t="s">
        <v>3598</v>
      </c>
      <c r="J868" s="16" t="s">
        <v>74</v>
      </c>
      <c r="K868" s="16" t="s">
        <v>3599</v>
      </c>
      <c r="L868" s="16" t="s">
        <v>3600</v>
      </c>
      <c r="M868" s="16" t="s">
        <v>421</v>
      </c>
      <c r="N868" s="16" t="s">
        <v>422</v>
      </c>
      <c r="O868" s="16" t="s">
        <v>423</v>
      </c>
    </row>
    <row r="869" spans="1:15" hidden="1">
      <c r="A869" s="15">
        <v>1002</v>
      </c>
      <c r="B869" s="16">
        <v>301</v>
      </c>
      <c r="C869" s="17" t="s">
        <v>64</v>
      </c>
      <c r="D869" s="18">
        <v>77155967</v>
      </c>
      <c r="E869" s="18">
        <v>77155967</v>
      </c>
      <c r="F869" s="18">
        <v>77155967</v>
      </c>
      <c r="G869" s="17" t="s">
        <v>4691</v>
      </c>
      <c r="H869" s="16" t="s">
        <v>3597</v>
      </c>
      <c r="I869" s="35" t="s">
        <v>3598</v>
      </c>
      <c r="J869" s="16" t="s">
        <v>74</v>
      </c>
      <c r="K869" s="16" t="s">
        <v>3599</v>
      </c>
      <c r="L869" s="16" t="s">
        <v>3600</v>
      </c>
      <c r="M869" s="16" t="s">
        <v>421</v>
      </c>
      <c r="N869" s="16" t="s">
        <v>2300</v>
      </c>
      <c r="O869" s="16" t="s">
        <v>423</v>
      </c>
    </row>
    <row r="870" spans="1:15" hidden="1">
      <c r="A870" s="15">
        <v>1003</v>
      </c>
      <c r="B870" s="16">
        <v>301</v>
      </c>
      <c r="C870" s="17" t="s">
        <v>64</v>
      </c>
      <c r="D870" s="18">
        <v>77162360</v>
      </c>
      <c r="E870" s="18">
        <v>77162360</v>
      </c>
      <c r="F870" s="18">
        <v>77162360</v>
      </c>
      <c r="G870" s="17" t="s">
        <v>4694</v>
      </c>
      <c r="H870" s="16" t="s">
        <v>3597</v>
      </c>
      <c r="I870" s="35" t="s">
        <v>3598</v>
      </c>
      <c r="J870" s="16" t="s">
        <v>74</v>
      </c>
      <c r="K870" s="16" t="s">
        <v>3599</v>
      </c>
      <c r="L870" s="16" t="s">
        <v>3600</v>
      </c>
      <c r="M870" s="16" t="s">
        <v>421</v>
      </c>
      <c r="N870" s="16" t="s">
        <v>2300</v>
      </c>
      <c r="O870" s="16" t="s">
        <v>423</v>
      </c>
    </row>
    <row r="871" spans="1:15">
      <c r="A871" s="15">
        <v>1004</v>
      </c>
      <c r="B871" s="16">
        <v>301</v>
      </c>
      <c r="C871" s="17" t="s">
        <v>64</v>
      </c>
      <c r="D871" s="18">
        <v>77164135</v>
      </c>
      <c r="E871" s="18" t="e">
        <v>#N/A</v>
      </c>
      <c r="F871" s="18">
        <v>77164135</v>
      </c>
      <c r="G871" s="17" t="s">
        <v>4697</v>
      </c>
      <c r="H871" s="16" t="s">
        <v>3597</v>
      </c>
      <c r="I871" s="35" t="s">
        <v>3598</v>
      </c>
      <c r="J871" s="16" t="s">
        <v>74</v>
      </c>
      <c r="K871" s="16" t="s">
        <v>3599</v>
      </c>
      <c r="L871" s="16" t="s">
        <v>3600</v>
      </c>
      <c r="M871" s="16" t="s">
        <v>478</v>
      </c>
      <c r="N871" s="16" t="s">
        <v>3976</v>
      </c>
      <c r="O871" s="16" t="s">
        <v>480</v>
      </c>
    </row>
    <row r="872" spans="1:15">
      <c r="A872" s="15">
        <v>1005</v>
      </c>
      <c r="B872" s="16">
        <v>301</v>
      </c>
      <c r="C872" s="17" t="s">
        <v>64</v>
      </c>
      <c r="D872" s="18">
        <v>77170913</v>
      </c>
      <c r="E872" s="18" t="e">
        <v>#N/A</v>
      </c>
      <c r="F872" s="18">
        <v>77170913</v>
      </c>
      <c r="G872" s="17" t="s">
        <v>4700</v>
      </c>
      <c r="H872" s="16" t="s">
        <v>3597</v>
      </c>
      <c r="I872" s="35" t="s">
        <v>3598</v>
      </c>
      <c r="J872" s="16" t="s">
        <v>74</v>
      </c>
      <c r="K872" s="16" t="s">
        <v>3599</v>
      </c>
      <c r="L872" s="16" t="s">
        <v>3600</v>
      </c>
      <c r="M872" s="16" t="s">
        <v>421</v>
      </c>
      <c r="N872" s="16" t="s">
        <v>3649</v>
      </c>
      <c r="O872" s="16" t="s">
        <v>545</v>
      </c>
    </row>
    <row r="873" spans="1:15" hidden="1">
      <c r="A873" s="15">
        <v>1006</v>
      </c>
      <c r="B873" s="16">
        <v>301</v>
      </c>
      <c r="C873" s="17" t="s">
        <v>64</v>
      </c>
      <c r="D873" s="18">
        <v>79130511</v>
      </c>
      <c r="E873" s="18">
        <v>79130511</v>
      </c>
      <c r="F873" s="18">
        <v>79130511</v>
      </c>
      <c r="G873" s="17" t="s">
        <v>4704</v>
      </c>
      <c r="H873" s="16" t="s">
        <v>3597</v>
      </c>
      <c r="I873" s="35" t="s">
        <v>3598</v>
      </c>
      <c r="J873" s="16" t="s">
        <v>74</v>
      </c>
      <c r="K873" s="16" t="s">
        <v>3599</v>
      </c>
      <c r="L873" s="16" t="s">
        <v>3600</v>
      </c>
      <c r="M873" s="16" t="s">
        <v>76</v>
      </c>
      <c r="N873" s="16" t="s">
        <v>76</v>
      </c>
      <c r="O873" s="16" t="s">
        <v>76</v>
      </c>
    </row>
    <row r="874" spans="1:15" hidden="1">
      <c r="A874" s="15">
        <v>1007</v>
      </c>
      <c r="B874" s="16">
        <v>301</v>
      </c>
      <c r="C874" s="17" t="s">
        <v>64</v>
      </c>
      <c r="D874" s="18">
        <v>79134604</v>
      </c>
      <c r="E874" s="18">
        <v>79134604</v>
      </c>
      <c r="F874" s="18">
        <v>79134604</v>
      </c>
      <c r="G874" s="17" t="s">
        <v>4708</v>
      </c>
      <c r="H874" s="16" t="s">
        <v>3597</v>
      </c>
      <c r="I874" s="35" t="s">
        <v>3598</v>
      </c>
      <c r="J874" s="16" t="s">
        <v>74</v>
      </c>
      <c r="K874" s="16" t="s">
        <v>3599</v>
      </c>
      <c r="L874" s="16" t="s">
        <v>3600</v>
      </c>
      <c r="M874" s="16" t="s">
        <v>76</v>
      </c>
      <c r="N874" s="16" t="s">
        <v>76</v>
      </c>
      <c r="O874" s="16" t="s">
        <v>76</v>
      </c>
    </row>
    <row r="875" spans="1:15" hidden="1">
      <c r="A875" s="15">
        <v>1009</v>
      </c>
      <c r="B875" s="16">
        <v>301</v>
      </c>
      <c r="C875" s="17" t="s">
        <v>64</v>
      </c>
      <c r="D875" s="18">
        <v>79216051</v>
      </c>
      <c r="E875" s="18">
        <v>79216051</v>
      </c>
      <c r="F875" s="18">
        <v>79216051</v>
      </c>
      <c r="G875" s="17" t="s">
        <v>4713</v>
      </c>
      <c r="H875" s="16" t="s">
        <v>3597</v>
      </c>
      <c r="I875" s="35" t="s">
        <v>3598</v>
      </c>
      <c r="J875" s="16" t="s">
        <v>74</v>
      </c>
      <c r="K875" s="16" t="s">
        <v>3599</v>
      </c>
      <c r="L875" s="16" t="s">
        <v>3600</v>
      </c>
      <c r="M875" s="16" t="s">
        <v>76</v>
      </c>
      <c r="N875" s="16" t="s">
        <v>76</v>
      </c>
      <c r="O875" s="16" t="s">
        <v>76</v>
      </c>
    </row>
    <row r="876" spans="1:15" hidden="1">
      <c r="A876" s="15">
        <v>1010</v>
      </c>
      <c r="B876" s="16">
        <v>301</v>
      </c>
      <c r="C876" s="17" t="s">
        <v>64</v>
      </c>
      <c r="D876" s="18">
        <v>79220955</v>
      </c>
      <c r="E876" s="18">
        <v>79220955</v>
      </c>
      <c r="F876" s="18">
        <v>79220955</v>
      </c>
      <c r="G876" s="17" t="s">
        <v>4718</v>
      </c>
      <c r="H876" s="16" t="s">
        <v>3597</v>
      </c>
      <c r="I876" s="35" t="s">
        <v>3598</v>
      </c>
      <c r="J876" s="16" t="s">
        <v>74</v>
      </c>
      <c r="K876" s="16" t="s">
        <v>3599</v>
      </c>
      <c r="L876" s="16" t="s">
        <v>3600</v>
      </c>
      <c r="M876" s="16" t="s">
        <v>671</v>
      </c>
      <c r="N876" s="16" t="s">
        <v>691</v>
      </c>
      <c r="O876" s="16" t="s">
        <v>692</v>
      </c>
    </row>
    <row r="877" spans="1:15">
      <c r="A877" s="15">
        <v>1011</v>
      </c>
      <c r="B877" s="16">
        <v>301</v>
      </c>
      <c r="C877" s="17" t="s">
        <v>64</v>
      </c>
      <c r="D877" s="18">
        <v>79842586</v>
      </c>
      <c r="E877" s="18" t="e">
        <v>#N/A</v>
      </c>
      <c r="F877" s="18">
        <v>79842586</v>
      </c>
      <c r="G877" s="17" t="s">
        <v>4721</v>
      </c>
      <c r="H877" s="16" t="s">
        <v>3597</v>
      </c>
      <c r="I877" s="35" t="s">
        <v>3598</v>
      </c>
      <c r="J877" s="16" t="s">
        <v>74</v>
      </c>
      <c r="K877" s="16" t="s">
        <v>3599</v>
      </c>
      <c r="L877" s="16" t="s">
        <v>3600</v>
      </c>
      <c r="M877" s="16" t="s">
        <v>76</v>
      </c>
      <c r="N877" s="16" t="s">
        <v>76</v>
      </c>
      <c r="O877" s="16" t="s">
        <v>76</v>
      </c>
    </row>
    <row r="878" spans="1:15" hidden="1">
      <c r="A878" s="15">
        <v>1012</v>
      </c>
      <c r="B878" s="16">
        <v>301</v>
      </c>
      <c r="C878" s="17" t="s">
        <v>64</v>
      </c>
      <c r="D878" s="18">
        <v>16797264</v>
      </c>
      <c r="E878" s="18">
        <v>16797264</v>
      </c>
      <c r="F878" s="18">
        <v>16797264</v>
      </c>
      <c r="G878" s="17" t="s">
        <v>4725</v>
      </c>
      <c r="H878" s="16" t="s">
        <v>3597</v>
      </c>
      <c r="I878" s="35" t="s">
        <v>3598</v>
      </c>
      <c r="J878" s="16" t="s">
        <v>74</v>
      </c>
      <c r="K878" s="16" t="s">
        <v>3599</v>
      </c>
      <c r="L878" s="16" t="s">
        <v>3600</v>
      </c>
      <c r="M878" s="16" t="s">
        <v>433</v>
      </c>
      <c r="N878" s="16" t="s">
        <v>434</v>
      </c>
      <c r="O878" s="16" t="s">
        <v>435</v>
      </c>
    </row>
    <row r="879" spans="1:15" hidden="1">
      <c r="A879" s="15">
        <v>1013</v>
      </c>
      <c r="B879" s="16">
        <v>301</v>
      </c>
      <c r="C879" s="17" t="s">
        <v>64</v>
      </c>
      <c r="D879" s="18">
        <v>79222943</v>
      </c>
      <c r="E879" s="18">
        <v>79222943</v>
      </c>
      <c r="F879" s="18">
        <v>79222943</v>
      </c>
      <c r="G879" s="17" t="s">
        <v>4730</v>
      </c>
      <c r="H879" s="16" t="s">
        <v>3597</v>
      </c>
      <c r="I879" s="35" t="s">
        <v>3598</v>
      </c>
      <c r="J879" s="16" t="s">
        <v>74</v>
      </c>
      <c r="K879" s="16" t="s">
        <v>3599</v>
      </c>
      <c r="L879" s="16" t="s">
        <v>3600</v>
      </c>
      <c r="M879" s="16" t="s">
        <v>76</v>
      </c>
      <c r="N879" s="16" t="s">
        <v>76</v>
      </c>
      <c r="O879" s="16" t="s">
        <v>76</v>
      </c>
    </row>
    <row r="880" spans="1:15" hidden="1">
      <c r="A880" s="15">
        <v>1014</v>
      </c>
      <c r="B880" s="16">
        <v>301</v>
      </c>
      <c r="C880" s="17" t="s">
        <v>64</v>
      </c>
      <c r="D880" s="18">
        <v>79318330</v>
      </c>
      <c r="E880" s="18">
        <v>79318330</v>
      </c>
      <c r="F880" s="18">
        <v>79318330</v>
      </c>
      <c r="G880" s="17" t="s">
        <v>4733</v>
      </c>
      <c r="H880" s="16" t="s">
        <v>3597</v>
      </c>
      <c r="I880" s="35" t="s">
        <v>3598</v>
      </c>
      <c r="J880" s="16" t="s">
        <v>74</v>
      </c>
      <c r="K880" s="16" t="s">
        <v>3599</v>
      </c>
      <c r="L880" s="16" t="s">
        <v>3600</v>
      </c>
      <c r="M880" s="16" t="s">
        <v>76</v>
      </c>
      <c r="N880" s="16" t="s">
        <v>76</v>
      </c>
      <c r="O880" s="16" t="s">
        <v>76</v>
      </c>
    </row>
    <row r="881" spans="1:15" hidden="1">
      <c r="A881" s="15">
        <v>1016</v>
      </c>
      <c r="B881" s="16">
        <v>301</v>
      </c>
      <c r="C881" s="17" t="s">
        <v>64</v>
      </c>
      <c r="D881" s="18">
        <v>79494016</v>
      </c>
      <c r="E881" s="18">
        <v>79494016</v>
      </c>
      <c r="F881" s="18">
        <v>79494016</v>
      </c>
      <c r="G881" s="17" t="s">
        <v>4738</v>
      </c>
      <c r="H881" s="16" t="s">
        <v>3597</v>
      </c>
      <c r="I881" s="35" t="s">
        <v>3598</v>
      </c>
      <c r="J881" s="16" t="s">
        <v>74</v>
      </c>
      <c r="K881" s="16" t="s">
        <v>3599</v>
      </c>
      <c r="L881" s="16" t="s">
        <v>3600</v>
      </c>
      <c r="M881" s="16" t="s">
        <v>76</v>
      </c>
      <c r="N881" s="16" t="s">
        <v>76</v>
      </c>
      <c r="O881" s="16" t="s">
        <v>76</v>
      </c>
    </row>
    <row r="882" spans="1:15">
      <c r="A882" s="15">
        <v>1017</v>
      </c>
      <c r="B882" s="16">
        <v>301</v>
      </c>
      <c r="C882" s="17" t="s">
        <v>64</v>
      </c>
      <c r="D882" s="18">
        <v>79501988</v>
      </c>
      <c r="E882" s="18" t="e">
        <v>#N/A</v>
      </c>
      <c r="F882" s="18">
        <v>79501988</v>
      </c>
      <c r="G882" s="17" t="s">
        <v>4742</v>
      </c>
      <c r="H882" s="16" t="s">
        <v>3597</v>
      </c>
      <c r="I882" s="35" t="s">
        <v>3598</v>
      </c>
      <c r="J882" s="16" t="s">
        <v>74</v>
      </c>
      <c r="K882" s="16" t="s">
        <v>3599</v>
      </c>
      <c r="L882" s="16" t="s">
        <v>3600</v>
      </c>
      <c r="M882" s="16" t="s">
        <v>145</v>
      </c>
      <c r="N882" s="16" t="s">
        <v>4743</v>
      </c>
      <c r="O882" s="16" t="s">
        <v>559</v>
      </c>
    </row>
    <row r="883" spans="1:15" hidden="1">
      <c r="A883" s="15">
        <v>1018</v>
      </c>
      <c r="B883" s="16">
        <v>301</v>
      </c>
      <c r="C883" s="17" t="s">
        <v>64</v>
      </c>
      <c r="D883" s="18">
        <v>79528422</v>
      </c>
      <c r="E883" s="18">
        <v>79528422</v>
      </c>
      <c r="F883" s="18">
        <v>79528422</v>
      </c>
      <c r="G883" s="17" t="s">
        <v>4746</v>
      </c>
      <c r="H883" s="16" t="s">
        <v>3597</v>
      </c>
      <c r="I883" s="35" t="s">
        <v>3598</v>
      </c>
      <c r="J883" s="16" t="s">
        <v>74</v>
      </c>
      <c r="K883" s="16" t="s">
        <v>3599</v>
      </c>
      <c r="L883" s="16" t="s">
        <v>3600</v>
      </c>
      <c r="M883" s="16" t="s">
        <v>76</v>
      </c>
      <c r="N883" s="16" t="s">
        <v>76</v>
      </c>
      <c r="O883" s="16" t="s">
        <v>76</v>
      </c>
    </row>
    <row r="884" spans="1:15" hidden="1">
      <c r="A884" s="15">
        <v>1019</v>
      </c>
      <c r="B884" s="16">
        <v>301</v>
      </c>
      <c r="C884" s="17" t="s">
        <v>64</v>
      </c>
      <c r="D884" s="18">
        <v>79561882</v>
      </c>
      <c r="E884" s="18">
        <v>79561882</v>
      </c>
      <c r="F884" s="18">
        <v>79561882</v>
      </c>
      <c r="G884" s="17" t="s">
        <v>4750</v>
      </c>
      <c r="H884" s="16" t="s">
        <v>3597</v>
      </c>
      <c r="I884" s="35" t="s">
        <v>3598</v>
      </c>
      <c r="J884" s="16" t="s">
        <v>74</v>
      </c>
      <c r="K884" s="16" t="s">
        <v>3599</v>
      </c>
      <c r="L884" s="16" t="s">
        <v>3600</v>
      </c>
      <c r="M884" s="16" t="s">
        <v>433</v>
      </c>
      <c r="N884" s="16" t="s">
        <v>496</v>
      </c>
      <c r="O884" s="16" t="s">
        <v>497</v>
      </c>
    </row>
    <row r="885" spans="1:15" hidden="1">
      <c r="A885" s="15">
        <v>1020</v>
      </c>
      <c r="B885" s="16">
        <v>301</v>
      </c>
      <c r="C885" s="17" t="s">
        <v>64</v>
      </c>
      <c r="D885" s="18">
        <v>79597800</v>
      </c>
      <c r="E885" s="18">
        <v>79597800</v>
      </c>
      <c r="F885" s="18">
        <v>79597800</v>
      </c>
      <c r="G885" s="17" t="s">
        <v>4754</v>
      </c>
      <c r="H885" s="16" t="s">
        <v>3597</v>
      </c>
      <c r="I885" s="35" t="s">
        <v>3598</v>
      </c>
      <c r="J885" s="16" t="s">
        <v>74</v>
      </c>
      <c r="K885" s="16" t="s">
        <v>3599</v>
      </c>
      <c r="L885" s="16" t="s">
        <v>3600</v>
      </c>
      <c r="M885" s="16" t="s">
        <v>76</v>
      </c>
      <c r="N885" s="16" t="s">
        <v>76</v>
      </c>
      <c r="O885" s="16" t="s">
        <v>76</v>
      </c>
    </row>
    <row r="886" spans="1:15" hidden="1">
      <c r="A886" s="15">
        <v>1021</v>
      </c>
      <c r="B886" s="16">
        <v>301</v>
      </c>
      <c r="C886" s="17" t="s">
        <v>64</v>
      </c>
      <c r="D886" s="18">
        <v>79615298</v>
      </c>
      <c r="E886" s="18">
        <v>79615298</v>
      </c>
      <c r="F886" s="18">
        <v>79615298</v>
      </c>
      <c r="G886" s="17" t="s">
        <v>4757</v>
      </c>
      <c r="H886" s="16" t="s">
        <v>3597</v>
      </c>
      <c r="I886" s="35" t="s">
        <v>3598</v>
      </c>
      <c r="J886" s="16" t="s">
        <v>74</v>
      </c>
      <c r="K886" s="16" t="s">
        <v>170</v>
      </c>
      <c r="L886" s="16" t="s">
        <v>723</v>
      </c>
      <c r="M886" s="16" t="s">
        <v>76</v>
      </c>
      <c r="N886" s="16" t="s">
        <v>76</v>
      </c>
      <c r="O886" s="16" t="s">
        <v>76</v>
      </c>
    </row>
    <row r="887" spans="1:15">
      <c r="A887" s="15">
        <v>1022</v>
      </c>
      <c r="B887" s="16">
        <v>301</v>
      </c>
      <c r="C887" s="17" t="s">
        <v>64</v>
      </c>
      <c r="D887" s="18">
        <v>79620391</v>
      </c>
      <c r="E887" s="18" t="e">
        <v>#N/A</v>
      </c>
      <c r="F887" s="18">
        <v>79620391</v>
      </c>
      <c r="G887" s="17" t="s">
        <v>4761</v>
      </c>
      <c r="H887" s="16" t="s">
        <v>3597</v>
      </c>
      <c r="I887" s="35" t="s">
        <v>3598</v>
      </c>
      <c r="J887" s="16" t="s">
        <v>74</v>
      </c>
      <c r="K887" s="16" t="s">
        <v>3599</v>
      </c>
      <c r="L887" s="16" t="s">
        <v>3600</v>
      </c>
      <c r="M887" s="16" t="s">
        <v>433</v>
      </c>
      <c r="N887" s="16" t="s">
        <v>662</v>
      </c>
      <c r="O887" s="16" t="s">
        <v>663</v>
      </c>
    </row>
    <row r="888" spans="1:15">
      <c r="A888" s="15">
        <v>1023</v>
      </c>
      <c r="B888" s="16">
        <v>301</v>
      </c>
      <c r="C888" s="17" t="s">
        <v>64</v>
      </c>
      <c r="D888" s="18">
        <v>79663458</v>
      </c>
      <c r="E888" s="18" t="e">
        <v>#N/A</v>
      </c>
      <c r="F888" s="18">
        <v>79663458</v>
      </c>
      <c r="G888" s="17" t="s">
        <v>4765</v>
      </c>
      <c r="H888" s="16" t="s">
        <v>3597</v>
      </c>
      <c r="I888" s="35" t="s">
        <v>3598</v>
      </c>
      <c r="J888" s="16" t="s">
        <v>74</v>
      </c>
      <c r="K888" s="16" t="s">
        <v>3599</v>
      </c>
      <c r="L888" s="16" t="s">
        <v>3600</v>
      </c>
      <c r="M888" s="16" t="s">
        <v>433</v>
      </c>
      <c r="N888" s="16" t="s">
        <v>662</v>
      </c>
      <c r="O888" s="16" t="s">
        <v>663</v>
      </c>
    </row>
    <row r="889" spans="1:15">
      <c r="A889" s="15">
        <v>1024</v>
      </c>
      <c r="B889" s="16">
        <v>301</v>
      </c>
      <c r="C889" s="17" t="s">
        <v>64</v>
      </c>
      <c r="D889" s="18">
        <v>79705745</v>
      </c>
      <c r="E889" s="18" t="e">
        <v>#N/A</v>
      </c>
      <c r="F889" s="18">
        <v>79705745</v>
      </c>
      <c r="G889" s="17" t="s">
        <v>4768</v>
      </c>
      <c r="H889" s="16" t="s">
        <v>3597</v>
      </c>
      <c r="I889" s="35" t="s">
        <v>3598</v>
      </c>
      <c r="J889" s="16" t="s">
        <v>74</v>
      </c>
      <c r="K889" s="16" t="s">
        <v>3599</v>
      </c>
      <c r="L889" s="16" t="s">
        <v>3600</v>
      </c>
      <c r="M889" s="16" t="s">
        <v>76</v>
      </c>
      <c r="N889" s="16" t="s">
        <v>76</v>
      </c>
      <c r="O889" s="16" t="s">
        <v>76</v>
      </c>
    </row>
    <row r="890" spans="1:15" hidden="1">
      <c r="A890" s="15">
        <v>1025</v>
      </c>
      <c r="B890" s="16">
        <v>301</v>
      </c>
      <c r="C890" s="17" t="s">
        <v>64</v>
      </c>
      <c r="D890" s="18">
        <v>79712092</v>
      </c>
      <c r="E890" s="18">
        <v>79712092</v>
      </c>
      <c r="F890" s="18">
        <v>79712092</v>
      </c>
      <c r="G890" s="17" t="s">
        <v>4772</v>
      </c>
      <c r="H890" s="16" t="s">
        <v>3597</v>
      </c>
      <c r="I890" s="35" t="s">
        <v>3598</v>
      </c>
      <c r="J890" s="16" t="s">
        <v>74</v>
      </c>
      <c r="K890" s="16" t="s">
        <v>3599</v>
      </c>
      <c r="L890" s="16" t="s">
        <v>3600</v>
      </c>
      <c r="M890" s="16" t="s">
        <v>76</v>
      </c>
      <c r="N890" s="16" t="s">
        <v>76</v>
      </c>
      <c r="O890" s="16" t="s">
        <v>76</v>
      </c>
    </row>
    <row r="891" spans="1:15" hidden="1">
      <c r="A891" s="15">
        <v>1026</v>
      </c>
      <c r="B891" s="16">
        <v>301</v>
      </c>
      <c r="C891" s="17" t="s">
        <v>64</v>
      </c>
      <c r="D891" s="18">
        <v>79722770</v>
      </c>
      <c r="E891" s="18">
        <v>79722770</v>
      </c>
      <c r="F891" s="18">
        <v>79722770</v>
      </c>
      <c r="G891" s="17" t="s">
        <v>4776</v>
      </c>
      <c r="H891" s="16" t="s">
        <v>3597</v>
      </c>
      <c r="I891" s="35" t="s">
        <v>3598</v>
      </c>
      <c r="J891" s="16" t="s">
        <v>74</v>
      </c>
      <c r="K891" s="16" t="s">
        <v>3599</v>
      </c>
      <c r="L891" s="16" t="s">
        <v>3600</v>
      </c>
      <c r="M891" s="16" t="s">
        <v>339</v>
      </c>
      <c r="N891" s="16" t="s">
        <v>340</v>
      </c>
      <c r="O891" s="16" t="s">
        <v>341</v>
      </c>
    </row>
    <row r="892" spans="1:15">
      <c r="A892" s="15">
        <v>1027</v>
      </c>
      <c r="B892" s="16">
        <v>301</v>
      </c>
      <c r="C892" s="17" t="s">
        <v>64</v>
      </c>
      <c r="D892" s="18">
        <v>79737176</v>
      </c>
      <c r="E892" s="18" t="e">
        <v>#N/A</v>
      </c>
      <c r="F892" s="18">
        <v>79737176</v>
      </c>
      <c r="G892" s="17" t="s">
        <v>4780</v>
      </c>
      <c r="H892" s="16" t="s">
        <v>3597</v>
      </c>
      <c r="I892" s="35" t="s">
        <v>3598</v>
      </c>
      <c r="J892" s="16" t="s">
        <v>74</v>
      </c>
      <c r="K892" s="16" t="s">
        <v>3599</v>
      </c>
      <c r="L892" s="16" t="s">
        <v>3600</v>
      </c>
      <c r="M892" s="16" t="s">
        <v>76</v>
      </c>
      <c r="N892" s="16" t="s">
        <v>76</v>
      </c>
      <c r="O892" s="16" t="s">
        <v>76</v>
      </c>
    </row>
    <row r="893" spans="1:15" hidden="1">
      <c r="A893" s="15">
        <v>1028</v>
      </c>
      <c r="B893" s="16">
        <v>301</v>
      </c>
      <c r="C893" s="17" t="s">
        <v>64</v>
      </c>
      <c r="D893" s="18">
        <v>79745424</v>
      </c>
      <c r="E893" s="18">
        <v>79745424</v>
      </c>
      <c r="F893" s="18">
        <v>79745424</v>
      </c>
      <c r="G893" s="17" t="s">
        <v>4785</v>
      </c>
      <c r="H893" s="16" t="s">
        <v>3597</v>
      </c>
      <c r="I893" s="35" t="s">
        <v>3598</v>
      </c>
      <c r="J893" s="16" t="s">
        <v>74</v>
      </c>
      <c r="K893" s="16" t="s">
        <v>3599</v>
      </c>
      <c r="L893" s="16" t="s">
        <v>3600</v>
      </c>
      <c r="M893" s="16" t="s">
        <v>76</v>
      </c>
      <c r="N893" s="16" t="s">
        <v>76</v>
      </c>
      <c r="O893" s="16" t="s">
        <v>76</v>
      </c>
    </row>
    <row r="894" spans="1:15" hidden="1">
      <c r="A894" s="15">
        <v>1029</v>
      </c>
      <c r="B894" s="16">
        <v>301</v>
      </c>
      <c r="C894" s="17" t="s">
        <v>112</v>
      </c>
      <c r="D894" s="18">
        <v>1143836958</v>
      </c>
      <c r="E894" s="18">
        <v>1143836958</v>
      </c>
      <c r="F894" s="18">
        <v>1143836958</v>
      </c>
      <c r="G894" s="17" t="s">
        <v>4789</v>
      </c>
      <c r="H894" s="16" t="s">
        <v>3597</v>
      </c>
      <c r="I894" s="35" t="s">
        <v>3598</v>
      </c>
      <c r="J894" s="16" t="s">
        <v>74</v>
      </c>
      <c r="K894" s="16" t="s">
        <v>170</v>
      </c>
      <c r="L894" s="16" t="s">
        <v>293</v>
      </c>
      <c r="M894" s="16" t="s">
        <v>76</v>
      </c>
      <c r="N894" s="16" t="s">
        <v>76</v>
      </c>
      <c r="O894" s="16" t="s">
        <v>76</v>
      </c>
    </row>
    <row r="895" spans="1:15" hidden="1">
      <c r="A895" s="15">
        <v>1030</v>
      </c>
      <c r="B895" s="16">
        <v>301</v>
      </c>
      <c r="C895" s="17" t="s">
        <v>64</v>
      </c>
      <c r="D895" s="18">
        <v>79769491</v>
      </c>
      <c r="E895" s="18">
        <v>79769491</v>
      </c>
      <c r="F895" s="18">
        <v>79769491</v>
      </c>
      <c r="G895" s="17" t="s">
        <v>4793</v>
      </c>
      <c r="H895" s="16" t="s">
        <v>3597</v>
      </c>
      <c r="I895" s="35" t="s">
        <v>3598</v>
      </c>
      <c r="J895" s="16" t="s">
        <v>74</v>
      </c>
      <c r="K895" s="16" t="s">
        <v>3599</v>
      </c>
      <c r="L895" s="16" t="s">
        <v>3600</v>
      </c>
      <c r="M895" s="16" t="s">
        <v>76</v>
      </c>
      <c r="N895" s="16" t="s">
        <v>76</v>
      </c>
      <c r="O895" s="16" t="s">
        <v>76</v>
      </c>
    </row>
    <row r="896" spans="1:15">
      <c r="A896" s="15">
        <v>1031</v>
      </c>
      <c r="B896" s="16">
        <v>301</v>
      </c>
      <c r="C896" s="17" t="s">
        <v>64</v>
      </c>
      <c r="D896" s="18">
        <v>79769511</v>
      </c>
      <c r="E896" s="18" t="e">
        <v>#N/A</v>
      </c>
      <c r="F896" s="18">
        <v>79769511</v>
      </c>
      <c r="G896" s="17" t="s">
        <v>4797</v>
      </c>
      <c r="H896" s="16" t="s">
        <v>3597</v>
      </c>
      <c r="I896" s="35" t="s">
        <v>3598</v>
      </c>
      <c r="J896" s="16" t="s">
        <v>74</v>
      </c>
      <c r="K896" s="16" t="s">
        <v>3599</v>
      </c>
      <c r="L896" s="16" t="s">
        <v>3600</v>
      </c>
      <c r="M896" s="16" t="s">
        <v>76</v>
      </c>
      <c r="N896" s="16" t="s">
        <v>76</v>
      </c>
      <c r="O896" s="16" t="s">
        <v>76</v>
      </c>
    </row>
    <row r="897" spans="1:15" hidden="1">
      <c r="A897" s="15">
        <v>1032</v>
      </c>
      <c r="B897" s="16">
        <v>301</v>
      </c>
      <c r="C897" s="17" t="s">
        <v>64</v>
      </c>
      <c r="D897" s="18">
        <v>79769597</v>
      </c>
      <c r="E897" s="18">
        <v>79769597</v>
      </c>
      <c r="F897" s="18">
        <v>79769597</v>
      </c>
      <c r="G897" s="17" t="s">
        <v>4801</v>
      </c>
      <c r="H897" s="16" t="s">
        <v>3597</v>
      </c>
      <c r="I897" s="35" t="s">
        <v>3598</v>
      </c>
      <c r="J897" s="16" t="s">
        <v>74</v>
      </c>
      <c r="K897" s="16" t="s">
        <v>3599</v>
      </c>
      <c r="L897" s="16" t="s">
        <v>3600</v>
      </c>
      <c r="M897" s="16" t="s">
        <v>76</v>
      </c>
      <c r="N897" s="16" t="s">
        <v>76</v>
      </c>
      <c r="O897" s="16" t="s">
        <v>76</v>
      </c>
    </row>
    <row r="898" spans="1:15" hidden="1">
      <c r="A898" s="15">
        <v>1033</v>
      </c>
      <c r="B898" s="16">
        <v>301</v>
      </c>
      <c r="C898" s="17" t="s">
        <v>64</v>
      </c>
      <c r="D898" s="18">
        <v>79803204</v>
      </c>
      <c r="E898" s="18">
        <v>79803204</v>
      </c>
      <c r="F898" s="18">
        <v>79803204</v>
      </c>
      <c r="G898" s="17" t="s">
        <v>4805</v>
      </c>
      <c r="H898" s="16" t="s">
        <v>3597</v>
      </c>
      <c r="I898" s="35" t="s">
        <v>3598</v>
      </c>
      <c r="J898" s="16" t="s">
        <v>74</v>
      </c>
      <c r="K898" s="16" t="s">
        <v>3599</v>
      </c>
      <c r="L898" s="16" t="s">
        <v>3600</v>
      </c>
      <c r="M898" s="16" t="s">
        <v>76</v>
      </c>
      <c r="N898" s="16" t="s">
        <v>76</v>
      </c>
      <c r="O898" s="16" t="s">
        <v>76</v>
      </c>
    </row>
    <row r="899" spans="1:15" hidden="1">
      <c r="A899" s="15">
        <v>1034</v>
      </c>
      <c r="B899" s="16">
        <v>301</v>
      </c>
      <c r="C899" s="17" t="s">
        <v>64</v>
      </c>
      <c r="D899" s="18">
        <v>79811416</v>
      </c>
      <c r="E899" s="18">
        <v>79811416</v>
      </c>
      <c r="F899" s="18">
        <v>79811416</v>
      </c>
      <c r="G899" s="17" t="s">
        <v>4809</v>
      </c>
      <c r="H899" s="16" t="s">
        <v>3597</v>
      </c>
      <c r="I899" s="35" t="s">
        <v>3598</v>
      </c>
      <c r="J899" s="16" t="s">
        <v>74</v>
      </c>
      <c r="K899" s="16" t="s">
        <v>3599</v>
      </c>
      <c r="L899" s="16" t="s">
        <v>3600</v>
      </c>
      <c r="M899" s="16" t="s">
        <v>76</v>
      </c>
      <c r="N899" s="16" t="s">
        <v>76</v>
      </c>
      <c r="O899" s="16" t="s">
        <v>76</v>
      </c>
    </row>
    <row r="900" spans="1:15" hidden="1">
      <c r="A900" s="15">
        <v>1035</v>
      </c>
      <c r="B900" s="16">
        <v>301</v>
      </c>
      <c r="C900" s="17" t="s">
        <v>64</v>
      </c>
      <c r="D900" s="18">
        <v>79831058</v>
      </c>
      <c r="E900" s="18">
        <v>79831058</v>
      </c>
      <c r="F900" s="18">
        <v>79831058</v>
      </c>
      <c r="G900" s="17" t="s">
        <v>4813</v>
      </c>
      <c r="H900" s="16" t="s">
        <v>3597</v>
      </c>
      <c r="I900" s="35" t="s">
        <v>3598</v>
      </c>
      <c r="J900" s="16" t="s">
        <v>74</v>
      </c>
      <c r="K900" s="16" t="s">
        <v>3599</v>
      </c>
      <c r="L900" s="16" t="s">
        <v>3600</v>
      </c>
      <c r="M900" s="16" t="s">
        <v>478</v>
      </c>
      <c r="N900" s="16" t="s">
        <v>479</v>
      </c>
      <c r="O900" s="16" t="s">
        <v>480</v>
      </c>
    </row>
    <row r="901" spans="1:15" hidden="1">
      <c r="A901" s="15">
        <v>1036</v>
      </c>
      <c r="B901" s="16">
        <v>301</v>
      </c>
      <c r="C901" s="17" t="s">
        <v>64</v>
      </c>
      <c r="D901" s="18">
        <v>79849678</v>
      </c>
      <c r="E901" s="18">
        <v>79849678</v>
      </c>
      <c r="F901" s="18">
        <v>79849678</v>
      </c>
      <c r="G901" s="17" t="s">
        <v>4817</v>
      </c>
      <c r="H901" s="16" t="s">
        <v>3597</v>
      </c>
      <c r="I901" s="35" t="s">
        <v>3598</v>
      </c>
      <c r="J901" s="16" t="s">
        <v>74</v>
      </c>
      <c r="K901" s="16" t="s">
        <v>3599</v>
      </c>
      <c r="L901" s="16" t="s">
        <v>3600</v>
      </c>
      <c r="M901" s="16" t="s">
        <v>76</v>
      </c>
      <c r="N901" s="16" t="s">
        <v>76</v>
      </c>
      <c r="O901" s="16" t="s">
        <v>76</v>
      </c>
    </row>
    <row r="902" spans="1:15" hidden="1">
      <c r="A902" s="15">
        <v>1037</v>
      </c>
      <c r="B902" s="16">
        <v>301</v>
      </c>
      <c r="C902" s="17" t="s">
        <v>64</v>
      </c>
      <c r="D902" s="18">
        <v>79863413</v>
      </c>
      <c r="E902" s="18">
        <v>79863413</v>
      </c>
      <c r="F902" s="18">
        <v>79863413</v>
      </c>
      <c r="G902" s="17" t="s">
        <v>4820</v>
      </c>
      <c r="H902" s="16" t="s">
        <v>3597</v>
      </c>
      <c r="I902" s="35" t="s">
        <v>3598</v>
      </c>
      <c r="J902" s="16" t="s">
        <v>74</v>
      </c>
      <c r="K902" s="16" t="s">
        <v>3599</v>
      </c>
      <c r="L902" s="16" t="s">
        <v>3600</v>
      </c>
      <c r="M902" s="16" t="s">
        <v>76</v>
      </c>
      <c r="N902" s="16" t="s">
        <v>76</v>
      </c>
      <c r="O902" s="16" t="s">
        <v>76</v>
      </c>
    </row>
    <row r="903" spans="1:15" hidden="1">
      <c r="A903" s="15">
        <v>1038</v>
      </c>
      <c r="B903" s="16">
        <v>301</v>
      </c>
      <c r="C903" s="17" t="s">
        <v>64</v>
      </c>
      <c r="D903" s="18">
        <v>79892911</v>
      </c>
      <c r="E903" s="18">
        <v>79892911</v>
      </c>
      <c r="F903" s="18">
        <v>79892911</v>
      </c>
      <c r="G903" s="17" t="s">
        <v>4824</v>
      </c>
      <c r="H903" s="16" t="s">
        <v>3597</v>
      </c>
      <c r="I903" s="35" t="s">
        <v>3598</v>
      </c>
      <c r="J903" s="16" t="s">
        <v>74</v>
      </c>
      <c r="K903" s="16" t="s">
        <v>3599</v>
      </c>
      <c r="L903" s="16" t="s">
        <v>3600</v>
      </c>
      <c r="M903" s="16" t="s">
        <v>76</v>
      </c>
      <c r="N903" s="16" t="s">
        <v>76</v>
      </c>
      <c r="O903" s="16" t="s">
        <v>76</v>
      </c>
    </row>
    <row r="904" spans="1:15" hidden="1">
      <c r="A904" s="15">
        <v>1039</v>
      </c>
      <c r="B904" s="16">
        <v>301</v>
      </c>
      <c r="C904" s="17" t="s">
        <v>64</v>
      </c>
      <c r="D904" s="18">
        <v>79894233</v>
      </c>
      <c r="E904" s="18">
        <v>79894233</v>
      </c>
      <c r="F904" s="18">
        <v>79894233</v>
      </c>
      <c r="G904" s="17" t="s">
        <v>4828</v>
      </c>
      <c r="H904" s="16" t="s">
        <v>3597</v>
      </c>
      <c r="I904" s="35" t="s">
        <v>3598</v>
      </c>
      <c r="J904" s="16" t="s">
        <v>74</v>
      </c>
      <c r="K904" s="16" t="s">
        <v>3599</v>
      </c>
      <c r="L904" s="16" t="s">
        <v>3600</v>
      </c>
      <c r="M904" s="16" t="s">
        <v>433</v>
      </c>
      <c r="N904" s="16" t="s">
        <v>662</v>
      </c>
      <c r="O904" s="16" t="s">
        <v>663</v>
      </c>
    </row>
    <row r="905" spans="1:15" hidden="1">
      <c r="A905" s="15">
        <v>1040</v>
      </c>
      <c r="B905" s="16">
        <v>301</v>
      </c>
      <c r="C905" s="17" t="s">
        <v>64</v>
      </c>
      <c r="D905" s="18">
        <v>79895299</v>
      </c>
      <c r="E905" s="18">
        <v>79895299</v>
      </c>
      <c r="F905" s="18">
        <v>79895299</v>
      </c>
      <c r="G905" s="17" t="s">
        <v>4831</v>
      </c>
      <c r="H905" s="16" t="s">
        <v>3597</v>
      </c>
      <c r="I905" s="35" t="s">
        <v>3598</v>
      </c>
      <c r="J905" s="16" t="s">
        <v>74</v>
      </c>
      <c r="K905" s="16" t="s">
        <v>3599</v>
      </c>
      <c r="L905" s="16" t="s">
        <v>3600</v>
      </c>
      <c r="M905" s="16" t="s">
        <v>76</v>
      </c>
      <c r="N905" s="16" t="s">
        <v>76</v>
      </c>
      <c r="O905" s="16" t="s">
        <v>76</v>
      </c>
    </row>
    <row r="906" spans="1:15" hidden="1">
      <c r="A906" s="15">
        <v>1041</v>
      </c>
      <c r="B906" s="16">
        <v>301</v>
      </c>
      <c r="C906" s="17" t="s">
        <v>64</v>
      </c>
      <c r="D906" s="18">
        <v>79914686</v>
      </c>
      <c r="E906" s="18">
        <v>79914686</v>
      </c>
      <c r="F906" s="18">
        <v>79914686</v>
      </c>
      <c r="G906" s="17" t="s">
        <v>4835</v>
      </c>
      <c r="H906" s="16" t="s">
        <v>3597</v>
      </c>
      <c r="I906" s="35" t="s">
        <v>3598</v>
      </c>
      <c r="J906" s="16" t="s">
        <v>74</v>
      </c>
      <c r="K906" s="16" t="s">
        <v>3599</v>
      </c>
      <c r="L906" s="16" t="s">
        <v>3600</v>
      </c>
      <c r="M906" s="16" t="s">
        <v>76</v>
      </c>
      <c r="N906" s="16" t="s">
        <v>76</v>
      </c>
      <c r="O906" s="16" t="s">
        <v>76</v>
      </c>
    </row>
    <row r="907" spans="1:15" hidden="1">
      <c r="A907" s="15">
        <v>1042</v>
      </c>
      <c r="B907" s="16">
        <v>301</v>
      </c>
      <c r="C907" s="17" t="s">
        <v>64</v>
      </c>
      <c r="D907" s="18">
        <v>79920865</v>
      </c>
      <c r="E907" s="18">
        <v>79920865</v>
      </c>
      <c r="F907" s="18">
        <v>79920865</v>
      </c>
      <c r="G907" s="17" t="s">
        <v>4838</v>
      </c>
      <c r="H907" s="16" t="s">
        <v>3597</v>
      </c>
      <c r="I907" s="35" t="s">
        <v>3598</v>
      </c>
      <c r="J907" s="16" t="s">
        <v>74</v>
      </c>
      <c r="K907" s="16" t="s">
        <v>3599</v>
      </c>
      <c r="L907" s="16" t="s">
        <v>3600</v>
      </c>
      <c r="M907" s="16" t="s">
        <v>1359</v>
      </c>
      <c r="N907" s="16" t="s">
        <v>4839</v>
      </c>
      <c r="O907" s="16" t="s">
        <v>1951</v>
      </c>
    </row>
    <row r="908" spans="1:15" hidden="1">
      <c r="A908" s="15">
        <v>1043</v>
      </c>
      <c r="B908" s="16">
        <v>301</v>
      </c>
      <c r="C908" s="17" t="s">
        <v>64</v>
      </c>
      <c r="D908" s="18">
        <v>79976454</v>
      </c>
      <c r="E908" s="18">
        <v>79976454</v>
      </c>
      <c r="F908" s="18">
        <v>79976454</v>
      </c>
      <c r="G908" s="17" t="s">
        <v>4842</v>
      </c>
      <c r="H908" s="16" t="s">
        <v>3597</v>
      </c>
      <c r="I908" s="35" t="s">
        <v>3598</v>
      </c>
      <c r="J908" s="16" t="s">
        <v>74</v>
      </c>
      <c r="K908" s="16" t="s">
        <v>3599</v>
      </c>
      <c r="L908" s="16" t="s">
        <v>3600</v>
      </c>
      <c r="M908" s="16" t="s">
        <v>671</v>
      </c>
      <c r="N908" s="16" t="s">
        <v>691</v>
      </c>
      <c r="O908" s="16" t="s">
        <v>692</v>
      </c>
    </row>
    <row r="909" spans="1:15" hidden="1">
      <c r="A909" s="15">
        <v>1044</v>
      </c>
      <c r="B909" s="16">
        <v>301</v>
      </c>
      <c r="C909" s="17" t="s">
        <v>64</v>
      </c>
      <c r="D909" s="18">
        <v>1148707089</v>
      </c>
      <c r="E909" s="18">
        <v>1148707089</v>
      </c>
      <c r="F909" s="18">
        <v>1148707089</v>
      </c>
      <c r="G909" s="17" t="s">
        <v>4845</v>
      </c>
      <c r="H909" s="16" t="s">
        <v>3597</v>
      </c>
      <c r="I909" s="35" t="s">
        <v>3598</v>
      </c>
      <c r="J909" s="16" t="s">
        <v>74</v>
      </c>
      <c r="K909" s="16" t="s">
        <v>3599</v>
      </c>
      <c r="L909" s="16" t="s">
        <v>3600</v>
      </c>
      <c r="M909" s="16" t="s">
        <v>76</v>
      </c>
      <c r="N909" s="16" t="s">
        <v>76</v>
      </c>
      <c r="O909" s="16" t="s">
        <v>76</v>
      </c>
    </row>
    <row r="910" spans="1:15" hidden="1">
      <c r="A910" s="15">
        <v>1045</v>
      </c>
      <c r="B910" s="16">
        <v>301</v>
      </c>
      <c r="C910" s="17" t="s">
        <v>64</v>
      </c>
      <c r="D910" s="18">
        <v>80000233</v>
      </c>
      <c r="E910" s="18">
        <v>80000233</v>
      </c>
      <c r="F910" s="18">
        <v>80000233</v>
      </c>
      <c r="G910" s="17" t="s">
        <v>4850</v>
      </c>
      <c r="H910" s="16" t="s">
        <v>3597</v>
      </c>
      <c r="I910" s="35" t="s">
        <v>3598</v>
      </c>
      <c r="J910" s="16" t="s">
        <v>74</v>
      </c>
      <c r="K910" s="16" t="s">
        <v>3599</v>
      </c>
      <c r="L910" s="16" t="s">
        <v>3600</v>
      </c>
      <c r="M910" s="16" t="s">
        <v>76</v>
      </c>
      <c r="N910" s="16" t="s">
        <v>76</v>
      </c>
      <c r="O910" s="16" t="s">
        <v>76</v>
      </c>
    </row>
    <row r="911" spans="1:15" hidden="1">
      <c r="A911" s="15">
        <v>1046</v>
      </c>
      <c r="B911" s="16">
        <v>301</v>
      </c>
      <c r="C911" s="17" t="s">
        <v>64</v>
      </c>
      <c r="D911" s="18">
        <v>80007669</v>
      </c>
      <c r="E911" s="18">
        <v>80007669</v>
      </c>
      <c r="F911" s="18">
        <v>80007669</v>
      </c>
      <c r="G911" s="17" t="s">
        <v>4855</v>
      </c>
      <c r="H911" s="16" t="s">
        <v>3597</v>
      </c>
      <c r="I911" s="35" t="s">
        <v>3598</v>
      </c>
      <c r="J911" s="16" t="s">
        <v>74</v>
      </c>
      <c r="K911" s="16" t="s">
        <v>3599</v>
      </c>
      <c r="L911" s="16" t="s">
        <v>3600</v>
      </c>
      <c r="M911" s="16" t="s">
        <v>421</v>
      </c>
      <c r="N911" s="16" t="s">
        <v>2300</v>
      </c>
      <c r="O911" s="16" t="s">
        <v>423</v>
      </c>
    </row>
    <row r="912" spans="1:15" hidden="1">
      <c r="A912" s="15">
        <v>1047</v>
      </c>
      <c r="B912" s="16">
        <v>301</v>
      </c>
      <c r="C912" s="17" t="s">
        <v>64</v>
      </c>
      <c r="D912" s="18">
        <v>80008456</v>
      </c>
      <c r="E912" s="18">
        <v>80008456</v>
      </c>
      <c r="F912" s="18">
        <v>80008456</v>
      </c>
      <c r="G912" s="17" t="s">
        <v>4858</v>
      </c>
      <c r="H912" s="16" t="s">
        <v>3597</v>
      </c>
      <c r="I912" s="35" t="s">
        <v>3598</v>
      </c>
      <c r="J912" s="16" t="s">
        <v>74</v>
      </c>
      <c r="K912" s="16" t="s">
        <v>3599</v>
      </c>
      <c r="L912" s="16" t="s">
        <v>3600</v>
      </c>
      <c r="M912" s="16" t="s">
        <v>76</v>
      </c>
      <c r="N912" s="16" t="s">
        <v>76</v>
      </c>
      <c r="O912" s="16" t="s">
        <v>76</v>
      </c>
    </row>
    <row r="913" spans="1:15">
      <c r="A913" s="15">
        <v>1048</v>
      </c>
      <c r="B913" s="16">
        <v>301</v>
      </c>
      <c r="C913" s="17" t="s">
        <v>64</v>
      </c>
      <c r="D913" s="18">
        <v>1110527048</v>
      </c>
      <c r="E913" s="18" t="e">
        <v>#N/A</v>
      </c>
      <c r="F913" s="18">
        <v>1110527048</v>
      </c>
      <c r="G913" s="17" t="s">
        <v>4862</v>
      </c>
      <c r="H913" s="16" t="s">
        <v>3597</v>
      </c>
      <c r="I913" s="35" t="s">
        <v>3598</v>
      </c>
      <c r="J913" s="16" t="s">
        <v>74</v>
      </c>
      <c r="K913" s="16" t="s">
        <v>3599</v>
      </c>
      <c r="L913" s="16" t="s">
        <v>3600</v>
      </c>
      <c r="M913" s="16" t="s">
        <v>76</v>
      </c>
      <c r="N913" s="16" t="s">
        <v>76</v>
      </c>
      <c r="O913" s="16" t="s">
        <v>76</v>
      </c>
    </row>
    <row r="914" spans="1:15" hidden="1">
      <c r="A914" s="15">
        <v>1049</v>
      </c>
      <c r="B914" s="16">
        <v>301</v>
      </c>
      <c r="C914" s="17" t="s">
        <v>64</v>
      </c>
      <c r="D914" s="18">
        <v>80035679</v>
      </c>
      <c r="E914" s="18">
        <v>80035679</v>
      </c>
      <c r="F914" s="18">
        <v>80035679</v>
      </c>
      <c r="G914" s="17" t="s">
        <v>4867</v>
      </c>
      <c r="H914" s="16" t="s">
        <v>3597</v>
      </c>
      <c r="I914" s="35" t="s">
        <v>3598</v>
      </c>
      <c r="J914" s="16" t="s">
        <v>74</v>
      </c>
      <c r="K914" s="16" t="s">
        <v>3599</v>
      </c>
      <c r="L914" s="16" t="s">
        <v>3600</v>
      </c>
      <c r="M914" s="16" t="s">
        <v>671</v>
      </c>
      <c r="N914" s="16" t="s">
        <v>4243</v>
      </c>
      <c r="O914" s="16" t="s">
        <v>692</v>
      </c>
    </row>
    <row r="915" spans="1:15" hidden="1">
      <c r="A915" s="15">
        <v>1050</v>
      </c>
      <c r="B915" s="16">
        <v>301</v>
      </c>
      <c r="C915" s="17" t="s">
        <v>64</v>
      </c>
      <c r="D915" s="18">
        <v>80053602</v>
      </c>
      <c r="E915" s="18">
        <v>80053602</v>
      </c>
      <c r="F915" s="18">
        <v>80053602</v>
      </c>
      <c r="G915" s="17" t="s">
        <v>4872</v>
      </c>
      <c r="H915" s="16" t="s">
        <v>3597</v>
      </c>
      <c r="I915" s="35" t="s">
        <v>3598</v>
      </c>
      <c r="J915" s="16" t="s">
        <v>74</v>
      </c>
      <c r="K915" s="16" t="s">
        <v>3599</v>
      </c>
      <c r="L915" s="16" t="s">
        <v>3600</v>
      </c>
      <c r="M915" s="16" t="s">
        <v>671</v>
      </c>
      <c r="N915" s="16" t="s">
        <v>691</v>
      </c>
      <c r="O915" s="16" t="s">
        <v>692</v>
      </c>
    </row>
    <row r="916" spans="1:15" hidden="1">
      <c r="A916" s="15">
        <v>1051</v>
      </c>
      <c r="B916" s="16">
        <v>301</v>
      </c>
      <c r="C916" s="17" t="s">
        <v>64</v>
      </c>
      <c r="D916" s="18">
        <v>80067832</v>
      </c>
      <c r="E916" s="18">
        <v>80067832</v>
      </c>
      <c r="F916" s="18">
        <v>80067832</v>
      </c>
      <c r="G916" s="17" t="s">
        <v>4877</v>
      </c>
      <c r="H916" s="16" t="s">
        <v>3597</v>
      </c>
      <c r="I916" s="35" t="s">
        <v>3598</v>
      </c>
      <c r="J916" s="16" t="s">
        <v>74</v>
      </c>
      <c r="K916" s="16" t="s">
        <v>3599</v>
      </c>
      <c r="L916" s="16" t="s">
        <v>3600</v>
      </c>
      <c r="M916" s="16" t="s">
        <v>76</v>
      </c>
      <c r="N916" s="16" t="s">
        <v>76</v>
      </c>
      <c r="O916" s="16" t="s">
        <v>76</v>
      </c>
    </row>
    <row r="917" spans="1:15" hidden="1">
      <c r="A917" s="15">
        <v>1052</v>
      </c>
      <c r="B917" s="16">
        <v>301</v>
      </c>
      <c r="C917" s="17" t="s">
        <v>64</v>
      </c>
      <c r="D917" s="18">
        <v>80068557</v>
      </c>
      <c r="E917" s="18">
        <v>80068557</v>
      </c>
      <c r="F917" s="18">
        <v>80068557</v>
      </c>
      <c r="G917" s="17" t="s">
        <v>4883</v>
      </c>
      <c r="H917" s="16" t="s">
        <v>3597</v>
      </c>
      <c r="I917" s="35" t="s">
        <v>3598</v>
      </c>
      <c r="J917" s="16" t="s">
        <v>74</v>
      </c>
      <c r="K917" s="16" t="s">
        <v>3599</v>
      </c>
      <c r="L917" s="16" t="s">
        <v>3600</v>
      </c>
      <c r="M917" s="16" t="s">
        <v>76</v>
      </c>
      <c r="N917" s="16" t="s">
        <v>76</v>
      </c>
      <c r="O917" s="16" t="s">
        <v>76</v>
      </c>
    </row>
    <row r="918" spans="1:15" hidden="1">
      <c r="A918" s="15">
        <v>1053</v>
      </c>
      <c r="B918" s="16">
        <v>301</v>
      </c>
      <c r="C918" s="17" t="s">
        <v>112</v>
      </c>
      <c r="D918" s="18">
        <v>1127653710</v>
      </c>
      <c r="E918" s="18">
        <v>1127653710</v>
      </c>
      <c r="F918" s="18">
        <v>1127653710</v>
      </c>
      <c r="G918" s="17" t="s">
        <v>4887</v>
      </c>
      <c r="H918" s="16" t="s">
        <v>3597</v>
      </c>
      <c r="I918" s="35" t="s">
        <v>3598</v>
      </c>
      <c r="J918" s="16" t="s">
        <v>74</v>
      </c>
      <c r="K918" s="16" t="s">
        <v>3599</v>
      </c>
      <c r="L918" s="16" t="s">
        <v>3600</v>
      </c>
      <c r="M918" s="16" t="s">
        <v>145</v>
      </c>
      <c r="N918" s="16" t="s">
        <v>4889</v>
      </c>
      <c r="O918" s="16" t="s">
        <v>559</v>
      </c>
    </row>
    <row r="919" spans="1:15" hidden="1">
      <c r="A919" s="15">
        <v>1054</v>
      </c>
      <c r="B919" s="16">
        <v>301</v>
      </c>
      <c r="C919" s="17" t="s">
        <v>64</v>
      </c>
      <c r="D919" s="18">
        <v>80150666</v>
      </c>
      <c r="E919" s="18">
        <v>80150666</v>
      </c>
      <c r="F919" s="18">
        <v>80150666</v>
      </c>
      <c r="G919" s="17" t="s">
        <v>4894</v>
      </c>
      <c r="H919" s="16" t="s">
        <v>3597</v>
      </c>
      <c r="I919" s="35" t="s">
        <v>3598</v>
      </c>
      <c r="J919" s="16" t="s">
        <v>74</v>
      </c>
      <c r="K919" s="16" t="s">
        <v>3599</v>
      </c>
      <c r="L919" s="16" t="s">
        <v>3600</v>
      </c>
      <c r="M919" s="16" t="s">
        <v>76</v>
      </c>
      <c r="N919" s="16" t="s">
        <v>76</v>
      </c>
      <c r="O919" s="16" t="s">
        <v>76</v>
      </c>
    </row>
    <row r="920" spans="1:15" hidden="1">
      <c r="A920" s="15">
        <v>1055</v>
      </c>
      <c r="B920" s="16">
        <v>301</v>
      </c>
      <c r="C920" s="17" t="s">
        <v>64</v>
      </c>
      <c r="D920" s="18">
        <v>1214464737</v>
      </c>
      <c r="E920" s="18">
        <v>1214464737</v>
      </c>
      <c r="F920" s="18">
        <v>1214464737</v>
      </c>
      <c r="G920" s="17" t="s">
        <v>4899</v>
      </c>
      <c r="H920" s="16" t="s">
        <v>3597</v>
      </c>
      <c r="I920" s="35" t="s">
        <v>3598</v>
      </c>
      <c r="J920" s="16" t="s">
        <v>74</v>
      </c>
      <c r="K920" s="16" t="s">
        <v>3599</v>
      </c>
      <c r="L920" s="16" t="s">
        <v>3600</v>
      </c>
      <c r="M920" s="16" t="s">
        <v>671</v>
      </c>
      <c r="N920" s="16" t="s">
        <v>691</v>
      </c>
      <c r="O920" s="16" t="s">
        <v>692</v>
      </c>
    </row>
    <row r="921" spans="1:15" hidden="1">
      <c r="A921" s="15">
        <v>1056</v>
      </c>
      <c r="B921" s="16">
        <v>301</v>
      </c>
      <c r="C921" s="17" t="s">
        <v>64</v>
      </c>
      <c r="D921" s="18">
        <v>80162880</v>
      </c>
      <c r="E921" s="18">
        <v>80162880</v>
      </c>
      <c r="F921" s="18">
        <v>80162880</v>
      </c>
      <c r="G921" s="17" t="s">
        <v>4904</v>
      </c>
      <c r="H921" s="16" t="s">
        <v>3597</v>
      </c>
      <c r="I921" s="35" t="s">
        <v>3598</v>
      </c>
      <c r="J921" s="16" t="s">
        <v>74</v>
      </c>
      <c r="K921" s="16" t="s">
        <v>3599</v>
      </c>
      <c r="L921" s="16" t="s">
        <v>3600</v>
      </c>
      <c r="M921" s="16" t="s">
        <v>433</v>
      </c>
      <c r="N921" s="16" t="s">
        <v>662</v>
      </c>
      <c r="O921" s="16" t="s">
        <v>663</v>
      </c>
    </row>
    <row r="922" spans="1:15">
      <c r="A922" s="15">
        <v>1057</v>
      </c>
      <c r="B922" s="16">
        <v>301</v>
      </c>
      <c r="C922" s="17" t="s">
        <v>64</v>
      </c>
      <c r="D922" s="18">
        <v>1103220412</v>
      </c>
      <c r="E922" s="18" t="e">
        <v>#N/A</v>
      </c>
      <c r="F922" s="18">
        <v>1103220412</v>
      </c>
      <c r="G922" s="17" t="s">
        <v>4909</v>
      </c>
      <c r="H922" s="16" t="s">
        <v>3597</v>
      </c>
      <c r="I922" s="35" t="s">
        <v>3598</v>
      </c>
      <c r="J922" s="16" t="s">
        <v>74</v>
      </c>
      <c r="K922" s="16" t="s">
        <v>3599</v>
      </c>
      <c r="L922" s="16" t="s">
        <v>3600</v>
      </c>
      <c r="M922" s="16" t="s">
        <v>190</v>
      </c>
      <c r="N922" s="16" t="s">
        <v>645</v>
      </c>
      <c r="O922" s="16" t="s">
        <v>646</v>
      </c>
    </row>
    <row r="923" spans="1:15" hidden="1">
      <c r="A923" s="15">
        <v>1058</v>
      </c>
      <c r="B923" s="16">
        <v>301</v>
      </c>
      <c r="C923" s="17" t="s">
        <v>64</v>
      </c>
      <c r="D923" s="18">
        <v>80172478</v>
      </c>
      <c r="E923" s="18">
        <v>80172478</v>
      </c>
      <c r="F923" s="18">
        <v>80172478</v>
      </c>
      <c r="G923" s="17" t="s">
        <v>4914</v>
      </c>
      <c r="H923" s="16" t="s">
        <v>3597</v>
      </c>
      <c r="I923" s="35" t="s">
        <v>3598</v>
      </c>
      <c r="J923" s="16" t="s">
        <v>74</v>
      </c>
      <c r="K923" s="16" t="s">
        <v>3599</v>
      </c>
      <c r="L923" s="16" t="s">
        <v>3600</v>
      </c>
      <c r="M923" s="16" t="s">
        <v>76</v>
      </c>
      <c r="N923" s="16" t="s">
        <v>76</v>
      </c>
      <c r="O923" s="16" t="s">
        <v>76</v>
      </c>
    </row>
    <row r="924" spans="1:15">
      <c r="A924" s="15">
        <v>1059</v>
      </c>
      <c r="B924" s="16">
        <v>301</v>
      </c>
      <c r="C924" s="17" t="s">
        <v>64</v>
      </c>
      <c r="D924" s="18">
        <v>11255999</v>
      </c>
      <c r="E924" s="18" t="e">
        <v>#N/A</v>
      </c>
      <c r="F924" s="18">
        <v>11255999</v>
      </c>
      <c r="G924" s="17" t="s">
        <v>4919</v>
      </c>
      <c r="H924" s="16" t="s">
        <v>3597</v>
      </c>
      <c r="I924" s="35" t="s">
        <v>3598</v>
      </c>
      <c r="J924" s="16" t="s">
        <v>74</v>
      </c>
      <c r="K924" s="16" t="s">
        <v>3599</v>
      </c>
      <c r="L924" s="16" t="s">
        <v>3600</v>
      </c>
      <c r="M924" s="16" t="s">
        <v>76</v>
      </c>
      <c r="N924" s="16" t="s">
        <v>76</v>
      </c>
      <c r="O924" s="16" t="s">
        <v>76</v>
      </c>
    </row>
    <row r="925" spans="1:15" hidden="1">
      <c r="A925" s="15">
        <v>1060</v>
      </c>
      <c r="B925" s="16">
        <v>301</v>
      </c>
      <c r="C925" s="17" t="s">
        <v>64</v>
      </c>
      <c r="D925" s="18">
        <v>80234881</v>
      </c>
      <c r="E925" s="18">
        <v>80234881</v>
      </c>
      <c r="F925" s="18">
        <v>80234881</v>
      </c>
      <c r="G925" s="17" t="s">
        <v>4924</v>
      </c>
      <c r="H925" s="16" t="s">
        <v>3597</v>
      </c>
      <c r="I925" s="35" t="s">
        <v>3598</v>
      </c>
      <c r="J925" s="16" t="s">
        <v>74</v>
      </c>
      <c r="K925" s="16" t="s">
        <v>3599</v>
      </c>
      <c r="L925" s="16" t="s">
        <v>3600</v>
      </c>
      <c r="M925" s="16" t="s">
        <v>76</v>
      </c>
      <c r="N925" s="16" t="s">
        <v>76</v>
      </c>
      <c r="O925" s="16" t="s">
        <v>76</v>
      </c>
    </row>
    <row r="926" spans="1:15" hidden="1">
      <c r="A926" s="15">
        <v>1061</v>
      </c>
      <c r="B926" s="16">
        <v>301</v>
      </c>
      <c r="C926" s="17" t="s">
        <v>64</v>
      </c>
      <c r="D926" s="18">
        <v>1059360839</v>
      </c>
      <c r="E926" s="18">
        <v>1059360839</v>
      </c>
      <c r="F926" s="18">
        <v>1059360839</v>
      </c>
      <c r="G926" s="17" t="s">
        <v>4927</v>
      </c>
      <c r="H926" s="16" t="s">
        <v>3597</v>
      </c>
      <c r="I926" s="35" t="s">
        <v>3598</v>
      </c>
      <c r="J926" s="16" t="s">
        <v>74</v>
      </c>
      <c r="K926" s="16" t="s">
        <v>3599</v>
      </c>
      <c r="L926" s="16" t="s">
        <v>3600</v>
      </c>
      <c r="M926" s="16" t="s">
        <v>433</v>
      </c>
      <c r="N926" s="16" t="s">
        <v>434</v>
      </c>
      <c r="O926" s="16" t="s">
        <v>435</v>
      </c>
    </row>
    <row r="927" spans="1:15" hidden="1">
      <c r="A927" s="15">
        <v>1062</v>
      </c>
      <c r="B927" s="16">
        <v>301</v>
      </c>
      <c r="C927" s="17" t="s">
        <v>64</v>
      </c>
      <c r="D927" s="18">
        <v>80253361</v>
      </c>
      <c r="E927" s="18">
        <v>80253361</v>
      </c>
      <c r="F927" s="18">
        <v>80253361</v>
      </c>
      <c r="G927" s="17" t="s">
        <v>4932</v>
      </c>
      <c r="H927" s="16" t="s">
        <v>3597</v>
      </c>
      <c r="I927" s="35" t="s">
        <v>3598</v>
      </c>
      <c r="J927" s="16" t="s">
        <v>74</v>
      </c>
      <c r="K927" s="16" t="s">
        <v>3599</v>
      </c>
      <c r="L927" s="16" t="s">
        <v>3600</v>
      </c>
      <c r="M927" s="16" t="s">
        <v>76</v>
      </c>
      <c r="N927" s="16" t="s">
        <v>76</v>
      </c>
      <c r="O927" s="16" t="s">
        <v>76</v>
      </c>
    </row>
    <row r="928" spans="1:15">
      <c r="A928" s="15">
        <v>1063</v>
      </c>
      <c r="B928" s="16">
        <v>301</v>
      </c>
      <c r="C928" s="17" t="s">
        <v>64</v>
      </c>
      <c r="D928" s="18">
        <v>80253446</v>
      </c>
      <c r="E928" s="18" t="e">
        <v>#N/A</v>
      </c>
      <c r="F928" s="18">
        <v>80253446</v>
      </c>
      <c r="G928" s="17" t="s">
        <v>4937</v>
      </c>
      <c r="H928" s="16" t="s">
        <v>3597</v>
      </c>
      <c r="I928" s="35" t="s">
        <v>3598</v>
      </c>
      <c r="J928" s="16" t="s">
        <v>74</v>
      </c>
      <c r="K928" s="16" t="s">
        <v>3599</v>
      </c>
      <c r="L928" s="16" t="s">
        <v>3600</v>
      </c>
      <c r="M928" s="16" t="s">
        <v>76</v>
      </c>
      <c r="N928" s="16" t="s">
        <v>76</v>
      </c>
      <c r="O928" s="16" t="s">
        <v>76</v>
      </c>
    </row>
    <row r="929" spans="1:15" hidden="1">
      <c r="A929" s="15">
        <v>1064</v>
      </c>
      <c r="B929" s="16">
        <v>301</v>
      </c>
      <c r="C929" s="17" t="s">
        <v>64</v>
      </c>
      <c r="D929" s="18">
        <v>80259298</v>
      </c>
      <c r="E929" s="18">
        <v>80259298</v>
      </c>
      <c r="F929" s="18">
        <v>80259298</v>
      </c>
      <c r="G929" s="17" t="s">
        <v>4941</v>
      </c>
      <c r="H929" s="16" t="s">
        <v>3597</v>
      </c>
      <c r="I929" s="35" t="s">
        <v>3598</v>
      </c>
      <c r="J929" s="16" t="s">
        <v>74</v>
      </c>
      <c r="K929" s="16" t="s">
        <v>181</v>
      </c>
      <c r="L929" s="16" t="s">
        <v>369</v>
      </c>
      <c r="M929" s="16" t="s">
        <v>76</v>
      </c>
      <c r="N929" s="16" t="s">
        <v>76</v>
      </c>
      <c r="O929" s="16" t="s">
        <v>76</v>
      </c>
    </row>
    <row r="930" spans="1:15" hidden="1">
      <c r="A930" s="15">
        <v>1065</v>
      </c>
      <c r="B930" s="16">
        <v>301</v>
      </c>
      <c r="C930" s="17" t="s">
        <v>64</v>
      </c>
      <c r="D930" s="18">
        <v>1237688001</v>
      </c>
      <c r="E930" s="18">
        <v>1237688001</v>
      </c>
      <c r="F930" s="18">
        <v>1237688001</v>
      </c>
      <c r="G930" s="17" t="s">
        <v>4947</v>
      </c>
      <c r="H930" s="16" t="s">
        <v>3597</v>
      </c>
      <c r="I930" s="35" t="s">
        <v>3598</v>
      </c>
      <c r="J930" s="16" t="s">
        <v>74</v>
      </c>
      <c r="K930" s="16" t="s">
        <v>3599</v>
      </c>
      <c r="L930" s="16" t="s">
        <v>3600</v>
      </c>
      <c r="M930" s="16" t="s">
        <v>671</v>
      </c>
      <c r="N930" s="16" t="s">
        <v>691</v>
      </c>
      <c r="O930" s="16" t="s">
        <v>692</v>
      </c>
    </row>
    <row r="931" spans="1:15" hidden="1">
      <c r="A931" s="15">
        <v>1066</v>
      </c>
      <c r="B931" s="16">
        <v>301</v>
      </c>
      <c r="C931" s="17" t="s">
        <v>64</v>
      </c>
      <c r="D931" s="18">
        <v>80356552</v>
      </c>
      <c r="E931" s="18">
        <v>80356552</v>
      </c>
      <c r="F931" s="18">
        <v>80356552</v>
      </c>
      <c r="G931" s="17" t="s">
        <v>4952</v>
      </c>
      <c r="H931" s="16" t="s">
        <v>3597</v>
      </c>
      <c r="I931" s="35" t="s">
        <v>3598</v>
      </c>
      <c r="J931" s="16" t="s">
        <v>74</v>
      </c>
      <c r="K931" s="16" t="s">
        <v>3599</v>
      </c>
      <c r="L931" s="16" t="s">
        <v>3600</v>
      </c>
      <c r="M931" s="16" t="s">
        <v>76</v>
      </c>
      <c r="N931" s="16" t="s">
        <v>76</v>
      </c>
      <c r="O931" s="16" t="s">
        <v>76</v>
      </c>
    </row>
    <row r="932" spans="1:15" hidden="1">
      <c r="A932" s="15">
        <v>1067</v>
      </c>
      <c r="B932" s="16">
        <v>301</v>
      </c>
      <c r="C932" s="17" t="s">
        <v>64</v>
      </c>
      <c r="D932" s="18">
        <v>80360391</v>
      </c>
      <c r="E932" s="18">
        <v>80360391</v>
      </c>
      <c r="F932" s="18">
        <v>80360391</v>
      </c>
      <c r="G932" s="17" t="s">
        <v>4955</v>
      </c>
      <c r="H932" s="16" t="s">
        <v>3597</v>
      </c>
      <c r="I932" s="35" t="s">
        <v>3598</v>
      </c>
      <c r="J932" s="16" t="s">
        <v>74</v>
      </c>
      <c r="K932" s="16" t="s">
        <v>3599</v>
      </c>
      <c r="L932" s="16" t="s">
        <v>3600</v>
      </c>
      <c r="M932" s="16" t="s">
        <v>433</v>
      </c>
      <c r="N932" s="16" t="s">
        <v>662</v>
      </c>
      <c r="O932" s="16" t="s">
        <v>663</v>
      </c>
    </row>
    <row r="933" spans="1:15">
      <c r="A933" s="15">
        <v>1068</v>
      </c>
      <c r="B933" s="16">
        <v>301</v>
      </c>
      <c r="C933" s="17" t="s">
        <v>64</v>
      </c>
      <c r="D933" s="18">
        <v>80386812</v>
      </c>
      <c r="E933" s="18" t="e">
        <v>#N/A</v>
      </c>
      <c r="F933" s="18">
        <v>80386812</v>
      </c>
      <c r="G933" s="17" t="s">
        <v>4960</v>
      </c>
      <c r="H933" s="16" t="s">
        <v>3597</v>
      </c>
      <c r="I933" s="35" t="s">
        <v>3598</v>
      </c>
      <c r="J933" s="16" t="s">
        <v>74</v>
      </c>
      <c r="K933" s="16" t="s">
        <v>3599</v>
      </c>
      <c r="L933" s="16" t="s">
        <v>3600</v>
      </c>
      <c r="M933" s="16" t="s">
        <v>76</v>
      </c>
      <c r="N933" s="16" t="s">
        <v>76</v>
      </c>
      <c r="O933" s="16" t="s">
        <v>76</v>
      </c>
    </row>
    <row r="934" spans="1:15">
      <c r="A934" s="15">
        <v>1069</v>
      </c>
      <c r="B934" s="16">
        <v>301</v>
      </c>
      <c r="C934" s="17" t="s">
        <v>64</v>
      </c>
      <c r="D934" s="18">
        <v>80397251</v>
      </c>
      <c r="E934" s="18" t="e">
        <v>#N/A</v>
      </c>
      <c r="F934" s="18" t="e">
        <v>#N/A</v>
      </c>
      <c r="G934" s="17" t="s">
        <v>4963</v>
      </c>
      <c r="H934" s="16" t="s">
        <v>3597</v>
      </c>
      <c r="I934" s="35" t="s">
        <v>3598</v>
      </c>
      <c r="J934" s="16" t="s">
        <v>74</v>
      </c>
      <c r="K934" s="16" t="s">
        <v>3599</v>
      </c>
      <c r="L934" s="16" t="s">
        <v>3600</v>
      </c>
      <c r="M934" s="16" t="s">
        <v>76</v>
      </c>
      <c r="N934" s="16" t="s">
        <v>76</v>
      </c>
      <c r="O934" s="16" t="s">
        <v>76</v>
      </c>
    </row>
    <row r="935" spans="1:15" hidden="1">
      <c r="A935" s="15">
        <v>1070</v>
      </c>
      <c r="B935" s="16">
        <v>301</v>
      </c>
      <c r="C935" s="17" t="s">
        <v>64</v>
      </c>
      <c r="D935" s="18">
        <v>80449365</v>
      </c>
      <c r="E935" s="18">
        <v>80449365</v>
      </c>
      <c r="F935" s="18">
        <v>80449365</v>
      </c>
      <c r="G935" s="17" t="s">
        <v>4967</v>
      </c>
      <c r="H935" s="16" t="s">
        <v>3597</v>
      </c>
      <c r="I935" s="35" t="s">
        <v>3598</v>
      </c>
      <c r="J935" s="16" t="s">
        <v>74</v>
      </c>
      <c r="K935" s="16" t="s">
        <v>3599</v>
      </c>
      <c r="L935" s="16" t="s">
        <v>3600</v>
      </c>
      <c r="M935" s="16" t="s">
        <v>76</v>
      </c>
      <c r="N935" s="16" t="s">
        <v>76</v>
      </c>
      <c r="O935" s="16" t="s">
        <v>76</v>
      </c>
    </row>
    <row r="936" spans="1:15" hidden="1">
      <c r="A936" s="15">
        <v>1071</v>
      </c>
      <c r="B936" s="16">
        <v>301</v>
      </c>
      <c r="C936" s="17" t="s">
        <v>64</v>
      </c>
      <c r="D936" s="18">
        <v>80472335</v>
      </c>
      <c r="E936" s="18">
        <v>80472335</v>
      </c>
      <c r="F936" s="18">
        <v>80472335</v>
      </c>
      <c r="G936" s="17" t="s">
        <v>4972</v>
      </c>
      <c r="H936" s="16" t="s">
        <v>3597</v>
      </c>
      <c r="I936" s="35" t="s">
        <v>3598</v>
      </c>
      <c r="J936" s="16" t="s">
        <v>74</v>
      </c>
      <c r="K936" s="16" t="s">
        <v>3599</v>
      </c>
      <c r="L936" s="16" t="s">
        <v>3600</v>
      </c>
      <c r="M936" s="16" t="s">
        <v>339</v>
      </c>
      <c r="N936" s="16" t="s">
        <v>340</v>
      </c>
      <c r="O936" s="16" t="s">
        <v>341</v>
      </c>
    </row>
    <row r="937" spans="1:15" hidden="1">
      <c r="A937" s="15">
        <v>1072</v>
      </c>
      <c r="B937" s="16">
        <v>301</v>
      </c>
      <c r="C937" s="17" t="s">
        <v>64</v>
      </c>
      <c r="D937" s="18">
        <v>79203058</v>
      </c>
      <c r="E937" s="18">
        <v>79203058</v>
      </c>
      <c r="F937" s="18">
        <v>79203058</v>
      </c>
      <c r="G937" s="17" t="s">
        <v>4976</v>
      </c>
      <c r="H937" s="16" t="s">
        <v>3597</v>
      </c>
      <c r="I937" s="35" t="s">
        <v>3598</v>
      </c>
      <c r="J937" s="16" t="s">
        <v>74</v>
      </c>
      <c r="K937" s="16" t="s">
        <v>3599</v>
      </c>
      <c r="L937" s="16" t="s">
        <v>3600</v>
      </c>
      <c r="M937" s="16" t="s">
        <v>433</v>
      </c>
      <c r="N937" s="16" t="s">
        <v>662</v>
      </c>
      <c r="O937" s="16" t="s">
        <v>663</v>
      </c>
    </row>
    <row r="938" spans="1:15" hidden="1">
      <c r="A938" s="15">
        <v>1073</v>
      </c>
      <c r="B938" s="16">
        <v>301</v>
      </c>
      <c r="C938" s="17" t="s">
        <v>112</v>
      </c>
      <c r="D938" s="18">
        <v>1148956731</v>
      </c>
      <c r="E938" s="18">
        <v>1148956731</v>
      </c>
      <c r="F938" s="18">
        <v>1148956731</v>
      </c>
      <c r="G938" s="17" t="s">
        <v>4980</v>
      </c>
      <c r="H938" s="16" t="s">
        <v>3597</v>
      </c>
      <c r="I938" s="35" t="s">
        <v>3598</v>
      </c>
      <c r="J938" s="16" t="s">
        <v>74</v>
      </c>
      <c r="K938" s="16" t="s">
        <v>3599</v>
      </c>
      <c r="L938" s="16" t="s">
        <v>3600</v>
      </c>
      <c r="M938" s="16" t="s">
        <v>433</v>
      </c>
      <c r="N938" s="16" t="s">
        <v>662</v>
      </c>
      <c r="O938" s="16" t="s">
        <v>663</v>
      </c>
    </row>
    <row r="939" spans="1:15" hidden="1">
      <c r="A939" s="15">
        <v>1074</v>
      </c>
      <c r="B939" s="16">
        <v>301</v>
      </c>
      <c r="C939" s="17" t="s">
        <v>64</v>
      </c>
      <c r="D939" s="18">
        <v>1061222643</v>
      </c>
      <c r="E939" s="18">
        <v>1061222643</v>
      </c>
      <c r="F939" s="18">
        <v>1061222643</v>
      </c>
      <c r="G939" s="17" t="s">
        <v>4985</v>
      </c>
      <c r="H939" s="16" t="s">
        <v>3597</v>
      </c>
      <c r="I939" s="35" t="s">
        <v>3598</v>
      </c>
      <c r="J939" s="16" t="s">
        <v>74</v>
      </c>
      <c r="K939" s="16" t="s">
        <v>3599</v>
      </c>
      <c r="L939" s="16" t="s">
        <v>3600</v>
      </c>
      <c r="M939" s="16" t="s">
        <v>463</v>
      </c>
      <c r="N939" s="16" t="s">
        <v>464</v>
      </c>
      <c r="O939" s="16" t="s">
        <v>465</v>
      </c>
    </row>
    <row r="940" spans="1:15">
      <c r="A940" s="15">
        <v>1075</v>
      </c>
      <c r="B940" s="16">
        <v>301</v>
      </c>
      <c r="C940" s="17" t="s">
        <v>64</v>
      </c>
      <c r="D940" s="18">
        <v>80743081</v>
      </c>
      <c r="E940" s="18" t="e">
        <v>#N/A</v>
      </c>
      <c r="F940" s="18">
        <v>80743081</v>
      </c>
      <c r="G940" s="17" t="s">
        <v>4988</v>
      </c>
      <c r="H940" s="16" t="s">
        <v>3597</v>
      </c>
      <c r="I940" s="35" t="s">
        <v>3598</v>
      </c>
      <c r="J940" s="16" t="s">
        <v>74</v>
      </c>
      <c r="K940" s="16" t="s">
        <v>3599</v>
      </c>
      <c r="L940" s="16" t="s">
        <v>3600</v>
      </c>
      <c r="M940" s="16" t="s">
        <v>76</v>
      </c>
      <c r="N940" s="16" t="s">
        <v>76</v>
      </c>
      <c r="O940" s="16" t="s">
        <v>76</v>
      </c>
    </row>
    <row r="941" spans="1:15" hidden="1">
      <c r="A941" s="15">
        <v>1076</v>
      </c>
      <c r="B941" s="16">
        <v>301</v>
      </c>
      <c r="C941" s="17" t="s">
        <v>64</v>
      </c>
      <c r="D941" s="18">
        <v>80744858</v>
      </c>
      <c r="E941" s="18">
        <v>80744858</v>
      </c>
      <c r="F941" s="18">
        <v>80744858</v>
      </c>
      <c r="G941" s="17" t="s">
        <v>4992</v>
      </c>
      <c r="H941" s="16" t="s">
        <v>3597</v>
      </c>
      <c r="I941" s="35" t="s">
        <v>3598</v>
      </c>
      <c r="J941" s="16" t="s">
        <v>74</v>
      </c>
      <c r="K941" s="16" t="s">
        <v>3599</v>
      </c>
      <c r="L941" s="16" t="s">
        <v>3600</v>
      </c>
      <c r="M941" s="16" t="s">
        <v>76</v>
      </c>
      <c r="N941" s="16" t="s">
        <v>76</v>
      </c>
      <c r="O941" s="16" t="s">
        <v>76</v>
      </c>
    </row>
    <row r="942" spans="1:15" hidden="1">
      <c r="A942" s="15">
        <v>1077</v>
      </c>
      <c r="B942" s="16">
        <v>301</v>
      </c>
      <c r="C942" s="17" t="s">
        <v>64</v>
      </c>
      <c r="D942" s="18">
        <v>1214464636</v>
      </c>
      <c r="E942" s="18">
        <v>1214464636</v>
      </c>
      <c r="F942" s="18">
        <v>1214464636</v>
      </c>
      <c r="G942" s="17" t="s">
        <v>4997</v>
      </c>
      <c r="H942" s="16" t="s">
        <v>3597</v>
      </c>
      <c r="I942" s="35" t="s">
        <v>3598</v>
      </c>
      <c r="J942" s="16" t="s">
        <v>74</v>
      </c>
      <c r="K942" s="16" t="s">
        <v>3599</v>
      </c>
      <c r="L942" s="16" t="s">
        <v>3600</v>
      </c>
      <c r="M942" s="16" t="s">
        <v>478</v>
      </c>
      <c r="N942" s="16" t="s">
        <v>771</v>
      </c>
      <c r="O942" s="16" t="s">
        <v>772</v>
      </c>
    </row>
    <row r="943" spans="1:15">
      <c r="A943" s="15">
        <v>1078</v>
      </c>
      <c r="B943" s="16">
        <v>301</v>
      </c>
      <c r="C943" s="17" t="s">
        <v>64</v>
      </c>
      <c r="D943" s="18">
        <v>80745509</v>
      </c>
      <c r="E943" s="18" t="e">
        <v>#N/A</v>
      </c>
      <c r="F943" s="18">
        <v>80745509</v>
      </c>
      <c r="G943" s="17" t="s">
        <v>5001</v>
      </c>
      <c r="H943" s="16" t="s">
        <v>3597</v>
      </c>
      <c r="I943" s="35" t="s">
        <v>3598</v>
      </c>
      <c r="J943" s="16" t="s">
        <v>74</v>
      </c>
      <c r="K943" s="16" t="s">
        <v>3599</v>
      </c>
      <c r="L943" s="16" t="s">
        <v>3600</v>
      </c>
      <c r="M943" s="16" t="s">
        <v>1359</v>
      </c>
      <c r="N943" s="16" t="s">
        <v>1950</v>
      </c>
      <c r="O943" s="16" t="s">
        <v>1951</v>
      </c>
    </row>
    <row r="944" spans="1:15" hidden="1">
      <c r="A944" s="15">
        <v>1079</v>
      </c>
      <c r="B944" s="16">
        <v>301</v>
      </c>
      <c r="C944" s="17" t="s">
        <v>64</v>
      </c>
      <c r="D944" s="18">
        <v>80748107</v>
      </c>
      <c r="E944" s="18">
        <v>80748107</v>
      </c>
      <c r="F944" s="18">
        <v>80748107</v>
      </c>
      <c r="G944" s="17" t="s">
        <v>5005</v>
      </c>
      <c r="H944" s="16" t="s">
        <v>3597</v>
      </c>
      <c r="I944" s="35" t="s">
        <v>3598</v>
      </c>
      <c r="J944" s="16" t="s">
        <v>74</v>
      </c>
      <c r="K944" s="16" t="s">
        <v>3599</v>
      </c>
      <c r="L944" s="16" t="s">
        <v>3600</v>
      </c>
      <c r="M944" s="16" t="s">
        <v>76</v>
      </c>
      <c r="N944" s="16" t="s">
        <v>76</v>
      </c>
      <c r="O944" s="16" t="s">
        <v>76</v>
      </c>
    </row>
    <row r="945" spans="1:15" hidden="1">
      <c r="A945" s="15">
        <v>1080</v>
      </c>
      <c r="B945" s="16">
        <v>301</v>
      </c>
      <c r="C945" s="17" t="s">
        <v>64</v>
      </c>
      <c r="D945" s="18">
        <v>80764474</v>
      </c>
      <c r="E945" s="18">
        <v>80764474</v>
      </c>
      <c r="F945" s="18">
        <v>80764474</v>
      </c>
      <c r="G945" s="17" t="s">
        <v>5008</v>
      </c>
      <c r="H945" s="16" t="s">
        <v>3597</v>
      </c>
      <c r="I945" s="35" t="s">
        <v>3598</v>
      </c>
      <c r="J945" s="16" t="s">
        <v>74</v>
      </c>
      <c r="K945" s="16" t="s">
        <v>3599</v>
      </c>
      <c r="L945" s="16" t="s">
        <v>3600</v>
      </c>
      <c r="M945" s="16" t="s">
        <v>421</v>
      </c>
      <c r="N945" s="16" t="s">
        <v>581</v>
      </c>
      <c r="O945" s="16" t="s">
        <v>582</v>
      </c>
    </row>
    <row r="946" spans="1:15" hidden="1">
      <c r="A946" s="15">
        <v>1081</v>
      </c>
      <c r="B946" s="16">
        <v>301</v>
      </c>
      <c r="C946" s="17" t="s">
        <v>64</v>
      </c>
      <c r="D946" s="18">
        <v>80773519</v>
      </c>
      <c r="E946" s="18">
        <v>80773519</v>
      </c>
      <c r="F946" s="18">
        <v>80773519</v>
      </c>
      <c r="G946" s="17" t="s">
        <v>5014</v>
      </c>
      <c r="H946" s="16" t="s">
        <v>3597</v>
      </c>
      <c r="I946" s="35" t="s">
        <v>3598</v>
      </c>
      <c r="J946" s="16" t="s">
        <v>74</v>
      </c>
      <c r="K946" s="16" t="s">
        <v>3599</v>
      </c>
      <c r="L946" s="16" t="s">
        <v>3600</v>
      </c>
      <c r="M946" s="16" t="s">
        <v>76</v>
      </c>
      <c r="N946" s="16" t="s">
        <v>76</v>
      </c>
      <c r="O946" s="16" t="s">
        <v>76</v>
      </c>
    </row>
    <row r="947" spans="1:15" hidden="1">
      <c r="A947" s="15">
        <v>1082</v>
      </c>
      <c r="B947" s="16">
        <v>301</v>
      </c>
      <c r="C947" s="17" t="s">
        <v>64</v>
      </c>
      <c r="D947" s="18">
        <v>80779610</v>
      </c>
      <c r="E947" s="18">
        <v>80779610</v>
      </c>
      <c r="F947" s="18">
        <v>80779610</v>
      </c>
      <c r="G947" s="17" t="s">
        <v>5018</v>
      </c>
      <c r="H947" s="16" t="s">
        <v>3597</v>
      </c>
      <c r="I947" s="35" t="s">
        <v>3598</v>
      </c>
      <c r="J947" s="16" t="s">
        <v>74</v>
      </c>
      <c r="K947" s="16" t="s">
        <v>3599</v>
      </c>
      <c r="L947" s="16" t="s">
        <v>3600</v>
      </c>
      <c r="M947" s="16" t="s">
        <v>76</v>
      </c>
      <c r="N947" s="16" t="s">
        <v>76</v>
      </c>
      <c r="O947" s="16" t="s">
        <v>76</v>
      </c>
    </row>
    <row r="948" spans="1:15">
      <c r="A948" s="15">
        <v>1083</v>
      </c>
      <c r="B948" s="16">
        <v>301</v>
      </c>
      <c r="C948" s="17" t="s">
        <v>64</v>
      </c>
      <c r="D948" s="18">
        <v>80809358</v>
      </c>
      <c r="E948" s="18" t="e">
        <v>#N/A</v>
      </c>
      <c r="F948" s="18" t="e">
        <v>#N/A</v>
      </c>
      <c r="G948" s="17" t="s">
        <v>5022</v>
      </c>
      <c r="H948" s="16" t="s">
        <v>3597</v>
      </c>
      <c r="I948" s="35" t="s">
        <v>3598</v>
      </c>
      <c r="J948" s="16" t="s">
        <v>74</v>
      </c>
      <c r="K948" s="16" t="s">
        <v>3599</v>
      </c>
      <c r="L948" s="16" t="s">
        <v>3600</v>
      </c>
      <c r="M948" s="16" t="s">
        <v>76</v>
      </c>
      <c r="N948" s="16" t="s">
        <v>76</v>
      </c>
      <c r="O948" s="16" t="s">
        <v>76</v>
      </c>
    </row>
    <row r="949" spans="1:15" hidden="1">
      <c r="A949" s="15">
        <v>1084</v>
      </c>
      <c r="B949" s="16">
        <v>301</v>
      </c>
      <c r="C949" s="17" t="s">
        <v>64</v>
      </c>
      <c r="D949" s="18">
        <v>80809497</v>
      </c>
      <c r="E949" s="18">
        <v>80809497</v>
      </c>
      <c r="F949" s="18">
        <v>80809497</v>
      </c>
      <c r="G949" s="17" t="s">
        <v>5025</v>
      </c>
      <c r="H949" s="16" t="s">
        <v>3597</v>
      </c>
      <c r="I949" s="35" t="s">
        <v>3598</v>
      </c>
      <c r="J949" s="16" t="s">
        <v>74</v>
      </c>
      <c r="K949" s="16" t="s">
        <v>3599</v>
      </c>
      <c r="L949" s="16" t="s">
        <v>3600</v>
      </c>
      <c r="M949" s="16" t="s">
        <v>76</v>
      </c>
      <c r="N949" s="16" t="s">
        <v>76</v>
      </c>
      <c r="O949" s="16" t="s">
        <v>76</v>
      </c>
    </row>
    <row r="950" spans="1:15" hidden="1">
      <c r="A950" s="15">
        <v>1085</v>
      </c>
      <c r="B950" s="16">
        <v>301</v>
      </c>
      <c r="C950" s="17" t="s">
        <v>64</v>
      </c>
      <c r="D950" s="18">
        <v>73193587</v>
      </c>
      <c r="E950" s="18">
        <v>73193587</v>
      </c>
      <c r="F950" s="18">
        <v>73193587</v>
      </c>
      <c r="G950" s="17" t="s">
        <v>5029</v>
      </c>
      <c r="H950" s="16" t="s">
        <v>3597</v>
      </c>
      <c r="I950" s="35" t="s">
        <v>3598</v>
      </c>
      <c r="J950" s="16" t="s">
        <v>74</v>
      </c>
      <c r="K950" s="16" t="s">
        <v>3599</v>
      </c>
      <c r="L950" s="16" t="s">
        <v>3600</v>
      </c>
      <c r="M950" s="16" t="s">
        <v>76</v>
      </c>
      <c r="N950" s="16" t="s">
        <v>76</v>
      </c>
      <c r="O950" s="16" t="s">
        <v>76</v>
      </c>
    </row>
    <row r="951" spans="1:15" hidden="1">
      <c r="A951" s="15">
        <v>1086</v>
      </c>
      <c r="B951" s="16">
        <v>301</v>
      </c>
      <c r="C951" s="17" t="s">
        <v>64</v>
      </c>
      <c r="D951" s="18">
        <v>80826820</v>
      </c>
      <c r="E951" s="18">
        <v>80826820</v>
      </c>
      <c r="F951" s="18">
        <v>80826820</v>
      </c>
      <c r="G951" s="17" t="s">
        <v>5034</v>
      </c>
      <c r="H951" s="16" t="s">
        <v>3597</v>
      </c>
      <c r="I951" s="35" t="s">
        <v>3598</v>
      </c>
      <c r="J951" s="16" t="s">
        <v>74</v>
      </c>
      <c r="K951" s="16" t="s">
        <v>3599</v>
      </c>
      <c r="L951" s="16" t="s">
        <v>3600</v>
      </c>
      <c r="M951" s="16" t="s">
        <v>76</v>
      </c>
      <c r="N951" s="16" t="s">
        <v>76</v>
      </c>
      <c r="O951" s="16" t="s">
        <v>76</v>
      </c>
    </row>
    <row r="952" spans="1:15" hidden="1">
      <c r="A952" s="15">
        <v>1087</v>
      </c>
      <c r="B952" s="16">
        <v>301</v>
      </c>
      <c r="C952" s="17" t="s">
        <v>64</v>
      </c>
      <c r="D952" s="18">
        <v>80894265</v>
      </c>
      <c r="E952" s="18">
        <v>80894265</v>
      </c>
      <c r="F952" s="18">
        <v>80894265</v>
      </c>
      <c r="G952" s="17" t="s">
        <v>5038</v>
      </c>
      <c r="H952" s="16" t="s">
        <v>3597</v>
      </c>
      <c r="I952" s="35" t="s">
        <v>3598</v>
      </c>
      <c r="J952" s="16" t="s">
        <v>74</v>
      </c>
      <c r="K952" s="16" t="s">
        <v>3599</v>
      </c>
      <c r="L952" s="16" t="s">
        <v>3600</v>
      </c>
      <c r="M952" s="16" t="s">
        <v>478</v>
      </c>
      <c r="N952" s="16" t="s">
        <v>4076</v>
      </c>
      <c r="O952" s="16" t="s">
        <v>480</v>
      </c>
    </row>
    <row r="953" spans="1:15" hidden="1">
      <c r="A953" s="15">
        <v>1088</v>
      </c>
      <c r="B953" s="16">
        <v>301</v>
      </c>
      <c r="C953" s="17" t="s">
        <v>64</v>
      </c>
      <c r="D953" s="18">
        <v>80894324</v>
      </c>
      <c r="E953" s="18">
        <v>80894324</v>
      </c>
      <c r="F953" s="18">
        <v>80894324</v>
      </c>
      <c r="G953" s="17" t="s">
        <v>5042</v>
      </c>
      <c r="H953" s="16" t="s">
        <v>3597</v>
      </c>
      <c r="I953" s="35" t="s">
        <v>3598</v>
      </c>
      <c r="J953" s="16" t="s">
        <v>74</v>
      </c>
      <c r="K953" s="16" t="s">
        <v>3599</v>
      </c>
      <c r="L953" s="16" t="s">
        <v>3600</v>
      </c>
      <c r="M953" s="16" t="s">
        <v>478</v>
      </c>
      <c r="N953" s="16" t="s">
        <v>479</v>
      </c>
      <c r="O953" s="16" t="s">
        <v>480</v>
      </c>
    </row>
    <row r="954" spans="1:15" hidden="1">
      <c r="A954" s="15">
        <v>1089</v>
      </c>
      <c r="B954" s="16">
        <v>301</v>
      </c>
      <c r="C954" s="17" t="s">
        <v>64</v>
      </c>
      <c r="D954" s="18">
        <v>83043639</v>
      </c>
      <c r="E954" s="18">
        <v>83043639</v>
      </c>
      <c r="F954" s="18">
        <v>83043639</v>
      </c>
      <c r="G954" s="17" t="s">
        <v>5045</v>
      </c>
      <c r="H954" s="16" t="s">
        <v>3597</v>
      </c>
      <c r="I954" s="35" t="s">
        <v>3598</v>
      </c>
      <c r="J954" s="16" t="s">
        <v>74</v>
      </c>
      <c r="K954" s="16" t="s">
        <v>3599</v>
      </c>
      <c r="L954" s="16" t="s">
        <v>3600</v>
      </c>
      <c r="M954" s="16" t="s">
        <v>1359</v>
      </c>
      <c r="N954" s="16" t="s">
        <v>4146</v>
      </c>
      <c r="O954" s="16" t="s">
        <v>1951</v>
      </c>
    </row>
    <row r="955" spans="1:15" hidden="1">
      <c r="A955" s="15">
        <v>1090</v>
      </c>
      <c r="B955" s="16">
        <v>301</v>
      </c>
      <c r="C955" s="17" t="s">
        <v>64</v>
      </c>
      <c r="D955" s="18">
        <v>83093199</v>
      </c>
      <c r="E955" s="18">
        <v>83093199</v>
      </c>
      <c r="F955" s="18">
        <v>83093199</v>
      </c>
      <c r="G955" s="17" t="s">
        <v>5049</v>
      </c>
      <c r="H955" s="16" t="s">
        <v>3597</v>
      </c>
      <c r="I955" s="35" t="s">
        <v>3598</v>
      </c>
      <c r="J955" s="16" t="s">
        <v>74</v>
      </c>
      <c r="K955" s="16" t="s">
        <v>3599</v>
      </c>
      <c r="L955" s="16" t="s">
        <v>3600</v>
      </c>
      <c r="M955" s="16" t="s">
        <v>478</v>
      </c>
      <c r="N955" s="16" t="s">
        <v>771</v>
      </c>
      <c r="O955" s="16" t="s">
        <v>772</v>
      </c>
    </row>
    <row r="956" spans="1:15" hidden="1">
      <c r="A956" s="15">
        <v>1092</v>
      </c>
      <c r="B956" s="16">
        <v>301</v>
      </c>
      <c r="C956" s="17" t="s">
        <v>64</v>
      </c>
      <c r="D956" s="18">
        <v>88177739</v>
      </c>
      <c r="E956" s="18">
        <v>88177739</v>
      </c>
      <c r="F956" s="18">
        <v>88177739</v>
      </c>
      <c r="G956" s="17" t="s">
        <v>5052</v>
      </c>
      <c r="H956" s="16" t="s">
        <v>3597</v>
      </c>
      <c r="I956" s="35" t="s">
        <v>3598</v>
      </c>
      <c r="J956" s="16" t="s">
        <v>74</v>
      </c>
      <c r="K956" s="16" t="s">
        <v>3599</v>
      </c>
      <c r="L956" s="16" t="s">
        <v>3600</v>
      </c>
      <c r="M956" s="16" t="s">
        <v>433</v>
      </c>
      <c r="N956" s="16" t="s">
        <v>662</v>
      </c>
      <c r="O956" s="16" t="s">
        <v>663</v>
      </c>
    </row>
    <row r="957" spans="1:15" hidden="1">
      <c r="A957" s="15">
        <v>1093</v>
      </c>
      <c r="B957" s="16">
        <v>301</v>
      </c>
      <c r="C957" s="17" t="s">
        <v>64</v>
      </c>
      <c r="D957" s="18">
        <v>83241086</v>
      </c>
      <c r="E957" s="18">
        <v>83241086</v>
      </c>
      <c r="F957" s="18">
        <v>83241086</v>
      </c>
      <c r="G957" s="17" t="s">
        <v>5058</v>
      </c>
      <c r="H957" s="16" t="s">
        <v>3597</v>
      </c>
      <c r="I957" s="35" t="s">
        <v>3598</v>
      </c>
      <c r="J957" s="16" t="s">
        <v>74</v>
      </c>
      <c r="K957" s="16" t="s">
        <v>3599</v>
      </c>
      <c r="L957" s="16" t="s">
        <v>3600</v>
      </c>
      <c r="M957" s="16" t="s">
        <v>671</v>
      </c>
      <c r="N957" s="16" t="s">
        <v>691</v>
      </c>
      <c r="O957" s="16" t="s">
        <v>692</v>
      </c>
    </row>
    <row r="958" spans="1:15" hidden="1">
      <c r="A958" s="15">
        <v>1094</v>
      </c>
      <c r="B958" s="16">
        <v>301</v>
      </c>
      <c r="C958" s="17" t="s">
        <v>64</v>
      </c>
      <c r="D958" s="18">
        <v>84062148</v>
      </c>
      <c r="E958" s="18">
        <v>84062148</v>
      </c>
      <c r="F958" s="18">
        <v>84062148</v>
      </c>
      <c r="G958" s="17" t="s">
        <v>5061</v>
      </c>
      <c r="H958" s="16" t="s">
        <v>3597</v>
      </c>
      <c r="I958" s="35" t="s">
        <v>3598</v>
      </c>
      <c r="J958" s="16" t="s">
        <v>74</v>
      </c>
      <c r="K958" s="16" t="s">
        <v>3599</v>
      </c>
      <c r="L958" s="16" t="s">
        <v>3600</v>
      </c>
      <c r="M958" s="16" t="s">
        <v>339</v>
      </c>
      <c r="N958" s="16" t="s">
        <v>340</v>
      </c>
      <c r="O958" s="16" t="s">
        <v>341</v>
      </c>
    </row>
    <row r="959" spans="1:15">
      <c r="A959" s="15">
        <v>1095</v>
      </c>
      <c r="B959" s="16">
        <v>301</v>
      </c>
      <c r="C959" s="17" t="s">
        <v>64</v>
      </c>
      <c r="D959" s="18">
        <v>84085728</v>
      </c>
      <c r="E959" s="18" t="e">
        <v>#N/A</v>
      </c>
      <c r="F959" s="18">
        <v>84085728</v>
      </c>
      <c r="G959" s="17" t="s">
        <v>5065</v>
      </c>
      <c r="H959" s="16" t="s">
        <v>3597</v>
      </c>
      <c r="I959" s="35" t="s">
        <v>3598</v>
      </c>
      <c r="J959" s="16" t="s">
        <v>74</v>
      </c>
      <c r="K959" s="16" t="s">
        <v>3599</v>
      </c>
      <c r="L959" s="16" t="s">
        <v>3600</v>
      </c>
      <c r="M959" s="16" t="s">
        <v>421</v>
      </c>
      <c r="N959" s="16" t="s">
        <v>4387</v>
      </c>
      <c r="O959" s="16" t="s">
        <v>545</v>
      </c>
    </row>
    <row r="960" spans="1:15">
      <c r="A960" s="15">
        <v>1096</v>
      </c>
      <c r="B960" s="16">
        <v>301</v>
      </c>
      <c r="C960" s="17" t="s">
        <v>64</v>
      </c>
      <c r="D960" s="18">
        <v>84086604</v>
      </c>
      <c r="E960" s="18" t="e">
        <v>#N/A</v>
      </c>
      <c r="F960" s="18">
        <v>84086604</v>
      </c>
      <c r="G960" s="17" t="s">
        <v>5068</v>
      </c>
      <c r="H960" s="16" t="s">
        <v>3597</v>
      </c>
      <c r="I960" s="35" t="s">
        <v>3598</v>
      </c>
      <c r="J960" s="16" t="s">
        <v>74</v>
      </c>
      <c r="K960" s="16" t="s">
        <v>3599</v>
      </c>
      <c r="L960" s="16" t="s">
        <v>3600</v>
      </c>
      <c r="M960" s="16" t="s">
        <v>421</v>
      </c>
      <c r="N960" s="16" t="s">
        <v>3649</v>
      </c>
      <c r="O960" s="16" t="s">
        <v>545</v>
      </c>
    </row>
    <row r="961" spans="1:15" hidden="1">
      <c r="A961" s="15">
        <v>1097</v>
      </c>
      <c r="B961" s="16">
        <v>301</v>
      </c>
      <c r="C961" s="17" t="s">
        <v>64</v>
      </c>
      <c r="D961" s="18">
        <v>84104770</v>
      </c>
      <c r="E961" s="18">
        <v>84104770</v>
      </c>
      <c r="F961" s="18">
        <v>84104770</v>
      </c>
      <c r="G961" s="17" t="s">
        <v>5071</v>
      </c>
      <c r="H961" s="16" t="s">
        <v>3597</v>
      </c>
      <c r="I961" s="35" t="s">
        <v>3598</v>
      </c>
      <c r="J961" s="16" t="s">
        <v>74</v>
      </c>
      <c r="K961" s="16" t="s">
        <v>3599</v>
      </c>
      <c r="L961" s="16" t="s">
        <v>3600</v>
      </c>
      <c r="M961" s="16" t="s">
        <v>421</v>
      </c>
      <c r="N961" s="16" t="s">
        <v>581</v>
      </c>
      <c r="O961" s="16" t="s">
        <v>582</v>
      </c>
    </row>
    <row r="962" spans="1:15" hidden="1">
      <c r="A962" s="15">
        <v>1098</v>
      </c>
      <c r="B962" s="16">
        <v>301</v>
      </c>
      <c r="C962" s="17" t="s">
        <v>64</v>
      </c>
      <c r="D962" s="18">
        <v>85202884</v>
      </c>
      <c r="E962" s="18">
        <v>85202884</v>
      </c>
      <c r="F962" s="18">
        <v>85202884</v>
      </c>
      <c r="G962" s="17" t="s">
        <v>5074</v>
      </c>
      <c r="H962" s="16" t="s">
        <v>3597</v>
      </c>
      <c r="I962" s="35" t="s">
        <v>3598</v>
      </c>
      <c r="J962" s="16" t="s">
        <v>74</v>
      </c>
      <c r="K962" s="16" t="s">
        <v>3599</v>
      </c>
      <c r="L962" s="16" t="s">
        <v>3600</v>
      </c>
      <c r="M962" s="16" t="s">
        <v>190</v>
      </c>
      <c r="N962" s="16" t="s">
        <v>3786</v>
      </c>
      <c r="O962" s="16" t="s">
        <v>192</v>
      </c>
    </row>
    <row r="963" spans="1:15" hidden="1">
      <c r="A963" s="15">
        <v>1099</v>
      </c>
      <c r="B963" s="16">
        <v>301</v>
      </c>
      <c r="C963" s="17" t="s">
        <v>64</v>
      </c>
      <c r="D963" s="18">
        <v>86006700</v>
      </c>
      <c r="E963" s="18">
        <v>86006700</v>
      </c>
      <c r="F963" s="18">
        <v>86006700</v>
      </c>
      <c r="G963" s="17" t="s">
        <v>5077</v>
      </c>
      <c r="H963" s="16" t="s">
        <v>3597</v>
      </c>
      <c r="I963" s="35" t="s">
        <v>3598</v>
      </c>
      <c r="J963" s="16" t="s">
        <v>74</v>
      </c>
      <c r="K963" s="16" t="s">
        <v>3599</v>
      </c>
      <c r="L963" s="16" t="s">
        <v>3600</v>
      </c>
      <c r="M963" s="16" t="s">
        <v>671</v>
      </c>
      <c r="N963" s="16" t="s">
        <v>4243</v>
      </c>
      <c r="O963" s="16" t="s">
        <v>692</v>
      </c>
    </row>
    <row r="964" spans="1:15">
      <c r="A964" s="15">
        <v>1100</v>
      </c>
      <c r="B964" s="16">
        <v>301</v>
      </c>
      <c r="C964" s="17" t="s">
        <v>64</v>
      </c>
      <c r="D964" s="18">
        <v>86010692</v>
      </c>
      <c r="E964" s="18" t="e">
        <v>#N/A</v>
      </c>
      <c r="F964" s="18">
        <v>86010692</v>
      </c>
      <c r="G964" s="17" t="s">
        <v>5082</v>
      </c>
      <c r="H964" s="16" t="s">
        <v>3597</v>
      </c>
      <c r="I964" s="35" t="s">
        <v>3598</v>
      </c>
      <c r="J964" s="16" t="s">
        <v>74</v>
      </c>
      <c r="K964" s="16" t="s">
        <v>3599</v>
      </c>
      <c r="L964" s="16" t="s">
        <v>3600</v>
      </c>
      <c r="M964" s="16" t="s">
        <v>145</v>
      </c>
      <c r="N964" s="16" t="s">
        <v>4743</v>
      </c>
      <c r="O964" s="16" t="s">
        <v>559</v>
      </c>
    </row>
    <row r="965" spans="1:15">
      <c r="A965" s="15">
        <v>1101</v>
      </c>
      <c r="B965" s="16">
        <v>301</v>
      </c>
      <c r="C965" s="17" t="s">
        <v>64</v>
      </c>
      <c r="D965" s="18">
        <v>86036479</v>
      </c>
      <c r="E965" s="18" t="e">
        <v>#N/A</v>
      </c>
      <c r="F965" s="18">
        <v>86036479</v>
      </c>
      <c r="G965" s="17" t="s">
        <v>5086</v>
      </c>
      <c r="H965" s="16" t="s">
        <v>3597</v>
      </c>
      <c r="I965" s="35" t="s">
        <v>3598</v>
      </c>
      <c r="J965" s="16" t="s">
        <v>74</v>
      </c>
      <c r="K965" s="16" t="s">
        <v>3599</v>
      </c>
      <c r="L965" s="16" t="s">
        <v>3600</v>
      </c>
      <c r="M965" s="16" t="s">
        <v>478</v>
      </c>
      <c r="N965" s="16" t="s">
        <v>3976</v>
      </c>
      <c r="O965" s="16" t="s">
        <v>480</v>
      </c>
    </row>
    <row r="966" spans="1:15" hidden="1">
      <c r="A966" s="15">
        <v>1102</v>
      </c>
      <c r="B966" s="16">
        <v>301</v>
      </c>
      <c r="C966" s="17" t="s">
        <v>64</v>
      </c>
      <c r="D966" s="18">
        <v>86039632</v>
      </c>
      <c r="E966" s="18">
        <v>86039632</v>
      </c>
      <c r="F966" s="18">
        <v>86039632</v>
      </c>
      <c r="G966" s="17" t="s">
        <v>5089</v>
      </c>
      <c r="H966" s="16" t="s">
        <v>3597</v>
      </c>
      <c r="I966" s="35" t="s">
        <v>3598</v>
      </c>
      <c r="J966" s="16" t="s">
        <v>74</v>
      </c>
      <c r="K966" s="16" t="s">
        <v>3599</v>
      </c>
      <c r="L966" s="16" t="s">
        <v>3600</v>
      </c>
      <c r="M966" s="16" t="s">
        <v>671</v>
      </c>
      <c r="N966" s="16" t="s">
        <v>691</v>
      </c>
      <c r="O966" s="16" t="s">
        <v>692</v>
      </c>
    </row>
    <row r="967" spans="1:15">
      <c r="A967" s="15">
        <v>1103</v>
      </c>
      <c r="B967" s="16">
        <v>301</v>
      </c>
      <c r="C967" s="17" t="s">
        <v>64</v>
      </c>
      <c r="D967" s="18">
        <v>86042657</v>
      </c>
      <c r="E967" s="18" t="e">
        <v>#N/A</v>
      </c>
      <c r="F967" s="18" t="e">
        <v>#N/A</v>
      </c>
      <c r="G967" s="17" t="s">
        <v>5094</v>
      </c>
      <c r="H967" s="16" t="s">
        <v>3597</v>
      </c>
      <c r="I967" s="35" t="s">
        <v>3598</v>
      </c>
      <c r="J967" s="16" t="s">
        <v>74</v>
      </c>
      <c r="K967" s="16" t="s">
        <v>3599</v>
      </c>
      <c r="L967" s="16" t="s">
        <v>3600</v>
      </c>
      <c r="M967" s="16" t="s">
        <v>76</v>
      </c>
      <c r="N967" s="16" t="s">
        <v>76</v>
      </c>
      <c r="O967" s="16" t="s">
        <v>76</v>
      </c>
    </row>
    <row r="968" spans="1:15" hidden="1">
      <c r="A968" s="15">
        <v>1104</v>
      </c>
      <c r="B968" s="16">
        <v>301</v>
      </c>
      <c r="C968" s="17" t="s">
        <v>64</v>
      </c>
      <c r="D968" s="18">
        <v>86055376</v>
      </c>
      <c r="E968" s="18">
        <v>86055376</v>
      </c>
      <c r="F968" s="18">
        <v>86055376</v>
      </c>
      <c r="G968" s="17" t="s">
        <v>5099</v>
      </c>
      <c r="H968" s="16" t="s">
        <v>3597</v>
      </c>
      <c r="I968" s="35" t="s">
        <v>3598</v>
      </c>
      <c r="J968" s="16" t="s">
        <v>74</v>
      </c>
      <c r="K968" s="16" t="s">
        <v>3599</v>
      </c>
      <c r="L968" s="16" t="s">
        <v>3600</v>
      </c>
      <c r="M968" s="16" t="s">
        <v>76</v>
      </c>
      <c r="N968" s="16" t="s">
        <v>76</v>
      </c>
      <c r="O968" s="16" t="s">
        <v>76</v>
      </c>
    </row>
    <row r="969" spans="1:15">
      <c r="A969" s="15">
        <v>1105</v>
      </c>
      <c r="B969" s="16">
        <v>301</v>
      </c>
      <c r="C969" s="17" t="s">
        <v>64</v>
      </c>
      <c r="D969" s="18">
        <v>86059793</v>
      </c>
      <c r="E969" s="18" t="e">
        <v>#N/A</v>
      </c>
      <c r="F969" s="18" t="e">
        <v>#N/A</v>
      </c>
      <c r="G969" s="17" t="s">
        <v>5104</v>
      </c>
      <c r="H969" s="16" t="s">
        <v>3597</v>
      </c>
      <c r="I969" s="35" t="s">
        <v>3598</v>
      </c>
      <c r="J969" s="16" t="s">
        <v>74</v>
      </c>
      <c r="K969" s="16" t="s">
        <v>3599</v>
      </c>
      <c r="L969" s="16" t="s">
        <v>3600</v>
      </c>
      <c r="M969" s="16" t="s">
        <v>76</v>
      </c>
      <c r="N969" s="16" t="s">
        <v>76</v>
      </c>
      <c r="O969" s="16" t="s">
        <v>76</v>
      </c>
    </row>
    <row r="970" spans="1:15">
      <c r="A970" s="15">
        <v>1106</v>
      </c>
      <c r="B970" s="16">
        <v>301</v>
      </c>
      <c r="C970" s="17" t="s">
        <v>64</v>
      </c>
      <c r="D970" s="18">
        <v>86060569</v>
      </c>
      <c r="E970" s="18" t="e">
        <v>#N/A</v>
      </c>
      <c r="F970" s="18" t="e">
        <v>#N/A</v>
      </c>
      <c r="G970" s="17" t="s">
        <v>5108</v>
      </c>
      <c r="H970" s="16" t="s">
        <v>3597</v>
      </c>
      <c r="I970" s="35" t="s">
        <v>3598</v>
      </c>
      <c r="J970" s="16" t="s">
        <v>74</v>
      </c>
      <c r="K970" s="16" t="s">
        <v>3599</v>
      </c>
      <c r="L970" s="16" t="s">
        <v>3600</v>
      </c>
      <c r="M970" s="16" t="s">
        <v>671</v>
      </c>
      <c r="N970" s="16" t="s">
        <v>691</v>
      </c>
      <c r="O970" s="16" t="s">
        <v>692</v>
      </c>
    </row>
    <row r="971" spans="1:15" hidden="1">
      <c r="A971" s="15">
        <v>1107</v>
      </c>
      <c r="B971" s="16">
        <v>301</v>
      </c>
      <c r="C971" s="17" t="s">
        <v>64</v>
      </c>
      <c r="D971" s="18">
        <v>86061697</v>
      </c>
      <c r="E971" s="18">
        <v>86061697</v>
      </c>
      <c r="F971" s="18">
        <v>86061697</v>
      </c>
      <c r="G971" s="17" t="s">
        <v>5111</v>
      </c>
      <c r="H971" s="16" t="s">
        <v>3597</v>
      </c>
      <c r="I971" s="35" t="s">
        <v>3598</v>
      </c>
      <c r="J971" s="16" t="s">
        <v>74</v>
      </c>
      <c r="K971" s="16" t="s">
        <v>3599</v>
      </c>
      <c r="L971" s="16" t="s">
        <v>3600</v>
      </c>
      <c r="M971" s="16" t="s">
        <v>671</v>
      </c>
      <c r="N971" s="16" t="s">
        <v>691</v>
      </c>
      <c r="O971" s="16" t="s">
        <v>692</v>
      </c>
    </row>
    <row r="972" spans="1:15" hidden="1">
      <c r="A972" s="15">
        <v>1108</v>
      </c>
      <c r="B972" s="16">
        <v>301</v>
      </c>
      <c r="C972" s="17" t="s">
        <v>64</v>
      </c>
      <c r="D972" s="18">
        <v>86067277</v>
      </c>
      <c r="E972" s="18">
        <v>86067277</v>
      </c>
      <c r="F972" s="18">
        <v>86067277</v>
      </c>
      <c r="G972" s="17" t="s">
        <v>5115</v>
      </c>
      <c r="H972" s="16" t="s">
        <v>3597</v>
      </c>
      <c r="I972" s="35" t="s">
        <v>3598</v>
      </c>
      <c r="J972" s="16" t="s">
        <v>74</v>
      </c>
      <c r="K972" s="16" t="s">
        <v>3599</v>
      </c>
      <c r="L972" s="16" t="s">
        <v>3600</v>
      </c>
      <c r="M972" s="16" t="s">
        <v>671</v>
      </c>
      <c r="N972" s="16" t="s">
        <v>3919</v>
      </c>
      <c r="O972" s="16" t="s">
        <v>692</v>
      </c>
    </row>
    <row r="973" spans="1:15" hidden="1">
      <c r="A973" s="15">
        <v>1109</v>
      </c>
      <c r="B973" s="16">
        <v>301</v>
      </c>
      <c r="C973" s="17" t="s">
        <v>64</v>
      </c>
      <c r="D973" s="18">
        <v>1121819921</v>
      </c>
      <c r="E973" s="18">
        <v>1121819921</v>
      </c>
      <c r="F973" s="18">
        <v>1121819921</v>
      </c>
      <c r="G973" s="17" t="s">
        <v>5120</v>
      </c>
      <c r="H973" s="16" t="s">
        <v>3597</v>
      </c>
      <c r="I973" s="35" t="s">
        <v>3598</v>
      </c>
      <c r="J973" s="16" t="s">
        <v>74</v>
      </c>
      <c r="K973" s="16" t="s">
        <v>3599</v>
      </c>
      <c r="L973" s="16" t="s">
        <v>3600</v>
      </c>
      <c r="M973" s="16" t="s">
        <v>76</v>
      </c>
      <c r="N973" s="16" t="s">
        <v>76</v>
      </c>
      <c r="O973" s="16" t="s">
        <v>76</v>
      </c>
    </row>
    <row r="974" spans="1:15" hidden="1">
      <c r="A974" s="15">
        <v>1110</v>
      </c>
      <c r="B974" s="16">
        <v>301</v>
      </c>
      <c r="C974" s="17" t="s">
        <v>64</v>
      </c>
      <c r="D974" s="18">
        <v>86071748</v>
      </c>
      <c r="E974" s="18">
        <v>86071748</v>
      </c>
      <c r="F974" s="18">
        <v>86071748</v>
      </c>
      <c r="G974" s="17" t="s">
        <v>5125</v>
      </c>
      <c r="H974" s="16" t="s">
        <v>3597</v>
      </c>
      <c r="I974" s="35" t="s">
        <v>3598</v>
      </c>
      <c r="J974" s="16" t="s">
        <v>74</v>
      </c>
      <c r="K974" s="16" t="s">
        <v>3599</v>
      </c>
      <c r="L974" s="16" t="s">
        <v>3600</v>
      </c>
      <c r="M974" s="16" t="s">
        <v>671</v>
      </c>
      <c r="N974" s="16" t="s">
        <v>691</v>
      </c>
      <c r="O974" s="16" t="s">
        <v>692</v>
      </c>
    </row>
    <row r="975" spans="1:15" hidden="1">
      <c r="A975" s="15">
        <v>1111</v>
      </c>
      <c r="B975" s="16">
        <v>301</v>
      </c>
      <c r="C975" s="17" t="s">
        <v>64</v>
      </c>
      <c r="D975" s="18">
        <v>86074663</v>
      </c>
      <c r="E975" s="18">
        <v>86074663</v>
      </c>
      <c r="F975" s="18">
        <v>86074663</v>
      </c>
      <c r="G975" s="17" t="s">
        <v>5128</v>
      </c>
      <c r="H975" s="16" t="s">
        <v>3597</v>
      </c>
      <c r="I975" s="35" t="s">
        <v>3598</v>
      </c>
      <c r="J975" s="16" t="s">
        <v>74</v>
      </c>
      <c r="K975" s="16" t="s">
        <v>3599</v>
      </c>
      <c r="L975" s="16" t="s">
        <v>3600</v>
      </c>
      <c r="M975" s="16" t="s">
        <v>671</v>
      </c>
      <c r="N975" s="16" t="s">
        <v>691</v>
      </c>
      <c r="O975" s="16" t="s">
        <v>692</v>
      </c>
    </row>
    <row r="976" spans="1:15" hidden="1">
      <c r="A976" s="15">
        <v>1112</v>
      </c>
      <c r="B976" s="16">
        <v>301</v>
      </c>
      <c r="C976" s="17" t="s">
        <v>64</v>
      </c>
      <c r="D976" s="18">
        <v>80443358</v>
      </c>
      <c r="E976" s="18">
        <v>80443358</v>
      </c>
      <c r="F976" s="18">
        <v>80443358</v>
      </c>
      <c r="G976" s="17" t="s">
        <v>5132</v>
      </c>
      <c r="H976" s="16" t="s">
        <v>3597</v>
      </c>
      <c r="I976" s="35" t="s">
        <v>3598</v>
      </c>
      <c r="J976" s="16" t="s">
        <v>74</v>
      </c>
      <c r="K976" s="16" t="s">
        <v>3599</v>
      </c>
      <c r="L976" s="16" t="s">
        <v>3600</v>
      </c>
      <c r="M976" s="16" t="s">
        <v>76</v>
      </c>
      <c r="N976" s="16" t="s">
        <v>76</v>
      </c>
      <c r="O976" s="16" t="s">
        <v>76</v>
      </c>
    </row>
    <row r="977" spans="1:15">
      <c r="A977" s="15">
        <v>1113</v>
      </c>
      <c r="B977" s="16">
        <v>301</v>
      </c>
      <c r="C977" s="17" t="s">
        <v>64</v>
      </c>
      <c r="D977" s="18">
        <v>86078353</v>
      </c>
      <c r="E977" s="18" t="e">
        <v>#N/A</v>
      </c>
      <c r="F977" s="18">
        <v>86078353</v>
      </c>
      <c r="G977" s="17" t="s">
        <v>5137</v>
      </c>
      <c r="H977" s="16" t="s">
        <v>3597</v>
      </c>
      <c r="I977" s="35" t="s">
        <v>3598</v>
      </c>
      <c r="J977" s="16" t="s">
        <v>74</v>
      </c>
      <c r="K977" s="16" t="s">
        <v>3599</v>
      </c>
      <c r="L977" s="16" t="s">
        <v>3600</v>
      </c>
      <c r="M977" s="16" t="s">
        <v>671</v>
      </c>
      <c r="N977" s="16" t="s">
        <v>4647</v>
      </c>
      <c r="O977" s="16" t="s">
        <v>692</v>
      </c>
    </row>
    <row r="978" spans="1:15">
      <c r="A978" s="15">
        <v>1114</v>
      </c>
      <c r="B978" s="16">
        <v>301</v>
      </c>
      <c r="C978" s="17" t="s">
        <v>64</v>
      </c>
      <c r="D978" s="18">
        <v>86083042</v>
      </c>
      <c r="E978" s="18" t="e">
        <v>#N/A</v>
      </c>
      <c r="F978" s="18">
        <v>86083042</v>
      </c>
      <c r="G978" s="17" t="s">
        <v>5141</v>
      </c>
      <c r="H978" s="16" t="s">
        <v>3597</v>
      </c>
      <c r="I978" s="35" t="s">
        <v>3598</v>
      </c>
      <c r="J978" s="16" t="s">
        <v>74</v>
      </c>
      <c r="K978" s="16" t="s">
        <v>3599</v>
      </c>
      <c r="L978" s="16" t="s">
        <v>3600</v>
      </c>
      <c r="M978" s="16" t="s">
        <v>671</v>
      </c>
      <c r="N978" s="16" t="s">
        <v>3816</v>
      </c>
      <c r="O978" s="16" t="s">
        <v>3817</v>
      </c>
    </row>
    <row r="979" spans="1:15">
      <c r="A979" s="15">
        <v>1115</v>
      </c>
      <c r="B979" s="16">
        <v>301</v>
      </c>
      <c r="C979" s="17" t="s">
        <v>64</v>
      </c>
      <c r="D979" s="18">
        <v>86088914</v>
      </c>
      <c r="E979" s="18" t="e">
        <v>#N/A</v>
      </c>
      <c r="F979" s="18">
        <v>86088914</v>
      </c>
      <c r="G979" s="17" t="s">
        <v>5144</v>
      </c>
      <c r="H979" s="16" t="s">
        <v>3597</v>
      </c>
      <c r="I979" s="35" t="s">
        <v>3598</v>
      </c>
      <c r="J979" s="16" t="s">
        <v>74</v>
      </c>
      <c r="K979" s="16" t="s">
        <v>3599</v>
      </c>
      <c r="L979" s="16" t="s">
        <v>3600</v>
      </c>
      <c r="M979" s="16" t="s">
        <v>1359</v>
      </c>
      <c r="N979" s="16" t="s">
        <v>3752</v>
      </c>
      <c r="O979" s="16" t="s">
        <v>1361</v>
      </c>
    </row>
    <row r="980" spans="1:15" hidden="1">
      <c r="A980" s="15">
        <v>1116</v>
      </c>
      <c r="B980" s="16">
        <v>301</v>
      </c>
      <c r="C980" s="17" t="s">
        <v>64</v>
      </c>
      <c r="D980" s="18">
        <v>88174520</v>
      </c>
      <c r="E980" s="18">
        <v>88174520</v>
      </c>
      <c r="F980" s="18">
        <v>88174520</v>
      </c>
      <c r="G980" s="17" t="s">
        <v>5147</v>
      </c>
      <c r="H980" s="16" t="s">
        <v>3597</v>
      </c>
      <c r="I980" s="35" t="s">
        <v>3598</v>
      </c>
      <c r="J980" s="16" t="s">
        <v>74</v>
      </c>
      <c r="K980" s="16" t="s">
        <v>3599</v>
      </c>
      <c r="L980" s="16" t="s">
        <v>3600</v>
      </c>
      <c r="M980" s="16" t="s">
        <v>145</v>
      </c>
      <c r="N980" s="16" t="s">
        <v>5149</v>
      </c>
      <c r="O980" s="16" t="s">
        <v>147</v>
      </c>
    </row>
    <row r="981" spans="1:15" hidden="1">
      <c r="A981" s="15">
        <v>1117</v>
      </c>
      <c r="B981" s="16">
        <v>301</v>
      </c>
      <c r="C981" s="17" t="s">
        <v>64</v>
      </c>
      <c r="D981" s="81">
        <v>1069718248</v>
      </c>
      <c r="E981" s="81">
        <v>1069718248</v>
      </c>
      <c r="F981" s="81">
        <v>1069718248</v>
      </c>
      <c r="G981" s="17" t="s">
        <v>5153</v>
      </c>
      <c r="H981" s="16" t="s">
        <v>3597</v>
      </c>
      <c r="I981" s="35" t="s">
        <v>3598</v>
      </c>
      <c r="J981" s="16" t="s">
        <v>74</v>
      </c>
      <c r="K981" s="16" t="s">
        <v>3599</v>
      </c>
      <c r="L981" s="16" t="s">
        <v>3600</v>
      </c>
      <c r="M981" s="16" t="s">
        <v>76</v>
      </c>
      <c r="N981" s="16" t="s">
        <v>76</v>
      </c>
      <c r="O981" s="16" t="s">
        <v>76</v>
      </c>
    </row>
    <row r="982" spans="1:15" hidden="1">
      <c r="A982" s="15">
        <v>1118</v>
      </c>
      <c r="B982" s="16">
        <v>301</v>
      </c>
      <c r="C982" s="17" t="s">
        <v>64</v>
      </c>
      <c r="D982" s="18">
        <v>88215358</v>
      </c>
      <c r="E982" s="18">
        <v>88215358</v>
      </c>
      <c r="F982" s="18">
        <v>88215358</v>
      </c>
      <c r="G982" s="17" t="s">
        <v>5157</v>
      </c>
      <c r="H982" s="16" t="s">
        <v>3597</v>
      </c>
      <c r="I982" s="35" t="s">
        <v>3598</v>
      </c>
      <c r="J982" s="16" t="s">
        <v>74</v>
      </c>
      <c r="K982" s="16" t="s">
        <v>3599</v>
      </c>
      <c r="L982" s="16" t="s">
        <v>3600</v>
      </c>
      <c r="M982" s="16" t="s">
        <v>421</v>
      </c>
      <c r="N982" s="16" t="s">
        <v>2300</v>
      </c>
      <c r="O982" s="16" t="s">
        <v>423</v>
      </c>
    </row>
    <row r="983" spans="1:15" hidden="1">
      <c r="A983" s="15">
        <v>1119</v>
      </c>
      <c r="B983" s="16">
        <v>301</v>
      </c>
      <c r="C983" s="17" t="s">
        <v>64</v>
      </c>
      <c r="D983" s="18">
        <v>88231558</v>
      </c>
      <c r="E983" s="18">
        <v>88231558</v>
      </c>
      <c r="F983" s="18" t="e">
        <v>#N/A</v>
      </c>
      <c r="G983" s="17" t="s">
        <v>5161</v>
      </c>
      <c r="H983" s="16" t="s">
        <v>3597</v>
      </c>
      <c r="I983" s="35" t="s">
        <v>3598</v>
      </c>
      <c r="J983" s="16" t="s">
        <v>74</v>
      </c>
      <c r="K983" s="16" t="s">
        <v>3599</v>
      </c>
      <c r="L983" s="16" t="s">
        <v>3600</v>
      </c>
      <c r="M983" s="16" t="s">
        <v>145</v>
      </c>
      <c r="N983" s="16" t="s">
        <v>3668</v>
      </c>
      <c r="O983" s="16" t="s">
        <v>147</v>
      </c>
    </row>
    <row r="984" spans="1:15" hidden="1">
      <c r="A984" s="15">
        <v>1120</v>
      </c>
      <c r="B984" s="16">
        <v>301</v>
      </c>
      <c r="C984" s="17" t="s">
        <v>64</v>
      </c>
      <c r="D984" s="18">
        <v>88242119</v>
      </c>
      <c r="E984" s="18">
        <v>88242119</v>
      </c>
      <c r="F984" s="18">
        <v>88242119</v>
      </c>
      <c r="G984" s="17" t="s">
        <v>5167</v>
      </c>
      <c r="H984" s="16" t="s">
        <v>3597</v>
      </c>
      <c r="I984" s="35" t="s">
        <v>3598</v>
      </c>
      <c r="J984" s="16" t="s">
        <v>74</v>
      </c>
      <c r="K984" s="16" t="s">
        <v>3599</v>
      </c>
      <c r="L984" s="16" t="s">
        <v>3600</v>
      </c>
      <c r="M984" s="16" t="s">
        <v>433</v>
      </c>
      <c r="N984" s="16" t="s">
        <v>434</v>
      </c>
      <c r="O984" s="16" t="s">
        <v>435</v>
      </c>
    </row>
    <row r="985" spans="1:15" hidden="1">
      <c r="A985" s="15">
        <v>1121</v>
      </c>
      <c r="B985" s="16">
        <v>301</v>
      </c>
      <c r="C985" s="17" t="s">
        <v>64</v>
      </c>
      <c r="D985" s="18">
        <v>88244365</v>
      </c>
      <c r="E985" s="18">
        <v>88244365</v>
      </c>
      <c r="F985" s="18">
        <v>88244365</v>
      </c>
      <c r="G985" s="17" t="s">
        <v>5173</v>
      </c>
      <c r="H985" s="16" t="s">
        <v>3597</v>
      </c>
      <c r="I985" s="35" t="s">
        <v>3598</v>
      </c>
      <c r="J985" s="16" t="s">
        <v>74</v>
      </c>
      <c r="K985" s="16" t="s">
        <v>3599</v>
      </c>
      <c r="L985" s="16" t="s">
        <v>3600</v>
      </c>
      <c r="M985" s="16" t="s">
        <v>145</v>
      </c>
      <c r="N985" s="16" t="s">
        <v>3668</v>
      </c>
      <c r="O985" s="16" t="s">
        <v>147</v>
      </c>
    </row>
    <row r="986" spans="1:15">
      <c r="A986" s="15">
        <v>1122</v>
      </c>
      <c r="B986" s="16">
        <v>301</v>
      </c>
      <c r="C986" s="17" t="s">
        <v>112</v>
      </c>
      <c r="D986" s="18">
        <v>30082490</v>
      </c>
      <c r="E986" s="18" t="e">
        <v>#N/A</v>
      </c>
      <c r="F986" s="18">
        <v>30082490</v>
      </c>
      <c r="G986" s="17" t="s">
        <v>5177</v>
      </c>
      <c r="H986" s="16" t="s">
        <v>3597</v>
      </c>
      <c r="I986" s="35" t="s">
        <v>3598</v>
      </c>
      <c r="J986" s="16" t="s">
        <v>74</v>
      </c>
      <c r="K986" s="16" t="s">
        <v>3599</v>
      </c>
      <c r="L986" s="16" t="s">
        <v>3600</v>
      </c>
      <c r="M986" s="16" t="s">
        <v>76</v>
      </c>
      <c r="N986" s="16" t="s">
        <v>76</v>
      </c>
      <c r="O986" s="16" t="s">
        <v>76</v>
      </c>
    </row>
    <row r="987" spans="1:15" hidden="1">
      <c r="A987" s="15">
        <v>1123</v>
      </c>
      <c r="B987" s="16">
        <v>301</v>
      </c>
      <c r="C987" s="17" t="s">
        <v>64</v>
      </c>
      <c r="D987" s="18">
        <v>88258496</v>
      </c>
      <c r="E987" s="18">
        <v>88258496</v>
      </c>
      <c r="F987" s="18">
        <v>88258496</v>
      </c>
      <c r="G987" s="17" t="s">
        <v>5181</v>
      </c>
      <c r="H987" s="16" t="s">
        <v>3597</v>
      </c>
      <c r="I987" s="35" t="s">
        <v>3598</v>
      </c>
      <c r="J987" s="16" t="s">
        <v>74</v>
      </c>
      <c r="K987" s="16" t="s">
        <v>3599</v>
      </c>
      <c r="L987" s="16" t="s">
        <v>3600</v>
      </c>
      <c r="M987" s="16" t="s">
        <v>76</v>
      </c>
      <c r="N987" s="16" t="s">
        <v>76</v>
      </c>
      <c r="O987" s="16" t="s">
        <v>76</v>
      </c>
    </row>
    <row r="988" spans="1:15">
      <c r="A988" s="15">
        <v>1124</v>
      </c>
      <c r="B988" s="16">
        <v>301</v>
      </c>
      <c r="C988" s="17" t="s">
        <v>64</v>
      </c>
      <c r="D988" s="18">
        <v>88260338</v>
      </c>
      <c r="E988" s="18" t="e">
        <v>#N/A</v>
      </c>
      <c r="F988" s="18">
        <v>88260338</v>
      </c>
      <c r="G988" s="17" t="s">
        <v>5184</v>
      </c>
      <c r="H988" s="16" t="s">
        <v>3597</v>
      </c>
      <c r="I988" s="35" t="s">
        <v>3598</v>
      </c>
      <c r="J988" s="16" t="s">
        <v>74</v>
      </c>
      <c r="K988" s="16" t="s">
        <v>3599</v>
      </c>
      <c r="L988" s="16" t="s">
        <v>3600</v>
      </c>
      <c r="M988" s="16" t="s">
        <v>433</v>
      </c>
      <c r="N988" s="16" t="s">
        <v>434</v>
      </c>
      <c r="O988" s="16" t="s">
        <v>435</v>
      </c>
    </row>
    <row r="989" spans="1:15" hidden="1">
      <c r="A989" s="15">
        <v>1125</v>
      </c>
      <c r="B989" s="16">
        <v>301</v>
      </c>
      <c r="C989" s="17" t="s">
        <v>64</v>
      </c>
      <c r="D989" s="18">
        <v>88267144</v>
      </c>
      <c r="E989" s="18">
        <v>88267144</v>
      </c>
      <c r="F989" s="18">
        <v>88267144</v>
      </c>
      <c r="G989" s="17" t="s">
        <v>5187</v>
      </c>
      <c r="H989" s="16" t="s">
        <v>3597</v>
      </c>
      <c r="I989" s="35" t="s">
        <v>3598</v>
      </c>
      <c r="J989" s="16" t="s">
        <v>74</v>
      </c>
      <c r="K989" s="16" t="s">
        <v>3599</v>
      </c>
      <c r="L989" s="16" t="s">
        <v>3600</v>
      </c>
      <c r="M989" s="16" t="s">
        <v>145</v>
      </c>
      <c r="N989" s="16" t="s">
        <v>146</v>
      </c>
      <c r="O989" s="16" t="s">
        <v>147</v>
      </c>
    </row>
    <row r="990" spans="1:15" hidden="1">
      <c r="A990" s="15">
        <v>1126</v>
      </c>
      <c r="B990" s="16">
        <v>301</v>
      </c>
      <c r="C990" s="17" t="s">
        <v>64</v>
      </c>
      <c r="D990" s="18">
        <v>88309779</v>
      </c>
      <c r="E990" s="18">
        <v>88309779</v>
      </c>
      <c r="F990" s="18">
        <v>88309779</v>
      </c>
      <c r="G990" s="17" t="s">
        <v>5191</v>
      </c>
      <c r="H990" s="16" t="s">
        <v>3597</v>
      </c>
      <c r="I990" s="35" t="s">
        <v>3598</v>
      </c>
      <c r="J990" s="16" t="s">
        <v>74</v>
      </c>
      <c r="K990" s="16" t="s">
        <v>3599</v>
      </c>
      <c r="L990" s="16" t="s">
        <v>3600</v>
      </c>
      <c r="M990" s="16" t="s">
        <v>76</v>
      </c>
      <c r="N990" s="16" t="s">
        <v>76</v>
      </c>
      <c r="O990" s="16" t="s">
        <v>76</v>
      </c>
    </row>
    <row r="991" spans="1:15">
      <c r="A991" s="15">
        <v>1127</v>
      </c>
      <c r="B991" s="16">
        <v>301</v>
      </c>
      <c r="C991" s="17" t="s">
        <v>64</v>
      </c>
      <c r="D991" s="18">
        <v>88312845</v>
      </c>
      <c r="E991" s="18" t="e">
        <v>#N/A</v>
      </c>
      <c r="F991" s="18">
        <v>88312845</v>
      </c>
      <c r="G991" s="17" t="s">
        <v>5195</v>
      </c>
      <c r="H991" s="16" t="s">
        <v>3597</v>
      </c>
      <c r="I991" s="35" t="s">
        <v>3598</v>
      </c>
      <c r="J991" s="16" t="s">
        <v>74</v>
      </c>
      <c r="K991" s="16" t="s">
        <v>3599</v>
      </c>
      <c r="L991" s="16" t="s">
        <v>3600</v>
      </c>
      <c r="M991" s="16" t="s">
        <v>145</v>
      </c>
      <c r="N991" s="16" t="s">
        <v>3668</v>
      </c>
      <c r="O991" s="16" t="s">
        <v>147</v>
      </c>
    </row>
    <row r="992" spans="1:15">
      <c r="A992" s="15">
        <v>1128</v>
      </c>
      <c r="B992" s="16">
        <v>301</v>
      </c>
      <c r="C992" s="17" t="s">
        <v>64</v>
      </c>
      <c r="D992" s="18">
        <v>91178788</v>
      </c>
      <c r="E992" s="18" t="e">
        <v>#N/A</v>
      </c>
      <c r="F992" s="18">
        <v>91178788</v>
      </c>
      <c r="G992" s="17" t="s">
        <v>5199</v>
      </c>
      <c r="H992" s="16" t="s">
        <v>3597</v>
      </c>
      <c r="I992" s="35" t="s">
        <v>3598</v>
      </c>
      <c r="J992" s="16" t="s">
        <v>74</v>
      </c>
      <c r="K992" s="16" t="s">
        <v>3599</v>
      </c>
      <c r="L992" s="16" t="s">
        <v>3600</v>
      </c>
      <c r="M992" s="16" t="s">
        <v>145</v>
      </c>
      <c r="N992" s="16" t="s">
        <v>558</v>
      </c>
      <c r="O992" s="16" t="s">
        <v>559</v>
      </c>
    </row>
    <row r="993" spans="1:15">
      <c r="A993" s="15">
        <v>1129</v>
      </c>
      <c r="B993" s="16">
        <v>301</v>
      </c>
      <c r="C993" s="17" t="s">
        <v>64</v>
      </c>
      <c r="D993" s="18">
        <v>91185330</v>
      </c>
      <c r="E993" s="18" t="e">
        <v>#N/A</v>
      </c>
      <c r="F993" s="18">
        <v>91185330</v>
      </c>
      <c r="G993" s="17" t="s">
        <v>5203</v>
      </c>
      <c r="H993" s="16" t="s">
        <v>3597</v>
      </c>
      <c r="I993" s="35" t="s">
        <v>3598</v>
      </c>
      <c r="J993" s="16" t="s">
        <v>74</v>
      </c>
      <c r="K993" s="16" t="s">
        <v>3599</v>
      </c>
      <c r="L993" s="16" t="s">
        <v>3600</v>
      </c>
      <c r="M993" s="16" t="s">
        <v>433</v>
      </c>
      <c r="N993" s="16" t="s">
        <v>662</v>
      </c>
      <c r="O993" s="16" t="s">
        <v>663</v>
      </c>
    </row>
    <row r="994" spans="1:15">
      <c r="A994" s="15">
        <v>1130</v>
      </c>
      <c r="B994" s="16">
        <v>301</v>
      </c>
      <c r="C994" s="17" t="s">
        <v>64</v>
      </c>
      <c r="D994" s="18">
        <v>91326229</v>
      </c>
      <c r="E994" s="18" t="e">
        <v>#N/A</v>
      </c>
      <c r="F994" s="18">
        <v>91326229</v>
      </c>
      <c r="G994" s="17" t="s">
        <v>5208</v>
      </c>
      <c r="H994" s="16" t="s">
        <v>3597</v>
      </c>
      <c r="I994" s="35" t="s">
        <v>3598</v>
      </c>
      <c r="J994" s="16" t="s">
        <v>74</v>
      </c>
      <c r="K994" s="16" t="s">
        <v>3599</v>
      </c>
      <c r="L994" s="16" t="s">
        <v>3600</v>
      </c>
      <c r="M994" s="16" t="s">
        <v>145</v>
      </c>
      <c r="N994" s="16" t="s">
        <v>1314</v>
      </c>
      <c r="O994" s="16" t="s">
        <v>559</v>
      </c>
    </row>
    <row r="995" spans="1:15" hidden="1">
      <c r="A995" s="15">
        <v>1131</v>
      </c>
      <c r="B995" s="16">
        <v>301</v>
      </c>
      <c r="C995" s="17" t="s">
        <v>64</v>
      </c>
      <c r="D995" s="18">
        <v>1151941673</v>
      </c>
      <c r="E995" s="18">
        <v>1151941673</v>
      </c>
      <c r="F995" s="18">
        <v>1151941673</v>
      </c>
      <c r="G995" s="17" t="s">
        <v>5211</v>
      </c>
      <c r="H995" s="16" t="s">
        <v>3597</v>
      </c>
      <c r="I995" s="35" t="s">
        <v>3598</v>
      </c>
      <c r="J995" s="16" t="s">
        <v>74</v>
      </c>
      <c r="K995" s="16" t="s">
        <v>3599</v>
      </c>
      <c r="L995" s="16" t="s">
        <v>3600</v>
      </c>
      <c r="M995" s="16" t="s">
        <v>433</v>
      </c>
      <c r="N995" s="16" t="s">
        <v>434</v>
      </c>
      <c r="O995" s="16" t="s">
        <v>435</v>
      </c>
    </row>
    <row r="996" spans="1:15">
      <c r="A996" s="15">
        <v>1132</v>
      </c>
      <c r="B996" s="16">
        <v>301</v>
      </c>
      <c r="C996" s="17" t="s">
        <v>64</v>
      </c>
      <c r="D996" s="18">
        <v>91349204</v>
      </c>
      <c r="E996" s="18" t="e">
        <v>#N/A</v>
      </c>
      <c r="F996" s="18">
        <v>91349204</v>
      </c>
      <c r="G996" s="17" t="s">
        <v>5214</v>
      </c>
      <c r="H996" s="16" t="s">
        <v>3597</v>
      </c>
      <c r="I996" s="35" t="s">
        <v>3598</v>
      </c>
      <c r="J996" s="16" t="s">
        <v>74</v>
      </c>
      <c r="K996" s="16" t="s">
        <v>3599</v>
      </c>
      <c r="L996" s="16" t="s">
        <v>3600</v>
      </c>
      <c r="M996" s="16" t="s">
        <v>145</v>
      </c>
      <c r="N996" s="16" t="s">
        <v>4743</v>
      </c>
      <c r="O996" s="16" t="s">
        <v>559</v>
      </c>
    </row>
    <row r="997" spans="1:15" hidden="1">
      <c r="A997" s="15">
        <v>1133</v>
      </c>
      <c r="B997" s="16">
        <v>301</v>
      </c>
      <c r="C997" s="17" t="s">
        <v>64</v>
      </c>
      <c r="D997" s="18">
        <v>91436100</v>
      </c>
      <c r="E997" s="18">
        <v>91436100</v>
      </c>
      <c r="F997" s="18">
        <v>91436100</v>
      </c>
      <c r="G997" s="17" t="s">
        <v>5218</v>
      </c>
      <c r="H997" s="16" t="s">
        <v>3597</v>
      </c>
      <c r="I997" s="35" t="s">
        <v>3598</v>
      </c>
      <c r="J997" s="16" t="s">
        <v>74</v>
      </c>
      <c r="K997" s="16" t="s">
        <v>3599</v>
      </c>
      <c r="L997" s="16" t="s">
        <v>3600</v>
      </c>
      <c r="M997" s="16" t="s">
        <v>421</v>
      </c>
      <c r="N997" s="16" t="s">
        <v>581</v>
      </c>
      <c r="O997" s="16" t="s">
        <v>582</v>
      </c>
    </row>
    <row r="998" spans="1:15" hidden="1">
      <c r="A998" s="15">
        <v>1134</v>
      </c>
      <c r="B998" s="16">
        <v>301</v>
      </c>
      <c r="C998" s="17" t="s">
        <v>112</v>
      </c>
      <c r="D998" s="18">
        <v>1006404013</v>
      </c>
      <c r="E998" s="18">
        <v>1006404013</v>
      </c>
      <c r="F998" s="18">
        <v>1006404013</v>
      </c>
      <c r="G998" s="17" t="s">
        <v>5222</v>
      </c>
      <c r="H998" s="16" t="s">
        <v>3597</v>
      </c>
      <c r="I998" s="35" t="s">
        <v>3598</v>
      </c>
      <c r="J998" s="16" t="s">
        <v>74</v>
      </c>
      <c r="K998" s="16" t="s">
        <v>3599</v>
      </c>
      <c r="L998" s="16" t="s">
        <v>3600</v>
      </c>
      <c r="M998" s="16" t="s">
        <v>1359</v>
      </c>
      <c r="N998" s="16" t="s">
        <v>4352</v>
      </c>
      <c r="O998" s="16" t="s">
        <v>1951</v>
      </c>
    </row>
    <row r="999" spans="1:15" hidden="1">
      <c r="A999" s="15">
        <v>1135</v>
      </c>
      <c r="B999" s="16">
        <v>301</v>
      </c>
      <c r="C999" s="17" t="s">
        <v>64</v>
      </c>
      <c r="D999" s="18">
        <v>91444241</v>
      </c>
      <c r="E999" s="18">
        <v>91444241</v>
      </c>
      <c r="F999" s="18">
        <v>91444241</v>
      </c>
      <c r="G999" s="17" t="s">
        <v>5228</v>
      </c>
      <c r="H999" s="16" t="s">
        <v>3597</v>
      </c>
      <c r="I999" s="35" t="s">
        <v>3598</v>
      </c>
      <c r="J999" s="16" t="s">
        <v>74</v>
      </c>
      <c r="K999" s="16" t="s">
        <v>3599</v>
      </c>
      <c r="L999" s="16" t="s">
        <v>3600</v>
      </c>
      <c r="M999" s="16" t="s">
        <v>433</v>
      </c>
      <c r="N999" s="16" t="s">
        <v>434</v>
      </c>
      <c r="O999" s="16" t="s">
        <v>435</v>
      </c>
    </row>
    <row r="1000" spans="1:15" hidden="1">
      <c r="A1000" s="15">
        <v>1136</v>
      </c>
      <c r="B1000" s="16">
        <v>301</v>
      </c>
      <c r="C1000" s="17" t="s">
        <v>64</v>
      </c>
      <c r="D1000" s="18">
        <v>91444364</v>
      </c>
      <c r="E1000" s="18">
        <v>91444364</v>
      </c>
      <c r="F1000" s="18">
        <v>91444364</v>
      </c>
      <c r="G1000" s="17" t="s">
        <v>5231</v>
      </c>
      <c r="H1000" s="16" t="s">
        <v>3597</v>
      </c>
      <c r="I1000" s="35" t="s">
        <v>3598</v>
      </c>
      <c r="J1000" s="16" t="s">
        <v>74</v>
      </c>
      <c r="K1000" s="16" t="s">
        <v>3599</v>
      </c>
      <c r="L1000" s="16" t="s">
        <v>3600</v>
      </c>
      <c r="M1000" s="16" t="s">
        <v>145</v>
      </c>
      <c r="N1000" s="16" t="s">
        <v>1314</v>
      </c>
      <c r="O1000" s="16" t="s">
        <v>559</v>
      </c>
    </row>
    <row r="1001" spans="1:15" hidden="1">
      <c r="A1001" s="15">
        <v>1137</v>
      </c>
      <c r="B1001" s="16">
        <v>301</v>
      </c>
      <c r="C1001" s="17" t="s">
        <v>64</v>
      </c>
      <c r="D1001" s="18">
        <v>91444420</v>
      </c>
      <c r="E1001" s="18">
        <v>91444420</v>
      </c>
      <c r="F1001" s="18">
        <v>91444420</v>
      </c>
      <c r="G1001" s="17" t="s">
        <v>5235</v>
      </c>
      <c r="H1001" s="16" t="s">
        <v>3597</v>
      </c>
      <c r="I1001" s="35" t="s">
        <v>3598</v>
      </c>
      <c r="J1001" s="16" t="s">
        <v>74</v>
      </c>
      <c r="K1001" s="16" t="s">
        <v>3599</v>
      </c>
      <c r="L1001" s="16" t="s">
        <v>3600</v>
      </c>
      <c r="M1001" s="16" t="s">
        <v>1359</v>
      </c>
      <c r="N1001" s="16" t="s">
        <v>4352</v>
      </c>
      <c r="O1001" s="16" t="s">
        <v>1951</v>
      </c>
    </row>
    <row r="1002" spans="1:15" hidden="1">
      <c r="A1002" s="15">
        <v>1138</v>
      </c>
      <c r="B1002" s="16">
        <v>301</v>
      </c>
      <c r="C1002" s="17" t="s">
        <v>64</v>
      </c>
      <c r="D1002" s="18">
        <v>91447244</v>
      </c>
      <c r="E1002" s="18">
        <v>91447244</v>
      </c>
      <c r="F1002" s="18">
        <v>91447244</v>
      </c>
      <c r="G1002" s="17" t="s">
        <v>5240</v>
      </c>
      <c r="H1002" s="16" t="s">
        <v>3597</v>
      </c>
      <c r="I1002" s="35" t="s">
        <v>3598</v>
      </c>
      <c r="J1002" s="16" t="s">
        <v>74</v>
      </c>
      <c r="K1002" s="16" t="s">
        <v>3599</v>
      </c>
      <c r="L1002" s="16" t="s">
        <v>3600</v>
      </c>
      <c r="M1002" s="16" t="s">
        <v>76</v>
      </c>
      <c r="N1002" s="16" t="s">
        <v>3701</v>
      </c>
      <c r="O1002" s="16" t="s">
        <v>3702</v>
      </c>
    </row>
    <row r="1003" spans="1:15" hidden="1">
      <c r="A1003" s="15">
        <v>1139</v>
      </c>
      <c r="B1003" s="16">
        <v>301</v>
      </c>
      <c r="C1003" s="17" t="s">
        <v>64</v>
      </c>
      <c r="D1003" s="18">
        <v>91491167</v>
      </c>
      <c r="E1003" s="18">
        <v>91491167</v>
      </c>
      <c r="F1003" s="18">
        <v>91491167</v>
      </c>
      <c r="G1003" s="17" t="s">
        <v>5245</v>
      </c>
      <c r="H1003" s="16" t="s">
        <v>3597</v>
      </c>
      <c r="I1003" s="35" t="s">
        <v>3598</v>
      </c>
      <c r="J1003" s="16" t="s">
        <v>74</v>
      </c>
      <c r="K1003" s="16" t="s">
        <v>3599</v>
      </c>
      <c r="L1003" s="16" t="s">
        <v>3600</v>
      </c>
      <c r="M1003" s="16" t="s">
        <v>190</v>
      </c>
      <c r="N1003" s="16" t="s">
        <v>2573</v>
      </c>
      <c r="O1003" s="16" t="s">
        <v>192</v>
      </c>
    </row>
    <row r="1004" spans="1:15">
      <c r="A1004" s="15">
        <v>1140</v>
      </c>
      <c r="B1004" s="16">
        <v>301</v>
      </c>
      <c r="C1004" s="17" t="s">
        <v>64</v>
      </c>
      <c r="D1004" s="18">
        <v>91513047</v>
      </c>
      <c r="E1004" s="18" t="e">
        <v>#N/A</v>
      </c>
      <c r="F1004" s="18">
        <v>91513047</v>
      </c>
      <c r="G1004" s="17" t="s">
        <v>5249</v>
      </c>
      <c r="H1004" s="16" t="s">
        <v>3597</v>
      </c>
      <c r="I1004" s="35" t="s">
        <v>3598</v>
      </c>
      <c r="J1004" s="16" t="s">
        <v>74</v>
      </c>
      <c r="K1004" s="16" t="s">
        <v>3599</v>
      </c>
      <c r="L1004" s="16" t="s">
        <v>3600</v>
      </c>
      <c r="M1004" s="16" t="s">
        <v>433</v>
      </c>
      <c r="N1004" s="16" t="s">
        <v>662</v>
      </c>
      <c r="O1004" s="16" t="s">
        <v>663</v>
      </c>
    </row>
    <row r="1005" spans="1:15" hidden="1">
      <c r="A1005" s="15">
        <v>1141</v>
      </c>
      <c r="B1005" s="16">
        <v>301</v>
      </c>
      <c r="C1005" s="17" t="s">
        <v>64</v>
      </c>
      <c r="D1005" s="18">
        <v>91513820</v>
      </c>
      <c r="E1005" s="18">
        <v>91513820</v>
      </c>
      <c r="F1005" s="18">
        <v>91513820</v>
      </c>
      <c r="G1005" s="17" t="s">
        <v>5253</v>
      </c>
      <c r="H1005" s="16" t="s">
        <v>3597</v>
      </c>
      <c r="I1005" s="35" t="s">
        <v>3598</v>
      </c>
      <c r="J1005" s="16" t="s">
        <v>74</v>
      </c>
      <c r="K1005" s="16" t="s">
        <v>3599</v>
      </c>
      <c r="L1005" s="16" t="s">
        <v>3600</v>
      </c>
      <c r="M1005" s="16" t="s">
        <v>76</v>
      </c>
      <c r="N1005" s="16" t="s">
        <v>76</v>
      </c>
      <c r="O1005" s="16" t="s">
        <v>76</v>
      </c>
    </row>
    <row r="1006" spans="1:15" hidden="1">
      <c r="A1006" s="15">
        <v>1142</v>
      </c>
      <c r="B1006" s="16">
        <v>301</v>
      </c>
      <c r="C1006" s="17" t="s">
        <v>64</v>
      </c>
      <c r="D1006" s="18">
        <v>91525531</v>
      </c>
      <c r="E1006" s="18">
        <v>91525531</v>
      </c>
      <c r="F1006" s="18">
        <v>91525531</v>
      </c>
      <c r="G1006" s="17" t="s">
        <v>5257</v>
      </c>
      <c r="H1006" s="16" t="s">
        <v>3597</v>
      </c>
      <c r="I1006" s="35" t="s">
        <v>3598</v>
      </c>
      <c r="J1006" s="16" t="s">
        <v>74</v>
      </c>
      <c r="K1006" s="16" t="s">
        <v>3599</v>
      </c>
      <c r="L1006" s="16" t="s">
        <v>3600</v>
      </c>
      <c r="M1006" s="16" t="s">
        <v>145</v>
      </c>
      <c r="N1006" s="16" t="s">
        <v>558</v>
      </c>
      <c r="O1006" s="16" t="s">
        <v>559</v>
      </c>
    </row>
    <row r="1007" spans="1:15">
      <c r="A1007" s="15">
        <v>1143</v>
      </c>
      <c r="B1007" s="16">
        <v>301</v>
      </c>
      <c r="C1007" s="17" t="s">
        <v>64</v>
      </c>
      <c r="D1007" s="18">
        <v>91530307</v>
      </c>
      <c r="E1007" s="18" t="e">
        <v>#N/A</v>
      </c>
      <c r="F1007" s="18">
        <v>91530307</v>
      </c>
      <c r="G1007" s="17" t="s">
        <v>5262</v>
      </c>
      <c r="H1007" s="16" t="s">
        <v>3597</v>
      </c>
      <c r="I1007" s="35" t="s">
        <v>3598</v>
      </c>
      <c r="J1007" s="16" t="s">
        <v>74</v>
      </c>
      <c r="K1007" s="16" t="s">
        <v>3599</v>
      </c>
      <c r="L1007" s="16" t="s">
        <v>3600</v>
      </c>
      <c r="M1007" s="16" t="s">
        <v>145</v>
      </c>
      <c r="N1007" s="16" t="s">
        <v>1314</v>
      </c>
      <c r="O1007" s="16" t="s">
        <v>559</v>
      </c>
    </row>
    <row r="1008" spans="1:15" hidden="1">
      <c r="A1008" s="15">
        <v>1144</v>
      </c>
      <c r="B1008" s="16">
        <v>301</v>
      </c>
      <c r="C1008" s="17" t="s">
        <v>64</v>
      </c>
      <c r="D1008" s="18">
        <v>91535352</v>
      </c>
      <c r="E1008" s="18">
        <v>91535352</v>
      </c>
      <c r="F1008" s="18">
        <v>91535352</v>
      </c>
      <c r="G1008" s="17" t="s">
        <v>5266</v>
      </c>
      <c r="H1008" s="16" t="s">
        <v>3597</v>
      </c>
      <c r="I1008" s="35" t="s">
        <v>3598</v>
      </c>
      <c r="J1008" s="16" t="s">
        <v>74</v>
      </c>
      <c r="K1008" s="16" t="s">
        <v>3599</v>
      </c>
      <c r="L1008" s="16" t="s">
        <v>3600</v>
      </c>
      <c r="M1008" s="16" t="s">
        <v>145</v>
      </c>
      <c r="N1008" s="16" t="s">
        <v>4889</v>
      </c>
      <c r="O1008" s="16" t="s">
        <v>559</v>
      </c>
    </row>
    <row r="1009" spans="1:15">
      <c r="A1009" s="15">
        <v>1145</v>
      </c>
      <c r="B1009" s="16">
        <v>301</v>
      </c>
      <c r="C1009" s="17" t="s">
        <v>64</v>
      </c>
      <c r="D1009" s="18">
        <v>91539445</v>
      </c>
      <c r="E1009" s="18" t="e">
        <v>#N/A</v>
      </c>
      <c r="F1009" s="18">
        <v>91539445</v>
      </c>
      <c r="G1009" s="17" t="s">
        <v>5270</v>
      </c>
      <c r="H1009" s="16" t="s">
        <v>3597</v>
      </c>
      <c r="I1009" s="35" t="s">
        <v>3598</v>
      </c>
      <c r="J1009" s="16" t="s">
        <v>74</v>
      </c>
      <c r="K1009" s="16" t="s">
        <v>3599</v>
      </c>
      <c r="L1009" s="16" t="s">
        <v>3600</v>
      </c>
      <c r="M1009" s="16" t="s">
        <v>76</v>
      </c>
      <c r="N1009" s="16" t="s">
        <v>76</v>
      </c>
      <c r="O1009" s="16" t="s">
        <v>76</v>
      </c>
    </row>
    <row r="1010" spans="1:15">
      <c r="A1010" s="15">
        <v>1146</v>
      </c>
      <c r="B1010" s="16">
        <v>301</v>
      </c>
      <c r="C1010" s="17" t="s">
        <v>64</v>
      </c>
      <c r="D1010" s="18">
        <v>92154064</v>
      </c>
      <c r="E1010" s="18" t="e">
        <v>#N/A</v>
      </c>
      <c r="F1010" s="18">
        <v>92154064</v>
      </c>
      <c r="G1010" s="17" t="s">
        <v>5274</v>
      </c>
      <c r="H1010" s="16" t="s">
        <v>3597</v>
      </c>
      <c r="I1010" s="35" t="s">
        <v>3598</v>
      </c>
      <c r="J1010" s="16" t="s">
        <v>74</v>
      </c>
      <c r="K1010" s="16" t="s">
        <v>3599</v>
      </c>
      <c r="L1010" s="16" t="s">
        <v>3600</v>
      </c>
      <c r="M1010" s="16" t="s">
        <v>190</v>
      </c>
      <c r="N1010" s="16" t="s">
        <v>2573</v>
      </c>
      <c r="O1010" s="16" t="s">
        <v>192</v>
      </c>
    </row>
    <row r="1011" spans="1:15" hidden="1">
      <c r="A1011" s="15">
        <v>1147</v>
      </c>
      <c r="B1011" s="16">
        <v>301</v>
      </c>
      <c r="C1011" s="17" t="s">
        <v>64</v>
      </c>
      <c r="D1011" s="18">
        <v>92449600</v>
      </c>
      <c r="E1011" s="18">
        <v>92449600</v>
      </c>
      <c r="F1011" s="18">
        <v>92449600</v>
      </c>
      <c r="G1011" s="17" t="s">
        <v>5278</v>
      </c>
      <c r="H1011" s="16" t="s">
        <v>3597</v>
      </c>
      <c r="I1011" s="35" t="s">
        <v>3598</v>
      </c>
      <c r="J1011" s="16" t="s">
        <v>74</v>
      </c>
      <c r="K1011" s="16" t="s">
        <v>3599</v>
      </c>
      <c r="L1011" s="16" t="s">
        <v>3600</v>
      </c>
      <c r="M1011" s="16" t="s">
        <v>339</v>
      </c>
      <c r="N1011" s="16" t="s">
        <v>340</v>
      </c>
      <c r="O1011" s="16" t="s">
        <v>341</v>
      </c>
    </row>
    <row r="1012" spans="1:15" hidden="1">
      <c r="A1012" s="15">
        <v>1148</v>
      </c>
      <c r="B1012" s="16">
        <v>301</v>
      </c>
      <c r="C1012" s="17" t="s">
        <v>64</v>
      </c>
      <c r="D1012" s="18">
        <v>93134822</v>
      </c>
      <c r="E1012" s="18">
        <v>93134822</v>
      </c>
      <c r="F1012" s="18">
        <v>93134822</v>
      </c>
      <c r="G1012" s="17" t="s">
        <v>5281</v>
      </c>
      <c r="H1012" s="16" t="s">
        <v>3597</v>
      </c>
      <c r="I1012" s="35" t="s">
        <v>3598</v>
      </c>
      <c r="J1012" s="16" t="s">
        <v>74</v>
      </c>
      <c r="K1012" s="16" t="s">
        <v>3599</v>
      </c>
      <c r="L1012" s="16" t="s">
        <v>3600</v>
      </c>
      <c r="M1012" s="16" t="s">
        <v>478</v>
      </c>
      <c r="N1012" s="16" t="s">
        <v>479</v>
      </c>
      <c r="O1012" s="16" t="s">
        <v>480</v>
      </c>
    </row>
    <row r="1013" spans="1:15">
      <c r="A1013" s="15">
        <v>1149</v>
      </c>
      <c r="B1013" s="16">
        <v>301</v>
      </c>
      <c r="C1013" s="17" t="s">
        <v>64</v>
      </c>
      <c r="D1013" s="18">
        <v>93236342</v>
      </c>
      <c r="E1013" s="18" t="e">
        <v>#N/A</v>
      </c>
      <c r="F1013" s="18">
        <v>93236342</v>
      </c>
      <c r="G1013" s="17" t="s">
        <v>5285</v>
      </c>
      <c r="H1013" s="16" t="s">
        <v>3597</v>
      </c>
      <c r="I1013" s="35" t="s">
        <v>3598</v>
      </c>
      <c r="J1013" s="16" t="s">
        <v>74</v>
      </c>
      <c r="K1013" s="16" t="s">
        <v>3599</v>
      </c>
      <c r="L1013" s="16" t="s">
        <v>3600</v>
      </c>
      <c r="M1013" s="16" t="s">
        <v>478</v>
      </c>
      <c r="N1013" s="16" t="s">
        <v>479</v>
      </c>
      <c r="O1013" s="16" t="s">
        <v>480</v>
      </c>
    </row>
    <row r="1014" spans="1:15" hidden="1">
      <c r="A1014" s="15">
        <v>1150</v>
      </c>
      <c r="B1014" s="16">
        <v>301</v>
      </c>
      <c r="C1014" s="17" t="s">
        <v>64</v>
      </c>
      <c r="D1014" s="18">
        <v>93385118</v>
      </c>
      <c r="E1014" s="18">
        <v>93385118</v>
      </c>
      <c r="F1014" s="18">
        <v>93385118</v>
      </c>
      <c r="G1014" s="17" t="s">
        <v>5289</v>
      </c>
      <c r="H1014" s="16" t="s">
        <v>3597</v>
      </c>
      <c r="I1014" s="35" t="s">
        <v>3598</v>
      </c>
      <c r="J1014" s="16" t="s">
        <v>74</v>
      </c>
      <c r="K1014" s="16" t="s">
        <v>3599</v>
      </c>
      <c r="L1014" s="16" t="s">
        <v>3600</v>
      </c>
      <c r="M1014" s="16" t="s">
        <v>478</v>
      </c>
      <c r="N1014" s="16" t="s">
        <v>3976</v>
      </c>
      <c r="O1014" s="16" t="s">
        <v>480</v>
      </c>
    </row>
    <row r="1015" spans="1:15" hidden="1">
      <c r="A1015" s="15">
        <v>1151</v>
      </c>
      <c r="B1015" s="16">
        <v>301</v>
      </c>
      <c r="C1015" s="17" t="s">
        <v>64</v>
      </c>
      <c r="D1015" s="18">
        <v>93390641</v>
      </c>
      <c r="E1015" s="18">
        <v>93390641</v>
      </c>
      <c r="F1015" s="18">
        <v>93390641</v>
      </c>
      <c r="G1015" s="17" t="s">
        <v>5293</v>
      </c>
      <c r="H1015" s="16" t="s">
        <v>3597</v>
      </c>
      <c r="I1015" s="35" t="s">
        <v>3598</v>
      </c>
      <c r="J1015" s="16" t="s">
        <v>74</v>
      </c>
      <c r="K1015" s="16" t="s">
        <v>3599</v>
      </c>
      <c r="L1015" s="16" t="s">
        <v>3600</v>
      </c>
      <c r="M1015" s="16" t="s">
        <v>76</v>
      </c>
      <c r="N1015" s="16" t="s">
        <v>76</v>
      </c>
      <c r="O1015" s="16" t="s">
        <v>76</v>
      </c>
    </row>
    <row r="1016" spans="1:15">
      <c r="A1016" s="15">
        <v>1152</v>
      </c>
      <c r="B1016" s="16">
        <v>301</v>
      </c>
      <c r="C1016" s="17" t="s">
        <v>64</v>
      </c>
      <c r="D1016" s="18">
        <v>93399931</v>
      </c>
      <c r="E1016" s="18" t="e">
        <v>#N/A</v>
      </c>
      <c r="F1016" s="18">
        <v>93399931</v>
      </c>
      <c r="G1016" s="17" t="s">
        <v>5298</v>
      </c>
      <c r="H1016" s="16" t="s">
        <v>3597</v>
      </c>
      <c r="I1016" s="35" t="s">
        <v>3598</v>
      </c>
      <c r="J1016" s="16" t="s">
        <v>74</v>
      </c>
      <c r="K1016" s="16" t="s">
        <v>3599</v>
      </c>
      <c r="L1016" s="16" t="s">
        <v>3600</v>
      </c>
      <c r="M1016" s="16" t="s">
        <v>478</v>
      </c>
      <c r="N1016" s="16" t="s">
        <v>4076</v>
      </c>
      <c r="O1016" s="16" t="s">
        <v>480</v>
      </c>
    </row>
    <row r="1017" spans="1:15" hidden="1">
      <c r="A1017" s="15">
        <v>1153</v>
      </c>
      <c r="B1017" s="16">
        <v>301</v>
      </c>
      <c r="C1017" s="17" t="s">
        <v>112</v>
      </c>
      <c r="D1017" s="18">
        <v>1147694204</v>
      </c>
      <c r="E1017" s="18">
        <v>1147694204</v>
      </c>
      <c r="F1017" s="18">
        <v>1147694204</v>
      </c>
      <c r="G1017" s="17" t="s">
        <v>5304</v>
      </c>
      <c r="H1017" s="16" t="s">
        <v>3597</v>
      </c>
      <c r="I1017" s="35" t="s">
        <v>3598</v>
      </c>
      <c r="J1017" s="16" t="s">
        <v>74</v>
      </c>
      <c r="K1017" s="16" t="s">
        <v>3599</v>
      </c>
      <c r="L1017" s="16" t="s">
        <v>3600</v>
      </c>
      <c r="M1017" s="16" t="s">
        <v>339</v>
      </c>
      <c r="N1017" s="16" t="s">
        <v>3825</v>
      </c>
      <c r="O1017" s="16" t="s">
        <v>341</v>
      </c>
    </row>
    <row r="1018" spans="1:15">
      <c r="A1018" s="15">
        <v>1154</v>
      </c>
      <c r="B1018" s="16">
        <v>301</v>
      </c>
      <c r="C1018" s="17" t="s">
        <v>64</v>
      </c>
      <c r="D1018" s="18">
        <v>93411494</v>
      </c>
      <c r="E1018" s="18" t="e">
        <v>#N/A</v>
      </c>
      <c r="F1018" s="18">
        <v>93411494</v>
      </c>
      <c r="G1018" s="17" t="s">
        <v>5307</v>
      </c>
      <c r="H1018" s="16" t="s">
        <v>3597</v>
      </c>
      <c r="I1018" s="35" t="s">
        <v>3598</v>
      </c>
      <c r="J1018" s="16" t="s">
        <v>74</v>
      </c>
      <c r="K1018" s="16" t="s">
        <v>3599</v>
      </c>
      <c r="L1018" s="16" t="s">
        <v>3600</v>
      </c>
      <c r="M1018" s="16" t="s">
        <v>478</v>
      </c>
      <c r="N1018" s="16" t="s">
        <v>479</v>
      </c>
      <c r="O1018" s="16" t="s">
        <v>480</v>
      </c>
    </row>
    <row r="1019" spans="1:15" hidden="1">
      <c r="A1019" s="15">
        <v>1155</v>
      </c>
      <c r="B1019" s="16">
        <v>301</v>
      </c>
      <c r="C1019" s="17" t="s">
        <v>64</v>
      </c>
      <c r="D1019" s="18">
        <v>93443340</v>
      </c>
      <c r="E1019" s="18">
        <v>93443340</v>
      </c>
      <c r="F1019" s="18">
        <v>93443340</v>
      </c>
      <c r="G1019" s="17" t="s">
        <v>5310</v>
      </c>
      <c r="H1019" s="16" t="s">
        <v>3597</v>
      </c>
      <c r="I1019" s="35" t="s">
        <v>3598</v>
      </c>
      <c r="J1019" s="16" t="s">
        <v>74</v>
      </c>
      <c r="K1019" s="16" t="s">
        <v>3599</v>
      </c>
      <c r="L1019" s="16" t="s">
        <v>3600</v>
      </c>
      <c r="M1019" s="16" t="s">
        <v>76</v>
      </c>
      <c r="N1019" s="16" t="s">
        <v>76</v>
      </c>
      <c r="O1019" s="16" t="s">
        <v>76</v>
      </c>
    </row>
    <row r="1020" spans="1:15" hidden="1">
      <c r="A1020" s="15">
        <v>1156</v>
      </c>
      <c r="B1020" s="16">
        <v>301</v>
      </c>
      <c r="C1020" s="17" t="s">
        <v>64</v>
      </c>
      <c r="D1020" s="18">
        <v>93445050</v>
      </c>
      <c r="E1020" s="18">
        <v>93445050</v>
      </c>
      <c r="F1020" s="18">
        <v>93445050</v>
      </c>
      <c r="G1020" s="17" t="s">
        <v>5315</v>
      </c>
      <c r="H1020" s="16" t="s">
        <v>3597</v>
      </c>
      <c r="I1020" s="35" t="s">
        <v>3598</v>
      </c>
      <c r="J1020" s="16" t="s">
        <v>74</v>
      </c>
      <c r="K1020" s="16" t="s">
        <v>3599</v>
      </c>
      <c r="L1020" s="16" t="s">
        <v>3600</v>
      </c>
      <c r="M1020" s="16" t="s">
        <v>433</v>
      </c>
      <c r="N1020" s="16" t="s">
        <v>662</v>
      </c>
      <c r="O1020" s="16" t="s">
        <v>663</v>
      </c>
    </row>
    <row r="1021" spans="1:15" hidden="1">
      <c r="A1021" s="15">
        <v>1158</v>
      </c>
      <c r="B1021" s="16">
        <v>301</v>
      </c>
      <c r="C1021" s="17" t="s">
        <v>64</v>
      </c>
      <c r="D1021" s="18">
        <v>93445744</v>
      </c>
      <c r="E1021" s="18">
        <v>93445744</v>
      </c>
      <c r="F1021" s="18">
        <v>93445744</v>
      </c>
      <c r="G1021" s="17" t="s">
        <v>5320</v>
      </c>
      <c r="H1021" s="16" t="s">
        <v>3597</v>
      </c>
      <c r="I1021" s="35" t="s">
        <v>3598</v>
      </c>
      <c r="J1021" s="16" t="s">
        <v>74</v>
      </c>
      <c r="K1021" s="16" t="s">
        <v>3599</v>
      </c>
      <c r="L1021" s="16" t="s">
        <v>3600</v>
      </c>
      <c r="M1021" s="16" t="s">
        <v>76</v>
      </c>
      <c r="N1021" s="16" t="s">
        <v>76</v>
      </c>
      <c r="O1021" s="16" t="s">
        <v>76</v>
      </c>
    </row>
    <row r="1022" spans="1:15" hidden="1">
      <c r="A1022" s="15">
        <v>1159</v>
      </c>
      <c r="B1022" s="16">
        <v>301</v>
      </c>
      <c r="C1022" s="17" t="s">
        <v>64</v>
      </c>
      <c r="D1022" s="18">
        <v>93478537</v>
      </c>
      <c r="E1022" s="18">
        <v>93478537</v>
      </c>
      <c r="F1022" s="18">
        <v>93478537</v>
      </c>
      <c r="G1022" s="17" t="s">
        <v>5325</v>
      </c>
      <c r="H1022" s="16" t="s">
        <v>3597</v>
      </c>
      <c r="I1022" s="35" t="s">
        <v>3598</v>
      </c>
      <c r="J1022" s="16" t="s">
        <v>74</v>
      </c>
      <c r="K1022" s="16" t="s">
        <v>3599</v>
      </c>
      <c r="L1022" s="16" t="s">
        <v>3600</v>
      </c>
      <c r="M1022" s="16" t="s">
        <v>478</v>
      </c>
      <c r="N1022" s="16" t="s">
        <v>4496</v>
      </c>
      <c r="O1022" s="16" t="s">
        <v>772</v>
      </c>
    </row>
    <row r="1023" spans="1:15">
      <c r="A1023" s="15">
        <v>1161</v>
      </c>
      <c r="B1023" s="16">
        <v>301</v>
      </c>
      <c r="C1023" s="17" t="s">
        <v>64</v>
      </c>
      <c r="D1023" s="18">
        <v>94043338</v>
      </c>
      <c r="E1023" s="18" t="e">
        <v>#N/A</v>
      </c>
      <c r="F1023" s="18">
        <v>94043338</v>
      </c>
      <c r="G1023" s="17" t="s">
        <v>5329</v>
      </c>
      <c r="H1023" s="16" t="s">
        <v>3597</v>
      </c>
      <c r="I1023" s="35" t="s">
        <v>3598</v>
      </c>
      <c r="J1023" s="16" t="s">
        <v>74</v>
      </c>
      <c r="K1023" s="16" t="s">
        <v>3599</v>
      </c>
      <c r="L1023" s="16" t="s">
        <v>3600</v>
      </c>
      <c r="M1023" s="16" t="s">
        <v>433</v>
      </c>
      <c r="N1023" s="16" t="s">
        <v>434</v>
      </c>
      <c r="O1023" s="16" t="s">
        <v>435</v>
      </c>
    </row>
    <row r="1024" spans="1:15">
      <c r="A1024" s="15">
        <v>1162</v>
      </c>
      <c r="B1024" s="16">
        <v>301</v>
      </c>
      <c r="C1024" s="17" t="s">
        <v>64</v>
      </c>
      <c r="D1024" s="18">
        <v>94150458</v>
      </c>
      <c r="E1024" s="18" t="e">
        <v>#N/A</v>
      </c>
      <c r="F1024" s="18">
        <v>94150458</v>
      </c>
      <c r="G1024" s="17" t="s">
        <v>5332</v>
      </c>
      <c r="H1024" s="16" t="s">
        <v>3597</v>
      </c>
      <c r="I1024" s="35" t="s">
        <v>3598</v>
      </c>
      <c r="J1024" s="16" t="s">
        <v>74</v>
      </c>
      <c r="K1024" s="16" t="s">
        <v>3599</v>
      </c>
      <c r="L1024" s="16" t="s">
        <v>3600</v>
      </c>
      <c r="M1024" s="16" t="s">
        <v>433</v>
      </c>
      <c r="N1024" s="16" t="s">
        <v>3715</v>
      </c>
      <c r="O1024" s="16" t="s">
        <v>435</v>
      </c>
    </row>
    <row r="1025" spans="1:15" hidden="1">
      <c r="A1025" s="15">
        <v>1163</v>
      </c>
      <c r="B1025" s="16">
        <v>301</v>
      </c>
      <c r="C1025" s="17" t="s">
        <v>64</v>
      </c>
      <c r="D1025" s="18">
        <v>94283666</v>
      </c>
      <c r="E1025" s="18">
        <v>94283666</v>
      </c>
      <c r="F1025" s="18">
        <v>94283666</v>
      </c>
      <c r="G1025" s="17" t="s">
        <v>5335</v>
      </c>
      <c r="H1025" s="16" t="s">
        <v>3597</v>
      </c>
      <c r="I1025" s="35" t="s">
        <v>3598</v>
      </c>
      <c r="J1025" s="16" t="s">
        <v>74</v>
      </c>
      <c r="K1025" s="16" t="s">
        <v>3599</v>
      </c>
      <c r="L1025" s="16" t="s">
        <v>3600</v>
      </c>
      <c r="M1025" s="16" t="s">
        <v>76</v>
      </c>
      <c r="N1025" s="16" t="s">
        <v>76</v>
      </c>
      <c r="O1025" s="16" t="s">
        <v>76</v>
      </c>
    </row>
    <row r="1026" spans="1:15" hidden="1">
      <c r="A1026" s="15">
        <v>1164</v>
      </c>
      <c r="B1026" s="16">
        <v>301</v>
      </c>
      <c r="C1026" s="17" t="s">
        <v>64</v>
      </c>
      <c r="D1026" s="18">
        <v>94318180</v>
      </c>
      <c r="E1026" s="18">
        <v>94318180</v>
      </c>
      <c r="F1026" s="18">
        <v>94318180</v>
      </c>
      <c r="G1026" s="17" t="s">
        <v>5338</v>
      </c>
      <c r="H1026" s="16" t="s">
        <v>3597</v>
      </c>
      <c r="I1026" s="35" t="s">
        <v>3598</v>
      </c>
      <c r="J1026" s="16" t="s">
        <v>74</v>
      </c>
      <c r="K1026" s="16" t="s">
        <v>3599</v>
      </c>
      <c r="L1026" s="16" t="s">
        <v>3600</v>
      </c>
      <c r="M1026" s="16" t="s">
        <v>76</v>
      </c>
      <c r="N1026" s="16" t="s">
        <v>76</v>
      </c>
      <c r="O1026" s="16" t="s">
        <v>76</v>
      </c>
    </row>
    <row r="1027" spans="1:15" hidden="1">
      <c r="A1027" s="15">
        <v>1165</v>
      </c>
      <c r="B1027" s="16">
        <v>301</v>
      </c>
      <c r="C1027" s="17" t="s">
        <v>64</v>
      </c>
      <c r="D1027" s="18">
        <v>94368350</v>
      </c>
      <c r="E1027" s="18">
        <v>94368350</v>
      </c>
      <c r="F1027" s="18">
        <v>94368350</v>
      </c>
      <c r="G1027" s="17" t="s">
        <v>5344</v>
      </c>
      <c r="H1027" s="16" t="s">
        <v>3597</v>
      </c>
      <c r="I1027" s="35" t="s">
        <v>3598</v>
      </c>
      <c r="J1027" s="16" t="s">
        <v>74</v>
      </c>
      <c r="K1027" s="16" t="s">
        <v>3599</v>
      </c>
      <c r="L1027" s="16" t="s">
        <v>3600</v>
      </c>
      <c r="M1027" s="16" t="s">
        <v>433</v>
      </c>
      <c r="N1027" s="16" t="s">
        <v>434</v>
      </c>
      <c r="O1027" s="16" t="s">
        <v>435</v>
      </c>
    </row>
    <row r="1028" spans="1:15" hidden="1">
      <c r="A1028" s="15">
        <v>1166</v>
      </c>
      <c r="B1028" s="16">
        <v>301</v>
      </c>
      <c r="C1028" s="17" t="s">
        <v>64</v>
      </c>
      <c r="D1028" s="18">
        <v>94370146</v>
      </c>
      <c r="E1028" s="18">
        <v>94370146</v>
      </c>
      <c r="F1028" s="18">
        <v>94370146</v>
      </c>
      <c r="G1028" s="17" t="s">
        <v>5348</v>
      </c>
      <c r="H1028" s="16" t="s">
        <v>3597</v>
      </c>
      <c r="I1028" s="35" t="s">
        <v>3598</v>
      </c>
      <c r="J1028" s="16" t="s">
        <v>74</v>
      </c>
      <c r="K1028" s="16" t="s">
        <v>3599</v>
      </c>
      <c r="L1028" s="16" t="s">
        <v>3600</v>
      </c>
      <c r="M1028" s="16" t="s">
        <v>463</v>
      </c>
      <c r="N1028" s="16" t="s">
        <v>3657</v>
      </c>
      <c r="O1028" s="16" t="s">
        <v>465</v>
      </c>
    </row>
    <row r="1029" spans="1:15" hidden="1">
      <c r="A1029" s="15">
        <v>1167</v>
      </c>
      <c r="B1029" s="16">
        <v>301</v>
      </c>
      <c r="C1029" s="17" t="s">
        <v>64</v>
      </c>
      <c r="D1029" s="18">
        <v>94374688</v>
      </c>
      <c r="E1029" s="18">
        <v>94374688</v>
      </c>
      <c r="F1029" s="18">
        <v>94374688</v>
      </c>
      <c r="G1029" s="17" t="s">
        <v>5351</v>
      </c>
      <c r="H1029" s="16" t="s">
        <v>3597</v>
      </c>
      <c r="I1029" s="35" t="s">
        <v>3598</v>
      </c>
      <c r="J1029" s="16" t="s">
        <v>74</v>
      </c>
      <c r="K1029" s="16" t="s">
        <v>3599</v>
      </c>
      <c r="L1029" s="16" t="s">
        <v>3600</v>
      </c>
      <c r="M1029" s="16" t="s">
        <v>433</v>
      </c>
      <c r="N1029" s="16" t="s">
        <v>434</v>
      </c>
      <c r="O1029" s="16" t="s">
        <v>435</v>
      </c>
    </row>
    <row r="1030" spans="1:15" hidden="1">
      <c r="A1030" s="15">
        <v>1168</v>
      </c>
      <c r="B1030" s="16">
        <v>301</v>
      </c>
      <c r="C1030" s="17" t="s">
        <v>64</v>
      </c>
      <c r="D1030" s="18">
        <v>94382997</v>
      </c>
      <c r="E1030" s="18">
        <v>94382997</v>
      </c>
      <c r="F1030" s="18">
        <v>94382997</v>
      </c>
      <c r="G1030" s="17" t="s">
        <v>5354</v>
      </c>
      <c r="H1030" s="16" t="s">
        <v>3597</v>
      </c>
      <c r="I1030" s="35" t="s">
        <v>3598</v>
      </c>
      <c r="J1030" s="16" t="s">
        <v>74</v>
      </c>
      <c r="K1030" s="16" t="s">
        <v>3599</v>
      </c>
      <c r="L1030" s="16" t="s">
        <v>3600</v>
      </c>
      <c r="M1030" s="16" t="s">
        <v>433</v>
      </c>
      <c r="N1030" s="16" t="s">
        <v>434</v>
      </c>
      <c r="O1030" s="16" t="s">
        <v>435</v>
      </c>
    </row>
    <row r="1031" spans="1:15" hidden="1">
      <c r="A1031" s="15">
        <v>1169</v>
      </c>
      <c r="B1031" s="16">
        <v>301</v>
      </c>
      <c r="C1031" s="17" t="s">
        <v>64</v>
      </c>
      <c r="D1031" s="18">
        <v>94394644</v>
      </c>
      <c r="E1031" s="18">
        <v>94394644</v>
      </c>
      <c r="F1031" s="18">
        <v>94394644</v>
      </c>
      <c r="G1031" s="17" t="s">
        <v>5358</v>
      </c>
      <c r="H1031" s="16" t="s">
        <v>3597</v>
      </c>
      <c r="I1031" s="35" t="s">
        <v>3598</v>
      </c>
      <c r="J1031" s="16" t="s">
        <v>74</v>
      </c>
      <c r="K1031" s="16" t="s">
        <v>3599</v>
      </c>
      <c r="L1031" s="16" t="s">
        <v>3600</v>
      </c>
      <c r="M1031" s="16" t="s">
        <v>433</v>
      </c>
      <c r="N1031" s="16" t="s">
        <v>434</v>
      </c>
      <c r="O1031" s="16" t="s">
        <v>435</v>
      </c>
    </row>
    <row r="1032" spans="1:15" hidden="1">
      <c r="A1032" s="15">
        <v>1170</v>
      </c>
      <c r="B1032" s="16">
        <v>301</v>
      </c>
      <c r="C1032" s="17" t="s">
        <v>64</v>
      </c>
      <c r="D1032" s="18">
        <v>94404334</v>
      </c>
      <c r="E1032" s="18">
        <v>94404334</v>
      </c>
      <c r="F1032" s="18">
        <v>94404334</v>
      </c>
      <c r="G1032" s="17" t="s">
        <v>5363</v>
      </c>
      <c r="H1032" s="16" t="s">
        <v>3597</v>
      </c>
      <c r="I1032" s="35" t="s">
        <v>3598</v>
      </c>
      <c r="J1032" s="16" t="s">
        <v>74</v>
      </c>
      <c r="K1032" s="16" t="s">
        <v>3599</v>
      </c>
      <c r="L1032" s="16" t="s">
        <v>3600</v>
      </c>
      <c r="M1032" s="16" t="s">
        <v>433</v>
      </c>
      <c r="N1032" s="16" t="s">
        <v>434</v>
      </c>
      <c r="O1032" s="16" t="s">
        <v>435</v>
      </c>
    </row>
    <row r="1033" spans="1:15" hidden="1">
      <c r="A1033" s="15">
        <v>1171</v>
      </c>
      <c r="B1033" s="16">
        <v>301</v>
      </c>
      <c r="C1033" s="17" t="s">
        <v>64</v>
      </c>
      <c r="D1033" s="18">
        <v>94409443</v>
      </c>
      <c r="E1033" s="18">
        <v>94409443</v>
      </c>
      <c r="F1033" s="18">
        <v>94409443</v>
      </c>
      <c r="G1033" s="17" t="s">
        <v>5366</v>
      </c>
      <c r="H1033" s="16" t="s">
        <v>3597</v>
      </c>
      <c r="I1033" s="35" t="s">
        <v>3598</v>
      </c>
      <c r="J1033" s="16" t="s">
        <v>74</v>
      </c>
      <c r="K1033" s="16" t="s">
        <v>3599</v>
      </c>
      <c r="L1033" s="16" t="s">
        <v>3600</v>
      </c>
      <c r="M1033" s="16" t="s">
        <v>339</v>
      </c>
      <c r="N1033" s="16" t="s">
        <v>340</v>
      </c>
      <c r="O1033" s="16" t="s">
        <v>341</v>
      </c>
    </row>
    <row r="1034" spans="1:15" hidden="1">
      <c r="A1034" s="15">
        <v>1172</v>
      </c>
      <c r="B1034" s="16">
        <v>301</v>
      </c>
      <c r="C1034" s="17" t="s">
        <v>64</v>
      </c>
      <c r="D1034" s="18">
        <v>94417438</v>
      </c>
      <c r="E1034" s="18">
        <v>94417438</v>
      </c>
      <c r="F1034" s="18">
        <v>94417438</v>
      </c>
      <c r="G1034" s="17" t="s">
        <v>5370</v>
      </c>
      <c r="H1034" s="16" t="s">
        <v>3597</v>
      </c>
      <c r="I1034" s="35" t="s">
        <v>3598</v>
      </c>
      <c r="J1034" s="16" t="s">
        <v>74</v>
      </c>
      <c r="K1034" s="16" t="s">
        <v>3599</v>
      </c>
      <c r="L1034" s="16" t="s">
        <v>3600</v>
      </c>
      <c r="M1034" s="16" t="s">
        <v>433</v>
      </c>
      <c r="N1034" s="16" t="s">
        <v>434</v>
      </c>
      <c r="O1034" s="16" t="s">
        <v>435</v>
      </c>
    </row>
    <row r="1035" spans="1:15" hidden="1">
      <c r="A1035" s="15">
        <v>1173</v>
      </c>
      <c r="B1035" s="16">
        <v>301</v>
      </c>
      <c r="C1035" s="17" t="s">
        <v>64</v>
      </c>
      <c r="D1035" s="18">
        <v>94450882</v>
      </c>
      <c r="E1035" s="18">
        <v>94450882</v>
      </c>
      <c r="F1035" s="18">
        <v>94450882</v>
      </c>
      <c r="G1035" s="17" t="s">
        <v>5374</v>
      </c>
      <c r="H1035" s="16" t="s">
        <v>3597</v>
      </c>
      <c r="I1035" s="35" t="s">
        <v>3598</v>
      </c>
      <c r="J1035" s="16" t="s">
        <v>74</v>
      </c>
      <c r="K1035" s="16" t="s">
        <v>3599</v>
      </c>
      <c r="L1035" s="16" t="s">
        <v>3600</v>
      </c>
      <c r="M1035" s="16" t="s">
        <v>433</v>
      </c>
      <c r="N1035" s="16" t="s">
        <v>434</v>
      </c>
      <c r="O1035" s="16" t="s">
        <v>435</v>
      </c>
    </row>
    <row r="1036" spans="1:15" hidden="1">
      <c r="A1036" s="15">
        <v>1174</v>
      </c>
      <c r="B1036" s="16">
        <v>301</v>
      </c>
      <c r="C1036" s="17" t="s">
        <v>64</v>
      </c>
      <c r="D1036" s="18">
        <v>94466892</v>
      </c>
      <c r="E1036" s="18">
        <v>94466892</v>
      </c>
      <c r="F1036" s="18">
        <v>94466892</v>
      </c>
      <c r="G1036" s="17" t="s">
        <v>5380</v>
      </c>
      <c r="H1036" s="16" t="s">
        <v>3597</v>
      </c>
      <c r="I1036" s="35" t="s">
        <v>3598</v>
      </c>
      <c r="J1036" s="16" t="s">
        <v>74</v>
      </c>
      <c r="K1036" s="16" t="s">
        <v>3599</v>
      </c>
      <c r="L1036" s="16" t="s">
        <v>3600</v>
      </c>
      <c r="M1036" s="16" t="s">
        <v>463</v>
      </c>
      <c r="N1036" s="16" t="s">
        <v>464</v>
      </c>
      <c r="O1036" s="16" t="s">
        <v>465</v>
      </c>
    </row>
    <row r="1037" spans="1:15" hidden="1">
      <c r="A1037" s="15">
        <v>1175</v>
      </c>
      <c r="B1037" s="16">
        <v>301</v>
      </c>
      <c r="C1037" s="17" t="s">
        <v>64</v>
      </c>
      <c r="D1037" s="18">
        <v>94468321</v>
      </c>
      <c r="E1037" s="18">
        <v>94468321</v>
      </c>
      <c r="F1037" s="18">
        <v>94468321</v>
      </c>
      <c r="G1037" s="17" t="s">
        <v>5383</v>
      </c>
      <c r="H1037" s="16" t="s">
        <v>3597</v>
      </c>
      <c r="I1037" s="35" t="s">
        <v>3598</v>
      </c>
      <c r="J1037" s="16" t="s">
        <v>74</v>
      </c>
      <c r="K1037" s="16" t="s">
        <v>3599</v>
      </c>
      <c r="L1037" s="16" t="s">
        <v>3600</v>
      </c>
      <c r="M1037" s="16" t="s">
        <v>433</v>
      </c>
      <c r="N1037" s="16" t="s">
        <v>434</v>
      </c>
      <c r="O1037" s="16" t="s">
        <v>435</v>
      </c>
    </row>
    <row r="1038" spans="1:15" hidden="1">
      <c r="A1038" s="15">
        <v>1176</v>
      </c>
      <c r="B1038" s="16">
        <v>301</v>
      </c>
      <c r="C1038" s="17" t="s">
        <v>64</v>
      </c>
      <c r="D1038" s="18">
        <v>94500029</v>
      </c>
      <c r="E1038" s="18">
        <v>94500029</v>
      </c>
      <c r="F1038" s="18">
        <v>94500029</v>
      </c>
      <c r="G1038" s="17" t="s">
        <v>5387</v>
      </c>
      <c r="H1038" s="16" t="s">
        <v>3597</v>
      </c>
      <c r="I1038" s="35" t="s">
        <v>3598</v>
      </c>
      <c r="J1038" s="16" t="s">
        <v>74</v>
      </c>
      <c r="K1038" s="16" t="s">
        <v>3599</v>
      </c>
      <c r="L1038" s="16" t="s">
        <v>3600</v>
      </c>
      <c r="M1038" s="16" t="s">
        <v>463</v>
      </c>
      <c r="N1038" s="16" t="s">
        <v>3902</v>
      </c>
      <c r="O1038" s="16" t="s">
        <v>465</v>
      </c>
    </row>
    <row r="1039" spans="1:15">
      <c r="A1039" s="15">
        <v>1178</v>
      </c>
      <c r="B1039" s="16">
        <v>301</v>
      </c>
      <c r="C1039" s="17" t="s">
        <v>64</v>
      </c>
      <c r="D1039" s="18">
        <v>94535317</v>
      </c>
      <c r="E1039" s="18" t="e">
        <v>#N/A</v>
      </c>
      <c r="F1039" s="18">
        <v>94535317</v>
      </c>
      <c r="G1039" s="17" t="s">
        <v>5391</v>
      </c>
      <c r="H1039" s="16" t="s">
        <v>3597</v>
      </c>
      <c r="I1039" s="35" t="s">
        <v>3598</v>
      </c>
      <c r="J1039" s="16" t="s">
        <v>74</v>
      </c>
      <c r="K1039" s="16" t="s">
        <v>3599</v>
      </c>
      <c r="L1039" s="16" t="s">
        <v>3600</v>
      </c>
      <c r="M1039" s="16" t="s">
        <v>463</v>
      </c>
      <c r="N1039" s="16" t="s">
        <v>3902</v>
      </c>
      <c r="O1039" s="16" t="s">
        <v>465</v>
      </c>
    </row>
    <row r="1040" spans="1:15" hidden="1">
      <c r="A1040" s="15">
        <v>1179</v>
      </c>
      <c r="B1040" s="16">
        <v>301</v>
      </c>
      <c r="C1040" s="17" t="s">
        <v>64</v>
      </c>
      <c r="D1040" s="18">
        <v>94550729</v>
      </c>
      <c r="E1040" s="18">
        <v>94550729</v>
      </c>
      <c r="F1040" s="18">
        <v>94550729</v>
      </c>
      <c r="G1040" s="17" t="s">
        <v>5395</v>
      </c>
      <c r="H1040" s="16" t="s">
        <v>3597</v>
      </c>
      <c r="I1040" s="35" t="s">
        <v>3598</v>
      </c>
      <c r="J1040" s="16" t="s">
        <v>74</v>
      </c>
      <c r="K1040" s="16" t="s">
        <v>3599</v>
      </c>
      <c r="L1040" s="16" t="s">
        <v>3600</v>
      </c>
      <c r="M1040" s="16" t="s">
        <v>433</v>
      </c>
      <c r="N1040" s="16" t="s">
        <v>434</v>
      </c>
      <c r="O1040" s="16" t="s">
        <v>435</v>
      </c>
    </row>
    <row r="1041" spans="1:15" hidden="1">
      <c r="A1041" s="15">
        <v>1180</v>
      </c>
      <c r="B1041" s="16">
        <v>301</v>
      </c>
      <c r="C1041" s="17" t="s">
        <v>112</v>
      </c>
      <c r="D1041" s="18">
        <v>1072364383</v>
      </c>
      <c r="E1041" s="18">
        <v>1072364383</v>
      </c>
      <c r="F1041" s="18">
        <v>1072364383</v>
      </c>
      <c r="G1041" s="17" t="s">
        <v>5398</v>
      </c>
      <c r="H1041" s="16" t="s">
        <v>3597</v>
      </c>
      <c r="I1041" s="35" t="s">
        <v>3598</v>
      </c>
      <c r="J1041" s="16" t="s">
        <v>74</v>
      </c>
      <c r="K1041" s="16" t="s">
        <v>3599</v>
      </c>
      <c r="L1041" s="16" t="s">
        <v>3600</v>
      </c>
      <c r="M1041" s="16" t="s">
        <v>76</v>
      </c>
      <c r="N1041" s="16" t="s">
        <v>76</v>
      </c>
      <c r="O1041" s="16" t="s">
        <v>76</v>
      </c>
    </row>
    <row r="1042" spans="1:15" hidden="1">
      <c r="A1042" s="15">
        <v>1181</v>
      </c>
      <c r="B1042" s="16">
        <v>301</v>
      </c>
      <c r="C1042" s="17" t="s">
        <v>64</v>
      </c>
      <c r="D1042" s="18">
        <v>96194287</v>
      </c>
      <c r="E1042" s="18">
        <v>96194287</v>
      </c>
      <c r="F1042" s="18">
        <v>96194287</v>
      </c>
      <c r="G1042" s="17" t="s">
        <v>5403</v>
      </c>
      <c r="H1042" s="16" t="s">
        <v>3597</v>
      </c>
      <c r="I1042" s="35" t="s">
        <v>3598</v>
      </c>
      <c r="J1042" s="16" t="s">
        <v>74</v>
      </c>
      <c r="K1042" s="16" t="s">
        <v>3599</v>
      </c>
      <c r="L1042" s="16" t="s">
        <v>3600</v>
      </c>
      <c r="M1042" s="16" t="s">
        <v>671</v>
      </c>
      <c r="N1042" s="16" t="s">
        <v>691</v>
      </c>
      <c r="O1042" s="16" t="s">
        <v>692</v>
      </c>
    </row>
    <row r="1043" spans="1:15" hidden="1">
      <c r="A1043" s="15">
        <v>1182</v>
      </c>
      <c r="B1043" s="16">
        <v>301</v>
      </c>
      <c r="C1043" s="17" t="s">
        <v>64</v>
      </c>
      <c r="D1043" s="18">
        <v>96323049</v>
      </c>
      <c r="E1043" s="18">
        <v>96323049</v>
      </c>
      <c r="F1043" s="18">
        <v>96323049</v>
      </c>
      <c r="G1043" s="17" t="s">
        <v>5406</v>
      </c>
      <c r="H1043" s="16" t="s">
        <v>3597</v>
      </c>
      <c r="I1043" s="35" t="s">
        <v>3598</v>
      </c>
      <c r="J1043" s="16" t="s">
        <v>74</v>
      </c>
      <c r="K1043" s="16" t="s">
        <v>3599</v>
      </c>
      <c r="L1043" s="16" t="s">
        <v>3600</v>
      </c>
      <c r="M1043" s="16" t="s">
        <v>76</v>
      </c>
      <c r="N1043" s="16" t="s">
        <v>76</v>
      </c>
      <c r="O1043" s="16" t="s">
        <v>76</v>
      </c>
    </row>
    <row r="1044" spans="1:15" hidden="1">
      <c r="A1044" s="15">
        <v>1183</v>
      </c>
      <c r="B1044" s="16">
        <v>301</v>
      </c>
      <c r="C1044" s="17" t="s">
        <v>64</v>
      </c>
      <c r="D1044" s="18">
        <v>96355113</v>
      </c>
      <c r="E1044" s="18">
        <v>96355113</v>
      </c>
      <c r="F1044" s="18">
        <v>96355113</v>
      </c>
      <c r="G1044" s="17" t="s">
        <v>5409</v>
      </c>
      <c r="H1044" s="16" t="s">
        <v>3597</v>
      </c>
      <c r="I1044" s="35" t="s">
        <v>3598</v>
      </c>
      <c r="J1044" s="16" t="s">
        <v>74</v>
      </c>
      <c r="K1044" s="16" t="s">
        <v>3599</v>
      </c>
      <c r="L1044" s="16" t="s">
        <v>3600</v>
      </c>
      <c r="M1044" s="16" t="s">
        <v>1359</v>
      </c>
      <c r="N1044" s="16" t="s">
        <v>4352</v>
      </c>
      <c r="O1044" s="16" t="s">
        <v>1951</v>
      </c>
    </row>
    <row r="1045" spans="1:15" hidden="1">
      <c r="A1045" s="15">
        <v>1184</v>
      </c>
      <c r="B1045" s="16">
        <v>301</v>
      </c>
      <c r="C1045" s="17" t="s">
        <v>64</v>
      </c>
      <c r="D1045" s="18">
        <v>96356239</v>
      </c>
      <c r="E1045" s="18">
        <v>96356239</v>
      </c>
      <c r="F1045" s="18">
        <v>96356239</v>
      </c>
      <c r="G1045" s="17" t="s">
        <v>5412</v>
      </c>
      <c r="H1045" s="16" t="s">
        <v>3597</v>
      </c>
      <c r="I1045" s="35" t="s">
        <v>3598</v>
      </c>
      <c r="J1045" s="16" t="s">
        <v>74</v>
      </c>
      <c r="K1045" s="16" t="s">
        <v>3599</v>
      </c>
      <c r="L1045" s="16" t="s">
        <v>3600</v>
      </c>
      <c r="M1045" s="16" t="s">
        <v>1359</v>
      </c>
      <c r="N1045" s="16" t="s">
        <v>4352</v>
      </c>
      <c r="O1045" s="16" t="s">
        <v>1951</v>
      </c>
    </row>
    <row r="1046" spans="1:15" hidden="1">
      <c r="A1046" s="15">
        <v>1185</v>
      </c>
      <c r="B1046" s="16">
        <v>301</v>
      </c>
      <c r="C1046" s="17" t="s">
        <v>64</v>
      </c>
      <c r="D1046" s="18">
        <v>96360445</v>
      </c>
      <c r="E1046" s="18">
        <v>96360445</v>
      </c>
      <c r="F1046" s="18">
        <v>96360445</v>
      </c>
      <c r="G1046" s="17" t="s">
        <v>5415</v>
      </c>
      <c r="H1046" s="16" t="s">
        <v>3597</v>
      </c>
      <c r="I1046" s="35" t="s">
        <v>3598</v>
      </c>
      <c r="J1046" s="16" t="s">
        <v>74</v>
      </c>
      <c r="K1046" s="16" t="s">
        <v>3599</v>
      </c>
      <c r="L1046" s="16" t="s">
        <v>3600</v>
      </c>
      <c r="M1046" s="16" t="s">
        <v>421</v>
      </c>
      <c r="N1046" s="16" t="s">
        <v>3649</v>
      </c>
      <c r="O1046" s="16" t="s">
        <v>545</v>
      </c>
    </row>
    <row r="1047" spans="1:15" hidden="1">
      <c r="A1047" s="15">
        <v>1186</v>
      </c>
      <c r="B1047" s="16">
        <v>301</v>
      </c>
      <c r="C1047" s="17" t="s">
        <v>64</v>
      </c>
      <c r="D1047" s="18">
        <v>96361752</v>
      </c>
      <c r="E1047" s="18">
        <v>96361752</v>
      </c>
      <c r="F1047" s="18">
        <v>96361752</v>
      </c>
      <c r="G1047" s="17" t="s">
        <v>5419</v>
      </c>
      <c r="H1047" s="16" t="s">
        <v>3597</v>
      </c>
      <c r="I1047" s="35" t="s">
        <v>3598</v>
      </c>
      <c r="J1047" s="16" t="s">
        <v>74</v>
      </c>
      <c r="K1047" s="16" t="s">
        <v>3599</v>
      </c>
      <c r="L1047" s="16" t="s">
        <v>3600</v>
      </c>
      <c r="M1047" s="16" t="s">
        <v>1359</v>
      </c>
      <c r="N1047" s="16" t="s">
        <v>1950</v>
      </c>
      <c r="O1047" s="16" t="s">
        <v>1951</v>
      </c>
    </row>
    <row r="1048" spans="1:15" hidden="1">
      <c r="A1048" s="15">
        <v>1187</v>
      </c>
      <c r="B1048" s="16">
        <v>301</v>
      </c>
      <c r="C1048" s="17" t="s">
        <v>64</v>
      </c>
      <c r="D1048" s="18">
        <v>97426182</v>
      </c>
      <c r="E1048" s="18">
        <v>97426182</v>
      </c>
      <c r="F1048" s="18">
        <v>97426182</v>
      </c>
      <c r="G1048" s="17" t="s">
        <v>5422</v>
      </c>
      <c r="H1048" s="16" t="s">
        <v>3597</v>
      </c>
      <c r="I1048" s="35" t="s">
        <v>3598</v>
      </c>
      <c r="J1048" s="16" t="s">
        <v>74</v>
      </c>
      <c r="K1048" s="16" t="s">
        <v>3599</v>
      </c>
      <c r="L1048" s="16" t="s">
        <v>3600</v>
      </c>
      <c r="M1048" s="16" t="s">
        <v>463</v>
      </c>
      <c r="N1048" s="16" t="s">
        <v>4266</v>
      </c>
      <c r="O1048" s="16" t="s">
        <v>511</v>
      </c>
    </row>
    <row r="1049" spans="1:15" hidden="1">
      <c r="A1049" s="15">
        <v>1189</v>
      </c>
      <c r="B1049" s="16">
        <v>301</v>
      </c>
      <c r="C1049" s="17" t="s">
        <v>64</v>
      </c>
      <c r="D1049" s="18">
        <v>97610050</v>
      </c>
      <c r="E1049" s="18">
        <v>97610050</v>
      </c>
      <c r="F1049" s="18">
        <v>97610050</v>
      </c>
      <c r="G1049" s="17" t="s">
        <v>5426</v>
      </c>
      <c r="H1049" s="16" t="s">
        <v>3597</v>
      </c>
      <c r="I1049" s="35" t="s">
        <v>3598</v>
      </c>
      <c r="J1049" s="16" t="s">
        <v>74</v>
      </c>
      <c r="K1049" s="16" t="s">
        <v>3599</v>
      </c>
      <c r="L1049" s="16" t="s">
        <v>3600</v>
      </c>
      <c r="M1049" s="16" t="s">
        <v>478</v>
      </c>
      <c r="N1049" s="16" t="s">
        <v>3976</v>
      </c>
      <c r="O1049" s="16" t="s">
        <v>480</v>
      </c>
    </row>
    <row r="1050" spans="1:15">
      <c r="A1050" s="15">
        <v>1190</v>
      </c>
      <c r="B1050" s="16">
        <v>301</v>
      </c>
      <c r="C1050" s="17" t="s">
        <v>64</v>
      </c>
      <c r="D1050" s="18">
        <v>97610358</v>
      </c>
      <c r="E1050" s="18" t="e">
        <v>#N/A</v>
      </c>
      <c r="F1050" s="18" t="e">
        <v>#N/A</v>
      </c>
      <c r="G1050" s="17" t="s">
        <v>5429</v>
      </c>
      <c r="H1050" s="16" t="s">
        <v>3597</v>
      </c>
      <c r="I1050" s="35" t="s">
        <v>3598</v>
      </c>
      <c r="J1050" s="16" t="s">
        <v>74</v>
      </c>
      <c r="K1050" s="16" t="s">
        <v>3599</v>
      </c>
      <c r="L1050" s="16" t="s">
        <v>3600</v>
      </c>
      <c r="M1050" s="16" t="s">
        <v>76</v>
      </c>
      <c r="N1050" s="16" t="s">
        <v>76</v>
      </c>
      <c r="O1050" s="16" t="s">
        <v>76</v>
      </c>
    </row>
    <row r="1051" spans="1:15" hidden="1">
      <c r="A1051" s="15">
        <v>1191</v>
      </c>
      <c r="B1051" s="16">
        <v>301</v>
      </c>
      <c r="C1051" s="17" t="s">
        <v>64</v>
      </c>
      <c r="D1051" s="18">
        <v>1116502794</v>
      </c>
      <c r="E1051" s="18">
        <v>1116502794</v>
      </c>
      <c r="F1051" s="18">
        <v>1116502794</v>
      </c>
      <c r="G1051" s="17" t="s">
        <v>5432</v>
      </c>
      <c r="H1051" s="16" t="s">
        <v>3597</v>
      </c>
      <c r="I1051" s="35" t="s">
        <v>3598</v>
      </c>
      <c r="J1051" s="16" t="s">
        <v>74</v>
      </c>
      <c r="K1051" s="16" t="s">
        <v>3599</v>
      </c>
      <c r="L1051" s="16" t="s">
        <v>3600</v>
      </c>
      <c r="M1051" s="16" t="s">
        <v>76</v>
      </c>
      <c r="N1051" s="16" t="s">
        <v>76</v>
      </c>
      <c r="O1051" s="16" t="s">
        <v>76</v>
      </c>
    </row>
    <row r="1052" spans="1:15" hidden="1">
      <c r="A1052" s="15">
        <v>1192</v>
      </c>
      <c r="B1052" s="16">
        <v>301</v>
      </c>
      <c r="C1052" s="17" t="s">
        <v>64</v>
      </c>
      <c r="D1052" s="18">
        <v>97613245</v>
      </c>
      <c r="E1052" s="18">
        <v>97613245</v>
      </c>
      <c r="F1052" s="18">
        <v>97613245</v>
      </c>
      <c r="G1052" s="17" t="s">
        <v>5437</v>
      </c>
      <c r="H1052" s="16" t="s">
        <v>3597</v>
      </c>
      <c r="I1052" s="35" t="s">
        <v>3598</v>
      </c>
      <c r="J1052" s="16" t="s">
        <v>74</v>
      </c>
      <c r="K1052" s="16" t="s">
        <v>3599</v>
      </c>
      <c r="L1052" s="16" t="s">
        <v>3600</v>
      </c>
      <c r="M1052" s="16" t="s">
        <v>478</v>
      </c>
      <c r="N1052" s="16" t="s">
        <v>771</v>
      </c>
      <c r="O1052" s="16" t="s">
        <v>772</v>
      </c>
    </row>
    <row r="1053" spans="1:15">
      <c r="A1053" s="15">
        <v>1193</v>
      </c>
      <c r="B1053" s="16">
        <v>301</v>
      </c>
      <c r="C1053" s="17" t="s">
        <v>64</v>
      </c>
      <c r="D1053" s="18">
        <v>98389760</v>
      </c>
      <c r="E1053" s="18" t="e">
        <v>#N/A</v>
      </c>
      <c r="F1053" s="18">
        <v>98389760</v>
      </c>
      <c r="G1053" s="17" t="s">
        <v>5441</v>
      </c>
      <c r="H1053" s="16" t="s">
        <v>3597</v>
      </c>
      <c r="I1053" s="35" t="s">
        <v>3598</v>
      </c>
      <c r="J1053" s="16" t="s">
        <v>74</v>
      </c>
      <c r="K1053" s="16" t="s">
        <v>3599</v>
      </c>
      <c r="L1053" s="16" t="s">
        <v>3600</v>
      </c>
      <c r="M1053" s="16" t="s">
        <v>463</v>
      </c>
      <c r="N1053" s="16" t="s">
        <v>510</v>
      </c>
      <c r="O1053" s="16" t="s">
        <v>511</v>
      </c>
    </row>
    <row r="1054" spans="1:15" hidden="1">
      <c r="A1054" s="15">
        <v>1194</v>
      </c>
      <c r="B1054" s="16">
        <v>301</v>
      </c>
      <c r="C1054" s="17" t="s">
        <v>64</v>
      </c>
      <c r="D1054" s="18">
        <v>98396072</v>
      </c>
      <c r="E1054" s="18">
        <v>98396072</v>
      </c>
      <c r="F1054" s="18">
        <v>98396072</v>
      </c>
      <c r="G1054" s="17" t="s">
        <v>5445</v>
      </c>
      <c r="H1054" s="16" t="s">
        <v>3597</v>
      </c>
      <c r="I1054" s="35" t="s">
        <v>3598</v>
      </c>
      <c r="J1054" s="16" t="s">
        <v>74</v>
      </c>
      <c r="K1054" s="16" t="s">
        <v>3599</v>
      </c>
      <c r="L1054" s="16" t="s">
        <v>3600</v>
      </c>
      <c r="M1054" s="16" t="s">
        <v>671</v>
      </c>
      <c r="N1054" s="16" t="s">
        <v>3919</v>
      </c>
      <c r="O1054" s="16" t="s">
        <v>692</v>
      </c>
    </row>
    <row r="1055" spans="1:15" hidden="1">
      <c r="A1055" s="15">
        <v>1195</v>
      </c>
      <c r="B1055" s="16">
        <v>301</v>
      </c>
      <c r="C1055" s="17" t="s">
        <v>64</v>
      </c>
      <c r="D1055" s="18">
        <v>98399897</v>
      </c>
      <c r="E1055" s="18">
        <v>98399897</v>
      </c>
      <c r="F1055" s="18">
        <v>98399897</v>
      </c>
      <c r="G1055" s="17" t="s">
        <v>5448</v>
      </c>
      <c r="H1055" s="16" t="s">
        <v>3597</v>
      </c>
      <c r="I1055" s="35" t="s">
        <v>3598</v>
      </c>
      <c r="J1055" s="16" t="s">
        <v>74</v>
      </c>
      <c r="K1055" s="16" t="s">
        <v>3599</v>
      </c>
      <c r="L1055" s="16" t="s">
        <v>3600</v>
      </c>
      <c r="M1055" s="16" t="s">
        <v>463</v>
      </c>
      <c r="N1055" s="16" t="s">
        <v>5450</v>
      </c>
      <c r="O1055" s="16" t="s">
        <v>511</v>
      </c>
    </row>
    <row r="1056" spans="1:15" hidden="1">
      <c r="A1056" s="15">
        <v>1196</v>
      </c>
      <c r="B1056" s="16">
        <v>301</v>
      </c>
      <c r="C1056" s="17" t="s">
        <v>64</v>
      </c>
      <c r="D1056" s="18">
        <v>98400611</v>
      </c>
      <c r="E1056" s="18">
        <v>98400611</v>
      </c>
      <c r="F1056" s="18">
        <v>98400611</v>
      </c>
      <c r="G1056" s="17" t="s">
        <v>5453</v>
      </c>
      <c r="H1056" s="16" t="s">
        <v>3597</v>
      </c>
      <c r="I1056" s="35" t="s">
        <v>3598</v>
      </c>
      <c r="J1056" s="16" t="s">
        <v>74</v>
      </c>
      <c r="K1056" s="16" t="s">
        <v>3599</v>
      </c>
      <c r="L1056" s="16" t="s">
        <v>3600</v>
      </c>
      <c r="M1056" s="16" t="s">
        <v>463</v>
      </c>
      <c r="N1056" s="16" t="s">
        <v>510</v>
      </c>
      <c r="O1056" s="16" t="s">
        <v>511</v>
      </c>
    </row>
    <row r="1057" spans="1:15" hidden="1">
      <c r="A1057" s="15">
        <v>1197</v>
      </c>
      <c r="B1057" s="16">
        <v>301</v>
      </c>
      <c r="C1057" s="17" t="s">
        <v>64</v>
      </c>
      <c r="D1057" s="18">
        <v>98430218</v>
      </c>
      <c r="E1057" s="18">
        <v>98430218</v>
      </c>
      <c r="F1057" s="18">
        <v>98430218</v>
      </c>
      <c r="G1057" s="17" t="s">
        <v>5457</v>
      </c>
      <c r="H1057" s="16" t="s">
        <v>3597</v>
      </c>
      <c r="I1057" s="35" t="s">
        <v>3598</v>
      </c>
      <c r="J1057" s="16" t="s">
        <v>74</v>
      </c>
      <c r="K1057" s="16" t="s">
        <v>3599</v>
      </c>
      <c r="L1057" s="16" t="s">
        <v>3600</v>
      </c>
      <c r="M1057" s="16" t="s">
        <v>463</v>
      </c>
      <c r="N1057" s="16" t="s">
        <v>4266</v>
      </c>
      <c r="O1057" s="16" t="s">
        <v>511</v>
      </c>
    </row>
    <row r="1058" spans="1:15" hidden="1">
      <c r="A1058" s="15">
        <v>1198</v>
      </c>
      <c r="B1058" s="16">
        <v>301</v>
      </c>
      <c r="C1058" s="17" t="s">
        <v>64</v>
      </c>
      <c r="D1058" s="18">
        <v>98460335</v>
      </c>
      <c r="E1058" s="18">
        <v>98460335</v>
      </c>
      <c r="F1058" s="18">
        <v>98460335</v>
      </c>
      <c r="G1058" s="17" t="s">
        <v>5460</v>
      </c>
      <c r="H1058" s="16" t="s">
        <v>3597</v>
      </c>
      <c r="I1058" s="35" t="s">
        <v>3598</v>
      </c>
      <c r="J1058" s="16" t="s">
        <v>74</v>
      </c>
      <c r="K1058" s="16" t="s">
        <v>3599</v>
      </c>
      <c r="L1058" s="16" t="s">
        <v>3600</v>
      </c>
      <c r="M1058" s="16" t="s">
        <v>339</v>
      </c>
      <c r="N1058" s="16" t="s">
        <v>340</v>
      </c>
      <c r="O1058" s="16" t="s">
        <v>341</v>
      </c>
    </row>
    <row r="1059" spans="1:15" hidden="1">
      <c r="A1059" s="15">
        <v>1199</v>
      </c>
      <c r="B1059" s="16">
        <v>301</v>
      </c>
      <c r="C1059" s="17" t="s">
        <v>64</v>
      </c>
      <c r="D1059" s="18">
        <v>98636269</v>
      </c>
      <c r="E1059" s="18">
        <v>98636269</v>
      </c>
      <c r="F1059" s="18">
        <v>98636269</v>
      </c>
      <c r="G1059" s="17" t="s">
        <v>5465</v>
      </c>
      <c r="H1059" s="16" t="s">
        <v>3597</v>
      </c>
      <c r="I1059" s="35" t="s">
        <v>3598</v>
      </c>
      <c r="J1059" s="16" t="s">
        <v>74</v>
      </c>
      <c r="K1059" s="16" t="s">
        <v>3599</v>
      </c>
      <c r="L1059" s="16" t="s">
        <v>3600</v>
      </c>
      <c r="M1059" s="16" t="s">
        <v>339</v>
      </c>
      <c r="N1059" s="16" t="s">
        <v>340</v>
      </c>
      <c r="O1059" s="16" t="s">
        <v>341</v>
      </c>
    </row>
    <row r="1060" spans="1:15" hidden="1">
      <c r="A1060" s="15">
        <v>1200</v>
      </c>
      <c r="B1060" s="16">
        <v>301</v>
      </c>
      <c r="C1060" s="17" t="s">
        <v>64</v>
      </c>
      <c r="D1060" s="18">
        <v>98651255</v>
      </c>
      <c r="E1060" s="18">
        <v>98651255</v>
      </c>
      <c r="F1060" s="18">
        <v>98651255</v>
      </c>
      <c r="G1060" s="17" t="s">
        <v>5469</v>
      </c>
      <c r="H1060" s="16" t="s">
        <v>3597</v>
      </c>
      <c r="I1060" s="35" t="s">
        <v>3598</v>
      </c>
      <c r="J1060" s="16" t="s">
        <v>74</v>
      </c>
      <c r="K1060" s="16" t="s">
        <v>3599</v>
      </c>
      <c r="L1060" s="16" t="s">
        <v>3600</v>
      </c>
      <c r="M1060" s="16" t="s">
        <v>339</v>
      </c>
      <c r="N1060" s="16" t="s">
        <v>3825</v>
      </c>
      <c r="O1060" s="16" t="s">
        <v>341</v>
      </c>
    </row>
    <row r="1061" spans="1:15" hidden="1">
      <c r="A1061" s="15">
        <v>1201</v>
      </c>
      <c r="B1061" s="16">
        <v>301</v>
      </c>
      <c r="C1061" s="17" t="s">
        <v>64</v>
      </c>
      <c r="D1061" s="18">
        <v>98662428</v>
      </c>
      <c r="E1061" s="18">
        <v>98662428</v>
      </c>
      <c r="F1061" s="18">
        <v>98662428</v>
      </c>
      <c r="G1061" s="17" t="s">
        <v>5472</v>
      </c>
      <c r="H1061" s="16" t="s">
        <v>3597</v>
      </c>
      <c r="I1061" s="35" t="s">
        <v>3598</v>
      </c>
      <c r="J1061" s="16" t="s">
        <v>74</v>
      </c>
      <c r="K1061" s="16" t="s">
        <v>3599</v>
      </c>
      <c r="L1061" s="16" t="s">
        <v>3600</v>
      </c>
      <c r="M1061" s="16" t="s">
        <v>339</v>
      </c>
      <c r="N1061" s="16" t="s">
        <v>3825</v>
      </c>
      <c r="O1061" s="16" t="s">
        <v>341</v>
      </c>
    </row>
    <row r="1062" spans="1:15" hidden="1">
      <c r="A1062" s="15">
        <v>1202</v>
      </c>
      <c r="B1062" s="16">
        <v>301</v>
      </c>
      <c r="C1062" s="17" t="s">
        <v>112</v>
      </c>
      <c r="D1062" s="18">
        <v>1001023567</v>
      </c>
      <c r="E1062" s="18">
        <v>1001023567</v>
      </c>
      <c r="F1062" s="18">
        <v>1001023567</v>
      </c>
      <c r="G1062" s="17" t="s">
        <v>5476</v>
      </c>
      <c r="H1062" s="16" t="s">
        <v>3597</v>
      </c>
      <c r="I1062" s="35" t="s">
        <v>3598</v>
      </c>
      <c r="J1062" s="16" t="s">
        <v>74</v>
      </c>
      <c r="K1062" s="16" t="s">
        <v>3599</v>
      </c>
      <c r="L1062" s="16" t="s">
        <v>3600</v>
      </c>
      <c r="M1062" s="16" t="s">
        <v>339</v>
      </c>
      <c r="N1062" s="16" t="s">
        <v>3825</v>
      </c>
      <c r="O1062" s="16" t="s">
        <v>341</v>
      </c>
    </row>
    <row r="1063" spans="1:15">
      <c r="A1063" s="15">
        <v>1203</v>
      </c>
      <c r="B1063" s="16">
        <v>301</v>
      </c>
      <c r="C1063" s="17" t="s">
        <v>64</v>
      </c>
      <c r="D1063" s="18">
        <v>1001165698</v>
      </c>
      <c r="E1063" s="18" t="e">
        <v>#N/A</v>
      </c>
      <c r="F1063" s="18" t="e">
        <v>#N/A</v>
      </c>
      <c r="G1063" s="17" t="s">
        <v>5479</v>
      </c>
      <c r="H1063" s="16" t="s">
        <v>3597</v>
      </c>
      <c r="I1063" s="35" t="s">
        <v>3598</v>
      </c>
      <c r="J1063" s="16" t="s">
        <v>74</v>
      </c>
      <c r="K1063" s="16" t="s">
        <v>3599</v>
      </c>
      <c r="L1063" s="16" t="s">
        <v>3600</v>
      </c>
      <c r="M1063" s="16" t="s">
        <v>339</v>
      </c>
      <c r="N1063" s="16" t="s">
        <v>3877</v>
      </c>
      <c r="O1063" s="16" t="s">
        <v>341</v>
      </c>
    </row>
    <row r="1064" spans="1:15" hidden="1">
      <c r="A1064" s="15">
        <v>1204</v>
      </c>
      <c r="B1064" s="16">
        <v>301</v>
      </c>
      <c r="C1064" s="17" t="s">
        <v>64</v>
      </c>
      <c r="D1064" s="18">
        <v>1001389648</v>
      </c>
      <c r="E1064" s="18">
        <v>1001389648</v>
      </c>
      <c r="F1064" s="18">
        <v>1001389648</v>
      </c>
      <c r="G1064" s="17" t="s">
        <v>5482</v>
      </c>
      <c r="H1064" s="16" t="s">
        <v>3597</v>
      </c>
      <c r="I1064" s="35" t="s">
        <v>3598</v>
      </c>
      <c r="J1064" s="16" t="s">
        <v>74</v>
      </c>
      <c r="K1064" s="16" t="s">
        <v>3599</v>
      </c>
      <c r="L1064" s="16" t="s">
        <v>3600</v>
      </c>
      <c r="M1064" s="16" t="s">
        <v>339</v>
      </c>
      <c r="N1064" s="16" t="s">
        <v>340</v>
      </c>
      <c r="O1064" s="16" t="s">
        <v>341</v>
      </c>
    </row>
    <row r="1065" spans="1:15" hidden="1">
      <c r="A1065" s="15">
        <v>1206</v>
      </c>
      <c r="B1065" s="16">
        <v>301</v>
      </c>
      <c r="C1065" s="17" t="s">
        <v>64</v>
      </c>
      <c r="D1065" s="18">
        <v>1001394723</v>
      </c>
      <c r="E1065" s="18">
        <v>1001394723</v>
      </c>
      <c r="F1065" s="18">
        <v>1001394723</v>
      </c>
      <c r="G1065" s="17" t="s">
        <v>5485</v>
      </c>
      <c r="H1065" s="16" t="s">
        <v>3597</v>
      </c>
      <c r="I1065" s="35" t="s">
        <v>3598</v>
      </c>
      <c r="J1065" s="16" t="s">
        <v>74</v>
      </c>
      <c r="K1065" s="16" t="s">
        <v>3599</v>
      </c>
      <c r="L1065" s="16" t="s">
        <v>3600</v>
      </c>
      <c r="M1065" s="16" t="s">
        <v>190</v>
      </c>
      <c r="N1065" s="16" t="s">
        <v>2317</v>
      </c>
      <c r="O1065" s="16" t="s">
        <v>1086</v>
      </c>
    </row>
    <row r="1066" spans="1:15" hidden="1">
      <c r="A1066" s="15">
        <v>1207</v>
      </c>
      <c r="B1066" s="16">
        <v>301</v>
      </c>
      <c r="C1066" s="17" t="s">
        <v>64</v>
      </c>
      <c r="D1066" s="18">
        <v>1061781374</v>
      </c>
      <c r="E1066" s="18">
        <v>1061781374</v>
      </c>
      <c r="F1066" s="18">
        <v>1061781374</v>
      </c>
      <c r="G1066" s="17" t="s">
        <v>5489</v>
      </c>
      <c r="H1066" s="16" t="s">
        <v>3597</v>
      </c>
      <c r="I1066" s="35" t="s">
        <v>3598</v>
      </c>
      <c r="J1066" s="16" t="s">
        <v>74</v>
      </c>
      <c r="K1066" s="16" t="s">
        <v>3599</v>
      </c>
      <c r="L1066" s="16" t="s">
        <v>3600</v>
      </c>
      <c r="M1066" s="16" t="s">
        <v>463</v>
      </c>
      <c r="N1066" s="16" t="s">
        <v>3907</v>
      </c>
      <c r="O1066" s="16" t="s">
        <v>465</v>
      </c>
    </row>
    <row r="1067" spans="1:15" hidden="1">
      <c r="A1067" s="15">
        <v>1208</v>
      </c>
      <c r="B1067" s="16">
        <v>301</v>
      </c>
      <c r="C1067" s="17" t="s">
        <v>64</v>
      </c>
      <c r="D1067" s="18">
        <v>1001398822</v>
      </c>
      <c r="E1067" s="18">
        <v>1001398822</v>
      </c>
      <c r="F1067" s="18">
        <v>1001398822</v>
      </c>
      <c r="G1067" s="17" t="s">
        <v>5493</v>
      </c>
      <c r="H1067" s="16" t="s">
        <v>3597</v>
      </c>
      <c r="I1067" s="35" t="s">
        <v>3598</v>
      </c>
      <c r="J1067" s="16" t="s">
        <v>74</v>
      </c>
      <c r="K1067" s="16" t="s">
        <v>3599</v>
      </c>
      <c r="L1067" s="16" t="s">
        <v>3600</v>
      </c>
      <c r="M1067" s="16" t="s">
        <v>339</v>
      </c>
      <c r="N1067" s="16" t="s">
        <v>3825</v>
      </c>
      <c r="O1067" s="16" t="s">
        <v>341</v>
      </c>
    </row>
    <row r="1068" spans="1:15">
      <c r="A1068" s="15">
        <v>1209</v>
      </c>
      <c r="B1068" s="16">
        <v>301</v>
      </c>
      <c r="C1068" s="17" t="s">
        <v>64</v>
      </c>
      <c r="D1068" s="18">
        <v>1001498558</v>
      </c>
      <c r="E1068" s="18" t="e">
        <v>#N/A</v>
      </c>
      <c r="F1068" s="18">
        <v>1001498558</v>
      </c>
      <c r="G1068" s="17" t="s">
        <v>5496</v>
      </c>
      <c r="H1068" s="16" t="s">
        <v>3597</v>
      </c>
      <c r="I1068" s="35" t="s">
        <v>3598</v>
      </c>
      <c r="J1068" s="16" t="s">
        <v>74</v>
      </c>
      <c r="K1068" s="16" t="s">
        <v>3599</v>
      </c>
      <c r="L1068" s="16" t="s">
        <v>3600</v>
      </c>
      <c r="M1068" s="16" t="s">
        <v>339</v>
      </c>
      <c r="N1068" s="16" t="s">
        <v>3825</v>
      </c>
      <c r="O1068" s="16" t="s">
        <v>341</v>
      </c>
    </row>
    <row r="1069" spans="1:15" hidden="1">
      <c r="A1069" s="15">
        <v>1210</v>
      </c>
      <c r="B1069" s="16">
        <v>301</v>
      </c>
      <c r="C1069" s="17" t="s">
        <v>64</v>
      </c>
      <c r="D1069" s="18">
        <v>1001507470</v>
      </c>
      <c r="E1069" s="18">
        <v>1001507470</v>
      </c>
      <c r="F1069" s="18">
        <v>1001507470</v>
      </c>
      <c r="G1069" s="17" t="s">
        <v>5499</v>
      </c>
      <c r="H1069" s="16" t="s">
        <v>3597</v>
      </c>
      <c r="I1069" s="35" t="s">
        <v>3598</v>
      </c>
      <c r="J1069" s="16" t="s">
        <v>74</v>
      </c>
      <c r="K1069" s="16" t="s">
        <v>3599</v>
      </c>
      <c r="L1069" s="16" t="s">
        <v>3600</v>
      </c>
      <c r="M1069" s="16" t="s">
        <v>339</v>
      </c>
      <c r="N1069" s="16" t="s">
        <v>3825</v>
      </c>
      <c r="O1069" s="16" t="s">
        <v>341</v>
      </c>
    </row>
    <row r="1070" spans="1:15" hidden="1">
      <c r="A1070" s="15">
        <v>1211</v>
      </c>
      <c r="B1070" s="16">
        <v>301</v>
      </c>
      <c r="C1070" s="17" t="s">
        <v>64</v>
      </c>
      <c r="D1070" s="18">
        <v>1001507752</v>
      </c>
      <c r="E1070" s="18">
        <v>1001507752</v>
      </c>
      <c r="F1070" s="18">
        <v>1001507752</v>
      </c>
      <c r="G1070" s="17" t="s">
        <v>5504</v>
      </c>
      <c r="H1070" s="16" t="s">
        <v>3597</v>
      </c>
      <c r="I1070" s="35" t="s">
        <v>3598</v>
      </c>
      <c r="J1070" s="16" t="s">
        <v>74</v>
      </c>
      <c r="K1070" s="16" t="s">
        <v>3599</v>
      </c>
      <c r="L1070" s="16" t="s">
        <v>3600</v>
      </c>
      <c r="M1070" s="16" t="s">
        <v>339</v>
      </c>
      <c r="N1070" s="16" t="s">
        <v>5505</v>
      </c>
      <c r="O1070" s="16" t="s">
        <v>341</v>
      </c>
    </row>
    <row r="1071" spans="1:15" hidden="1">
      <c r="A1071" s="15">
        <v>1212</v>
      </c>
      <c r="B1071" s="16">
        <v>301</v>
      </c>
      <c r="C1071" s="17" t="s">
        <v>64</v>
      </c>
      <c r="D1071" s="18">
        <v>1001508292</v>
      </c>
      <c r="E1071" s="18">
        <v>1001508292</v>
      </c>
      <c r="F1071" s="18">
        <v>1001508292</v>
      </c>
      <c r="G1071" s="17" t="s">
        <v>5508</v>
      </c>
      <c r="H1071" s="16" t="s">
        <v>3597</v>
      </c>
      <c r="I1071" s="35" t="s">
        <v>3598</v>
      </c>
      <c r="J1071" s="16" t="s">
        <v>74</v>
      </c>
      <c r="K1071" s="16" t="s">
        <v>3599</v>
      </c>
      <c r="L1071" s="16" t="s">
        <v>3600</v>
      </c>
      <c r="M1071" s="16" t="s">
        <v>339</v>
      </c>
      <c r="N1071" s="16" t="s">
        <v>4188</v>
      </c>
      <c r="O1071" s="16" t="s">
        <v>341</v>
      </c>
    </row>
    <row r="1072" spans="1:15" hidden="1">
      <c r="A1072" s="15">
        <v>1213</v>
      </c>
      <c r="B1072" s="16">
        <v>301</v>
      </c>
      <c r="C1072" s="17" t="s">
        <v>64</v>
      </c>
      <c r="D1072" s="18">
        <v>1001510361</v>
      </c>
      <c r="E1072" s="18">
        <v>1001510361</v>
      </c>
      <c r="F1072" s="18">
        <v>1001510361</v>
      </c>
      <c r="G1072" s="17" t="s">
        <v>5511</v>
      </c>
      <c r="H1072" s="16" t="s">
        <v>3597</v>
      </c>
      <c r="I1072" s="35" t="s">
        <v>3598</v>
      </c>
      <c r="J1072" s="16" t="s">
        <v>74</v>
      </c>
      <c r="K1072" s="16" t="s">
        <v>3599</v>
      </c>
      <c r="L1072" s="16" t="s">
        <v>3600</v>
      </c>
      <c r="M1072" s="16" t="s">
        <v>339</v>
      </c>
      <c r="N1072" s="16" t="s">
        <v>340</v>
      </c>
      <c r="O1072" s="16" t="s">
        <v>341</v>
      </c>
    </row>
    <row r="1073" spans="1:15">
      <c r="A1073" s="15">
        <v>1214</v>
      </c>
      <c r="B1073" s="16">
        <v>301</v>
      </c>
      <c r="C1073" s="17" t="s">
        <v>64</v>
      </c>
      <c r="D1073" s="18">
        <v>1001579964</v>
      </c>
      <c r="E1073" s="18" t="e">
        <v>#N/A</v>
      </c>
      <c r="F1073" s="18">
        <v>1001579964</v>
      </c>
      <c r="G1073" s="17" t="s">
        <v>5515</v>
      </c>
      <c r="H1073" s="16" t="s">
        <v>3597</v>
      </c>
      <c r="I1073" s="35" t="s">
        <v>3598</v>
      </c>
      <c r="J1073" s="16" t="s">
        <v>74</v>
      </c>
      <c r="K1073" s="16" t="s">
        <v>3599</v>
      </c>
      <c r="L1073" s="16" t="s">
        <v>3600</v>
      </c>
      <c r="M1073" s="16" t="s">
        <v>339</v>
      </c>
      <c r="N1073" s="16" t="s">
        <v>3825</v>
      </c>
      <c r="O1073" s="16" t="s">
        <v>341</v>
      </c>
    </row>
    <row r="1074" spans="1:15" hidden="1">
      <c r="A1074" s="15">
        <v>1215</v>
      </c>
      <c r="B1074" s="16">
        <v>301</v>
      </c>
      <c r="C1074" s="17" t="s">
        <v>64</v>
      </c>
      <c r="D1074" s="18">
        <v>1001595087</v>
      </c>
      <c r="E1074" s="18">
        <v>1001595087</v>
      </c>
      <c r="F1074" s="18">
        <v>1001595087</v>
      </c>
      <c r="G1074" s="17" t="s">
        <v>5518</v>
      </c>
      <c r="H1074" s="16" t="s">
        <v>3597</v>
      </c>
      <c r="I1074" s="35" t="s">
        <v>3598</v>
      </c>
      <c r="J1074" s="16" t="s">
        <v>74</v>
      </c>
      <c r="K1074" s="16" t="s">
        <v>3599</v>
      </c>
      <c r="L1074" s="16" t="s">
        <v>3600</v>
      </c>
      <c r="M1074" s="16" t="s">
        <v>76</v>
      </c>
      <c r="N1074" s="16" t="s">
        <v>76</v>
      </c>
      <c r="O1074" s="16" t="s">
        <v>76</v>
      </c>
    </row>
    <row r="1075" spans="1:15" hidden="1">
      <c r="A1075" s="15">
        <v>1216</v>
      </c>
      <c r="B1075" s="16">
        <v>301</v>
      </c>
      <c r="C1075" s="17" t="s">
        <v>64</v>
      </c>
      <c r="D1075" s="18">
        <v>1001637137</v>
      </c>
      <c r="E1075" s="18">
        <v>1001637137</v>
      </c>
      <c r="F1075" s="18">
        <v>1001637137</v>
      </c>
      <c r="G1075" s="17" t="s">
        <v>5521</v>
      </c>
      <c r="H1075" s="16" t="s">
        <v>3597</v>
      </c>
      <c r="I1075" s="35" t="s">
        <v>3598</v>
      </c>
      <c r="J1075" s="16" t="s">
        <v>74</v>
      </c>
      <c r="K1075" s="16" t="s">
        <v>3599</v>
      </c>
      <c r="L1075" s="16" t="s">
        <v>3600</v>
      </c>
      <c r="M1075" s="16" t="s">
        <v>339</v>
      </c>
      <c r="N1075" s="16" t="s">
        <v>340</v>
      </c>
      <c r="O1075" s="16" t="s">
        <v>341</v>
      </c>
    </row>
    <row r="1076" spans="1:15" hidden="1">
      <c r="A1076" s="15">
        <v>1217</v>
      </c>
      <c r="B1076" s="16">
        <v>301</v>
      </c>
      <c r="C1076" s="17" t="s">
        <v>112</v>
      </c>
      <c r="D1076" s="18">
        <v>1001637498</v>
      </c>
      <c r="E1076" s="18">
        <v>1001637498</v>
      </c>
      <c r="F1076" s="18">
        <v>1001637498</v>
      </c>
      <c r="G1076" s="17" t="s">
        <v>5526</v>
      </c>
      <c r="H1076" s="16" t="s">
        <v>3597</v>
      </c>
      <c r="I1076" s="35" t="s">
        <v>3598</v>
      </c>
      <c r="J1076" s="16" t="s">
        <v>74</v>
      </c>
      <c r="K1076" s="16" t="s">
        <v>3599</v>
      </c>
      <c r="L1076" s="16" t="s">
        <v>3600</v>
      </c>
      <c r="M1076" s="16" t="s">
        <v>339</v>
      </c>
      <c r="N1076" s="16" t="s">
        <v>340</v>
      </c>
      <c r="O1076" s="16" t="s">
        <v>341</v>
      </c>
    </row>
    <row r="1077" spans="1:15">
      <c r="A1077" s="15">
        <v>1218</v>
      </c>
      <c r="B1077" s="16">
        <v>301</v>
      </c>
      <c r="C1077" s="17" t="s">
        <v>64</v>
      </c>
      <c r="D1077" s="18">
        <v>1001763709</v>
      </c>
      <c r="E1077" s="18" t="e">
        <v>#N/A</v>
      </c>
      <c r="F1077" s="18">
        <v>1001763709</v>
      </c>
      <c r="G1077" s="17" t="s">
        <v>5529</v>
      </c>
      <c r="H1077" s="16" t="s">
        <v>3597</v>
      </c>
      <c r="I1077" s="35" t="s">
        <v>3598</v>
      </c>
      <c r="J1077" s="16" t="s">
        <v>74</v>
      </c>
      <c r="K1077" s="16" t="s">
        <v>3599</v>
      </c>
      <c r="L1077" s="16" t="s">
        <v>3600</v>
      </c>
      <c r="M1077" s="16" t="s">
        <v>339</v>
      </c>
      <c r="N1077" s="16" t="s">
        <v>340</v>
      </c>
      <c r="O1077" s="16" t="s">
        <v>341</v>
      </c>
    </row>
    <row r="1078" spans="1:15">
      <c r="A1078" s="15">
        <v>1219</v>
      </c>
      <c r="B1078" s="16">
        <v>301</v>
      </c>
      <c r="C1078" s="17" t="s">
        <v>64</v>
      </c>
      <c r="D1078" s="18">
        <v>1002151441</v>
      </c>
      <c r="E1078" s="18" t="e">
        <v>#N/A</v>
      </c>
      <c r="F1078" s="18">
        <v>1002151441</v>
      </c>
      <c r="G1078" s="17" t="s">
        <v>5534</v>
      </c>
      <c r="H1078" s="16" t="s">
        <v>3597</v>
      </c>
      <c r="I1078" s="35" t="s">
        <v>3598</v>
      </c>
      <c r="J1078" s="16" t="s">
        <v>74</v>
      </c>
      <c r="K1078" s="16" t="s">
        <v>3599</v>
      </c>
      <c r="L1078" s="16" t="s">
        <v>3600</v>
      </c>
      <c r="M1078" s="16" t="s">
        <v>76</v>
      </c>
      <c r="N1078" s="16" t="s">
        <v>76</v>
      </c>
      <c r="O1078" s="16" t="s">
        <v>76</v>
      </c>
    </row>
    <row r="1079" spans="1:15">
      <c r="A1079" s="15">
        <v>1220</v>
      </c>
      <c r="B1079" s="16">
        <v>301</v>
      </c>
      <c r="C1079" s="17" t="s">
        <v>64</v>
      </c>
      <c r="D1079" s="18">
        <v>1002363109</v>
      </c>
      <c r="E1079" s="18" t="e">
        <v>#N/A</v>
      </c>
      <c r="F1079" s="18">
        <v>1002363109</v>
      </c>
      <c r="G1079" s="17" t="s">
        <v>5538</v>
      </c>
      <c r="H1079" s="16" t="s">
        <v>3597</v>
      </c>
      <c r="I1079" s="35" t="s">
        <v>3598</v>
      </c>
      <c r="J1079" s="16" t="s">
        <v>74</v>
      </c>
      <c r="K1079" s="16" t="s">
        <v>3599</v>
      </c>
      <c r="L1079" s="16" t="s">
        <v>3600</v>
      </c>
      <c r="M1079" s="16" t="s">
        <v>145</v>
      </c>
      <c r="N1079" s="16" t="s">
        <v>1314</v>
      </c>
      <c r="O1079" s="16" t="s">
        <v>559</v>
      </c>
    </row>
    <row r="1080" spans="1:15" hidden="1">
      <c r="A1080" s="15">
        <v>1221</v>
      </c>
      <c r="B1080" s="16">
        <v>301</v>
      </c>
      <c r="C1080" s="17" t="s">
        <v>112</v>
      </c>
      <c r="D1080" s="18">
        <v>1002847108</v>
      </c>
      <c r="E1080" s="18">
        <v>1002847108</v>
      </c>
      <c r="F1080" s="18">
        <v>1002847108</v>
      </c>
      <c r="G1080" s="17" t="s">
        <v>5543</v>
      </c>
      <c r="H1080" s="16" t="s">
        <v>3597</v>
      </c>
      <c r="I1080" s="35" t="s">
        <v>3598</v>
      </c>
      <c r="J1080" s="16" t="s">
        <v>74</v>
      </c>
      <c r="K1080" s="16" t="s">
        <v>3599</v>
      </c>
      <c r="L1080" s="16" t="s">
        <v>3600</v>
      </c>
      <c r="M1080" s="16" t="s">
        <v>463</v>
      </c>
      <c r="N1080" s="16" t="s">
        <v>464</v>
      </c>
      <c r="O1080" s="16" t="s">
        <v>465</v>
      </c>
    </row>
    <row r="1081" spans="1:15">
      <c r="A1081" s="15">
        <v>1222</v>
      </c>
      <c r="B1081" s="16">
        <v>301</v>
      </c>
      <c r="C1081" s="17" t="s">
        <v>64</v>
      </c>
      <c r="D1081" s="18">
        <v>1002860547</v>
      </c>
      <c r="E1081" s="18" t="e">
        <v>#N/A</v>
      </c>
      <c r="F1081" s="18">
        <v>1002860547</v>
      </c>
      <c r="G1081" s="17" t="s">
        <v>5547</v>
      </c>
      <c r="H1081" s="16" t="s">
        <v>3597</v>
      </c>
      <c r="I1081" s="35" t="s">
        <v>3598</v>
      </c>
      <c r="J1081" s="16" t="s">
        <v>74</v>
      </c>
      <c r="K1081" s="16" t="s">
        <v>3599</v>
      </c>
      <c r="L1081" s="16" t="s">
        <v>3600</v>
      </c>
      <c r="M1081" s="16" t="s">
        <v>463</v>
      </c>
      <c r="N1081" s="16" t="s">
        <v>464</v>
      </c>
      <c r="O1081" s="16" t="s">
        <v>465</v>
      </c>
    </row>
    <row r="1082" spans="1:15">
      <c r="A1082" s="15">
        <v>1224</v>
      </c>
      <c r="B1082" s="16">
        <v>301</v>
      </c>
      <c r="C1082" s="17" t="s">
        <v>64</v>
      </c>
      <c r="D1082" s="18">
        <v>1002948538</v>
      </c>
      <c r="E1082" s="18" t="e">
        <v>#N/A</v>
      </c>
      <c r="F1082" s="18">
        <v>1002948538</v>
      </c>
      <c r="G1082" s="17" t="s">
        <v>5551</v>
      </c>
      <c r="H1082" s="16" t="s">
        <v>3597</v>
      </c>
      <c r="I1082" s="35" t="s">
        <v>3598</v>
      </c>
      <c r="J1082" s="16" t="s">
        <v>74</v>
      </c>
      <c r="K1082" s="16" t="s">
        <v>3599</v>
      </c>
      <c r="L1082" s="16" t="s">
        <v>3600</v>
      </c>
      <c r="M1082" s="16" t="s">
        <v>463</v>
      </c>
      <c r="N1082" s="16" t="s">
        <v>5552</v>
      </c>
      <c r="O1082" s="16" t="s">
        <v>465</v>
      </c>
    </row>
    <row r="1083" spans="1:15" hidden="1">
      <c r="A1083" s="15">
        <v>1225</v>
      </c>
      <c r="B1083" s="16">
        <v>301</v>
      </c>
      <c r="C1083" s="17" t="s">
        <v>64</v>
      </c>
      <c r="D1083" s="18">
        <v>1003078710</v>
      </c>
      <c r="E1083" s="18">
        <v>1003078710</v>
      </c>
      <c r="F1083" s="18">
        <v>1003078710</v>
      </c>
      <c r="G1083" s="17" t="s">
        <v>5557</v>
      </c>
      <c r="H1083" s="16" t="s">
        <v>3597</v>
      </c>
      <c r="I1083" s="35" t="s">
        <v>3598</v>
      </c>
      <c r="J1083" s="16" t="s">
        <v>74</v>
      </c>
      <c r="K1083" s="16" t="s">
        <v>3599</v>
      </c>
      <c r="L1083" s="16" t="s">
        <v>3600</v>
      </c>
      <c r="M1083" s="16" t="s">
        <v>339</v>
      </c>
      <c r="N1083" s="16" t="s">
        <v>4188</v>
      </c>
      <c r="O1083" s="16" t="s">
        <v>341</v>
      </c>
    </row>
    <row r="1084" spans="1:15" hidden="1">
      <c r="A1084" s="15">
        <v>1226</v>
      </c>
      <c r="B1084" s="16">
        <v>301</v>
      </c>
      <c r="C1084" s="17" t="s">
        <v>64</v>
      </c>
      <c r="D1084" s="18">
        <v>1003079884</v>
      </c>
      <c r="E1084" s="18">
        <v>1003079884</v>
      </c>
      <c r="F1084" s="18">
        <v>1003079884</v>
      </c>
      <c r="G1084" s="17" t="s">
        <v>5560</v>
      </c>
      <c r="H1084" s="16" t="s">
        <v>3597</v>
      </c>
      <c r="I1084" s="35" t="s">
        <v>3598</v>
      </c>
      <c r="J1084" s="16" t="s">
        <v>74</v>
      </c>
      <c r="K1084" s="16" t="s">
        <v>3599</v>
      </c>
      <c r="L1084" s="16" t="s">
        <v>3600</v>
      </c>
      <c r="M1084" s="16" t="s">
        <v>339</v>
      </c>
      <c r="N1084" s="16" t="s">
        <v>4188</v>
      </c>
      <c r="O1084" s="16" t="s">
        <v>341</v>
      </c>
    </row>
    <row r="1085" spans="1:15" hidden="1">
      <c r="A1085" s="15">
        <v>1227</v>
      </c>
      <c r="B1085" s="16">
        <v>301</v>
      </c>
      <c r="C1085" s="17" t="s">
        <v>64</v>
      </c>
      <c r="D1085" s="18">
        <v>1003102248</v>
      </c>
      <c r="E1085" s="18">
        <v>1003102248</v>
      </c>
      <c r="F1085" s="18">
        <v>1003102248</v>
      </c>
      <c r="G1085" s="17" t="s">
        <v>5563</v>
      </c>
      <c r="H1085" s="16" t="s">
        <v>3597</v>
      </c>
      <c r="I1085" s="35" t="s">
        <v>3598</v>
      </c>
      <c r="J1085" s="16" t="s">
        <v>74</v>
      </c>
      <c r="K1085" s="16" t="s">
        <v>3599</v>
      </c>
      <c r="L1085" s="16" t="s">
        <v>3600</v>
      </c>
      <c r="M1085" s="16" t="s">
        <v>339</v>
      </c>
      <c r="N1085" s="16" t="s">
        <v>340</v>
      </c>
      <c r="O1085" s="16" t="s">
        <v>341</v>
      </c>
    </row>
    <row r="1086" spans="1:15" hidden="1">
      <c r="A1086" s="15">
        <v>1228</v>
      </c>
      <c r="B1086" s="16">
        <v>301</v>
      </c>
      <c r="C1086" s="17" t="s">
        <v>64</v>
      </c>
      <c r="D1086" s="18">
        <v>1003202208</v>
      </c>
      <c r="E1086" s="18">
        <v>1003202208</v>
      </c>
      <c r="F1086" s="18">
        <v>1003202208</v>
      </c>
      <c r="G1086" s="17" t="s">
        <v>5566</v>
      </c>
      <c r="H1086" s="16" t="s">
        <v>3597</v>
      </c>
      <c r="I1086" s="35" t="s">
        <v>3598</v>
      </c>
      <c r="J1086" s="16" t="s">
        <v>74</v>
      </c>
      <c r="K1086" s="16" t="s">
        <v>3599</v>
      </c>
      <c r="L1086" s="16" t="s">
        <v>3600</v>
      </c>
      <c r="M1086" s="16" t="s">
        <v>421</v>
      </c>
      <c r="N1086" s="16" t="s">
        <v>2300</v>
      </c>
      <c r="O1086" s="16" t="s">
        <v>423</v>
      </c>
    </row>
    <row r="1087" spans="1:15" hidden="1">
      <c r="A1087" s="15">
        <v>1229</v>
      </c>
      <c r="B1087" s="16">
        <v>301</v>
      </c>
      <c r="C1087" s="17" t="s">
        <v>112</v>
      </c>
      <c r="D1087" s="18">
        <v>1003474627</v>
      </c>
      <c r="E1087" s="18">
        <v>1003474627</v>
      </c>
      <c r="F1087" s="18">
        <v>1003474627</v>
      </c>
      <c r="G1087" s="17" t="s">
        <v>5570</v>
      </c>
      <c r="H1087" s="16" t="s">
        <v>3597</v>
      </c>
      <c r="I1087" s="35" t="s">
        <v>3598</v>
      </c>
      <c r="J1087" s="16" t="s">
        <v>74</v>
      </c>
      <c r="K1087" s="16" t="s">
        <v>3599</v>
      </c>
      <c r="L1087" s="16" t="s">
        <v>3600</v>
      </c>
      <c r="M1087" s="16" t="s">
        <v>339</v>
      </c>
      <c r="N1087" s="16" t="s">
        <v>340</v>
      </c>
      <c r="O1087" s="16" t="s">
        <v>341</v>
      </c>
    </row>
    <row r="1088" spans="1:15">
      <c r="A1088" s="15">
        <v>1230</v>
      </c>
      <c r="B1088" s="16">
        <v>301</v>
      </c>
      <c r="C1088" s="17" t="s">
        <v>112</v>
      </c>
      <c r="D1088" s="18">
        <v>1007442030</v>
      </c>
      <c r="E1088" s="18" t="e">
        <v>#N/A</v>
      </c>
      <c r="F1088" s="18">
        <v>1007442030</v>
      </c>
      <c r="G1088" s="17" t="s">
        <v>5573</v>
      </c>
      <c r="H1088" s="16" t="s">
        <v>3597</v>
      </c>
      <c r="I1088" s="35" t="s">
        <v>3598</v>
      </c>
      <c r="J1088" s="16" t="s">
        <v>74</v>
      </c>
      <c r="K1088" s="16" t="s">
        <v>3599</v>
      </c>
      <c r="L1088" s="16" t="s">
        <v>3600</v>
      </c>
      <c r="M1088" s="16" t="s">
        <v>76</v>
      </c>
      <c r="N1088" s="16" t="s">
        <v>76</v>
      </c>
      <c r="O1088" s="16" t="s">
        <v>76</v>
      </c>
    </row>
    <row r="1089" spans="1:15" hidden="1">
      <c r="A1089" s="15">
        <v>1231</v>
      </c>
      <c r="B1089" s="16">
        <v>301</v>
      </c>
      <c r="C1089" s="17" t="s">
        <v>64</v>
      </c>
      <c r="D1089" s="18">
        <v>1003595207</v>
      </c>
      <c r="E1089" s="18">
        <v>1003595207</v>
      </c>
      <c r="F1089" s="18">
        <v>1003595207</v>
      </c>
      <c r="G1089" s="17" t="s">
        <v>5580</v>
      </c>
      <c r="H1089" s="16" t="s">
        <v>3597</v>
      </c>
      <c r="I1089" s="35" t="s">
        <v>3598</v>
      </c>
      <c r="J1089" s="16" t="s">
        <v>74</v>
      </c>
      <c r="K1089" s="16" t="s">
        <v>3599</v>
      </c>
      <c r="L1089" s="16" t="s">
        <v>3600</v>
      </c>
      <c r="M1089" s="16" t="s">
        <v>339</v>
      </c>
      <c r="N1089" s="16" t="s">
        <v>5581</v>
      </c>
      <c r="O1089" s="16" t="s">
        <v>3948</v>
      </c>
    </row>
    <row r="1090" spans="1:15" hidden="1">
      <c r="A1090" s="15">
        <v>1232</v>
      </c>
      <c r="B1090" s="16">
        <v>301</v>
      </c>
      <c r="C1090" s="17" t="s">
        <v>64</v>
      </c>
      <c r="D1090" s="18">
        <v>1003631007</v>
      </c>
      <c r="E1090" s="18">
        <v>1003631007</v>
      </c>
      <c r="F1090" s="18">
        <v>1003631007</v>
      </c>
      <c r="G1090" s="17" t="s">
        <v>5585</v>
      </c>
      <c r="H1090" s="16" t="s">
        <v>3597</v>
      </c>
      <c r="I1090" s="35" t="s">
        <v>3598</v>
      </c>
      <c r="J1090" s="16" t="s">
        <v>74</v>
      </c>
      <c r="K1090" s="16" t="s">
        <v>3599</v>
      </c>
      <c r="L1090" s="16" t="s">
        <v>3600</v>
      </c>
      <c r="M1090" s="16" t="s">
        <v>76</v>
      </c>
      <c r="N1090" s="16" t="s">
        <v>76</v>
      </c>
      <c r="O1090" s="16" t="s">
        <v>76</v>
      </c>
    </row>
    <row r="1091" spans="1:15" hidden="1">
      <c r="A1091" s="15">
        <v>1233</v>
      </c>
      <c r="B1091" s="16">
        <v>301</v>
      </c>
      <c r="C1091" s="17" t="s">
        <v>64</v>
      </c>
      <c r="D1091" s="18">
        <v>1003737596</v>
      </c>
      <c r="E1091" s="18">
        <v>1003737596</v>
      </c>
      <c r="F1091" s="18">
        <v>1003737596</v>
      </c>
      <c r="G1091" s="17" t="s">
        <v>5589</v>
      </c>
      <c r="H1091" s="16" t="s">
        <v>3597</v>
      </c>
      <c r="I1091" s="35" t="s">
        <v>3598</v>
      </c>
      <c r="J1091" s="16" t="s">
        <v>74</v>
      </c>
      <c r="K1091" s="16" t="s">
        <v>3599</v>
      </c>
      <c r="L1091" s="16" t="s">
        <v>3600</v>
      </c>
      <c r="M1091" s="16" t="s">
        <v>339</v>
      </c>
      <c r="N1091" s="16" t="s">
        <v>4188</v>
      </c>
      <c r="O1091" s="16" t="s">
        <v>341</v>
      </c>
    </row>
    <row r="1092" spans="1:15" hidden="1">
      <c r="A1092" s="15">
        <v>1234</v>
      </c>
      <c r="B1092" s="16">
        <v>301</v>
      </c>
      <c r="C1092" s="17" t="s">
        <v>64</v>
      </c>
      <c r="D1092" s="18">
        <v>1004633791</v>
      </c>
      <c r="E1092" s="18">
        <v>1004633791</v>
      </c>
      <c r="F1092" s="18">
        <v>1004633791</v>
      </c>
      <c r="G1092" s="17" t="s">
        <v>5592</v>
      </c>
      <c r="H1092" s="16" t="s">
        <v>3597</v>
      </c>
      <c r="I1092" s="35" t="s">
        <v>3598</v>
      </c>
      <c r="J1092" s="16" t="s">
        <v>74</v>
      </c>
      <c r="K1092" s="16" t="s">
        <v>3599</v>
      </c>
      <c r="L1092" s="16" t="s">
        <v>3600</v>
      </c>
      <c r="M1092" s="16" t="s">
        <v>463</v>
      </c>
      <c r="N1092" s="16" t="s">
        <v>3709</v>
      </c>
      <c r="O1092" s="16" t="s">
        <v>465</v>
      </c>
    </row>
    <row r="1093" spans="1:15" hidden="1">
      <c r="A1093" s="15">
        <v>1235</v>
      </c>
      <c r="B1093" s="16">
        <v>301</v>
      </c>
      <c r="C1093" s="17" t="s">
        <v>64</v>
      </c>
      <c r="D1093" s="18">
        <v>1004710112</v>
      </c>
      <c r="E1093" s="18">
        <v>1004710112</v>
      </c>
      <c r="F1093" s="18">
        <v>1004710112</v>
      </c>
      <c r="G1093" s="17" t="s">
        <v>5595</v>
      </c>
      <c r="H1093" s="16" t="s">
        <v>3597</v>
      </c>
      <c r="I1093" s="35" t="s">
        <v>3598</v>
      </c>
      <c r="J1093" s="16" t="s">
        <v>74</v>
      </c>
      <c r="K1093" s="16" t="s">
        <v>3599</v>
      </c>
      <c r="L1093" s="16" t="s">
        <v>3600</v>
      </c>
      <c r="M1093" s="16" t="s">
        <v>1359</v>
      </c>
      <c r="N1093" s="16" t="s">
        <v>5596</v>
      </c>
      <c r="O1093" s="16" t="s">
        <v>1361</v>
      </c>
    </row>
    <row r="1094" spans="1:15" hidden="1">
      <c r="A1094" s="15">
        <v>1236</v>
      </c>
      <c r="B1094" s="16">
        <v>301</v>
      </c>
      <c r="C1094" s="17" t="s">
        <v>112</v>
      </c>
      <c r="D1094" s="18">
        <v>1004904717</v>
      </c>
      <c r="E1094" s="18">
        <v>1004904717</v>
      </c>
      <c r="F1094" s="18">
        <v>1004904717</v>
      </c>
      <c r="G1094" s="17" t="s">
        <v>5599</v>
      </c>
      <c r="H1094" s="16" t="s">
        <v>3597</v>
      </c>
      <c r="I1094" s="35" t="s">
        <v>3598</v>
      </c>
      <c r="J1094" s="16" t="s">
        <v>74</v>
      </c>
      <c r="K1094" s="16" t="s">
        <v>3599</v>
      </c>
      <c r="L1094" s="16" t="s">
        <v>3600</v>
      </c>
      <c r="M1094" s="16" t="s">
        <v>76</v>
      </c>
      <c r="N1094" s="16" t="s">
        <v>76</v>
      </c>
      <c r="O1094" s="16" t="s">
        <v>76</v>
      </c>
    </row>
    <row r="1095" spans="1:15" hidden="1">
      <c r="A1095" s="15">
        <v>1238</v>
      </c>
      <c r="B1095" s="16">
        <v>301</v>
      </c>
      <c r="C1095" s="17" t="s">
        <v>64</v>
      </c>
      <c r="D1095" s="18">
        <v>1005418634</v>
      </c>
      <c r="E1095" s="18">
        <v>1005418634</v>
      </c>
      <c r="F1095" s="18">
        <v>1005418634</v>
      </c>
      <c r="G1095" s="17" t="s">
        <v>5603</v>
      </c>
      <c r="H1095" s="16" t="s">
        <v>3597</v>
      </c>
      <c r="I1095" s="35" t="s">
        <v>3598</v>
      </c>
      <c r="J1095" s="16" t="s">
        <v>74</v>
      </c>
      <c r="K1095" s="16" t="s">
        <v>3599</v>
      </c>
      <c r="L1095" s="16" t="s">
        <v>3600</v>
      </c>
      <c r="M1095" s="16" t="s">
        <v>421</v>
      </c>
      <c r="N1095" s="16" t="s">
        <v>2300</v>
      </c>
      <c r="O1095" s="16" t="s">
        <v>423</v>
      </c>
    </row>
    <row r="1096" spans="1:15" hidden="1">
      <c r="A1096" s="15">
        <v>1239</v>
      </c>
      <c r="B1096" s="16">
        <v>301</v>
      </c>
      <c r="C1096" s="17" t="s">
        <v>64</v>
      </c>
      <c r="D1096" s="18">
        <v>1005702863</v>
      </c>
      <c r="E1096" s="18">
        <v>1005702863</v>
      </c>
      <c r="F1096" s="18">
        <v>1005702863</v>
      </c>
      <c r="G1096" s="17" t="s">
        <v>5607</v>
      </c>
      <c r="H1096" s="16" t="s">
        <v>3597</v>
      </c>
      <c r="I1096" s="35" t="s">
        <v>3598</v>
      </c>
      <c r="J1096" s="16" t="s">
        <v>74</v>
      </c>
      <c r="K1096" s="16" t="s">
        <v>3599</v>
      </c>
      <c r="L1096" s="16" t="s">
        <v>3600</v>
      </c>
      <c r="M1096" s="16" t="s">
        <v>1359</v>
      </c>
      <c r="N1096" s="16" t="s">
        <v>4352</v>
      </c>
      <c r="O1096" s="16" t="s">
        <v>1951</v>
      </c>
    </row>
    <row r="1097" spans="1:15">
      <c r="A1097" s="15">
        <v>1240</v>
      </c>
      <c r="B1097" s="16">
        <v>301</v>
      </c>
      <c r="C1097" s="17" t="s">
        <v>64</v>
      </c>
      <c r="D1097" s="18">
        <v>1006404045</v>
      </c>
      <c r="E1097" s="18" t="e">
        <v>#N/A</v>
      </c>
      <c r="F1097" s="18">
        <v>1006404045</v>
      </c>
      <c r="G1097" s="17" t="s">
        <v>5611</v>
      </c>
      <c r="H1097" s="16" t="s">
        <v>3597</v>
      </c>
      <c r="I1097" s="35" t="s">
        <v>3598</v>
      </c>
      <c r="J1097" s="16" t="s">
        <v>74</v>
      </c>
      <c r="K1097" s="16" t="s">
        <v>3599</v>
      </c>
      <c r="L1097" s="16" t="s">
        <v>3600</v>
      </c>
      <c r="M1097" s="16" t="s">
        <v>145</v>
      </c>
      <c r="N1097" s="16" t="s">
        <v>4743</v>
      </c>
      <c r="O1097" s="16" t="s">
        <v>559</v>
      </c>
    </row>
    <row r="1098" spans="1:15" hidden="1">
      <c r="A1098" s="15">
        <v>1241</v>
      </c>
      <c r="B1098" s="16">
        <v>301</v>
      </c>
      <c r="C1098" s="17" t="s">
        <v>64</v>
      </c>
      <c r="D1098" s="18">
        <v>1006456363</v>
      </c>
      <c r="E1098" s="18">
        <v>1006456363</v>
      </c>
      <c r="F1098" s="18">
        <v>1006456363</v>
      </c>
      <c r="G1098" s="17" t="s">
        <v>5616</v>
      </c>
      <c r="H1098" s="16" t="s">
        <v>3597</v>
      </c>
      <c r="I1098" s="35" t="s">
        <v>3598</v>
      </c>
      <c r="J1098" s="16" t="s">
        <v>74</v>
      </c>
      <c r="K1098" s="16" t="s">
        <v>3599</v>
      </c>
      <c r="L1098" s="16" t="s">
        <v>3600</v>
      </c>
      <c r="M1098" s="16" t="s">
        <v>671</v>
      </c>
      <c r="N1098" s="16" t="s">
        <v>4135</v>
      </c>
      <c r="O1098" s="16" t="s">
        <v>3691</v>
      </c>
    </row>
    <row r="1099" spans="1:15">
      <c r="A1099" s="15">
        <v>1243</v>
      </c>
      <c r="B1099" s="16">
        <v>301</v>
      </c>
      <c r="C1099" s="17" t="s">
        <v>64</v>
      </c>
      <c r="D1099" s="18">
        <v>1006594855</v>
      </c>
      <c r="E1099" s="18" t="e">
        <v>#N/A</v>
      </c>
      <c r="F1099" s="18">
        <v>1006594855</v>
      </c>
      <c r="G1099" s="17" t="s">
        <v>5619</v>
      </c>
      <c r="H1099" s="16" t="s">
        <v>3597</v>
      </c>
      <c r="I1099" s="35" t="s">
        <v>3598</v>
      </c>
      <c r="J1099" s="16" t="s">
        <v>74</v>
      </c>
      <c r="K1099" s="16" t="s">
        <v>3599</v>
      </c>
      <c r="L1099" s="16" t="s">
        <v>3600</v>
      </c>
      <c r="M1099" s="16" t="s">
        <v>671</v>
      </c>
      <c r="N1099" s="16" t="s">
        <v>5620</v>
      </c>
      <c r="O1099" s="16" t="s">
        <v>3691</v>
      </c>
    </row>
    <row r="1100" spans="1:15" hidden="1">
      <c r="A1100" s="15">
        <v>1244</v>
      </c>
      <c r="B1100" s="16">
        <v>301</v>
      </c>
      <c r="C1100" s="17" t="s">
        <v>64</v>
      </c>
      <c r="D1100" s="18">
        <v>1006595244</v>
      </c>
      <c r="E1100" s="18">
        <v>1006595244</v>
      </c>
      <c r="F1100" s="18">
        <v>1006595244</v>
      </c>
      <c r="G1100" s="17" t="s">
        <v>5624</v>
      </c>
      <c r="H1100" s="16" t="s">
        <v>3597</v>
      </c>
      <c r="I1100" s="35" t="s">
        <v>3598</v>
      </c>
      <c r="J1100" s="16" t="s">
        <v>74</v>
      </c>
      <c r="K1100" s="16" t="s">
        <v>3599</v>
      </c>
      <c r="L1100" s="16" t="s">
        <v>3600</v>
      </c>
      <c r="M1100" s="16" t="s">
        <v>671</v>
      </c>
      <c r="N1100" s="16" t="s">
        <v>4135</v>
      </c>
      <c r="O1100" s="16" t="s">
        <v>3691</v>
      </c>
    </row>
    <row r="1101" spans="1:15" hidden="1">
      <c r="A1101" s="15">
        <v>1245</v>
      </c>
      <c r="B1101" s="16">
        <v>301</v>
      </c>
      <c r="C1101" s="17" t="s">
        <v>64</v>
      </c>
      <c r="D1101" s="18">
        <v>1006658399</v>
      </c>
      <c r="E1101" s="18">
        <v>1006658399</v>
      </c>
      <c r="F1101" s="18">
        <v>1006658399</v>
      </c>
      <c r="G1101" s="17" t="s">
        <v>5627</v>
      </c>
      <c r="H1101" s="16" t="s">
        <v>3597</v>
      </c>
      <c r="I1101" s="35" t="s">
        <v>3598</v>
      </c>
      <c r="J1101" s="16" t="s">
        <v>74</v>
      </c>
      <c r="K1101" s="16" t="s">
        <v>3599</v>
      </c>
      <c r="L1101" s="16" t="s">
        <v>3600</v>
      </c>
      <c r="M1101" s="16" t="s">
        <v>433</v>
      </c>
      <c r="N1101" s="16" t="s">
        <v>434</v>
      </c>
      <c r="O1101" s="16" t="s">
        <v>435</v>
      </c>
    </row>
    <row r="1102" spans="1:15">
      <c r="A1102" s="15">
        <v>1246</v>
      </c>
      <c r="B1102" s="16">
        <v>301</v>
      </c>
      <c r="C1102" s="17" t="s">
        <v>64</v>
      </c>
      <c r="D1102" s="18">
        <v>1006658728</v>
      </c>
      <c r="E1102" s="18" t="e">
        <v>#N/A</v>
      </c>
      <c r="F1102" s="18">
        <v>1006658728</v>
      </c>
      <c r="G1102" s="17" t="s">
        <v>5632</v>
      </c>
      <c r="H1102" s="16" t="s">
        <v>3597</v>
      </c>
      <c r="I1102" s="35" t="s">
        <v>3598</v>
      </c>
      <c r="J1102" s="16" t="s">
        <v>74</v>
      </c>
      <c r="K1102" s="16" t="s">
        <v>3599</v>
      </c>
      <c r="L1102" s="16" t="s">
        <v>3600</v>
      </c>
      <c r="M1102" s="16" t="s">
        <v>76</v>
      </c>
      <c r="N1102" s="16" t="s">
        <v>76</v>
      </c>
      <c r="O1102" s="16" t="s">
        <v>76</v>
      </c>
    </row>
    <row r="1103" spans="1:15" hidden="1">
      <c r="A1103" s="15">
        <v>1247</v>
      </c>
      <c r="B1103" s="16">
        <v>301</v>
      </c>
      <c r="C1103" s="17" t="s">
        <v>64</v>
      </c>
      <c r="D1103" s="18">
        <v>1006665479</v>
      </c>
      <c r="E1103" s="18">
        <v>1006665479</v>
      </c>
      <c r="F1103" s="18">
        <v>1006665479</v>
      </c>
      <c r="G1103" s="17" t="s">
        <v>5635</v>
      </c>
      <c r="H1103" s="16" t="s">
        <v>3597</v>
      </c>
      <c r="I1103" s="35" t="s">
        <v>3598</v>
      </c>
      <c r="J1103" s="16" t="s">
        <v>74</v>
      </c>
      <c r="K1103" s="16" t="s">
        <v>3599</v>
      </c>
      <c r="L1103" s="16" t="s">
        <v>3600</v>
      </c>
      <c r="M1103" s="16" t="s">
        <v>339</v>
      </c>
      <c r="N1103" s="16" t="s">
        <v>3825</v>
      </c>
      <c r="O1103" s="16" t="s">
        <v>341</v>
      </c>
    </row>
    <row r="1104" spans="1:15" hidden="1">
      <c r="A1104" s="15">
        <v>1248</v>
      </c>
      <c r="B1104" s="16">
        <v>301</v>
      </c>
      <c r="C1104" s="17" t="s">
        <v>64</v>
      </c>
      <c r="D1104" s="18">
        <v>1006696563</v>
      </c>
      <c r="E1104" s="18">
        <v>1006696563</v>
      </c>
      <c r="F1104" s="18">
        <v>1006696563</v>
      </c>
      <c r="G1104" s="17" t="s">
        <v>5639</v>
      </c>
      <c r="H1104" s="16" t="s">
        <v>3597</v>
      </c>
      <c r="I1104" s="35" t="s">
        <v>3598</v>
      </c>
      <c r="J1104" s="16" t="s">
        <v>74</v>
      </c>
      <c r="K1104" s="16" t="s">
        <v>3599</v>
      </c>
      <c r="L1104" s="16" t="s">
        <v>3600</v>
      </c>
      <c r="M1104" s="16" t="s">
        <v>1359</v>
      </c>
      <c r="N1104" s="16" t="s">
        <v>4352</v>
      </c>
      <c r="O1104" s="16" t="s">
        <v>1951</v>
      </c>
    </row>
    <row r="1105" spans="1:15" hidden="1">
      <c r="A1105" s="15">
        <v>1249</v>
      </c>
      <c r="B1105" s="16">
        <v>301</v>
      </c>
      <c r="C1105" s="17" t="s">
        <v>112</v>
      </c>
      <c r="D1105" s="18">
        <v>1148211474</v>
      </c>
      <c r="E1105" s="18">
        <v>1148211474</v>
      </c>
      <c r="F1105" s="18">
        <v>1148211474</v>
      </c>
      <c r="G1105" s="17" t="s">
        <v>5643</v>
      </c>
      <c r="H1105" s="16" t="s">
        <v>3597</v>
      </c>
      <c r="I1105" s="35" t="s">
        <v>3598</v>
      </c>
      <c r="J1105" s="16" t="s">
        <v>74</v>
      </c>
      <c r="K1105" s="16" t="s">
        <v>3599</v>
      </c>
      <c r="L1105" s="16" t="s">
        <v>3600</v>
      </c>
      <c r="M1105" s="16" t="s">
        <v>433</v>
      </c>
      <c r="N1105" s="16" t="s">
        <v>434</v>
      </c>
      <c r="O1105" s="16" t="s">
        <v>435</v>
      </c>
    </row>
    <row r="1106" spans="1:15" hidden="1">
      <c r="A1106" s="15">
        <v>1250</v>
      </c>
      <c r="B1106" s="16">
        <v>301</v>
      </c>
      <c r="C1106" s="17" t="s">
        <v>112</v>
      </c>
      <c r="D1106" s="18">
        <v>1006722082</v>
      </c>
      <c r="E1106" s="18">
        <v>1006722082</v>
      </c>
      <c r="F1106" s="18">
        <v>1006722082</v>
      </c>
      <c r="G1106" s="17" t="s">
        <v>5648</v>
      </c>
      <c r="H1106" s="16" t="s">
        <v>3597</v>
      </c>
      <c r="I1106" s="35" t="s">
        <v>3598</v>
      </c>
      <c r="J1106" s="16" t="s">
        <v>74</v>
      </c>
      <c r="K1106" s="16" t="s">
        <v>3599</v>
      </c>
      <c r="L1106" s="16" t="s">
        <v>3600</v>
      </c>
      <c r="M1106" s="16" t="s">
        <v>76</v>
      </c>
      <c r="N1106" s="16" t="s">
        <v>76</v>
      </c>
      <c r="O1106" s="16" t="s">
        <v>76</v>
      </c>
    </row>
    <row r="1107" spans="1:15" hidden="1">
      <c r="A1107" s="15">
        <v>1251</v>
      </c>
      <c r="B1107" s="16">
        <v>301</v>
      </c>
      <c r="C1107" s="17" t="s">
        <v>112</v>
      </c>
      <c r="D1107" s="18">
        <v>1006835727</v>
      </c>
      <c r="E1107" s="18">
        <v>1006835727</v>
      </c>
      <c r="F1107" s="18">
        <v>1006835727</v>
      </c>
      <c r="G1107" s="17" t="s">
        <v>5652</v>
      </c>
      <c r="H1107" s="16" t="s">
        <v>3597</v>
      </c>
      <c r="I1107" s="35" t="s">
        <v>3598</v>
      </c>
      <c r="J1107" s="16" t="s">
        <v>74</v>
      </c>
      <c r="K1107" s="16" t="s">
        <v>3599</v>
      </c>
      <c r="L1107" s="16" t="s">
        <v>3600</v>
      </c>
      <c r="M1107" s="16" t="s">
        <v>76</v>
      </c>
      <c r="N1107" s="16" t="s">
        <v>76</v>
      </c>
      <c r="O1107" s="16" t="s">
        <v>76</v>
      </c>
    </row>
    <row r="1108" spans="1:15" hidden="1">
      <c r="A1108" s="15">
        <v>1252</v>
      </c>
      <c r="B1108" s="16">
        <v>301</v>
      </c>
      <c r="C1108" s="17" t="s">
        <v>112</v>
      </c>
      <c r="D1108" s="18">
        <v>1006867355</v>
      </c>
      <c r="E1108" s="18">
        <v>1006867355</v>
      </c>
      <c r="F1108" s="18">
        <v>1006867355</v>
      </c>
      <c r="G1108" s="17" t="s">
        <v>5655</v>
      </c>
      <c r="H1108" s="16" t="s">
        <v>3597</v>
      </c>
      <c r="I1108" s="35" t="s">
        <v>3598</v>
      </c>
      <c r="J1108" s="16" t="s">
        <v>74</v>
      </c>
      <c r="K1108" s="16" t="s">
        <v>3599</v>
      </c>
      <c r="L1108" s="16" t="s">
        <v>3600</v>
      </c>
      <c r="M1108" s="16" t="s">
        <v>671</v>
      </c>
      <c r="N1108" s="16" t="s">
        <v>4135</v>
      </c>
      <c r="O1108" s="16" t="s">
        <v>3691</v>
      </c>
    </row>
    <row r="1109" spans="1:15" hidden="1">
      <c r="A1109" s="15">
        <v>1253</v>
      </c>
      <c r="B1109" s="16">
        <v>301</v>
      </c>
      <c r="C1109" s="17" t="s">
        <v>64</v>
      </c>
      <c r="D1109" s="18">
        <v>1006879691</v>
      </c>
      <c r="E1109" s="18">
        <v>1006879691</v>
      </c>
      <c r="F1109" s="18">
        <v>1006879691</v>
      </c>
      <c r="G1109" s="17" t="s">
        <v>5658</v>
      </c>
      <c r="H1109" s="16" t="s">
        <v>3597</v>
      </c>
      <c r="I1109" s="35" t="s">
        <v>3598</v>
      </c>
      <c r="J1109" s="16" t="s">
        <v>74</v>
      </c>
      <c r="K1109" s="16" t="s">
        <v>3599</v>
      </c>
      <c r="L1109" s="16" t="s">
        <v>3600</v>
      </c>
      <c r="M1109" s="16" t="s">
        <v>671</v>
      </c>
      <c r="N1109" s="16" t="s">
        <v>3816</v>
      </c>
      <c r="O1109" s="16" t="s">
        <v>3817</v>
      </c>
    </row>
    <row r="1110" spans="1:15" hidden="1">
      <c r="A1110" s="15">
        <v>1254</v>
      </c>
      <c r="B1110" s="16">
        <v>301</v>
      </c>
      <c r="C1110" s="17" t="s">
        <v>112</v>
      </c>
      <c r="D1110" s="18">
        <v>1006908574</v>
      </c>
      <c r="E1110" s="18">
        <v>1006908574</v>
      </c>
      <c r="F1110" s="18">
        <v>1006908574</v>
      </c>
      <c r="G1110" s="17" t="s">
        <v>5661</v>
      </c>
      <c r="H1110" s="16" t="s">
        <v>3597</v>
      </c>
      <c r="I1110" s="35" t="s">
        <v>3598</v>
      </c>
      <c r="J1110" s="16" t="s">
        <v>74</v>
      </c>
      <c r="K1110" s="16" t="s">
        <v>3599</v>
      </c>
      <c r="L1110" s="16" t="s">
        <v>3600</v>
      </c>
      <c r="M1110" s="16" t="s">
        <v>463</v>
      </c>
      <c r="N1110" s="16" t="s">
        <v>4266</v>
      </c>
      <c r="O1110" s="16" t="s">
        <v>511</v>
      </c>
    </row>
    <row r="1111" spans="1:15" hidden="1">
      <c r="A1111" s="15">
        <v>1255</v>
      </c>
      <c r="B1111" s="16">
        <v>301</v>
      </c>
      <c r="C1111" s="17" t="s">
        <v>64</v>
      </c>
      <c r="D1111" s="18">
        <v>1006981217</v>
      </c>
      <c r="E1111" s="18">
        <v>1006981217</v>
      </c>
      <c r="F1111" s="18">
        <v>1006981217</v>
      </c>
      <c r="G1111" s="17" t="s">
        <v>5664</v>
      </c>
      <c r="H1111" s="16" t="s">
        <v>3597</v>
      </c>
      <c r="I1111" s="35" t="s">
        <v>3598</v>
      </c>
      <c r="J1111" s="16" t="s">
        <v>74</v>
      </c>
      <c r="K1111" s="16" t="s">
        <v>3599</v>
      </c>
      <c r="L1111" s="16" t="s">
        <v>3600</v>
      </c>
      <c r="M1111" s="16" t="s">
        <v>671</v>
      </c>
      <c r="N1111" s="16" t="s">
        <v>3816</v>
      </c>
      <c r="O1111" s="16" t="s">
        <v>3817</v>
      </c>
    </row>
    <row r="1112" spans="1:15" hidden="1">
      <c r="A1112" s="15">
        <v>1256</v>
      </c>
      <c r="B1112" s="16">
        <v>301</v>
      </c>
      <c r="C1112" s="17" t="s">
        <v>64</v>
      </c>
      <c r="D1112" s="18">
        <v>1007109986</v>
      </c>
      <c r="E1112" s="18">
        <v>1007109986</v>
      </c>
      <c r="F1112" s="18">
        <v>1007109986</v>
      </c>
      <c r="G1112" s="17" t="s">
        <v>5667</v>
      </c>
      <c r="H1112" s="16" t="s">
        <v>3597</v>
      </c>
      <c r="I1112" s="35" t="s">
        <v>3598</v>
      </c>
      <c r="J1112" s="16" t="s">
        <v>74</v>
      </c>
      <c r="K1112" s="16" t="s">
        <v>3599</v>
      </c>
      <c r="L1112" s="16" t="s">
        <v>3600</v>
      </c>
      <c r="M1112" s="16" t="s">
        <v>339</v>
      </c>
      <c r="N1112" s="16" t="s">
        <v>340</v>
      </c>
      <c r="O1112" s="16" t="s">
        <v>341</v>
      </c>
    </row>
    <row r="1113" spans="1:15" hidden="1">
      <c r="A1113" s="15">
        <v>1257</v>
      </c>
      <c r="B1113" s="16">
        <v>301</v>
      </c>
      <c r="C1113" s="17" t="s">
        <v>112</v>
      </c>
      <c r="D1113" s="18">
        <v>1007110589</v>
      </c>
      <c r="E1113" s="18">
        <v>1007110589</v>
      </c>
      <c r="F1113" s="18">
        <v>1007110589</v>
      </c>
      <c r="G1113" s="17" t="s">
        <v>5670</v>
      </c>
      <c r="H1113" s="16" t="s">
        <v>3597</v>
      </c>
      <c r="I1113" s="35" t="s">
        <v>3598</v>
      </c>
      <c r="J1113" s="16" t="s">
        <v>74</v>
      </c>
      <c r="K1113" s="16" t="s">
        <v>3599</v>
      </c>
      <c r="L1113" s="16" t="s">
        <v>3600</v>
      </c>
      <c r="M1113" s="16" t="s">
        <v>339</v>
      </c>
      <c r="N1113" s="16" t="s">
        <v>340</v>
      </c>
      <c r="O1113" s="16" t="s">
        <v>341</v>
      </c>
    </row>
    <row r="1114" spans="1:15">
      <c r="A1114" s="15">
        <v>1258</v>
      </c>
      <c r="B1114" s="16">
        <v>301</v>
      </c>
      <c r="C1114" s="17" t="s">
        <v>64</v>
      </c>
      <c r="D1114" s="18">
        <v>1007110856</v>
      </c>
      <c r="E1114" s="18" t="e">
        <v>#N/A</v>
      </c>
      <c r="F1114" s="18">
        <v>1007110856</v>
      </c>
      <c r="G1114" s="17" t="s">
        <v>5673</v>
      </c>
      <c r="H1114" s="16" t="s">
        <v>3597</v>
      </c>
      <c r="I1114" s="35" t="s">
        <v>3598</v>
      </c>
      <c r="J1114" s="16" t="s">
        <v>74</v>
      </c>
      <c r="K1114" s="16" t="s">
        <v>3599</v>
      </c>
      <c r="L1114" s="16" t="s">
        <v>3600</v>
      </c>
      <c r="M1114" s="16" t="s">
        <v>339</v>
      </c>
      <c r="N1114" s="16" t="s">
        <v>4188</v>
      </c>
      <c r="O1114" s="16" t="s">
        <v>341</v>
      </c>
    </row>
    <row r="1115" spans="1:15" hidden="1">
      <c r="A1115" s="15">
        <v>1259</v>
      </c>
      <c r="B1115" s="16">
        <v>301</v>
      </c>
      <c r="C1115" s="17" t="s">
        <v>112</v>
      </c>
      <c r="D1115" s="18">
        <v>1007287488</v>
      </c>
      <c r="E1115" s="18">
        <v>1007287488</v>
      </c>
      <c r="F1115" s="18">
        <v>1007287488</v>
      </c>
      <c r="G1115" s="17" t="s">
        <v>5676</v>
      </c>
      <c r="H1115" s="16" t="s">
        <v>3597</v>
      </c>
      <c r="I1115" s="35" t="s">
        <v>3598</v>
      </c>
      <c r="J1115" s="16" t="s">
        <v>74</v>
      </c>
      <c r="K1115" s="16" t="s">
        <v>3599</v>
      </c>
      <c r="L1115" s="16" t="s">
        <v>3600</v>
      </c>
      <c r="M1115" s="16" t="s">
        <v>421</v>
      </c>
      <c r="N1115" s="16" t="s">
        <v>3649</v>
      </c>
      <c r="O1115" s="16" t="s">
        <v>545</v>
      </c>
    </row>
    <row r="1116" spans="1:15">
      <c r="A1116" s="15">
        <v>1260</v>
      </c>
      <c r="B1116" s="16">
        <v>301</v>
      </c>
      <c r="C1116" s="17" t="s">
        <v>112</v>
      </c>
      <c r="D1116" s="18">
        <v>1007293877</v>
      </c>
      <c r="E1116" s="18" t="e">
        <v>#N/A</v>
      </c>
      <c r="F1116" s="18">
        <v>1007293877</v>
      </c>
      <c r="G1116" s="17" t="s">
        <v>5681</v>
      </c>
      <c r="H1116" s="16" t="s">
        <v>3597</v>
      </c>
      <c r="I1116" s="35" t="s">
        <v>3598</v>
      </c>
      <c r="J1116" s="16" t="s">
        <v>74</v>
      </c>
      <c r="K1116" s="16" t="s">
        <v>3599</v>
      </c>
      <c r="L1116" s="16" t="s">
        <v>3600</v>
      </c>
      <c r="M1116" s="16" t="s">
        <v>671</v>
      </c>
      <c r="N1116" s="16" t="s">
        <v>5683</v>
      </c>
      <c r="O1116" s="16" t="s">
        <v>3817</v>
      </c>
    </row>
    <row r="1117" spans="1:15" hidden="1">
      <c r="A1117" s="15">
        <v>1261</v>
      </c>
      <c r="B1117" s="16">
        <v>301</v>
      </c>
      <c r="C1117" s="17" t="s">
        <v>112</v>
      </c>
      <c r="D1117" s="18">
        <v>1007301745</v>
      </c>
      <c r="E1117" s="18">
        <v>1007301745</v>
      </c>
      <c r="F1117" s="18">
        <v>1007301745</v>
      </c>
      <c r="G1117" s="17" t="s">
        <v>5686</v>
      </c>
      <c r="H1117" s="16" t="s">
        <v>3597</v>
      </c>
      <c r="I1117" s="35" t="s">
        <v>3598</v>
      </c>
      <c r="J1117" s="16" t="s">
        <v>74</v>
      </c>
      <c r="K1117" s="16" t="s">
        <v>3599</v>
      </c>
      <c r="L1117" s="16" t="s">
        <v>3600</v>
      </c>
      <c r="M1117" s="16" t="s">
        <v>76</v>
      </c>
      <c r="N1117" s="16" t="s">
        <v>76</v>
      </c>
      <c r="O1117" s="16" t="s">
        <v>76</v>
      </c>
    </row>
    <row r="1118" spans="1:15" hidden="1">
      <c r="A1118" s="15">
        <v>1262</v>
      </c>
      <c r="B1118" s="16">
        <v>301</v>
      </c>
      <c r="C1118" s="17" t="s">
        <v>64</v>
      </c>
      <c r="D1118" s="18">
        <v>1007455785</v>
      </c>
      <c r="E1118" s="18">
        <v>1007455785</v>
      </c>
      <c r="F1118" s="18">
        <v>1007455785</v>
      </c>
      <c r="G1118" s="17" t="s">
        <v>5689</v>
      </c>
      <c r="H1118" s="16" t="s">
        <v>3597</v>
      </c>
      <c r="I1118" s="35" t="s">
        <v>3598</v>
      </c>
      <c r="J1118" s="16" t="s">
        <v>74</v>
      </c>
      <c r="K1118" s="16" t="s">
        <v>3599</v>
      </c>
      <c r="L1118" s="16" t="s">
        <v>3600</v>
      </c>
      <c r="M1118" s="16" t="s">
        <v>1359</v>
      </c>
      <c r="N1118" s="16" t="s">
        <v>4146</v>
      </c>
      <c r="O1118" s="16" t="s">
        <v>1951</v>
      </c>
    </row>
    <row r="1119" spans="1:15" hidden="1">
      <c r="A1119" s="15">
        <v>1263</v>
      </c>
      <c r="B1119" s="16">
        <v>301</v>
      </c>
      <c r="C1119" s="17" t="s">
        <v>64</v>
      </c>
      <c r="D1119" s="18">
        <v>1007489713</v>
      </c>
      <c r="E1119" s="18">
        <v>1007489713</v>
      </c>
      <c r="F1119" s="18">
        <v>1007489713</v>
      </c>
      <c r="G1119" s="17" t="s">
        <v>5693</v>
      </c>
      <c r="H1119" s="16" t="s">
        <v>3597</v>
      </c>
      <c r="I1119" s="35" t="s">
        <v>3598</v>
      </c>
      <c r="J1119" s="16" t="s">
        <v>74</v>
      </c>
      <c r="K1119" s="16" t="s">
        <v>3599</v>
      </c>
      <c r="L1119" s="16" t="s">
        <v>3600</v>
      </c>
      <c r="M1119" s="16" t="s">
        <v>76</v>
      </c>
      <c r="N1119" s="16" t="s">
        <v>76</v>
      </c>
      <c r="O1119" s="16" t="s">
        <v>76</v>
      </c>
    </row>
    <row r="1120" spans="1:15">
      <c r="A1120" s="15">
        <v>1264</v>
      </c>
      <c r="B1120" s="16">
        <v>301</v>
      </c>
      <c r="C1120" s="17" t="s">
        <v>64</v>
      </c>
      <c r="D1120" s="18">
        <v>1007491407</v>
      </c>
      <c r="E1120" s="18" t="e">
        <v>#N/A</v>
      </c>
      <c r="F1120" s="18">
        <v>1007491407</v>
      </c>
      <c r="G1120" s="17" t="s">
        <v>5696</v>
      </c>
      <c r="H1120" s="16" t="s">
        <v>3597</v>
      </c>
      <c r="I1120" s="35" t="s">
        <v>3598</v>
      </c>
      <c r="J1120" s="16" t="s">
        <v>74</v>
      </c>
      <c r="K1120" s="16" t="s">
        <v>3599</v>
      </c>
      <c r="L1120" s="16" t="s">
        <v>3600</v>
      </c>
      <c r="M1120" s="16" t="s">
        <v>339</v>
      </c>
      <c r="N1120" s="16" t="s">
        <v>4188</v>
      </c>
      <c r="O1120" s="16" t="s">
        <v>341</v>
      </c>
    </row>
    <row r="1121" spans="1:15" hidden="1">
      <c r="A1121" s="15">
        <v>1265</v>
      </c>
      <c r="B1121" s="16">
        <v>301</v>
      </c>
      <c r="C1121" s="17" t="s">
        <v>64</v>
      </c>
      <c r="D1121" s="18">
        <v>1007501138</v>
      </c>
      <c r="E1121" s="18">
        <v>1007501138</v>
      </c>
      <c r="F1121" s="18">
        <v>1007501138</v>
      </c>
      <c r="G1121" s="17" t="s">
        <v>5700</v>
      </c>
      <c r="H1121" s="16" t="s">
        <v>3597</v>
      </c>
      <c r="I1121" s="35" t="s">
        <v>3598</v>
      </c>
      <c r="J1121" s="16" t="s">
        <v>74</v>
      </c>
      <c r="K1121" s="16" t="s">
        <v>3599</v>
      </c>
      <c r="L1121" s="16" t="s">
        <v>3600</v>
      </c>
      <c r="M1121" s="16" t="s">
        <v>339</v>
      </c>
      <c r="N1121" s="16" t="s">
        <v>4188</v>
      </c>
      <c r="O1121" s="16" t="s">
        <v>341</v>
      </c>
    </row>
    <row r="1122" spans="1:15" hidden="1">
      <c r="A1122" s="15">
        <v>1266</v>
      </c>
      <c r="B1122" s="16">
        <v>301</v>
      </c>
      <c r="C1122" s="17" t="s">
        <v>112</v>
      </c>
      <c r="D1122" s="18">
        <v>1007545059</v>
      </c>
      <c r="E1122" s="18">
        <v>1007545059</v>
      </c>
      <c r="F1122" s="18">
        <v>1007545059</v>
      </c>
      <c r="G1122" s="17" t="s">
        <v>5704</v>
      </c>
      <c r="H1122" s="16" t="s">
        <v>3597</v>
      </c>
      <c r="I1122" s="35" t="s">
        <v>3598</v>
      </c>
      <c r="J1122" s="16" t="s">
        <v>74</v>
      </c>
      <c r="K1122" s="16" t="s">
        <v>3599</v>
      </c>
      <c r="L1122" s="16" t="s">
        <v>3600</v>
      </c>
      <c r="M1122" s="16" t="s">
        <v>463</v>
      </c>
      <c r="N1122" s="16" t="s">
        <v>464</v>
      </c>
      <c r="O1122" s="16" t="s">
        <v>465</v>
      </c>
    </row>
    <row r="1123" spans="1:15" hidden="1">
      <c r="A1123" s="15">
        <v>1267</v>
      </c>
      <c r="B1123" s="16">
        <v>301</v>
      </c>
      <c r="C1123" s="17" t="s">
        <v>64</v>
      </c>
      <c r="D1123" s="18">
        <v>1007666818</v>
      </c>
      <c r="E1123" s="18">
        <v>1007666818</v>
      </c>
      <c r="F1123" s="18">
        <v>1007666818</v>
      </c>
      <c r="G1123" s="17" t="s">
        <v>5707</v>
      </c>
      <c r="H1123" s="16" t="s">
        <v>3597</v>
      </c>
      <c r="I1123" s="35" t="s">
        <v>3598</v>
      </c>
      <c r="J1123" s="16" t="s">
        <v>74</v>
      </c>
      <c r="K1123" s="16" t="s">
        <v>3599</v>
      </c>
      <c r="L1123" s="16" t="s">
        <v>3600</v>
      </c>
      <c r="M1123" s="16" t="s">
        <v>339</v>
      </c>
      <c r="N1123" s="16" t="s">
        <v>4188</v>
      </c>
      <c r="O1123" s="16" t="s">
        <v>341</v>
      </c>
    </row>
    <row r="1124" spans="1:15" hidden="1">
      <c r="A1124" s="15">
        <v>1268</v>
      </c>
      <c r="B1124" s="16">
        <v>301</v>
      </c>
      <c r="C1124" s="17" t="s">
        <v>112</v>
      </c>
      <c r="D1124" s="18">
        <v>1007688368</v>
      </c>
      <c r="E1124" s="18">
        <v>1007688368</v>
      </c>
      <c r="F1124" s="18">
        <v>1007688368</v>
      </c>
      <c r="G1124" s="17" t="s">
        <v>5711</v>
      </c>
      <c r="H1124" s="16" t="s">
        <v>3597</v>
      </c>
      <c r="I1124" s="35" t="s">
        <v>3598</v>
      </c>
      <c r="J1124" s="16" t="s">
        <v>74</v>
      </c>
      <c r="K1124" s="16" t="s">
        <v>3599</v>
      </c>
      <c r="L1124" s="16" t="s">
        <v>3600</v>
      </c>
      <c r="M1124" s="16" t="s">
        <v>76</v>
      </c>
      <c r="N1124" s="16" t="s">
        <v>76</v>
      </c>
      <c r="O1124" s="16" t="s">
        <v>76</v>
      </c>
    </row>
    <row r="1125" spans="1:15">
      <c r="A1125" s="15">
        <v>1269</v>
      </c>
      <c r="B1125" s="16">
        <v>301</v>
      </c>
      <c r="C1125" s="17" t="s">
        <v>112</v>
      </c>
      <c r="D1125" s="18">
        <v>1007789422</v>
      </c>
      <c r="E1125" s="18" t="e">
        <v>#N/A</v>
      </c>
      <c r="F1125" s="18">
        <v>1007789422</v>
      </c>
      <c r="G1125" s="17" t="s">
        <v>5716</v>
      </c>
      <c r="H1125" s="16" t="s">
        <v>3597</v>
      </c>
      <c r="I1125" s="35" t="s">
        <v>3598</v>
      </c>
      <c r="J1125" s="16" t="s">
        <v>74</v>
      </c>
      <c r="K1125" s="16" t="s">
        <v>3599</v>
      </c>
      <c r="L1125" s="16" t="s">
        <v>3600</v>
      </c>
      <c r="M1125" s="16" t="s">
        <v>76</v>
      </c>
      <c r="N1125" s="16" t="s">
        <v>76</v>
      </c>
      <c r="O1125" s="16" t="s">
        <v>76</v>
      </c>
    </row>
    <row r="1126" spans="1:15" hidden="1">
      <c r="A1126" s="15">
        <v>1270</v>
      </c>
      <c r="B1126" s="16">
        <v>301</v>
      </c>
      <c r="C1126" s="17" t="s">
        <v>64</v>
      </c>
      <c r="D1126" s="18">
        <v>1193043184</v>
      </c>
      <c r="E1126" s="18">
        <v>1193043184</v>
      </c>
      <c r="F1126" s="18">
        <v>1193043184</v>
      </c>
      <c r="G1126" s="17" t="s">
        <v>5721</v>
      </c>
      <c r="H1126" s="16" t="s">
        <v>3597</v>
      </c>
      <c r="I1126" s="35" t="s">
        <v>3598</v>
      </c>
      <c r="J1126" s="16" t="s">
        <v>74</v>
      </c>
      <c r="K1126" s="16" t="s">
        <v>3599</v>
      </c>
      <c r="L1126" s="16" t="s">
        <v>3600</v>
      </c>
      <c r="M1126" s="16" t="s">
        <v>463</v>
      </c>
      <c r="N1126" s="16" t="s">
        <v>464</v>
      </c>
      <c r="O1126" s="16" t="s">
        <v>465</v>
      </c>
    </row>
    <row r="1127" spans="1:15">
      <c r="A1127" s="15">
        <v>1271</v>
      </c>
      <c r="B1127" s="16">
        <v>301</v>
      </c>
      <c r="C1127" s="17" t="s">
        <v>64</v>
      </c>
      <c r="D1127" s="18">
        <v>1010080181</v>
      </c>
      <c r="E1127" s="18" t="e">
        <v>#N/A</v>
      </c>
      <c r="F1127" s="18" t="e">
        <v>#N/A</v>
      </c>
      <c r="G1127" s="17" t="s">
        <v>5725</v>
      </c>
      <c r="H1127" s="16" t="s">
        <v>3597</v>
      </c>
      <c r="I1127" s="35" t="s">
        <v>3598</v>
      </c>
      <c r="J1127" s="16" t="s">
        <v>74</v>
      </c>
      <c r="K1127" s="16" t="s">
        <v>3599</v>
      </c>
      <c r="L1127" s="16" t="s">
        <v>3600</v>
      </c>
      <c r="M1127" s="16" t="s">
        <v>421</v>
      </c>
      <c r="N1127" s="16" t="s">
        <v>4387</v>
      </c>
      <c r="O1127" s="16" t="s">
        <v>545</v>
      </c>
    </row>
    <row r="1128" spans="1:15" hidden="1">
      <c r="A1128" s="15">
        <v>1272</v>
      </c>
      <c r="B1128" s="16">
        <v>301</v>
      </c>
      <c r="C1128" s="17" t="s">
        <v>64</v>
      </c>
      <c r="D1128" s="18">
        <v>1012354019</v>
      </c>
      <c r="E1128" s="18">
        <v>1012354019</v>
      </c>
      <c r="F1128" s="18">
        <v>1012354019</v>
      </c>
      <c r="G1128" s="17" t="s">
        <v>5728</v>
      </c>
      <c r="H1128" s="16" t="s">
        <v>3597</v>
      </c>
      <c r="I1128" s="35" t="s">
        <v>3598</v>
      </c>
      <c r="J1128" s="16" t="s">
        <v>74</v>
      </c>
      <c r="K1128" s="16" t="s">
        <v>3599</v>
      </c>
      <c r="L1128" s="16" t="s">
        <v>3600</v>
      </c>
      <c r="M1128" s="16" t="s">
        <v>76</v>
      </c>
      <c r="N1128" s="16" t="s">
        <v>76</v>
      </c>
      <c r="O1128" s="16" t="s">
        <v>76</v>
      </c>
    </row>
    <row r="1129" spans="1:15" hidden="1">
      <c r="A1129" s="15">
        <v>1273</v>
      </c>
      <c r="B1129" s="16">
        <v>301</v>
      </c>
      <c r="C1129" s="17" t="s">
        <v>64</v>
      </c>
      <c r="D1129" s="18">
        <v>1005294343</v>
      </c>
      <c r="E1129" s="18">
        <v>1005294343</v>
      </c>
      <c r="F1129" s="18">
        <v>1005294343</v>
      </c>
      <c r="G1129" s="17" t="s">
        <v>5732</v>
      </c>
      <c r="H1129" s="16" t="s">
        <v>3597</v>
      </c>
      <c r="I1129" s="35" t="s">
        <v>3598</v>
      </c>
      <c r="J1129" s="16" t="s">
        <v>74</v>
      </c>
      <c r="K1129" s="16" t="s">
        <v>3599</v>
      </c>
      <c r="L1129" s="16" t="s">
        <v>3600</v>
      </c>
      <c r="M1129" s="16" t="s">
        <v>145</v>
      </c>
      <c r="N1129" s="33" t="s">
        <v>4889</v>
      </c>
      <c r="O1129" s="33" t="s">
        <v>559</v>
      </c>
    </row>
    <row r="1130" spans="1:15" hidden="1">
      <c r="A1130" s="15">
        <v>1274</v>
      </c>
      <c r="B1130" s="16">
        <v>301</v>
      </c>
      <c r="C1130" s="17" t="s">
        <v>64</v>
      </c>
      <c r="D1130" s="18">
        <v>1013588413</v>
      </c>
      <c r="E1130" s="18">
        <v>1013588413</v>
      </c>
      <c r="F1130" s="18">
        <v>1013588413</v>
      </c>
      <c r="G1130" s="17" t="s">
        <v>5737</v>
      </c>
      <c r="H1130" s="16" t="s">
        <v>3597</v>
      </c>
      <c r="I1130" s="35" t="s">
        <v>3598</v>
      </c>
      <c r="J1130" s="16" t="s">
        <v>74</v>
      </c>
      <c r="K1130" s="16" t="s">
        <v>3599</v>
      </c>
      <c r="L1130" s="16" t="s">
        <v>3600</v>
      </c>
      <c r="M1130" s="16" t="s">
        <v>76</v>
      </c>
      <c r="N1130" s="16" t="s">
        <v>76</v>
      </c>
      <c r="O1130" s="16" t="s">
        <v>76</v>
      </c>
    </row>
    <row r="1131" spans="1:15" hidden="1">
      <c r="A1131" s="15">
        <v>1275</v>
      </c>
      <c r="B1131" s="16">
        <v>301</v>
      </c>
      <c r="C1131" s="17" t="s">
        <v>64</v>
      </c>
      <c r="D1131" s="18">
        <v>1013609724</v>
      </c>
      <c r="E1131" s="18">
        <v>1013609724</v>
      </c>
      <c r="F1131" s="18">
        <v>1013609724</v>
      </c>
      <c r="G1131" s="17" t="s">
        <v>5741</v>
      </c>
      <c r="H1131" s="16" t="s">
        <v>3597</v>
      </c>
      <c r="I1131" s="35" t="s">
        <v>3598</v>
      </c>
      <c r="J1131" s="16" t="s">
        <v>74</v>
      </c>
      <c r="K1131" s="16" t="s">
        <v>3599</v>
      </c>
      <c r="L1131" s="16" t="s">
        <v>3600</v>
      </c>
      <c r="M1131" s="16" t="s">
        <v>76</v>
      </c>
      <c r="N1131" s="16" t="s">
        <v>76</v>
      </c>
      <c r="O1131" s="16" t="s">
        <v>76</v>
      </c>
    </row>
    <row r="1132" spans="1:15">
      <c r="A1132" s="15">
        <v>1276</v>
      </c>
      <c r="B1132" s="16">
        <v>301</v>
      </c>
      <c r="C1132" s="17" t="s">
        <v>112</v>
      </c>
      <c r="D1132" s="18">
        <v>31539239</v>
      </c>
      <c r="E1132" s="18" t="e">
        <v>#N/A</v>
      </c>
      <c r="F1132" s="18">
        <v>31539239</v>
      </c>
      <c r="G1132" s="17" t="s">
        <v>5745</v>
      </c>
      <c r="H1132" s="16" t="s">
        <v>3597</v>
      </c>
      <c r="I1132" s="35" t="s">
        <v>3598</v>
      </c>
      <c r="J1132" s="16" t="s">
        <v>74</v>
      </c>
      <c r="K1132" s="16" t="s">
        <v>3599</v>
      </c>
      <c r="L1132" s="16" t="s">
        <v>3600</v>
      </c>
      <c r="M1132" s="16" t="s">
        <v>478</v>
      </c>
      <c r="N1132" s="16" t="s">
        <v>771</v>
      </c>
      <c r="O1132" s="16" t="s">
        <v>772</v>
      </c>
    </row>
    <row r="1133" spans="1:15" hidden="1">
      <c r="A1133" s="15">
        <v>1277</v>
      </c>
      <c r="B1133" s="16">
        <v>301</v>
      </c>
      <c r="C1133" s="17" t="s">
        <v>64</v>
      </c>
      <c r="D1133" s="18">
        <v>1013658144</v>
      </c>
      <c r="E1133" s="18">
        <v>1013658144</v>
      </c>
      <c r="F1133" s="18">
        <v>1013658144</v>
      </c>
      <c r="G1133" s="17" t="s">
        <v>5750</v>
      </c>
      <c r="H1133" s="16" t="s">
        <v>3597</v>
      </c>
      <c r="I1133" s="35" t="s">
        <v>3598</v>
      </c>
      <c r="J1133" s="16" t="s">
        <v>74</v>
      </c>
      <c r="K1133" s="16" t="s">
        <v>3599</v>
      </c>
      <c r="L1133" s="16" t="s">
        <v>3600</v>
      </c>
      <c r="M1133" s="16" t="s">
        <v>76</v>
      </c>
      <c r="N1133" s="16" t="s">
        <v>76</v>
      </c>
      <c r="O1133" s="16" t="s">
        <v>76</v>
      </c>
    </row>
    <row r="1134" spans="1:15" hidden="1">
      <c r="A1134" s="15">
        <v>1278</v>
      </c>
      <c r="B1134" s="16">
        <v>301</v>
      </c>
      <c r="C1134" s="17" t="s">
        <v>112</v>
      </c>
      <c r="D1134" s="18">
        <v>1014186682</v>
      </c>
      <c r="E1134" s="18">
        <v>1014186682</v>
      </c>
      <c r="F1134" s="18">
        <v>1014186682</v>
      </c>
      <c r="G1134" s="17" t="s">
        <v>5753</v>
      </c>
      <c r="H1134" s="16" t="s">
        <v>3597</v>
      </c>
      <c r="I1134" s="35" t="s">
        <v>3598</v>
      </c>
      <c r="J1134" s="16" t="s">
        <v>74</v>
      </c>
      <c r="K1134" s="16" t="s">
        <v>3599</v>
      </c>
      <c r="L1134" s="16" t="s">
        <v>3600</v>
      </c>
      <c r="M1134" s="16" t="s">
        <v>76</v>
      </c>
      <c r="N1134" s="16" t="s">
        <v>76</v>
      </c>
      <c r="O1134" s="16" t="s">
        <v>76</v>
      </c>
    </row>
    <row r="1135" spans="1:15">
      <c r="A1135" s="15">
        <v>1279</v>
      </c>
      <c r="B1135" s="16">
        <v>301</v>
      </c>
      <c r="C1135" s="17" t="s">
        <v>112</v>
      </c>
      <c r="D1135" s="18">
        <v>1053839993</v>
      </c>
      <c r="E1135" s="18" t="e">
        <v>#N/A</v>
      </c>
      <c r="F1135" s="18">
        <v>1053839993</v>
      </c>
      <c r="G1135" s="17" t="s">
        <v>5756</v>
      </c>
      <c r="H1135" s="16" t="s">
        <v>3597</v>
      </c>
      <c r="I1135" s="35" t="s">
        <v>3598</v>
      </c>
      <c r="J1135" s="16" t="s">
        <v>74</v>
      </c>
      <c r="K1135" s="16" t="s">
        <v>3599</v>
      </c>
      <c r="L1135" s="16" t="s">
        <v>3600</v>
      </c>
      <c r="M1135" s="16" t="s">
        <v>145</v>
      </c>
      <c r="N1135" s="16" t="s">
        <v>558</v>
      </c>
      <c r="O1135" s="16" t="s">
        <v>559</v>
      </c>
    </row>
    <row r="1136" spans="1:15" hidden="1">
      <c r="A1136" s="15">
        <v>1280</v>
      </c>
      <c r="B1136" s="16">
        <v>301</v>
      </c>
      <c r="C1136" s="17" t="s">
        <v>112</v>
      </c>
      <c r="D1136" s="18">
        <v>1014242554</v>
      </c>
      <c r="E1136" s="18">
        <v>1014242554</v>
      </c>
      <c r="F1136" s="18">
        <v>1014242554</v>
      </c>
      <c r="G1136" s="17" t="s">
        <v>5761</v>
      </c>
      <c r="H1136" s="16" t="s">
        <v>3597</v>
      </c>
      <c r="I1136" s="35" t="s">
        <v>3598</v>
      </c>
      <c r="J1136" s="16" t="s">
        <v>74</v>
      </c>
      <c r="K1136" s="16" t="s">
        <v>3599</v>
      </c>
      <c r="L1136" s="16" t="s">
        <v>3600</v>
      </c>
      <c r="M1136" s="16" t="s">
        <v>76</v>
      </c>
      <c r="N1136" s="16" t="s">
        <v>76</v>
      </c>
      <c r="O1136" s="16" t="s">
        <v>76</v>
      </c>
    </row>
    <row r="1137" spans="1:15">
      <c r="A1137" s="15">
        <v>1281</v>
      </c>
      <c r="B1137" s="16">
        <v>301</v>
      </c>
      <c r="C1137" s="17" t="s">
        <v>64</v>
      </c>
      <c r="D1137" s="18">
        <v>1004035752</v>
      </c>
      <c r="E1137" s="18" t="e">
        <v>#N/A</v>
      </c>
      <c r="F1137" s="18">
        <v>1004035752</v>
      </c>
      <c r="G1137" s="17" t="s">
        <v>5764</v>
      </c>
      <c r="H1137" s="16" t="s">
        <v>3597</v>
      </c>
      <c r="I1137" s="35" t="s">
        <v>3598</v>
      </c>
      <c r="J1137" s="16" t="s">
        <v>74</v>
      </c>
      <c r="K1137" s="16" t="s">
        <v>3599</v>
      </c>
      <c r="L1137" s="16" t="s">
        <v>3600</v>
      </c>
      <c r="M1137" s="16" t="s">
        <v>478</v>
      </c>
      <c r="N1137" s="16" t="s">
        <v>771</v>
      </c>
      <c r="O1137" s="16" t="s">
        <v>772</v>
      </c>
    </row>
    <row r="1138" spans="1:15" hidden="1">
      <c r="A1138" s="15">
        <v>1282</v>
      </c>
      <c r="B1138" s="16">
        <v>301</v>
      </c>
      <c r="C1138" s="17" t="s">
        <v>112</v>
      </c>
      <c r="D1138" s="18">
        <v>1016107109</v>
      </c>
      <c r="E1138" s="18">
        <v>1016107109</v>
      </c>
      <c r="F1138" s="18">
        <v>1016107109</v>
      </c>
      <c r="G1138" s="17" t="s">
        <v>5769</v>
      </c>
      <c r="H1138" s="16" t="s">
        <v>3597</v>
      </c>
      <c r="I1138" s="35" t="s">
        <v>3598</v>
      </c>
      <c r="J1138" s="16" t="s">
        <v>74</v>
      </c>
      <c r="K1138" s="16" t="s">
        <v>3599</v>
      </c>
      <c r="L1138" s="16" t="s">
        <v>3600</v>
      </c>
      <c r="M1138" s="16" t="s">
        <v>671</v>
      </c>
      <c r="N1138" s="16" t="s">
        <v>3938</v>
      </c>
      <c r="O1138" s="16" t="s">
        <v>692</v>
      </c>
    </row>
    <row r="1139" spans="1:15">
      <c r="A1139" s="15">
        <v>1283</v>
      </c>
      <c r="B1139" s="16">
        <v>301</v>
      </c>
      <c r="C1139" s="17" t="s">
        <v>64</v>
      </c>
      <c r="D1139" s="18">
        <v>1017236013</v>
      </c>
      <c r="E1139" s="18" t="e">
        <v>#N/A</v>
      </c>
      <c r="F1139" s="18" t="e">
        <v>#N/A</v>
      </c>
      <c r="G1139" s="17" t="s">
        <v>5773</v>
      </c>
      <c r="H1139" s="16" t="s">
        <v>3597</v>
      </c>
      <c r="I1139" s="35" t="s">
        <v>3598</v>
      </c>
      <c r="J1139" s="16" t="s">
        <v>74</v>
      </c>
      <c r="K1139" s="16" t="s">
        <v>3599</v>
      </c>
      <c r="L1139" s="16" t="s">
        <v>3600</v>
      </c>
      <c r="M1139" s="16" t="s">
        <v>339</v>
      </c>
      <c r="N1139" s="16" t="s">
        <v>340</v>
      </c>
      <c r="O1139" s="16" t="s">
        <v>341</v>
      </c>
    </row>
    <row r="1140" spans="1:15" hidden="1">
      <c r="A1140" s="15">
        <v>1284</v>
      </c>
      <c r="B1140" s="16">
        <v>301</v>
      </c>
      <c r="C1140" s="17" t="s">
        <v>64</v>
      </c>
      <c r="D1140" s="18">
        <v>1018342527</v>
      </c>
      <c r="E1140" s="18">
        <v>1018342527</v>
      </c>
      <c r="F1140" s="18">
        <v>1018342527</v>
      </c>
      <c r="G1140" s="17" t="s">
        <v>5775</v>
      </c>
      <c r="H1140" s="16" t="s">
        <v>3597</v>
      </c>
      <c r="I1140" s="35" t="s">
        <v>3598</v>
      </c>
      <c r="J1140" s="16" t="s">
        <v>74</v>
      </c>
      <c r="K1140" s="16" t="s">
        <v>3599</v>
      </c>
      <c r="L1140" s="16" t="s">
        <v>3600</v>
      </c>
      <c r="M1140" s="16" t="s">
        <v>339</v>
      </c>
      <c r="N1140" s="16" t="s">
        <v>340</v>
      </c>
      <c r="O1140" s="16" t="s">
        <v>341</v>
      </c>
    </row>
    <row r="1141" spans="1:15" hidden="1">
      <c r="A1141" s="15">
        <v>1285</v>
      </c>
      <c r="B1141" s="16">
        <v>301</v>
      </c>
      <c r="C1141" s="17" t="s">
        <v>64</v>
      </c>
      <c r="D1141" s="18">
        <v>1018433157</v>
      </c>
      <c r="E1141" s="18">
        <v>1018433157</v>
      </c>
      <c r="F1141" s="18">
        <v>1018433157</v>
      </c>
      <c r="G1141" s="17" t="s">
        <v>5779</v>
      </c>
      <c r="H1141" s="16" t="s">
        <v>3597</v>
      </c>
      <c r="I1141" s="35" t="s">
        <v>3598</v>
      </c>
      <c r="J1141" s="16" t="s">
        <v>74</v>
      </c>
      <c r="K1141" s="16" t="s">
        <v>170</v>
      </c>
      <c r="L1141" s="16" t="s">
        <v>293</v>
      </c>
      <c r="M1141" s="16" t="s">
        <v>76</v>
      </c>
      <c r="N1141" s="16" t="s">
        <v>76</v>
      </c>
      <c r="O1141" s="16" t="s">
        <v>76</v>
      </c>
    </row>
    <row r="1142" spans="1:15" hidden="1">
      <c r="A1142" s="15">
        <v>1286</v>
      </c>
      <c r="B1142" s="16">
        <v>301</v>
      </c>
      <c r="C1142" s="17" t="s">
        <v>112</v>
      </c>
      <c r="D1142" s="18">
        <v>1020411580</v>
      </c>
      <c r="E1142" s="18">
        <v>1020411580</v>
      </c>
      <c r="F1142" s="18">
        <v>1020411580</v>
      </c>
      <c r="G1142" s="17" t="s">
        <v>5784</v>
      </c>
      <c r="H1142" s="16" t="s">
        <v>3597</v>
      </c>
      <c r="I1142" s="35" t="s">
        <v>3598</v>
      </c>
      <c r="J1142" s="16" t="s">
        <v>74</v>
      </c>
      <c r="K1142" s="16" t="s">
        <v>3599</v>
      </c>
      <c r="L1142" s="16" t="s">
        <v>3600</v>
      </c>
      <c r="M1142" s="16" t="s">
        <v>339</v>
      </c>
      <c r="N1142" s="16" t="s">
        <v>340</v>
      </c>
      <c r="O1142" s="16" t="s">
        <v>341</v>
      </c>
    </row>
    <row r="1143" spans="1:15" hidden="1">
      <c r="A1143" s="15">
        <v>1287</v>
      </c>
      <c r="B1143" s="16">
        <v>301</v>
      </c>
      <c r="C1143" s="17" t="s">
        <v>112</v>
      </c>
      <c r="D1143" s="18">
        <v>1020485173</v>
      </c>
      <c r="E1143" s="18">
        <v>1020485173</v>
      </c>
      <c r="F1143" s="18">
        <v>1020485173</v>
      </c>
      <c r="G1143" s="17" t="s">
        <v>5787</v>
      </c>
      <c r="H1143" s="16" t="s">
        <v>3597</v>
      </c>
      <c r="I1143" s="35" t="s">
        <v>3598</v>
      </c>
      <c r="J1143" s="16" t="s">
        <v>74</v>
      </c>
      <c r="K1143" s="16" t="s">
        <v>3599</v>
      </c>
      <c r="L1143" s="16" t="s">
        <v>3600</v>
      </c>
      <c r="M1143" s="16" t="s">
        <v>339</v>
      </c>
      <c r="N1143" s="16" t="s">
        <v>3877</v>
      </c>
      <c r="O1143" s="16" t="s">
        <v>341</v>
      </c>
    </row>
    <row r="1144" spans="1:15">
      <c r="A1144" s="15">
        <v>1288</v>
      </c>
      <c r="B1144" s="16">
        <v>301</v>
      </c>
      <c r="C1144" s="17" t="s">
        <v>64</v>
      </c>
      <c r="D1144" s="18">
        <v>1020733551</v>
      </c>
      <c r="E1144" s="18" t="e">
        <v>#N/A</v>
      </c>
      <c r="F1144" s="18" t="e">
        <v>#N/A</v>
      </c>
      <c r="G1144" s="17" t="s">
        <v>5790</v>
      </c>
      <c r="H1144" s="16" t="s">
        <v>3597</v>
      </c>
      <c r="I1144" s="35" t="s">
        <v>3598</v>
      </c>
      <c r="J1144" s="16" t="s">
        <v>74</v>
      </c>
      <c r="K1144" s="16" t="s">
        <v>3599</v>
      </c>
      <c r="L1144" s="16" t="s">
        <v>3600</v>
      </c>
      <c r="M1144" s="16" t="s">
        <v>671</v>
      </c>
      <c r="N1144" s="16" t="s">
        <v>3691</v>
      </c>
      <c r="O1144" s="16" t="s">
        <v>3691</v>
      </c>
    </row>
    <row r="1145" spans="1:15" hidden="1">
      <c r="A1145" s="15">
        <v>1289</v>
      </c>
      <c r="B1145" s="16">
        <v>301</v>
      </c>
      <c r="C1145" s="17" t="s">
        <v>64</v>
      </c>
      <c r="D1145" s="18">
        <v>1020778809</v>
      </c>
      <c r="E1145" s="18">
        <v>1020778809</v>
      </c>
      <c r="F1145" s="18">
        <v>1020778809</v>
      </c>
      <c r="G1145" s="17" t="s">
        <v>5794</v>
      </c>
      <c r="H1145" s="16" t="s">
        <v>3597</v>
      </c>
      <c r="I1145" s="35" t="s">
        <v>3598</v>
      </c>
      <c r="J1145" s="16" t="s">
        <v>74</v>
      </c>
      <c r="K1145" s="16" t="s">
        <v>3599</v>
      </c>
      <c r="L1145" s="16" t="s">
        <v>3600</v>
      </c>
      <c r="M1145" s="16" t="s">
        <v>76</v>
      </c>
      <c r="N1145" s="16" t="s">
        <v>76</v>
      </c>
      <c r="O1145" s="16" t="s">
        <v>76</v>
      </c>
    </row>
    <row r="1146" spans="1:15" hidden="1">
      <c r="A1146" s="15">
        <v>1290</v>
      </c>
      <c r="B1146" s="16">
        <v>301</v>
      </c>
      <c r="C1146" s="17" t="s">
        <v>64</v>
      </c>
      <c r="D1146" s="18">
        <v>1022336494</v>
      </c>
      <c r="E1146" s="18">
        <v>1022336494</v>
      </c>
      <c r="F1146" s="18">
        <v>1022336494</v>
      </c>
      <c r="G1146" s="17" t="s">
        <v>5797</v>
      </c>
      <c r="H1146" s="16" t="s">
        <v>3597</v>
      </c>
      <c r="I1146" s="35" t="s">
        <v>3598</v>
      </c>
      <c r="J1146" s="16" t="s">
        <v>74</v>
      </c>
      <c r="K1146" s="16" t="s">
        <v>3599</v>
      </c>
      <c r="L1146" s="16" t="s">
        <v>3600</v>
      </c>
      <c r="M1146" s="16" t="s">
        <v>478</v>
      </c>
      <c r="N1146" s="16" t="s">
        <v>479</v>
      </c>
      <c r="O1146" s="16" t="s">
        <v>480</v>
      </c>
    </row>
    <row r="1147" spans="1:15" hidden="1">
      <c r="A1147" s="15">
        <v>1291</v>
      </c>
      <c r="B1147" s="16">
        <v>301</v>
      </c>
      <c r="C1147" s="17" t="s">
        <v>64</v>
      </c>
      <c r="D1147" s="18">
        <v>1022933832</v>
      </c>
      <c r="E1147" s="18">
        <v>1022933832</v>
      </c>
      <c r="F1147" s="18">
        <v>1022933832</v>
      </c>
      <c r="G1147" s="17" t="s">
        <v>5802</v>
      </c>
      <c r="H1147" s="16" t="s">
        <v>3597</v>
      </c>
      <c r="I1147" s="35" t="s">
        <v>3598</v>
      </c>
      <c r="J1147" s="16" t="s">
        <v>74</v>
      </c>
      <c r="K1147" s="16" t="s">
        <v>3599</v>
      </c>
      <c r="L1147" s="16" t="s">
        <v>3600</v>
      </c>
      <c r="M1147" s="16" t="s">
        <v>76</v>
      </c>
      <c r="N1147" s="16" t="s">
        <v>76</v>
      </c>
      <c r="O1147" s="16" t="s">
        <v>76</v>
      </c>
    </row>
    <row r="1148" spans="1:15" hidden="1">
      <c r="A1148" s="15">
        <v>1292</v>
      </c>
      <c r="B1148" s="16">
        <v>301</v>
      </c>
      <c r="C1148" s="17" t="s">
        <v>64</v>
      </c>
      <c r="D1148" s="18">
        <v>1022935123</v>
      </c>
      <c r="E1148" s="18">
        <v>1022935123</v>
      </c>
      <c r="F1148" s="18">
        <v>1022935123</v>
      </c>
      <c r="G1148" s="17" t="s">
        <v>5805</v>
      </c>
      <c r="H1148" s="16" t="s">
        <v>3597</v>
      </c>
      <c r="I1148" s="35" t="s">
        <v>3598</v>
      </c>
      <c r="J1148" s="16" t="s">
        <v>74</v>
      </c>
      <c r="K1148" s="16" t="s">
        <v>3599</v>
      </c>
      <c r="L1148" s="16" t="s">
        <v>3600</v>
      </c>
      <c r="M1148" s="16" t="s">
        <v>76</v>
      </c>
      <c r="N1148" s="16" t="s">
        <v>76</v>
      </c>
      <c r="O1148" s="16" t="s">
        <v>76</v>
      </c>
    </row>
    <row r="1149" spans="1:15" hidden="1">
      <c r="A1149" s="15">
        <v>1293</v>
      </c>
      <c r="B1149" s="16">
        <v>301</v>
      </c>
      <c r="C1149" s="17" t="s">
        <v>64</v>
      </c>
      <c r="D1149" s="18">
        <v>1022958256</v>
      </c>
      <c r="E1149" s="18">
        <v>1022958256</v>
      </c>
      <c r="F1149" s="18">
        <v>1022958256</v>
      </c>
      <c r="G1149" s="17" t="s">
        <v>5808</v>
      </c>
      <c r="H1149" s="16" t="s">
        <v>3597</v>
      </c>
      <c r="I1149" s="35" t="s">
        <v>3598</v>
      </c>
      <c r="J1149" s="16" t="s">
        <v>74</v>
      </c>
      <c r="K1149" s="16" t="s">
        <v>3599</v>
      </c>
      <c r="L1149" s="16" t="s">
        <v>3600</v>
      </c>
      <c r="M1149" s="16" t="s">
        <v>76</v>
      </c>
      <c r="N1149" s="16" t="s">
        <v>76</v>
      </c>
      <c r="O1149" s="16" t="s">
        <v>76</v>
      </c>
    </row>
    <row r="1150" spans="1:15" hidden="1">
      <c r="A1150" s="15">
        <v>1294</v>
      </c>
      <c r="B1150" s="16">
        <v>301</v>
      </c>
      <c r="C1150" s="17" t="s">
        <v>112</v>
      </c>
      <c r="D1150" s="18">
        <v>1123141575</v>
      </c>
      <c r="E1150" s="18">
        <v>1123141575</v>
      </c>
      <c r="F1150" s="18">
        <v>1123141575</v>
      </c>
      <c r="G1150" s="17" t="s">
        <v>5811</v>
      </c>
      <c r="H1150" s="16" t="s">
        <v>3597</v>
      </c>
      <c r="I1150" s="35" t="s">
        <v>3598</v>
      </c>
      <c r="J1150" s="16" t="s">
        <v>74</v>
      </c>
      <c r="K1150" s="16" t="s">
        <v>3599</v>
      </c>
      <c r="L1150" s="16" t="s">
        <v>3600</v>
      </c>
      <c r="M1150" s="16" t="s">
        <v>478</v>
      </c>
      <c r="N1150" s="33" t="s">
        <v>4342</v>
      </c>
      <c r="O1150" s="33" t="s">
        <v>480</v>
      </c>
    </row>
    <row r="1151" spans="1:15" hidden="1">
      <c r="A1151" s="15">
        <v>1295</v>
      </c>
      <c r="B1151" s="16">
        <v>301</v>
      </c>
      <c r="C1151" s="17" t="s">
        <v>64</v>
      </c>
      <c r="D1151" s="18">
        <v>1023722255</v>
      </c>
      <c r="E1151" s="18">
        <v>1023722255</v>
      </c>
      <c r="F1151" s="18">
        <v>1023722255</v>
      </c>
      <c r="G1151" s="17" t="s">
        <v>5816</v>
      </c>
      <c r="H1151" s="16" t="s">
        <v>3597</v>
      </c>
      <c r="I1151" s="35" t="s">
        <v>3598</v>
      </c>
      <c r="J1151" s="16" t="s">
        <v>74</v>
      </c>
      <c r="K1151" s="16" t="s">
        <v>3599</v>
      </c>
      <c r="L1151" s="16" t="s">
        <v>3600</v>
      </c>
      <c r="M1151" s="16" t="s">
        <v>339</v>
      </c>
      <c r="N1151" s="16" t="s">
        <v>3825</v>
      </c>
      <c r="O1151" s="16" t="s">
        <v>341</v>
      </c>
    </row>
    <row r="1152" spans="1:15" hidden="1">
      <c r="A1152" s="15">
        <v>1296</v>
      </c>
      <c r="B1152" s="16">
        <v>301</v>
      </c>
      <c r="C1152" s="17" t="s">
        <v>64</v>
      </c>
      <c r="D1152" s="18">
        <v>1023872446</v>
      </c>
      <c r="E1152" s="18">
        <v>1023872446</v>
      </c>
      <c r="F1152" s="18">
        <v>1023872446</v>
      </c>
      <c r="G1152" s="17" t="s">
        <v>5819</v>
      </c>
      <c r="H1152" s="16" t="s">
        <v>3597</v>
      </c>
      <c r="I1152" s="35" t="s">
        <v>3598</v>
      </c>
      <c r="J1152" s="16" t="s">
        <v>74</v>
      </c>
      <c r="K1152" s="16" t="s">
        <v>3599</v>
      </c>
      <c r="L1152" s="16" t="s">
        <v>3600</v>
      </c>
      <c r="M1152" s="16" t="s">
        <v>76</v>
      </c>
      <c r="N1152" s="16" t="s">
        <v>76</v>
      </c>
      <c r="O1152" s="16" t="s">
        <v>76</v>
      </c>
    </row>
    <row r="1153" spans="1:15" hidden="1">
      <c r="A1153" s="15">
        <v>1297</v>
      </c>
      <c r="B1153" s="16">
        <v>301</v>
      </c>
      <c r="C1153" s="17" t="s">
        <v>64</v>
      </c>
      <c r="D1153" s="18">
        <v>1023903974</v>
      </c>
      <c r="E1153" s="18">
        <v>1023903974</v>
      </c>
      <c r="F1153" s="18">
        <v>1023903974</v>
      </c>
      <c r="G1153" s="17" t="s">
        <v>5823</v>
      </c>
      <c r="H1153" s="16" t="s">
        <v>3597</v>
      </c>
      <c r="I1153" s="35" t="s">
        <v>3598</v>
      </c>
      <c r="J1153" s="16" t="s">
        <v>74</v>
      </c>
      <c r="K1153" s="16" t="s">
        <v>3599</v>
      </c>
      <c r="L1153" s="16" t="s">
        <v>3600</v>
      </c>
      <c r="M1153" s="16" t="s">
        <v>76</v>
      </c>
      <c r="N1153" s="16" t="s">
        <v>76</v>
      </c>
      <c r="O1153" s="16" t="s">
        <v>76</v>
      </c>
    </row>
    <row r="1154" spans="1:15" hidden="1">
      <c r="A1154" s="15">
        <v>1298</v>
      </c>
      <c r="B1154" s="16">
        <v>301</v>
      </c>
      <c r="C1154" s="17" t="s">
        <v>64</v>
      </c>
      <c r="D1154" s="18">
        <v>1024467780</v>
      </c>
      <c r="E1154" s="18">
        <v>1024467780</v>
      </c>
      <c r="F1154" s="18">
        <v>1024467780</v>
      </c>
      <c r="G1154" s="17" t="s">
        <v>5826</v>
      </c>
      <c r="H1154" s="16" t="s">
        <v>3597</v>
      </c>
      <c r="I1154" s="35" t="s">
        <v>3598</v>
      </c>
      <c r="J1154" s="16" t="s">
        <v>74</v>
      </c>
      <c r="K1154" s="16" t="s">
        <v>3599</v>
      </c>
      <c r="L1154" s="16" t="s">
        <v>3600</v>
      </c>
      <c r="M1154" s="16" t="s">
        <v>76</v>
      </c>
      <c r="N1154" s="16" t="s">
        <v>76</v>
      </c>
      <c r="O1154" s="16" t="s">
        <v>76</v>
      </c>
    </row>
    <row r="1155" spans="1:15" hidden="1">
      <c r="A1155" s="15">
        <v>1299</v>
      </c>
      <c r="B1155" s="16">
        <v>301</v>
      </c>
      <c r="C1155" s="17" t="s">
        <v>64</v>
      </c>
      <c r="D1155" s="18">
        <v>1024468630</v>
      </c>
      <c r="E1155" s="18">
        <v>1024468630</v>
      </c>
      <c r="F1155" s="18">
        <v>1024468630</v>
      </c>
      <c r="G1155" s="17" t="s">
        <v>5830</v>
      </c>
      <c r="H1155" s="16" t="s">
        <v>3597</v>
      </c>
      <c r="I1155" s="35" t="s">
        <v>3598</v>
      </c>
      <c r="J1155" s="16" t="s">
        <v>74</v>
      </c>
      <c r="K1155" s="16" t="s">
        <v>3599</v>
      </c>
      <c r="L1155" s="16" t="s">
        <v>3600</v>
      </c>
      <c r="M1155" s="16" t="s">
        <v>478</v>
      </c>
      <c r="N1155" s="16" t="s">
        <v>771</v>
      </c>
      <c r="O1155" s="16" t="s">
        <v>772</v>
      </c>
    </row>
    <row r="1156" spans="1:15">
      <c r="A1156" s="15">
        <v>1300</v>
      </c>
      <c r="B1156" s="16">
        <v>301</v>
      </c>
      <c r="C1156" s="17" t="s">
        <v>64</v>
      </c>
      <c r="D1156" s="18">
        <v>1024471852</v>
      </c>
      <c r="E1156" s="18" t="e">
        <v>#N/A</v>
      </c>
      <c r="F1156" s="18">
        <v>1024471852</v>
      </c>
      <c r="G1156" s="17" t="s">
        <v>5834</v>
      </c>
      <c r="H1156" s="16" t="s">
        <v>3597</v>
      </c>
      <c r="I1156" s="35" t="s">
        <v>3598</v>
      </c>
      <c r="J1156" s="16" t="s">
        <v>74</v>
      </c>
      <c r="K1156" s="16" t="s">
        <v>3599</v>
      </c>
      <c r="L1156" s="16" t="s">
        <v>3600</v>
      </c>
      <c r="M1156" s="16" t="s">
        <v>76</v>
      </c>
      <c r="N1156" s="16" t="s">
        <v>76</v>
      </c>
      <c r="O1156" s="16" t="s">
        <v>76</v>
      </c>
    </row>
    <row r="1157" spans="1:15" hidden="1">
      <c r="A1157" s="15">
        <v>1301</v>
      </c>
      <c r="B1157" s="16">
        <v>301</v>
      </c>
      <c r="C1157" s="17" t="s">
        <v>112</v>
      </c>
      <c r="D1157" s="18">
        <v>1024495942</v>
      </c>
      <c r="E1157" s="18">
        <v>1024495942</v>
      </c>
      <c r="F1157" s="18">
        <v>1024495942</v>
      </c>
      <c r="G1157" s="17" t="s">
        <v>5839</v>
      </c>
      <c r="H1157" s="16" t="s">
        <v>3597</v>
      </c>
      <c r="I1157" s="35" t="s">
        <v>3598</v>
      </c>
      <c r="J1157" s="16" t="s">
        <v>74</v>
      </c>
      <c r="K1157" s="16" t="s">
        <v>3599</v>
      </c>
      <c r="L1157" s="16" t="s">
        <v>3600</v>
      </c>
      <c r="M1157" s="16" t="s">
        <v>76</v>
      </c>
      <c r="N1157" s="16" t="s">
        <v>76</v>
      </c>
      <c r="O1157" s="16" t="s">
        <v>76</v>
      </c>
    </row>
    <row r="1158" spans="1:15" hidden="1">
      <c r="A1158" s="15">
        <v>1302</v>
      </c>
      <c r="B1158" s="16">
        <v>301</v>
      </c>
      <c r="C1158" s="17" t="s">
        <v>64</v>
      </c>
      <c r="D1158" s="18">
        <v>1024497768</v>
      </c>
      <c r="E1158" s="18">
        <v>1024497768</v>
      </c>
      <c r="F1158" s="18">
        <v>1024497768</v>
      </c>
      <c r="G1158" s="17" t="s">
        <v>5845</v>
      </c>
      <c r="H1158" s="16" t="s">
        <v>3597</v>
      </c>
      <c r="I1158" s="35" t="s">
        <v>3598</v>
      </c>
      <c r="J1158" s="16" t="s">
        <v>74</v>
      </c>
      <c r="K1158" s="16" t="s">
        <v>3599</v>
      </c>
      <c r="L1158" s="16" t="s">
        <v>3600</v>
      </c>
      <c r="M1158" s="16" t="s">
        <v>76</v>
      </c>
      <c r="N1158" s="16" t="s">
        <v>76</v>
      </c>
      <c r="O1158" s="16" t="s">
        <v>76</v>
      </c>
    </row>
    <row r="1159" spans="1:15" hidden="1">
      <c r="A1159" s="15">
        <v>1303</v>
      </c>
      <c r="B1159" s="16">
        <v>301</v>
      </c>
      <c r="C1159" s="17" t="s">
        <v>64</v>
      </c>
      <c r="D1159" s="18">
        <v>1024508862</v>
      </c>
      <c r="E1159" s="18">
        <v>1024508862</v>
      </c>
      <c r="F1159" s="18">
        <v>1024508862</v>
      </c>
      <c r="G1159" s="17" t="s">
        <v>5848</v>
      </c>
      <c r="H1159" s="16" t="s">
        <v>3597</v>
      </c>
      <c r="I1159" s="35" t="s">
        <v>3598</v>
      </c>
      <c r="J1159" s="16" t="s">
        <v>74</v>
      </c>
      <c r="K1159" s="16" t="s">
        <v>3599</v>
      </c>
      <c r="L1159" s="16" t="s">
        <v>3600</v>
      </c>
      <c r="M1159" s="16" t="s">
        <v>671</v>
      </c>
      <c r="N1159" s="16" t="s">
        <v>5849</v>
      </c>
      <c r="O1159" s="16" t="s">
        <v>692</v>
      </c>
    </row>
    <row r="1160" spans="1:15" hidden="1">
      <c r="A1160" s="15">
        <v>1304</v>
      </c>
      <c r="B1160" s="16">
        <v>301</v>
      </c>
      <c r="C1160" s="17" t="s">
        <v>64</v>
      </c>
      <c r="D1160" s="18">
        <v>12644671</v>
      </c>
      <c r="E1160" s="18">
        <v>12644671</v>
      </c>
      <c r="F1160" s="18">
        <v>12644671</v>
      </c>
      <c r="G1160" s="17" t="s">
        <v>5852</v>
      </c>
      <c r="H1160" s="16" t="s">
        <v>3597</v>
      </c>
      <c r="I1160" s="35" t="s">
        <v>3598</v>
      </c>
      <c r="J1160" s="16" t="s">
        <v>74</v>
      </c>
      <c r="K1160" s="16" t="s">
        <v>3599</v>
      </c>
      <c r="L1160" s="16" t="s">
        <v>3600</v>
      </c>
      <c r="M1160" s="16" t="s">
        <v>145</v>
      </c>
      <c r="N1160" s="16" t="s">
        <v>5853</v>
      </c>
      <c r="O1160" s="16" t="s">
        <v>147</v>
      </c>
    </row>
    <row r="1161" spans="1:15">
      <c r="A1161" s="15">
        <v>1305</v>
      </c>
      <c r="B1161" s="16">
        <v>301</v>
      </c>
      <c r="C1161" s="17" t="s">
        <v>64</v>
      </c>
      <c r="D1161" s="18">
        <v>1026564483</v>
      </c>
      <c r="E1161" s="18" t="e">
        <v>#N/A</v>
      </c>
      <c r="F1161" s="18">
        <v>1026564483</v>
      </c>
      <c r="G1161" s="17" t="s">
        <v>5858</v>
      </c>
      <c r="H1161" s="16" t="s">
        <v>3597</v>
      </c>
      <c r="I1161" s="35" t="s">
        <v>3598</v>
      </c>
      <c r="J1161" s="16" t="s">
        <v>74</v>
      </c>
      <c r="K1161" s="16" t="s">
        <v>3599</v>
      </c>
      <c r="L1161" s="16" t="s">
        <v>3600</v>
      </c>
      <c r="M1161" s="16" t="s">
        <v>463</v>
      </c>
      <c r="N1161" s="16" t="s">
        <v>464</v>
      </c>
      <c r="O1161" s="16" t="s">
        <v>465</v>
      </c>
    </row>
    <row r="1162" spans="1:15">
      <c r="A1162" s="15">
        <v>1306</v>
      </c>
      <c r="B1162" s="16">
        <v>301</v>
      </c>
      <c r="C1162" s="17" t="s">
        <v>64</v>
      </c>
      <c r="D1162" s="18">
        <v>1026580692</v>
      </c>
      <c r="E1162" s="18" t="e">
        <v>#N/A</v>
      </c>
      <c r="F1162" s="18">
        <v>1026580692</v>
      </c>
      <c r="G1162" s="17" t="s">
        <v>5862</v>
      </c>
      <c r="H1162" s="16" t="s">
        <v>3597</v>
      </c>
      <c r="I1162" s="35" t="s">
        <v>3598</v>
      </c>
      <c r="J1162" s="16" t="s">
        <v>74</v>
      </c>
      <c r="K1162" s="16" t="s">
        <v>3599</v>
      </c>
      <c r="L1162" s="16" t="s">
        <v>3600</v>
      </c>
      <c r="M1162" s="16" t="s">
        <v>76</v>
      </c>
      <c r="N1162" s="16" t="s">
        <v>76</v>
      </c>
      <c r="O1162" s="16" t="s">
        <v>76</v>
      </c>
    </row>
    <row r="1163" spans="1:15" hidden="1">
      <c r="A1163" s="15">
        <v>1307</v>
      </c>
      <c r="B1163" s="16">
        <v>301</v>
      </c>
      <c r="C1163" s="17" t="s">
        <v>64</v>
      </c>
      <c r="D1163" s="18">
        <v>1002084933</v>
      </c>
      <c r="E1163" s="18">
        <v>1002084933</v>
      </c>
      <c r="F1163" s="18">
        <v>1002084933</v>
      </c>
      <c r="G1163" s="17" t="s">
        <v>5866</v>
      </c>
      <c r="H1163" s="16" t="s">
        <v>3597</v>
      </c>
      <c r="I1163" s="35" t="s">
        <v>3598</v>
      </c>
      <c r="J1163" s="16" t="s">
        <v>74</v>
      </c>
      <c r="K1163" s="16" t="s">
        <v>3599</v>
      </c>
      <c r="L1163" s="16" t="s">
        <v>3600</v>
      </c>
      <c r="M1163" s="16" t="s">
        <v>339</v>
      </c>
      <c r="N1163" s="16" t="s">
        <v>3877</v>
      </c>
      <c r="O1163" s="16" t="s">
        <v>341</v>
      </c>
    </row>
    <row r="1164" spans="1:15" hidden="1">
      <c r="A1164" s="15">
        <v>1308</v>
      </c>
      <c r="B1164" s="16">
        <v>301</v>
      </c>
      <c r="C1164" s="17" t="s">
        <v>64</v>
      </c>
      <c r="D1164" s="18">
        <v>1028007701</v>
      </c>
      <c r="E1164" s="18">
        <v>1028007701</v>
      </c>
      <c r="F1164" s="18">
        <v>1028007701</v>
      </c>
      <c r="G1164" s="17" t="s">
        <v>5871</v>
      </c>
      <c r="H1164" s="16" t="s">
        <v>3597</v>
      </c>
      <c r="I1164" s="35" t="s">
        <v>3598</v>
      </c>
      <c r="J1164" s="16" t="s">
        <v>74</v>
      </c>
      <c r="K1164" s="16" t="s">
        <v>3599</v>
      </c>
      <c r="L1164" s="16" t="s">
        <v>3600</v>
      </c>
      <c r="M1164" s="16" t="s">
        <v>339</v>
      </c>
      <c r="N1164" s="16" t="s">
        <v>3825</v>
      </c>
      <c r="O1164" s="16" t="s">
        <v>341</v>
      </c>
    </row>
    <row r="1165" spans="1:15" hidden="1">
      <c r="A1165" s="15">
        <v>1309</v>
      </c>
      <c r="B1165" s="16">
        <v>301</v>
      </c>
      <c r="C1165" s="17" t="s">
        <v>64</v>
      </c>
      <c r="D1165" s="18">
        <v>1030460294</v>
      </c>
      <c r="E1165" s="18">
        <v>1030460294</v>
      </c>
      <c r="F1165" s="18">
        <v>1030460294</v>
      </c>
      <c r="G1165" s="17" t="s">
        <v>5874</v>
      </c>
      <c r="H1165" s="16" t="s">
        <v>3597</v>
      </c>
      <c r="I1165" s="35" t="s">
        <v>3598</v>
      </c>
      <c r="J1165" s="16" t="s">
        <v>74</v>
      </c>
      <c r="K1165" s="16" t="s">
        <v>3599</v>
      </c>
      <c r="L1165" s="16" t="s">
        <v>3600</v>
      </c>
      <c r="M1165" s="16" t="s">
        <v>339</v>
      </c>
      <c r="N1165" s="16" t="s">
        <v>4188</v>
      </c>
      <c r="O1165" s="16" t="s">
        <v>341</v>
      </c>
    </row>
    <row r="1166" spans="1:15">
      <c r="A1166" s="15">
        <v>1310</v>
      </c>
      <c r="B1166" s="16">
        <v>301</v>
      </c>
      <c r="C1166" s="17" t="s">
        <v>64</v>
      </c>
      <c r="D1166" s="18">
        <v>1030534848</v>
      </c>
      <c r="E1166" s="18" t="e">
        <v>#N/A</v>
      </c>
      <c r="F1166" s="18">
        <v>1030534848</v>
      </c>
      <c r="G1166" s="17" t="s">
        <v>5877</v>
      </c>
      <c r="H1166" s="16" t="s">
        <v>3597</v>
      </c>
      <c r="I1166" s="35" t="s">
        <v>3598</v>
      </c>
      <c r="J1166" s="16" t="s">
        <v>74</v>
      </c>
      <c r="K1166" s="16" t="s">
        <v>3599</v>
      </c>
      <c r="L1166" s="16" t="s">
        <v>3600</v>
      </c>
      <c r="M1166" s="16" t="s">
        <v>76</v>
      </c>
      <c r="N1166" s="16" t="s">
        <v>76</v>
      </c>
      <c r="O1166" s="16" t="s">
        <v>76</v>
      </c>
    </row>
    <row r="1167" spans="1:15">
      <c r="A1167" s="15">
        <v>1311</v>
      </c>
      <c r="B1167" s="16">
        <v>301</v>
      </c>
      <c r="C1167" s="17" t="s">
        <v>112</v>
      </c>
      <c r="D1167" s="18">
        <v>1110117142</v>
      </c>
      <c r="E1167" s="18" t="e">
        <v>#N/A</v>
      </c>
      <c r="F1167" s="18">
        <v>1110117142</v>
      </c>
      <c r="G1167" s="17" t="s">
        <v>5881</v>
      </c>
      <c r="H1167" s="16" t="s">
        <v>3597</v>
      </c>
      <c r="I1167" s="35" t="s">
        <v>3598</v>
      </c>
      <c r="J1167" s="16" t="s">
        <v>74</v>
      </c>
      <c r="K1167" s="16" t="s">
        <v>3599</v>
      </c>
      <c r="L1167" s="16" t="s">
        <v>3600</v>
      </c>
      <c r="M1167" s="16" t="s">
        <v>76</v>
      </c>
      <c r="N1167" s="16" t="s">
        <v>76</v>
      </c>
      <c r="O1167" s="16" t="s">
        <v>76</v>
      </c>
    </row>
    <row r="1168" spans="1:15" hidden="1">
      <c r="A1168" s="15">
        <v>1312</v>
      </c>
      <c r="B1168" s="16">
        <v>301</v>
      </c>
      <c r="C1168" s="17" t="s">
        <v>64</v>
      </c>
      <c r="D1168" s="18">
        <v>71935846</v>
      </c>
      <c r="E1168" s="18">
        <v>71935846</v>
      </c>
      <c r="F1168" s="18">
        <v>71935846</v>
      </c>
      <c r="G1168" s="17" t="s">
        <v>5887</v>
      </c>
      <c r="H1168" s="16" t="s">
        <v>3597</v>
      </c>
      <c r="I1168" s="35" t="s">
        <v>3598</v>
      </c>
      <c r="J1168" s="16" t="s">
        <v>74</v>
      </c>
      <c r="K1168" s="16" t="s">
        <v>3599</v>
      </c>
      <c r="L1168" s="16" t="s">
        <v>3600</v>
      </c>
      <c r="M1168" s="16" t="s">
        <v>421</v>
      </c>
      <c r="N1168" s="16" t="s">
        <v>2300</v>
      </c>
      <c r="O1168" s="16" t="s">
        <v>423</v>
      </c>
    </row>
    <row r="1169" spans="1:15">
      <c r="A1169" s="15">
        <v>1313</v>
      </c>
      <c r="B1169" s="16">
        <v>301</v>
      </c>
      <c r="C1169" s="17" t="s">
        <v>64</v>
      </c>
      <c r="D1169" s="18">
        <v>1030575318</v>
      </c>
      <c r="E1169" s="18" t="e">
        <v>#N/A</v>
      </c>
      <c r="F1169" s="18">
        <v>1030575318</v>
      </c>
      <c r="G1169" s="17" t="s">
        <v>5892</v>
      </c>
      <c r="H1169" s="16" t="s">
        <v>3597</v>
      </c>
      <c r="I1169" s="35" t="s">
        <v>3598</v>
      </c>
      <c r="J1169" s="16" t="s">
        <v>74</v>
      </c>
      <c r="K1169" s="16" t="s">
        <v>3599</v>
      </c>
      <c r="L1169" s="16" t="s">
        <v>3600</v>
      </c>
      <c r="M1169" s="16" t="s">
        <v>76</v>
      </c>
      <c r="N1169" s="16" t="s">
        <v>76</v>
      </c>
      <c r="O1169" s="16" t="s">
        <v>76</v>
      </c>
    </row>
    <row r="1170" spans="1:15">
      <c r="A1170" s="15">
        <v>1314</v>
      </c>
      <c r="B1170" s="16">
        <v>301</v>
      </c>
      <c r="C1170" s="17" t="s">
        <v>64</v>
      </c>
      <c r="D1170" s="18">
        <v>1032254994</v>
      </c>
      <c r="E1170" s="18" t="e">
        <v>#N/A</v>
      </c>
      <c r="F1170" s="18" t="e">
        <v>#N/A</v>
      </c>
      <c r="G1170" s="17" t="s">
        <v>5896</v>
      </c>
      <c r="H1170" s="16" t="s">
        <v>3597</v>
      </c>
      <c r="I1170" s="35" t="s">
        <v>3598</v>
      </c>
      <c r="J1170" s="16" t="s">
        <v>74</v>
      </c>
      <c r="K1170" s="16" t="s">
        <v>3599</v>
      </c>
      <c r="L1170" s="16" t="s">
        <v>3600</v>
      </c>
      <c r="M1170" s="16" t="s">
        <v>339</v>
      </c>
      <c r="N1170" s="16" t="s">
        <v>340</v>
      </c>
      <c r="O1170" s="16" t="s">
        <v>341</v>
      </c>
    </row>
    <row r="1171" spans="1:15">
      <c r="A1171" s="15">
        <v>1315</v>
      </c>
      <c r="B1171" s="16">
        <v>301</v>
      </c>
      <c r="C1171" s="17" t="s">
        <v>64</v>
      </c>
      <c r="D1171" s="18">
        <v>1032365439</v>
      </c>
      <c r="E1171" s="18" t="e">
        <v>#N/A</v>
      </c>
      <c r="F1171" s="18">
        <v>1032365439</v>
      </c>
      <c r="G1171" s="17" t="s">
        <v>5900</v>
      </c>
      <c r="H1171" s="16" t="s">
        <v>3597</v>
      </c>
      <c r="I1171" s="35" t="s">
        <v>3598</v>
      </c>
      <c r="J1171" s="16" t="s">
        <v>74</v>
      </c>
      <c r="K1171" s="16" t="s">
        <v>3599</v>
      </c>
      <c r="L1171" s="16" t="s">
        <v>3600</v>
      </c>
      <c r="M1171" s="16" t="s">
        <v>76</v>
      </c>
      <c r="N1171" s="16" t="s">
        <v>76</v>
      </c>
      <c r="O1171" s="16" t="s">
        <v>76</v>
      </c>
    </row>
    <row r="1172" spans="1:15" hidden="1">
      <c r="A1172" s="15">
        <v>1316</v>
      </c>
      <c r="B1172" s="16">
        <v>301</v>
      </c>
      <c r="C1172" s="17" t="s">
        <v>64</v>
      </c>
      <c r="D1172" s="18">
        <v>1032373210</v>
      </c>
      <c r="E1172" s="18">
        <v>1032373210</v>
      </c>
      <c r="F1172" s="18">
        <v>1032373210</v>
      </c>
      <c r="G1172" s="17" t="s">
        <v>5902</v>
      </c>
      <c r="H1172" s="16" t="s">
        <v>3597</v>
      </c>
      <c r="I1172" s="35" t="s">
        <v>3598</v>
      </c>
      <c r="J1172" s="16" t="s">
        <v>74</v>
      </c>
      <c r="K1172" s="16" t="s">
        <v>3599</v>
      </c>
      <c r="L1172" s="16" t="s">
        <v>3600</v>
      </c>
      <c r="M1172" s="16" t="s">
        <v>76</v>
      </c>
      <c r="N1172" s="16" t="s">
        <v>76</v>
      </c>
      <c r="O1172" s="16" t="s">
        <v>76</v>
      </c>
    </row>
    <row r="1173" spans="1:15" hidden="1">
      <c r="A1173" s="15">
        <v>1317</v>
      </c>
      <c r="B1173" s="16">
        <v>301</v>
      </c>
      <c r="C1173" s="17" t="s">
        <v>64</v>
      </c>
      <c r="D1173" s="18">
        <v>1032388579</v>
      </c>
      <c r="E1173" s="18">
        <v>1032388579</v>
      </c>
      <c r="F1173" s="18">
        <v>1032388579</v>
      </c>
      <c r="G1173" s="17" t="s">
        <v>5905</v>
      </c>
      <c r="H1173" s="16" t="s">
        <v>3597</v>
      </c>
      <c r="I1173" s="35" t="s">
        <v>3598</v>
      </c>
      <c r="J1173" s="16" t="s">
        <v>74</v>
      </c>
      <c r="K1173" s="16" t="s">
        <v>3599</v>
      </c>
      <c r="L1173" s="16" t="s">
        <v>3600</v>
      </c>
      <c r="M1173" s="16" t="s">
        <v>76</v>
      </c>
      <c r="N1173" s="16" t="s">
        <v>76</v>
      </c>
      <c r="O1173" s="16" t="s">
        <v>76</v>
      </c>
    </row>
    <row r="1174" spans="1:15" hidden="1">
      <c r="A1174" s="15">
        <v>1318</v>
      </c>
      <c r="B1174" s="16">
        <v>301</v>
      </c>
      <c r="C1174" s="17" t="s">
        <v>64</v>
      </c>
      <c r="D1174" s="18">
        <v>1032413231</v>
      </c>
      <c r="E1174" s="18">
        <v>1032413231</v>
      </c>
      <c r="F1174" s="18">
        <v>1032413231</v>
      </c>
      <c r="G1174" s="17" t="s">
        <v>5910</v>
      </c>
      <c r="H1174" s="16" t="s">
        <v>3597</v>
      </c>
      <c r="I1174" s="35" t="s">
        <v>3598</v>
      </c>
      <c r="J1174" s="16" t="s">
        <v>74</v>
      </c>
      <c r="K1174" s="16" t="s">
        <v>3599</v>
      </c>
      <c r="L1174" s="16" t="s">
        <v>3600</v>
      </c>
      <c r="M1174" s="16" t="s">
        <v>76</v>
      </c>
      <c r="N1174" s="16" t="s">
        <v>76</v>
      </c>
      <c r="O1174" s="16" t="s">
        <v>76</v>
      </c>
    </row>
    <row r="1175" spans="1:15">
      <c r="A1175" s="15">
        <v>1319</v>
      </c>
      <c r="B1175" s="16">
        <v>301</v>
      </c>
      <c r="C1175" s="17" t="s">
        <v>64</v>
      </c>
      <c r="D1175" s="18">
        <v>1032432361</v>
      </c>
      <c r="E1175" s="18" t="e">
        <v>#N/A</v>
      </c>
      <c r="F1175" s="18">
        <v>1032432361</v>
      </c>
      <c r="G1175" s="17" t="s">
        <v>5914</v>
      </c>
      <c r="H1175" s="16" t="s">
        <v>3597</v>
      </c>
      <c r="I1175" s="35" t="s">
        <v>3598</v>
      </c>
      <c r="J1175" s="16" t="s">
        <v>74</v>
      </c>
      <c r="K1175" s="16" t="s">
        <v>3599</v>
      </c>
      <c r="L1175" s="16" t="s">
        <v>3600</v>
      </c>
      <c r="M1175" s="16" t="s">
        <v>76</v>
      </c>
      <c r="N1175" s="16" t="s">
        <v>76</v>
      </c>
      <c r="O1175" s="16" t="s">
        <v>76</v>
      </c>
    </row>
    <row r="1176" spans="1:15" hidden="1">
      <c r="A1176" s="15">
        <v>1320</v>
      </c>
      <c r="B1176" s="16">
        <v>301</v>
      </c>
      <c r="C1176" s="17" t="s">
        <v>64</v>
      </c>
      <c r="D1176" s="18">
        <v>1033679969</v>
      </c>
      <c r="E1176" s="18">
        <v>1033679969</v>
      </c>
      <c r="F1176" s="18">
        <v>1033679969</v>
      </c>
      <c r="G1176" s="17" t="s">
        <v>5917</v>
      </c>
      <c r="H1176" s="16" t="s">
        <v>3597</v>
      </c>
      <c r="I1176" s="35" t="s">
        <v>3598</v>
      </c>
      <c r="J1176" s="16" t="s">
        <v>74</v>
      </c>
      <c r="K1176" s="16" t="s">
        <v>3599</v>
      </c>
      <c r="L1176" s="16" t="s">
        <v>3600</v>
      </c>
      <c r="M1176" s="16" t="s">
        <v>1359</v>
      </c>
      <c r="N1176" s="16" t="s">
        <v>4146</v>
      </c>
      <c r="O1176" s="16" t="s">
        <v>1951</v>
      </c>
    </row>
    <row r="1177" spans="1:15" hidden="1">
      <c r="A1177" s="15">
        <v>1321</v>
      </c>
      <c r="B1177" s="16">
        <v>301</v>
      </c>
      <c r="C1177" s="17" t="s">
        <v>64</v>
      </c>
      <c r="D1177" s="18">
        <v>1033715134</v>
      </c>
      <c r="E1177" s="18">
        <v>1033715134</v>
      </c>
      <c r="F1177" s="18">
        <v>1033715134</v>
      </c>
      <c r="G1177" s="17" t="s">
        <v>5920</v>
      </c>
      <c r="H1177" s="16" t="s">
        <v>3597</v>
      </c>
      <c r="I1177" s="35" t="s">
        <v>3598</v>
      </c>
      <c r="J1177" s="16" t="s">
        <v>74</v>
      </c>
      <c r="K1177" s="16" t="s">
        <v>3599</v>
      </c>
      <c r="L1177" s="16" t="s">
        <v>3600</v>
      </c>
      <c r="M1177" s="16" t="s">
        <v>671</v>
      </c>
      <c r="N1177" s="16" t="s">
        <v>691</v>
      </c>
      <c r="O1177" s="16" t="s">
        <v>692</v>
      </c>
    </row>
    <row r="1178" spans="1:15" hidden="1">
      <c r="A1178" s="15">
        <v>1322</v>
      </c>
      <c r="B1178" s="16">
        <v>301</v>
      </c>
      <c r="C1178" s="17" t="s">
        <v>64</v>
      </c>
      <c r="D1178" s="18">
        <v>1035128597</v>
      </c>
      <c r="E1178" s="18">
        <v>1035128597</v>
      </c>
      <c r="F1178" s="18">
        <v>1035128597</v>
      </c>
      <c r="G1178" s="17" t="s">
        <v>5924</v>
      </c>
      <c r="H1178" s="16" t="s">
        <v>3597</v>
      </c>
      <c r="I1178" s="35" t="s">
        <v>3598</v>
      </c>
      <c r="J1178" s="16" t="s">
        <v>74</v>
      </c>
      <c r="K1178" s="16" t="s">
        <v>3599</v>
      </c>
      <c r="L1178" s="16" t="s">
        <v>3600</v>
      </c>
      <c r="M1178" s="16" t="s">
        <v>339</v>
      </c>
      <c r="N1178" s="16" t="s">
        <v>3877</v>
      </c>
      <c r="O1178" s="16" t="s">
        <v>341</v>
      </c>
    </row>
    <row r="1179" spans="1:15" hidden="1">
      <c r="A1179" s="15">
        <v>1323</v>
      </c>
      <c r="B1179" s="16">
        <v>301</v>
      </c>
      <c r="C1179" s="17" t="s">
        <v>64</v>
      </c>
      <c r="D1179" s="18">
        <v>1035303905</v>
      </c>
      <c r="E1179" s="18">
        <v>1035303905</v>
      </c>
      <c r="F1179" s="18">
        <v>1035303905</v>
      </c>
      <c r="G1179" s="17" t="s">
        <v>5927</v>
      </c>
      <c r="H1179" s="16" t="s">
        <v>3597</v>
      </c>
      <c r="I1179" s="35" t="s">
        <v>3598</v>
      </c>
      <c r="J1179" s="16" t="s">
        <v>74</v>
      </c>
      <c r="K1179" s="16" t="s">
        <v>3599</v>
      </c>
      <c r="L1179" s="16" t="s">
        <v>3600</v>
      </c>
      <c r="M1179" s="16" t="s">
        <v>433</v>
      </c>
      <c r="N1179" s="16" t="s">
        <v>662</v>
      </c>
      <c r="O1179" s="16" t="s">
        <v>663</v>
      </c>
    </row>
    <row r="1180" spans="1:15">
      <c r="A1180" s="15">
        <v>1324</v>
      </c>
      <c r="B1180" s="16">
        <v>301</v>
      </c>
      <c r="C1180" s="17" t="s">
        <v>112</v>
      </c>
      <c r="D1180" s="18">
        <v>1035416810</v>
      </c>
      <c r="E1180" s="18" t="e">
        <v>#N/A</v>
      </c>
      <c r="F1180" s="18">
        <v>1035416810</v>
      </c>
      <c r="G1180" s="17" t="s">
        <v>5930</v>
      </c>
      <c r="H1180" s="16" t="s">
        <v>3597</v>
      </c>
      <c r="I1180" s="35" t="s">
        <v>3598</v>
      </c>
      <c r="J1180" s="16" t="s">
        <v>74</v>
      </c>
      <c r="K1180" s="16" t="s">
        <v>3599</v>
      </c>
      <c r="L1180" s="16" t="s">
        <v>3600</v>
      </c>
      <c r="M1180" s="16" t="s">
        <v>145</v>
      </c>
      <c r="N1180" s="16" t="s">
        <v>558</v>
      </c>
      <c r="O1180" s="16" t="s">
        <v>559</v>
      </c>
    </row>
    <row r="1181" spans="1:15" hidden="1">
      <c r="A1181" s="15">
        <v>1325</v>
      </c>
      <c r="B1181" s="16">
        <v>301</v>
      </c>
      <c r="C1181" s="17" t="s">
        <v>64</v>
      </c>
      <c r="D1181" s="18">
        <v>1035580276</v>
      </c>
      <c r="E1181" s="18">
        <v>1035580276</v>
      </c>
      <c r="F1181" s="18">
        <v>1035580276</v>
      </c>
      <c r="G1181" s="17" t="s">
        <v>5933</v>
      </c>
      <c r="H1181" s="16" t="s">
        <v>3597</v>
      </c>
      <c r="I1181" s="35" t="s">
        <v>3598</v>
      </c>
      <c r="J1181" s="16" t="s">
        <v>74</v>
      </c>
      <c r="K1181" s="16" t="s">
        <v>3599</v>
      </c>
      <c r="L1181" s="16" t="s">
        <v>3600</v>
      </c>
      <c r="M1181" s="16" t="s">
        <v>339</v>
      </c>
      <c r="N1181" s="16" t="s">
        <v>5505</v>
      </c>
      <c r="O1181" s="16" t="s">
        <v>341</v>
      </c>
    </row>
    <row r="1182" spans="1:15" hidden="1">
      <c r="A1182" s="15">
        <v>1326</v>
      </c>
      <c r="B1182" s="16">
        <v>301</v>
      </c>
      <c r="C1182" s="17" t="s">
        <v>112</v>
      </c>
      <c r="D1182" s="18">
        <v>1035581969</v>
      </c>
      <c r="E1182" s="18">
        <v>1035581969</v>
      </c>
      <c r="F1182" s="18">
        <v>1035581969</v>
      </c>
      <c r="G1182" s="17" t="s">
        <v>5938</v>
      </c>
      <c r="H1182" s="16" t="s">
        <v>3597</v>
      </c>
      <c r="I1182" s="35" t="s">
        <v>3598</v>
      </c>
      <c r="J1182" s="16" t="s">
        <v>74</v>
      </c>
      <c r="K1182" s="16" t="s">
        <v>3599</v>
      </c>
      <c r="L1182" s="16" t="s">
        <v>3600</v>
      </c>
      <c r="M1182" s="16" t="s">
        <v>339</v>
      </c>
      <c r="N1182" s="16" t="s">
        <v>4188</v>
      </c>
      <c r="O1182" s="16" t="s">
        <v>341</v>
      </c>
    </row>
    <row r="1183" spans="1:15" hidden="1">
      <c r="A1183" s="15">
        <v>1327</v>
      </c>
      <c r="B1183" s="16">
        <v>301</v>
      </c>
      <c r="C1183" s="17" t="s">
        <v>64</v>
      </c>
      <c r="D1183" s="18">
        <v>1007501129</v>
      </c>
      <c r="E1183" s="18">
        <v>1007501129</v>
      </c>
      <c r="F1183" s="18">
        <v>1007501129</v>
      </c>
      <c r="G1183" s="17" t="s">
        <v>5941</v>
      </c>
      <c r="H1183" s="16" t="s">
        <v>3597</v>
      </c>
      <c r="I1183" s="35" t="s">
        <v>3598</v>
      </c>
      <c r="J1183" s="16" t="s">
        <v>74</v>
      </c>
      <c r="K1183" s="16" t="s">
        <v>3599</v>
      </c>
      <c r="L1183" s="16" t="s">
        <v>3600</v>
      </c>
      <c r="M1183" s="16" t="s">
        <v>339</v>
      </c>
      <c r="N1183" s="16" t="s">
        <v>340</v>
      </c>
      <c r="O1183" s="16" t="s">
        <v>341</v>
      </c>
    </row>
    <row r="1184" spans="1:15">
      <c r="A1184" s="15">
        <v>1328</v>
      </c>
      <c r="B1184" s="16">
        <v>301</v>
      </c>
      <c r="C1184" s="17" t="s">
        <v>64</v>
      </c>
      <c r="D1184" s="18">
        <v>1035582665</v>
      </c>
      <c r="E1184" s="18" t="e">
        <v>#N/A</v>
      </c>
      <c r="F1184" s="18">
        <v>1035582665</v>
      </c>
      <c r="G1184" s="17" t="s">
        <v>5946</v>
      </c>
      <c r="H1184" s="16" t="s">
        <v>3597</v>
      </c>
      <c r="I1184" s="35" t="s">
        <v>3598</v>
      </c>
      <c r="J1184" s="16" t="s">
        <v>74</v>
      </c>
      <c r="K1184" s="16" t="s">
        <v>3599</v>
      </c>
      <c r="L1184" s="16" t="s">
        <v>3600</v>
      </c>
      <c r="M1184" s="16" t="s">
        <v>339</v>
      </c>
      <c r="N1184" s="16" t="s">
        <v>3825</v>
      </c>
      <c r="O1184" s="16" t="s">
        <v>341</v>
      </c>
    </row>
    <row r="1185" spans="1:15" hidden="1">
      <c r="A1185" s="15">
        <v>1329</v>
      </c>
      <c r="B1185" s="16">
        <v>301</v>
      </c>
      <c r="C1185" s="17" t="s">
        <v>64</v>
      </c>
      <c r="D1185" s="18">
        <v>1036647571</v>
      </c>
      <c r="E1185" s="18">
        <v>1036647571</v>
      </c>
      <c r="F1185" s="18">
        <v>1036647571</v>
      </c>
      <c r="G1185" s="17" t="s">
        <v>5950</v>
      </c>
      <c r="H1185" s="16" t="s">
        <v>3597</v>
      </c>
      <c r="I1185" s="35" t="s">
        <v>3598</v>
      </c>
      <c r="J1185" s="16" t="s">
        <v>74</v>
      </c>
      <c r="K1185" s="16" t="s">
        <v>3599</v>
      </c>
      <c r="L1185" s="16" t="s">
        <v>3600</v>
      </c>
      <c r="M1185" s="16" t="s">
        <v>339</v>
      </c>
      <c r="N1185" s="16" t="s">
        <v>4454</v>
      </c>
      <c r="O1185" s="16" t="s">
        <v>3948</v>
      </c>
    </row>
    <row r="1186" spans="1:15" hidden="1">
      <c r="A1186" s="15">
        <v>1330</v>
      </c>
      <c r="B1186" s="16">
        <v>301</v>
      </c>
      <c r="C1186" s="17" t="s">
        <v>112</v>
      </c>
      <c r="D1186" s="18">
        <v>1007282148</v>
      </c>
      <c r="E1186" s="18">
        <v>1007282148</v>
      </c>
      <c r="F1186" s="18">
        <v>1007282148</v>
      </c>
      <c r="G1186" s="17" t="s">
        <v>5953</v>
      </c>
      <c r="H1186" s="16" t="s">
        <v>3597</v>
      </c>
      <c r="I1186" s="35" t="s">
        <v>3598</v>
      </c>
      <c r="J1186" s="16" t="s">
        <v>74</v>
      </c>
      <c r="K1186" s="16" t="s">
        <v>3599</v>
      </c>
      <c r="L1186" s="16" t="s">
        <v>3600</v>
      </c>
      <c r="M1186" s="16" t="s">
        <v>76</v>
      </c>
      <c r="N1186" s="16" t="s">
        <v>76</v>
      </c>
      <c r="O1186" s="16" t="s">
        <v>76</v>
      </c>
    </row>
    <row r="1187" spans="1:15" hidden="1">
      <c r="A1187" s="15">
        <v>1331</v>
      </c>
      <c r="B1187" s="16">
        <v>301</v>
      </c>
      <c r="C1187" s="17" t="s">
        <v>64</v>
      </c>
      <c r="D1187" s="18">
        <v>1037263491</v>
      </c>
      <c r="E1187" s="18">
        <v>1037263491</v>
      </c>
      <c r="F1187" s="18">
        <v>1037263491</v>
      </c>
      <c r="G1187" s="17" t="s">
        <v>5957</v>
      </c>
      <c r="H1187" s="16" t="s">
        <v>3597</v>
      </c>
      <c r="I1187" s="35" t="s">
        <v>3598</v>
      </c>
      <c r="J1187" s="16" t="s">
        <v>74</v>
      </c>
      <c r="K1187" s="16" t="s">
        <v>3599</v>
      </c>
      <c r="L1187" s="16" t="s">
        <v>3600</v>
      </c>
      <c r="M1187" s="16" t="s">
        <v>76</v>
      </c>
      <c r="N1187" s="16" t="s">
        <v>76</v>
      </c>
      <c r="O1187" s="16" t="s">
        <v>76</v>
      </c>
    </row>
    <row r="1188" spans="1:15" hidden="1">
      <c r="A1188" s="15">
        <v>1332</v>
      </c>
      <c r="B1188" s="16">
        <v>301</v>
      </c>
      <c r="C1188" s="17" t="s">
        <v>112</v>
      </c>
      <c r="D1188" s="18">
        <v>1037268764</v>
      </c>
      <c r="E1188" s="18">
        <v>1037268764</v>
      </c>
      <c r="F1188" s="18">
        <v>1037268764</v>
      </c>
      <c r="G1188" s="17" t="s">
        <v>5960</v>
      </c>
      <c r="H1188" s="16" t="s">
        <v>3597</v>
      </c>
      <c r="I1188" s="35" t="s">
        <v>3598</v>
      </c>
      <c r="J1188" s="16" t="s">
        <v>74</v>
      </c>
      <c r="K1188" s="16" t="s">
        <v>3599</v>
      </c>
      <c r="L1188" s="16" t="s">
        <v>3600</v>
      </c>
      <c r="M1188" s="16" t="s">
        <v>339</v>
      </c>
      <c r="N1188" s="16" t="s">
        <v>340</v>
      </c>
      <c r="O1188" s="16" t="s">
        <v>341</v>
      </c>
    </row>
    <row r="1189" spans="1:15" hidden="1">
      <c r="A1189" s="15">
        <v>1333</v>
      </c>
      <c r="B1189" s="16">
        <v>301</v>
      </c>
      <c r="C1189" s="17" t="s">
        <v>112</v>
      </c>
      <c r="D1189" s="18">
        <v>1037269212</v>
      </c>
      <c r="E1189" s="18">
        <v>1037269212</v>
      </c>
      <c r="F1189" s="18">
        <v>1037269212</v>
      </c>
      <c r="G1189" s="17" t="s">
        <v>5963</v>
      </c>
      <c r="H1189" s="16" t="s">
        <v>3597</v>
      </c>
      <c r="I1189" s="35" t="s">
        <v>3598</v>
      </c>
      <c r="J1189" s="16" t="s">
        <v>74</v>
      </c>
      <c r="K1189" s="16" t="s">
        <v>3599</v>
      </c>
      <c r="L1189" s="16" t="s">
        <v>3600</v>
      </c>
      <c r="M1189" s="16" t="s">
        <v>339</v>
      </c>
      <c r="N1189" s="16" t="s">
        <v>3825</v>
      </c>
      <c r="O1189" s="16" t="s">
        <v>341</v>
      </c>
    </row>
    <row r="1190" spans="1:15" hidden="1">
      <c r="A1190" s="15">
        <v>1334</v>
      </c>
      <c r="B1190" s="16">
        <v>301</v>
      </c>
      <c r="C1190" s="17" t="s">
        <v>112</v>
      </c>
      <c r="D1190" s="18">
        <v>1037468001</v>
      </c>
      <c r="E1190" s="18">
        <v>1037468001</v>
      </c>
      <c r="F1190" s="18">
        <v>1037468001</v>
      </c>
      <c r="G1190" s="17" t="s">
        <v>5966</v>
      </c>
      <c r="H1190" s="16" t="s">
        <v>3597</v>
      </c>
      <c r="I1190" s="35" t="s">
        <v>3598</v>
      </c>
      <c r="J1190" s="16" t="s">
        <v>74</v>
      </c>
      <c r="K1190" s="16" t="s">
        <v>3599</v>
      </c>
      <c r="L1190" s="16" t="s">
        <v>3600</v>
      </c>
      <c r="M1190" s="16" t="s">
        <v>339</v>
      </c>
      <c r="N1190" s="16" t="s">
        <v>4188</v>
      </c>
      <c r="O1190" s="16" t="s">
        <v>341</v>
      </c>
    </row>
    <row r="1191" spans="1:15" hidden="1">
      <c r="A1191" s="15">
        <v>1335</v>
      </c>
      <c r="B1191" s="16">
        <v>301</v>
      </c>
      <c r="C1191" s="17" t="s">
        <v>112</v>
      </c>
      <c r="D1191" s="18">
        <v>1037776011</v>
      </c>
      <c r="E1191" s="18">
        <v>1037776011</v>
      </c>
      <c r="F1191" s="18">
        <v>1037776011</v>
      </c>
      <c r="G1191" s="17" t="s">
        <v>5970</v>
      </c>
      <c r="H1191" s="16" t="s">
        <v>3597</v>
      </c>
      <c r="I1191" s="35" t="s">
        <v>3598</v>
      </c>
      <c r="J1191" s="16" t="s">
        <v>74</v>
      </c>
      <c r="K1191" s="16" t="s">
        <v>3599</v>
      </c>
      <c r="L1191" s="16" t="s">
        <v>3600</v>
      </c>
      <c r="M1191" s="16" t="s">
        <v>339</v>
      </c>
      <c r="N1191" s="16" t="s">
        <v>340</v>
      </c>
      <c r="O1191" s="16" t="s">
        <v>341</v>
      </c>
    </row>
    <row r="1192" spans="1:15">
      <c r="A1192" s="15">
        <v>1336</v>
      </c>
      <c r="B1192" s="16">
        <v>301</v>
      </c>
      <c r="C1192" s="17" t="s">
        <v>64</v>
      </c>
      <c r="D1192" s="18">
        <v>1038096026</v>
      </c>
      <c r="E1192" s="18" t="e">
        <v>#N/A</v>
      </c>
      <c r="F1192" s="18">
        <v>1038096026</v>
      </c>
      <c r="G1192" s="17" t="s">
        <v>5973</v>
      </c>
      <c r="H1192" s="16" t="s">
        <v>3597</v>
      </c>
      <c r="I1192" s="35" t="s">
        <v>3598</v>
      </c>
      <c r="J1192" s="16" t="s">
        <v>74</v>
      </c>
      <c r="K1192" s="16" t="s">
        <v>170</v>
      </c>
      <c r="L1192" s="16" t="s">
        <v>723</v>
      </c>
      <c r="M1192" s="16" t="s">
        <v>190</v>
      </c>
      <c r="N1192" s="16" t="s">
        <v>1085</v>
      </c>
      <c r="O1192" s="16" t="s">
        <v>1086</v>
      </c>
    </row>
    <row r="1193" spans="1:15" hidden="1">
      <c r="A1193" s="15">
        <v>1337</v>
      </c>
      <c r="B1193" s="16">
        <v>301</v>
      </c>
      <c r="C1193" s="17" t="s">
        <v>64</v>
      </c>
      <c r="D1193" s="18">
        <v>1038126898</v>
      </c>
      <c r="E1193" s="18">
        <v>1038126898</v>
      </c>
      <c r="F1193" s="18">
        <v>1038126898</v>
      </c>
      <c r="G1193" s="17" t="s">
        <v>5977</v>
      </c>
      <c r="H1193" s="16" t="s">
        <v>3597</v>
      </c>
      <c r="I1193" s="35" t="s">
        <v>3598</v>
      </c>
      <c r="J1193" s="16" t="s">
        <v>74</v>
      </c>
      <c r="K1193" s="16" t="s">
        <v>3599</v>
      </c>
      <c r="L1193" s="16" t="s">
        <v>3600</v>
      </c>
      <c r="M1193" s="16" t="s">
        <v>339</v>
      </c>
      <c r="N1193" s="16" t="s">
        <v>4188</v>
      </c>
      <c r="O1193" s="16" t="s">
        <v>341</v>
      </c>
    </row>
    <row r="1194" spans="1:15" hidden="1">
      <c r="A1194" s="15">
        <v>1338</v>
      </c>
      <c r="B1194" s="16">
        <v>301</v>
      </c>
      <c r="C1194" s="17" t="s">
        <v>64</v>
      </c>
      <c r="D1194" s="18">
        <v>1038926414</v>
      </c>
      <c r="E1194" s="18">
        <v>1038926414</v>
      </c>
      <c r="F1194" s="18">
        <v>1038926414</v>
      </c>
      <c r="G1194" s="17" t="s">
        <v>5979</v>
      </c>
      <c r="H1194" s="16" t="s">
        <v>3597</v>
      </c>
      <c r="I1194" s="35" t="s">
        <v>3598</v>
      </c>
      <c r="J1194" s="16" t="s">
        <v>74</v>
      </c>
      <c r="K1194" s="16" t="s">
        <v>3599</v>
      </c>
      <c r="L1194" s="16" t="s">
        <v>3600</v>
      </c>
      <c r="M1194" s="16" t="s">
        <v>339</v>
      </c>
      <c r="N1194" s="16" t="s">
        <v>3825</v>
      </c>
      <c r="O1194" s="16" t="s">
        <v>341</v>
      </c>
    </row>
    <row r="1195" spans="1:15">
      <c r="A1195" s="15">
        <v>1339</v>
      </c>
      <c r="B1195" s="16">
        <v>301</v>
      </c>
      <c r="C1195" s="17" t="s">
        <v>64</v>
      </c>
      <c r="D1195" s="18">
        <v>1040351916</v>
      </c>
      <c r="E1195" s="18" t="e">
        <v>#N/A</v>
      </c>
      <c r="F1195" s="18">
        <v>1040351916</v>
      </c>
      <c r="G1195" s="17" t="s">
        <v>5983</v>
      </c>
      <c r="H1195" s="16" t="s">
        <v>3597</v>
      </c>
      <c r="I1195" s="35" t="s">
        <v>3598</v>
      </c>
      <c r="J1195" s="16" t="s">
        <v>74</v>
      </c>
      <c r="K1195" s="16" t="s">
        <v>3599</v>
      </c>
      <c r="L1195" s="16" t="s">
        <v>3600</v>
      </c>
      <c r="M1195" s="16" t="s">
        <v>339</v>
      </c>
      <c r="N1195" s="16" t="s">
        <v>4188</v>
      </c>
      <c r="O1195" s="16" t="s">
        <v>341</v>
      </c>
    </row>
    <row r="1196" spans="1:15" hidden="1">
      <c r="A1196" s="15">
        <v>1340</v>
      </c>
      <c r="B1196" s="16">
        <v>301</v>
      </c>
      <c r="C1196" s="17" t="s">
        <v>64</v>
      </c>
      <c r="D1196" s="18">
        <v>1040372395</v>
      </c>
      <c r="E1196" s="18">
        <v>1040372395</v>
      </c>
      <c r="F1196" s="18">
        <v>1040372395</v>
      </c>
      <c r="G1196" s="17" t="s">
        <v>5986</v>
      </c>
      <c r="H1196" s="16" t="s">
        <v>3597</v>
      </c>
      <c r="I1196" s="35" t="s">
        <v>3598</v>
      </c>
      <c r="J1196" s="16" t="s">
        <v>74</v>
      </c>
      <c r="K1196" s="16" t="s">
        <v>3599</v>
      </c>
      <c r="L1196" s="16" t="s">
        <v>3600</v>
      </c>
      <c r="M1196" s="16" t="s">
        <v>339</v>
      </c>
      <c r="N1196" s="16" t="s">
        <v>340</v>
      </c>
      <c r="O1196" s="16" t="s">
        <v>341</v>
      </c>
    </row>
    <row r="1197" spans="1:15">
      <c r="A1197" s="15">
        <v>1341</v>
      </c>
      <c r="B1197" s="16">
        <v>301</v>
      </c>
      <c r="C1197" s="17" t="s">
        <v>64</v>
      </c>
      <c r="D1197" s="18">
        <v>1040510787</v>
      </c>
      <c r="E1197" s="18" t="e">
        <v>#N/A</v>
      </c>
      <c r="F1197" s="18">
        <v>1040510787</v>
      </c>
      <c r="G1197" s="17" t="s">
        <v>5988</v>
      </c>
      <c r="H1197" s="16" t="s">
        <v>3597</v>
      </c>
      <c r="I1197" s="35" t="s">
        <v>3598</v>
      </c>
      <c r="J1197" s="16" t="s">
        <v>74</v>
      </c>
      <c r="K1197" s="16" t="s">
        <v>3599</v>
      </c>
      <c r="L1197" s="16" t="s">
        <v>3600</v>
      </c>
      <c r="M1197" s="16" t="s">
        <v>145</v>
      </c>
      <c r="N1197" s="16" t="s">
        <v>4743</v>
      </c>
      <c r="O1197" s="16" t="s">
        <v>559</v>
      </c>
    </row>
    <row r="1198" spans="1:15">
      <c r="A1198" s="15">
        <v>1342</v>
      </c>
      <c r="B1198" s="16">
        <v>301</v>
      </c>
      <c r="C1198" s="17" t="s">
        <v>64</v>
      </c>
      <c r="D1198" s="18">
        <v>1040518493</v>
      </c>
      <c r="E1198" s="18" t="e">
        <v>#N/A</v>
      </c>
      <c r="F1198" s="18">
        <v>1040518493</v>
      </c>
      <c r="G1198" s="17" t="s">
        <v>5992</v>
      </c>
      <c r="H1198" s="16" t="s">
        <v>3597</v>
      </c>
      <c r="I1198" s="35" t="s">
        <v>3598</v>
      </c>
      <c r="J1198" s="16" t="s">
        <v>74</v>
      </c>
      <c r="K1198" s="16" t="s">
        <v>3599</v>
      </c>
      <c r="L1198" s="16" t="s">
        <v>3600</v>
      </c>
      <c r="M1198" s="16" t="s">
        <v>145</v>
      </c>
      <c r="N1198" s="16" t="s">
        <v>4743</v>
      </c>
      <c r="O1198" s="16" t="s">
        <v>559</v>
      </c>
    </row>
    <row r="1199" spans="1:15">
      <c r="A1199" s="15">
        <v>1343</v>
      </c>
      <c r="B1199" s="16">
        <v>301</v>
      </c>
      <c r="C1199" s="17" t="s">
        <v>64</v>
      </c>
      <c r="D1199" s="18">
        <v>1041254821</v>
      </c>
      <c r="E1199" s="18" t="e">
        <v>#N/A</v>
      </c>
      <c r="F1199" s="18">
        <v>1041254821</v>
      </c>
      <c r="G1199" s="17" t="s">
        <v>5995</v>
      </c>
      <c r="H1199" s="16" t="s">
        <v>3597</v>
      </c>
      <c r="I1199" s="35" t="s">
        <v>3598</v>
      </c>
      <c r="J1199" s="16" t="s">
        <v>74</v>
      </c>
      <c r="K1199" s="16" t="s">
        <v>3599</v>
      </c>
      <c r="L1199" s="16" t="s">
        <v>3600</v>
      </c>
      <c r="M1199" s="16" t="s">
        <v>339</v>
      </c>
      <c r="N1199" s="16" t="s">
        <v>3877</v>
      </c>
      <c r="O1199" s="16" t="s">
        <v>341</v>
      </c>
    </row>
    <row r="1200" spans="1:15">
      <c r="A1200" s="15">
        <v>1344</v>
      </c>
      <c r="B1200" s="16">
        <v>301</v>
      </c>
      <c r="C1200" s="17" t="s">
        <v>64</v>
      </c>
      <c r="D1200" s="18">
        <v>1041264015</v>
      </c>
      <c r="E1200" s="18" t="e">
        <v>#N/A</v>
      </c>
      <c r="F1200" s="18">
        <v>1041264015</v>
      </c>
      <c r="G1200" s="17" t="s">
        <v>5998</v>
      </c>
      <c r="H1200" s="16" t="s">
        <v>3597</v>
      </c>
      <c r="I1200" s="35" t="s">
        <v>3598</v>
      </c>
      <c r="J1200" s="16" t="s">
        <v>74</v>
      </c>
      <c r="K1200" s="16" t="s">
        <v>3599</v>
      </c>
      <c r="L1200" s="16" t="s">
        <v>3600</v>
      </c>
      <c r="M1200" s="16" t="s">
        <v>190</v>
      </c>
      <c r="N1200" s="16" t="s">
        <v>1085</v>
      </c>
      <c r="O1200" s="16" t="s">
        <v>1086</v>
      </c>
    </row>
    <row r="1201" spans="1:15">
      <c r="A1201" s="15">
        <v>1345</v>
      </c>
      <c r="B1201" s="16">
        <v>301</v>
      </c>
      <c r="C1201" s="17" t="s">
        <v>112</v>
      </c>
      <c r="D1201" s="18">
        <v>1041530173</v>
      </c>
      <c r="E1201" s="18" t="e">
        <v>#N/A</v>
      </c>
      <c r="F1201" s="18">
        <v>1041530173</v>
      </c>
      <c r="G1201" s="17" t="s">
        <v>6001</v>
      </c>
      <c r="H1201" s="16" t="s">
        <v>3597</v>
      </c>
      <c r="I1201" s="35" t="s">
        <v>3598</v>
      </c>
      <c r="J1201" s="16" t="s">
        <v>74</v>
      </c>
      <c r="K1201" s="16" t="s">
        <v>3599</v>
      </c>
      <c r="L1201" s="16" t="s">
        <v>3600</v>
      </c>
      <c r="M1201" s="16" t="s">
        <v>339</v>
      </c>
      <c r="N1201" s="16" t="s">
        <v>3947</v>
      </c>
      <c r="O1201" s="16" t="s">
        <v>3948</v>
      </c>
    </row>
    <row r="1202" spans="1:15" hidden="1">
      <c r="A1202" s="15">
        <v>1346</v>
      </c>
      <c r="B1202" s="16">
        <v>301</v>
      </c>
      <c r="C1202" s="17" t="s">
        <v>112</v>
      </c>
      <c r="D1202" s="18">
        <v>1041530174</v>
      </c>
      <c r="E1202" s="18">
        <v>1041530174</v>
      </c>
      <c r="F1202" s="18">
        <v>1041530174</v>
      </c>
      <c r="G1202" s="17" t="s">
        <v>6005</v>
      </c>
      <c r="H1202" s="16" t="s">
        <v>3597</v>
      </c>
      <c r="I1202" s="35" t="s">
        <v>3598</v>
      </c>
      <c r="J1202" s="16" t="s">
        <v>74</v>
      </c>
      <c r="K1202" s="16" t="s">
        <v>3599</v>
      </c>
      <c r="L1202" s="16" t="s">
        <v>3600</v>
      </c>
      <c r="M1202" s="16" t="s">
        <v>76</v>
      </c>
      <c r="N1202" s="16" t="s">
        <v>76</v>
      </c>
      <c r="O1202" s="16" t="s">
        <v>76</v>
      </c>
    </row>
    <row r="1203" spans="1:15">
      <c r="A1203" s="15">
        <v>1348</v>
      </c>
      <c r="B1203" s="16">
        <v>301</v>
      </c>
      <c r="C1203" s="17" t="s">
        <v>64</v>
      </c>
      <c r="D1203" s="18">
        <v>14297128</v>
      </c>
      <c r="E1203" s="18" t="e">
        <v>#N/A</v>
      </c>
      <c r="F1203" s="18">
        <v>14297128</v>
      </c>
      <c r="G1203" s="17" t="s">
        <v>6009</v>
      </c>
      <c r="H1203" s="16" t="s">
        <v>3597</v>
      </c>
      <c r="I1203" s="35" t="s">
        <v>3598</v>
      </c>
      <c r="J1203" s="16" t="s">
        <v>74</v>
      </c>
      <c r="K1203" s="16" t="s">
        <v>3599</v>
      </c>
      <c r="L1203" s="16" t="s">
        <v>3600</v>
      </c>
      <c r="M1203" s="16" t="s">
        <v>76</v>
      </c>
      <c r="N1203" s="16" t="s">
        <v>76</v>
      </c>
      <c r="O1203" s="16" t="s">
        <v>76</v>
      </c>
    </row>
    <row r="1204" spans="1:15" hidden="1">
      <c r="A1204" s="15">
        <v>1349</v>
      </c>
      <c r="B1204" s="16">
        <v>301</v>
      </c>
      <c r="C1204" s="17" t="s">
        <v>64</v>
      </c>
      <c r="D1204" s="18">
        <v>1045416726</v>
      </c>
      <c r="E1204" s="18">
        <v>1045416726</v>
      </c>
      <c r="F1204" s="18">
        <v>1045416726</v>
      </c>
      <c r="G1204" s="17" t="s">
        <v>6014</v>
      </c>
      <c r="H1204" s="16" t="s">
        <v>3597</v>
      </c>
      <c r="I1204" s="35" t="s">
        <v>3598</v>
      </c>
      <c r="J1204" s="16" t="s">
        <v>74</v>
      </c>
      <c r="K1204" s="16" t="s">
        <v>3599</v>
      </c>
      <c r="L1204" s="16" t="s">
        <v>3600</v>
      </c>
      <c r="M1204" s="16" t="s">
        <v>76</v>
      </c>
      <c r="N1204" s="16" t="s">
        <v>76</v>
      </c>
      <c r="O1204" s="16" t="s">
        <v>76</v>
      </c>
    </row>
    <row r="1205" spans="1:15" hidden="1">
      <c r="A1205" s="15">
        <v>1350</v>
      </c>
      <c r="B1205" s="16">
        <v>301</v>
      </c>
      <c r="C1205" s="17" t="s">
        <v>112</v>
      </c>
      <c r="D1205" s="18">
        <v>1045432899</v>
      </c>
      <c r="E1205" s="18">
        <v>1045432899</v>
      </c>
      <c r="F1205" s="18">
        <v>1045432899</v>
      </c>
      <c r="G1205" s="17" t="s">
        <v>6017</v>
      </c>
      <c r="H1205" s="16" t="s">
        <v>3597</v>
      </c>
      <c r="I1205" s="35" t="s">
        <v>3598</v>
      </c>
      <c r="J1205" s="16" t="s">
        <v>74</v>
      </c>
      <c r="K1205" s="16" t="s">
        <v>3599</v>
      </c>
      <c r="L1205" s="16" t="s">
        <v>3600</v>
      </c>
      <c r="M1205" s="16" t="s">
        <v>339</v>
      </c>
      <c r="N1205" s="16" t="s">
        <v>4188</v>
      </c>
      <c r="O1205" s="16" t="s">
        <v>341</v>
      </c>
    </row>
    <row r="1206" spans="1:15" hidden="1">
      <c r="A1206" s="15">
        <v>1351</v>
      </c>
      <c r="B1206" s="16">
        <v>301</v>
      </c>
      <c r="C1206" s="17" t="s">
        <v>64</v>
      </c>
      <c r="D1206" s="18">
        <v>1047436222</v>
      </c>
      <c r="E1206" s="18">
        <v>1047436222</v>
      </c>
      <c r="F1206" s="18">
        <v>1047436222</v>
      </c>
      <c r="G1206" s="17" t="s">
        <v>6021</v>
      </c>
      <c r="H1206" s="16" t="s">
        <v>3597</v>
      </c>
      <c r="I1206" s="35" t="s">
        <v>3598</v>
      </c>
      <c r="J1206" s="16" t="s">
        <v>74</v>
      </c>
      <c r="K1206" s="16" t="s">
        <v>3599</v>
      </c>
      <c r="L1206" s="16" t="s">
        <v>3600</v>
      </c>
      <c r="M1206" s="16" t="s">
        <v>145</v>
      </c>
      <c r="N1206" s="16" t="s">
        <v>1314</v>
      </c>
      <c r="O1206" s="16" t="s">
        <v>559</v>
      </c>
    </row>
    <row r="1207" spans="1:15" hidden="1">
      <c r="A1207" s="15">
        <v>1352</v>
      </c>
      <c r="B1207" s="16">
        <v>301</v>
      </c>
      <c r="C1207" s="17" t="s">
        <v>64</v>
      </c>
      <c r="D1207" s="18">
        <v>1047457857</v>
      </c>
      <c r="E1207" s="18">
        <v>1047457857</v>
      </c>
      <c r="F1207" s="18">
        <v>1047457857</v>
      </c>
      <c r="G1207" s="17" t="s">
        <v>6025</v>
      </c>
      <c r="H1207" s="16" t="s">
        <v>3597</v>
      </c>
      <c r="I1207" s="35" t="s">
        <v>3598</v>
      </c>
      <c r="J1207" s="16" t="s">
        <v>74</v>
      </c>
      <c r="K1207" s="16" t="s">
        <v>3599</v>
      </c>
      <c r="L1207" s="16" t="s">
        <v>3600</v>
      </c>
      <c r="M1207" s="16" t="s">
        <v>339</v>
      </c>
      <c r="N1207" s="16" t="s">
        <v>4188</v>
      </c>
      <c r="O1207" s="16" t="s">
        <v>341</v>
      </c>
    </row>
    <row r="1208" spans="1:15">
      <c r="A1208" s="15">
        <v>1353</v>
      </c>
      <c r="B1208" s="16">
        <v>301</v>
      </c>
      <c r="C1208" s="17" t="s">
        <v>64</v>
      </c>
      <c r="D1208" s="18">
        <v>78750542</v>
      </c>
      <c r="E1208" s="18" t="e">
        <v>#N/A</v>
      </c>
      <c r="F1208" s="18">
        <v>78750542</v>
      </c>
      <c r="G1208" s="17" t="s">
        <v>6028</v>
      </c>
      <c r="H1208" s="16" t="s">
        <v>3597</v>
      </c>
      <c r="I1208" s="35" t="s">
        <v>3598</v>
      </c>
      <c r="J1208" s="16" t="s">
        <v>74</v>
      </c>
      <c r="K1208" s="16" t="s">
        <v>3599</v>
      </c>
      <c r="L1208" s="16" t="s">
        <v>3600</v>
      </c>
      <c r="M1208" s="16" t="s">
        <v>339</v>
      </c>
      <c r="N1208" s="16" t="s">
        <v>340</v>
      </c>
      <c r="O1208" s="16" t="s">
        <v>341</v>
      </c>
    </row>
    <row r="1209" spans="1:15" hidden="1">
      <c r="A1209" s="15">
        <v>1354</v>
      </c>
      <c r="B1209" s="16">
        <v>301</v>
      </c>
      <c r="C1209" s="17" t="s">
        <v>64</v>
      </c>
      <c r="D1209" s="18">
        <v>1052946055</v>
      </c>
      <c r="E1209" s="18">
        <v>1052946055</v>
      </c>
      <c r="F1209" s="18">
        <v>1052946055</v>
      </c>
      <c r="G1209" s="17" t="s">
        <v>6033</v>
      </c>
      <c r="H1209" s="16" t="s">
        <v>3597</v>
      </c>
      <c r="I1209" s="35" t="s">
        <v>3598</v>
      </c>
      <c r="J1209" s="16" t="s">
        <v>74</v>
      </c>
      <c r="K1209" s="16" t="s">
        <v>3599</v>
      </c>
      <c r="L1209" s="16" t="s">
        <v>3600</v>
      </c>
      <c r="M1209" s="16" t="s">
        <v>339</v>
      </c>
      <c r="N1209" s="16" t="s">
        <v>3877</v>
      </c>
      <c r="O1209" s="16" t="s">
        <v>341</v>
      </c>
    </row>
    <row r="1210" spans="1:15" hidden="1">
      <c r="A1210" s="15">
        <v>1355</v>
      </c>
      <c r="B1210" s="16">
        <v>301</v>
      </c>
      <c r="C1210" s="17" t="s">
        <v>112</v>
      </c>
      <c r="D1210" s="18">
        <v>1058671992</v>
      </c>
      <c r="E1210" s="18">
        <v>1058671992</v>
      </c>
      <c r="F1210" s="18">
        <v>1058671992</v>
      </c>
      <c r="G1210" s="17" t="s">
        <v>6036</v>
      </c>
      <c r="H1210" s="16" t="s">
        <v>3597</v>
      </c>
      <c r="I1210" s="35" t="s">
        <v>3598</v>
      </c>
      <c r="J1210" s="16" t="s">
        <v>74</v>
      </c>
      <c r="K1210" s="16" t="s">
        <v>3599</v>
      </c>
      <c r="L1210" s="16" t="s">
        <v>3600</v>
      </c>
      <c r="M1210" s="16" t="s">
        <v>76</v>
      </c>
      <c r="N1210" s="16" t="s">
        <v>76</v>
      </c>
      <c r="O1210" s="16" t="s">
        <v>76</v>
      </c>
    </row>
    <row r="1211" spans="1:15">
      <c r="A1211" s="15">
        <v>1356</v>
      </c>
      <c r="B1211" s="16">
        <v>301</v>
      </c>
      <c r="C1211" s="17" t="s">
        <v>112</v>
      </c>
      <c r="D1211" s="18">
        <v>1059046350</v>
      </c>
      <c r="E1211" s="18" t="e">
        <v>#N/A</v>
      </c>
      <c r="F1211" s="18">
        <v>1059046350</v>
      </c>
      <c r="G1211" s="17" t="s">
        <v>6039</v>
      </c>
      <c r="H1211" s="16" t="s">
        <v>3597</v>
      </c>
      <c r="I1211" s="35" t="s">
        <v>3598</v>
      </c>
      <c r="J1211" s="16" t="s">
        <v>74</v>
      </c>
      <c r="K1211" s="16" t="s">
        <v>3599</v>
      </c>
      <c r="L1211" s="16" t="s">
        <v>3600</v>
      </c>
      <c r="M1211" s="16" t="s">
        <v>76</v>
      </c>
      <c r="N1211" s="16" t="s">
        <v>76</v>
      </c>
      <c r="O1211" s="16" t="s">
        <v>76</v>
      </c>
    </row>
    <row r="1212" spans="1:15" hidden="1">
      <c r="A1212" s="15">
        <v>1357</v>
      </c>
      <c r="B1212" s="16">
        <v>301</v>
      </c>
      <c r="C1212" s="17" t="s">
        <v>64</v>
      </c>
      <c r="D1212" s="18">
        <v>13851739</v>
      </c>
      <c r="E1212" s="18">
        <v>13851739</v>
      </c>
      <c r="F1212" s="18">
        <v>13851739</v>
      </c>
      <c r="G1212" s="17" t="s">
        <v>6041</v>
      </c>
      <c r="H1212" s="16" t="s">
        <v>3597</v>
      </c>
      <c r="I1212" s="35" t="s">
        <v>3598</v>
      </c>
      <c r="J1212" s="16" t="s">
        <v>74</v>
      </c>
      <c r="K1212" s="16" t="s">
        <v>3599</v>
      </c>
      <c r="L1212" s="16" t="s">
        <v>3600</v>
      </c>
      <c r="M1212" s="16" t="s">
        <v>145</v>
      </c>
      <c r="N1212" s="16" t="s">
        <v>1314</v>
      </c>
      <c r="O1212" s="16" t="s">
        <v>559</v>
      </c>
    </row>
    <row r="1213" spans="1:15">
      <c r="A1213" s="15">
        <v>1358</v>
      </c>
      <c r="B1213" s="16">
        <v>301</v>
      </c>
      <c r="C1213" s="17" t="s">
        <v>64</v>
      </c>
      <c r="D1213" s="18">
        <v>1059362177</v>
      </c>
      <c r="E1213" s="18" t="e">
        <v>#N/A</v>
      </c>
      <c r="F1213" s="18">
        <v>1059362177</v>
      </c>
      <c r="G1213" s="17" t="s">
        <v>6046</v>
      </c>
      <c r="H1213" s="16" t="s">
        <v>3597</v>
      </c>
      <c r="I1213" s="35" t="s">
        <v>3598</v>
      </c>
      <c r="J1213" s="16" t="s">
        <v>74</v>
      </c>
      <c r="K1213" s="16" t="s">
        <v>3599</v>
      </c>
      <c r="L1213" s="16" t="s">
        <v>3600</v>
      </c>
      <c r="M1213" s="16" t="s">
        <v>1359</v>
      </c>
      <c r="N1213" s="16" t="s">
        <v>6047</v>
      </c>
      <c r="O1213" s="16" t="s">
        <v>1951</v>
      </c>
    </row>
    <row r="1214" spans="1:15" hidden="1">
      <c r="A1214" s="15">
        <v>1359</v>
      </c>
      <c r="B1214" s="16">
        <v>301</v>
      </c>
      <c r="C1214" s="17" t="s">
        <v>64</v>
      </c>
      <c r="D1214" s="18">
        <v>1059845731</v>
      </c>
      <c r="E1214" s="18">
        <v>1059845731</v>
      </c>
      <c r="F1214" s="18">
        <v>1059845731</v>
      </c>
      <c r="G1214" s="17" t="s">
        <v>6051</v>
      </c>
      <c r="H1214" s="16" t="s">
        <v>3597</v>
      </c>
      <c r="I1214" s="35" t="s">
        <v>3598</v>
      </c>
      <c r="J1214" s="16" t="s">
        <v>74</v>
      </c>
      <c r="K1214" s="16" t="s">
        <v>3599</v>
      </c>
      <c r="L1214" s="16" t="s">
        <v>3600</v>
      </c>
      <c r="M1214" s="16" t="s">
        <v>463</v>
      </c>
      <c r="N1214" s="16" t="s">
        <v>3902</v>
      </c>
      <c r="O1214" s="16" t="s">
        <v>465</v>
      </c>
    </row>
    <row r="1215" spans="1:15">
      <c r="A1215" s="15">
        <v>1360</v>
      </c>
      <c r="B1215" s="16">
        <v>301</v>
      </c>
      <c r="C1215" s="17" t="s">
        <v>64</v>
      </c>
      <c r="D1215" s="18">
        <v>1059902551</v>
      </c>
      <c r="E1215" s="18" t="e">
        <v>#N/A</v>
      </c>
      <c r="F1215" s="18">
        <v>1059902551</v>
      </c>
      <c r="G1215" s="17" t="s">
        <v>6055</v>
      </c>
      <c r="H1215" s="16" t="s">
        <v>3597</v>
      </c>
      <c r="I1215" s="35" t="s">
        <v>3598</v>
      </c>
      <c r="J1215" s="16" t="s">
        <v>74</v>
      </c>
      <c r="K1215" s="16" t="s">
        <v>3599</v>
      </c>
      <c r="L1215" s="16" t="s">
        <v>3600</v>
      </c>
      <c r="M1215" s="16" t="s">
        <v>463</v>
      </c>
      <c r="N1215" s="16" t="s">
        <v>3709</v>
      </c>
      <c r="O1215" s="16" t="s">
        <v>465</v>
      </c>
    </row>
    <row r="1216" spans="1:15" hidden="1">
      <c r="A1216" s="15">
        <v>1361</v>
      </c>
      <c r="B1216" s="16">
        <v>301</v>
      </c>
      <c r="C1216" s="17" t="s">
        <v>64</v>
      </c>
      <c r="D1216" s="18">
        <v>1059909447</v>
      </c>
      <c r="E1216" s="18">
        <v>1059909447</v>
      </c>
      <c r="F1216" s="18">
        <v>1059909447</v>
      </c>
      <c r="G1216" s="17" t="s">
        <v>6058</v>
      </c>
      <c r="H1216" s="16" t="s">
        <v>3597</v>
      </c>
      <c r="I1216" s="35" t="s">
        <v>3598</v>
      </c>
      <c r="J1216" s="16" t="s">
        <v>74</v>
      </c>
      <c r="K1216" s="16" t="s">
        <v>3599</v>
      </c>
      <c r="L1216" s="16" t="s">
        <v>3600</v>
      </c>
      <c r="M1216" s="16" t="s">
        <v>463</v>
      </c>
      <c r="N1216" s="16" t="s">
        <v>510</v>
      </c>
      <c r="O1216" s="16" t="s">
        <v>511</v>
      </c>
    </row>
    <row r="1217" spans="1:15" hidden="1">
      <c r="A1217" s="15">
        <v>1362</v>
      </c>
      <c r="B1217" s="16">
        <v>301</v>
      </c>
      <c r="C1217" s="17" t="s">
        <v>64</v>
      </c>
      <c r="D1217" s="18">
        <v>1059914454</v>
      </c>
      <c r="E1217" s="18">
        <v>1059914454</v>
      </c>
      <c r="F1217" s="18">
        <v>1059914454</v>
      </c>
      <c r="G1217" s="17" t="s">
        <v>6061</v>
      </c>
      <c r="H1217" s="16" t="s">
        <v>3597</v>
      </c>
      <c r="I1217" s="35" t="s">
        <v>3598</v>
      </c>
      <c r="J1217" s="16" t="s">
        <v>74</v>
      </c>
      <c r="K1217" s="16" t="s">
        <v>3599</v>
      </c>
      <c r="L1217" s="16" t="s">
        <v>3600</v>
      </c>
      <c r="M1217" s="16" t="s">
        <v>463</v>
      </c>
      <c r="N1217" s="16" t="s">
        <v>6062</v>
      </c>
      <c r="O1217" s="16" t="s">
        <v>465</v>
      </c>
    </row>
    <row r="1218" spans="1:15" hidden="1">
      <c r="A1218" s="15">
        <v>1363</v>
      </c>
      <c r="B1218" s="16">
        <v>301</v>
      </c>
      <c r="C1218" s="17" t="s">
        <v>64</v>
      </c>
      <c r="D1218" s="18">
        <v>1060100611</v>
      </c>
      <c r="E1218" s="18">
        <v>1060100611</v>
      </c>
      <c r="F1218" s="18">
        <v>1060100611</v>
      </c>
      <c r="G1218" s="17" t="s">
        <v>6065</v>
      </c>
      <c r="H1218" s="16" t="s">
        <v>3597</v>
      </c>
      <c r="I1218" s="35" t="s">
        <v>3598</v>
      </c>
      <c r="J1218" s="16" t="s">
        <v>74</v>
      </c>
      <c r="K1218" s="16" t="s">
        <v>3599</v>
      </c>
      <c r="L1218" s="16" t="s">
        <v>3600</v>
      </c>
      <c r="M1218" s="16" t="s">
        <v>463</v>
      </c>
      <c r="N1218" s="16" t="s">
        <v>464</v>
      </c>
      <c r="O1218" s="16" t="s">
        <v>465</v>
      </c>
    </row>
    <row r="1219" spans="1:15" hidden="1">
      <c r="A1219" s="15">
        <v>1364</v>
      </c>
      <c r="B1219" s="16">
        <v>301</v>
      </c>
      <c r="C1219" s="17" t="s">
        <v>64</v>
      </c>
      <c r="D1219" s="18">
        <v>1060102037</v>
      </c>
      <c r="E1219" s="18">
        <v>1060102037</v>
      </c>
      <c r="F1219" s="18">
        <v>1060102037</v>
      </c>
      <c r="G1219" s="17" t="s">
        <v>6068</v>
      </c>
      <c r="H1219" s="16" t="s">
        <v>3597</v>
      </c>
      <c r="I1219" s="35" t="s">
        <v>3598</v>
      </c>
      <c r="J1219" s="16" t="s">
        <v>74</v>
      </c>
      <c r="K1219" s="16" t="s">
        <v>3599</v>
      </c>
      <c r="L1219" s="16" t="s">
        <v>3600</v>
      </c>
      <c r="M1219" s="16" t="s">
        <v>463</v>
      </c>
      <c r="N1219" s="16" t="s">
        <v>3907</v>
      </c>
      <c r="O1219" s="16" t="s">
        <v>465</v>
      </c>
    </row>
    <row r="1220" spans="1:15" hidden="1">
      <c r="A1220" s="15">
        <v>1365</v>
      </c>
      <c r="B1220" s="16">
        <v>301</v>
      </c>
      <c r="C1220" s="17" t="s">
        <v>64</v>
      </c>
      <c r="D1220" s="18">
        <v>1060103018</v>
      </c>
      <c r="E1220" s="18">
        <v>1060103018</v>
      </c>
      <c r="F1220" s="18">
        <v>1060103018</v>
      </c>
      <c r="G1220" s="17" t="s">
        <v>6073</v>
      </c>
      <c r="H1220" s="16" t="s">
        <v>3597</v>
      </c>
      <c r="I1220" s="35" t="s">
        <v>3598</v>
      </c>
      <c r="J1220" s="16" t="s">
        <v>74</v>
      </c>
      <c r="K1220" s="16" t="s">
        <v>3599</v>
      </c>
      <c r="L1220" s="16" t="s">
        <v>3600</v>
      </c>
      <c r="M1220" s="16" t="s">
        <v>463</v>
      </c>
      <c r="N1220" s="16" t="s">
        <v>464</v>
      </c>
      <c r="O1220" s="16" t="s">
        <v>465</v>
      </c>
    </row>
    <row r="1221" spans="1:15" hidden="1">
      <c r="A1221" s="15">
        <v>1366</v>
      </c>
      <c r="B1221" s="16">
        <v>301</v>
      </c>
      <c r="C1221" s="17" t="s">
        <v>64</v>
      </c>
      <c r="D1221" s="18">
        <v>1060103081</v>
      </c>
      <c r="E1221" s="18">
        <v>1060103081</v>
      </c>
      <c r="F1221" s="18">
        <v>1060103081</v>
      </c>
      <c r="G1221" s="17" t="s">
        <v>6077</v>
      </c>
      <c r="H1221" s="16" t="s">
        <v>3597</v>
      </c>
      <c r="I1221" s="35" t="s">
        <v>3598</v>
      </c>
      <c r="J1221" s="16" t="s">
        <v>74</v>
      </c>
      <c r="K1221" s="16" t="s">
        <v>3599</v>
      </c>
      <c r="L1221" s="16" t="s">
        <v>3600</v>
      </c>
      <c r="M1221" s="16" t="s">
        <v>463</v>
      </c>
      <c r="N1221" s="16" t="s">
        <v>464</v>
      </c>
      <c r="O1221" s="16" t="s">
        <v>465</v>
      </c>
    </row>
    <row r="1222" spans="1:15" hidden="1">
      <c r="A1222" s="15">
        <v>1367</v>
      </c>
      <c r="B1222" s="16">
        <v>301</v>
      </c>
      <c r="C1222" s="17" t="s">
        <v>112</v>
      </c>
      <c r="D1222" s="18">
        <v>1060103601</v>
      </c>
      <c r="E1222" s="18">
        <v>1060103601</v>
      </c>
      <c r="F1222" s="18">
        <v>1060103601</v>
      </c>
      <c r="G1222" s="17" t="s">
        <v>6080</v>
      </c>
      <c r="H1222" s="16" t="s">
        <v>3597</v>
      </c>
      <c r="I1222" s="35" t="s">
        <v>3598</v>
      </c>
      <c r="J1222" s="16" t="s">
        <v>74</v>
      </c>
      <c r="K1222" s="16" t="s">
        <v>3599</v>
      </c>
      <c r="L1222" s="16" t="s">
        <v>3600</v>
      </c>
      <c r="M1222" s="16" t="s">
        <v>463</v>
      </c>
      <c r="N1222" s="16" t="s">
        <v>3907</v>
      </c>
      <c r="O1222" s="16" t="s">
        <v>465</v>
      </c>
    </row>
    <row r="1223" spans="1:15" hidden="1">
      <c r="A1223" s="15">
        <v>1368</v>
      </c>
      <c r="B1223" s="16">
        <v>301</v>
      </c>
      <c r="C1223" s="17" t="s">
        <v>64</v>
      </c>
      <c r="D1223" s="18">
        <v>1236438201</v>
      </c>
      <c r="E1223" s="18">
        <v>1236438201</v>
      </c>
      <c r="F1223" s="18">
        <v>1236438201</v>
      </c>
      <c r="G1223" s="17" t="s">
        <v>6083</v>
      </c>
      <c r="H1223" s="16" t="s">
        <v>3597</v>
      </c>
      <c r="I1223" s="35" t="s">
        <v>3598</v>
      </c>
      <c r="J1223" s="16" t="s">
        <v>74</v>
      </c>
      <c r="K1223" s="16" t="s">
        <v>3599</v>
      </c>
      <c r="L1223" s="16" t="s">
        <v>3600</v>
      </c>
      <c r="M1223" s="16" t="s">
        <v>339</v>
      </c>
      <c r="N1223" s="16" t="s">
        <v>4188</v>
      </c>
      <c r="O1223" s="16" t="s">
        <v>341</v>
      </c>
    </row>
    <row r="1224" spans="1:15" hidden="1">
      <c r="A1224" s="15">
        <v>1369</v>
      </c>
      <c r="B1224" s="16">
        <v>301</v>
      </c>
      <c r="C1224" s="17" t="s">
        <v>64</v>
      </c>
      <c r="D1224" s="18">
        <v>1144160875</v>
      </c>
      <c r="E1224" s="18">
        <v>1144160875</v>
      </c>
      <c r="F1224" s="18">
        <v>1144160875</v>
      </c>
      <c r="G1224" s="17" t="s">
        <v>6086</v>
      </c>
      <c r="H1224" s="16" t="s">
        <v>3597</v>
      </c>
      <c r="I1224" s="35" t="s">
        <v>3598</v>
      </c>
      <c r="J1224" s="16" t="s">
        <v>74</v>
      </c>
      <c r="K1224" s="16" t="s">
        <v>3599</v>
      </c>
      <c r="L1224" s="16" t="s">
        <v>3600</v>
      </c>
      <c r="M1224" s="16" t="s">
        <v>433</v>
      </c>
      <c r="N1224" s="16" t="s">
        <v>434</v>
      </c>
      <c r="O1224" s="16" t="s">
        <v>435</v>
      </c>
    </row>
    <row r="1225" spans="1:15">
      <c r="A1225" s="15">
        <v>1370</v>
      </c>
      <c r="B1225" s="16">
        <v>301</v>
      </c>
      <c r="C1225" s="17" t="s">
        <v>64</v>
      </c>
      <c r="D1225" s="18">
        <v>1037267193</v>
      </c>
      <c r="E1225" s="18" t="e">
        <v>#N/A</v>
      </c>
      <c r="F1225" s="18">
        <v>1037267193</v>
      </c>
      <c r="G1225" s="17" t="s">
        <v>6092</v>
      </c>
      <c r="H1225" s="16" t="s">
        <v>3597</v>
      </c>
      <c r="I1225" s="35" t="s">
        <v>3598</v>
      </c>
      <c r="J1225" s="16" t="s">
        <v>74</v>
      </c>
      <c r="K1225" s="16" t="s">
        <v>3599</v>
      </c>
      <c r="L1225" s="16" t="s">
        <v>3600</v>
      </c>
      <c r="M1225" s="16" t="s">
        <v>76</v>
      </c>
      <c r="N1225" s="16" t="s">
        <v>76</v>
      </c>
      <c r="O1225" s="16" t="s">
        <v>76</v>
      </c>
    </row>
    <row r="1226" spans="1:15" hidden="1">
      <c r="A1226" s="15">
        <v>1371</v>
      </c>
      <c r="B1226" s="16">
        <v>301</v>
      </c>
      <c r="C1226" s="17" t="s">
        <v>64</v>
      </c>
      <c r="D1226" s="18">
        <v>1060802691</v>
      </c>
      <c r="E1226" s="18">
        <v>1060802691</v>
      </c>
      <c r="F1226" s="18">
        <v>1060802691</v>
      </c>
      <c r="G1226" s="17" t="s">
        <v>6096</v>
      </c>
      <c r="H1226" s="16" t="s">
        <v>3597</v>
      </c>
      <c r="I1226" s="35" t="s">
        <v>3598</v>
      </c>
      <c r="J1226" s="16" t="s">
        <v>74</v>
      </c>
      <c r="K1226" s="16" t="s">
        <v>3599</v>
      </c>
      <c r="L1226" s="16" t="s">
        <v>3600</v>
      </c>
      <c r="M1226" s="16" t="s">
        <v>463</v>
      </c>
      <c r="N1226" s="16" t="s">
        <v>464</v>
      </c>
      <c r="O1226" s="16" t="s">
        <v>465</v>
      </c>
    </row>
    <row r="1227" spans="1:15" hidden="1">
      <c r="A1227" s="15">
        <v>1372</v>
      </c>
      <c r="B1227" s="16">
        <v>301</v>
      </c>
      <c r="C1227" s="17" t="s">
        <v>112</v>
      </c>
      <c r="D1227" s="18">
        <v>1061016235</v>
      </c>
      <c r="E1227" s="18">
        <v>1061016235</v>
      </c>
      <c r="F1227" s="18">
        <v>1061016235</v>
      </c>
      <c r="G1227" s="17" t="s">
        <v>6099</v>
      </c>
      <c r="H1227" s="16" t="s">
        <v>3597</v>
      </c>
      <c r="I1227" s="35" t="s">
        <v>3598</v>
      </c>
      <c r="J1227" s="16" t="s">
        <v>74</v>
      </c>
      <c r="K1227" s="16" t="s">
        <v>3599</v>
      </c>
      <c r="L1227" s="16" t="s">
        <v>3600</v>
      </c>
      <c r="M1227" s="16" t="s">
        <v>433</v>
      </c>
      <c r="N1227" s="16" t="s">
        <v>434</v>
      </c>
      <c r="O1227" s="16" t="s">
        <v>435</v>
      </c>
    </row>
    <row r="1228" spans="1:15" hidden="1">
      <c r="A1228" s="15">
        <v>1374</v>
      </c>
      <c r="B1228" s="16">
        <v>301</v>
      </c>
      <c r="C1228" s="17" t="s">
        <v>64</v>
      </c>
      <c r="D1228" s="18">
        <v>1061431547</v>
      </c>
      <c r="E1228" s="18">
        <v>1061431547</v>
      </c>
      <c r="F1228" s="18">
        <v>1061431547</v>
      </c>
      <c r="G1228" s="17" t="s">
        <v>6102</v>
      </c>
      <c r="H1228" s="16" t="s">
        <v>3597</v>
      </c>
      <c r="I1228" s="35" t="s">
        <v>3598</v>
      </c>
      <c r="J1228" s="16" t="s">
        <v>74</v>
      </c>
      <c r="K1228" s="16" t="s">
        <v>3599</v>
      </c>
      <c r="L1228" s="16" t="s">
        <v>3600</v>
      </c>
      <c r="M1228" s="16" t="s">
        <v>478</v>
      </c>
      <c r="N1228" s="16" t="s">
        <v>6103</v>
      </c>
      <c r="O1228" s="16" t="s">
        <v>772</v>
      </c>
    </row>
    <row r="1229" spans="1:15" hidden="1">
      <c r="A1229" s="15">
        <v>1375</v>
      </c>
      <c r="B1229" s="16">
        <v>301</v>
      </c>
      <c r="C1229" s="17" t="s">
        <v>64</v>
      </c>
      <c r="D1229" s="18">
        <v>1061434534</v>
      </c>
      <c r="E1229" s="18">
        <v>1061434534</v>
      </c>
      <c r="F1229" s="18">
        <v>1061434534</v>
      </c>
      <c r="G1229" s="17" t="s">
        <v>6107</v>
      </c>
      <c r="H1229" s="16" t="s">
        <v>3597</v>
      </c>
      <c r="I1229" s="35" t="s">
        <v>3598</v>
      </c>
      <c r="J1229" s="16" t="s">
        <v>74</v>
      </c>
      <c r="K1229" s="16" t="s">
        <v>3599</v>
      </c>
      <c r="L1229" s="16" t="s">
        <v>3600</v>
      </c>
      <c r="M1229" s="16" t="s">
        <v>463</v>
      </c>
      <c r="N1229" s="16" t="s">
        <v>464</v>
      </c>
      <c r="O1229" s="16" t="s">
        <v>465</v>
      </c>
    </row>
    <row r="1230" spans="1:15" hidden="1">
      <c r="A1230" s="15">
        <v>1376</v>
      </c>
      <c r="B1230" s="16">
        <v>301</v>
      </c>
      <c r="C1230" s="17" t="s">
        <v>64</v>
      </c>
      <c r="D1230" s="18">
        <v>1061501706</v>
      </c>
      <c r="E1230" s="18">
        <v>1061501706</v>
      </c>
      <c r="F1230" s="18">
        <v>1061501706</v>
      </c>
      <c r="G1230" s="17" t="s">
        <v>6111</v>
      </c>
      <c r="H1230" s="16" t="s">
        <v>3597</v>
      </c>
      <c r="I1230" s="35" t="s">
        <v>3598</v>
      </c>
      <c r="J1230" s="16" t="s">
        <v>74</v>
      </c>
      <c r="K1230" s="16" t="s">
        <v>3599</v>
      </c>
      <c r="L1230" s="16" t="s">
        <v>3600</v>
      </c>
      <c r="M1230" s="16" t="s">
        <v>433</v>
      </c>
      <c r="N1230" s="16" t="s">
        <v>4668</v>
      </c>
      <c r="O1230" s="16" t="s">
        <v>435</v>
      </c>
    </row>
    <row r="1231" spans="1:15" hidden="1">
      <c r="A1231" s="15">
        <v>1377</v>
      </c>
      <c r="B1231" s="16">
        <v>301</v>
      </c>
      <c r="C1231" s="17" t="s">
        <v>64</v>
      </c>
      <c r="D1231" s="18">
        <v>1061709396</v>
      </c>
      <c r="E1231" s="18">
        <v>1061709396</v>
      </c>
      <c r="F1231" s="18">
        <v>1061709396</v>
      </c>
      <c r="G1231" s="17" t="s">
        <v>6115</v>
      </c>
      <c r="H1231" s="16" t="s">
        <v>3597</v>
      </c>
      <c r="I1231" s="35" t="s">
        <v>3598</v>
      </c>
      <c r="J1231" s="16" t="s">
        <v>74</v>
      </c>
      <c r="K1231" s="16" t="s">
        <v>3599</v>
      </c>
      <c r="L1231" s="16" t="s">
        <v>3600</v>
      </c>
      <c r="M1231" s="16" t="s">
        <v>433</v>
      </c>
      <c r="N1231" s="16" t="s">
        <v>434</v>
      </c>
      <c r="O1231" s="16" t="s">
        <v>435</v>
      </c>
    </row>
    <row r="1232" spans="1:15">
      <c r="A1232" s="15">
        <v>1378</v>
      </c>
      <c r="B1232" s="16">
        <v>301</v>
      </c>
      <c r="C1232" s="17" t="s">
        <v>64</v>
      </c>
      <c r="D1232" s="18">
        <v>1061716168</v>
      </c>
      <c r="E1232" s="18" t="e">
        <v>#N/A</v>
      </c>
      <c r="F1232" s="18">
        <v>1061716168</v>
      </c>
      <c r="G1232" s="17" t="s">
        <v>6119</v>
      </c>
      <c r="H1232" s="16" t="s">
        <v>3597</v>
      </c>
      <c r="I1232" s="35" t="s">
        <v>3598</v>
      </c>
      <c r="J1232" s="16" t="s">
        <v>74</v>
      </c>
      <c r="K1232" s="16" t="s">
        <v>3599</v>
      </c>
      <c r="L1232" s="16" t="s">
        <v>3600</v>
      </c>
      <c r="M1232" s="16" t="s">
        <v>463</v>
      </c>
      <c r="N1232" s="16" t="s">
        <v>464</v>
      </c>
      <c r="O1232" s="16" t="s">
        <v>465</v>
      </c>
    </row>
    <row r="1233" spans="1:15">
      <c r="A1233" s="15">
        <v>1379</v>
      </c>
      <c r="B1233" s="16">
        <v>301</v>
      </c>
      <c r="C1233" s="17" t="s">
        <v>64</v>
      </c>
      <c r="D1233" s="18">
        <v>1030559431</v>
      </c>
      <c r="E1233" s="18" t="e">
        <v>#N/A</v>
      </c>
      <c r="F1233" s="18">
        <v>1030559431</v>
      </c>
      <c r="G1233" s="17" t="s">
        <v>6122</v>
      </c>
      <c r="H1233" s="16" t="s">
        <v>3597</v>
      </c>
      <c r="I1233" s="35" t="s">
        <v>3598</v>
      </c>
      <c r="J1233" s="16" t="s">
        <v>74</v>
      </c>
      <c r="K1233" s="16" t="s">
        <v>3599</v>
      </c>
      <c r="L1233" s="16" t="s">
        <v>3600</v>
      </c>
      <c r="M1233" s="16" t="s">
        <v>433</v>
      </c>
      <c r="N1233" s="16" t="s">
        <v>434</v>
      </c>
      <c r="O1233" s="16" t="s">
        <v>435</v>
      </c>
    </row>
    <row r="1234" spans="1:15" hidden="1">
      <c r="A1234" s="15">
        <v>1380</v>
      </c>
      <c r="B1234" s="16">
        <v>301</v>
      </c>
      <c r="C1234" s="17" t="s">
        <v>64</v>
      </c>
      <c r="D1234" s="18">
        <v>1061760174</v>
      </c>
      <c r="E1234" s="18">
        <v>1061760174</v>
      </c>
      <c r="F1234" s="18">
        <v>1061760174</v>
      </c>
      <c r="G1234" s="17" t="s">
        <v>6129</v>
      </c>
      <c r="H1234" s="16" t="s">
        <v>3597</v>
      </c>
      <c r="I1234" s="35" t="s">
        <v>3598</v>
      </c>
      <c r="J1234" s="16" t="s">
        <v>74</v>
      </c>
      <c r="K1234" s="16" t="s">
        <v>3599</v>
      </c>
      <c r="L1234" s="16" t="s">
        <v>3600</v>
      </c>
      <c r="M1234" s="16" t="s">
        <v>463</v>
      </c>
      <c r="N1234" s="16" t="s">
        <v>464</v>
      </c>
      <c r="O1234" s="16" t="s">
        <v>465</v>
      </c>
    </row>
    <row r="1235" spans="1:15" hidden="1">
      <c r="A1235" s="15">
        <v>1381</v>
      </c>
      <c r="B1235" s="16">
        <v>301</v>
      </c>
      <c r="C1235" s="17" t="s">
        <v>64</v>
      </c>
      <c r="D1235" s="18">
        <v>1061773083</v>
      </c>
      <c r="E1235" s="18">
        <v>1061773083</v>
      </c>
      <c r="F1235" s="18">
        <v>1061773083</v>
      </c>
      <c r="G1235" s="17" t="s">
        <v>6134</v>
      </c>
      <c r="H1235" s="16" t="s">
        <v>3597</v>
      </c>
      <c r="I1235" s="35" t="s">
        <v>3598</v>
      </c>
      <c r="J1235" s="16" t="s">
        <v>74</v>
      </c>
      <c r="K1235" s="16" t="s">
        <v>3599</v>
      </c>
      <c r="L1235" s="16" t="s">
        <v>3600</v>
      </c>
      <c r="M1235" s="16" t="s">
        <v>463</v>
      </c>
      <c r="N1235" s="16" t="s">
        <v>464</v>
      </c>
      <c r="O1235" s="16" t="s">
        <v>465</v>
      </c>
    </row>
    <row r="1236" spans="1:15" hidden="1">
      <c r="A1236" s="15">
        <v>1382</v>
      </c>
      <c r="B1236" s="16">
        <v>301</v>
      </c>
      <c r="C1236" s="17" t="s">
        <v>64</v>
      </c>
      <c r="D1236" s="18">
        <v>1061780639</v>
      </c>
      <c r="E1236" s="18">
        <v>1061780639</v>
      </c>
      <c r="F1236" s="18">
        <v>1061780639</v>
      </c>
      <c r="G1236" s="17" t="s">
        <v>6137</v>
      </c>
      <c r="H1236" s="16" t="s">
        <v>3597</v>
      </c>
      <c r="I1236" s="35" t="s">
        <v>3598</v>
      </c>
      <c r="J1236" s="16" t="s">
        <v>74</v>
      </c>
      <c r="K1236" s="16" t="s">
        <v>3599</v>
      </c>
      <c r="L1236" s="16" t="s">
        <v>3600</v>
      </c>
      <c r="M1236" s="16" t="s">
        <v>76</v>
      </c>
      <c r="N1236" s="16" t="s">
        <v>76</v>
      </c>
      <c r="O1236" s="16" t="s">
        <v>76</v>
      </c>
    </row>
    <row r="1237" spans="1:15" hidden="1">
      <c r="A1237" s="15">
        <v>1383</v>
      </c>
      <c r="B1237" s="16">
        <v>301</v>
      </c>
      <c r="C1237" s="17" t="s">
        <v>112</v>
      </c>
      <c r="D1237" s="18">
        <v>1045108792</v>
      </c>
      <c r="E1237" s="18">
        <v>1045108792</v>
      </c>
      <c r="F1237" s="18">
        <v>1045108792</v>
      </c>
      <c r="G1237" s="17" t="s">
        <v>6141</v>
      </c>
      <c r="H1237" s="16" t="s">
        <v>3597</v>
      </c>
      <c r="I1237" s="35" t="s">
        <v>3598</v>
      </c>
      <c r="J1237" s="16" t="s">
        <v>74</v>
      </c>
      <c r="K1237" s="16" t="s">
        <v>3599</v>
      </c>
      <c r="L1237" s="16" t="s">
        <v>3600</v>
      </c>
      <c r="M1237" s="16" t="s">
        <v>76</v>
      </c>
      <c r="N1237" s="16" t="s">
        <v>76</v>
      </c>
      <c r="O1237" s="16" t="s">
        <v>76</v>
      </c>
    </row>
    <row r="1238" spans="1:15">
      <c r="A1238" s="15">
        <v>1384</v>
      </c>
      <c r="B1238" s="16">
        <v>301</v>
      </c>
      <c r="C1238" s="17" t="s">
        <v>64</v>
      </c>
      <c r="D1238" s="18">
        <v>1061791366</v>
      </c>
      <c r="E1238" s="18" t="e">
        <v>#N/A</v>
      </c>
      <c r="F1238" s="18" t="e">
        <v>#N/A</v>
      </c>
      <c r="G1238" s="17" t="s">
        <v>6145</v>
      </c>
      <c r="H1238" s="16" t="s">
        <v>3597</v>
      </c>
      <c r="I1238" s="35" t="s">
        <v>3598</v>
      </c>
      <c r="J1238" s="16" t="s">
        <v>74</v>
      </c>
      <c r="K1238" s="16" t="s">
        <v>3599</v>
      </c>
      <c r="L1238" s="16" t="s">
        <v>3600</v>
      </c>
      <c r="M1238" s="16" t="s">
        <v>433</v>
      </c>
      <c r="N1238" s="16" t="s">
        <v>434</v>
      </c>
      <c r="O1238" s="16" t="s">
        <v>435</v>
      </c>
    </row>
    <row r="1239" spans="1:15" hidden="1">
      <c r="A1239" s="15">
        <v>1385</v>
      </c>
      <c r="B1239" s="16">
        <v>301</v>
      </c>
      <c r="C1239" s="17" t="s">
        <v>64</v>
      </c>
      <c r="D1239" s="18">
        <v>1062078847</v>
      </c>
      <c r="E1239" s="18">
        <v>1062078847</v>
      </c>
      <c r="F1239" s="18">
        <v>1062078847</v>
      </c>
      <c r="G1239" s="17" t="s">
        <v>6147</v>
      </c>
      <c r="H1239" s="16" t="s">
        <v>3597</v>
      </c>
      <c r="I1239" s="35" t="s">
        <v>3598</v>
      </c>
      <c r="J1239" s="16" t="s">
        <v>74</v>
      </c>
      <c r="K1239" s="16" t="s">
        <v>3599</v>
      </c>
      <c r="L1239" s="16" t="s">
        <v>3600</v>
      </c>
      <c r="M1239" s="16" t="s">
        <v>463</v>
      </c>
      <c r="N1239" s="16" t="s">
        <v>3902</v>
      </c>
      <c r="O1239" s="16" t="s">
        <v>465</v>
      </c>
    </row>
    <row r="1240" spans="1:15">
      <c r="A1240" s="15">
        <v>1387</v>
      </c>
      <c r="B1240" s="16">
        <v>301</v>
      </c>
      <c r="C1240" s="17" t="s">
        <v>112</v>
      </c>
      <c r="D1240" s="18">
        <v>1045077840</v>
      </c>
      <c r="E1240" s="18" t="e">
        <v>#N/A</v>
      </c>
      <c r="F1240" s="18">
        <v>1045077840</v>
      </c>
      <c r="G1240" s="17" t="s">
        <v>6150</v>
      </c>
      <c r="H1240" s="16" t="s">
        <v>3597</v>
      </c>
      <c r="I1240" s="35" t="s">
        <v>3598</v>
      </c>
      <c r="J1240" s="16" t="s">
        <v>74</v>
      </c>
      <c r="K1240" s="16" t="s">
        <v>3599</v>
      </c>
      <c r="L1240" s="16" t="s">
        <v>3600</v>
      </c>
      <c r="M1240" s="16" t="s">
        <v>190</v>
      </c>
      <c r="N1240" s="16" t="s">
        <v>1085</v>
      </c>
      <c r="O1240" s="16" t="s">
        <v>1086</v>
      </c>
    </row>
    <row r="1241" spans="1:15" hidden="1">
      <c r="A1241" s="15">
        <v>1388</v>
      </c>
      <c r="B1241" s="16">
        <v>301</v>
      </c>
      <c r="C1241" s="17" t="s">
        <v>64</v>
      </c>
      <c r="D1241" s="18">
        <v>1062319588</v>
      </c>
      <c r="E1241" s="18">
        <v>1062319588</v>
      </c>
      <c r="F1241" s="18">
        <v>1062319588</v>
      </c>
      <c r="G1241" s="17" t="s">
        <v>6153</v>
      </c>
      <c r="H1241" s="16" t="s">
        <v>3597</v>
      </c>
      <c r="I1241" s="35" t="s">
        <v>3598</v>
      </c>
      <c r="J1241" s="16" t="s">
        <v>74</v>
      </c>
      <c r="K1241" s="16" t="s">
        <v>3599</v>
      </c>
      <c r="L1241" s="16" t="s">
        <v>3600</v>
      </c>
      <c r="M1241" s="16" t="s">
        <v>433</v>
      </c>
      <c r="N1241" s="16" t="s">
        <v>434</v>
      </c>
      <c r="O1241" s="16" t="s">
        <v>435</v>
      </c>
    </row>
    <row r="1242" spans="1:15" hidden="1">
      <c r="A1242" s="15">
        <v>1389</v>
      </c>
      <c r="B1242" s="16">
        <v>301</v>
      </c>
      <c r="C1242" s="17" t="s">
        <v>64</v>
      </c>
      <c r="D1242" s="18">
        <v>1062330112</v>
      </c>
      <c r="E1242" s="18">
        <v>1062330112</v>
      </c>
      <c r="F1242" s="18">
        <v>1062330112</v>
      </c>
      <c r="G1242" s="17" t="s">
        <v>6156</v>
      </c>
      <c r="H1242" s="16" t="s">
        <v>3597</v>
      </c>
      <c r="I1242" s="35" t="s">
        <v>3598</v>
      </c>
      <c r="J1242" s="16" t="s">
        <v>74</v>
      </c>
      <c r="K1242" s="16" t="s">
        <v>3599</v>
      </c>
      <c r="L1242" s="16" t="s">
        <v>3600</v>
      </c>
      <c r="M1242" s="16" t="s">
        <v>463</v>
      </c>
      <c r="N1242" s="16" t="s">
        <v>3907</v>
      </c>
      <c r="O1242" s="16" t="s">
        <v>465</v>
      </c>
    </row>
    <row r="1243" spans="1:15" hidden="1">
      <c r="A1243" s="15">
        <v>1390</v>
      </c>
      <c r="B1243" s="16">
        <v>301</v>
      </c>
      <c r="C1243" s="17" t="s">
        <v>64</v>
      </c>
      <c r="D1243" s="18">
        <v>1061222242</v>
      </c>
      <c r="E1243" s="18">
        <v>1061222242</v>
      </c>
      <c r="F1243" s="18">
        <v>1061222242</v>
      </c>
      <c r="G1243" s="17" t="s">
        <v>6160</v>
      </c>
      <c r="H1243" s="16" t="s">
        <v>3597</v>
      </c>
      <c r="I1243" s="35" t="s">
        <v>3598</v>
      </c>
      <c r="J1243" s="16" t="s">
        <v>74</v>
      </c>
      <c r="K1243" s="16" t="s">
        <v>3599</v>
      </c>
      <c r="L1243" s="16" t="s">
        <v>3600</v>
      </c>
      <c r="M1243" s="16" t="s">
        <v>463</v>
      </c>
      <c r="N1243" s="16" t="s">
        <v>464</v>
      </c>
      <c r="O1243" s="16" t="s">
        <v>465</v>
      </c>
    </row>
    <row r="1244" spans="1:15" hidden="1">
      <c r="A1244" s="15">
        <v>1391</v>
      </c>
      <c r="B1244" s="16">
        <v>301</v>
      </c>
      <c r="C1244" s="17" t="s">
        <v>64</v>
      </c>
      <c r="D1244" s="18">
        <v>1063807080</v>
      </c>
      <c r="E1244" s="18">
        <v>1063807080</v>
      </c>
      <c r="F1244" s="18" t="e">
        <v>#N/A</v>
      </c>
      <c r="G1244" s="17" t="s">
        <v>6163</v>
      </c>
      <c r="H1244" s="16" t="s">
        <v>3597</v>
      </c>
      <c r="I1244" s="35" t="s">
        <v>3598</v>
      </c>
      <c r="J1244" s="16" t="s">
        <v>74</v>
      </c>
      <c r="K1244" s="16" t="s">
        <v>3599</v>
      </c>
      <c r="L1244" s="16" t="s">
        <v>3600</v>
      </c>
      <c r="M1244" s="16" t="s">
        <v>463</v>
      </c>
      <c r="N1244" s="16" t="s">
        <v>464</v>
      </c>
      <c r="O1244" s="16" t="s">
        <v>465</v>
      </c>
    </row>
    <row r="1245" spans="1:15" hidden="1">
      <c r="A1245" s="15">
        <v>1392</v>
      </c>
      <c r="B1245" s="16">
        <v>301</v>
      </c>
      <c r="C1245" s="17" t="s">
        <v>64</v>
      </c>
      <c r="D1245" s="18">
        <v>7061944</v>
      </c>
      <c r="E1245" s="18">
        <v>7061944</v>
      </c>
      <c r="F1245" s="18">
        <v>7061944</v>
      </c>
      <c r="G1245" s="17" t="s">
        <v>6166</v>
      </c>
      <c r="H1245" s="16" t="s">
        <v>3597</v>
      </c>
      <c r="I1245" s="35" t="s">
        <v>3598</v>
      </c>
      <c r="J1245" s="16" t="s">
        <v>74</v>
      </c>
      <c r="K1245" s="16" t="s">
        <v>3599</v>
      </c>
      <c r="L1245" s="16" t="s">
        <v>3600</v>
      </c>
      <c r="M1245" s="16" t="s">
        <v>145</v>
      </c>
      <c r="N1245" s="16" t="s">
        <v>1314</v>
      </c>
      <c r="O1245" s="16" t="s">
        <v>559</v>
      </c>
    </row>
    <row r="1246" spans="1:15">
      <c r="A1246" s="15">
        <v>1393</v>
      </c>
      <c r="B1246" s="16">
        <v>301</v>
      </c>
      <c r="C1246" s="17" t="s">
        <v>64</v>
      </c>
      <c r="D1246" s="18">
        <v>1064429993</v>
      </c>
      <c r="E1246" s="18" t="e">
        <v>#N/A</v>
      </c>
      <c r="F1246" s="18">
        <v>1064429993</v>
      </c>
      <c r="G1246" s="17" t="s">
        <v>6171</v>
      </c>
      <c r="H1246" s="16" t="s">
        <v>3597</v>
      </c>
      <c r="I1246" s="35" t="s">
        <v>3598</v>
      </c>
      <c r="J1246" s="16" t="s">
        <v>74</v>
      </c>
      <c r="K1246" s="16" t="s">
        <v>3599</v>
      </c>
      <c r="L1246" s="16" t="s">
        <v>3600</v>
      </c>
      <c r="M1246" s="16" t="s">
        <v>463</v>
      </c>
      <c r="N1246" s="16" t="s">
        <v>464</v>
      </c>
      <c r="O1246" s="16" t="s">
        <v>465</v>
      </c>
    </row>
    <row r="1247" spans="1:15" hidden="1">
      <c r="A1247" s="15">
        <v>1394</v>
      </c>
      <c r="B1247" s="16">
        <v>301</v>
      </c>
      <c r="C1247" s="17" t="s">
        <v>112</v>
      </c>
      <c r="D1247" s="18">
        <v>1007757469</v>
      </c>
      <c r="E1247" s="18">
        <v>1007757469</v>
      </c>
      <c r="F1247" s="18">
        <v>1007757469</v>
      </c>
      <c r="G1247" s="17" t="s">
        <v>6174</v>
      </c>
      <c r="H1247" s="16" t="s">
        <v>3597</v>
      </c>
      <c r="I1247" s="35" t="s">
        <v>3598</v>
      </c>
      <c r="J1247" s="16" t="s">
        <v>74</v>
      </c>
      <c r="K1247" s="16" t="s">
        <v>3599</v>
      </c>
      <c r="L1247" s="16" t="s">
        <v>3600</v>
      </c>
      <c r="M1247" s="16" t="s">
        <v>76</v>
      </c>
      <c r="N1247" s="16" t="s">
        <v>76</v>
      </c>
      <c r="O1247" s="16" t="s">
        <v>76</v>
      </c>
    </row>
    <row r="1248" spans="1:15" hidden="1">
      <c r="A1248" s="15">
        <v>1395</v>
      </c>
      <c r="B1248" s="16">
        <v>301</v>
      </c>
      <c r="C1248" s="17" t="s">
        <v>64</v>
      </c>
      <c r="D1248" s="18">
        <v>3064744</v>
      </c>
      <c r="E1248" s="18">
        <v>3064744</v>
      </c>
      <c r="F1248" s="18">
        <v>3064744</v>
      </c>
      <c r="G1248" s="17" t="s">
        <v>6178</v>
      </c>
      <c r="H1248" s="16" t="s">
        <v>3597</v>
      </c>
      <c r="I1248" s="35" t="s">
        <v>3598</v>
      </c>
      <c r="J1248" s="16" t="s">
        <v>74</v>
      </c>
      <c r="K1248" s="16" t="s">
        <v>3599</v>
      </c>
      <c r="L1248" s="16" t="s">
        <v>3600</v>
      </c>
      <c r="M1248" s="16" t="s">
        <v>76</v>
      </c>
      <c r="N1248" s="16" t="s">
        <v>76</v>
      </c>
      <c r="O1248" s="16" t="s">
        <v>76</v>
      </c>
    </row>
    <row r="1249" spans="1:15" hidden="1">
      <c r="A1249" s="15">
        <v>1396</v>
      </c>
      <c r="B1249" s="16">
        <v>301</v>
      </c>
      <c r="C1249" s="17" t="s">
        <v>64</v>
      </c>
      <c r="D1249" s="18">
        <v>1065624368</v>
      </c>
      <c r="E1249" s="18">
        <v>1065624368</v>
      </c>
      <c r="F1249" s="18">
        <v>1065624368</v>
      </c>
      <c r="G1249" s="17" t="s">
        <v>6183</v>
      </c>
      <c r="H1249" s="16" t="s">
        <v>3597</v>
      </c>
      <c r="I1249" s="35" t="s">
        <v>3598</v>
      </c>
      <c r="J1249" s="16" t="s">
        <v>74</v>
      </c>
      <c r="K1249" s="16" t="s">
        <v>3599</v>
      </c>
      <c r="L1249" s="16" t="s">
        <v>3600</v>
      </c>
      <c r="M1249" s="16" t="s">
        <v>421</v>
      </c>
      <c r="N1249" s="16" t="s">
        <v>2300</v>
      </c>
      <c r="O1249" s="16" t="s">
        <v>423</v>
      </c>
    </row>
    <row r="1250" spans="1:15" hidden="1">
      <c r="A1250" s="15">
        <v>1397</v>
      </c>
      <c r="B1250" s="16">
        <v>301</v>
      </c>
      <c r="C1250" s="17" t="s">
        <v>64</v>
      </c>
      <c r="D1250" s="18">
        <v>1066175217</v>
      </c>
      <c r="E1250" s="18">
        <v>1066175217</v>
      </c>
      <c r="F1250" s="18">
        <v>1066175217</v>
      </c>
      <c r="G1250" s="17" t="s">
        <v>6186</v>
      </c>
      <c r="H1250" s="16" t="s">
        <v>3597</v>
      </c>
      <c r="I1250" s="35" t="s">
        <v>3598</v>
      </c>
      <c r="J1250" s="16" t="s">
        <v>74</v>
      </c>
      <c r="K1250" s="16" t="s">
        <v>3599</v>
      </c>
      <c r="L1250" s="16" t="s">
        <v>3600</v>
      </c>
      <c r="M1250" s="16" t="s">
        <v>190</v>
      </c>
      <c r="N1250" s="16" t="s">
        <v>645</v>
      </c>
      <c r="O1250" s="16" t="s">
        <v>646</v>
      </c>
    </row>
    <row r="1251" spans="1:15">
      <c r="A1251" s="15">
        <v>1398</v>
      </c>
      <c r="B1251" s="16">
        <v>301</v>
      </c>
      <c r="C1251" s="17" t="s">
        <v>64</v>
      </c>
      <c r="D1251" s="18">
        <v>1067461564</v>
      </c>
      <c r="E1251" s="18" t="e">
        <v>#N/A</v>
      </c>
      <c r="F1251" s="18">
        <v>1067461564</v>
      </c>
      <c r="G1251" s="17" t="s">
        <v>6191</v>
      </c>
      <c r="H1251" s="16" t="s">
        <v>3597</v>
      </c>
      <c r="I1251" s="35" t="s">
        <v>3598</v>
      </c>
      <c r="J1251" s="16" t="s">
        <v>74</v>
      </c>
      <c r="K1251" s="16" t="s">
        <v>3599</v>
      </c>
      <c r="L1251" s="16" t="s">
        <v>3600</v>
      </c>
      <c r="M1251" s="16" t="s">
        <v>463</v>
      </c>
      <c r="N1251" s="16" t="s">
        <v>4664</v>
      </c>
      <c r="O1251" s="16" t="s">
        <v>465</v>
      </c>
    </row>
    <row r="1252" spans="1:15" hidden="1">
      <c r="A1252" s="15">
        <v>1399</v>
      </c>
      <c r="B1252" s="16">
        <v>301</v>
      </c>
      <c r="C1252" s="17" t="s">
        <v>64</v>
      </c>
      <c r="D1252" s="18">
        <v>1067526163</v>
      </c>
      <c r="E1252" s="18">
        <v>1067526163</v>
      </c>
      <c r="F1252" s="18">
        <v>1067526163</v>
      </c>
      <c r="G1252" s="17" t="s">
        <v>6195</v>
      </c>
      <c r="H1252" s="16" t="s">
        <v>3597</v>
      </c>
      <c r="I1252" s="35" t="s">
        <v>3598</v>
      </c>
      <c r="J1252" s="16" t="s">
        <v>74</v>
      </c>
      <c r="K1252" s="16" t="s">
        <v>3599</v>
      </c>
      <c r="L1252" s="16" t="s">
        <v>3600</v>
      </c>
      <c r="M1252" s="16" t="s">
        <v>463</v>
      </c>
      <c r="N1252" s="16" t="s">
        <v>464</v>
      </c>
      <c r="O1252" s="16" t="s">
        <v>465</v>
      </c>
    </row>
    <row r="1253" spans="1:15" hidden="1">
      <c r="A1253" s="15">
        <v>1400</v>
      </c>
      <c r="B1253" s="16">
        <v>301</v>
      </c>
      <c r="C1253" s="17" t="s">
        <v>64</v>
      </c>
      <c r="D1253" s="18">
        <v>1067533294</v>
      </c>
      <c r="E1253" s="18">
        <v>1067533294</v>
      </c>
      <c r="F1253" s="18">
        <v>1067533294</v>
      </c>
      <c r="G1253" s="17" t="s">
        <v>6199</v>
      </c>
      <c r="H1253" s="16" t="s">
        <v>3597</v>
      </c>
      <c r="I1253" s="35" t="s">
        <v>3598</v>
      </c>
      <c r="J1253" s="16" t="s">
        <v>74</v>
      </c>
      <c r="K1253" s="16" t="s">
        <v>3599</v>
      </c>
      <c r="L1253" s="16" t="s">
        <v>3600</v>
      </c>
      <c r="M1253" s="16" t="s">
        <v>463</v>
      </c>
      <c r="N1253" s="16" t="s">
        <v>3902</v>
      </c>
      <c r="O1253" s="16" t="s">
        <v>465</v>
      </c>
    </row>
    <row r="1254" spans="1:15" hidden="1">
      <c r="A1254" s="15">
        <v>1401</v>
      </c>
      <c r="B1254" s="16">
        <v>301</v>
      </c>
      <c r="C1254" s="17" t="s">
        <v>64</v>
      </c>
      <c r="D1254" s="18">
        <v>1067815694</v>
      </c>
      <c r="E1254" s="18">
        <v>1067815694</v>
      </c>
      <c r="F1254" s="18">
        <v>1067815694</v>
      </c>
      <c r="G1254" s="17" t="s">
        <v>6202</v>
      </c>
      <c r="H1254" s="16" t="s">
        <v>3597</v>
      </c>
      <c r="I1254" s="35" t="s">
        <v>3598</v>
      </c>
      <c r="J1254" s="16" t="s">
        <v>74</v>
      </c>
      <c r="K1254" s="16" t="s">
        <v>3599</v>
      </c>
      <c r="L1254" s="16" t="s">
        <v>3600</v>
      </c>
      <c r="M1254" s="16" t="s">
        <v>421</v>
      </c>
      <c r="N1254" s="16" t="s">
        <v>2300</v>
      </c>
      <c r="O1254" s="16" t="s">
        <v>423</v>
      </c>
    </row>
    <row r="1255" spans="1:15">
      <c r="A1255" s="15">
        <v>1402</v>
      </c>
      <c r="B1255" s="16">
        <v>301</v>
      </c>
      <c r="C1255" s="17" t="s">
        <v>64</v>
      </c>
      <c r="D1255" s="18">
        <v>1067908810</v>
      </c>
      <c r="E1255" s="18" t="e">
        <v>#N/A</v>
      </c>
      <c r="F1255" s="18">
        <v>1067908810</v>
      </c>
      <c r="G1255" s="17" t="s">
        <v>6205</v>
      </c>
      <c r="H1255" s="16" t="s">
        <v>3597</v>
      </c>
      <c r="I1255" s="35" t="s">
        <v>3598</v>
      </c>
      <c r="J1255" s="16" t="s">
        <v>74</v>
      </c>
      <c r="K1255" s="16" t="s">
        <v>3599</v>
      </c>
      <c r="L1255" s="16" t="s">
        <v>3600</v>
      </c>
      <c r="M1255" s="16" t="s">
        <v>190</v>
      </c>
      <c r="N1255" s="16" t="s">
        <v>1085</v>
      </c>
      <c r="O1255" s="16" t="s">
        <v>1086</v>
      </c>
    </row>
    <row r="1256" spans="1:15">
      <c r="A1256" s="15">
        <v>1403</v>
      </c>
      <c r="B1256" s="16">
        <v>301</v>
      </c>
      <c r="C1256" s="17" t="s">
        <v>64</v>
      </c>
      <c r="D1256" s="18">
        <v>1105061112</v>
      </c>
      <c r="E1256" s="18" t="e">
        <v>#N/A</v>
      </c>
      <c r="F1256" s="18" t="e">
        <v>#N/A</v>
      </c>
      <c r="G1256" s="17" t="s">
        <v>6210</v>
      </c>
      <c r="H1256" s="16" t="s">
        <v>3597</v>
      </c>
      <c r="I1256" s="35" t="s">
        <v>3598</v>
      </c>
      <c r="J1256" s="16" t="s">
        <v>74</v>
      </c>
      <c r="K1256" s="16" t="s">
        <v>3599</v>
      </c>
      <c r="L1256" s="16" t="s">
        <v>3600</v>
      </c>
      <c r="M1256" s="16" t="s">
        <v>76</v>
      </c>
      <c r="N1256" s="16" t="s">
        <v>76</v>
      </c>
      <c r="O1256" s="16" t="s">
        <v>76</v>
      </c>
    </row>
    <row r="1257" spans="1:15">
      <c r="A1257" s="15">
        <v>1404</v>
      </c>
      <c r="B1257" s="16">
        <v>301</v>
      </c>
      <c r="C1257" s="17" t="s">
        <v>64</v>
      </c>
      <c r="D1257" s="18">
        <v>1071630343</v>
      </c>
      <c r="E1257" s="18" t="e">
        <v>#N/A</v>
      </c>
      <c r="F1257" s="18" t="e">
        <v>#N/A</v>
      </c>
      <c r="G1257" s="17" t="s">
        <v>6214</v>
      </c>
      <c r="H1257" s="16" t="s">
        <v>3597</v>
      </c>
      <c r="I1257" s="35" t="s">
        <v>3598</v>
      </c>
      <c r="J1257" s="16" t="s">
        <v>74</v>
      </c>
      <c r="K1257" s="16" t="s">
        <v>3599</v>
      </c>
      <c r="L1257" s="16" t="s">
        <v>3600</v>
      </c>
      <c r="M1257" s="16" t="s">
        <v>433</v>
      </c>
      <c r="N1257" s="16" t="s">
        <v>662</v>
      </c>
      <c r="O1257" s="16" t="s">
        <v>663</v>
      </c>
    </row>
    <row r="1258" spans="1:15" hidden="1">
      <c r="A1258" s="15">
        <v>1405</v>
      </c>
      <c r="B1258" s="16">
        <v>301</v>
      </c>
      <c r="C1258" s="17" t="s">
        <v>64</v>
      </c>
      <c r="D1258" s="18">
        <v>1072896442</v>
      </c>
      <c r="E1258" s="18">
        <v>1072896442</v>
      </c>
      <c r="F1258" s="18">
        <v>1072896442</v>
      </c>
      <c r="G1258" s="17" t="s">
        <v>6217</v>
      </c>
      <c r="H1258" s="16" t="s">
        <v>3597</v>
      </c>
      <c r="I1258" s="35" t="s">
        <v>3598</v>
      </c>
      <c r="J1258" s="16" t="s">
        <v>74</v>
      </c>
      <c r="K1258" s="16" t="s">
        <v>3599</v>
      </c>
      <c r="L1258" s="16" t="s">
        <v>3600</v>
      </c>
      <c r="M1258" s="16" t="s">
        <v>671</v>
      </c>
      <c r="N1258" s="16" t="s">
        <v>4243</v>
      </c>
      <c r="O1258" s="16" t="s">
        <v>692</v>
      </c>
    </row>
    <row r="1259" spans="1:15">
      <c r="A1259" s="15">
        <v>1406</v>
      </c>
      <c r="B1259" s="16">
        <v>301</v>
      </c>
      <c r="C1259" s="17" t="s">
        <v>64</v>
      </c>
      <c r="D1259" s="18">
        <v>1073679810</v>
      </c>
      <c r="E1259" s="18" t="e">
        <v>#N/A</v>
      </c>
      <c r="F1259" s="18">
        <v>1073679810</v>
      </c>
      <c r="G1259" s="17" t="s">
        <v>6221</v>
      </c>
      <c r="H1259" s="16" t="s">
        <v>3597</v>
      </c>
      <c r="I1259" s="35" t="s">
        <v>3598</v>
      </c>
      <c r="J1259" s="16" t="s">
        <v>74</v>
      </c>
      <c r="K1259" s="16" t="s">
        <v>3599</v>
      </c>
      <c r="L1259" s="16" t="s">
        <v>3600</v>
      </c>
      <c r="M1259" s="16" t="s">
        <v>76</v>
      </c>
      <c r="N1259" s="16" t="s">
        <v>76</v>
      </c>
      <c r="O1259" s="16" t="s">
        <v>76</v>
      </c>
    </row>
    <row r="1260" spans="1:15">
      <c r="A1260" s="15">
        <v>1407</v>
      </c>
      <c r="B1260" s="16">
        <v>301</v>
      </c>
      <c r="C1260" s="17" t="s">
        <v>64</v>
      </c>
      <c r="D1260" s="18">
        <v>1073681843</v>
      </c>
      <c r="E1260" s="18" t="e">
        <v>#N/A</v>
      </c>
      <c r="F1260" s="18">
        <v>1073681843</v>
      </c>
      <c r="G1260" s="17" t="s">
        <v>6224</v>
      </c>
      <c r="H1260" s="16" t="s">
        <v>3597</v>
      </c>
      <c r="I1260" s="35" t="s">
        <v>3598</v>
      </c>
      <c r="J1260" s="16" t="s">
        <v>74</v>
      </c>
      <c r="K1260" s="16" t="s">
        <v>3599</v>
      </c>
      <c r="L1260" s="16" t="s">
        <v>3600</v>
      </c>
      <c r="M1260" s="16" t="s">
        <v>76</v>
      </c>
      <c r="N1260" s="16" t="s">
        <v>76</v>
      </c>
      <c r="O1260" s="16" t="s">
        <v>76</v>
      </c>
    </row>
    <row r="1261" spans="1:15" hidden="1">
      <c r="A1261" s="15">
        <v>1408</v>
      </c>
      <c r="B1261" s="16">
        <v>301</v>
      </c>
      <c r="C1261" s="17" t="s">
        <v>64</v>
      </c>
      <c r="D1261" s="18">
        <v>1073682031</v>
      </c>
      <c r="E1261" s="18">
        <v>1073682031</v>
      </c>
      <c r="F1261" s="18">
        <v>1073682031</v>
      </c>
      <c r="G1261" s="17" t="s">
        <v>6228</v>
      </c>
      <c r="H1261" s="16" t="s">
        <v>3597</v>
      </c>
      <c r="I1261" s="35" t="s">
        <v>3598</v>
      </c>
      <c r="J1261" s="16" t="s">
        <v>74</v>
      </c>
      <c r="K1261" s="16" t="s">
        <v>3599</v>
      </c>
      <c r="L1261" s="16" t="s">
        <v>3600</v>
      </c>
      <c r="M1261" s="16" t="s">
        <v>76</v>
      </c>
      <c r="N1261" s="16" t="s">
        <v>76</v>
      </c>
      <c r="O1261" s="16" t="s">
        <v>76</v>
      </c>
    </row>
    <row r="1262" spans="1:15" hidden="1">
      <c r="A1262" s="15">
        <v>1409</v>
      </c>
      <c r="B1262" s="16">
        <v>301</v>
      </c>
      <c r="C1262" s="17" t="s">
        <v>112</v>
      </c>
      <c r="D1262" s="18">
        <v>1073997287</v>
      </c>
      <c r="E1262" s="18">
        <v>1073997287</v>
      </c>
      <c r="F1262" s="18">
        <v>1073997287</v>
      </c>
      <c r="G1262" s="17" t="s">
        <v>6233</v>
      </c>
      <c r="H1262" s="16" t="s">
        <v>3597</v>
      </c>
      <c r="I1262" s="35" t="s">
        <v>3598</v>
      </c>
      <c r="J1262" s="16" t="s">
        <v>74</v>
      </c>
      <c r="K1262" s="16" t="s">
        <v>3599</v>
      </c>
      <c r="L1262" s="16" t="s">
        <v>3600</v>
      </c>
      <c r="M1262" s="16" t="s">
        <v>339</v>
      </c>
      <c r="N1262" s="16" t="s">
        <v>3825</v>
      </c>
      <c r="O1262" s="16" t="s">
        <v>341</v>
      </c>
    </row>
    <row r="1263" spans="1:15" hidden="1">
      <c r="A1263" s="15">
        <v>1410</v>
      </c>
      <c r="B1263" s="16">
        <v>301</v>
      </c>
      <c r="C1263" s="17" t="s">
        <v>64</v>
      </c>
      <c r="D1263" s="18">
        <v>1074576488</v>
      </c>
      <c r="E1263" s="18">
        <v>1074576488</v>
      </c>
      <c r="F1263" s="18">
        <v>1074576488</v>
      </c>
      <c r="G1263" s="17" t="s">
        <v>6236</v>
      </c>
      <c r="H1263" s="16" t="s">
        <v>3597</v>
      </c>
      <c r="I1263" s="35" t="s">
        <v>3598</v>
      </c>
      <c r="J1263" s="16" t="s">
        <v>74</v>
      </c>
      <c r="K1263" s="16" t="s">
        <v>3599</v>
      </c>
      <c r="L1263" s="16" t="s">
        <v>3600</v>
      </c>
      <c r="M1263" s="16" t="s">
        <v>478</v>
      </c>
      <c r="N1263" s="16" t="s">
        <v>3976</v>
      </c>
      <c r="O1263" s="16" t="s">
        <v>480</v>
      </c>
    </row>
    <row r="1264" spans="1:15" hidden="1">
      <c r="A1264" s="15">
        <v>1411</v>
      </c>
      <c r="B1264" s="16">
        <v>301</v>
      </c>
      <c r="C1264" s="17" t="s">
        <v>64</v>
      </c>
      <c r="D1264" s="18">
        <v>1075088520</v>
      </c>
      <c r="E1264" s="18">
        <v>1075088520</v>
      </c>
      <c r="F1264" s="18">
        <v>1075088520</v>
      </c>
      <c r="G1264" s="17" t="s">
        <v>6240</v>
      </c>
      <c r="H1264" s="16" t="s">
        <v>3597</v>
      </c>
      <c r="I1264" s="35" t="s">
        <v>3598</v>
      </c>
      <c r="J1264" s="16" t="s">
        <v>74</v>
      </c>
      <c r="K1264" s="16" t="s">
        <v>3599</v>
      </c>
      <c r="L1264" s="16" t="s">
        <v>3600</v>
      </c>
      <c r="M1264" s="16" t="s">
        <v>339</v>
      </c>
      <c r="N1264" s="16" t="s">
        <v>4188</v>
      </c>
      <c r="O1264" s="16" t="s">
        <v>341</v>
      </c>
    </row>
    <row r="1265" spans="1:15">
      <c r="A1265" s="15">
        <v>1412</v>
      </c>
      <c r="B1265" s="16">
        <v>301</v>
      </c>
      <c r="C1265" s="17" t="s">
        <v>64</v>
      </c>
      <c r="D1265" s="18">
        <v>1075218887</v>
      </c>
      <c r="E1265" s="18" t="e">
        <v>#N/A</v>
      </c>
      <c r="F1265" s="18">
        <v>1075218887</v>
      </c>
      <c r="G1265" s="17" t="s">
        <v>6244</v>
      </c>
      <c r="H1265" s="16" t="s">
        <v>3597</v>
      </c>
      <c r="I1265" s="35" t="s">
        <v>3598</v>
      </c>
      <c r="J1265" s="16" t="s">
        <v>74</v>
      </c>
      <c r="K1265" s="16" t="s">
        <v>3599</v>
      </c>
      <c r="L1265" s="16" t="s">
        <v>3600</v>
      </c>
      <c r="M1265" s="16" t="s">
        <v>1359</v>
      </c>
      <c r="N1265" s="16" t="s">
        <v>3752</v>
      </c>
      <c r="O1265" s="16" t="s">
        <v>1361</v>
      </c>
    </row>
    <row r="1266" spans="1:15">
      <c r="A1266" s="15">
        <v>1413</v>
      </c>
      <c r="B1266" s="16">
        <v>301</v>
      </c>
      <c r="C1266" s="17" t="s">
        <v>64</v>
      </c>
      <c r="D1266" s="18">
        <v>1075243460</v>
      </c>
      <c r="E1266" s="18" t="e">
        <v>#N/A</v>
      </c>
      <c r="F1266" s="18">
        <v>1075243460</v>
      </c>
      <c r="G1266" s="17" t="s">
        <v>6247</v>
      </c>
      <c r="H1266" s="16" t="s">
        <v>3597</v>
      </c>
      <c r="I1266" s="35" t="s">
        <v>3598</v>
      </c>
      <c r="J1266" s="16" t="s">
        <v>74</v>
      </c>
      <c r="K1266" s="16" t="s">
        <v>3599</v>
      </c>
      <c r="L1266" s="16" t="s">
        <v>3600</v>
      </c>
      <c r="M1266" s="16" t="s">
        <v>1359</v>
      </c>
      <c r="N1266" s="16" t="s">
        <v>1950</v>
      </c>
      <c r="O1266" s="16" t="s">
        <v>1951</v>
      </c>
    </row>
    <row r="1267" spans="1:15" hidden="1">
      <c r="A1267" s="15">
        <v>1414</v>
      </c>
      <c r="B1267" s="16">
        <v>301</v>
      </c>
      <c r="C1267" s="17" t="s">
        <v>64</v>
      </c>
      <c r="D1267" s="18">
        <v>1075244394</v>
      </c>
      <c r="E1267" s="18">
        <v>1075244394</v>
      </c>
      <c r="F1267" s="18">
        <v>1075244394</v>
      </c>
      <c r="G1267" s="17" t="s">
        <v>6250</v>
      </c>
      <c r="H1267" s="16" t="s">
        <v>3597</v>
      </c>
      <c r="I1267" s="35" t="s">
        <v>3598</v>
      </c>
      <c r="J1267" s="16" t="s">
        <v>74</v>
      </c>
      <c r="K1267" s="16" t="s">
        <v>3599</v>
      </c>
      <c r="L1267" s="16" t="s">
        <v>3600</v>
      </c>
      <c r="M1267" s="16" t="s">
        <v>478</v>
      </c>
      <c r="N1267" s="16" t="s">
        <v>771</v>
      </c>
      <c r="O1267" s="16" t="s">
        <v>772</v>
      </c>
    </row>
    <row r="1268" spans="1:15" hidden="1">
      <c r="A1268" s="15">
        <v>1415</v>
      </c>
      <c r="B1268" s="16">
        <v>301</v>
      </c>
      <c r="C1268" s="17" t="s">
        <v>64</v>
      </c>
      <c r="D1268" s="18">
        <v>1075267440</v>
      </c>
      <c r="E1268" s="18">
        <v>1075267440</v>
      </c>
      <c r="F1268" s="18">
        <v>1075267440</v>
      </c>
      <c r="G1268" s="17" t="s">
        <v>6255</v>
      </c>
      <c r="H1268" s="16" t="s">
        <v>3597</v>
      </c>
      <c r="I1268" s="35" t="s">
        <v>3598</v>
      </c>
      <c r="J1268" s="16" t="s">
        <v>74</v>
      </c>
      <c r="K1268" s="16" t="s">
        <v>3599</v>
      </c>
      <c r="L1268" s="16" t="s">
        <v>3600</v>
      </c>
      <c r="M1268" s="16" t="s">
        <v>463</v>
      </c>
      <c r="N1268" s="16" t="s">
        <v>6256</v>
      </c>
      <c r="O1268" s="16" t="s">
        <v>465</v>
      </c>
    </row>
    <row r="1269" spans="1:15" hidden="1">
      <c r="A1269" s="15">
        <v>1416</v>
      </c>
      <c r="B1269" s="16">
        <v>301</v>
      </c>
      <c r="C1269" s="17" t="s">
        <v>64</v>
      </c>
      <c r="D1269" s="18">
        <v>1004965655</v>
      </c>
      <c r="E1269" s="18">
        <v>1004965655</v>
      </c>
      <c r="F1269" s="18">
        <v>1004965655</v>
      </c>
      <c r="G1269" s="17" t="s">
        <v>6261</v>
      </c>
      <c r="H1269" s="16" t="s">
        <v>3597</v>
      </c>
      <c r="I1269" s="35" t="s">
        <v>3598</v>
      </c>
      <c r="J1269" s="16" t="s">
        <v>74</v>
      </c>
      <c r="K1269" s="16" t="s">
        <v>3599</v>
      </c>
      <c r="L1269" s="16" t="s">
        <v>3600</v>
      </c>
      <c r="M1269" s="16" t="s">
        <v>339</v>
      </c>
      <c r="N1269" s="16" t="s">
        <v>3825</v>
      </c>
      <c r="O1269" s="16" t="s">
        <v>341</v>
      </c>
    </row>
    <row r="1270" spans="1:15">
      <c r="A1270" s="15">
        <v>1418</v>
      </c>
      <c r="B1270" s="16">
        <v>301</v>
      </c>
      <c r="C1270" s="17" t="s">
        <v>112</v>
      </c>
      <c r="D1270" s="18">
        <v>1003373969</v>
      </c>
      <c r="E1270" s="18" t="e">
        <v>#N/A</v>
      </c>
      <c r="F1270" s="18">
        <v>1003373969</v>
      </c>
      <c r="G1270" s="17" t="s">
        <v>6264</v>
      </c>
      <c r="H1270" s="16" t="s">
        <v>3597</v>
      </c>
      <c r="I1270" s="35" t="s">
        <v>3598</v>
      </c>
      <c r="J1270" s="16" t="s">
        <v>74</v>
      </c>
      <c r="K1270" s="16" t="s">
        <v>3599</v>
      </c>
      <c r="L1270" s="16" t="s">
        <v>3600</v>
      </c>
      <c r="M1270" s="16" t="s">
        <v>339</v>
      </c>
      <c r="N1270" s="16" t="s">
        <v>3825</v>
      </c>
      <c r="O1270" s="16" t="s">
        <v>341</v>
      </c>
    </row>
    <row r="1271" spans="1:15" hidden="1">
      <c r="A1271" s="15">
        <v>1419</v>
      </c>
      <c r="B1271" s="16">
        <v>301</v>
      </c>
      <c r="C1271" s="17" t="s">
        <v>64</v>
      </c>
      <c r="D1271" s="18">
        <v>1077464308</v>
      </c>
      <c r="E1271" s="18">
        <v>1077464308</v>
      </c>
      <c r="F1271" s="18">
        <v>1077464308</v>
      </c>
      <c r="G1271" s="17" t="s">
        <v>6267</v>
      </c>
      <c r="H1271" s="16" t="s">
        <v>3597</v>
      </c>
      <c r="I1271" s="35" t="s">
        <v>3598</v>
      </c>
      <c r="J1271" s="16" t="s">
        <v>74</v>
      </c>
      <c r="K1271" s="16" t="s">
        <v>3599</v>
      </c>
      <c r="L1271" s="16" t="s">
        <v>3600</v>
      </c>
      <c r="M1271" s="16" t="s">
        <v>339</v>
      </c>
      <c r="N1271" s="16" t="s">
        <v>340</v>
      </c>
      <c r="O1271" s="16" t="s">
        <v>341</v>
      </c>
    </row>
    <row r="1272" spans="1:15" hidden="1">
      <c r="A1272" s="15">
        <v>1420</v>
      </c>
      <c r="B1272" s="16">
        <v>301</v>
      </c>
      <c r="C1272" s="17" t="s">
        <v>112</v>
      </c>
      <c r="D1272" s="18">
        <v>1077467027</v>
      </c>
      <c r="E1272" s="18">
        <v>1077467027</v>
      </c>
      <c r="F1272" s="18">
        <v>1077467027</v>
      </c>
      <c r="G1272" s="17" t="s">
        <v>6270</v>
      </c>
      <c r="H1272" s="16" t="s">
        <v>3597</v>
      </c>
      <c r="I1272" s="35" t="s">
        <v>3598</v>
      </c>
      <c r="J1272" s="16" t="s">
        <v>74</v>
      </c>
      <c r="K1272" s="16" t="s">
        <v>3599</v>
      </c>
      <c r="L1272" s="16" t="s">
        <v>3600</v>
      </c>
      <c r="M1272" s="16" t="s">
        <v>339</v>
      </c>
      <c r="N1272" s="16" t="s">
        <v>3947</v>
      </c>
      <c r="O1272" s="16" t="s">
        <v>3948</v>
      </c>
    </row>
    <row r="1273" spans="1:15" hidden="1">
      <c r="A1273" s="15">
        <v>1421</v>
      </c>
      <c r="B1273" s="16">
        <v>301</v>
      </c>
      <c r="C1273" s="17" t="s">
        <v>112</v>
      </c>
      <c r="D1273" s="18">
        <v>1077468444</v>
      </c>
      <c r="E1273" s="18">
        <v>1077468444</v>
      </c>
      <c r="F1273" s="18">
        <v>1077468444</v>
      </c>
      <c r="G1273" s="17" t="s">
        <v>6273</v>
      </c>
      <c r="H1273" s="16" t="s">
        <v>3597</v>
      </c>
      <c r="I1273" s="35" t="s">
        <v>3598</v>
      </c>
      <c r="J1273" s="16" t="s">
        <v>74</v>
      </c>
      <c r="K1273" s="16" t="s">
        <v>3599</v>
      </c>
      <c r="L1273" s="16" t="s">
        <v>3600</v>
      </c>
      <c r="M1273" s="16" t="s">
        <v>433</v>
      </c>
      <c r="N1273" s="16" t="s">
        <v>434</v>
      </c>
      <c r="O1273" s="16" t="s">
        <v>435</v>
      </c>
    </row>
    <row r="1274" spans="1:15" hidden="1">
      <c r="A1274" s="15">
        <v>1422</v>
      </c>
      <c r="B1274" s="16">
        <v>301</v>
      </c>
      <c r="C1274" s="17" t="s">
        <v>64</v>
      </c>
      <c r="D1274" s="18">
        <v>1099366601</v>
      </c>
      <c r="E1274" s="18">
        <v>1099366601</v>
      </c>
      <c r="F1274" s="18">
        <v>1099366601</v>
      </c>
      <c r="G1274" s="17" t="s">
        <v>6276</v>
      </c>
      <c r="H1274" s="16" t="s">
        <v>3597</v>
      </c>
      <c r="I1274" s="35" t="s">
        <v>3598</v>
      </c>
      <c r="J1274" s="16" t="s">
        <v>74</v>
      </c>
      <c r="K1274" s="16" t="s">
        <v>3599</v>
      </c>
      <c r="L1274" s="16" t="s">
        <v>3600</v>
      </c>
      <c r="M1274" s="16" t="s">
        <v>145</v>
      </c>
      <c r="N1274" s="16" t="s">
        <v>1314</v>
      </c>
      <c r="O1274" s="16" t="s">
        <v>559</v>
      </c>
    </row>
    <row r="1275" spans="1:15" hidden="1">
      <c r="A1275" s="15">
        <v>1423</v>
      </c>
      <c r="B1275" s="16">
        <v>301</v>
      </c>
      <c r="C1275" s="17" t="s">
        <v>64</v>
      </c>
      <c r="D1275" s="18">
        <v>1077870356</v>
      </c>
      <c r="E1275" s="18">
        <v>1077870356</v>
      </c>
      <c r="F1275" s="18">
        <v>1077870356</v>
      </c>
      <c r="G1275" s="17" t="s">
        <v>6281</v>
      </c>
      <c r="H1275" s="16" t="s">
        <v>3597</v>
      </c>
      <c r="I1275" s="35" t="s">
        <v>3598</v>
      </c>
      <c r="J1275" s="16" t="s">
        <v>74</v>
      </c>
      <c r="K1275" s="16" t="s">
        <v>3599</v>
      </c>
      <c r="L1275" s="16" t="s">
        <v>3600</v>
      </c>
      <c r="M1275" s="16" t="s">
        <v>478</v>
      </c>
      <c r="N1275" s="16" t="s">
        <v>771</v>
      </c>
      <c r="O1275" s="16" t="s">
        <v>772</v>
      </c>
    </row>
    <row r="1276" spans="1:15" hidden="1">
      <c r="A1276" s="15">
        <v>1424</v>
      </c>
      <c r="B1276" s="16">
        <v>301</v>
      </c>
      <c r="C1276" s="17" t="s">
        <v>64</v>
      </c>
      <c r="D1276" s="18">
        <v>1077940155</v>
      </c>
      <c r="E1276" s="18">
        <v>1077940155</v>
      </c>
      <c r="F1276" s="18">
        <v>1077940155</v>
      </c>
      <c r="G1276" s="17" t="s">
        <v>6284</v>
      </c>
      <c r="H1276" s="16" t="s">
        <v>3597</v>
      </c>
      <c r="I1276" s="35" t="s">
        <v>3598</v>
      </c>
      <c r="J1276" s="16" t="s">
        <v>74</v>
      </c>
      <c r="K1276" s="16" t="s">
        <v>3599</v>
      </c>
      <c r="L1276" s="16" t="s">
        <v>3600</v>
      </c>
      <c r="M1276" s="16" t="s">
        <v>76</v>
      </c>
      <c r="N1276" s="16" t="s">
        <v>76</v>
      </c>
      <c r="O1276" s="16" t="s">
        <v>76</v>
      </c>
    </row>
    <row r="1277" spans="1:15">
      <c r="A1277" s="15">
        <v>1425</v>
      </c>
      <c r="B1277" s="16">
        <v>301</v>
      </c>
      <c r="C1277" s="17" t="s">
        <v>64</v>
      </c>
      <c r="D1277" s="18">
        <v>1079172143</v>
      </c>
      <c r="E1277" s="18" t="e">
        <v>#N/A</v>
      </c>
      <c r="F1277" s="18">
        <v>1079172143</v>
      </c>
      <c r="G1277" s="17" t="s">
        <v>6287</v>
      </c>
      <c r="H1277" s="16" t="s">
        <v>3597</v>
      </c>
      <c r="I1277" s="35" t="s">
        <v>3598</v>
      </c>
      <c r="J1277" s="16" t="s">
        <v>74</v>
      </c>
      <c r="K1277" s="16" t="s">
        <v>3599</v>
      </c>
      <c r="L1277" s="16" t="s">
        <v>3600</v>
      </c>
      <c r="M1277" s="16" t="s">
        <v>1359</v>
      </c>
      <c r="N1277" s="16" t="s">
        <v>4337</v>
      </c>
      <c r="O1277" s="16" t="s">
        <v>1951</v>
      </c>
    </row>
    <row r="1278" spans="1:15" hidden="1">
      <c r="A1278" s="15">
        <v>1427</v>
      </c>
      <c r="B1278" s="16">
        <v>301</v>
      </c>
      <c r="C1278" s="17" t="s">
        <v>64</v>
      </c>
      <c r="D1278" s="18">
        <v>1081809944</v>
      </c>
      <c r="E1278" s="18">
        <v>1081809944</v>
      </c>
      <c r="F1278" s="18">
        <v>1081809944</v>
      </c>
      <c r="G1278" s="17" t="s">
        <v>6290</v>
      </c>
      <c r="H1278" s="16" t="s">
        <v>3597</v>
      </c>
      <c r="I1278" s="35" t="s">
        <v>3598</v>
      </c>
      <c r="J1278" s="16" t="s">
        <v>74</v>
      </c>
      <c r="K1278" s="16" t="s">
        <v>3599</v>
      </c>
      <c r="L1278" s="16" t="s">
        <v>3600</v>
      </c>
      <c r="M1278" s="16" t="s">
        <v>421</v>
      </c>
      <c r="N1278" s="16" t="s">
        <v>2300</v>
      </c>
      <c r="O1278" s="16" t="s">
        <v>423</v>
      </c>
    </row>
    <row r="1279" spans="1:15" hidden="1">
      <c r="A1279" s="15">
        <v>1428</v>
      </c>
      <c r="B1279" s="16">
        <v>301</v>
      </c>
      <c r="C1279" s="17" t="s">
        <v>64</v>
      </c>
      <c r="D1279" s="18">
        <v>1082244911</v>
      </c>
      <c r="E1279" s="18">
        <v>1082244911</v>
      </c>
      <c r="F1279" s="18">
        <v>1082244911</v>
      </c>
      <c r="G1279" s="17" t="s">
        <v>6294</v>
      </c>
      <c r="H1279" s="16" t="s">
        <v>3597</v>
      </c>
      <c r="I1279" s="35" t="s">
        <v>3598</v>
      </c>
      <c r="J1279" s="16" t="s">
        <v>74</v>
      </c>
      <c r="K1279" s="16" t="s">
        <v>3599</v>
      </c>
      <c r="L1279" s="16" t="s">
        <v>3600</v>
      </c>
      <c r="M1279" s="16" t="s">
        <v>421</v>
      </c>
      <c r="N1279" s="16" t="s">
        <v>2300</v>
      </c>
      <c r="O1279" s="16" t="s">
        <v>423</v>
      </c>
    </row>
    <row r="1280" spans="1:15" hidden="1">
      <c r="A1280" s="15">
        <v>1429</v>
      </c>
      <c r="B1280" s="16">
        <v>301</v>
      </c>
      <c r="C1280" s="17" t="s">
        <v>64</v>
      </c>
      <c r="D1280" s="18">
        <v>1083879639</v>
      </c>
      <c r="E1280" s="18">
        <v>1083879639</v>
      </c>
      <c r="F1280" s="18">
        <v>1083879639</v>
      </c>
      <c r="G1280" s="17" t="s">
        <v>6297</v>
      </c>
      <c r="H1280" s="16" t="s">
        <v>3597</v>
      </c>
      <c r="I1280" s="35" t="s">
        <v>3598</v>
      </c>
      <c r="J1280" s="16" t="s">
        <v>74</v>
      </c>
      <c r="K1280" s="16" t="s">
        <v>3599</v>
      </c>
      <c r="L1280" s="16" t="s">
        <v>3600</v>
      </c>
      <c r="M1280" s="16" t="s">
        <v>1359</v>
      </c>
      <c r="N1280" s="16" t="s">
        <v>4352</v>
      </c>
      <c r="O1280" s="16" t="s">
        <v>1951</v>
      </c>
    </row>
    <row r="1281" spans="1:15" hidden="1">
      <c r="A1281" s="15">
        <v>1431</v>
      </c>
      <c r="B1281" s="16">
        <v>301</v>
      </c>
      <c r="C1281" s="17" t="s">
        <v>64</v>
      </c>
      <c r="D1281" s="18">
        <v>1085634177</v>
      </c>
      <c r="E1281" s="18">
        <v>1085634177</v>
      </c>
      <c r="F1281" s="18">
        <v>1085634177</v>
      </c>
      <c r="G1281" s="17" t="s">
        <v>6300</v>
      </c>
      <c r="H1281" s="16" t="s">
        <v>3597</v>
      </c>
      <c r="I1281" s="35" t="s">
        <v>3598</v>
      </c>
      <c r="J1281" s="16" t="s">
        <v>74</v>
      </c>
      <c r="K1281" s="16" t="s">
        <v>3599</v>
      </c>
      <c r="L1281" s="16" t="s">
        <v>3600</v>
      </c>
      <c r="M1281" s="16" t="s">
        <v>433</v>
      </c>
      <c r="N1281" s="16" t="s">
        <v>434</v>
      </c>
      <c r="O1281" s="16" t="s">
        <v>435</v>
      </c>
    </row>
    <row r="1282" spans="1:15" hidden="1">
      <c r="A1282" s="15">
        <v>1432</v>
      </c>
      <c r="B1282" s="16">
        <v>301</v>
      </c>
      <c r="C1282" s="17" t="s">
        <v>64</v>
      </c>
      <c r="D1282" s="18">
        <v>1086193010</v>
      </c>
      <c r="E1282" s="18">
        <v>1086193010</v>
      </c>
      <c r="F1282" s="18">
        <v>1086193010</v>
      </c>
      <c r="G1282" s="17" t="s">
        <v>6303</v>
      </c>
      <c r="H1282" s="16" t="s">
        <v>3597</v>
      </c>
      <c r="I1282" s="35" t="s">
        <v>3598</v>
      </c>
      <c r="J1282" s="16" t="s">
        <v>74</v>
      </c>
      <c r="K1282" s="16" t="s">
        <v>3599</v>
      </c>
      <c r="L1282" s="16" t="s">
        <v>3600</v>
      </c>
      <c r="M1282" s="16" t="s">
        <v>463</v>
      </c>
      <c r="N1282" s="16" t="s">
        <v>3709</v>
      </c>
      <c r="O1282" s="16" t="s">
        <v>465</v>
      </c>
    </row>
    <row r="1283" spans="1:15" hidden="1">
      <c r="A1283" s="15">
        <v>1433</v>
      </c>
      <c r="B1283" s="16">
        <v>301</v>
      </c>
      <c r="C1283" s="17" t="s">
        <v>112</v>
      </c>
      <c r="D1283" s="18">
        <v>1087196351</v>
      </c>
      <c r="E1283" s="18">
        <v>1087196351</v>
      </c>
      <c r="F1283" s="18">
        <v>1087196351</v>
      </c>
      <c r="G1283" s="17" t="s">
        <v>6306</v>
      </c>
      <c r="H1283" s="16" t="s">
        <v>3597</v>
      </c>
      <c r="I1283" s="35" t="s">
        <v>3598</v>
      </c>
      <c r="J1283" s="16" t="s">
        <v>74</v>
      </c>
      <c r="K1283" s="16" t="s">
        <v>3599</v>
      </c>
      <c r="L1283" s="16" t="s">
        <v>3600</v>
      </c>
      <c r="M1283" s="16" t="s">
        <v>76</v>
      </c>
      <c r="N1283" s="16" t="s">
        <v>76</v>
      </c>
      <c r="O1283" s="16" t="s">
        <v>76</v>
      </c>
    </row>
    <row r="1284" spans="1:15">
      <c r="A1284" s="15">
        <v>1434</v>
      </c>
      <c r="B1284" s="16">
        <v>301</v>
      </c>
      <c r="C1284" s="17" t="s">
        <v>64</v>
      </c>
      <c r="D1284" s="18">
        <v>1088345718</v>
      </c>
      <c r="E1284" s="18" t="e">
        <v>#N/A</v>
      </c>
      <c r="F1284" s="18">
        <v>1088345718</v>
      </c>
      <c r="G1284" s="17" t="s">
        <v>6310</v>
      </c>
      <c r="H1284" s="16" t="s">
        <v>3597</v>
      </c>
      <c r="I1284" s="35" t="s">
        <v>3598</v>
      </c>
      <c r="J1284" s="16" t="s">
        <v>74</v>
      </c>
      <c r="K1284" s="16" t="s">
        <v>3599</v>
      </c>
      <c r="L1284" s="16" t="s">
        <v>3600</v>
      </c>
      <c r="M1284" s="16" t="s">
        <v>433</v>
      </c>
      <c r="N1284" s="16" t="s">
        <v>496</v>
      </c>
      <c r="O1284" s="16" t="s">
        <v>497</v>
      </c>
    </row>
    <row r="1285" spans="1:15" hidden="1">
      <c r="A1285" s="15">
        <v>1435</v>
      </c>
      <c r="B1285" s="16">
        <v>301</v>
      </c>
      <c r="C1285" s="17" t="s">
        <v>64</v>
      </c>
      <c r="D1285" s="18">
        <v>1088944422</v>
      </c>
      <c r="E1285" s="18">
        <v>1088944422</v>
      </c>
      <c r="F1285" s="18">
        <v>1088944422</v>
      </c>
      <c r="G1285" s="17" t="s">
        <v>6313</v>
      </c>
      <c r="H1285" s="16" t="s">
        <v>3597</v>
      </c>
      <c r="I1285" s="35" t="s">
        <v>3598</v>
      </c>
      <c r="J1285" s="16" t="s">
        <v>74</v>
      </c>
      <c r="K1285" s="16" t="s">
        <v>3599</v>
      </c>
      <c r="L1285" s="16" t="s">
        <v>3600</v>
      </c>
      <c r="M1285" s="16" t="s">
        <v>463</v>
      </c>
      <c r="N1285" s="16" t="s">
        <v>464</v>
      </c>
      <c r="O1285" s="16" t="s">
        <v>465</v>
      </c>
    </row>
    <row r="1286" spans="1:15" hidden="1">
      <c r="A1286" s="15">
        <v>1436</v>
      </c>
      <c r="B1286" s="16">
        <v>301</v>
      </c>
      <c r="C1286" s="17" t="s">
        <v>64</v>
      </c>
      <c r="D1286" s="18">
        <v>1089512825</v>
      </c>
      <c r="E1286" s="18">
        <v>1089512825</v>
      </c>
      <c r="F1286" s="18">
        <v>1089512825</v>
      </c>
      <c r="G1286" s="17" t="s">
        <v>6316</v>
      </c>
      <c r="H1286" s="16" t="s">
        <v>3597</v>
      </c>
      <c r="I1286" s="35" t="s">
        <v>3598</v>
      </c>
      <c r="J1286" s="16" t="s">
        <v>74</v>
      </c>
      <c r="K1286" s="16" t="s">
        <v>3599</v>
      </c>
      <c r="L1286" s="16" t="s">
        <v>3600</v>
      </c>
      <c r="M1286" s="16" t="s">
        <v>463</v>
      </c>
      <c r="N1286" s="16" t="s">
        <v>3709</v>
      </c>
      <c r="O1286" s="16" t="s">
        <v>465</v>
      </c>
    </row>
    <row r="1287" spans="1:15">
      <c r="A1287" s="15">
        <v>1437</v>
      </c>
      <c r="B1287" s="16">
        <v>301</v>
      </c>
      <c r="C1287" s="17" t="s">
        <v>64</v>
      </c>
      <c r="D1287" s="18">
        <v>1089745256</v>
      </c>
      <c r="E1287" s="18" t="e">
        <v>#N/A</v>
      </c>
      <c r="F1287" s="18">
        <v>1089745256</v>
      </c>
      <c r="G1287" s="17" t="s">
        <v>6320</v>
      </c>
      <c r="H1287" s="16" t="s">
        <v>3597</v>
      </c>
      <c r="I1287" s="35" t="s">
        <v>3598</v>
      </c>
      <c r="J1287" s="16" t="s">
        <v>74</v>
      </c>
      <c r="K1287" s="16" t="s">
        <v>3599</v>
      </c>
      <c r="L1287" s="16" t="s">
        <v>3600</v>
      </c>
      <c r="M1287" s="16" t="s">
        <v>463</v>
      </c>
      <c r="N1287" s="16" t="s">
        <v>464</v>
      </c>
      <c r="O1287" s="16" t="s">
        <v>465</v>
      </c>
    </row>
    <row r="1288" spans="1:15" hidden="1">
      <c r="A1288" s="15">
        <v>1438</v>
      </c>
      <c r="B1288" s="16">
        <v>301</v>
      </c>
      <c r="C1288" s="17" t="s">
        <v>64</v>
      </c>
      <c r="D1288" s="18">
        <v>1090177365</v>
      </c>
      <c r="E1288" s="18">
        <v>1090177365</v>
      </c>
      <c r="F1288" s="18">
        <v>1090177365</v>
      </c>
      <c r="G1288" s="17" t="s">
        <v>6325</v>
      </c>
      <c r="H1288" s="16" t="s">
        <v>3597</v>
      </c>
      <c r="I1288" s="35" t="s">
        <v>3598</v>
      </c>
      <c r="J1288" s="16" t="s">
        <v>74</v>
      </c>
      <c r="K1288" s="16" t="s">
        <v>3599</v>
      </c>
      <c r="L1288" s="16" t="s">
        <v>3600</v>
      </c>
      <c r="M1288" s="16" t="s">
        <v>145</v>
      </c>
      <c r="N1288" s="16" t="s">
        <v>5853</v>
      </c>
      <c r="O1288" s="16" t="s">
        <v>147</v>
      </c>
    </row>
    <row r="1289" spans="1:15" hidden="1">
      <c r="A1289" s="15">
        <v>1439</v>
      </c>
      <c r="B1289" s="16">
        <v>301</v>
      </c>
      <c r="C1289" s="17" t="s">
        <v>64</v>
      </c>
      <c r="D1289" s="18">
        <v>1090364482</v>
      </c>
      <c r="E1289" s="18">
        <v>1090364482</v>
      </c>
      <c r="F1289" s="18">
        <v>1090364482</v>
      </c>
      <c r="G1289" s="17" t="s">
        <v>6331</v>
      </c>
      <c r="H1289" s="16" t="s">
        <v>3597</v>
      </c>
      <c r="I1289" s="35" t="s">
        <v>3598</v>
      </c>
      <c r="J1289" s="16" t="s">
        <v>74</v>
      </c>
      <c r="K1289" s="16" t="s">
        <v>3599</v>
      </c>
      <c r="L1289" s="16" t="s">
        <v>3600</v>
      </c>
      <c r="M1289" s="16" t="s">
        <v>145</v>
      </c>
      <c r="N1289" s="16" t="s">
        <v>3668</v>
      </c>
      <c r="O1289" s="16" t="s">
        <v>147</v>
      </c>
    </row>
    <row r="1290" spans="1:15">
      <c r="A1290" s="15">
        <v>1440</v>
      </c>
      <c r="B1290" s="16">
        <v>301</v>
      </c>
      <c r="C1290" s="17" t="s">
        <v>64</v>
      </c>
      <c r="D1290" s="18">
        <v>1090376615</v>
      </c>
      <c r="E1290" s="18" t="e">
        <v>#N/A</v>
      </c>
      <c r="F1290" s="18">
        <v>1090376615</v>
      </c>
      <c r="G1290" s="17" t="s">
        <v>6336</v>
      </c>
      <c r="H1290" s="16" t="s">
        <v>3597</v>
      </c>
      <c r="I1290" s="35" t="s">
        <v>3598</v>
      </c>
      <c r="J1290" s="16" t="s">
        <v>74</v>
      </c>
      <c r="K1290" s="16" t="s">
        <v>3599</v>
      </c>
      <c r="L1290" s="16" t="s">
        <v>3600</v>
      </c>
      <c r="M1290" s="16" t="s">
        <v>421</v>
      </c>
      <c r="N1290" s="16" t="s">
        <v>3649</v>
      </c>
      <c r="O1290" s="16" t="s">
        <v>545</v>
      </c>
    </row>
    <row r="1291" spans="1:15" hidden="1">
      <c r="A1291" s="15">
        <v>1441</v>
      </c>
      <c r="B1291" s="16">
        <v>301</v>
      </c>
      <c r="C1291" s="17" t="s">
        <v>64</v>
      </c>
      <c r="D1291" s="18">
        <v>1236438185</v>
      </c>
      <c r="E1291" s="18">
        <v>1236438185</v>
      </c>
      <c r="F1291" s="18">
        <v>1236438185</v>
      </c>
      <c r="G1291" s="17" t="s">
        <v>6339</v>
      </c>
      <c r="H1291" s="16" t="s">
        <v>3597</v>
      </c>
      <c r="I1291" s="35" t="s">
        <v>3598</v>
      </c>
      <c r="J1291" s="16" t="s">
        <v>74</v>
      </c>
      <c r="K1291" s="16" t="s">
        <v>3599</v>
      </c>
      <c r="L1291" s="16" t="s">
        <v>3600</v>
      </c>
      <c r="M1291" s="16" t="s">
        <v>339</v>
      </c>
      <c r="N1291" s="16" t="s">
        <v>4188</v>
      </c>
      <c r="O1291" s="16" t="s">
        <v>341</v>
      </c>
    </row>
    <row r="1292" spans="1:15" hidden="1">
      <c r="A1292" s="15">
        <v>1442</v>
      </c>
      <c r="B1292" s="16">
        <v>301</v>
      </c>
      <c r="C1292" s="17" t="s">
        <v>64</v>
      </c>
      <c r="D1292" s="18">
        <v>1090507967</v>
      </c>
      <c r="E1292" s="18">
        <v>1090507967</v>
      </c>
      <c r="F1292" s="18">
        <v>1090507967</v>
      </c>
      <c r="G1292" s="17" t="s">
        <v>6344</v>
      </c>
      <c r="H1292" s="16" t="s">
        <v>3597</v>
      </c>
      <c r="I1292" s="35" t="s">
        <v>3598</v>
      </c>
      <c r="J1292" s="16" t="s">
        <v>74</v>
      </c>
      <c r="K1292" s="16" t="s">
        <v>3599</v>
      </c>
      <c r="L1292" s="16" t="s">
        <v>3600</v>
      </c>
      <c r="M1292" s="16" t="s">
        <v>76</v>
      </c>
      <c r="N1292" s="16" t="s">
        <v>76</v>
      </c>
      <c r="O1292" s="16" t="s">
        <v>76</v>
      </c>
    </row>
    <row r="1293" spans="1:15" hidden="1">
      <c r="A1293" s="15">
        <v>1443</v>
      </c>
      <c r="B1293" s="16">
        <v>301</v>
      </c>
      <c r="C1293" s="17" t="s">
        <v>112</v>
      </c>
      <c r="D1293" s="18">
        <v>1236438209</v>
      </c>
      <c r="E1293" s="18">
        <v>1236438209</v>
      </c>
      <c r="F1293" s="18">
        <v>1236438209</v>
      </c>
      <c r="G1293" s="17" t="s">
        <v>6347</v>
      </c>
      <c r="H1293" s="16" t="s">
        <v>3597</v>
      </c>
      <c r="I1293" s="35" t="s">
        <v>3598</v>
      </c>
      <c r="J1293" s="16" t="s">
        <v>74</v>
      </c>
      <c r="K1293" s="16" t="s">
        <v>3599</v>
      </c>
      <c r="L1293" s="16" t="s">
        <v>3600</v>
      </c>
      <c r="M1293" s="16" t="s">
        <v>339</v>
      </c>
      <c r="N1293" s="16" t="s">
        <v>340</v>
      </c>
      <c r="O1293" s="16" t="s">
        <v>341</v>
      </c>
    </row>
    <row r="1294" spans="1:15">
      <c r="A1294" s="15">
        <v>1444</v>
      </c>
      <c r="B1294" s="16">
        <v>301</v>
      </c>
      <c r="C1294" s="17" t="s">
        <v>64</v>
      </c>
      <c r="D1294" s="18">
        <v>1091072176</v>
      </c>
      <c r="E1294" s="18" t="e">
        <v>#N/A</v>
      </c>
      <c r="F1294" s="18">
        <v>1091072176</v>
      </c>
      <c r="G1294" s="17" t="s">
        <v>6352</v>
      </c>
      <c r="H1294" s="16" t="s">
        <v>3597</v>
      </c>
      <c r="I1294" s="35" t="s">
        <v>3598</v>
      </c>
      <c r="J1294" s="16" t="s">
        <v>74</v>
      </c>
      <c r="K1294" s="16" t="s">
        <v>3599</v>
      </c>
      <c r="L1294" s="16" t="s">
        <v>3600</v>
      </c>
      <c r="M1294" s="16" t="s">
        <v>76</v>
      </c>
      <c r="N1294" s="16" t="s">
        <v>76</v>
      </c>
      <c r="O1294" s="16" t="s">
        <v>76</v>
      </c>
    </row>
    <row r="1295" spans="1:15">
      <c r="A1295" s="15">
        <v>1446</v>
      </c>
      <c r="B1295" s="16">
        <v>301</v>
      </c>
      <c r="C1295" s="17" t="s">
        <v>64</v>
      </c>
      <c r="D1295" s="18">
        <v>1091075770</v>
      </c>
      <c r="E1295" s="18" t="e">
        <v>#N/A</v>
      </c>
      <c r="F1295" s="18">
        <v>1091075770</v>
      </c>
      <c r="G1295" s="17" t="s">
        <v>6356</v>
      </c>
      <c r="H1295" s="16" t="s">
        <v>3597</v>
      </c>
      <c r="I1295" s="35" t="s">
        <v>3598</v>
      </c>
      <c r="J1295" s="16" t="s">
        <v>74</v>
      </c>
      <c r="K1295" s="16" t="s">
        <v>3599</v>
      </c>
      <c r="L1295" s="16" t="s">
        <v>3600</v>
      </c>
      <c r="M1295" s="16" t="s">
        <v>76</v>
      </c>
      <c r="N1295" s="16" t="s">
        <v>76</v>
      </c>
      <c r="O1295" s="16" t="s">
        <v>76</v>
      </c>
    </row>
    <row r="1296" spans="1:15">
      <c r="A1296" s="15">
        <v>1447</v>
      </c>
      <c r="B1296" s="16">
        <v>301</v>
      </c>
      <c r="C1296" s="17" t="s">
        <v>64</v>
      </c>
      <c r="D1296" s="18">
        <v>1045433875</v>
      </c>
      <c r="E1296" s="18" t="e">
        <v>#N/A</v>
      </c>
      <c r="F1296" s="18">
        <v>1045433875</v>
      </c>
      <c r="G1296" s="17" t="s">
        <v>6360</v>
      </c>
      <c r="H1296" s="16" t="s">
        <v>3597</v>
      </c>
      <c r="I1296" s="35" t="s">
        <v>3598</v>
      </c>
      <c r="J1296" s="16" t="s">
        <v>74</v>
      </c>
      <c r="K1296" s="16" t="s">
        <v>3599</v>
      </c>
      <c r="L1296" s="16" t="s">
        <v>3600</v>
      </c>
      <c r="M1296" s="16" t="s">
        <v>339</v>
      </c>
      <c r="N1296" s="16" t="s">
        <v>4454</v>
      </c>
      <c r="O1296" s="16" t="s">
        <v>3948</v>
      </c>
    </row>
    <row r="1297" spans="1:15" hidden="1">
      <c r="A1297" s="15">
        <v>1448</v>
      </c>
      <c r="B1297" s="16">
        <v>301</v>
      </c>
      <c r="C1297" s="17" t="s">
        <v>64</v>
      </c>
      <c r="D1297" s="18">
        <v>1038542073</v>
      </c>
      <c r="E1297" s="18">
        <v>1038542073</v>
      </c>
      <c r="F1297" s="18">
        <v>1038542073</v>
      </c>
      <c r="G1297" s="17" t="s">
        <v>6364</v>
      </c>
      <c r="H1297" s="16" t="s">
        <v>3597</v>
      </c>
      <c r="I1297" s="35" t="s">
        <v>3598</v>
      </c>
      <c r="J1297" s="16" t="s">
        <v>74</v>
      </c>
      <c r="K1297" s="16" t="s">
        <v>3599</v>
      </c>
      <c r="L1297" s="16" t="s">
        <v>3600</v>
      </c>
      <c r="M1297" s="16" t="s">
        <v>76</v>
      </c>
      <c r="N1297" s="16" t="s">
        <v>6365</v>
      </c>
      <c r="O1297" s="16" t="s">
        <v>3702</v>
      </c>
    </row>
    <row r="1298" spans="1:15" hidden="1">
      <c r="A1298" s="15">
        <v>1449</v>
      </c>
      <c r="B1298" s="16">
        <v>301</v>
      </c>
      <c r="C1298" s="17" t="s">
        <v>64</v>
      </c>
      <c r="D1298" s="18">
        <v>1091669140</v>
      </c>
      <c r="E1298" s="18">
        <v>1091669140</v>
      </c>
      <c r="F1298" s="18">
        <v>1091669140</v>
      </c>
      <c r="G1298" s="17" t="s">
        <v>6371</v>
      </c>
      <c r="H1298" s="16" t="s">
        <v>3597</v>
      </c>
      <c r="I1298" s="35" t="s">
        <v>3598</v>
      </c>
      <c r="J1298" s="16" t="s">
        <v>74</v>
      </c>
      <c r="K1298" s="16" t="s">
        <v>3599</v>
      </c>
      <c r="L1298" s="16" t="s">
        <v>3600</v>
      </c>
      <c r="M1298" s="16" t="s">
        <v>433</v>
      </c>
      <c r="N1298" s="16" t="s">
        <v>662</v>
      </c>
      <c r="O1298" s="16" t="s">
        <v>663</v>
      </c>
    </row>
    <row r="1299" spans="1:15" hidden="1">
      <c r="A1299" s="15">
        <v>1450</v>
      </c>
      <c r="B1299" s="16">
        <v>301</v>
      </c>
      <c r="C1299" s="17" t="s">
        <v>64</v>
      </c>
      <c r="D1299" s="18">
        <v>1092345236</v>
      </c>
      <c r="E1299" s="18">
        <v>1092345236</v>
      </c>
      <c r="F1299" s="18">
        <v>1092345236</v>
      </c>
      <c r="G1299" s="17" t="s">
        <v>6374</v>
      </c>
      <c r="H1299" s="16" t="s">
        <v>3597</v>
      </c>
      <c r="I1299" s="35" t="s">
        <v>3598</v>
      </c>
      <c r="J1299" s="16" t="s">
        <v>74</v>
      </c>
      <c r="K1299" s="16" t="s">
        <v>3599</v>
      </c>
      <c r="L1299" s="16" t="s">
        <v>3600</v>
      </c>
      <c r="M1299" s="16" t="s">
        <v>671</v>
      </c>
      <c r="N1299" s="16" t="s">
        <v>4243</v>
      </c>
      <c r="O1299" s="16" t="s">
        <v>692</v>
      </c>
    </row>
    <row r="1300" spans="1:15">
      <c r="A1300" s="15">
        <v>1451</v>
      </c>
      <c r="B1300" s="16">
        <v>301</v>
      </c>
      <c r="C1300" s="17" t="s">
        <v>64</v>
      </c>
      <c r="D1300" s="18">
        <v>1093737294</v>
      </c>
      <c r="E1300" s="18" t="e">
        <v>#N/A</v>
      </c>
      <c r="F1300" s="18">
        <v>1093737294</v>
      </c>
      <c r="G1300" s="17" t="s">
        <v>6377</v>
      </c>
      <c r="H1300" s="16" t="s">
        <v>3597</v>
      </c>
      <c r="I1300" s="35" t="s">
        <v>3598</v>
      </c>
      <c r="J1300" s="16" t="s">
        <v>74</v>
      </c>
      <c r="K1300" s="16" t="s">
        <v>3599</v>
      </c>
      <c r="L1300" s="16" t="s">
        <v>3600</v>
      </c>
      <c r="M1300" s="16" t="s">
        <v>145</v>
      </c>
      <c r="N1300" s="16" t="s">
        <v>146</v>
      </c>
      <c r="O1300" s="16" t="s">
        <v>147</v>
      </c>
    </row>
    <row r="1301" spans="1:15" hidden="1">
      <c r="A1301" s="15">
        <v>1452</v>
      </c>
      <c r="B1301" s="16">
        <v>301</v>
      </c>
      <c r="C1301" s="17" t="s">
        <v>64</v>
      </c>
      <c r="D1301" s="18">
        <v>1093758781</v>
      </c>
      <c r="E1301" s="18">
        <v>1093758781</v>
      </c>
      <c r="F1301" s="18">
        <v>1093758781</v>
      </c>
      <c r="G1301" s="17" t="s">
        <v>6380</v>
      </c>
      <c r="H1301" s="16" t="s">
        <v>3597</v>
      </c>
      <c r="I1301" s="35" t="s">
        <v>3598</v>
      </c>
      <c r="J1301" s="16" t="s">
        <v>74</v>
      </c>
      <c r="K1301" s="16" t="s">
        <v>3599</v>
      </c>
      <c r="L1301" s="16" t="s">
        <v>3600</v>
      </c>
      <c r="M1301" s="16" t="s">
        <v>76</v>
      </c>
      <c r="N1301" s="16" t="s">
        <v>76</v>
      </c>
      <c r="O1301" s="16" t="s">
        <v>76</v>
      </c>
    </row>
    <row r="1302" spans="1:15" hidden="1">
      <c r="A1302" s="15">
        <v>1453</v>
      </c>
      <c r="B1302" s="16">
        <v>301</v>
      </c>
      <c r="C1302" s="17" t="s">
        <v>64</v>
      </c>
      <c r="D1302" s="18">
        <v>1094322529</v>
      </c>
      <c r="E1302" s="18">
        <v>1094322529</v>
      </c>
      <c r="F1302" s="18">
        <v>1094322529</v>
      </c>
      <c r="G1302" s="17" t="s">
        <v>6383</v>
      </c>
      <c r="H1302" s="16" t="s">
        <v>3597</v>
      </c>
      <c r="I1302" s="35" t="s">
        <v>3598</v>
      </c>
      <c r="J1302" s="16" t="s">
        <v>74</v>
      </c>
      <c r="K1302" s="16" t="s">
        <v>3599</v>
      </c>
      <c r="L1302" s="16" t="s">
        <v>3600</v>
      </c>
      <c r="M1302" s="16" t="s">
        <v>76</v>
      </c>
      <c r="N1302" s="16" t="s">
        <v>76</v>
      </c>
      <c r="O1302" s="16" t="s">
        <v>76</v>
      </c>
    </row>
    <row r="1303" spans="1:15">
      <c r="A1303" s="15">
        <v>1454</v>
      </c>
      <c r="B1303" s="16">
        <v>301</v>
      </c>
      <c r="C1303" s="17" t="s">
        <v>64</v>
      </c>
      <c r="D1303" s="18">
        <v>1096183202</v>
      </c>
      <c r="E1303" s="18" t="e">
        <v>#N/A</v>
      </c>
      <c r="F1303" s="18">
        <v>1096183202</v>
      </c>
      <c r="G1303" s="17" t="s">
        <v>6386</v>
      </c>
      <c r="H1303" s="16" t="s">
        <v>3597</v>
      </c>
      <c r="I1303" s="35" t="s">
        <v>3598</v>
      </c>
      <c r="J1303" s="16" t="s">
        <v>74</v>
      </c>
      <c r="K1303" s="16" t="s">
        <v>3599</v>
      </c>
      <c r="L1303" s="16" t="s">
        <v>3600</v>
      </c>
      <c r="M1303" s="16" t="s">
        <v>145</v>
      </c>
      <c r="N1303" s="16" t="s">
        <v>1314</v>
      </c>
      <c r="O1303" s="16" t="s">
        <v>559</v>
      </c>
    </row>
    <row r="1304" spans="1:15">
      <c r="A1304" s="15">
        <v>1455</v>
      </c>
      <c r="B1304" s="16">
        <v>301</v>
      </c>
      <c r="C1304" s="17" t="s">
        <v>64</v>
      </c>
      <c r="D1304" s="18">
        <v>1096187720</v>
      </c>
      <c r="E1304" s="18" t="e">
        <v>#N/A</v>
      </c>
      <c r="F1304" s="18">
        <v>1096187720</v>
      </c>
      <c r="G1304" s="17" t="s">
        <v>6389</v>
      </c>
      <c r="H1304" s="16" t="s">
        <v>3597</v>
      </c>
      <c r="I1304" s="35" t="s">
        <v>3598</v>
      </c>
      <c r="J1304" s="16" t="s">
        <v>74</v>
      </c>
      <c r="K1304" s="16" t="s">
        <v>3599</v>
      </c>
      <c r="L1304" s="16" t="s">
        <v>3600</v>
      </c>
      <c r="M1304" s="16" t="s">
        <v>145</v>
      </c>
      <c r="N1304" s="16" t="s">
        <v>558</v>
      </c>
      <c r="O1304" s="16" t="s">
        <v>559</v>
      </c>
    </row>
    <row r="1305" spans="1:15">
      <c r="A1305" s="15">
        <v>1456</v>
      </c>
      <c r="B1305" s="16">
        <v>301</v>
      </c>
      <c r="C1305" s="17" t="s">
        <v>64</v>
      </c>
      <c r="D1305" s="18">
        <v>1096189095</v>
      </c>
      <c r="E1305" s="18" t="e">
        <v>#N/A</v>
      </c>
      <c r="F1305" s="18">
        <v>1096189095</v>
      </c>
      <c r="G1305" s="17" t="s">
        <v>6394</v>
      </c>
      <c r="H1305" s="16" t="s">
        <v>3597</v>
      </c>
      <c r="I1305" s="35" t="s">
        <v>3598</v>
      </c>
      <c r="J1305" s="16" t="s">
        <v>74</v>
      </c>
      <c r="K1305" s="16" t="s">
        <v>3599</v>
      </c>
      <c r="L1305" s="16" t="s">
        <v>3600</v>
      </c>
      <c r="M1305" s="16" t="s">
        <v>190</v>
      </c>
      <c r="N1305" s="16" t="s">
        <v>1085</v>
      </c>
      <c r="O1305" s="16" t="s">
        <v>1086</v>
      </c>
    </row>
    <row r="1306" spans="1:15" hidden="1">
      <c r="A1306" s="15">
        <v>1457</v>
      </c>
      <c r="B1306" s="16">
        <v>301</v>
      </c>
      <c r="C1306" s="17" t="s">
        <v>64</v>
      </c>
      <c r="D1306" s="18">
        <v>82210022</v>
      </c>
      <c r="E1306" s="18">
        <v>82210022</v>
      </c>
      <c r="F1306" s="18">
        <v>82210022</v>
      </c>
      <c r="G1306" s="17" t="s">
        <v>6398</v>
      </c>
      <c r="H1306" s="16" t="s">
        <v>3597</v>
      </c>
      <c r="I1306" s="35" t="s">
        <v>3598</v>
      </c>
      <c r="J1306" s="16" t="s">
        <v>74</v>
      </c>
      <c r="K1306" s="16" t="s">
        <v>3599</v>
      </c>
      <c r="L1306" s="16" t="s">
        <v>3600</v>
      </c>
      <c r="M1306" s="16" t="s">
        <v>339</v>
      </c>
      <c r="N1306" s="16" t="s">
        <v>4454</v>
      </c>
      <c r="O1306" s="16" t="s">
        <v>3948</v>
      </c>
    </row>
    <row r="1307" spans="1:15">
      <c r="A1307" s="15">
        <v>1459</v>
      </c>
      <c r="B1307" s="16">
        <v>301</v>
      </c>
      <c r="C1307" s="17" t="s">
        <v>64</v>
      </c>
      <c r="D1307" s="18">
        <v>1096238343</v>
      </c>
      <c r="E1307" s="18" t="e">
        <v>#N/A</v>
      </c>
      <c r="F1307" s="18">
        <v>1096238343</v>
      </c>
      <c r="G1307" s="17" t="s">
        <v>6402</v>
      </c>
      <c r="H1307" s="16" t="s">
        <v>3597</v>
      </c>
      <c r="I1307" s="35" t="s">
        <v>3598</v>
      </c>
      <c r="J1307" s="16" t="s">
        <v>74</v>
      </c>
      <c r="K1307" s="16" t="s">
        <v>3599</v>
      </c>
      <c r="L1307" s="16" t="s">
        <v>3600</v>
      </c>
      <c r="M1307" s="16" t="s">
        <v>145</v>
      </c>
      <c r="N1307" s="16" t="s">
        <v>1314</v>
      </c>
      <c r="O1307" s="16" t="s">
        <v>559</v>
      </c>
    </row>
    <row r="1308" spans="1:15">
      <c r="A1308" s="15">
        <v>1460</v>
      </c>
      <c r="B1308" s="16">
        <v>301</v>
      </c>
      <c r="C1308" s="17" t="s">
        <v>64</v>
      </c>
      <c r="D1308" s="18">
        <v>1098608465</v>
      </c>
      <c r="E1308" s="18" t="e">
        <v>#N/A</v>
      </c>
      <c r="F1308" s="18">
        <v>1098608465</v>
      </c>
      <c r="G1308" s="17" t="s">
        <v>6406</v>
      </c>
      <c r="H1308" s="16" t="s">
        <v>3597</v>
      </c>
      <c r="I1308" s="35" t="s">
        <v>3598</v>
      </c>
      <c r="J1308" s="16" t="s">
        <v>74</v>
      </c>
      <c r="K1308" s="16" t="s">
        <v>3599</v>
      </c>
      <c r="L1308" s="16" t="s">
        <v>3600</v>
      </c>
      <c r="M1308" s="16" t="s">
        <v>145</v>
      </c>
      <c r="N1308" s="16" t="s">
        <v>558</v>
      </c>
      <c r="O1308" s="16" t="s">
        <v>559</v>
      </c>
    </row>
    <row r="1309" spans="1:15" hidden="1">
      <c r="A1309" s="15">
        <v>1461</v>
      </c>
      <c r="B1309" s="16">
        <v>301</v>
      </c>
      <c r="C1309" s="17" t="s">
        <v>64</v>
      </c>
      <c r="D1309" s="18">
        <v>1098665865</v>
      </c>
      <c r="E1309" s="18">
        <v>1098665865</v>
      </c>
      <c r="F1309" s="18">
        <v>1098665865</v>
      </c>
      <c r="G1309" s="17" t="s">
        <v>6409</v>
      </c>
      <c r="H1309" s="16" t="s">
        <v>3597</v>
      </c>
      <c r="I1309" s="35" t="s">
        <v>3598</v>
      </c>
      <c r="J1309" s="16" t="s">
        <v>74</v>
      </c>
      <c r="K1309" s="16" t="s">
        <v>3599</v>
      </c>
      <c r="L1309" s="16" t="s">
        <v>3600</v>
      </c>
      <c r="M1309" s="16" t="s">
        <v>145</v>
      </c>
      <c r="N1309" s="16" t="s">
        <v>6411</v>
      </c>
      <c r="O1309" s="16" t="s">
        <v>147</v>
      </c>
    </row>
    <row r="1310" spans="1:15" hidden="1">
      <c r="A1310" s="15">
        <v>1462</v>
      </c>
      <c r="B1310" s="16">
        <v>301</v>
      </c>
      <c r="C1310" s="17" t="s">
        <v>64</v>
      </c>
      <c r="D1310" s="18">
        <v>1098747960</v>
      </c>
      <c r="E1310" s="18">
        <v>1098747960</v>
      </c>
      <c r="F1310" s="18">
        <v>1098747960</v>
      </c>
      <c r="G1310" s="17" t="s">
        <v>6416</v>
      </c>
      <c r="H1310" s="16" t="s">
        <v>3597</v>
      </c>
      <c r="I1310" s="35" t="s">
        <v>3598</v>
      </c>
      <c r="J1310" s="16" t="s">
        <v>74</v>
      </c>
      <c r="K1310" s="16" t="s">
        <v>3599</v>
      </c>
      <c r="L1310" s="16" t="s">
        <v>3600</v>
      </c>
      <c r="M1310" s="16" t="s">
        <v>76</v>
      </c>
      <c r="N1310" s="16" t="s">
        <v>76</v>
      </c>
      <c r="O1310" s="16" t="s">
        <v>76</v>
      </c>
    </row>
    <row r="1311" spans="1:15" hidden="1">
      <c r="A1311" s="15">
        <v>1463</v>
      </c>
      <c r="B1311" s="16">
        <v>301</v>
      </c>
      <c r="C1311" s="17" t="s">
        <v>64</v>
      </c>
      <c r="D1311" s="18">
        <v>1098815293</v>
      </c>
      <c r="E1311" s="18">
        <v>1098815293</v>
      </c>
      <c r="F1311" s="18">
        <v>1098815293</v>
      </c>
      <c r="G1311" s="17" t="s">
        <v>6421</v>
      </c>
      <c r="H1311" s="16" t="s">
        <v>3597</v>
      </c>
      <c r="I1311" s="35" t="s">
        <v>3598</v>
      </c>
      <c r="J1311" s="16" t="s">
        <v>74</v>
      </c>
      <c r="K1311" s="16" t="s">
        <v>3599</v>
      </c>
      <c r="L1311" s="16" t="s">
        <v>3600</v>
      </c>
      <c r="M1311" s="16" t="s">
        <v>145</v>
      </c>
      <c r="N1311" s="16" t="s">
        <v>146</v>
      </c>
      <c r="O1311" s="16" t="s">
        <v>147</v>
      </c>
    </row>
    <row r="1312" spans="1:15">
      <c r="A1312" s="15">
        <v>1464</v>
      </c>
      <c r="B1312" s="16">
        <v>301</v>
      </c>
      <c r="C1312" s="17" t="s">
        <v>64</v>
      </c>
      <c r="D1312" s="18">
        <v>1099364853</v>
      </c>
      <c r="E1312" s="18" t="e">
        <v>#N/A</v>
      </c>
      <c r="F1312" s="18">
        <v>1099364853</v>
      </c>
      <c r="G1312" s="17" t="s">
        <v>6424</v>
      </c>
      <c r="H1312" s="16" t="s">
        <v>3597</v>
      </c>
      <c r="I1312" s="35" t="s">
        <v>3598</v>
      </c>
      <c r="J1312" s="16" t="s">
        <v>74</v>
      </c>
      <c r="K1312" s="16" t="s">
        <v>3599</v>
      </c>
      <c r="L1312" s="16" t="s">
        <v>3600</v>
      </c>
      <c r="M1312" s="16" t="s">
        <v>145</v>
      </c>
      <c r="N1312" s="16" t="s">
        <v>6425</v>
      </c>
      <c r="O1312" s="16" t="s">
        <v>559</v>
      </c>
    </row>
    <row r="1313" spans="1:15" hidden="1">
      <c r="A1313" s="15">
        <v>1465</v>
      </c>
      <c r="B1313" s="16">
        <v>301</v>
      </c>
      <c r="C1313" s="17" t="s">
        <v>64</v>
      </c>
      <c r="D1313" s="18">
        <v>14010129</v>
      </c>
      <c r="E1313" s="18">
        <v>14010129</v>
      </c>
      <c r="F1313" s="18">
        <v>14010129</v>
      </c>
      <c r="G1313" s="17" t="s">
        <v>6428</v>
      </c>
      <c r="H1313" s="16" t="s">
        <v>3597</v>
      </c>
      <c r="I1313" s="35" t="s">
        <v>3598</v>
      </c>
      <c r="J1313" s="16" t="s">
        <v>74</v>
      </c>
      <c r="K1313" s="16" t="s">
        <v>3599</v>
      </c>
      <c r="L1313" s="16" t="s">
        <v>3600</v>
      </c>
      <c r="M1313" s="16" t="s">
        <v>76</v>
      </c>
      <c r="N1313" s="16" t="s">
        <v>76</v>
      </c>
      <c r="O1313" s="16" t="s">
        <v>76</v>
      </c>
    </row>
    <row r="1314" spans="1:15" hidden="1">
      <c r="A1314" s="15">
        <v>1466</v>
      </c>
      <c r="B1314" s="16">
        <v>301</v>
      </c>
      <c r="C1314" s="17" t="s">
        <v>64</v>
      </c>
      <c r="D1314" s="18">
        <v>1102367343</v>
      </c>
      <c r="E1314" s="18">
        <v>1102367343</v>
      </c>
      <c r="F1314" s="18">
        <v>1102367343</v>
      </c>
      <c r="G1314" s="17" t="s">
        <v>6434</v>
      </c>
      <c r="H1314" s="16" t="s">
        <v>3597</v>
      </c>
      <c r="I1314" s="35" t="s">
        <v>3598</v>
      </c>
      <c r="J1314" s="16" t="s">
        <v>74</v>
      </c>
      <c r="K1314" s="16" t="s">
        <v>3599</v>
      </c>
      <c r="L1314" s="16" t="s">
        <v>3600</v>
      </c>
      <c r="M1314" s="16" t="s">
        <v>339</v>
      </c>
      <c r="N1314" s="16" t="s">
        <v>3825</v>
      </c>
      <c r="O1314" s="16" t="s">
        <v>341</v>
      </c>
    </row>
    <row r="1315" spans="1:15" hidden="1">
      <c r="A1315" s="15">
        <v>1467</v>
      </c>
      <c r="B1315" s="16">
        <v>301</v>
      </c>
      <c r="C1315" s="17" t="s">
        <v>64</v>
      </c>
      <c r="D1315" s="18">
        <v>1102846036</v>
      </c>
      <c r="E1315" s="18">
        <v>1102846036</v>
      </c>
      <c r="F1315" s="18">
        <v>1102846036</v>
      </c>
      <c r="G1315" s="17" t="s">
        <v>6438</v>
      </c>
      <c r="H1315" s="16" t="s">
        <v>3597</v>
      </c>
      <c r="I1315" s="35" t="s">
        <v>3598</v>
      </c>
      <c r="J1315" s="16" t="s">
        <v>74</v>
      </c>
      <c r="K1315" s="16" t="s">
        <v>3599</v>
      </c>
      <c r="L1315" s="16" t="s">
        <v>3600</v>
      </c>
      <c r="M1315" s="16" t="s">
        <v>190</v>
      </c>
      <c r="N1315" s="16" t="s">
        <v>645</v>
      </c>
      <c r="O1315" s="16" t="s">
        <v>646</v>
      </c>
    </row>
    <row r="1316" spans="1:15" hidden="1">
      <c r="A1316" s="15">
        <v>1468</v>
      </c>
      <c r="B1316" s="16">
        <v>301</v>
      </c>
      <c r="C1316" s="17" t="s">
        <v>64</v>
      </c>
      <c r="D1316" s="18">
        <v>79978034</v>
      </c>
      <c r="E1316" s="18">
        <v>79978034</v>
      </c>
      <c r="F1316" s="18">
        <v>79978034</v>
      </c>
      <c r="G1316" s="17" t="s">
        <v>6441</v>
      </c>
      <c r="H1316" s="16" t="s">
        <v>3597</v>
      </c>
      <c r="I1316" s="35" t="s">
        <v>3598</v>
      </c>
      <c r="J1316" s="16" t="s">
        <v>74</v>
      </c>
      <c r="K1316" s="16" t="s">
        <v>3599</v>
      </c>
      <c r="L1316" s="16" t="s">
        <v>3600</v>
      </c>
      <c r="M1316" s="16" t="s">
        <v>76</v>
      </c>
      <c r="N1316" s="16" t="s">
        <v>76</v>
      </c>
      <c r="O1316" s="16" t="s">
        <v>76</v>
      </c>
    </row>
    <row r="1317" spans="1:15" ht="22.5" hidden="1">
      <c r="A1317" s="15">
        <v>1469</v>
      </c>
      <c r="B1317" s="16">
        <v>301</v>
      </c>
      <c r="C1317" s="17" t="s">
        <v>112</v>
      </c>
      <c r="D1317" s="18">
        <v>1104777101</v>
      </c>
      <c r="E1317" s="18">
        <v>1104777101</v>
      </c>
      <c r="F1317" s="18">
        <v>1104777101</v>
      </c>
      <c r="G1317" s="17" t="s">
        <v>6444</v>
      </c>
      <c r="H1317" s="16" t="s">
        <v>3597</v>
      </c>
      <c r="I1317" s="35" t="s">
        <v>3598</v>
      </c>
      <c r="J1317" s="16" t="s">
        <v>74</v>
      </c>
      <c r="K1317" s="16" t="s">
        <v>3599</v>
      </c>
      <c r="L1317" s="16" t="s">
        <v>3600</v>
      </c>
      <c r="M1317" s="16" t="s">
        <v>671</v>
      </c>
      <c r="N1317" s="33" t="s">
        <v>6445</v>
      </c>
      <c r="O1317" s="16" t="s">
        <v>692</v>
      </c>
    </row>
    <row r="1318" spans="1:15" hidden="1">
      <c r="A1318" s="15">
        <v>1470</v>
      </c>
      <c r="B1318" s="16">
        <v>301</v>
      </c>
      <c r="C1318" s="17" t="s">
        <v>64</v>
      </c>
      <c r="D1318" s="18">
        <v>1105059438</v>
      </c>
      <c r="E1318" s="18">
        <v>1105059438</v>
      </c>
      <c r="F1318" s="18">
        <v>1105059438</v>
      </c>
      <c r="G1318" s="17" t="s">
        <v>6449</v>
      </c>
      <c r="H1318" s="16" t="s">
        <v>3597</v>
      </c>
      <c r="I1318" s="35" t="s">
        <v>3598</v>
      </c>
      <c r="J1318" s="16" t="s">
        <v>74</v>
      </c>
      <c r="K1318" s="16" t="s">
        <v>3599</v>
      </c>
      <c r="L1318" s="16" t="s">
        <v>3600</v>
      </c>
      <c r="M1318" s="16" t="s">
        <v>76</v>
      </c>
      <c r="N1318" s="16" t="s">
        <v>76</v>
      </c>
      <c r="O1318" s="16" t="s">
        <v>76</v>
      </c>
    </row>
    <row r="1319" spans="1:15" hidden="1">
      <c r="A1319" s="15">
        <v>1471</v>
      </c>
      <c r="B1319" s="16">
        <v>301</v>
      </c>
      <c r="C1319" s="17" t="s">
        <v>64</v>
      </c>
      <c r="D1319" s="18">
        <v>1105059469</v>
      </c>
      <c r="E1319" s="18">
        <v>1105059469</v>
      </c>
      <c r="F1319" s="18">
        <v>1105059469</v>
      </c>
      <c r="G1319" s="17" t="s">
        <v>6453</v>
      </c>
      <c r="H1319" s="16" t="s">
        <v>3597</v>
      </c>
      <c r="I1319" s="35" t="s">
        <v>3598</v>
      </c>
      <c r="J1319" s="16" t="s">
        <v>74</v>
      </c>
      <c r="K1319" s="16" t="s">
        <v>3599</v>
      </c>
      <c r="L1319" s="16" t="s">
        <v>3600</v>
      </c>
      <c r="M1319" s="16" t="s">
        <v>76</v>
      </c>
      <c r="N1319" s="16" t="s">
        <v>76</v>
      </c>
      <c r="O1319" s="16" t="s">
        <v>76</v>
      </c>
    </row>
    <row r="1320" spans="1:15" hidden="1">
      <c r="A1320" s="15">
        <v>1472</v>
      </c>
      <c r="B1320" s="16">
        <v>301</v>
      </c>
      <c r="C1320" s="17" t="s">
        <v>64</v>
      </c>
      <c r="D1320" s="18">
        <v>1107096479</v>
      </c>
      <c r="E1320" s="18">
        <v>1107096479</v>
      </c>
      <c r="F1320" s="18">
        <v>1107096479</v>
      </c>
      <c r="G1320" s="17" t="s">
        <v>6457</v>
      </c>
      <c r="H1320" s="16" t="s">
        <v>3597</v>
      </c>
      <c r="I1320" s="35" t="s">
        <v>3598</v>
      </c>
      <c r="J1320" s="16" t="s">
        <v>74</v>
      </c>
      <c r="K1320" s="16" t="s">
        <v>3599</v>
      </c>
      <c r="L1320" s="16" t="s">
        <v>3600</v>
      </c>
      <c r="M1320" s="16" t="s">
        <v>671</v>
      </c>
      <c r="N1320" s="16" t="s">
        <v>4647</v>
      </c>
      <c r="O1320" s="16" t="s">
        <v>692</v>
      </c>
    </row>
    <row r="1321" spans="1:15" hidden="1">
      <c r="A1321" s="15">
        <v>1473</v>
      </c>
      <c r="B1321" s="16">
        <v>301</v>
      </c>
      <c r="C1321" s="17" t="s">
        <v>64</v>
      </c>
      <c r="D1321" s="18">
        <v>1105683165</v>
      </c>
      <c r="E1321" s="18">
        <v>1105683165</v>
      </c>
      <c r="F1321" s="18">
        <v>1105683165</v>
      </c>
      <c r="G1321" s="17" t="s">
        <v>6462</v>
      </c>
      <c r="H1321" s="16" t="s">
        <v>3597</v>
      </c>
      <c r="I1321" s="35" t="s">
        <v>3598</v>
      </c>
      <c r="J1321" s="16" t="s">
        <v>74</v>
      </c>
      <c r="K1321" s="16" t="s">
        <v>3599</v>
      </c>
      <c r="L1321" s="16" t="s">
        <v>3600</v>
      </c>
      <c r="M1321" s="16" t="s">
        <v>339</v>
      </c>
      <c r="N1321" s="16" t="s">
        <v>340</v>
      </c>
      <c r="O1321" s="16" t="s">
        <v>341</v>
      </c>
    </row>
    <row r="1322" spans="1:15" hidden="1">
      <c r="A1322" s="15">
        <v>1475</v>
      </c>
      <c r="B1322" s="16">
        <v>301</v>
      </c>
      <c r="C1322" s="17" t="s">
        <v>64</v>
      </c>
      <c r="D1322" s="18">
        <v>1106776960</v>
      </c>
      <c r="E1322" s="18">
        <v>1106776960</v>
      </c>
      <c r="F1322" s="18">
        <v>1106776960</v>
      </c>
      <c r="G1322" s="17" t="s">
        <v>6466</v>
      </c>
      <c r="H1322" s="16" t="s">
        <v>3597</v>
      </c>
      <c r="I1322" s="35" t="s">
        <v>3598</v>
      </c>
      <c r="J1322" s="16" t="s">
        <v>74</v>
      </c>
      <c r="K1322" s="16" t="s">
        <v>3599</v>
      </c>
      <c r="L1322" s="16" t="s">
        <v>3600</v>
      </c>
      <c r="M1322" s="16" t="s">
        <v>478</v>
      </c>
      <c r="N1322" s="16" t="s">
        <v>479</v>
      </c>
      <c r="O1322" s="16" t="s">
        <v>480</v>
      </c>
    </row>
    <row r="1323" spans="1:15" hidden="1">
      <c r="A1323" s="15">
        <v>1476</v>
      </c>
      <c r="B1323" s="16">
        <v>301</v>
      </c>
      <c r="C1323" s="17" t="s">
        <v>64</v>
      </c>
      <c r="D1323" s="18">
        <v>1106779747</v>
      </c>
      <c r="E1323" s="18">
        <v>1106779747</v>
      </c>
      <c r="F1323" s="18">
        <v>1106779747</v>
      </c>
      <c r="G1323" s="17" t="s">
        <v>6469</v>
      </c>
      <c r="H1323" s="16" t="s">
        <v>3597</v>
      </c>
      <c r="I1323" s="35" t="s">
        <v>3598</v>
      </c>
      <c r="J1323" s="16" t="s">
        <v>74</v>
      </c>
      <c r="K1323" s="16" t="s">
        <v>3599</v>
      </c>
      <c r="L1323" s="16" t="s">
        <v>3600</v>
      </c>
      <c r="M1323" s="16" t="s">
        <v>478</v>
      </c>
      <c r="N1323" s="16" t="s">
        <v>4076</v>
      </c>
      <c r="O1323" s="16" t="s">
        <v>480</v>
      </c>
    </row>
    <row r="1324" spans="1:15" hidden="1">
      <c r="A1324" s="15">
        <v>1477</v>
      </c>
      <c r="B1324" s="16">
        <v>301</v>
      </c>
      <c r="C1324" s="17" t="s">
        <v>64</v>
      </c>
      <c r="D1324" s="18">
        <v>1106785038</v>
      </c>
      <c r="E1324" s="18">
        <v>1106785038</v>
      </c>
      <c r="F1324" s="18">
        <v>1106785038</v>
      </c>
      <c r="G1324" s="17" t="s">
        <v>6471</v>
      </c>
      <c r="H1324" s="16" t="s">
        <v>3597</v>
      </c>
      <c r="I1324" s="35" t="s">
        <v>3598</v>
      </c>
      <c r="J1324" s="16" t="s">
        <v>74</v>
      </c>
      <c r="K1324" s="16" t="s">
        <v>3599</v>
      </c>
      <c r="L1324" s="16" t="s">
        <v>3600</v>
      </c>
      <c r="M1324" s="16" t="s">
        <v>478</v>
      </c>
      <c r="N1324" s="16" t="s">
        <v>3976</v>
      </c>
      <c r="O1324" s="16" t="s">
        <v>480</v>
      </c>
    </row>
    <row r="1325" spans="1:15" hidden="1">
      <c r="A1325" s="15">
        <v>1478</v>
      </c>
      <c r="B1325" s="16">
        <v>301</v>
      </c>
      <c r="C1325" s="17" t="s">
        <v>64</v>
      </c>
      <c r="D1325" s="18">
        <v>1106888477</v>
      </c>
      <c r="E1325" s="18">
        <v>1106888477</v>
      </c>
      <c r="F1325" s="18">
        <v>1106888477</v>
      </c>
      <c r="G1325" s="17" t="s">
        <v>6474</v>
      </c>
      <c r="H1325" s="16" t="s">
        <v>3597</v>
      </c>
      <c r="I1325" s="35" t="s">
        <v>3598</v>
      </c>
      <c r="J1325" s="16" t="s">
        <v>74</v>
      </c>
      <c r="K1325" s="16" t="s">
        <v>3599</v>
      </c>
      <c r="L1325" s="16" t="s">
        <v>3600</v>
      </c>
      <c r="M1325" s="16" t="s">
        <v>463</v>
      </c>
      <c r="N1325" s="16" t="s">
        <v>3902</v>
      </c>
      <c r="O1325" s="16" t="s">
        <v>465</v>
      </c>
    </row>
    <row r="1326" spans="1:15" hidden="1">
      <c r="A1326" s="15">
        <v>1479</v>
      </c>
      <c r="B1326" s="16">
        <v>301</v>
      </c>
      <c r="C1326" s="17" t="s">
        <v>64</v>
      </c>
      <c r="D1326" s="18">
        <v>1107058011</v>
      </c>
      <c r="E1326" s="18">
        <v>1107058011</v>
      </c>
      <c r="F1326" s="18">
        <v>1107058011</v>
      </c>
      <c r="G1326" s="17" t="s">
        <v>6478</v>
      </c>
      <c r="H1326" s="16" t="s">
        <v>3597</v>
      </c>
      <c r="I1326" s="35" t="s">
        <v>3598</v>
      </c>
      <c r="J1326" s="16" t="s">
        <v>74</v>
      </c>
      <c r="K1326" s="16" t="s">
        <v>3599</v>
      </c>
      <c r="L1326" s="16" t="s">
        <v>3600</v>
      </c>
      <c r="M1326" s="16" t="s">
        <v>339</v>
      </c>
      <c r="N1326" s="16" t="s">
        <v>340</v>
      </c>
      <c r="O1326" s="16" t="s">
        <v>341</v>
      </c>
    </row>
    <row r="1327" spans="1:15" hidden="1">
      <c r="A1327" s="15">
        <v>1480</v>
      </c>
      <c r="B1327" s="16">
        <v>301</v>
      </c>
      <c r="C1327" s="17" t="s">
        <v>64</v>
      </c>
      <c r="D1327" s="18">
        <v>16552582</v>
      </c>
      <c r="E1327" s="18">
        <v>16552582</v>
      </c>
      <c r="F1327" s="18">
        <v>16552582</v>
      </c>
      <c r="G1327" s="17" t="s">
        <v>6482</v>
      </c>
      <c r="H1327" s="16" t="s">
        <v>3597</v>
      </c>
      <c r="I1327" s="35" t="s">
        <v>3598</v>
      </c>
      <c r="J1327" s="16" t="s">
        <v>74</v>
      </c>
      <c r="K1327" s="16" t="s">
        <v>3599</v>
      </c>
      <c r="L1327" s="16" t="s">
        <v>3600</v>
      </c>
      <c r="M1327" s="16" t="s">
        <v>433</v>
      </c>
      <c r="N1327" s="16" t="s">
        <v>496</v>
      </c>
      <c r="O1327" s="16" t="s">
        <v>497</v>
      </c>
    </row>
    <row r="1328" spans="1:15" hidden="1">
      <c r="A1328" s="15">
        <v>1481</v>
      </c>
      <c r="B1328" s="16">
        <v>301</v>
      </c>
      <c r="C1328" s="17" t="s">
        <v>64</v>
      </c>
      <c r="D1328" s="18">
        <v>1109415595</v>
      </c>
      <c r="E1328" s="18">
        <v>1109415595</v>
      </c>
      <c r="F1328" s="18">
        <v>1109415595</v>
      </c>
      <c r="G1328" s="17" t="s">
        <v>6485</v>
      </c>
      <c r="H1328" s="16" t="s">
        <v>3597</v>
      </c>
      <c r="I1328" s="35" t="s">
        <v>3598</v>
      </c>
      <c r="J1328" s="16" t="s">
        <v>74</v>
      </c>
      <c r="K1328" s="16" t="s">
        <v>3599</v>
      </c>
      <c r="L1328" s="16" t="s">
        <v>3600</v>
      </c>
      <c r="M1328" s="16" t="s">
        <v>463</v>
      </c>
      <c r="N1328" s="16" t="s">
        <v>464</v>
      </c>
      <c r="O1328" s="16" t="s">
        <v>465</v>
      </c>
    </row>
    <row r="1329" spans="1:15" hidden="1">
      <c r="A1329" s="15">
        <v>1482</v>
      </c>
      <c r="B1329" s="16">
        <v>301</v>
      </c>
      <c r="C1329" s="17" t="s">
        <v>64</v>
      </c>
      <c r="D1329" s="18">
        <v>1109418583</v>
      </c>
      <c r="E1329" s="18">
        <v>1109418583</v>
      </c>
      <c r="F1329" s="18">
        <v>1109418583</v>
      </c>
      <c r="G1329" s="17" t="s">
        <v>6489</v>
      </c>
      <c r="H1329" s="16" t="s">
        <v>3597</v>
      </c>
      <c r="I1329" s="35" t="s">
        <v>3598</v>
      </c>
      <c r="J1329" s="16" t="s">
        <v>74</v>
      </c>
      <c r="K1329" s="16" t="s">
        <v>3599</v>
      </c>
      <c r="L1329" s="16" t="s">
        <v>3600</v>
      </c>
      <c r="M1329" s="16" t="s">
        <v>478</v>
      </c>
      <c r="N1329" s="16" t="s">
        <v>4076</v>
      </c>
      <c r="O1329" s="16" t="s">
        <v>480</v>
      </c>
    </row>
    <row r="1330" spans="1:15" hidden="1">
      <c r="A1330" s="15">
        <v>1483</v>
      </c>
      <c r="B1330" s="16">
        <v>301</v>
      </c>
      <c r="C1330" s="17" t="s">
        <v>64</v>
      </c>
      <c r="D1330" s="18">
        <v>1110446185</v>
      </c>
      <c r="E1330" s="18">
        <v>1110446185</v>
      </c>
      <c r="F1330" s="18">
        <v>1110446185</v>
      </c>
      <c r="G1330" s="17" t="s">
        <v>6491</v>
      </c>
      <c r="H1330" s="16" t="s">
        <v>3597</v>
      </c>
      <c r="I1330" s="35" t="s">
        <v>3598</v>
      </c>
      <c r="J1330" s="16" t="s">
        <v>74</v>
      </c>
      <c r="K1330" s="16" t="s">
        <v>3599</v>
      </c>
      <c r="L1330" s="16" t="s">
        <v>3600</v>
      </c>
      <c r="M1330" s="16" t="s">
        <v>1359</v>
      </c>
      <c r="N1330" s="16" t="s">
        <v>4839</v>
      </c>
      <c r="O1330" s="16" t="s">
        <v>1951</v>
      </c>
    </row>
    <row r="1331" spans="1:15">
      <c r="A1331" s="15">
        <v>1484</v>
      </c>
      <c r="B1331" s="16">
        <v>301</v>
      </c>
      <c r="C1331" s="17" t="s">
        <v>64</v>
      </c>
      <c r="D1331" s="18">
        <v>1110494053</v>
      </c>
      <c r="E1331" s="18" t="e">
        <v>#N/A</v>
      </c>
      <c r="F1331" s="18">
        <v>1110494053</v>
      </c>
      <c r="G1331" s="17" t="s">
        <v>6494</v>
      </c>
      <c r="H1331" s="16" t="s">
        <v>3597</v>
      </c>
      <c r="I1331" s="35" t="s">
        <v>3598</v>
      </c>
      <c r="J1331" s="16" t="s">
        <v>74</v>
      </c>
      <c r="K1331" s="16" t="s">
        <v>3599</v>
      </c>
      <c r="L1331" s="16" t="s">
        <v>3600</v>
      </c>
      <c r="M1331" s="16" t="s">
        <v>76</v>
      </c>
      <c r="N1331" s="16" t="s">
        <v>76</v>
      </c>
      <c r="O1331" s="16" t="s">
        <v>76</v>
      </c>
    </row>
    <row r="1332" spans="1:15" hidden="1">
      <c r="A1332" s="15">
        <v>1485</v>
      </c>
      <c r="B1332" s="16">
        <v>301</v>
      </c>
      <c r="C1332" s="17" t="s">
        <v>64</v>
      </c>
      <c r="D1332" s="18">
        <v>1096185356</v>
      </c>
      <c r="E1332" s="18">
        <v>1096185356</v>
      </c>
      <c r="F1332" s="18">
        <v>1096185356</v>
      </c>
      <c r="G1332" s="17" t="s">
        <v>6498</v>
      </c>
      <c r="H1332" s="16" t="s">
        <v>3597</v>
      </c>
      <c r="I1332" s="35" t="s">
        <v>3598</v>
      </c>
      <c r="J1332" s="16" t="s">
        <v>74</v>
      </c>
      <c r="K1332" s="16" t="s">
        <v>3599</v>
      </c>
      <c r="L1332" s="16" t="s">
        <v>3600</v>
      </c>
      <c r="M1332" s="16" t="s">
        <v>76</v>
      </c>
      <c r="N1332" s="16" t="s">
        <v>76</v>
      </c>
      <c r="O1332" s="16" t="s">
        <v>76</v>
      </c>
    </row>
    <row r="1333" spans="1:15">
      <c r="A1333" s="15">
        <v>1486</v>
      </c>
      <c r="B1333" s="16">
        <v>301</v>
      </c>
      <c r="C1333" s="17" t="s">
        <v>64</v>
      </c>
      <c r="D1333" s="18">
        <v>1110536341</v>
      </c>
      <c r="E1333" s="18" t="e">
        <v>#N/A</v>
      </c>
      <c r="F1333" s="18">
        <v>1110536341</v>
      </c>
      <c r="G1333" s="17" t="s">
        <v>6503</v>
      </c>
      <c r="H1333" s="16" t="s">
        <v>3597</v>
      </c>
      <c r="I1333" s="35" t="s">
        <v>3598</v>
      </c>
      <c r="J1333" s="16" t="s">
        <v>74</v>
      </c>
      <c r="K1333" s="16" t="s">
        <v>3599</v>
      </c>
      <c r="L1333" s="16" t="s">
        <v>3600</v>
      </c>
      <c r="M1333" s="16" t="s">
        <v>76</v>
      </c>
      <c r="N1333" s="16" t="s">
        <v>76</v>
      </c>
      <c r="O1333" s="16" t="s">
        <v>76</v>
      </c>
    </row>
    <row r="1334" spans="1:15" hidden="1">
      <c r="A1334" s="15">
        <v>1487</v>
      </c>
      <c r="B1334" s="16">
        <v>301</v>
      </c>
      <c r="C1334" s="17" t="s">
        <v>64</v>
      </c>
      <c r="D1334" s="18">
        <v>1110538333</v>
      </c>
      <c r="E1334" s="18">
        <v>1110538333</v>
      </c>
      <c r="F1334" s="18">
        <v>1110538333</v>
      </c>
      <c r="G1334" s="17" t="s">
        <v>6506</v>
      </c>
      <c r="H1334" s="16" t="s">
        <v>3597</v>
      </c>
      <c r="I1334" s="35" t="s">
        <v>3598</v>
      </c>
      <c r="J1334" s="16" t="s">
        <v>74</v>
      </c>
      <c r="K1334" s="16" t="s">
        <v>3599</v>
      </c>
      <c r="L1334" s="16" t="s">
        <v>3600</v>
      </c>
      <c r="M1334" s="16" t="s">
        <v>76</v>
      </c>
      <c r="N1334" s="16" t="s">
        <v>76</v>
      </c>
      <c r="O1334" s="16" t="s">
        <v>76</v>
      </c>
    </row>
    <row r="1335" spans="1:15" hidden="1">
      <c r="A1335" s="15">
        <v>1488</v>
      </c>
      <c r="B1335" s="16">
        <v>301</v>
      </c>
      <c r="C1335" s="17" t="s">
        <v>64</v>
      </c>
      <c r="D1335" s="18">
        <v>1110558809</v>
      </c>
      <c r="E1335" s="18">
        <v>1110558809</v>
      </c>
      <c r="F1335" s="18">
        <v>1110558809</v>
      </c>
      <c r="G1335" s="17" t="s">
        <v>6510</v>
      </c>
      <c r="H1335" s="16" t="s">
        <v>3597</v>
      </c>
      <c r="I1335" s="35" t="s">
        <v>3598</v>
      </c>
      <c r="J1335" s="16" t="s">
        <v>74</v>
      </c>
      <c r="K1335" s="16" t="s">
        <v>3599</v>
      </c>
      <c r="L1335" s="16" t="s">
        <v>3600</v>
      </c>
      <c r="M1335" s="16" t="s">
        <v>671</v>
      </c>
      <c r="N1335" s="16" t="s">
        <v>6511</v>
      </c>
      <c r="O1335" s="16" t="s">
        <v>692</v>
      </c>
    </row>
    <row r="1336" spans="1:15">
      <c r="A1336" s="15">
        <v>1489</v>
      </c>
      <c r="B1336" s="16">
        <v>301</v>
      </c>
      <c r="C1336" s="17" t="s">
        <v>64</v>
      </c>
      <c r="D1336" s="18">
        <v>91463489</v>
      </c>
      <c r="E1336" s="18" t="e">
        <v>#N/A</v>
      </c>
      <c r="F1336" s="18">
        <v>91463489</v>
      </c>
      <c r="G1336" s="17" t="s">
        <v>6514</v>
      </c>
      <c r="H1336" s="16" t="s">
        <v>3597</v>
      </c>
      <c r="I1336" s="35" t="s">
        <v>3598</v>
      </c>
      <c r="J1336" s="16" t="s">
        <v>74</v>
      </c>
      <c r="K1336" s="16" t="s">
        <v>3599</v>
      </c>
      <c r="L1336" s="16" t="s">
        <v>3600</v>
      </c>
      <c r="M1336" s="16" t="s">
        <v>76</v>
      </c>
      <c r="N1336" s="16" t="s">
        <v>6365</v>
      </c>
      <c r="O1336" s="16" t="s">
        <v>3702</v>
      </c>
    </row>
    <row r="1337" spans="1:15" hidden="1">
      <c r="A1337" s="15">
        <v>1490</v>
      </c>
      <c r="B1337" s="16">
        <v>301</v>
      </c>
      <c r="C1337" s="17" t="s">
        <v>64</v>
      </c>
      <c r="D1337" s="18">
        <v>1111797736</v>
      </c>
      <c r="E1337" s="18">
        <v>1111797736</v>
      </c>
      <c r="F1337" s="18">
        <v>1111797736</v>
      </c>
      <c r="G1337" s="17" t="s">
        <v>6519</v>
      </c>
      <c r="H1337" s="16" t="s">
        <v>3597</v>
      </c>
      <c r="I1337" s="35" t="s">
        <v>3598</v>
      </c>
      <c r="J1337" s="16" t="s">
        <v>74</v>
      </c>
      <c r="K1337" s="16" t="s">
        <v>3599</v>
      </c>
      <c r="L1337" s="16" t="s">
        <v>3600</v>
      </c>
      <c r="M1337" s="16" t="s">
        <v>463</v>
      </c>
      <c r="N1337" s="16" t="s">
        <v>464</v>
      </c>
      <c r="O1337" s="16" t="s">
        <v>465</v>
      </c>
    </row>
    <row r="1338" spans="1:15" hidden="1">
      <c r="A1338" s="15">
        <v>1491</v>
      </c>
      <c r="B1338" s="16">
        <v>301</v>
      </c>
      <c r="C1338" s="17" t="s">
        <v>64</v>
      </c>
      <c r="D1338" s="18">
        <v>1111813879</v>
      </c>
      <c r="E1338" s="18">
        <v>1111813879</v>
      </c>
      <c r="F1338" s="18">
        <v>1111813879</v>
      </c>
      <c r="G1338" s="17" t="s">
        <v>6522</v>
      </c>
      <c r="H1338" s="16" t="s">
        <v>3597</v>
      </c>
      <c r="I1338" s="35" t="s">
        <v>3598</v>
      </c>
      <c r="J1338" s="16" t="s">
        <v>74</v>
      </c>
      <c r="K1338" s="16" t="s">
        <v>3599</v>
      </c>
      <c r="L1338" s="16" t="s">
        <v>3600</v>
      </c>
      <c r="M1338" s="16" t="s">
        <v>339</v>
      </c>
      <c r="N1338" s="16" t="s">
        <v>3825</v>
      </c>
      <c r="O1338" s="16" t="s">
        <v>341</v>
      </c>
    </row>
    <row r="1339" spans="1:15" hidden="1">
      <c r="A1339" s="15">
        <v>1492</v>
      </c>
      <c r="B1339" s="16">
        <v>301</v>
      </c>
      <c r="C1339" s="17" t="s">
        <v>64</v>
      </c>
      <c r="D1339" s="18">
        <v>1112102402</v>
      </c>
      <c r="E1339" s="18">
        <v>1112102402</v>
      </c>
      <c r="F1339" s="18">
        <v>1112102402</v>
      </c>
      <c r="G1339" s="17" t="s">
        <v>6524</v>
      </c>
      <c r="H1339" s="16" t="s">
        <v>3597</v>
      </c>
      <c r="I1339" s="35" t="s">
        <v>3598</v>
      </c>
      <c r="J1339" s="16" t="s">
        <v>74</v>
      </c>
      <c r="K1339" s="16" t="s">
        <v>3599</v>
      </c>
      <c r="L1339" s="16" t="s">
        <v>3600</v>
      </c>
      <c r="M1339" s="16" t="s">
        <v>433</v>
      </c>
      <c r="N1339" s="16" t="s">
        <v>4431</v>
      </c>
      <c r="O1339" s="16" t="s">
        <v>497</v>
      </c>
    </row>
    <row r="1340" spans="1:15" hidden="1">
      <c r="A1340" s="15">
        <v>1493</v>
      </c>
      <c r="B1340" s="16">
        <v>301</v>
      </c>
      <c r="C1340" s="17" t="s">
        <v>112</v>
      </c>
      <c r="D1340" s="18">
        <v>1118027045</v>
      </c>
      <c r="E1340" s="18">
        <v>1118027045</v>
      </c>
      <c r="F1340" s="18">
        <v>1118027045</v>
      </c>
      <c r="G1340" s="17" t="s">
        <v>6527</v>
      </c>
      <c r="H1340" s="16" t="s">
        <v>3597</v>
      </c>
      <c r="I1340" s="35" t="s">
        <v>3598</v>
      </c>
      <c r="J1340" s="16" t="s">
        <v>74</v>
      </c>
      <c r="K1340" s="16" t="s">
        <v>3599</v>
      </c>
      <c r="L1340" s="16" t="s">
        <v>3600</v>
      </c>
      <c r="M1340" s="16" t="s">
        <v>433</v>
      </c>
      <c r="N1340" s="16" t="s">
        <v>496</v>
      </c>
      <c r="O1340" s="16" t="s">
        <v>497</v>
      </c>
    </row>
    <row r="1341" spans="1:15" hidden="1">
      <c r="A1341" s="15">
        <v>1494</v>
      </c>
      <c r="B1341" s="16">
        <v>301</v>
      </c>
      <c r="C1341" s="17" t="s">
        <v>112</v>
      </c>
      <c r="D1341" s="18">
        <v>1079172461</v>
      </c>
      <c r="E1341" s="18">
        <v>1079172461</v>
      </c>
      <c r="F1341" s="18">
        <v>1079172461</v>
      </c>
      <c r="G1341" s="17" t="s">
        <v>6531</v>
      </c>
      <c r="H1341" s="16" t="s">
        <v>3597</v>
      </c>
      <c r="I1341" s="35" t="s">
        <v>3598</v>
      </c>
      <c r="J1341" s="16" t="s">
        <v>74</v>
      </c>
      <c r="K1341" s="16" t="s">
        <v>3599</v>
      </c>
      <c r="L1341" s="16" t="s">
        <v>3600</v>
      </c>
      <c r="M1341" s="16" t="s">
        <v>76</v>
      </c>
      <c r="N1341" s="16" t="s">
        <v>76</v>
      </c>
      <c r="O1341" s="16" t="s">
        <v>76</v>
      </c>
    </row>
    <row r="1342" spans="1:15" hidden="1">
      <c r="A1342" s="15">
        <v>1495</v>
      </c>
      <c r="B1342" s="16">
        <v>301</v>
      </c>
      <c r="C1342" s="17" t="s">
        <v>64</v>
      </c>
      <c r="D1342" s="18">
        <v>1112479095</v>
      </c>
      <c r="E1342" s="18">
        <v>1112479095</v>
      </c>
      <c r="F1342" s="18">
        <v>1112479095</v>
      </c>
      <c r="G1342" s="17" t="s">
        <v>6536</v>
      </c>
      <c r="H1342" s="16" t="s">
        <v>3597</v>
      </c>
      <c r="I1342" s="35" t="s">
        <v>3598</v>
      </c>
      <c r="J1342" s="16" t="s">
        <v>74</v>
      </c>
      <c r="K1342" s="16" t="s">
        <v>3599</v>
      </c>
      <c r="L1342" s="16" t="s">
        <v>3600</v>
      </c>
      <c r="M1342" s="16" t="s">
        <v>433</v>
      </c>
      <c r="N1342" s="16" t="s">
        <v>434</v>
      </c>
      <c r="O1342" s="16" t="s">
        <v>435</v>
      </c>
    </row>
    <row r="1343" spans="1:15" hidden="1">
      <c r="A1343" s="15">
        <v>1496</v>
      </c>
      <c r="B1343" s="16">
        <v>301</v>
      </c>
      <c r="C1343" s="17" t="s">
        <v>64</v>
      </c>
      <c r="D1343" s="18">
        <v>1112966141</v>
      </c>
      <c r="E1343" s="18">
        <v>1112966141</v>
      </c>
      <c r="F1343" s="18">
        <v>1112966141</v>
      </c>
      <c r="G1343" s="17" t="s">
        <v>6540</v>
      </c>
      <c r="H1343" s="16" t="s">
        <v>3597</v>
      </c>
      <c r="I1343" s="35" t="s">
        <v>3598</v>
      </c>
      <c r="J1343" s="16" t="s">
        <v>74</v>
      </c>
      <c r="K1343" s="16" t="s">
        <v>3599</v>
      </c>
      <c r="L1343" s="16" t="s">
        <v>3600</v>
      </c>
      <c r="M1343" s="16" t="s">
        <v>433</v>
      </c>
      <c r="N1343" s="16" t="s">
        <v>434</v>
      </c>
      <c r="O1343" s="16" t="s">
        <v>435</v>
      </c>
    </row>
    <row r="1344" spans="1:15">
      <c r="A1344" s="15">
        <v>1497</v>
      </c>
      <c r="B1344" s="16">
        <v>301</v>
      </c>
      <c r="C1344" s="17" t="s">
        <v>64</v>
      </c>
      <c r="D1344" s="18">
        <v>5205462</v>
      </c>
      <c r="E1344" s="18" t="e">
        <v>#N/A</v>
      </c>
      <c r="F1344" s="18">
        <v>5205462</v>
      </c>
      <c r="G1344" s="17" t="s">
        <v>6543</v>
      </c>
      <c r="H1344" s="16" t="s">
        <v>3597</v>
      </c>
      <c r="I1344" s="35" t="s">
        <v>3598</v>
      </c>
      <c r="J1344" s="16" t="s">
        <v>74</v>
      </c>
      <c r="K1344" s="16" t="s">
        <v>3599</v>
      </c>
      <c r="L1344" s="16" t="s">
        <v>3600</v>
      </c>
      <c r="M1344" s="16" t="s">
        <v>463</v>
      </c>
      <c r="N1344" s="16" t="s">
        <v>3709</v>
      </c>
      <c r="O1344" s="16" t="s">
        <v>465</v>
      </c>
    </row>
    <row r="1345" spans="1:15" hidden="1">
      <c r="A1345" s="15">
        <v>1498</v>
      </c>
      <c r="B1345" s="16">
        <v>301</v>
      </c>
      <c r="C1345" s="17" t="s">
        <v>64</v>
      </c>
      <c r="D1345" s="18">
        <v>1113037344</v>
      </c>
      <c r="E1345" s="18">
        <v>1113037344</v>
      </c>
      <c r="F1345" s="18">
        <v>1113037344</v>
      </c>
      <c r="G1345" s="17" t="s">
        <v>6546</v>
      </c>
      <c r="H1345" s="16" t="s">
        <v>3597</v>
      </c>
      <c r="I1345" s="35" t="s">
        <v>3598</v>
      </c>
      <c r="J1345" s="16" t="s">
        <v>74</v>
      </c>
      <c r="K1345" s="16" t="s">
        <v>3599</v>
      </c>
      <c r="L1345" s="16" t="s">
        <v>3600</v>
      </c>
      <c r="M1345" s="16" t="s">
        <v>433</v>
      </c>
      <c r="N1345" s="16" t="s">
        <v>3715</v>
      </c>
      <c r="O1345" s="16" t="s">
        <v>435</v>
      </c>
    </row>
    <row r="1346" spans="1:15">
      <c r="A1346" s="15">
        <v>1499</v>
      </c>
      <c r="B1346" s="16">
        <v>301</v>
      </c>
      <c r="C1346" s="17" t="s">
        <v>112</v>
      </c>
      <c r="D1346" s="18">
        <v>1236438303</v>
      </c>
      <c r="E1346" s="18" t="e">
        <v>#N/A</v>
      </c>
      <c r="F1346" s="18">
        <v>1236438303</v>
      </c>
      <c r="G1346" s="17" t="s">
        <v>6551</v>
      </c>
      <c r="H1346" s="16" t="s">
        <v>3597</v>
      </c>
      <c r="I1346" s="35" t="s">
        <v>3598</v>
      </c>
      <c r="J1346" s="16" t="s">
        <v>74</v>
      </c>
      <c r="K1346" s="16" t="s">
        <v>3599</v>
      </c>
      <c r="L1346" s="16" t="s">
        <v>3600</v>
      </c>
      <c r="M1346" s="16" t="s">
        <v>76</v>
      </c>
      <c r="N1346" s="16" t="s">
        <v>76</v>
      </c>
      <c r="O1346" s="16" t="s">
        <v>76</v>
      </c>
    </row>
    <row r="1347" spans="1:15">
      <c r="A1347" s="15">
        <v>1500</v>
      </c>
      <c r="B1347" s="16">
        <v>301</v>
      </c>
      <c r="C1347" s="17" t="s">
        <v>112</v>
      </c>
      <c r="D1347" s="18">
        <v>1115071004</v>
      </c>
      <c r="E1347" s="18" t="e">
        <v>#N/A</v>
      </c>
      <c r="F1347" s="18">
        <v>1115071004</v>
      </c>
      <c r="G1347" s="17" t="s">
        <v>6556</v>
      </c>
      <c r="H1347" s="16" t="s">
        <v>3597</v>
      </c>
      <c r="I1347" s="35" t="s">
        <v>3598</v>
      </c>
      <c r="J1347" s="16" t="s">
        <v>74</v>
      </c>
      <c r="K1347" s="16" t="s">
        <v>3599</v>
      </c>
      <c r="L1347" s="16" t="s">
        <v>3600</v>
      </c>
      <c r="M1347" s="16" t="s">
        <v>433</v>
      </c>
      <c r="N1347" s="16" t="s">
        <v>434</v>
      </c>
      <c r="O1347" s="16" t="s">
        <v>435</v>
      </c>
    </row>
    <row r="1348" spans="1:15" hidden="1">
      <c r="A1348" s="15">
        <v>1501</v>
      </c>
      <c r="B1348" s="16">
        <v>301</v>
      </c>
      <c r="C1348" s="17" t="s">
        <v>64</v>
      </c>
      <c r="D1348" s="18">
        <v>1115743788</v>
      </c>
      <c r="E1348" s="18">
        <v>1115743788</v>
      </c>
      <c r="F1348" s="18">
        <v>1115743788</v>
      </c>
      <c r="G1348" s="17" t="s">
        <v>6559</v>
      </c>
      <c r="H1348" s="16" t="s">
        <v>3597</v>
      </c>
      <c r="I1348" s="35" t="s">
        <v>3598</v>
      </c>
      <c r="J1348" s="16" t="s">
        <v>74</v>
      </c>
      <c r="K1348" s="16" t="s">
        <v>3599</v>
      </c>
      <c r="L1348" s="16" t="s">
        <v>3600</v>
      </c>
      <c r="M1348" s="16" t="s">
        <v>671</v>
      </c>
      <c r="N1348" s="16" t="s">
        <v>691</v>
      </c>
      <c r="O1348" s="16" t="s">
        <v>692</v>
      </c>
    </row>
    <row r="1349" spans="1:15" hidden="1">
      <c r="A1349" s="15">
        <v>1502</v>
      </c>
      <c r="B1349" s="16">
        <v>301</v>
      </c>
      <c r="C1349" s="17" t="s">
        <v>64</v>
      </c>
      <c r="D1349" s="18">
        <v>1115942766</v>
      </c>
      <c r="E1349" s="18">
        <v>1115942766</v>
      </c>
      <c r="F1349" s="18">
        <v>1115942766</v>
      </c>
      <c r="G1349" s="17" t="s">
        <v>6562</v>
      </c>
      <c r="H1349" s="16" t="s">
        <v>3597</v>
      </c>
      <c r="I1349" s="35" t="s">
        <v>3598</v>
      </c>
      <c r="J1349" s="16" t="s">
        <v>74</v>
      </c>
      <c r="K1349" s="16" t="s">
        <v>3599</v>
      </c>
      <c r="L1349" s="16" t="s">
        <v>3600</v>
      </c>
      <c r="M1349" s="16" t="s">
        <v>1359</v>
      </c>
      <c r="N1349" s="16" t="s">
        <v>4146</v>
      </c>
      <c r="O1349" s="16" t="s">
        <v>1951</v>
      </c>
    </row>
    <row r="1350" spans="1:15" hidden="1">
      <c r="A1350" s="15">
        <v>1503</v>
      </c>
      <c r="B1350" s="16">
        <v>301</v>
      </c>
      <c r="C1350" s="17" t="s">
        <v>64</v>
      </c>
      <c r="D1350" s="18">
        <v>1116041974</v>
      </c>
      <c r="E1350" s="18">
        <v>1116041974</v>
      </c>
      <c r="F1350" s="18">
        <v>1116041974</v>
      </c>
      <c r="G1350" s="17" t="s">
        <v>6565</v>
      </c>
      <c r="H1350" s="16" t="s">
        <v>3597</v>
      </c>
      <c r="I1350" s="35" t="s">
        <v>3598</v>
      </c>
      <c r="J1350" s="16" t="s">
        <v>74</v>
      </c>
      <c r="K1350" s="16" t="s">
        <v>3599</v>
      </c>
      <c r="L1350" s="16" t="s">
        <v>3600</v>
      </c>
      <c r="M1350" s="16" t="s">
        <v>76</v>
      </c>
      <c r="N1350" s="16" t="s">
        <v>76</v>
      </c>
      <c r="O1350" s="16" t="s">
        <v>76</v>
      </c>
    </row>
    <row r="1351" spans="1:15" hidden="1">
      <c r="A1351" s="15">
        <v>1504</v>
      </c>
      <c r="B1351" s="16">
        <v>301</v>
      </c>
      <c r="C1351" s="17" t="s">
        <v>64</v>
      </c>
      <c r="D1351" s="18">
        <v>1116182525</v>
      </c>
      <c r="E1351" s="18">
        <v>1116182525</v>
      </c>
      <c r="F1351" s="18">
        <v>1116182525</v>
      </c>
      <c r="G1351" s="17" t="s">
        <v>6570</v>
      </c>
      <c r="H1351" s="16" t="s">
        <v>3597</v>
      </c>
      <c r="I1351" s="35" t="s">
        <v>3598</v>
      </c>
      <c r="J1351" s="16" t="s">
        <v>74</v>
      </c>
      <c r="K1351" s="16" t="s">
        <v>3599</v>
      </c>
      <c r="L1351" s="16" t="s">
        <v>3600</v>
      </c>
      <c r="M1351" s="16" t="s">
        <v>671</v>
      </c>
      <c r="N1351" s="16" t="s">
        <v>6571</v>
      </c>
      <c r="O1351" s="16" t="s">
        <v>3691</v>
      </c>
    </row>
    <row r="1352" spans="1:15" hidden="1">
      <c r="A1352" s="15">
        <v>1505</v>
      </c>
      <c r="B1352" s="16">
        <v>301</v>
      </c>
      <c r="C1352" s="17" t="s">
        <v>64</v>
      </c>
      <c r="D1352" s="18">
        <v>1116205525</v>
      </c>
      <c r="E1352" s="18">
        <v>1116205525</v>
      </c>
      <c r="F1352" s="18">
        <v>1116205525</v>
      </c>
      <c r="G1352" s="17" t="s">
        <v>6574</v>
      </c>
      <c r="H1352" s="16" t="s">
        <v>3597</v>
      </c>
      <c r="I1352" s="35" t="s">
        <v>3598</v>
      </c>
      <c r="J1352" s="16" t="s">
        <v>74</v>
      </c>
      <c r="K1352" s="16" t="s">
        <v>3599</v>
      </c>
      <c r="L1352" s="16" t="s">
        <v>3600</v>
      </c>
      <c r="M1352" s="16" t="s">
        <v>1359</v>
      </c>
      <c r="N1352" s="16" t="s">
        <v>3752</v>
      </c>
      <c r="O1352" s="16" t="s">
        <v>1361</v>
      </c>
    </row>
    <row r="1353" spans="1:15">
      <c r="A1353" s="15">
        <v>1506</v>
      </c>
      <c r="B1353" s="16">
        <v>301</v>
      </c>
      <c r="C1353" s="17" t="s">
        <v>64</v>
      </c>
      <c r="D1353" s="18">
        <v>1116205741</v>
      </c>
      <c r="E1353" s="18" t="e">
        <v>#N/A</v>
      </c>
      <c r="F1353" s="18" t="e">
        <v>#N/A</v>
      </c>
      <c r="G1353" s="17" t="s">
        <v>6578</v>
      </c>
      <c r="H1353" s="16" t="s">
        <v>3597</v>
      </c>
      <c r="I1353" s="35" t="s">
        <v>3598</v>
      </c>
      <c r="J1353" s="16" t="s">
        <v>74</v>
      </c>
      <c r="K1353" s="16" t="s">
        <v>3599</v>
      </c>
      <c r="L1353" s="16" t="s">
        <v>3600</v>
      </c>
      <c r="M1353" s="16" t="s">
        <v>1359</v>
      </c>
      <c r="N1353" s="16" t="s">
        <v>3752</v>
      </c>
      <c r="O1353" s="16" t="s">
        <v>1361</v>
      </c>
    </row>
    <row r="1354" spans="1:15">
      <c r="A1354" s="15">
        <v>1507</v>
      </c>
      <c r="B1354" s="16">
        <v>301</v>
      </c>
      <c r="C1354" s="17" t="s">
        <v>64</v>
      </c>
      <c r="D1354" s="18">
        <v>1116493964</v>
      </c>
      <c r="E1354" s="18" t="e">
        <v>#N/A</v>
      </c>
      <c r="F1354" s="18">
        <v>1116493964</v>
      </c>
      <c r="G1354" s="17" t="s">
        <v>6582</v>
      </c>
      <c r="H1354" s="16" t="s">
        <v>3597</v>
      </c>
      <c r="I1354" s="35" t="s">
        <v>3598</v>
      </c>
      <c r="J1354" s="16" t="s">
        <v>74</v>
      </c>
      <c r="K1354" s="16" t="s">
        <v>3599</v>
      </c>
      <c r="L1354" s="16" t="s">
        <v>3600</v>
      </c>
      <c r="M1354" s="16" t="s">
        <v>671</v>
      </c>
      <c r="N1354" s="16" t="s">
        <v>4135</v>
      </c>
      <c r="O1354" s="16" t="s">
        <v>3691</v>
      </c>
    </row>
    <row r="1355" spans="1:15" hidden="1">
      <c r="A1355" s="15">
        <v>1508</v>
      </c>
      <c r="B1355" s="16">
        <v>301</v>
      </c>
      <c r="C1355" s="17" t="s">
        <v>64</v>
      </c>
      <c r="D1355" s="18">
        <v>1116495087</v>
      </c>
      <c r="E1355" s="18">
        <v>1116495087</v>
      </c>
      <c r="F1355" s="18">
        <v>1116495087</v>
      </c>
      <c r="G1355" s="17" t="s">
        <v>6585</v>
      </c>
      <c r="H1355" s="16" t="s">
        <v>3597</v>
      </c>
      <c r="I1355" s="35" t="s">
        <v>3598</v>
      </c>
      <c r="J1355" s="16" t="s">
        <v>74</v>
      </c>
      <c r="K1355" s="16" t="s">
        <v>3599</v>
      </c>
      <c r="L1355" s="16" t="s">
        <v>3600</v>
      </c>
      <c r="M1355" s="16" t="s">
        <v>671</v>
      </c>
      <c r="N1355" s="16" t="s">
        <v>4135</v>
      </c>
      <c r="O1355" s="16" t="s">
        <v>3691</v>
      </c>
    </row>
    <row r="1356" spans="1:15" hidden="1">
      <c r="A1356" s="15">
        <v>1509</v>
      </c>
      <c r="B1356" s="16">
        <v>301</v>
      </c>
      <c r="C1356" s="17" t="s">
        <v>64</v>
      </c>
      <c r="D1356" s="18">
        <v>1218213729</v>
      </c>
      <c r="E1356" s="18">
        <v>1218213729</v>
      </c>
      <c r="F1356" s="18">
        <v>1218213729</v>
      </c>
      <c r="G1356" s="17" t="s">
        <v>6589</v>
      </c>
      <c r="H1356" s="16" t="s">
        <v>3597</v>
      </c>
      <c r="I1356" s="35" t="s">
        <v>3598</v>
      </c>
      <c r="J1356" s="16" t="s">
        <v>74</v>
      </c>
      <c r="K1356" s="16" t="s">
        <v>3599</v>
      </c>
      <c r="L1356" s="16" t="s">
        <v>3600</v>
      </c>
      <c r="M1356" s="16" t="s">
        <v>671</v>
      </c>
      <c r="N1356" s="16" t="s">
        <v>4647</v>
      </c>
      <c r="O1356" s="16" t="s">
        <v>692</v>
      </c>
    </row>
    <row r="1357" spans="1:15" hidden="1">
      <c r="A1357" s="15">
        <v>1510</v>
      </c>
      <c r="B1357" s="16">
        <v>301</v>
      </c>
      <c r="C1357" s="17" t="s">
        <v>64</v>
      </c>
      <c r="D1357" s="18">
        <v>1116498364</v>
      </c>
      <c r="E1357" s="18">
        <v>1116498364</v>
      </c>
      <c r="F1357" s="18">
        <v>1116498364</v>
      </c>
      <c r="G1357" s="17" t="s">
        <v>6594</v>
      </c>
      <c r="H1357" s="16" t="s">
        <v>3597</v>
      </c>
      <c r="I1357" s="35" t="s">
        <v>3598</v>
      </c>
      <c r="J1357" s="16" t="s">
        <v>74</v>
      </c>
      <c r="K1357" s="16" t="s">
        <v>3599</v>
      </c>
      <c r="L1357" s="16" t="s">
        <v>3600</v>
      </c>
      <c r="M1357" s="16" t="s">
        <v>671</v>
      </c>
      <c r="N1357" s="16" t="s">
        <v>4135</v>
      </c>
      <c r="O1357" s="16" t="s">
        <v>3691</v>
      </c>
    </row>
    <row r="1358" spans="1:15">
      <c r="A1358" s="15">
        <v>1511</v>
      </c>
      <c r="B1358" s="16">
        <v>301</v>
      </c>
      <c r="C1358" s="17" t="s">
        <v>64</v>
      </c>
      <c r="D1358" s="18">
        <v>1116789687</v>
      </c>
      <c r="E1358" s="18" t="e">
        <v>#N/A</v>
      </c>
      <c r="F1358" s="18">
        <v>1116789687</v>
      </c>
      <c r="G1358" s="17" t="s">
        <v>6598</v>
      </c>
      <c r="H1358" s="16" t="s">
        <v>3597</v>
      </c>
      <c r="I1358" s="35" t="s">
        <v>3598</v>
      </c>
      <c r="J1358" s="16" t="s">
        <v>74</v>
      </c>
      <c r="K1358" s="16" t="s">
        <v>3599</v>
      </c>
      <c r="L1358" s="16" t="s">
        <v>3600</v>
      </c>
      <c r="M1358" s="16" t="s">
        <v>671</v>
      </c>
      <c r="N1358" s="16" t="s">
        <v>3768</v>
      </c>
      <c r="O1358" s="16" t="s">
        <v>3691</v>
      </c>
    </row>
    <row r="1359" spans="1:15" hidden="1">
      <c r="A1359" s="15">
        <v>1512</v>
      </c>
      <c r="B1359" s="16">
        <v>301</v>
      </c>
      <c r="C1359" s="17" t="s">
        <v>64</v>
      </c>
      <c r="D1359" s="18">
        <v>1116789769</v>
      </c>
      <c r="E1359" s="18">
        <v>1116789769</v>
      </c>
      <c r="F1359" s="18">
        <v>1116789769</v>
      </c>
      <c r="G1359" s="17" t="s">
        <v>6602</v>
      </c>
      <c r="H1359" s="16" t="s">
        <v>3597</v>
      </c>
      <c r="I1359" s="35" t="s">
        <v>3598</v>
      </c>
      <c r="J1359" s="16" t="s">
        <v>74</v>
      </c>
      <c r="K1359" s="16" t="s">
        <v>3599</v>
      </c>
      <c r="L1359" s="16" t="s">
        <v>3600</v>
      </c>
      <c r="M1359" s="16" t="s">
        <v>671</v>
      </c>
      <c r="N1359" s="16" t="s">
        <v>691</v>
      </c>
      <c r="O1359" s="16" t="s">
        <v>692</v>
      </c>
    </row>
    <row r="1360" spans="1:15" hidden="1">
      <c r="A1360" s="15">
        <v>1513</v>
      </c>
      <c r="B1360" s="16">
        <v>301</v>
      </c>
      <c r="C1360" s="17" t="s">
        <v>64</v>
      </c>
      <c r="D1360" s="18">
        <v>1116797093</v>
      </c>
      <c r="E1360" s="18">
        <v>1116797093</v>
      </c>
      <c r="F1360" s="18">
        <v>1116797093</v>
      </c>
      <c r="G1360" s="17" t="s">
        <v>6608</v>
      </c>
      <c r="H1360" s="16" t="s">
        <v>3597</v>
      </c>
      <c r="I1360" s="35" t="s">
        <v>3598</v>
      </c>
      <c r="J1360" s="16" t="s">
        <v>74</v>
      </c>
      <c r="K1360" s="16" t="s">
        <v>3599</v>
      </c>
      <c r="L1360" s="16" t="s">
        <v>3600</v>
      </c>
      <c r="M1360" s="16" t="s">
        <v>671</v>
      </c>
      <c r="N1360" s="16" t="s">
        <v>4135</v>
      </c>
      <c r="O1360" s="16" t="s">
        <v>3691</v>
      </c>
    </row>
    <row r="1361" spans="1:15" hidden="1">
      <c r="A1361" s="15">
        <v>1514</v>
      </c>
      <c r="B1361" s="16">
        <v>301</v>
      </c>
      <c r="C1361" s="17" t="s">
        <v>112</v>
      </c>
      <c r="D1361" s="18">
        <v>1116797635</v>
      </c>
      <c r="E1361" s="18">
        <v>1116797635</v>
      </c>
      <c r="F1361" s="18">
        <v>1116797635</v>
      </c>
      <c r="G1361" s="17" t="s">
        <v>6613</v>
      </c>
      <c r="H1361" s="16" t="s">
        <v>3597</v>
      </c>
      <c r="I1361" s="35" t="s">
        <v>3598</v>
      </c>
      <c r="J1361" s="16" t="s">
        <v>74</v>
      </c>
      <c r="K1361" s="16" t="s">
        <v>3599</v>
      </c>
      <c r="L1361" s="16" t="s">
        <v>3600</v>
      </c>
      <c r="M1361" s="16" t="s">
        <v>671</v>
      </c>
      <c r="N1361" s="16" t="s">
        <v>3919</v>
      </c>
      <c r="O1361" s="16" t="s">
        <v>692</v>
      </c>
    </row>
    <row r="1362" spans="1:15" hidden="1">
      <c r="A1362" s="15">
        <v>1515</v>
      </c>
      <c r="B1362" s="16">
        <v>301</v>
      </c>
      <c r="C1362" s="17" t="s">
        <v>112</v>
      </c>
      <c r="D1362" s="18">
        <v>1048016637</v>
      </c>
      <c r="E1362" s="18">
        <v>1048016637</v>
      </c>
      <c r="F1362" s="18">
        <v>1048016637</v>
      </c>
      <c r="G1362" s="17" t="s">
        <v>6617</v>
      </c>
      <c r="H1362" s="16" t="s">
        <v>3597</v>
      </c>
      <c r="I1362" s="35" t="s">
        <v>3598</v>
      </c>
      <c r="J1362" s="16" t="s">
        <v>74</v>
      </c>
      <c r="K1362" s="16" t="s">
        <v>3599</v>
      </c>
      <c r="L1362" s="16" t="s">
        <v>3600</v>
      </c>
      <c r="M1362" s="16" t="s">
        <v>339</v>
      </c>
      <c r="N1362" s="16" t="s">
        <v>6618</v>
      </c>
      <c r="O1362" s="16" t="s">
        <v>341</v>
      </c>
    </row>
    <row r="1363" spans="1:15" hidden="1">
      <c r="A1363" s="15">
        <v>1517</v>
      </c>
      <c r="B1363" s="16">
        <v>301</v>
      </c>
      <c r="C1363" s="17" t="s">
        <v>112</v>
      </c>
      <c r="D1363" s="18">
        <v>1116801009</v>
      </c>
      <c r="E1363" s="18">
        <v>1116801009</v>
      </c>
      <c r="F1363" s="18">
        <v>1116801009</v>
      </c>
      <c r="G1363" s="17" t="s">
        <v>6622</v>
      </c>
      <c r="H1363" s="16" t="s">
        <v>3597</v>
      </c>
      <c r="I1363" s="35" t="s">
        <v>3598</v>
      </c>
      <c r="J1363" s="16" t="s">
        <v>74</v>
      </c>
      <c r="K1363" s="16" t="s">
        <v>3599</v>
      </c>
      <c r="L1363" s="16" t="s">
        <v>3600</v>
      </c>
      <c r="M1363" s="16" t="s">
        <v>671</v>
      </c>
      <c r="N1363" s="16" t="s">
        <v>4135</v>
      </c>
      <c r="O1363" s="16" t="s">
        <v>3691</v>
      </c>
    </row>
    <row r="1364" spans="1:15" hidden="1">
      <c r="A1364" s="15">
        <v>1518</v>
      </c>
      <c r="B1364" s="16">
        <v>301</v>
      </c>
      <c r="C1364" s="17" t="s">
        <v>64</v>
      </c>
      <c r="D1364" s="18">
        <v>1116804079</v>
      </c>
      <c r="E1364" s="18">
        <v>1116804079</v>
      </c>
      <c r="F1364" s="18">
        <v>1116804079</v>
      </c>
      <c r="G1364" s="17" t="s">
        <v>6626</v>
      </c>
      <c r="H1364" s="16" t="s">
        <v>3597</v>
      </c>
      <c r="I1364" s="35" t="s">
        <v>3598</v>
      </c>
      <c r="J1364" s="16" t="s">
        <v>74</v>
      </c>
      <c r="K1364" s="16" t="s">
        <v>3599</v>
      </c>
      <c r="L1364" s="16" t="s">
        <v>3600</v>
      </c>
      <c r="M1364" s="16" t="s">
        <v>671</v>
      </c>
      <c r="N1364" s="16" t="s">
        <v>3768</v>
      </c>
      <c r="O1364" s="16" t="s">
        <v>3691</v>
      </c>
    </row>
    <row r="1365" spans="1:15" hidden="1">
      <c r="A1365" s="15">
        <v>1519</v>
      </c>
      <c r="B1365" s="16">
        <v>301</v>
      </c>
      <c r="C1365" s="17" t="s">
        <v>112</v>
      </c>
      <c r="D1365" s="18">
        <v>1116809550</v>
      </c>
      <c r="E1365" s="18">
        <v>1116809550</v>
      </c>
      <c r="F1365" s="18">
        <v>1116809550</v>
      </c>
      <c r="G1365" s="17" t="s">
        <v>6631</v>
      </c>
      <c r="H1365" s="16" t="s">
        <v>3597</v>
      </c>
      <c r="I1365" s="35" t="s">
        <v>3598</v>
      </c>
      <c r="J1365" s="16" t="s">
        <v>74</v>
      </c>
      <c r="K1365" s="16" t="s">
        <v>3599</v>
      </c>
      <c r="L1365" s="16" t="s">
        <v>3600</v>
      </c>
      <c r="M1365" s="16" t="s">
        <v>76</v>
      </c>
      <c r="N1365" s="16" t="s">
        <v>76</v>
      </c>
      <c r="O1365" s="16" t="s">
        <v>76</v>
      </c>
    </row>
    <row r="1366" spans="1:15" ht="22.5" hidden="1">
      <c r="A1366" s="15">
        <v>1520</v>
      </c>
      <c r="B1366" s="16">
        <v>301</v>
      </c>
      <c r="C1366" s="17" t="s">
        <v>64</v>
      </c>
      <c r="D1366" s="18">
        <v>1116854062</v>
      </c>
      <c r="E1366" s="18">
        <v>1116854062</v>
      </c>
      <c r="F1366" s="18">
        <v>1116854062</v>
      </c>
      <c r="G1366" s="17" t="s">
        <v>6635</v>
      </c>
      <c r="H1366" s="16" t="s">
        <v>3597</v>
      </c>
      <c r="I1366" s="35" t="s">
        <v>3598</v>
      </c>
      <c r="J1366" s="16" t="s">
        <v>74</v>
      </c>
      <c r="K1366" s="16" t="s">
        <v>3599</v>
      </c>
      <c r="L1366" s="16" t="s">
        <v>3600</v>
      </c>
      <c r="M1366" s="16" t="s">
        <v>671</v>
      </c>
      <c r="N1366" s="33" t="s">
        <v>6445</v>
      </c>
      <c r="O1366" s="16" t="s">
        <v>692</v>
      </c>
    </row>
    <row r="1367" spans="1:15" hidden="1">
      <c r="A1367" s="15">
        <v>1521</v>
      </c>
      <c r="B1367" s="16">
        <v>301</v>
      </c>
      <c r="C1367" s="17" t="s">
        <v>64</v>
      </c>
      <c r="D1367" s="18">
        <v>1116912938</v>
      </c>
      <c r="E1367" s="18">
        <v>1116912938</v>
      </c>
      <c r="F1367" s="18">
        <v>1116912938</v>
      </c>
      <c r="G1367" s="17" t="s">
        <v>6639</v>
      </c>
      <c r="H1367" s="16" t="s">
        <v>3597</v>
      </c>
      <c r="I1367" s="35" t="s">
        <v>3598</v>
      </c>
      <c r="J1367" s="16" t="s">
        <v>74</v>
      </c>
      <c r="K1367" s="16" t="s">
        <v>3599</v>
      </c>
      <c r="L1367" s="16" t="s">
        <v>3600</v>
      </c>
      <c r="M1367" s="16" t="s">
        <v>76</v>
      </c>
      <c r="N1367" s="16" t="s">
        <v>76</v>
      </c>
      <c r="O1367" s="16" t="s">
        <v>76</v>
      </c>
    </row>
    <row r="1368" spans="1:15" hidden="1">
      <c r="A1368" s="15">
        <v>1522</v>
      </c>
      <c r="B1368" s="16">
        <v>301</v>
      </c>
      <c r="C1368" s="17" t="s">
        <v>112</v>
      </c>
      <c r="D1368" s="18">
        <v>1116920767</v>
      </c>
      <c r="E1368" s="18">
        <v>1116920767</v>
      </c>
      <c r="F1368" s="18">
        <v>1116920767</v>
      </c>
      <c r="G1368" s="17" t="s">
        <v>6643</v>
      </c>
      <c r="H1368" s="16" t="s">
        <v>3597</v>
      </c>
      <c r="I1368" s="35" t="s">
        <v>3598</v>
      </c>
      <c r="J1368" s="16" t="s">
        <v>74</v>
      </c>
      <c r="K1368" s="16" t="s">
        <v>3599</v>
      </c>
      <c r="L1368" s="16" t="s">
        <v>3600</v>
      </c>
      <c r="M1368" s="16" t="s">
        <v>433</v>
      </c>
      <c r="N1368" s="16" t="s">
        <v>4157</v>
      </c>
      <c r="O1368" s="16" t="s">
        <v>756</v>
      </c>
    </row>
    <row r="1369" spans="1:15" hidden="1">
      <c r="A1369" s="15">
        <v>1523</v>
      </c>
      <c r="B1369" s="16">
        <v>301</v>
      </c>
      <c r="C1369" s="17" t="s">
        <v>112</v>
      </c>
      <c r="D1369" s="18">
        <v>1193125861</v>
      </c>
      <c r="E1369" s="18">
        <v>1193125861</v>
      </c>
      <c r="F1369" s="18">
        <v>1193125861</v>
      </c>
      <c r="G1369" s="17" t="s">
        <v>6648</v>
      </c>
      <c r="H1369" s="16" t="s">
        <v>3597</v>
      </c>
      <c r="I1369" s="35" t="s">
        <v>3598</v>
      </c>
      <c r="J1369" s="16" t="s">
        <v>74</v>
      </c>
      <c r="K1369" s="16" t="s">
        <v>3599</v>
      </c>
      <c r="L1369" s="16" t="s">
        <v>3600</v>
      </c>
      <c r="M1369" s="16" t="s">
        <v>339</v>
      </c>
      <c r="N1369" s="16" t="s">
        <v>3947</v>
      </c>
      <c r="O1369" s="16" t="s">
        <v>3948</v>
      </c>
    </row>
    <row r="1370" spans="1:15" hidden="1">
      <c r="A1370" s="15">
        <v>1524</v>
      </c>
      <c r="B1370" s="16">
        <v>301</v>
      </c>
      <c r="C1370" s="17" t="s">
        <v>112</v>
      </c>
      <c r="D1370" s="18">
        <v>1116923708</v>
      </c>
      <c r="E1370" s="18">
        <v>1116923708</v>
      </c>
      <c r="F1370" s="18">
        <v>1116923708</v>
      </c>
      <c r="G1370" s="17" t="s">
        <v>6652</v>
      </c>
      <c r="H1370" s="16" t="s">
        <v>3597</v>
      </c>
      <c r="I1370" s="35" t="s">
        <v>3598</v>
      </c>
      <c r="J1370" s="16" t="s">
        <v>74</v>
      </c>
      <c r="K1370" s="16" t="s">
        <v>3599</v>
      </c>
      <c r="L1370" s="16" t="s">
        <v>3600</v>
      </c>
      <c r="M1370" s="16" t="s">
        <v>463</v>
      </c>
      <c r="N1370" s="16" t="s">
        <v>464</v>
      </c>
      <c r="O1370" s="16" t="s">
        <v>465</v>
      </c>
    </row>
    <row r="1371" spans="1:15" hidden="1">
      <c r="A1371" s="15">
        <v>1525</v>
      </c>
      <c r="B1371" s="16">
        <v>301</v>
      </c>
      <c r="C1371" s="17" t="s">
        <v>64</v>
      </c>
      <c r="D1371" s="18">
        <v>1117262325</v>
      </c>
      <c r="E1371" s="18">
        <v>1117262325</v>
      </c>
      <c r="F1371" s="18">
        <v>1117262325</v>
      </c>
      <c r="G1371" s="17" t="s">
        <v>6657</v>
      </c>
      <c r="H1371" s="16" t="s">
        <v>3597</v>
      </c>
      <c r="I1371" s="35" t="s">
        <v>3598</v>
      </c>
      <c r="J1371" s="16" t="s">
        <v>74</v>
      </c>
      <c r="K1371" s="16" t="s">
        <v>3599</v>
      </c>
      <c r="L1371" s="16" t="s">
        <v>3600</v>
      </c>
      <c r="M1371" s="16" t="s">
        <v>478</v>
      </c>
      <c r="N1371" s="16" t="s">
        <v>771</v>
      </c>
      <c r="O1371" s="16" t="s">
        <v>772</v>
      </c>
    </row>
    <row r="1372" spans="1:15" hidden="1">
      <c r="A1372" s="15">
        <v>1526</v>
      </c>
      <c r="B1372" s="16">
        <v>301</v>
      </c>
      <c r="C1372" s="17" t="s">
        <v>112</v>
      </c>
      <c r="D1372" s="18">
        <v>1148956644</v>
      </c>
      <c r="E1372" s="18">
        <v>1148956644</v>
      </c>
      <c r="F1372" s="18">
        <v>1148956644</v>
      </c>
      <c r="G1372" s="17" t="s">
        <v>6660</v>
      </c>
      <c r="H1372" s="16" t="s">
        <v>3597</v>
      </c>
      <c r="I1372" s="35" t="s">
        <v>3598</v>
      </c>
      <c r="J1372" s="16" t="s">
        <v>74</v>
      </c>
      <c r="K1372" s="16" t="s">
        <v>3599</v>
      </c>
      <c r="L1372" s="16" t="s">
        <v>3600</v>
      </c>
      <c r="M1372" s="16" t="s">
        <v>76</v>
      </c>
      <c r="N1372" s="16" t="s">
        <v>76</v>
      </c>
      <c r="O1372" s="16" t="s">
        <v>76</v>
      </c>
    </row>
    <row r="1373" spans="1:15" hidden="1">
      <c r="A1373" s="15">
        <v>1527</v>
      </c>
      <c r="B1373" s="16">
        <v>301</v>
      </c>
      <c r="C1373" s="17" t="s">
        <v>64</v>
      </c>
      <c r="D1373" s="18">
        <v>1117486752</v>
      </c>
      <c r="E1373" s="18">
        <v>1117486752</v>
      </c>
      <c r="F1373" s="18">
        <v>1117486752</v>
      </c>
      <c r="G1373" s="17" t="s">
        <v>6665</v>
      </c>
      <c r="H1373" s="16" t="s">
        <v>3597</v>
      </c>
      <c r="I1373" s="35" t="s">
        <v>3598</v>
      </c>
      <c r="J1373" s="16" t="s">
        <v>74</v>
      </c>
      <c r="K1373" s="16" t="s">
        <v>3599</v>
      </c>
      <c r="L1373" s="16" t="s">
        <v>3600</v>
      </c>
      <c r="M1373" s="16" t="s">
        <v>1359</v>
      </c>
      <c r="N1373" s="16" t="s">
        <v>1950</v>
      </c>
      <c r="O1373" s="16" t="s">
        <v>1951</v>
      </c>
    </row>
    <row r="1374" spans="1:15" hidden="1">
      <c r="A1374" s="15">
        <v>1528</v>
      </c>
      <c r="B1374" s="16">
        <v>301</v>
      </c>
      <c r="C1374" s="17" t="s">
        <v>64</v>
      </c>
      <c r="D1374" s="18">
        <v>1117496591</v>
      </c>
      <c r="E1374" s="18">
        <v>1117496591</v>
      </c>
      <c r="F1374" s="18">
        <v>1117496591</v>
      </c>
      <c r="G1374" s="17" t="s">
        <v>6670</v>
      </c>
      <c r="H1374" s="16" t="s">
        <v>3597</v>
      </c>
      <c r="I1374" s="35" t="s">
        <v>3598</v>
      </c>
      <c r="J1374" s="16" t="s">
        <v>74</v>
      </c>
      <c r="K1374" s="16" t="s">
        <v>3599</v>
      </c>
      <c r="L1374" s="16" t="s">
        <v>3600</v>
      </c>
      <c r="M1374" s="16" t="s">
        <v>1359</v>
      </c>
      <c r="N1374" s="16" t="s">
        <v>4352</v>
      </c>
      <c r="O1374" s="16" t="s">
        <v>1951</v>
      </c>
    </row>
    <row r="1375" spans="1:15" hidden="1">
      <c r="A1375" s="15">
        <v>1529</v>
      </c>
      <c r="B1375" s="16">
        <v>301</v>
      </c>
      <c r="C1375" s="17" t="s">
        <v>64</v>
      </c>
      <c r="D1375" s="18">
        <v>1117509941</v>
      </c>
      <c r="E1375" s="18">
        <v>1117509941</v>
      </c>
      <c r="F1375" s="18">
        <v>1117509941</v>
      </c>
      <c r="G1375" s="17" t="s">
        <v>6674</v>
      </c>
      <c r="H1375" s="16" t="s">
        <v>3597</v>
      </c>
      <c r="I1375" s="35" t="s">
        <v>3598</v>
      </c>
      <c r="J1375" s="16" t="s">
        <v>74</v>
      </c>
      <c r="K1375" s="16" t="s">
        <v>3599</v>
      </c>
      <c r="L1375" s="16" t="s">
        <v>3600</v>
      </c>
      <c r="M1375" s="16" t="s">
        <v>145</v>
      </c>
      <c r="N1375" s="16" t="s">
        <v>4743</v>
      </c>
      <c r="O1375" s="16" t="s">
        <v>559</v>
      </c>
    </row>
    <row r="1376" spans="1:15">
      <c r="A1376" s="15">
        <v>1530</v>
      </c>
      <c r="B1376" s="16">
        <v>301</v>
      </c>
      <c r="C1376" s="17" t="s">
        <v>64</v>
      </c>
      <c r="D1376" s="18">
        <v>1148707146</v>
      </c>
      <c r="E1376" s="18" t="e">
        <v>#N/A</v>
      </c>
      <c r="F1376" s="18">
        <v>1148707146</v>
      </c>
      <c r="G1376" s="17" t="s">
        <v>6678</v>
      </c>
      <c r="H1376" s="16" t="s">
        <v>3597</v>
      </c>
      <c r="I1376" s="35" t="s">
        <v>3598</v>
      </c>
      <c r="J1376" s="16" t="s">
        <v>74</v>
      </c>
      <c r="K1376" s="16" t="s">
        <v>3599</v>
      </c>
      <c r="L1376" s="16" t="s">
        <v>3600</v>
      </c>
      <c r="M1376" s="16" t="s">
        <v>76</v>
      </c>
      <c r="N1376" s="16" t="s">
        <v>76</v>
      </c>
      <c r="O1376" s="16" t="s">
        <v>76</v>
      </c>
    </row>
    <row r="1377" spans="1:15" hidden="1">
      <c r="A1377" s="15">
        <v>1531</v>
      </c>
      <c r="B1377" s="16">
        <v>301</v>
      </c>
      <c r="C1377" s="17" t="s">
        <v>64</v>
      </c>
      <c r="D1377" s="18">
        <v>1117514624</v>
      </c>
      <c r="E1377" s="18">
        <v>1117514624</v>
      </c>
      <c r="F1377" s="18">
        <v>1117514624</v>
      </c>
      <c r="G1377" s="17" t="s">
        <v>6683</v>
      </c>
      <c r="H1377" s="16" t="s">
        <v>3597</v>
      </c>
      <c r="I1377" s="35" t="s">
        <v>3598</v>
      </c>
      <c r="J1377" s="16" t="s">
        <v>74</v>
      </c>
      <c r="K1377" s="16" t="s">
        <v>3599</v>
      </c>
      <c r="L1377" s="16" t="s">
        <v>3600</v>
      </c>
      <c r="M1377" s="16" t="s">
        <v>1359</v>
      </c>
      <c r="N1377" s="16" t="s">
        <v>4352</v>
      </c>
      <c r="O1377" s="16" t="s">
        <v>1951</v>
      </c>
    </row>
    <row r="1378" spans="1:15" hidden="1">
      <c r="A1378" s="15">
        <v>1532</v>
      </c>
      <c r="B1378" s="16">
        <v>301</v>
      </c>
      <c r="C1378" s="17" t="s">
        <v>64</v>
      </c>
      <c r="D1378" s="18">
        <v>1050923312</v>
      </c>
      <c r="E1378" s="18">
        <v>1050923312</v>
      </c>
      <c r="F1378" s="18">
        <v>1050923312</v>
      </c>
      <c r="G1378" s="17" t="s">
        <v>6686</v>
      </c>
      <c r="H1378" s="16" t="s">
        <v>3597</v>
      </c>
      <c r="I1378" s="35" t="s">
        <v>3598</v>
      </c>
      <c r="J1378" s="16" t="s">
        <v>74</v>
      </c>
      <c r="K1378" s="16" t="s">
        <v>3599</v>
      </c>
      <c r="L1378" s="16" t="s">
        <v>3600</v>
      </c>
      <c r="M1378" s="16" t="s">
        <v>339</v>
      </c>
      <c r="N1378" s="16" t="s">
        <v>340</v>
      </c>
      <c r="O1378" s="16" t="s">
        <v>341</v>
      </c>
    </row>
    <row r="1379" spans="1:15" hidden="1">
      <c r="A1379" s="15">
        <v>1533</v>
      </c>
      <c r="B1379" s="16">
        <v>301</v>
      </c>
      <c r="C1379" s="17" t="s">
        <v>112</v>
      </c>
      <c r="D1379" s="18">
        <v>1096187092</v>
      </c>
      <c r="E1379" s="18">
        <v>1096187092</v>
      </c>
      <c r="F1379" s="18">
        <v>1096187092</v>
      </c>
      <c r="G1379" s="17" t="s">
        <v>6691</v>
      </c>
      <c r="H1379" s="16" t="s">
        <v>3597</v>
      </c>
      <c r="I1379" s="35" t="s">
        <v>3598</v>
      </c>
      <c r="J1379" s="16" t="s">
        <v>74</v>
      </c>
      <c r="K1379" s="16" t="s">
        <v>3599</v>
      </c>
      <c r="L1379" s="16" t="s">
        <v>3600</v>
      </c>
      <c r="M1379" s="16" t="s">
        <v>145</v>
      </c>
      <c r="N1379" s="16" t="s">
        <v>1314</v>
      </c>
      <c r="O1379" s="16" t="s">
        <v>559</v>
      </c>
    </row>
    <row r="1380" spans="1:15" hidden="1">
      <c r="A1380" s="15">
        <v>1534</v>
      </c>
      <c r="B1380" s="16">
        <v>301</v>
      </c>
      <c r="C1380" s="17" t="s">
        <v>112</v>
      </c>
      <c r="D1380" s="18">
        <v>1117519561</v>
      </c>
      <c r="E1380" s="18">
        <v>1117519561</v>
      </c>
      <c r="F1380" s="18">
        <v>1117519561</v>
      </c>
      <c r="G1380" s="17" t="s">
        <v>6696</v>
      </c>
      <c r="H1380" s="16" t="s">
        <v>3597</v>
      </c>
      <c r="I1380" s="35" t="s">
        <v>3598</v>
      </c>
      <c r="J1380" s="16" t="s">
        <v>74</v>
      </c>
      <c r="K1380" s="16" t="s">
        <v>3599</v>
      </c>
      <c r="L1380" s="16" t="s">
        <v>3600</v>
      </c>
      <c r="M1380" s="16" t="s">
        <v>1359</v>
      </c>
      <c r="N1380" s="16" t="s">
        <v>4337</v>
      </c>
      <c r="O1380" s="16" t="s">
        <v>1951</v>
      </c>
    </row>
    <row r="1381" spans="1:15">
      <c r="A1381" s="15">
        <v>1535</v>
      </c>
      <c r="B1381" s="16">
        <v>301</v>
      </c>
      <c r="C1381" s="17" t="s">
        <v>64</v>
      </c>
      <c r="D1381" s="18">
        <v>1117528855</v>
      </c>
      <c r="E1381" s="18" t="e">
        <v>#N/A</v>
      </c>
      <c r="F1381" s="18">
        <v>1117528855</v>
      </c>
      <c r="G1381" s="17" t="s">
        <v>6702</v>
      </c>
      <c r="H1381" s="16" t="s">
        <v>3597</v>
      </c>
      <c r="I1381" s="35" t="s">
        <v>3598</v>
      </c>
      <c r="J1381" s="16" t="s">
        <v>74</v>
      </c>
      <c r="K1381" s="16" t="s">
        <v>3599</v>
      </c>
      <c r="L1381" s="16" t="s">
        <v>3600</v>
      </c>
      <c r="M1381" s="16" t="s">
        <v>1359</v>
      </c>
      <c r="N1381" s="16" t="s">
        <v>4352</v>
      </c>
      <c r="O1381" s="16" t="s">
        <v>1951</v>
      </c>
    </row>
    <row r="1382" spans="1:15">
      <c r="A1382" s="15">
        <v>1536</v>
      </c>
      <c r="B1382" s="16">
        <v>301</v>
      </c>
      <c r="C1382" s="17" t="s">
        <v>64</v>
      </c>
      <c r="D1382" s="18">
        <v>1117542181</v>
      </c>
      <c r="E1382" s="18" t="e">
        <v>#N/A</v>
      </c>
      <c r="F1382" s="18" t="e">
        <v>#N/A</v>
      </c>
      <c r="G1382" s="17" t="s">
        <v>6707</v>
      </c>
      <c r="H1382" s="16" t="s">
        <v>3597</v>
      </c>
      <c r="I1382" s="35" t="s">
        <v>3598</v>
      </c>
      <c r="J1382" s="16" t="s">
        <v>74</v>
      </c>
      <c r="K1382" s="16" t="s">
        <v>3599</v>
      </c>
      <c r="L1382" s="16" t="s">
        <v>3600</v>
      </c>
      <c r="M1382" s="16" t="s">
        <v>671</v>
      </c>
      <c r="N1382" s="16" t="s">
        <v>6708</v>
      </c>
      <c r="O1382" s="16" t="s">
        <v>3817</v>
      </c>
    </row>
    <row r="1383" spans="1:15">
      <c r="A1383" s="15">
        <v>1537</v>
      </c>
      <c r="B1383" s="16">
        <v>301</v>
      </c>
      <c r="C1383" s="17" t="s">
        <v>112</v>
      </c>
      <c r="D1383" s="18">
        <v>1117548538</v>
      </c>
      <c r="E1383" s="18" t="e">
        <v>#N/A</v>
      </c>
      <c r="F1383" s="18">
        <v>1117548538</v>
      </c>
      <c r="G1383" s="17" t="s">
        <v>6712</v>
      </c>
      <c r="H1383" s="16" t="s">
        <v>3597</v>
      </c>
      <c r="I1383" s="35" t="s">
        <v>3598</v>
      </c>
      <c r="J1383" s="16" t="s">
        <v>74</v>
      </c>
      <c r="K1383" s="16" t="s">
        <v>3599</v>
      </c>
      <c r="L1383" s="16" t="s">
        <v>3600</v>
      </c>
      <c r="M1383" s="16" t="s">
        <v>421</v>
      </c>
      <c r="N1383" s="16" t="s">
        <v>3649</v>
      </c>
      <c r="O1383" s="16" t="s">
        <v>545</v>
      </c>
    </row>
    <row r="1384" spans="1:15" hidden="1">
      <c r="A1384" s="15">
        <v>1538</v>
      </c>
      <c r="B1384" s="16">
        <v>301</v>
      </c>
      <c r="C1384" s="17" t="s">
        <v>64</v>
      </c>
      <c r="D1384" s="18">
        <v>1117785019</v>
      </c>
      <c r="E1384" s="18">
        <v>1117785019</v>
      </c>
      <c r="F1384" s="18">
        <v>1117785019</v>
      </c>
      <c r="G1384" s="17" t="s">
        <v>6715</v>
      </c>
      <c r="H1384" s="16" t="s">
        <v>3597</v>
      </c>
      <c r="I1384" s="35" t="s">
        <v>3598</v>
      </c>
      <c r="J1384" s="16" t="s">
        <v>74</v>
      </c>
      <c r="K1384" s="16" t="s">
        <v>3599</v>
      </c>
      <c r="L1384" s="16" t="s">
        <v>3600</v>
      </c>
      <c r="M1384" s="16" t="s">
        <v>1359</v>
      </c>
      <c r="N1384" s="16" t="s">
        <v>1950</v>
      </c>
      <c r="O1384" s="16" t="s">
        <v>1951</v>
      </c>
    </row>
    <row r="1385" spans="1:15">
      <c r="A1385" s="15">
        <v>1539</v>
      </c>
      <c r="B1385" s="16">
        <v>301</v>
      </c>
      <c r="C1385" s="17" t="s">
        <v>64</v>
      </c>
      <c r="D1385" s="18">
        <v>1001498132</v>
      </c>
      <c r="E1385" s="18" t="e">
        <v>#N/A</v>
      </c>
      <c r="F1385" s="18" t="e">
        <v>#N/A</v>
      </c>
      <c r="G1385" s="17" t="s">
        <v>6719</v>
      </c>
      <c r="H1385" s="16" t="s">
        <v>3597</v>
      </c>
      <c r="I1385" s="35" t="s">
        <v>3598</v>
      </c>
      <c r="J1385" s="16" t="s">
        <v>74</v>
      </c>
      <c r="K1385" s="16" t="s">
        <v>3599</v>
      </c>
      <c r="L1385" s="16" t="s">
        <v>3600</v>
      </c>
      <c r="M1385" s="16" t="s">
        <v>339</v>
      </c>
      <c r="N1385" s="16" t="s">
        <v>340</v>
      </c>
      <c r="O1385" s="16" t="s">
        <v>341</v>
      </c>
    </row>
    <row r="1386" spans="1:15" hidden="1">
      <c r="A1386" s="15">
        <v>1540</v>
      </c>
      <c r="B1386" s="16">
        <v>301</v>
      </c>
      <c r="C1386" s="17" t="s">
        <v>64</v>
      </c>
      <c r="D1386" s="18">
        <v>1117813237</v>
      </c>
      <c r="E1386" s="18">
        <v>1117813237</v>
      </c>
      <c r="F1386" s="18">
        <v>1117813237</v>
      </c>
      <c r="G1386" s="17" t="s">
        <v>6723</v>
      </c>
      <c r="H1386" s="16" t="s">
        <v>3597</v>
      </c>
      <c r="I1386" s="35" t="s">
        <v>3598</v>
      </c>
      <c r="J1386" s="16" t="s">
        <v>74</v>
      </c>
      <c r="K1386" s="16" t="s">
        <v>3599</v>
      </c>
      <c r="L1386" s="16" t="s">
        <v>3600</v>
      </c>
      <c r="M1386" s="16" t="s">
        <v>478</v>
      </c>
      <c r="N1386" s="16" t="s">
        <v>6724</v>
      </c>
      <c r="O1386" s="16" t="s">
        <v>772</v>
      </c>
    </row>
    <row r="1387" spans="1:15" hidden="1">
      <c r="A1387" s="15">
        <v>1541</v>
      </c>
      <c r="B1387" s="16">
        <v>301</v>
      </c>
      <c r="C1387" s="17" t="s">
        <v>112</v>
      </c>
      <c r="D1387" s="18">
        <v>1117815343</v>
      </c>
      <c r="E1387" s="18">
        <v>1117815343</v>
      </c>
      <c r="F1387" s="18">
        <v>1117815343</v>
      </c>
      <c r="G1387" s="17" t="s">
        <v>6728</v>
      </c>
      <c r="H1387" s="16" t="s">
        <v>3597</v>
      </c>
      <c r="I1387" s="35" t="s">
        <v>3598</v>
      </c>
      <c r="J1387" s="16" t="s">
        <v>74</v>
      </c>
      <c r="K1387" s="16" t="s">
        <v>3599</v>
      </c>
      <c r="L1387" s="16" t="s">
        <v>3600</v>
      </c>
      <c r="M1387" s="16" t="s">
        <v>1359</v>
      </c>
      <c r="N1387" s="16" t="s">
        <v>1950</v>
      </c>
      <c r="O1387" s="16" t="s">
        <v>1951</v>
      </c>
    </row>
    <row r="1388" spans="1:15" ht="22.5" hidden="1">
      <c r="A1388" s="15">
        <v>1542</v>
      </c>
      <c r="B1388" s="16">
        <v>301</v>
      </c>
      <c r="C1388" s="17" t="s">
        <v>64</v>
      </c>
      <c r="D1388" s="18">
        <v>1117820237</v>
      </c>
      <c r="E1388" s="18">
        <v>1117820237</v>
      </c>
      <c r="F1388" s="18">
        <v>1117820237</v>
      </c>
      <c r="G1388" s="17" t="s">
        <v>6731</v>
      </c>
      <c r="H1388" s="16" t="s">
        <v>3597</v>
      </c>
      <c r="I1388" s="35" t="s">
        <v>3598</v>
      </c>
      <c r="J1388" s="16" t="s">
        <v>74</v>
      </c>
      <c r="K1388" s="16" t="s">
        <v>3599</v>
      </c>
      <c r="L1388" s="16" t="s">
        <v>3600</v>
      </c>
      <c r="M1388" s="16" t="s">
        <v>671</v>
      </c>
      <c r="N1388" s="33" t="s">
        <v>6445</v>
      </c>
      <c r="O1388" s="16" t="s">
        <v>692</v>
      </c>
    </row>
    <row r="1389" spans="1:15" hidden="1">
      <c r="A1389" s="15">
        <v>1543</v>
      </c>
      <c r="B1389" s="16">
        <v>301</v>
      </c>
      <c r="C1389" s="17" t="s">
        <v>64</v>
      </c>
      <c r="D1389" s="18">
        <v>1149196500</v>
      </c>
      <c r="E1389" s="18">
        <v>1149196500</v>
      </c>
      <c r="F1389" s="18">
        <v>1149196500</v>
      </c>
      <c r="G1389" s="17" t="s">
        <v>6735</v>
      </c>
      <c r="H1389" s="16" t="s">
        <v>3597</v>
      </c>
      <c r="I1389" s="35" t="s">
        <v>3598</v>
      </c>
      <c r="J1389" s="16" t="s">
        <v>74</v>
      </c>
      <c r="K1389" s="16" t="s">
        <v>3599</v>
      </c>
      <c r="L1389" s="16" t="s">
        <v>3600</v>
      </c>
      <c r="M1389" s="16" t="s">
        <v>671</v>
      </c>
      <c r="N1389" s="16" t="s">
        <v>691</v>
      </c>
      <c r="O1389" s="16" t="s">
        <v>692</v>
      </c>
    </row>
    <row r="1390" spans="1:15">
      <c r="A1390" s="15">
        <v>1544</v>
      </c>
      <c r="B1390" s="16">
        <v>301</v>
      </c>
      <c r="C1390" s="17" t="s">
        <v>64</v>
      </c>
      <c r="D1390" s="18">
        <v>1117820773</v>
      </c>
      <c r="E1390" s="18" t="e">
        <v>#N/A</v>
      </c>
      <c r="F1390" s="18">
        <v>1117820773</v>
      </c>
      <c r="G1390" s="17" t="s">
        <v>6740</v>
      </c>
      <c r="H1390" s="16" t="s">
        <v>3597</v>
      </c>
      <c r="I1390" s="35" t="s">
        <v>3598</v>
      </c>
      <c r="J1390" s="16" t="s">
        <v>74</v>
      </c>
      <c r="K1390" s="16" t="s">
        <v>3599</v>
      </c>
      <c r="L1390" s="16" t="s">
        <v>3600</v>
      </c>
      <c r="M1390" s="16" t="s">
        <v>433</v>
      </c>
      <c r="N1390" s="16" t="s">
        <v>662</v>
      </c>
      <c r="O1390" s="16" t="s">
        <v>663</v>
      </c>
    </row>
    <row r="1391" spans="1:15" hidden="1">
      <c r="A1391" s="15">
        <v>1545</v>
      </c>
      <c r="B1391" s="16">
        <v>301</v>
      </c>
      <c r="C1391" s="17" t="s">
        <v>112</v>
      </c>
      <c r="D1391" s="18">
        <v>1117823844</v>
      </c>
      <c r="E1391" s="18">
        <v>1117823844</v>
      </c>
      <c r="F1391" s="18">
        <v>1117823844</v>
      </c>
      <c r="G1391" s="17" t="s">
        <v>6745</v>
      </c>
      <c r="H1391" s="16" t="s">
        <v>3597</v>
      </c>
      <c r="I1391" s="35" t="s">
        <v>3598</v>
      </c>
      <c r="J1391" s="16" t="s">
        <v>74</v>
      </c>
      <c r="K1391" s="16" t="s">
        <v>3599</v>
      </c>
      <c r="L1391" s="16" t="s">
        <v>3600</v>
      </c>
      <c r="M1391" s="16" t="s">
        <v>478</v>
      </c>
      <c r="N1391" s="16" t="s">
        <v>771</v>
      </c>
      <c r="O1391" s="16" t="s">
        <v>772</v>
      </c>
    </row>
    <row r="1392" spans="1:15" hidden="1">
      <c r="A1392" s="15">
        <v>1546</v>
      </c>
      <c r="B1392" s="16">
        <v>301</v>
      </c>
      <c r="C1392" s="17" t="s">
        <v>64</v>
      </c>
      <c r="D1392" s="18">
        <v>1117827210</v>
      </c>
      <c r="E1392" s="18">
        <v>1117827210</v>
      </c>
      <c r="F1392" s="18">
        <v>1117827210</v>
      </c>
      <c r="G1392" s="17" t="s">
        <v>6749</v>
      </c>
      <c r="H1392" s="16" t="s">
        <v>3597</v>
      </c>
      <c r="I1392" s="35" t="s">
        <v>3598</v>
      </c>
      <c r="J1392" s="16" t="s">
        <v>74</v>
      </c>
      <c r="K1392" s="16" t="s">
        <v>3599</v>
      </c>
      <c r="L1392" s="16" t="s">
        <v>3600</v>
      </c>
      <c r="M1392" s="16" t="s">
        <v>671</v>
      </c>
      <c r="N1392" s="16" t="s">
        <v>691</v>
      </c>
      <c r="O1392" s="16" t="s">
        <v>692</v>
      </c>
    </row>
    <row r="1393" spans="1:15" hidden="1">
      <c r="A1393" s="15">
        <v>1547</v>
      </c>
      <c r="B1393" s="16">
        <v>301</v>
      </c>
      <c r="C1393" s="17" t="s">
        <v>112</v>
      </c>
      <c r="D1393" s="289">
        <v>1151461992</v>
      </c>
      <c r="E1393" s="289">
        <v>1151461992</v>
      </c>
      <c r="F1393" s="289">
        <v>1151461992</v>
      </c>
      <c r="G1393" s="86" t="s">
        <v>6754</v>
      </c>
      <c r="H1393" s="16" t="s">
        <v>3597</v>
      </c>
      <c r="I1393" s="35" t="s">
        <v>3598</v>
      </c>
      <c r="J1393" s="16" t="s">
        <v>74</v>
      </c>
      <c r="K1393" s="16" t="s">
        <v>3599</v>
      </c>
      <c r="L1393" s="16" t="s">
        <v>3600</v>
      </c>
      <c r="M1393" s="16" t="s">
        <v>76</v>
      </c>
      <c r="N1393" s="16" t="s">
        <v>76</v>
      </c>
      <c r="O1393" s="16" t="s">
        <v>76</v>
      </c>
    </row>
    <row r="1394" spans="1:15" hidden="1">
      <c r="A1394" s="15">
        <v>1548</v>
      </c>
      <c r="B1394" s="16">
        <v>301</v>
      </c>
      <c r="C1394" s="17" t="s">
        <v>64</v>
      </c>
      <c r="D1394" s="18">
        <v>1117827435</v>
      </c>
      <c r="E1394" s="18">
        <v>1117827435</v>
      </c>
      <c r="F1394" s="18">
        <v>1117827435</v>
      </c>
      <c r="G1394" s="17" t="s">
        <v>6759</v>
      </c>
      <c r="H1394" s="16" t="s">
        <v>3597</v>
      </c>
      <c r="I1394" s="35" t="s">
        <v>3598</v>
      </c>
      <c r="J1394" s="16" t="s">
        <v>74</v>
      </c>
      <c r="K1394" s="16" t="s">
        <v>3599</v>
      </c>
      <c r="L1394" s="16" t="s">
        <v>3600</v>
      </c>
      <c r="M1394" s="16" t="s">
        <v>76</v>
      </c>
      <c r="N1394" s="16" t="s">
        <v>76</v>
      </c>
      <c r="O1394" s="16" t="s">
        <v>76</v>
      </c>
    </row>
    <row r="1395" spans="1:15" hidden="1">
      <c r="A1395" s="15">
        <v>1549</v>
      </c>
      <c r="B1395" s="16">
        <v>301</v>
      </c>
      <c r="C1395" s="17" t="s">
        <v>64</v>
      </c>
      <c r="D1395" s="18">
        <v>1117837685</v>
      </c>
      <c r="E1395" s="18">
        <v>1117837685</v>
      </c>
      <c r="F1395" s="18">
        <v>1117837685</v>
      </c>
      <c r="G1395" s="17" t="s">
        <v>6763</v>
      </c>
      <c r="H1395" s="16" t="s">
        <v>3597</v>
      </c>
      <c r="I1395" s="35" t="s">
        <v>3598</v>
      </c>
      <c r="J1395" s="16" t="s">
        <v>74</v>
      </c>
      <c r="K1395" s="16" t="s">
        <v>3599</v>
      </c>
      <c r="L1395" s="16" t="s">
        <v>3600</v>
      </c>
      <c r="M1395" s="16" t="s">
        <v>671</v>
      </c>
      <c r="N1395" s="16" t="s">
        <v>691</v>
      </c>
      <c r="O1395" s="16" t="s">
        <v>692</v>
      </c>
    </row>
    <row r="1396" spans="1:15" hidden="1">
      <c r="A1396" s="15">
        <v>1550</v>
      </c>
      <c r="B1396" s="16">
        <v>301</v>
      </c>
      <c r="C1396" s="17" t="s">
        <v>64</v>
      </c>
      <c r="D1396" s="18">
        <v>1117837686</v>
      </c>
      <c r="E1396" s="18">
        <v>1117837686</v>
      </c>
      <c r="F1396" s="18">
        <v>1117837686</v>
      </c>
      <c r="G1396" s="17" t="s">
        <v>6768</v>
      </c>
      <c r="H1396" s="16" t="s">
        <v>3597</v>
      </c>
      <c r="I1396" s="35" t="s">
        <v>3598</v>
      </c>
      <c r="J1396" s="16" t="s">
        <v>74</v>
      </c>
      <c r="K1396" s="16" t="s">
        <v>3599</v>
      </c>
      <c r="L1396" s="16" t="s">
        <v>3600</v>
      </c>
      <c r="M1396" s="16" t="s">
        <v>1359</v>
      </c>
      <c r="N1396" s="16" t="s">
        <v>4146</v>
      </c>
      <c r="O1396" s="16" t="s">
        <v>1951</v>
      </c>
    </row>
    <row r="1397" spans="1:15">
      <c r="A1397" s="15">
        <v>1551</v>
      </c>
      <c r="B1397" s="16">
        <v>301</v>
      </c>
      <c r="C1397" s="17" t="s">
        <v>112</v>
      </c>
      <c r="D1397" s="18">
        <v>1117839107</v>
      </c>
      <c r="E1397" s="18" t="e">
        <v>#N/A</v>
      </c>
      <c r="F1397" s="18">
        <v>1117839107</v>
      </c>
      <c r="G1397" s="17" t="s">
        <v>6771</v>
      </c>
      <c r="H1397" s="16" t="s">
        <v>3597</v>
      </c>
      <c r="I1397" s="35" t="s">
        <v>3598</v>
      </c>
      <c r="J1397" s="16" t="s">
        <v>74</v>
      </c>
      <c r="K1397" s="16" t="s">
        <v>3599</v>
      </c>
      <c r="L1397" s="16" t="s">
        <v>3600</v>
      </c>
      <c r="M1397" s="16" t="s">
        <v>671</v>
      </c>
      <c r="N1397" s="16" t="s">
        <v>3816</v>
      </c>
      <c r="O1397" s="16" t="s">
        <v>3817</v>
      </c>
    </row>
    <row r="1398" spans="1:15" hidden="1">
      <c r="A1398" s="15">
        <v>1552</v>
      </c>
      <c r="B1398" s="16">
        <v>301</v>
      </c>
      <c r="C1398" s="17" t="s">
        <v>64</v>
      </c>
      <c r="D1398" s="18">
        <v>1118026170</v>
      </c>
      <c r="E1398" s="18">
        <v>1118026170</v>
      </c>
      <c r="F1398" s="18">
        <v>1118026170</v>
      </c>
      <c r="G1398" s="17" t="s">
        <v>6774</v>
      </c>
      <c r="H1398" s="16" t="s">
        <v>3597</v>
      </c>
      <c r="I1398" s="35" t="s">
        <v>3598</v>
      </c>
      <c r="J1398" s="16" t="s">
        <v>74</v>
      </c>
      <c r="K1398" s="16" t="s">
        <v>3599</v>
      </c>
      <c r="L1398" s="16" t="s">
        <v>3600</v>
      </c>
      <c r="M1398" s="16" t="s">
        <v>1359</v>
      </c>
      <c r="N1398" s="16" t="s">
        <v>4352</v>
      </c>
      <c r="O1398" s="16" t="s">
        <v>1951</v>
      </c>
    </row>
    <row r="1399" spans="1:15">
      <c r="A1399" s="15">
        <v>1553</v>
      </c>
      <c r="B1399" s="16">
        <v>301</v>
      </c>
      <c r="C1399" s="17" t="s">
        <v>64</v>
      </c>
      <c r="D1399" s="18">
        <v>1118292551</v>
      </c>
      <c r="E1399" s="18" t="e">
        <v>#N/A</v>
      </c>
      <c r="F1399" s="18" t="e">
        <v>#N/A</v>
      </c>
      <c r="G1399" s="17" t="s">
        <v>6777</v>
      </c>
      <c r="H1399" s="16" t="s">
        <v>3597</v>
      </c>
      <c r="I1399" s="35" t="s">
        <v>3598</v>
      </c>
      <c r="J1399" s="16" t="s">
        <v>74</v>
      </c>
      <c r="K1399" s="16" t="s">
        <v>3599</v>
      </c>
      <c r="L1399" s="16" t="s">
        <v>3600</v>
      </c>
      <c r="M1399" s="16" t="s">
        <v>463</v>
      </c>
      <c r="N1399" s="16" t="s">
        <v>464</v>
      </c>
      <c r="O1399" s="16" t="s">
        <v>465</v>
      </c>
    </row>
    <row r="1400" spans="1:15" hidden="1">
      <c r="A1400" s="15">
        <v>1554</v>
      </c>
      <c r="B1400" s="16">
        <v>301</v>
      </c>
      <c r="C1400" s="17" t="s">
        <v>64</v>
      </c>
      <c r="D1400" s="18">
        <v>1118559711</v>
      </c>
      <c r="E1400" s="18">
        <v>1118559711</v>
      </c>
      <c r="F1400" s="18">
        <v>1118559711</v>
      </c>
      <c r="G1400" s="17" t="s">
        <v>6782</v>
      </c>
      <c r="H1400" s="16" t="s">
        <v>3597</v>
      </c>
      <c r="I1400" s="35" t="s">
        <v>3598</v>
      </c>
      <c r="J1400" s="16" t="s">
        <v>74</v>
      </c>
      <c r="K1400" s="16" t="s">
        <v>3599</v>
      </c>
      <c r="L1400" s="16" t="s">
        <v>3600</v>
      </c>
      <c r="M1400" s="16" t="s">
        <v>671</v>
      </c>
      <c r="N1400" s="16" t="s">
        <v>4243</v>
      </c>
      <c r="O1400" s="16" t="s">
        <v>692</v>
      </c>
    </row>
    <row r="1401" spans="1:15" hidden="1">
      <c r="A1401" s="15">
        <v>1556</v>
      </c>
      <c r="B1401" s="16">
        <v>301</v>
      </c>
      <c r="C1401" s="17" t="s">
        <v>64</v>
      </c>
      <c r="D1401" s="18">
        <v>1131399132</v>
      </c>
      <c r="E1401" s="18">
        <v>1131399132</v>
      </c>
      <c r="F1401" s="18">
        <v>1131399132</v>
      </c>
      <c r="G1401" s="17" t="s">
        <v>6786</v>
      </c>
      <c r="H1401" s="16" t="s">
        <v>3597</v>
      </c>
      <c r="I1401" s="35" t="s">
        <v>3598</v>
      </c>
      <c r="J1401" s="16" t="s">
        <v>74</v>
      </c>
      <c r="K1401" s="16" t="s">
        <v>3599</v>
      </c>
      <c r="L1401" s="16" t="s">
        <v>3600</v>
      </c>
      <c r="M1401" s="16" t="s">
        <v>76</v>
      </c>
      <c r="N1401" s="16" t="s">
        <v>76</v>
      </c>
      <c r="O1401" s="16" t="s">
        <v>76</v>
      </c>
    </row>
    <row r="1402" spans="1:15">
      <c r="A1402" s="15">
        <v>1557</v>
      </c>
      <c r="B1402" s="16">
        <v>301</v>
      </c>
      <c r="C1402" s="17" t="s">
        <v>64</v>
      </c>
      <c r="D1402" s="18">
        <v>1120372154</v>
      </c>
      <c r="E1402" s="18" t="e">
        <v>#N/A</v>
      </c>
      <c r="F1402" s="18" t="e">
        <v>#N/A</v>
      </c>
      <c r="G1402" s="17" t="s">
        <v>6791</v>
      </c>
      <c r="H1402" s="16" t="s">
        <v>3597</v>
      </c>
      <c r="I1402" s="35" t="s">
        <v>3598</v>
      </c>
      <c r="J1402" s="16" t="s">
        <v>74</v>
      </c>
      <c r="K1402" s="16" t="s">
        <v>3599</v>
      </c>
      <c r="L1402" s="16" t="s">
        <v>3600</v>
      </c>
      <c r="M1402" s="16" t="s">
        <v>671</v>
      </c>
      <c r="N1402" s="16" t="s">
        <v>6792</v>
      </c>
      <c r="O1402" s="16" t="s">
        <v>6793</v>
      </c>
    </row>
    <row r="1403" spans="1:15" hidden="1">
      <c r="A1403" s="15">
        <v>1558</v>
      </c>
      <c r="B1403" s="16">
        <v>301</v>
      </c>
      <c r="C1403" s="17" t="s">
        <v>64</v>
      </c>
      <c r="D1403" s="18">
        <v>1120374218</v>
      </c>
      <c r="E1403" s="18">
        <v>1120374218</v>
      </c>
      <c r="F1403" s="18">
        <v>1120374218</v>
      </c>
      <c r="G1403" s="17" t="s">
        <v>6796</v>
      </c>
      <c r="H1403" s="16" t="s">
        <v>3597</v>
      </c>
      <c r="I1403" s="35" t="s">
        <v>3598</v>
      </c>
      <c r="J1403" s="16" t="s">
        <v>74</v>
      </c>
      <c r="K1403" s="16" t="s">
        <v>3599</v>
      </c>
      <c r="L1403" s="16" t="s">
        <v>3600</v>
      </c>
      <c r="M1403" s="16" t="s">
        <v>671</v>
      </c>
      <c r="N1403" s="16" t="s">
        <v>691</v>
      </c>
      <c r="O1403" s="16" t="s">
        <v>692</v>
      </c>
    </row>
    <row r="1404" spans="1:15">
      <c r="A1404" s="15">
        <v>1559</v>
      </c>
      <c r="B1404" s="16">
        <v>301</v>
      </c>
      <c r="C1404" s="17" t="s">
        <v>64</v>
      </c>
      <c r="D1404" s="18">
        <v>1063280155</v>
      </c>
      <c r="E1404" s="18" t="e">
        <v>#N/A</v>
      </c>
      <c r="F1404" s="18">
        <v>1063280155</v>
      </c>
      <c r="G1404" s="17" t="s">
        <v>6799</v>
      </c>
      <c r="H1404" s="16" t="s">
        <v>3597</v>
      </c>
      <c r="I1404" s="35" t="s">
        <v>3598</v>
      </c>
      <c r="J1404" s="16" t="s">
        <v>74</v>
      </c>
      <c r="K1404" s="16" t="s">
        <v>3599</v>
      </c>
      <c r="L1404" s="16" t="s">
        <v>3600</v>
      </c>
      <c r="M1404" s="16" t="s">
        <v>76</v>
      </c>
      <c r="N1404" s="16" t="s">
        <v>76</v>
      </c>
      <c r="O1404" s="16" t="s">
        <v>76</v>
      </c>
    </row>
    <row r="1405" spans="1:15" hidden="1">
      <c r="A1405" s="15">
        <v>1560</v>
      </c>
      <c r="B1405" s="16">
        <v>301</v>
      </c>
      <c r="C1405" s="17" t="s">
        <v>64</v>
      </c>
      <c r="D1405" s="18">
        <v>1120558333</v>
      </c>
      <c r="E1405" s="18">
        <v>1120558333</v>
      </c>
      <c r="F1405" s="18">
        <v>1120558333</v>
      </c>
      <c r="G1405" s="17" t="s">
        <v>6802</v>
      </c>
      <c r="H1405" s="16" t="s">
        <v>3597</v>
      </c>
      <c r="I1405" s="35" t="s">
        <v>3598</v>
      </c>
      <c r="J1405" s="16" t="s">
        <v>74</v>
      </c>
      <c r="K1405" s="16" t="s">
        <v>3599</v>
      </c>
      <c r="L1405" s="16" t="s">
        <v>3600</v>
      </c>
      <c r="M1405" s="16" t="s">
        <v>671</v>
      </c>
      <c r="N1405" s="16" t="s">
        <v>3816</v>
      </c>
      <c r="O1405" s="16" t="s">
        <v>3817</v>
      </c>
    </row>
    <row r="1406" spans="1:15">
      <c r="A1406" s="15">
        <v>1561</v>
      </c>
      <c r="B1406" s="16">
        <v>301</v>
      </c>
      <c r="C1406" s="17" t="s">
        <v>64</v>
      </c>
      <c r="D1406" s="18">
        <v>1120579369</v>
      </c>
      <c r="E1406" s="18" t="e">
        <v>#N/A</v>
      </c>
      <c r="F1406" s="18">
        <v>1120579369</v>
      </c>
      <c r="G1406" s="17" t="s">
        <v>6805</v>
      </c>
      <c r="H1406" s="16" t="s">
        <v>3597</v>
      </c>
      <c r="I1406" s="35" t="s">
        <v>3598</v>
      </c>
      <c r="J1406" s="16" t="s">
        <v>74</v>
      </c>
      <c r="K1406" s="16" t="s">
        <v>3599</v>
      </c>
      <c r="L1406" s="16" t="s">
        <v>3600</v>
      </c>
      <c r="M1406" s="16" t="s">
        <v>671</v>
      </c>
      <c r="N1406" s="16" t="s">
        <v>6708</v>
      </c>
      <c r="O1406" s="16" t="s">
        <v>3817</v>
      </c>
    </row>
    <row r="1407" spans="1:15">
      <c r="A1407" s="15">
        <v>1562</v>
      </c>
      <c r="B1407" s="16">
        <v>301</v>
      </c>
      <c r="C1407" s="17" t="s">
        <v>64</v>
      </c>
      <c r="D1407" s="18">
        <v>1077427369</v>
      </c>
      <c r="E1407" s="18" t="e">
        <v>#N/A</v>
      </c>
      <c r="F1407" s="18">
        <v>1077427369</v>
      </c>
      <c r="G1407" s="17" t="s">
        <v>6808</v>
      </c>
      <c r="H1407" s="16" t="s">
        <v>3597</v>
      </c>
      <c r="I1407" s="35" t="s">
        <v>3598</v>
      </c>
      <c r="J1407" s="16" t="s">
        <v>74</v>
      </c>
      <c r="K1407" s="16" t="s">
        <v>3599</v>
      </c>
      <c r="L1407" s="16" t="s">
        <v>3600</v>
      </c>
      <c r="M1407" s="16" t="s">
        <v>339</v>
      </c>
      <c r="N1407" s="16" t="s">
        <v>340</v>
      </c>
      <c r="O1407" s="16" t="s">
        <v>341</v>
      </c>
    </row>
    <row r="1408" spans="1:15" hidden="1">
      <c r="A1408" s="15">
        <v>1563</v>
      </c>
      <c r="B1408" s="16">
        <v>301</v>
      </c>
      <c r="C1408" s="17" t="s">
        <v>64</v>
      </c>
      <c r="D1408" s="18">
        <v>1120743181</v>
      </c>
      <c r="E1408" s="18">
        <v>1120743181</v>
      </c>
      <c r="F1408" s="18">
        <v>1120743181</v>
      </c>
      <c r="G1408" s="17" t="s">
        <v>6814</v>
      </c>
      <c r="H1408" s="16" t="s">
        <v>3597</v>
      </c>
      <c r="I1408" s="35" t="s">
        <v>3598</v>
      </c>
      <c r="J1408" s="16" t="s">
        <v>74</v>
      </c>
      <c r="K1408" s="16" t="s">
        <v>3599</v>
      </c>
      <c r="L1408" s="16" t="s">
        <v>3600</v>
      </c>
      <c r="M1408" s="16" t="s">
        <v>421</v>
      </c>
      <c r="N1408" s="16" t="s">
        <v>3649</v>
      </c>
      <c r="O1408" s="16" t="s">
        <v>545</v>
      </c>
    </row>
    <row r="1409" spans="1:15" hidden="1">
      <c r="A1409" s="15">
        <v>1564</v>
      </c>
      <c r="B1409" s="16">
        <v>301</v>
      </c>
      <c r="C1409" s="17" t="s">
        <v>64</v>
      </c>
      <c r="D1409" s="18">
        <v>1121148630</v>
      </c>
      <c r="E1409" s="18">
        <v>1121148630</v>
      </c>
      <c r="F1409" s="18">
        <v>1121148630</v>
      </c>
      <c r="G1409" s="17" t="s">
        <v>6817</v>
      </c>
      <c r="H1409" s="16" t="s">
        <v>3597</v>
      </c>
      <c r="I1409" s="35" t="s">
        <v>3598</v>
      </c>
      <c r="J1409" s="16" t="s">
        <v>74</v>
      </c>
      <c r="K1409" s="16" t="s">
        <v>3599</v>
      </c>
      <c r="L1409" s="16" t="s">
        <v>3600</v>
      </c>
      <c r="M1409" s="16" t="s">
        <v>671</v>
      </c>
      <c r="N1409" s="16" t="s">
        <v>691</v>
      </c>
      <c r="O1409" s="16" t="s">
        <v>692</v>
      </c>
    </row>
    <row r="1410" spans="1:15" hidden="1">
      <c r="A1410" s="15">
        <v>1565</v>
      </c>
      <c r="B1410" s="16">
        <v>301</v>
      </c>
      <c r="C1410" s="17" t="s">
        <v>64</v>
      </c>
      <c r="D1410" s="18">
        <v>1121148638</v>
      </c>
      <c r="E1410" s="18">
        <v>1121148638</v>
      </c>
      <c r="F1410" s="18">
        <v>1121148638</v>
      </c>
      <c r="G1410" s="17" t="s">
        <v>6821</v>
      </c>
      <c r="H1410" s="16" t="s">
        <v>3597</v>
      </c>
      <c r="I1410" s="35" t="s">
        <v>3598</v>
      </c>
      <c r="J1410" s="16" t="s">
        <v>74</v>
      </c>
      <c r="K1410" s="16" t="s">
        <v>3599</v>
      </c>
      <c r="L1410" s="16" t="s">
        <v>3600</v>
      </c>
      <c r="M1410" s="16" t="s">
        <v>1359</v>
      </c>
      <c r="N1410" s="16" t="s">
        <v>6822</v>
      </c>
      <c r="O1410" s="16" t="s">
        <v>1361</v>
      </c>
    </row>
    <row r="1411" spans="1:15" hidden="1">
      <c r="A1411" s="15">
        <v>1566</v>
      </c>
      <c r="B1411" s="16">
        <v>301</v>
      </c>
      <c r="C1411" s="17" t="s">
        <v>112</v>
      </c>
      <c r="D1411" s="18">
        <v>1121416266</v>
      </c>
      <c r="E1411" s="18">
        <v>1121416266</v>
      </c>
      <c r="F1411" s="18">
        <v>1121416266</v>
      </c>
      <c r="G1411" s="17" t="s">
        <v>6825</v>
      </c>
      <c r="H1411" s="16" t="s">
        <v>3597</v>
      </c>
      <c r="I1411" s="35" t="s">
        <v>3598</v>
      </c>
      <c r="J1411" s="16" t="s">
        <v>74</v>
      </c>
      <c r="K1411" s="16" t="s">
        <v>3599</v>
      </c>
      <c r="L1411" s="16" t="s">
        <v>3600</v>
      </c>
      <c r="M1411" s="16" t="s">
        <v>671</v>
      </c>
      <c r="N1411" s="16" t="s">
        <v>4243</v>
      </c>
      <c r="O1411" s="16" t="s">
        <v>692</v>
      </c>
    </row>
    <row r="1412" spans="1:15" ht="22.5">
      <c r="A1412" s="15">
        <v>1567</v>
      </c>
      <c r="B1412" s="16">
        <v>301</v>
      </c>
      <c r="C1412" s="17" t="s">
        <v>64</v>
      </c>
      <c r="D1412" s="18">
        <v>1121416269</v>
      </c>
      <c r="E1412" s="18" t="e">
        <v>#N/A</v>
      </c>
      <c r="F1412" s="18">
        <v>1121416269</v>
      </c>
      <c r="G1412" s="17" t="s">
        <v>6828</v>
      </c>
      <c r="H1412" s="16" t="s">
        <v>3597</v>
      </c>
      <c r="I1412" s="35" t="s">
        <v>3598</v>
      </c>
      <c r="J1412" s="16" t="s">
        <v>74</v>
      </c>
      <c r="K1412" s="16" t="s">
        <v>3599</v>
      </c>
      <c r="L1412" s="16" t="s">
        <v>3600</v>
      </c>
      <c r="M1412" s="16" t="s">
        <v>671</v>
      </c>
      <c r="N1412" s="33" t="s">
        <v>6445</v>
      </c>
      <c r="O1412" s="16" t="s">
        <v>692</v>
      </c>
    </row>
    <row r="1413" spans="1:15" hidden="1">
      <c r="A1413" s="15">
        <v>1568</v>
      </c>
      <c r="B1413" s="16">
        <v>301</v>
      </c>
      <c r="C1413" s="17" t="s">
        <v>112</v>
      </c>
      <c r="D1413" s="18">
        <v>1121416576</v>
      </c>
      <c r="E1413" s="18">
        <v>1121416576</v>
      </c>
      <c r="F1413" s="18">
        <v>1121416576</v>
      </c>
      <c r="G1413" s="17" t="s">
        <v>6832</v>
      </c>
      <c r="H1413" s="16" t="s">
        <v>3597</v>
      </c>
      <c r="I1413" s="35" t="s">
        <v>3598</v>
      </c>
      <c r="J1413" s="16" t="s">
        <v>74</v>
      </c>
      <c r="K1413" s="16" t="s">
        <v>3599</v>
      </c>
      <c r="L1413" s="16" t="s">
        <v>3600</v>
      </c>
      <c r="M1413" s="16" t="s">
        <v>671</v>
      </c>
      <c r="N1413" s="16" t="s">
        <v>4243</v>
      </c>
      <c r="O1413" s="16" t="s">
        <v>692</v>
      </c>
    </row>
    <row r="1414" spans="1:15" hidden="1">
      <c r="A1414" s="15">
        <v>1569</v>
      </c>
      <c r="B1414" s="16">
        <v>301</v>
      </c>
      <c r="C1414" s="17" t="s">
        <v>64</v>
      </c>
      <c r="D1414" s="18">
        <v>1121706878</v>
      </c>
      <c r="E1414" s="18">
        <v>1121706878</v>
      </c>
      <c r="F1414" s="18">
        <v>1121706878</v>
      </c>
      <c r="G1414" s="17" t="s">
        <v>6835</v>
      </c>
      <c r="H1414" s="16" t="s">
        <v>3597</v>
      </c>
      <c r="I1414" s="35" t="s">
        <v>3598</v>
      </c>
      <c r="J1414" s="16" t="s">
        <v>74</v>
      </c>
      <c r="K1414" s="16" t="s">
        <v>3599</v>
      </c>
      <c r="L1414" s="16" t="s">
        <v>3600</v>
      </c>
      <c r="M1414" s="16" t="s">
        <v>671</v>
      </c>
      <c r="N1414" s="16" t="s">
        <v>5849</v>
      </c>
      <c r="O1414" s="16" t="s">
        <v>692</v>
      </c>
    </row>
    <row r="1415" spans="1:15" hidden="1">
      <c r="A1415" s="15">
        <v>1570</v>
      </c>
      <c r="B1415" s="16">
        <v>301</v>
      </c>
      <c r="C1415" s="17" t="s">
        <v>64</v>
      </c>
      <c r="D1415" s="18">
        <v>1121819811</v>
      </c>
      <c r="E1415" s="18">
        <v>1121819811</v>
      </c>
      <c r="F1415" s="18">
        <v>1121819811</v>
      </c>
      <c r="G1415" s="17" t="s">
        <v>6839</v>
      </c>
      <c r="H1415" s="16" t="s">
        <v>3597</v>
      </c>
      <c r="I1415" s="35" t="s">
        <v>3598</v>
      </c>
      <c r="J1415" s="16" t="s">
        <v>74</v>
      </c>
      <c r="K1415" s="16" t="s">
        <v>3599</v>
      </c>
      <c r="L1415" s="16" t="s">
        <v>3600</v>
      </c>
      <c r="M1415" s="16" t="s">
        <v>76</v>
      </c>
      <c r="N1415" s="16" t="s">
        <v>76</v>
      </c>
      <c r="O1415" s="16" t="s">
        <v>76</v>
      </c>
    </row>
    <row r="1416" spans="1:15" hidden="1">
      <c r="A1416" s="15">
        <v>1571</v>
      </c>
      <c r="B1416" s="16">
        <v>301</v>
      </c>
      <c r="C1416" s="17" t="s">
        <v>64</v>
      </c>
      <c r="D1416" s="18">
        <v>1121821087</v>
      </c>
      <c r="E1416" s="18">
        <v>1121821087</v>
      </c>
      <c r="F1416" s="18">
        <v>1121821087</v>
      </c>
      <c r="G1416" s="17" t="s">
        <v>6842</v>
      </c>
      <c r="H1416" s="16" t="s">
        <v>3597</v>
      </c>
      <c r="I1416" s="35" t="s">
        <v>3598</v>
      </c>
      <c r="J1416" s="16" t="s">
        <v>74</v>
      </c>
      <c r="K1416" s="16" t="s">
        <v>3599</v>
      </c>
      <c r="L1416" s="16" t="s">
        <v>3600</v>
      </c>
      <c r="M1416" s="16" t="s">
        <v>671</v>
      </c>
      <c r="N1416" s="16" t="s">
        <v>691</v>
      </c>
      <c r="O1416" s="16" t="s">
        <v>692</v>
      </c>
    </row>
    <row r="1417" spans="1:15" hidden="1">
      <c r="A1417" s="15">
        <v>1572</v>
      </c>
      <c r="B1417" s="16">
        <v>301</v>
      </c>
      <c r="C1417" s="17" t="s">
        <v>64</v>
      </c>
      <c r="D1417" s="18">
        <v>1121821576</v>
      </c>
      <c r="E1417" s="18">
        <v>1121821576</v>
      </c>
      <c r="F1417" s="18">
        <v>1121821576</v>
      </c>
      <c r="G1417" s="17" t="s">
        <v>6847</v>
      </c>
      <c r="H1417" s="16" t="s">
        <v>3597</v>
      </c>
      <c r="I1417" s="35" t="s">
        <v>3598</v>
      </c>
      <c r="J1417" s="16" t="s">
        <v>74</v>
      </c>
      <c r="K1417" s="16" t="s">
        <v>3599</v>
      </c>
      <c r="L1417" s="16" t="s">
        <v>3600</v>
      </c>
      <c r="M1417" s="16" t="s">
        <v>671</v>
      </c>
      <c r="N1417" s="16" t="s">
        <v>6849</v>
      </c>
      <c r="O1417" s="16" t="s">
        <v>3817</v>
      </c>
    </row>
    <row r="1418" spans="1:15" hidden="1">
      <c r="A1418" s="15">
        <v>1573</v>
      </c>
      <c r="B1418" s="16">
        <v>301</v>
      </c>
      <c r="C1418" s="17" t="s">
        <v>64</v>
      </c>
      <c r="D1418" s="18">
        <v>1121823755</v>
      </c>
      <c r="E1418" s="18">
        <v>1121823755</v>
      </c>
      <c r="F1418" s="18">
        <v>1121823755</v>
      </c>
      <c r="G1418" s="17" t="s">
        <v>6853</v>
      </c>
      <c r="H1418" s="16" t="s">
        <v>3597</v>
      </c>
      <c r="I1418" s="35" t="s">
        <v>3598</v>
      </c>
      <c r="J1418" s="16" t="s">
        <v>74</v>
      </c>
      <c r="K1418" s="16" t="s">
        <v>3599</v>
      </c>
      <c r="L1418" s="16" t="s">
        <v>3600</v>
      </c>
      <c r="M1418" s="16" t="s">
        <v>671</v>
      </c>
      <c r="N1418" s="16" t="s">
        <v>5849</v>
      </c>
      <c r="O1418" s="16" t="s">
        <v>692</v>
      </c>
    </row>
    <row r="1419" spans="1:15" hidden="1">
      <c r="A1419" s="15">
        <v>1574</v>
      </c>
      <c r="B1419" s="16">
        <v>301</v>
      </c>
      <c r="C1419" s="17" t="s">
        <v>112</v>
      </c>
      <c r="D1419" s="18">
        <v>1039654266</v>
      </c>
      <c r="E1419" s="18">
        <v>1039654266</v>
      </c>
      <c r="F1419" s="18">
        <v>1039654266</v>
      </c>
      <c r="G1419" s="17" t="s">
        <v>6856</v>
      </c>
      <c r="H1419" s="16" t="s">
        <v>3597</v>
      </c>
      <c r="I1419" s="35" t="s">
        <v>3598</v>
      </c>
      <c r="J1419" s="16" t="s">
        <v>74</v>
      </c>
      <c r="K1419" s="16" t="s">
        <v>3599</v>
      </c>
      <c r="L1419" s="16" t="s">
        <v>3600</v>
      </c>
      <c r="M1419" s="16" t="s">
        <v>339</v>
      </c>
      <c r="N1419" s="16" t="s">
        <v>340</v>
      </c>
      <c r="O1419" s="16" t="s">
        <v>341</v>
      </c>
    </row>
    <row r="1420" spans="1:15" hidden="1">
      <c r="A1420" s="15">
        <v>1575</v>
      </c>
      <c r="B1420" s="16">
        <v>301</v>
      </c>
      <c r="C1420" s="17" t="s">
        <v>64</v>
      </c>
      <c r="D1420" s="18">
        <v>1121850103</v>
      </c>
      <c r="E1420" s="18">
        <v>1121850103</v>
      </c>
      <c r="F1420" s="18">
        <v>1121850103</v>
      </c>
      <c r="G1420" s="17" t="s">
        <v>6862</v>
      </c>
      <c r="H1420" s="16" t="s">
        <v>3597</v>
      </c>
      <c r="I1420" s="35" t="s">
        <v>3598</v>
      </c>
      <c r="J1420" s="16" t="s">
        <v>74</v>
      </c>
      <c r="K1420" s="16" t="s">
        <v>3599</v>
      </c>
      <c r="L1420" s="16" t="s">
        <v>3600</v>
      </c>
      <c r="M1420" s="16" t="s">
        <v>671</v>
      </c>
      <c r="N1420" s="16" t="s">
        <v>691</v>
      </c>
      <c r="O1420" s="16" t="s">
        <v>692</v>
      </c>
    </row>
    <row r="1421" spans="1:15">
      <c r="A1421" s="15">
        <v>1576</v>
      </c>
      <c r="B1421" s="16">
        <v>301</v>
      </c>
      <c r="C1421" s="17" t="s">
        <v>64</v>
      </c>
      <c r="D1421" s="18">
        <v>1121851444</v>
      </c>
      <c r="E1421" s="18" t="e">
        <v>#N/A</v>
      </c>
      <c r="F1421" s="18">
        <v>1121851444</v>
      </c>
      <c r="G1421" s="17" t="s">
        <v>6865</v>
      </c>
      <c r="H1421" s="16" t="s">
        <v>3597</v>
      </c>
      <c r="I1421" s="35" t="s">
        <v>3598</v>
      </c>
      <c r="J1421" s="16" t="s">
        <v>74</v>
      </c>
      <c r="K1421" s="16" t="s">
        <v>3599</v>
      </c>
      <c r="L1421" s="16" t="s">
        <v>3600</v>
      </c>
      <c r="M1421" s="16" t="s">
        <v>76</v>
      </c>
      <c r="N1421" s="16" t="s">
        <v>76</v>
      </c>
      <c r="O1421" s="16" t="s">
        <v>76</v>
      </c>
    </row>
    <row r="1422" spans="1:15" hidden="1">
      <c r="A1422" s="15">
        <v>1577</v>
      </c>
      <c r="B1422" s="16">
        <v>301</v>
      </c>
      <c r="C1422" s="17" t="s">
        <v>64</v>
      </c>
      <c r="D1422" s="18">
        <v>1121853665</v>
      </c>
      <c r="E1422" s="18">
        <v>1121853665</v>
      </c>
      <c r="F1422" s="18">
        <v>1121853665</v>
      </c>
      <c r="G1422" s="17" t="s">
        <v>6869</v>
      </c>
      <c r="H1422" s="16" t="s">
        <v>3597</v>
      </c>
      <c r="I1422" s="35" t="s">
        <v>3598</v>
      </c>
      <c r="J1422" s="16" t="s">
        <v>74</v>
      </c>
      <c r="K1422" s="16" t="s">
        <v>3599</v>
      </c>
      <c r="L1422" s="16" t="s">
        <v>3600</v>
      </c>
      <c r="M1422" s="16" t="s">
        <v>671</v>
      </c>
      <c r="N1422" s="16" t="s">
        <v>691</v>
      </c>
      <c r="O1422" s="16" t="s">
        <v>692</v>
      </c>
    </row>
    <row r="1423" spans="1:15" ht="22.5" hidden="1">
      <c r="A1423" s="15">
        <v>1578</v>
      </c>
      <c r="B1423" s="16">
        <v>301</v>
      </c>
      <c r="C1423" s="17" t="s">
        <v>64</v>
      </c>
      <c r="D1423" s="18">
        <v>1121868815</v>
      </c>
      <c r="E1423" s="18">
        <v>1121868815</v>
      </c>
      <c r="F1423" s="18">
        <v>1121868815</v>
      </c>
      <c r="G1423" s="17" t="s">
        <v>6872</v>
      </c>
      <c r="H1423" s="16" t="s">
        <v>3597</v>
      </c>
      <c r="I1423" s="35" t="s">
        <v>3598</v>
      </c>
      <c r="J1423" s="16" t="s">
        <v>74</v>
      </c>
      <c r="K1423" s="16" t="s">
        <v>3599</v>
      </c>
      <c r="L1423" s="16" t="s">
        <v>3600</v>
      </c>
      <c r="M1423" s="16" t="s">
        <v>671</v>
      </c>
      <c r="N1423" s="33" t="s">
        <v>6445</v>
      </c>
      <c r="O1423" s="16" t="s">
        <v>692</v>
      </c>
    </row>
    <row r="1424" spans="1:15">
      <c r="A1424" s="15">
        <v>1579</v>
      </c>
      <c r="B1424" s="16">
        <v>301</v>
      </c>
      <c r="C1424" s="17" t="s">
        <v>64</v>
      </c>
      <c r="D1424" s="18">
        <v>1121872955</v>
      </c>
      <c r="E1424" s="18" t="e">
        <v>#N/A</v>
      </c>
      <c r="F1424" s="18">
        <v>1121872955</v>
      </c>
      <c r="G1424" s="17" t="s">
        <v>6876</v>
      </c>
      <c r="H1424" s="16" t="s">
        <v>3597</v>
      </c>
      <c r="I1424" s="35" t="s">
        <v>3598</v>
      </c>
      <c r="J1424" s="16" t="s">
        <v>74</v>
      </c>
      <c r="K1424" s="16" t="s">
        <v>3599</v>
      </c>
      <c r="L1424" s="16" t="s">
        <v>3600</v>
      </c>
      <c r="M1424" s="16" t="s">
        <v>76</v>
      </c>
      <c r="N1424" s="16" t="s">
        <v>76</v>
      </c>
      <c r="O1424" s="16" t="s">
        <v>76</v>
      </c>
    </row>
    <row r="1425" spans="1:15">
      <c r="A1425" s="15">
        <v>1580</v>
      </c>
      <c r="B1425" s="16">
        <v>301</v>
      </c>
      <c r="C1425" s="17" t="s">
        <v>64</v>
      </c>
      <c r="D1425" s="18">
        <v>1121873197</v>
      </c>
      <c r="E1425" s="18" t="e">
        <v>#N/A</v>
      </c>
      <c r="F1425" s="18">
        <v>1121873197</v>
      </c>
      <c r="G1425" s="17" t="s">
        <v>6878</v>
      </c>
      <c r="H1425" s="16" t="s">
        <v>3597</v>
      </c>
      <c r="I1425" s="35" t="s">
        <v>3598</v>
      </c>
      <c r="J1425" s="16" t="s">
        <v>74</v>
      </c>
      <c r="K1425" s="16" t="s">
        <v>3599</v>
      </c>
      <c r="L1425" s="16" t="s">
        <v>3600</v>
      </c>
      <c r="M1425" s="16" t="s">
        <v>76</v>
      </c>
      <c r="N1425" s="16" t="s">
        <v>76</v>
      </c>
      <c r="O1425" s="16" t="s">
        <v>76</v>
      </c>
    </row>
    <row r="1426" spans="1:15" hidden="1">
      <c r="A1426" s="15">
        <v>1581</v>
      </c>
      <c r="B1426" s="16">
        <v>301</v>
      </c>
      <c r="C1426" s="17" t="s">
        <v>64</v>
      </c>
      <c r="D1426" s="18">
        <v>1121900890</v>
      </c>
      <c r="E1426" s="18">
        <v>1121900890</v>
      </c>
      <c r="F1426" s="18">
        <v>1121900890</v>
      </c>
      <c r="G1426" s="17" t="s">
        <v>6883</v>
      </c>
      <c r="H1426" s="16" t="s">
        <v>3597</v>
      </c>
      <c r="I1426" s="35" t="s">
        <v>3598</v>
      </c>
      <c r="J1426" s="16" t="s">
        <v>74</v>
      </c>
      <c r="K1426" s="16" t="s">
        <v>3599</v>
      </c>
      <c r="L1426" s="16" t="s">
        <v>3600</v>
      </c>
      <c r="M1426" s="16" t="s">
        <v>76</v>
      </c>
      <c r="N1426" s="16" t="s">
        <v>76</v>
      </c>
      <c r="O1426" s="16" t="s">
        <v>76</v>
      </c>
    </row>
    <row r="1427" spans="1:15" ht="22.5" hidden="1">
      <c r="A1427" s="15">
        <v>1582</v>
      </c>
      <c r="B1427" s="16">
        <v>301</v>
      </c>
      <c r="C1427" s="17" t="s">
        <v>64</v>
      </c>
      <c r="D1427" s="18">
        <v>1121909174</v>
      </c>
      <c r="E1427" s="18">
        <v>1121909174</v>
      </c>
      <c r="F1427" s="18">
        <v>1121909174</v>
      </c>
      <c r="G1427" s="17" t="s">
        <v>6888</v>
      </c>
      <c r="H1427" s="16" t="s">
        <v>3597</v>
      </c>
      <c r="I1427" s="35" t="s">
        <v>3598</v>
      </c>
      <c r="J1427" s="16" t="s">
        <v>74</v>
      </c>
      <c r="K1427" s="16" t="s">
        <v>3599</v>
      </c>
      <c r="L1427" s="16" t="s">
        <v>3600</v>
      </c>
      <c r="M1427" s="16" t="s">
        <v>671</v>
      </c>
      <c r="N1427" s="33" t="s">
        <v>6445</v>
      </c>
      <c r="O1427" s="16" t="s">
        <v>692</v>
      </c>
    </row>
    <row r="1428" spans="1:15">
      <c r="A1428" s="15">
        <v>1583</v>
      </c>
      <c r="B1428" s="16">
        <v>301</v>
      </c>
      <c r="C1428" s="17" t="s">
        <v>64</v>
      </c>
      <c r="D1428" s="18">
        <v>1121911591</v>
      </c>
      <c r="E1428" s="18" t="e">
        <v>#N/A</v>
      </c>
      <c r="F1428" s="18">
        <v>1121911591</v>
      </c>
      <c r="G1428" s="17" t="s">
        <v>6891</v>
      </c>
      <c r="H1428" s="16" t="s">
        <v>3597</v>
      </c>
      <c r="I1428" s="35" t="s">
        <v>3598</v>
      </c>
      <c r="J1428" s="16" t="s">
        <v>74</v>
      </c>
      <c r="K1428" s="16" t="s">
        <v>3599</v>
      </c>
      <c r="L1428" s="16" t="s">
        <v>3600</v>
      </c>
      <c r="M1428" s="16" t="s">
        <v>478</v>
      </c>
      <c r="N1428" s="16" t="s">
        <v>3976</v>
      </c>
      <c r="O1428" s="16" t="s">
        <v>480</v>
      </c>
    </row>
    <row r="1429" spans="1:15" hidden="1">
      <c r="A1429" s="15">
        <v>1584</v>
      </c>
      <c r="B1429" s="16">
        <v>301</v>
      </c>
      <c r="C1429" s="17" t="s">
        <v>64</v>
      </c>
      <c r="D1429" s="18">
        <v>1045078095</v>
      </c>
      <c r="E1429" s="18">
        <v>1045078095</v>
      </c>
      <c r="F1429" s="18">
        <v>1045078095</v>
      </c>
      <c r="G1429" s="17" t="s">
        <v>6895</v>
      </c>
      <c r="H1429" s="16" t="s">
        <v>3597</v>
      </c>
      <c r="I1429" s="35" t="s">
        <v>3598</v>
      </c>
      <c r="J1429" s="16" t="s">
        <v>74</v>
      </c>
      <c r="K1429" s="16" t="s">
        <v>3599</v>
      </c>
      <c r="L1429" s="16" t="s">
        <v>3600</v>
      </c>
      <c r="M1429" s="16" t="s">
        <v>190</v>
      </c>
      <c r="N1429" s="16" t="s">
        <v>2317</v>
      </c>
      <c r="O1429" s="16" t="s">
        <v>1086</v>
      </c>
    </row>
    <row r="1430" spans="1:15" hidden="1">
      <c r="A1430" s="15">
        <v>1585</v>
      </c>
      <c r="B1430" s="16">
        <v>301</v>
      </c>
      <c r="C1430" s="17" t="s">
        <v>64</v>
      </c>
      <c r="D1430" s="18">
        <v>1121911660</v>
      </c>
      <c r="E1430" s="18">
        <v>1121911660</v>
      </c>
      <c r="F1430" s="18">
        <v>1121911660</v>
      </c>
      <c r="G1430" s="17" t="s">
        <v>6899</v>
      </c>
      <c r="H1430" s="16" t="s">
        <v>3597</v>
      </c>
      <c r="I1430" s="35" t="s">
        <v>3598</v>
      </c>
      <c r="J1430" s="16" t="s">
        <v>74</v>
      </c>
      <c r="K1430" s="16" t="s">
        <v>3599</v>
      </c>
      <c r="L1430" s="16" t="s">
        <v>3600</v>
      </c>
      <c r="M1430" s="16" t="s">
        <v>433</v>
      </c>
      <c r="N1430" s="16" t="s">
        <v>662</v>
      </c>
      <c r="O1430" s="16" t="s">
        <v>663</v>
      </c>
    </row>
    <row r="1431" spans="1:15" hidden="1">
      <c r="A1431" s="15">
        <v>1586</v>
      </c>
      <c r="B1431" s="16">
        <v>301</v>
      </c>
      <c r="C1431" s="17" t="s">
        <v>64</v>
      </c>
      <c r="D1431" s="18">
        <v>14606662</v>
      </c>
      <c r="E1431" s="18">
        <v>14606662</v>
      </c>
      <c r="F1431" s="18">
        <v>14606662</v>
      </c>
      <c r="G1431" s="17" t="s">
        <v>6903</v>
      </c>
      <c r="H1431" s="16" t="s">
        <v>3597</v>
      </c>
      <c r="I1431" s="35" t="s">
        <v>3598</v>
      </c>
      <c r="J1431" s="16" t="s">
        <v>74</v>
      </c>
      <c r="K1431" s="16" t="s">
        <v>3599</v>
      </c>
      <c r="L1431" s="16" t="s">
        <v>3600</v>
      </c>
      <c r="M1431" s="16" t="s">
        <v>463</v>
      </c>
      <c r="N1431" s="16" t="s">
        <v>464</v>
      </c>
      <c r="O1431" s="16" t="s">
        <v>465</v>
      </c>
    </row>
    <row r="1432" spans="1:15" hidden="1">
      <c r="A1432" s="15">
        <v>1587</v>
      </c>
      <c r="B1432" s="16">
        <v>301</v>
      </c>
      <c r="C1432" s="17" t="s">
        <v>112</v>
      </c>
      <c r="D1432" s="18">
        <v>1121926899</v>
      </c>
      <c r="E1432" s="18">
        <v>1121926899</v>
      </c>
      <c r="F1432" s="18">
        <v>1121926899</v>
      </c>
      <c r="G1432" s="17" t="s">
        <v>6908</v>
      </c>
      <c r="H1432" s="16" t="s">
        <v>3597</v>
      </c>
      <c r="I1432" s="35" t="s">
        <v>3598</v>
      </c>
      <c r="J1432" s="16" t="s">
        <v>74</v>
      </c>
      <c r="K1432" s="16" t="s">
        <v>3599</v>
      </c>
      <c r="L1432" s="16" t="s">
        <v>3600</v>
      </c>
      <c r="M1432" s="16" t="s">
        <v>76</v>
      </c>
      <c r="N1432" s="16" t="s">
        <v>76</v>
      </c>
      <c r="O1432" s="16" t="s">
        <v>76</v>
      </c>
    </row>
    <row r="1433" spans="1:15" hidden="1">
      <c r="A1433" s="15">
        <v>1588</v>
      </c>
      <c r="B1433" s="16">
        <v>301</v>
      </c>
      <c r="C1433" s="17" t="s">
        <v>64</v>
      </c>
      <c r="D1433" s="18">
        <v>1121941897</v>
      </c>
      <c r="E1433" s="18">
        <v>1121941897</v>
      </c>
      <c r="F1433" s="18">
        <v>1121941897</v>
      </c>
      <c r="G1433" s="17" t="s">
        <v>6911</v>
      </c>
      <c r="H1433" s="16" t="s">
        <v>3597</v>
      </c>
      <c r="I1433" s="35" t="s">
        <v>3598</v>
      </c>
      <c r="J1433" s="16" t="s">
        <v>74</v>
      </c>
      <c r="K1433" s="16" t="s">
        <v>3599</v>
      </c>
      <c r="L1433" s="16" t="s">
        <v>3600</v>
      </c>
      <c r="M1433" s="16" t="s">
        <v>478</v>
      </c>
      <c r="N1433" s="16" t="s">
        <v>4342</v>
      </c>
      <c r="O1433" s="16" t="s">
        <v>480</v>
      </c>
    </row>
    <row r="1434" spans="1:15" hidden="1">
      <c r="A1434" s="15">
        <v>1589</v>
      </c>
      <c r="B1434" s="16">
        <v>301</v>
      </c>
      <c r="C1434" s="17" t="s">
        <v>64</v>
      </c>
      <c r="D1434" s="18">
        <v>1121962025</v>
      </c>
      <c r="E1434" s="18">
        <v>1121962025</v>
      </c>
      <c r="F1434" s="18">
        <v>1121962025</v>
      </c>
      <c r="G1434" s="17" t="s">
        <v>6914</v>
      </c>
      <c r="H1434" s="16" t="s">
        <v>3597</v>
      </c>
      <c r="I1434" s="35" t="s">
        <v>3598</v>
      </c>
      <c r="J1434" s="16" t="s">
        <v>74</v>
      </c>
      <c r="K1434" s="16" t="s">
        <v>3599</v>
      </c>
      <c r="L1434" s="16" t="s">
        <v>3600</v>
      </c>
      <c r="M1434" s="16" t="s">
        <v>671</v>
      </c>
      <c r="N1434" s="16" t="s">
        <v>691</v>
      </c>
      <c r="O1434" s="16" t="s">
        <v>692</v>
      </c>
    </row>
    <row r="1435" spans="1:15">
      <c r="A1435" s="15">
        <v>1590</v>
      </c>
      <c r="B1435" s="16">
        <v>301</v>
      </c>
      <c r="C1435" s="17" t="s">
        <v>64</v>
      </c>
      <c r="D1435" s="18">
        <v>1122130240</v>
      </c>
      <c r="E1435" s="18" t="e">
        <v>#N/A</v>
      </c>
      <c r="F1435" s="18">
        <v>1122130240</v>
      </c>
      <c r="G1435" s="17" t="s">
        <v>6918</v>
      </c>
      <c r="H1435" s="16" t="s">
        <v>3597</v>
      </c>
      <c r="I1435" s="35" t="s">
        <v>3598</v>
      </c>
      <c r="J1435" s="16" t="s">
        <v>74</v>
      </c>
      <c r="K1435" s="16" t="s">
        <v>3599</v>
      </c>
      <c r="L1435" s="16" t="s">
        <v>3600</v>
      </c>
      <c r="M1435" s="16" t="s">
        <v>76</v>
      </c>
      <c r="N1435" s="16" t="s">
        <v>76</v>
      </c>
      <c r="O1435" s="16" t="s">
        <v>76</v>
      </c>
    </row>
    <row r="1436" spans="1:15">
      <c r="A1436" s="15">
        <v>1591</v>
      </c>
      <c r="B1436" s="16">
        <v>301</v>
      </c>
      <c r="C1436" s="17" t="s">
        <v>64</v>
      </c>
      <c r="D1436" s="18">
        <v>1122340222</v>
      </c>
      <c r="E1436" s="18" t="e">
        <v>#N/A</v>
      </c>
      <c r="F1436" s="18">
        <v>1122340222</v>
      </c>
      <c r="G1436" s="17" t="s">
        <v>6921</v>
      </c>
      <c r="H1436" s="16" t="s">
        <v>3597</v>
      </c>
      <c r="I1436" s="35" t="s">
        <v>3598</v>
      </c>
      <c r="J1436" s="16" t="s">
        <v>74</v>
      </c>
      <c r="K1436" s="16" t="s">
        <v>3599</v>
      </c>
      <c r="L1436" s="16" t="s">
        <v>3600</v>
      </c>
      <c r="M1436" s="16" t="s">
        <v>1359</v>
      </c>
      <c r="N1436" s="16" t="s">
        <v>4406</v>
      </c>
      <c r="O1436" s="16" t="s">
        <v>1361</v>
      </c>
    </row>
    <row r="1437" spans="1:15">
      <c r="A1437" s="15">
        <v>1592</v>
      </c>
      <c r="B1437" s="16">
        <v>301</v>
      </c>
      <c r="C1437" s="17" t="s">
        <v>64</v>
      </c>
      <c r="D1437" s="18">
        <v>1122647056</v>
      </c>
      <c r="E1437" s="18" t="e">
        <v>#N/A</v>
      </c>
      <c r="F1437" s="18">
        <v>1122647056</v>
      </c>
      <c r="G1437" s="17" t="s">
        <v>6925</v>
      </c>
      <c r="H1437" s="16" t="s">
        <v>3597</v>
      </c>
      <c r="I1437" s="35" t="s">
        <v>3598</v>
      </c>
      <c r="J1437" s="16" t="s">
        <v>74</v>
      </c>
      <c r="K1437" s="16" t="s">
        <v>3599</v>
      </c>
      <c r="L1437" s="16" t="s">
        <v>3600</v>
      </c>
      <c r="M1437" s="16" t="s">
        <v>463</v>
      </c>
      <c r="N1437" s="16" t="s">
        <v>3907</v>
      </c>
      <c r="O1437" s="16" t="s">
        <v>465</v>
      </c>
    </row>
    <row r="1438" spans="1:15" hidden="1">
      <c r="A1438" s="15">
        <v>1593</v>
      </c>
      <c r="B1438" s="16">
        <v>301</v>
      </c>
      <c r="C1438" s="17" t="s">
        <v>64</v>
      </c>
      <c r="D1438" s="18">
        <v>1122649026</v>
      </c>
      <c r="E1438" s="18">
        <v>1122649026</v>
      </c>
      <c r="F1438" s="18">
        <v>1122649026</v>
      </c>
      <c r="G1438" s="17" t="s">
        <v>6930</v>
      </c>
      <c r="H1438" s="16" t="s">
        <v>3597</v>
      </c>
      <c r="I1438" s="35" t="s">
        <v>3598</v>
      </c>
      <c r="J1438" s="16" t="s">
        <v>74</v>
      </c>
      <c r="K1438" s="16" t="s">
        <v>3599</v>
      </c>
      <c r="L1438" s="16" t="s">
        <v>3600</v>
      </c>
      <c r="M1438" s="16" t="s">
        <v>76</v>
      </c>
      <c r="N1438" s="16" t="s">
        <v>76</v>
      </c>
      <c r="O1438" s="16" t="s">
        <v>76</v>
      </c>
    </row>
    <row r="1439" spans="1:15">
      <c r="A1439" s="15">
        <v>1594</v>
      </c>
      <c r="B1439" s="16">
        <v>301</v>
      </c>
      <c r="C1439" s="17" t="s">
        <v>64</v>
      </c>
      <c r="D1439" s="18">
        <v>1122653986</v>
      </c>
      <c r="E1439" s="18" t="e">
        <v>#N/A</v>
      </c>
      <c r="F1439" s="18">
        <v>1122653986</v>
      </c>
      <c r="G1439" s="17" t="s">
        <v>6934</v>
      </c>
      <c r="H1439" s="16" t="s">
        <v>3597</v>
      </c>
      <c r="I1439" s="35" t="s">
        <v>3598</v>
      </c>
      <c r="J1439" s="16" t="s">
        <v>74</v>
      </c>
      <c r="K1439" s="16" t="s">
        <v>3599</v>
      </c>
      <c r="L1439" s="16" t="s">
        <v>3600</v>
      </c>
      <c r="M1439" s="16" t="s">
        <v>76</v>
      </c>
      <c r="N1439" s="16" t="s">
        <v>76</v>
      </c>
      <c r="O1439" s="16" t="s">
        <v>76</v>
      </c>
    </row>
    <row r="1440" spans="1:15">
      <c r="A1440" s="15">
        <v>1595</v>
      </c>
      <c r="B1440" s="16">
        <v>301</v>
      </c>
      <c r="C1440" s="17" t="s">
        <v>64</v>
      </c>
      <c r="D1440" s="18">
        <v>1122678695</v>
      </c>
      <c r="E1440" s="18" t="e">
        <v>#N/A</v>
      </c>
      <c r="F1440" s="18">
        <v>1122678695</v>
      </c>
      <c r="G1440" s="17" t="s">
        <v>6938</v>
      </c>
      <c r="H1440" s="16" t="s">
        <v>3597</v>
      </c>
      <c r="I1440" s="35" t="s">
        <v>3598</v>
      </c>
      <c r="J1440" s="16" t="s">
        <v>74</v>
      </c>
      <c r="K1440" s="16" t="s">
        <v>3599</v>
      </c>
      <c r="L1440" s="16" t="s">
        <v>3600</v>
      </c>
      <c r="M1440" s="16" t="s">
        <v>433</v>
      </c>
      <c r="N1440" s="16" t="s">
        <v>662</v>
      </c>
      <c r="O1440" s="16" t="s">
        <v>663</v>
      </c>
    </row>
    <row r="1441" spans="1:15">
      <c r="A1441" s="15">
        <v>1596</v>
      </c>
      <c r="B1441" s="16">
        <v>301</v>
      </c>
      <c r="C1441" s="17" t="s">
        <v>112</v>
      </c>
      <c r="D1441" s="18">
        <v>1122730390</v>
      </c>
      <c r="E1441" s="18" t="e">
        <v>#N/A</v>
      </c>
      <c r="F1441" s="18">
        <v>1122730390</v>
      </c>
      <c r="G1441" s="17" t="s">
        <v>6943</v>
      </c>
      <c r="H1441" s="16" t="s">
        <v>3597</v>
      </c>
      <c r="I1441" s="35" t="s">
        <v>3598</v>
      </c>
      <c r="J1441" s="16" t="s">
        <v>74</v>
      </c>
      <c r="K1441" s="16" t="s">
        <v>3599</v>
      </c>
      <c r="L1441" s="16" t="s">
        <v>3600</v>
      </c>
      <c r="M1441" s="16" t="s">
        <v>671</v>
      </c>
      <c r="N1441" s="16" t="s">
        <v>3816</v>
      </c>
      <c r="O1441" s="16" t="s">
        <v>3817</v>
      </c>
    </row>
    <row r="1442" spans="1:15" hidden="1">
      <c r="A1442" s="15">
        <v>1597</v>
      </c>
      <c r="B1442" s="16">
        <v>301</v>
      </c>
      <c r="C1442" s="17" t="s">
        <v>112</v>
      </c>
      <c r="D1442" s="18">
        <v>1148957011</v>
      </c>
      <c r="E1442" s="18">
        <v>1148957011</v>
      </c>
      <c r="F1442" s="18">
        <v>1148957011</v>
      </c>
      <c r="G1442" s="17" t="s">
        <v>6946</v>
      </c>
      <c r="H1442" s="16" t="s">
        <v>3597</v>
      </c>
      <c r="I1442" s="35" t="s">
        <v>3598</v>
      </c>
      <c r="J1442" s="16" t="s">
        <v>74</v>
      </c>
      <c r="K1442" s="16" t="s">
        <v>3599</v>
      </c>
      <c r="L1442" s="16" t="s">
        <v>3600</v>
      </c>
      <c r="M1442" s="16" t="s">
        <v>76</v>
      </c>
      <c r="N1442" s="16" t="s">
        <v>76</v>
      </c>
      <c r="O1442" s="16" t="s">
        <v>76</v>
      </c>
    </row>
    <row r="1443" spans="1:15">
      <c r="A1443" s="15">
        <v>1598</v>
      </c>
      <c r="B1443" s="16">
        <v>301</v>
      </c>
      <c r="C1443" s="17" t="s">
        <v>64</v>
      </c>
      <c r="D1443" s="18">
        <v>1124372198</v>
      </c>
      <c r="E1443" s="18" t="e">
        <v>#N/A</v>
      </c>
      <c r="F1443" s="18" t="e">
        <v>#N/A</v>
      </c>
      <c r="G1443" s="17" t="s">
        <v>6952</v>
      </c>
      <c r="H1443" s="16" t="s">
        <v>3597</v>
      </c>
      <c r="I1443" s="35" t="s">
        <v>3598</v>
      </c>
      <c r="J1443" s="16" t="s">
        <v>74</v>
      </c>
      <c r="K1443" s="16" t="s">
        <v>3599</v>
      </c>
      <c r="L1443" s="16" t="s">
        <v>3600</v>
      </c>
      <c r="M1443" s="16" t="s">
        <v>190</v>
      </c>
      <c r="N1443" s="16" t="s">
        <v>3842</v>
      </c>
      <c r="O1443" s="16" t="s">
        <v>192</v>
      </c>
    </row>
    <row r="1444" spans="1:15" hidden="1">
      <c r="A1444" s="15">
        <v>1599</v>
      </c>
      <c r="B1444" s="16">
        <v>301</v>
      </c>
      <c r="C1444" s="17" t="s">
        <v>64</v>
      </c>
      <c r="D1444" s="18">
        <v>1124829177</v>
      </c>
      <c r="E1444" s="18">
        <v>1124829177</v>
      </c>
      <c r="F1444" s="18">
        <v>1124829177</v>
      </c>
      <c r="G1444" s="17" t="s">
        <v>6956</v>
      </c>
      <c r="H1444" s="16" t="s">
        <v>3597</v>
      </c>
      <c r="I1444" s="35" t="s">
        <v>3598</v>
      </c>
      <c r="J1444" s="16" t="s">
        <v>74</v>
      </c>
      <c r="K1444" s="16" t="s">
        <v>3599</v>
      </c>
      <c r="L1444" s="16" t="s">
        <v>3600</v>
      </c>
      <c r="M1444" s="16" t="s">
        <v>671</v>
      </c>
      <c r="N1444" s="16" t="s">
        <v>4243</v>
      </c>
      <c r="O1444" s="16" t="s">
        <v>692</v>
      </c>
    </row>
    <row r="1445" spans="1:15" hidden="1">
      <c r="A1445" s="15">
        <v>1600</v>
      </c>
      <c r="B1445" s="16">
        <v>301</v>
      </c>
      <c r="C1445" s="17" t="s">
        <v>64</v>
      </c>
      <c r="D1445" s="18">
        <v>1124830224</v>
      </c>
      <c r="E1445" s="18">
        <v>1124830224</v>
      </c>
      <c r="F1445" s="18">
        <v>1124830224</v>
      </c>
      <c r="G1445" s="17" t="s">
        <v>6960</v>
      </c>
      <c r="H1445" s="16" t="s">
        <v>3597</v>
      </c>
      <c r="I1445" s="35" t="s">
        <v>3598</v>
      </c>
      <c r="J1445" s="16" t="s">
        <v>74</v>
      </c>
      <c r="K1445" s="16" t="s">
        <v>3599</v>
      </c>
      <c r="L1445" s="16" t="s">
        <v>3600</v>
      </c>
      <c r="M1445" s="16" t="s">
        <v>76</v>
      </c>
      <c r="N1445" s="16" t="s">
        <v>76</v>
      </c>
      <c r="O1445" s="16" t="s">
        <v>76</v>
      </c>
    </row>
    <row r="1446" spans="1:15" hidden="1">
      <c r="A1446" s="15">
        <v>1601</v>
      </c>
      <c r="B1446" s="16">
        <v>301</v>
      </c>
      <c r="C1446" s="17" t="s">
        <v>64</v>
      </c>
      <c r="D1446" s="18">
        <v>1125183350</v>
      </c>
      <c r="E1446" s="18">
        <v>1125183350</v>
      </c>
      <c r="F1446" s="18">
        <v>1125183350</v>
      </c>
      <c r="G1446" s="17" t="s">
        <v>6964</v>
      </c>
      <c r="H1446" s="16" t="s">
        <v>3597</v>
      </c>
      <c r="I1446" s="35" t="s">
        <v>3598</v>
      </c>
      <c r="J1446" s="16" t="s">
        <v>74</v>
      </c>
      <c r="K1446" s="16" t="s">
        <v>3599</v>
      </c>
      <c r="L1446" s="16" t="s">
        <v>3600</v>
      </c>
      <c r="M1446" s="16" t="s">
        <v>1359</v>
      </c>
      <c r="N1446" s="16" t="s">
        <v>6822</v>
      </c>
      <c r="O1446" s="16" t="s">
        <v>1361</v>
      </c>
    </row>
    <row r="1447" spans="1:15" hidden="1">
      <c r="A1447" s="15">
        <v>1602</v>
      </c>
      <c r="B1447" s="16">
        <v>301</v>
      </c>
      <c r="C1447" s="17" t="s">
        <v>112</v>
      </c>
      <c r="D1447" s="18">
        <v>1096203401</v>
      </c>
      <c r="E1447" s="18">
        <v>1096203401</v>
      </c>
      <c r="F1447" s="18">
        <v>1096203401</v>
      </c>
      <c r="G1447" s="17" t="s">
        <v>6967</v>
      </c>
      <c r="H1447" s="16" t="s">
        <v>3597</v>
      </c>
      <c r="I1447" s="35" t="s">
        <v>3598</v>
      </c>
      <c r="J1447" s="16" t="s">
        <v>74</v>
      </c>
      <c r="K1447" s="16" t="s">
        <v>3599</v>
      </c>
      <c r="L1447" s="16" t="s">
        <v>3600</v>
      </c>
      <c r="M1447" s="16" t="s">
        <v>76</v>
      </c>
      <c r="N1447" s="16" t="s">
        <v>76</v>
      </c>
      <c r="O1447" s="16" t="s">
        <v>76</v>
      </c>
    </row>
    <row r="1448" spans="1:15" hidden="1">
      <c r="A1448" s="15">
        <v>1603</v>
      </c>
      <c r="B1448" s="16">
        <v>301</v>
      </c>
      <c r="C1448" s="17" t="s">
        <v>64</v>
      </c>
      <c r="D1448" s="18">
        <v>1022971373</v>
      </c>
      <c r="E1448" s="18">
        <v>1022971373</v>
      </c>
      <c r="F1448" s="18">
        <v>1022971373</v>
      </c>
      <c r="G1448" s="17" t="s">
        <v>6971</v>
      </c>
      <c r="H1448" s="16" t="s">
        <v>3597</v>
      </c>
      <c r="I1448" s="35" t="s">
        <v>3598</v>
      </c>
      <c r="J1448" s="16" t="s">
        <v>74</v>
      </c>
      <c r="K1448" s="16" t="s">
        <v>3599</v>
      </c>
      <c r="L1448" s="16" t="s">
        <v>3600</v>
      </c>
      <c r="M1448" s="16" t="s">
        <v>76</v>
      </c>
      <c r="N1448" s="16" t="s">
        <v>76</v>
      </c>
      <c r="O1448" s="16" t="s">
        <v>76</v>
      </c>
    </row>
    <row r="1449" spans="1:15">
      <c r="A1449" s="15">
        <v>1604</v>
      </c>
      <c r="B1449" s="16">
        <v>301</v>
      </c>
      <c r="C1449" s="17" t="s">
        <v>64</v>
      </c>
      <c r="D1449" s="18">
        <v>1125410468</v>
      </c>
      <c r="E1449" s="18" t="e">
        <v>#N/A</v>
      </c>
      <c r="F1449" s="18">
        <v>1125410468</v>
      </c>
      <c r="G1449" s="17" t="s">
        <v>6976</v>
      </c>
      <c r="H1449" s="16" t="s">
        <v>3597</v>
      </c>
      <c r="I1449" s="35" t="s">
        <v>3598</v>
      </c>
      <c r="J1449" s="16" t="s">
        <v>74</v>
      </c>
      <c r="K1449" s="16" t="s">
        <v>3599</v>
      </c>
      <c r="L1449" s="16" t="s">
        <v>3600</v>
      </c>
      <c r="M1449" s="16" t="s">
        <v>1359</v>
      </c>
      <c r="N1449" s="16" t="s">
        <v>4352</v>
      </c>
      <c r="O1449" s="16" t="s">
        <v>1951</v>
      </c>
    </row>
    <row r="1450" spans="1:15" hidden="1">
      <c r="A1450" s="15">
        <v>1605</v>
      </c>
      <c r="B1450" s="16">
        <v>301</v>
      </c>
      <c r="C1450" s="17" t="s">
        <v>112</v>
      </c>
      <c r="D1450" s="18">
        <v>1125477687</v>
      </c>
      <c r="E1450" s="18">
        <v>1125477687</v>
      </c>
      <c r="F1450" s="18">
        <v>1125477687</v>
      </c>
      <c r="G1450" s="17" t="s">
        <v>6979</v>
      </c>
      <c r="H1450" s="16" t="s">
        <v>3597</v>
      </c>
      <c r="I1450" s="35" t="s">
        <v>3598</v>
      </c>
      <c r="J1450" s="16" t="s">
        <v>74</v>
      </c>
      <c r="K1450" s="16" t="s">
        <v>3599</v>
      </c>
      <c r="L1450" s="16" t="s">
        <v>3600</v>
      </c>
      <c r="M1450" s="16" t="s">
        <v>671</v>
      </c>
      <c r="N1450" s="16" t="s">
        <v>6980</v>
      </c>
      <c r="O1450" s="16" t="s">
        <v>692</v>
      </c>
    </row>
    <row r="1451" spans="1:15" hidden="1">
      <c r="A1451" s="15">
        <v>1606</v>
      </c>
      <c r="B1451" s="16">
        <v>301</v>
      </c>
      <c r="C1451" s="17" t="s">
        <v>64</v>
      </c>
      <c r="D1451" s="18">
        <v>1128394371</v>
      </c>
      <c r="E1451" s="18">
        <v>1128394371</v>
      </c>
      <c r="F1451" s="18">
        <v>1128394371</v>
      </c>
      <c r="G1451" s="17" t="s">
        <v>6984</v>
      </c>
      <c r="H1451" s="16" t="s">
        <v>3597</v>
      </c>
      <c r="I1451" s="35" t="s">
        <v>3598</v>
      </c>
      <c r="J1451" s="16" t="s">
        <v>74</v>
      </c>
      <c r="K1451" s="16" t="s">
        <v>3599</v>
      </c>
      <c r="L1451" s="16" t="s">
        <v>3600</v>
      </c>
      <c r="M1451" s="16" t="s">
        <v>339</v>
      </c>
      <c r="N1451" s="16" t="s">
        <v>3877</v>
      </c>
      <c r="O1451" s="16" t="s">
        <v>341</v>
      </c>
    </row>
    <row r="1452" spans="1:15">
      <c r="A1452" s="15">
        <v>1607</v>
      </c>
      <c r="B1452" s="16">
        <v>301</v>
      </c>
      <c r="C1452" s="17" t="s">
        <v>64</v>
      </c>
      <c r="D1452" s="18">
        <v>1128417668</v>
      </c>
      <c r="E1452" s="18" t="e">
        <v>#N/A</v>
      </c>
      <c r="F1452" s="18">
        <v>1128417668</v>
      </c>
      <c r="G1452" s="17" t="s">
        <v>6987</v>
      </c>
      <c r="H1452" s="16" t="s">
        <v>3597</v>
      </c>
      <c r="I1452" s="35" t="s">
        <v>3598</v>
      </c>
      <c r="J1452" s="16" t="s">
        <v>74</v>
      </c>
      <c r="K1452" s="16" t="s">
        <v>3599</v>
      </c>
      <c r="L1452" s="16" t="s">
        <v>3600</v>
      </c>
      <c r="M1452" s="16" t="s">
        <v>76</v>
      </c>
      <c r="N1452" s="16" t="s">
        <v>76</v>
      </c>
      <c r="O1452" s="16" t="s">
        <v>76</v>
      </c>
    </row>
    <row r="1453" spans="1:15" hidden="1">
      <c r="A1453" s="15">
        <v>1608</v>
      </c>
      <c r="B1453" s="16">
        <v>301</v>
      </c>
      <c r="C1453" s="17" t="s">
        <v>64</v>
      </c>
      <c r="D1453" s="18">
        <v>1148695577</v>
      </c>
      <c r="E1453" s="18">
        <v>1148695577</v>
      </c>
      <c r="F1453" s="18">
        <v>1148695577</v>
      </c>
      <c r="G1453" s="17" t="s">
        <v>6990</v>
      </c>
      <c r="H1453" s="16" t="s">
        <v>3597</v>
      </c>
      <c r="I1453" s="35" t="s">
        <v>3598</v>
      </c>
      <c r="J1453" s="16" t="s">
        <v>74</v>
      </c>
      <c r="K1453" s="16" t="s">
        <v>3599</v>
      </c>
      <c r="L1453" s="16" t="s">
        <v>3600</v>
      </c>
      <c r="M1453" s="16" t="s">
        <v>339</v>
      </c>
      <c r="N1453" s="16" t="s">
        <v>4188</v>
      </c>
      <c r="O1453" s="16" t="s">
        <v>341</v>
      </c>
    </row>
    <row r="1454" spans="1:15">
      <c r="A1454" s="15">
        <v>1609</v>
      </c>
      <c r="B1454" s="16">
        <v>301</v>
      </c>
      <c r="C1454" s="17" t="s">
        <v>64</v>
      </c>
      <c r="D1454" s="18">
        <v>1128476893</v>
      </c>
      <c r="E1454" s="18" t="e">
        <v>#N/A</v>
      </c>
      <c r="F1454" s="18" t="e">
        <v>#N/A</v>
      </c>
      <c r="G1454" s="17" t="s">
        <v>6995</v>
      </c>
      <c r="H1454" s="16" t="s">
        <v>3597</v>
      </c>
      <c r="I1454" s="35" t="s">
        <v>3598</v>
      </c>
      <c r="J1454" s="16" t="s">
        <v>74</v>
      </c>
      <c r="K1454" s="16" t="s">
        <v>3599</v>
      </c>
      <c r="L1454" s="16" t="s">
        <v>3600</v>
      </c>
      <c r="M1454" s="16" t="s">
        <v>339</v>
      </c>
      <c r="N1454" s="16" t="s">
        <v>6996</v>
      </c>
      <c r="O1454" s="16" t="s">
        <v>341</v>
      </c>
    </row>
    <row r="1455" spans="1:15">
      <c r="A1455" s="15">
        <v>1610</v>
      </c>
      <c r="B1455" s="16">
        <v>301</v>
      </c>
      <c r="C1455" s="17" t="s">
        <v>64</v>
      </c>
      <c r="D1455" s="18">
        <v>1128524553</v>
      </c>
      <c r="E1455" s="18" t="e">
        <v>#N/A</v>
      </c>
      <c r="F1455" s="18">
        <v>1128524553</v>
      </c>
      <c r="G1455" s="17" t="s">
        <v>7000</v>
      </c>
      <c r="H1455" s="16" t="s">
        <v>3597</v>
      </c>
      <c r="I1455" s="35" t="s">
        <v>3598</v>
      </c>
      <c r="J1455" s="16" t="s">
        <v>74</v>
      </c>
      <c r="K1455" s="16" t="s">
        <v>3599</v>
      </c>
      <c r="L1455" s="16" t="s">
        <v>3600</v>
      </c>
      <c r="M1455" s="16" t="s">
        <v>190</v>
      </c>
      <c r="N1455" s="16" t="s">
        <v>1085</v>
      </c>
      <c r="O1455" s="16" t="s">
        <v>1086</v>
      </c>
    </row>
    <row r="1456" spans="1:15" hidden="1">
      <c r="A1456" s="15">
        <v>1611</v>
      </c>
      <c r="B1456" s="16">
        <v>301</v>
      </c>
      <c r="C1456" s="17" t="s">
        <v>64</v>
      </c>
      <c r="D1456" s="18">
        <v>1129503392</v>
      </c>
      <c r="E1456" s="18">
        <v>1129503392</v>
      </c>
      <c r="F1456" s="18">
        <v>1129503392</v>
      </c>
      <c r="G1456" s="17" t="s">
        <v>7004</v>
      </c>
      <c r="H1456" s="16" t="s">
        <v>3597</v>
      </c>
      <c r="I1456" s="35" t="s">
        <v>3598</v>
      </c>
      <c r="J1456" s="16" t="s">
        <v>74</v>
      </c>
      <c r="K1456" s="16" t="s">
        <v>3599</v>
      </c>
      <c r="L1456" s="16" t="s">
        <v>3600</v>
      </c>
      <c r="M1456" s="16" t="s">
        <v>76</v>
      </c>
      <c r="N1456" s="16" t="s">
        <v>76</v>
      </c>
      <c r="O1456" s="16" t="s">
        <v>76</v>
      </c>
    </row>
    <row r="1457" spans="1:15">
      <c r="A1457" s="15">
        <v>1612</v>
      </c>
      <c r="B1457" s="16">
        <v>301</v>
      </c>
      <c r="C1457" s="17" t="s">
        <v>64</v>
      </c>
      <c r="D1457" s="18">
        <v>1130658618</v>
      </c>
      <c r="E1457" s="18" t="e">
        <v>#N/A</v>
      </c>
      <c r="F1457" s="18">
        <v>1130658618</v>
      </c>
      <c r="G1457" s="17" t="s">
        <v>7008</v>
      </c>
      <c r="H1457" s="16" t="s">
        <v>3597</v>
      </c>
      <c r="I1457" s="35" t="s">
        <v>3598</v>
      </c>
      <c r="J1457" s="16" t="s">
        <v>74</v>
      </c>
      <c r="K1457" s="16" t="s">
        <v>3599</v>
      </c>
      <c r="L1457" s="16" t="s">
        <v>3600</v>
      </c>
      <c r="M1457" s="16" t="s">
        <v>463</v>
      </c>
      <c r="N1457" s="16" t="s">
        <v>464</v>
      </c>
      <c r="O1457" s="16" t="s">
        <v>465</v>
      </c>
    </row>
    <row r="1458" spans="1:15" hidden="1">
      <c r="A1458" s="15">
        <v>1613</v>
      </c>
      <c r="B1458" s="16">
        <v>301</v>
      </c>
      <c r="C1458" s="17" t="s">
        <v>64</v>
      </c>
      <c r="D1458" s="18">
        <v>1130660069</v>
      </c>
      <c r="E1458" s="18">
        <v>1130660069</v>
      </c>
      <c r="F1458" s="18">
        <v>1130660069</v>
      </c>
      <c r="G1458" s="17" t="s">
        <v>7011</v>
      </c>
      <c r="H1458" s="16" t="s">
        <v>3597</v>
      </c>
      <c r="I1458" s="35" t="s">
        <v>3598</v>
      </c>
      <c r="J1458" s="16" t="s">
        <v>74</v>
      </c>
      <c r="K1458" s="16" t="s">
        <v>3599</v>
      </c>
      <c r="L1458" s="16" t="s">
        <v>3600</v>
      </c>
      <c r="M1458" s="16" t="s">
        <v>463</v>
      </c>
      <c r="N1458" s="16" t="s">
        <v>464</v>
      </c>
      <c r="O1458" s="16" t="s">
        <v>465</v>
      </c>
    </row>
    <row r="1459" spans="1:15">
      <c r="A1459" s="15">
        <v>1614</v>
      </c>
      <c r="B1459" s="16">
        <v>301</v>
      </c>
      <c r="C1459" s="17" t="s">
        <v>64</v>
      </c>
      <c r="D1459" s="18">
        <v>1130677218</v>
      </c>
      <c r="E1459" s="18" t="e">
        <v>#N/A</v>
      </c>
      <c r="F1459" s="18">
        <v>1130677218</v>
      </c>
      <c r="G1459" s="17" t="s">
        <v>7016</v>
      </c>
      <c r="H1459" s="16" t="s">
        <v>3597</v>
      </c>
      <c r="I1459" s="35" t="s">
        <v>3598</v>
      </c>
      <c r="J1459" s="16" t="s">
        <v>74</v>
      </c>
      <c r="K1459" s="16" t="s">
        <v>3599</v>
      </c>
      <c r="L1459" s="16" t="s">
        <v>3600</v>
      </c>
      <c r="M1459" s="16" t="s">
        <v>433</v>
      </c>
      <c r="N1459" s="16" t="s">
        <v>434</v>
      </c>
      <c r="O1459" s="16" t="s">
        <v>435</v>
      </c>
    </row>
    <row r="1460" spans="1:15">
      <c r="A1460" s="15">
        <v>1615</v>
      </c>
      <c r="B1460" s="16">
        <v>301</v>
      </c>
      <c r="C1460" s="17" t="s">
        <v>64</v>
      </c>
      <c r="D1460" s="18">
        <v>1131185802</v>
      </c>
      <c r="E1460" s="18" t="e">
        <v>#N/A</v>
      </c>
      <c r="F1460" s="18">
        <v>1131185802</v>
      </c>
      <c r="G1460" s="17" t="s">
        <v>7020</v>
      </c>
      <c r="H1460" s="16" t="s">
        <v>3597</v>
      </c>
      <c r="I1460" s="35" t="s">
        <v>3598</v>
      </c>
      <c r="J1460" s="16" t="s">
        <v>74</v>
      </c>
      <c r="K1460" s="16" t="s">
        <v>3599</v>
      </c>
      <c r="L1460" s="16" t="s">
        <v>3600</v>
      </c>
      <c r="M1460" s="16" t="s">
        <v>339</v>
      </c>
      <c r="N1460" s="16" t="s">
        <v>3947</v>
      </c>
      <c r="O1460" s="16" t="s">
        <v>3948</v>
      </c>
    </row>
    <row r="1461" spans="1:15" hidden="1">
      <c r="A1461" s="15">
        <v>1616</v>
      </c>
      <c r="B1461" s="16">
        <v>301</v>
      </c>
      <c r="C1461" s="17" t="s">
        <v>64</v>
      </c>
      <c r="D1461" s="18">
        <v>1131804514</v>
      </c>
      <c r="E1461" s="18">
        <v>1131804514</v>
      </c>
      <c r="F1461" s="18">
        <v>1131804514</v>
      </c>
      <c r="G1461" s="17" t="s">
        <v>7023</v>
      </c>
      <c r="H1461" s="16" t="s">
        <v>3597</v>
      </c>
      <c r="I1461" s="35" t="s">
        <v>3598</v>
      </c>
      <c r="J1461" s="16" t="s">
        <v>74</v>
      </c>
      <c r="K1461" s="16" t="s">
        <v>3599</v>
      </c>
      <c r="L1461" s="16" t="s">
        <v>3600</v>
      </c>
      <c r="M1461" s="16" t="s">
        <v>339</v>
      </c>
      <c r="N1461" s="16" t="s">
        <v>340</v>
      </c>
      <c r="O1461" s="16" t="s">
        <v>341</v>
      </c>
    </row>
    <row r="1462" spans="1:15" hidden="1">
      <c r="A1462" s="15">
        <v>1617</v>
      </c>
      <c r="B1462" s="16">
        <v>301</v>
      </c>
      <c r="C1462" s="17" t="s">
        <v>64</v>
      </c>
      <c r="D1462" s="18">
        <v>70542702</v>
      </c>
      <c r="E1462" s="18">
        <v>70542702</v>
      </c>
      <c r="F1462" s="18">
        <v>70542702</v>
      </c>
      <c r="G1462" s="17" t="s">
        <v>7026</v>
      </c>
      <c r="H1462" s="16" t="s">
        <v>3597</v>
      </c>
      <c r="I1462" s="35" t="s">
        <v>3598</v>
      </c>
      <c r="J1462" s="16" t="s">
        <v>74</v>
      </c>
      <c r="K1462" s="16" t="s">
        <v>3599</v>
      </c>
      <c r="L1462" s="16" t="s">
        <v>3600</v>
      </c>
      <c r="M1462" s="16" t="s">
        <v>339</v>
      </c>
      <c r="N1462" s="16" t="s">
        <v>340</v>
      </c>
      <c r="O1462" s="16" t="s">
        <v>341</v>
      </c>
    </row>
    <row r="1463" spans="1:15" hidden="1">
      <c r="A1463" s="15">
        <v>1618</v>
      </c>
      <c r="B1463" s="16">
        <v>301</v>
      </c>
      <c r="C1463" s="17" t="s">
        <v>64</v>
      </c>
      <c r="D1463" s="18">
        <v>1133149632</v>
      </c>
      <c r="E1463" s="18">
        <v>1133149632</v>
      </c>
      <c r="F1463" s="18">
        <v>1133149632</v>
      </c>
      <c r="G1463" s="17" t="s">
        <v>7032</v>
      </c>
      <c r="H1463" s="16" t="s">
        <v>3597</v>
      </c>
      <c r="I1463" s="35" t="s">
        <v>3598</v>
      </c>
      <c r="J1463" s="16" t="s">
        <v>74</v>
      </c>
      <c r="K1463" s="16" t="s">
        <v>3599</v>
      </c>
      <c r="L1463" s="16" t="s">
        <v>3600</v>
      </c>
      <c r="M1463" s="16" t="s">
        <v>671</v>
      </c>
      <c r="N1463" s="16" t="s">
        <v>3816</v>
      </c>
      <c r="O1463" s="16" t="s">
        <v>3817</v>
      </c>
    </row>
    <row r="1464" spans="1:15" hidden="1">
      <c r="A1464" s="15">
        <v>1619</v>
      </c>
      <c r="B1464" s="16">
        <v>301</v>
      </c>
      <c r="C1464" s="17" t="s">
        <v>64</v>
      </c>
      <c r="D1464" s="18">
        <v>1133929283</v>
      </c>
      <c r="E1464" s="18">
        <v>1133929283</v>
      </c>
      <c r="F1464" s="18">
        <v>1133929283</v>
      </c>
      <c r="G1464" s="17" t="s">
        <v>7035</v>
      </c>
      <c r="H1464" s="16" t="s">
        <v>3597</v>
      </c>
      <c r="I1464" s="35" t="s">
        <v>3598</v>
      </c>
      <c r="J1464" s="16" t="s">
        <v>74</v>
      </c>
      <c r="K1464" s="16" t="s">
        <v>3599</v>
      </c>
      <c r="L1464" s="16" t="s">
        <v>3600</v>
      </c>
      <c r="M1464" s="16" t="s">
        <v>76</v>
      </c>
      <c r="N1464" s="16" t="s">
        <v>76</v>
      </c>
      <c r="O1464" s="16" t="s">
        <v>76</v>
      </c>
    </row>
    <row r="1465" spans="1:15">
      <c r="A1465" s="15">
        <v>1620</v>
      </c>
      <c r="B1465" s="16">
        <v>301</v>
      </c>
      <c r="C1465" s="17" t="s">
        <v>64</v>
      </c>
      <c r="D1465" s="18">
        <v>1133939255</v>
      </c>
      <c r="E1465" s="18" t="e">
        <v>#N/A</v>
      </c>
      <c r="F1465" s="18" t="e">
        <v>#N/A</v>
      </c>
      <c r="G1465" s="17" t="s">
        <v>7040</v>
      </c>
      <c r="H1465" s="16" t="s">
        <v>3597</v>
      </c>
      <c r="I1465" s="35" t="s">
        <v>3598</v>
      </c>
      <c r="J1465" s="16" t="s">
        <v>74</v>
      </c>
      <c r="K1465" s="16" t="s">
        <v>3599</v>
      </c>
      <c r="L1465" s="16" t="s">
        <v>3600</v>
      </c>
      <c r="M1465" s="16" t="s">
        <v>671</v>
      </c>
      <c r="N1465" s="16" t="s">
        <v>3816</v>
      </c>
      <c r="O1465" s="16" t="s">
        <v>3817</v>
      </c>
    </row>
    <row r="1466" spans="1:15">
      <c r="A1466" s="15">
        <v>1621</v>
      </c>
      <c r="B1466" s="16">
        <v>301</v>
      </c>
      <c r="C1466" s="17" t="s">
        <v>64</v>
      </c>
      <c r="D1466" s="18">
        <v>1133939903</v>
      </c>
      <c r="E1466" s="18" t="e">
        <v>#N/A</v>
      </c>
      <c r="F1466" s="18">
        <v>1133939903</v>
      </c>
      <c r="G1466" s="17" t="s">
        <v>7044</v>
      </c>
      <c r="H1466" s="16" t="s">
        <v>3597</v>
      </c>
      <c r="I1466" s="35" t="s">
        <v>3598</v>
      </c>
      <c r="J1466" s="16" t="s">
        <v>74</v>
      </c>
      <c r="K1466" s="16" t="s">
        <v>3599</v>
      </c>
      <c r="L1466" s="16" t="s">
        <v>3600</v>
      </c>
      <c r="M1466" s="16" t="s">
        <v>478</v>
      </c>
      <c r="N1466" s="16" t="s">
        <v>3976</v>
      </c>
      <c r="O1466" s="16" t="s">
        <v>480</v>
      </c>
    </row>
    <row r="1467" spans="1:15" hidden="1">
      <c r="A1467" s="15">
        <v>1622</v>
      </c>
      <c r="B1467" s="16">
        <v>301</v>
      </c>
      <c r="C1467" s="17" t="s">
        <v>64</v>
      </c>
      <c r="D1467" s="18">
        <v>1134434337</v>
      </c>
      <c r="E1467" s="18">
        <v>1134434337</v>
      </c>
      <c r="F1467" s="18">
        <v>1134434337</v>
      </c>
      <c r="G1467" s="17" t="s">
        <v>7048</v>
      </c>
      <c r="H1467" s="16" t="s">
        <v>3597</v>
      </c>
      <c r="I1467" s="35" t="s">
        <v>3598</v>
      </c>
      <c r="J1467" s="16" t="s">
        <v>74</v>
      </c>
      <c r="K1467" s="16" t="s">
        <v>3599</v>
      </c>
      <c r="L1467" s="16" t="s">
        <v>3600</v>
      </c>
      <c r="M1467" s="16" t="s">
        <v>671</v>
      </c>
      <c r="N1467" s="16" t="s">
        <v>691</v>
      </c>
      <c r="O1467" s="16" t="s">
        <v>692</v>
      </c>
    </row>
    <row r="1468" spans="1:15" hidden="1">
      <c r="A1468" s="15">
        <v>1623</v>
      </c>
      <c r="B1468" s="16">
        <v>301</v>
      </c>
      <c r="C1468" s="17" t="s">
        <v>64</v>
      </c>
      <c r="D1468" s="18">
        <v>1135029469</v>
      </c>
      <c r="E1468" s="18">
        <v>1135029469</v>
      </c>
      <c r="F1468" s="18">
        <v>1135029469</v>
      </c>
      <c r="G1468" s="17" t="s">
        <v>7051</v>
      </c>
      <c r="H1468" s="16" t="s">
        <v>3597</v>
      </c>
      <c r="I1468" s="35" t="s">
        <v>3598</v>
      </c>
      <c r="J1468" s="16" t="s">
        <v>74</v>
      </c>
      <c r="K1468" s="16" t="s">
        <v>3599</v>
      </c>
      <c r="L1468" s="16" t="s">
        <v>3600</v>
      </c>
      <c r="M1468" s="16" t="s">
        <v>76</v>
      </c>
      <c r="N1468" s="16" t="s">
        <v>76</v>
      </c>
      <c r="O1468" s="16" t="s">
        <v>76</v>
      </c>
    </row>
    <row r="1469" spans="1:15" hidden="1">
      <c r="A1469" s="15">
        <v>1624</v>
      </c>
      <c r="B1469" s="16">
        <v>301</v>
      </c>
      <c r="C1469" s="17" t="s">
        <v>112</v>
      </c>
      <c r="D1469" s="18">
        <v>1135029522</v>
      </c>
      <c r="E1469" s="18">
        <v>1135029522</v>
      </c>
      <c r="F1469" s="18">
        <v>1135029522</v>
      </c>
      <c r="G1469" s="17" t="s">
        <v>7054</v>
      </c>
      <c r="H1469" s="16" t="s">
        <v>3597</v>
      </c>
      <c r="I1469" s="35" t="s">
        <v>3598</v>
      </c>
      <c r="J1469" s="16" t="s">
        <v>74</v>
      </c>
      <c r="K1469" s="16" t="s">
        <v>3599</v>
      </c>
      <c r="L1469" s="16" t="s">
        <v>3600</v>
      </c>
      <c r="M1469" s="16" t="s">
        <v>671</v>
      </c>
      <c r="N1469" s="16" t="s">
        <v>4243</v>
      </c>
      <c r="O1469" s="16" t="s">
        <v>692</v>
      </c>
    </row>
    <row r="1470" spans="1:15">
      <c r="A1470" s="15">
        <v>1625</v>
      </c>
      <c r="B1470" s="16">
        <v>301</v>
      </c>
      <c r="C1470" s="17" t="s">
        <v>112</v>
      </c>
      <c r="D1470" s="18">
        <v>1136884672</v>
      </c>
      <c r="E1470" s="18" t="e">
        <v>#N/A</v>
      </c>
      <c r="F1470" s="18">
        <v>1136884672</v>
      </c>
      <c r="G1470" s="17" t="s">
        <v>7057</v>
      </c>
      <c r="H1470" s="16" t="s">
        <v>3597</v>
      </c>
      <c r="I1470" s="35" t="s">
        <v>3598</v>
      </c>
      <c r="J1470" s="16" t="s">
        <v>74</v>
      </c>
      <c r="K1470" s="16" t="s">
        <v>3599</v>
      </c>
      <c r="L1470" s="16" t="s">
        <v>3600</v>
      </c>
      <c r="M1470" s="16" t="s">
        <v>421</v>
      </c>
      <c r="N1470" s="16" t="s">
        <v>7058</v>
      </c>
      <c r="O1470" s="16" t="s">
        <v>545</v>
      </c>
    </row>
    <row r="1471" spans="1:15" hidden="1">
      <c r="A1471" s="15">
        <v>1626</v>
      </c>
      <c r="B1471" s="16">
        <v>301</v>
      </c>
      <c r="C1471" s="17" t="s">
        <v>64</v>
      </c>
      <c r="D1471" s="18">
        <v>1136885366</v>
      </c>
      <c r="E1471" s="18">
        <v>1136885366</v>
      </c>
      <c r="F1471" s="18">
        <v>1136885366</v>
      </c>
      <c r="G1471" s="17" t="s">
        <v>7062</v>
      </c>
      <c r="H1471" s="16" t="s">
        <v>3597</v>
      </c>
      <c r="I1471" s="35" t="s">
        <v>3598</v>
      </c>
      <c r="J1471" s="16" t="s">
        <v>74</v>
      </c>
      <c r="K1471" s="16" t="s">
        <v>3599</v>
      </c>
      <c r="L1471" s="16" t="s">
        <v>3600</v>
      </c>
      <c r="M1471" s="16" t="s">
        <v>76</v>
      </c>
      <c r="N1471" s="16" t="s">
        <v>76</v>
      </c>
      <c r="O1471" s="16" t="s">
        <v>76</v>
      </c>
    </row>
    <row r="1472" spans="1:15">
      <c r="A1472" s="15">
        <v>1627</v>
      </c>
      <c r="B1472" s="16">
        <v>301</v>
      </c>
      <c r="C1472" s="17" t="s">
        <v>64</v>
      </c>
      <c r="D1472" s="18">
        <v>1143143214</v>
      </c>
      <c r="E1472" s="18" t="e">
        <v>#N/A</v>
      </c>
      <c r="F1472" s="18">
        <v>1143143214</v>
      </c>
      <c r="G1472" s="17" t="s">
        <v>7066</v>
      </c>
      <c r="H1472" s="16" t="s">
        <v>3597</v>
      </c>
      <c r="I1472" s="35" t="s">
        <v>3598</v>
      </c>
      <c r="J1472" s="16" t="s">
        <v>74</v>
      </c>
      <c r="K1472" s="16" t="s">
        <v>3599</v>
      </c>
      <c r="L1472" s="16" t="s">
        <v>3600</v>
      </c>
      <c r="M1472" s="16" t="s">
        <v>421</v>
      </c>
      <c r="N1472" s="16" t="s">
        <v>581</v>
      </c>
      <c r="O1472" s="16" t="s">
        <v>582</v>
      </c>
    </row>
    <row r="1473" spans="1:15">
      <c r="A1473" s="15">
        <v>1628</v>
      </c>
      <c r="B1473" s="16">
        <v>301</v>
      </c>
      <c r="C1473" s="17" t="s">
        <v>64</v>
      </c>
      <c r="D1473" s="18">
        <v>1143925934</v>
      </c>
      <c r="E1473" s="18" t="e">
        <v>#N/A</v>
      </c>
      <c r="F1473" s="18">
        <v>1143925934</v>
      </c>
      <c r="G1473" s="17" t="s">
        <v>7070</v>
      </c>
      <c r="H1473" s="16" t="s">
        <v>3597</v>
      </c>
      <c r="I1473" s="35" t="s">
        <v>3598</v>
      </c>
      <c r="J1473" s="16" t="s">
        <v>74</v>
      </c>
      <c r="K1473" s="16" t="s">
        <v>3599</v>
      </c>
      <c r="L1473" s="16" t="s">
        <v>3600</v>
      </c>
      <c r="M1473" s="16" t="s">
        <v>433</v>
      </c>
      <c r="N1473" s="16" t="s">
        <v>434</v>
      </c>
      <c r="O1473" s="16" t="s">
        <v>435</v>
      </c>
    </row>
    <row r="1474" spans="1:15">
      <c r="A1474" s="15">
        <v>1629</v>
      </c>
      <c r="B1474" s="16">
        <v>301</v>
      </c>
      <c r="C1474" s="17" t="s">
        <v>64</v>
      </c>
      <c r="D1474" s="18">
        <v>1143933835</v>
      </c>
      <c r="E1474" s="18" t="e">
        <v>#N/A</v>
      </c>
      <c r="F1474" s="18">
        <v>1143933835</v>
      </c>
      <c r="G1474" s="17" t="s">
        <v>7075</v>
      </c>
      <c r="H1474" s="16" t="s">
        <v>3597</v>
      </c>
      <c r="I1474" s="35" t="s">
        <v>3598</v>
      </c>
      <c r="J1474" s="16" t="s">
        <v>74</v>
      </c>
      <c r="K1474" s="16" t="s">
        <v>3599</v>
      </c>
      <c r="L1474" s="16" t="s">
        <v>3600</v>
      </c>
      <c r="M1474" s="16" t="s">
        <v>463</v>
      </c>
      <c r="N1474" s="16" t="s">
        <v>3902</v>
      </c>
      <c r="O1474" s="16" t="s">
        <v>465</v>
      </c>
    </row>
    <row r="1475" spans="1:15" hidden="1">
      <c r="A1475" s="15">
        <v>1630</v>
      </c>
      <c r="B1475" s="16">
        <v>301</v>
      </c>
      <c r="C1475" s="17" t="s">
        <v>64</v>
      </c>
      <c r="D1475" s="18">
        <v>1144150811</v>
      </c>
      <c r="E1475" s="18">
        <v>1144150811</v>
      </c>
      <c r="F1475" s="18">
        <v>1144150811</v>
      </c>
      <c r="G1475" s="17" t="s">
        <v>7080</v>
      </c>
      <c r="H1475" s="16" t="s">
        <v>3597</v>
      </c>
      <c r="I1475" s="35" t="s">
        <v>3598</v>
      </c>
      <c r="J1475" s="16" t="s">
        <v>74</v>
      </c>
      <c r="K1475" s="16" t="s">
        <v>3599</v>
      </c>
      <c r="L1475" s="16" t="s">
        <v>3600</v>
      </c>
      <c r="M1475" s="16" t="s">
        <v>433</v>
      </c>
      <c r="N1475" s="16" t="s">
        <v>434</v>
      </c>
      <c r="O1475" s="16" t="s">
        <v>435</v>
      </c>
    </row>
    <row r="1476" spans="1:15">
      <c r="A1476" s="15">
        <v>1631</v>
      </c>
      <c r="B1476" s="16">
        <v>301</v>
      </c>
      <c r="C1476" s="17" t="s">
        <v>64</v>
      </c>
      <c r="D1476" s="18">
        <v>1147686285</v>
      </c>
      <c r="E1476" s="18" t="e">
        <v>#N/A</v>
      </c>
      <c r="F1476" s="18">
        <v>1147686285</v>
      </c>
      <c r="G1476" s="17" t="s">
        <v>7084</v>
      </c>
      <c r="H1476" s="16" t="s">
        <v>3597</v>
      </c>
      <c r="I1476" s="35" t="s">
        <v>3598</v>
      </c>
      <c r="J1476" s="16" t="s">
        <v>74</v>
      </c>
      <c r="K1476" s="16" t="s">
        <v>3599</v>
      </c>
      <c r="L1476" s="16" t="s">
        <v>3600</v>
      </c>
      <c r="M1476" s="16" t="s">
        <v>145</v>
      </c>
      <c r="N1476" s="16" t="s">
        <v>558</v>
      </c>
      <c r="O1476" s="16" t="s">
        <v>559</v>
      </c>
    </row>
    <row r="1477" spans="1:15" hidden="1">
      <c r="A1477" s="15">
        <v>1632</v>
      </c>
      <c r="B1477" s="16">
        <v>301</v>
      </c>
      <c r="C1477" s="17" t="s">
        <v>64</v>
      </c>
      <c r="D1477" s="18">
        <v>1121823730</v>
      </c>
      <c r="E1477" s="18">
        <v>1121823730</v>
      </c>
      <c r="F1477" s="18">
        <v>1121823730</v>
      </c>
      <c r="G1477" s="17" t="s">
        <v>7087</v>
      </c>
      <c r="H1477" s="16" t="s">
        <v>3597</v>
      </c>
      <c r="I1477" s="35" t="s">
        <v>3598</v>
      </c>
      <c r="J1477" s="16" t="s">
        <v>74</v>
      </c>
      <c r="K1477" s="16" t="s">
        <v>3599</v>
      </c>
      <c r="L1477" s="16" t="s">
        <v>3600</v>
      </c>
      <c r="M1477" s="16" t="s">
        <v>433</v>
      </c>
      <c r="N1477" s="16" t="s">
        <v>4157</v>
      </c>
      <c r="O1477" s="16" t="s">
        <v>756</v>
      </c>
    </row>
    <row r="1478" spans="1:15" hidden="1">
      <c r="A1478" s="15">
        <v>1633</v>
      </c>
      <c r="B1478" s="16">
        <v>301</v>
      </c>
      <c r="C1478" s="17" t="s">
        <v>64</v>
      </c>
      <c r="D1478" s="18">
        <v>1148195122</v>
      </c>
      <c r="E1478" s="18">
        <v>1148195122</v>
      </c>
      <c r="F1478" s="18">
        <v>1148195122</v>
      </c>
      <c r="G1478" s="17" t="s">
        <v>7090</v>
      </c>
      <c r="H1478" s="16" t="s">
        <v>3597</v>
      </c>
      <c r="I1478" s="35" t="s">
        <v>3598</v>
      </c>
      <c r="J1478" s="16" t="s">
        <v>74</v>
      </c>
      <c r="K1478" s="16" t="s">
        <v>3599</v>
      </c>
      <c r="L1478" s="16" t="s">
        <v>3600</v>
      </c>
      <c r="M1478" s="16" t="s">
        <v>421</v>
      </c>
      <c r="N1478" s="16" t="s">
        <v>581</v>
      </c>
      <c r="O1478" s="16" t="s">
        <v>582</v>
      </c>
    </row>
    <row r="1479" spans="1:15" hidden="1">
      <c r="A1479" s="15">
        <v>1634</v>
      </c>
      <c r="B1479" s="16">
        <v>301</v>
      </c>
      <c r="C1479" s="17" t="s">
        <v>64</v>
      </c>
      <c r="D1479" s="18">
        <v>1148206972</v>
      </c>
      <c r="E1479" s="18">
        <v>1148206972</v>
      </c>
      <c r="F1479" s="18">
        <v>1148206972</v>
      </c>
      <c r="G1479" s="17" t="s">
        <v>7093</v>
      </c>
      <c r="H1479" s="16" t="s">
        <v>3597</v>
      </c>
      <c r="I1479" s="35" t="s">
        <v>3598</v>
      </c>
      <c r="J1479" s="16" t="s">
        <v>74</v>
      </c>
      <c r="K1479" s="16" t="s">
        <v>3599</v>
      </c>
      <c r="L1479" s="16" t="s">
        <v>3600</v>
      </c>
      <c r="M1479" s="16" t="s">
        <v>421</v>
      </c>
      <c r="N1479" s="16" t="s">
        <v>3649</v>
      </c>
      <c r="O1479" s="16" t="s">
        <v>545</v>
      </c>
    </row>
    <row r="1480" spans="1:15">
      <c r="A1480" s="15">
        <v>1635</v>
      </c>
      <c r="B1480" s="16">
        <v>301</v>
      </c>
      <c r="C1480" s="17" t="s">
        <v>64</v>
      </c>
      <c r="D1480" s="18">
        <v>1149196451</v>
      </c>
      <c r="E1480" s="18" t="e">
        <v>#N/A</v>
      </c>
      <c r="F1480" s="18">
        <v>1149196451</v>
      </c>
      <c r="G1480" s="17" t="s">
        <v>7096</v>
      </c>
      <c r="H1480" s="16" t="s">
        <v>3597</v>
      </c>
      <c r="I1480" s="35" t="s">
        <v>3598</v>
      </c>
      <c r="J1480" s="16" t="s">
        <v>74</v>
      </c>
      <c r="K1480" s="16" t="s">
        <v>3599</v>
      </c>
      <c r="L1480" s="16" t="s">
        <v>3600</v>
      </c>
      <c r="M1480" s="16" t="s">
        <v>1359</v>
      </c>
      <c r="N1480" s="16" t="s">
        <v>1950</v>
      </c>
      <c r="O1480" s="16" t="s">
        <v>1951</v>
      </c>
    </row>
    <row r="1481" spans="1:15" hidden="1">
      <c r="A1481" s="15">
        <v>1636</v>
      </c>
      <c r="B1481" s="16">
        <v>301</v>
      </c>
      <c r="C1481" s="17" t="s">
        <v>112</v>
      </c>
      <c r="D1481" s="18">
        <v>1148211195</v>
      </c>
      <c r="E1481" s="18">
        <v>1148211195</v>
      </c>
      <c r="F1481" s="18">
        <v>1148211195</v>
      </c>
      <c r="G1481" s="17" t="s">
        <v>7099</v>
      </c>
      <c r="H1481" s="16" t="s">
        <v>3597</v>
      </c>
      <c r="I1481" s="35" t="s">
        <v>3598</v>
      </c>
      <c r="J1481" s="16" t="s">
        <v>74</v>
      </c>
      <c r="K1481" s="16" t="s">
        <v>3599</v>
      </c>
      <c r="L1481" s="16" t="s">
        <v>3600</v>
      </c>
      <c r="M1481" s="16" t="s">
        <v>671</v>
      </c>
      <c r="N1481" s="16" t="s">
        <v>4135</v>
      </c>
      <c r="O1481" s="16" t="s">
        <v>3691</v>
      </c>
    </row>
    <row r="1482" spans="1:15">
      <c r="A1482" s="15">
        <v>1637</v>
      </c>
      <c r="B1482" s="16">
        <v>301</v>
      </c>
      <c r="C1482" s="17" t="s">
        <v>64</v>
      </c>
      <c r="D1482" s="18">
        <v>1148211196</v>
      </c>
      <c r="E1482" s="18" t="e">
        <v>#N/A</v>
      </c>
      <c r="F1482" s="18" t="e">
        <v>#N/A</v>
      </c>
      <c r="G1482" s="17" t="s">
        <v>7102</v>
      </c>
      <c r="H1482" s="16" t="s">
        <v>3597</v>
      </c>
      <c r="I1482" s="35" t="s">
        <v>3598</v>
      </c>
      <c r="J1482" s="16" t="s">
        <v>74</v>
      </c>
      <c r="K1482" s="16" t="s">
        <v>3599</v>
      </c>
      <c r="L1482" s="16" t="s">
        <v>3600</v>
      </c>
      <c r="M1482" s="16" t="s">
        <v>671</v>
      </c>
      <c r="N1482" s="16" t="s">
        <v>4135</v>
      </c>
      <c r="O1482" s="16" t="s">
        <v>3691</v>
      </c>
    </row>
    <row r="1483" spans="1:15" hidden="1">
      <c r="A1483" s="15">
        <v>1638</v>
      </c>
      <c r="B1483" s="16">
        <v>301</v>
      </c>
      <c r="C1483" s="17" t="s">
        <v>64</v>
      </c>
      <c r="D1483" s="18">
        <v>1148211199</v>
      </c>
      <c r="E1483" s="18">
        <v>1148211199</v>
      </c>
      <c r="F1483" s="18">
        <v>1148211199</v>
      </c>
      <c r="G1483" s="17" t="s">
        <v>7105</v>
      </c>
      <c r="H1483" s="16" t="s">
        <v>3597</v>
      </c>
      <c r="I1483" s="35" t="s">
        <v>3598</v>
      </c>
      <c r="J1483" s="16" t="s">
        <v>74</v>
      </c>
      <c r="K1483" s="16" t="s">
        <v>3599</v>
      </c>
      <c r="L1483" s="16" t="s">
        <v>3600</v>
      </c>
      <c r="M1483" s="16" t="s">
        <v>671</v>
      </c>
      <c r="N1483" s="16" t="s">
        <v>4243</v>
      </c>
      <c r="O1483" s="16" t="s">
        <v>692</v>
      </c>
    </row>
    <row r="1484" spans="1:15" hidden="1">
      <c r="A1484" s="15">
        <v>1639</v>
      </c>
      <c r="B1484" s="16">
        <v>301</v>
      </c>
      <c r="C1484" s="17" t="s">
        <v>64</v>
      </c>
      <c r="D1484" s="18">
        <v>1148211204</v>
      </c>
      <c r="E1484" s="18">
        <v>1148211204</v>
      </c>
      <c r="F1484" s="18">
        <v>1148211204</v>
      </c>
      <c r="G1484" s="17" t="s">
        <v>7108</v>
      </c>
      <c r="H1484" s="16" t="s">
        <v>3597</v>
      </c>
      <c r="I1484" s="35" t="s">
        <v>3598</v>
      </c>
      <c r="J1484" s="16" t="s">
        <v>74</v>
      </c>
      <c r="K1484" s="16" t="s">
        <v>3599</v>
      </c>
      <c r="L1484" s="16" t="s">
        <v>3600</v>
      </c>
      <c r="M1484" s="16" t="s">
        <v>433</v>
      </c>
      <c r="N1484" s="16" t="s">
        <v>434</v>
      </c>
      <c r="O1484" s="16" t="s">
        <v>435</v>
      </c>
    </row>
    <row r="1485" spans="1:15" ht="22.5" hidden="1">
      <c r="A1485" s="15">
        <v>1640</v>
      </c>
      <c r="B1485" s="16">
        <v>301</v>
      </c>
      <c r="C1485" s="17" t="s">
        <v>64</v>
      </c>
      <c r="D1485" s="18">
        <v>1148211212</v>
      </c>
      <c r="E1485" s="18">
        <v>1148211212</v>
      </c>
      <c r="F1485" s="18">
        <v>1148211212</v>
      </c>
      <c r="G1485" s="17" t="s">
        <v>7111</v>
      </c>
      <c r="H1485" s="16" t="s">
        <v>3597</v>
      </c>
      <c r="I1485" s="35" t="s">
        <v>3598</v>
      </c>
      <c r="J1485" s="16" t="s">
        <v>74</v>
      </c>
      <c r="K1485" s="16" t="s">
        <v>3599</v>
      </c>
      <c r="L1485" s="16" t="s">
        <v>3600</v>
      </c>
      <c r="M1485" s="16" t="s">
        <v>671</v>
      </c>
      <c r="N1485" s="33" t="s">
        <v>6445</v>
      </c>
      <c r="O1485" s="16" t="s">
        <v>692</v>
      </c>
    </row>
    <row r="1486" spans="1:15" hidden="1">
      <c r="A1486" s="15">
        <v>1641</v>
      </c>
      <c r="B1486" s="16">
        <v>301</v>
      </c>
      <c r="C1486" s="17" t="s">
        <v>64</v>
      </c>
      <c r="D1486" s="18">
        <v>1148211250</v>
      </c>
      <c r="E1486" s="18">
        <v>1148211250</v>
      </c>
      <c r="F1486" s="18">
        <v>1148211250</v>
      </c>
      <c r="G1486" s="17" t="s">
        <v>7114</v>
      </c>
      <c r="H1486" s="16" t="s">
        <v>3597</v>
      </c>
      <c r="I1486" s="35" t="s">
        <v>3598</v>
      </c>
      <c r="J1486" s="16" t="s">
        <v>74</v>
      </c>
      <c r="K1486" s="16" t="s">
        <v>3599</v>
      </c>
      <c r="L1486" s="16" t="s">
        <v>3600</v>
      </c>
      <c r="M1486" s="16" t="s">
        <v>463</v>
      </c>
      <c r="N1486" s="16" t="s">
        <v>464</v>
      </c>
      <c r="O1486" s="16" t="s">
        <v>465</v>
      </c>
    </row>
    <row r="1487" spans="1:15" hidden="1">
      <c r="A1487" s="15">
        <v>1642</v>
      </c>
      <c r="B1487" s="16">
        <v>301</v>
      </c>
      <c r="C1487" s="17" t="s">
        <v>64</v>
      </c>
      <c r="D1487" s="18">
        <v>1007943202</v>
      </c>
      <c r="E1487" s="18">
        <v>1007943202</v>
      </c>
      <c r="F1487" s="18">
        <v>1007943202</v>
      </c>
      <c r="G1487" s="17" t="s">
        <v>7117</v>
      </c>
      <c r="H1487" s="16" t="s">
        <v>3597</v>
      </c>
      <c r="I1487" s="35" t="s">
        <v>3598</v>
      </c>
      <c r="J1487" s="16" t="s">
        <v>74</v>
      </c>
      <c r="K1487" s="16" t="s">
        <v>3599</v>
      </c>
      <c r="L1487" s="16" t="s">
        <v>3600</v>
      </c>
      <c r="M1487" s="16" t="s">
        <v>433</v>
      </c>
      <c r="N1487" s="16" t="s">
        <v>662</v>
      </c>
      <c r="O1487" s="16" t="s">
        <v>663</v>
      </c>
    </row>
    <row r="1488" spans="1:15">
      <c r="A1488" s="15">
        <v>1643</v>
      </c>
      <c r="B1488" s="16">
        <v>301</v>
      </c>
      <c r="C1488" s="17" t="s">
        <v>64</v>
      </c>
      <c r="D1488" s="18">
        <v>1006418149</v>
      </c>
      <c r="E1488" s="18" t="e">
        <v>#N/A</v>
      </c>
      <c r="F1488" s="18">
        <v>1006418149</v>
      </c>
      <c r="G1488" s="17" t="s">
        <v>7122</v>
      </c>
      <c r="H1488" s="16" t="s">
        <v>3597</v>
      </c>
      <c r="I1488" s="35" t="s">
        <v>3598</v>
      </c>
      <c r="J1488" s="16" t="s">
        <v>74</v>
      </c>
      <c r="K1488" s="16" t="s">
        <v>3599</v>
      </c>
      <c r="L1488" s="16" t="s">
        <v>3600</v>
      </c>
      <c r="M1488" s="16" t="s">
        <v>1359</v>
      </c>
      <c r="N1488" s="16" t="s">
        <v>4337</v>
      </c>
      <c r="O1488" s="16" t="s">
        <v>1951</v>
      </c>
    </row>
    <row r="1489" spans="1:15" hidden="1">
      <c r="A1489" s="15">
        <v>1644</v>
      </c>
      <c r="B1489" s="16">
        <v>301</v>
      </c>
      <c r="C1489" s="17" t="s">
        <v>64</v>
      </c>
      <c r="D1489" s="18">
        <v>80152703</v>
      </c>
      <c r="E1489" s="18">
        <v>80152703</v>
      </c>
      <c r="F1489" s="18">
        <v>80152703</v>
      </c>
      <c r="G1489" s="17" t="s">
        <v>7124</v>
      </c>
      <c r="H1489" s="16" t="s">
        <v>3597</v>
      </c>
      <c r="I1489" s="35" t="s">
        <v>3598</v>
      </c>
      <c r="J1489" s="16" t="s">
        <v>74</v>
      </c>
      <c r="K1489" s="16" t="s">
        <v>3599</v>
      </c>
      <c r="L1489" s="16" t="s">
        <v>3600</v>
      </c>
      <c r="M1489" s="16" t="s">
        <v>76</v>
      </c>
      <c r="N1489" s="16" t="s">
        <v>76</v>
      </c>
      <c r="O1489" s="16" t="s">
        <v>76</v>
      </c>
    </row>
    <row r="1490" spans="1:15" hidden="1">
      <c r="A1490" s="15">
        <v>1645</v>
      </c>
      <c r="B1490" s="16">
        <v>301</v>
      </c>
      <c r="C1490" s="17" t="s">
        <v>64</v>
      </c>
      <c r="D1490" s="18">
        <v>1148211473</v>
      </c>
      <c r="E1490" s="18">
        <v>1148211473</v>
      </c>
      <c r="F1490" s="18">
        <v>1148211473</v>
      </c>
      <c r="G1490" s="17" t="s">
        <v>7129</v>
      </c>
      <c r="H1490" s="16" t="s">
        <v>3597</v>
      </c>
      <c r="I1490" s="35" t="s">
        <v>3598</v>
      </c>
      <c r="J1490" s="16" t="s">
        <v>74</v>
      </c>
      <c r="K1490" s="16" t="s">
        <v>3599</v>
      </c>
      <c r="L1490" s="16" t="s">
        <v>3600</v>
      </c>
      <c r="M1490" s="16" t="s">
        <v>463</v>
      </c>
      <c r="N1490" s="16" t="s">
        <v>464</v>
      </c>
      <c r="O1490" s="16" t="s">
        <v>465</v>
      </c>
    </row>
    <row r="1491" spans="1:15" hidden="1">
      <c r="A1491" s="15">
        <v>1646</v>
      </c>
      <c r="B1491" s="16">
        <v>301</v>
      </c>
      <c r="C1491" s="17" t="s">
        <v>64</v>
      </c>
      <c r="D1491" s="18">
        <v>1148211475</v>
      </c>
      <c r="E1491" s="18">
        <v>1148211475</v>
      </c>
      <c r="F1491" s="18">
        <v>1148211475</v>
      </c>
      <c r="G1491" s="17" t="s">
        <v>7132</v>
      </c>
      <c r="H1491" s="16" t="s">
        <v>3597</v>
      </c>
      <c r="I1491" s="35" t="s">
        <v>3598</v>
      </c>
      <c r="J1491" s="16" t="s">
        <v>74</v>
      </c>
      <c r="K1491" s="16" t="s">
        <v>3599</v>
      </c>
      <c r="L1491" s="16" t="s">
        <v>3600</v>
      </c>
      <c r="M1491" s="16" t="s">
        <v>463</v>
      </c>
      <c r="N1491" s="16" t="s">
        <v>3657</v>
      </c>
      <c r="O1491" s="16" t="s">
        <v>465</v>
      </c>
    </row>
    <row r="1492" spans="1:15">
      <c r="A1492" s="15">
        <v>1647</v>
      </c>
      <c r="B1492" s="16">
        <v>301</v>
      </c>
      <c r="C1492" s="17" t="s">
        <v>64</v>
      </c>
      <c r="D1492" s="18">
        <v>1148211479</v>
      </c>
      <c r="E1492" s="18" t="e">
        <v>#N/A</v>
      </c>
      <c r="F1492" s="18" t="e">
        <v>#N/A</v>
      </c>
      <c r="G1492" s="17" t="s">
        <v>7135</v>
      </c>
      <c r="H1492" s="16" t="s">
        <v>3597</v>
      </c>
      <c r="I1492" s="35" t="s">
        <v>3598</v>
      </c>
      <c r="J1492" s="16" t="s">
        <v>74</v>
      </c>
      <c r="K1492" s="16" t="s">
        <v>3599</v>
      </c>
      <c r="L1492" s="16" t="s">
        <v>3600</v>
      </c>
      <c r="M1492" s="16" t="s">
        <v>463</v>
      </c>
      <c r="N1492" s="16" t="s">
        <v>464</v>
      </c>
      <c r="O1492" s="16" t="s">
        <v>465</v>
      </c>
    </row>
    <row r="1493" spans="1:15" hidden="1">
      <c r="A1493" s="15">
        <v>1648</v>
      </c>
      <c r="B1493" s="16">
        <v>301</v>
      </c>
      <c r="C1493" s="17" t="s">
        <v>112</v>
      </c>
      <c r="D1493" s="18">
        <v>1148211482</v>
      </c>
      <c r="E1493" s="18">
        <v>1148211482</v>
      </c>
      <c r="F1493" s="18">
        <v>1148211482</v>
      </c>
      <c r="G1493" s="17" t="s">
        <v>7138</v>
      </c>
      <c r="H1493" s="16" t="s">
        <v>3597</v>
      </c>
      <c r="I1493" s="35" t="s">
        <v>3598</v>
      </c>
      <c r="J1493" s="16" t="s">
        <v>74</v>
      </c>
      <c r="K1493" s="16" t="s">
        <v>3599</v>
      </c>
      <c r="L1493" s="16" t="s">
        <v>3600</v>
      </c>
      <c r="M1493" s="16" t="s">
        <v>463</v>
      </c>
      <c r="N1493" s="16" t="s">
        <v>3657</v>
      </c>
      <c r="O1493" s="16" t="s">
        <v>465</v>
      </c>
    </row>
    <row r="1494" spans="1:15" hidden="1">
      <c r="A1494" s="15">
        <v>1649</v>
      </c>
      <c r="B1494" s="16">
        <v>301</v>
      </c>
      <c r="C1494" s="17" t="s">
        <v>64</v>
      </c>
      <c r="D1494" s="18">
        <v>1148211490</v>
      </c>
      <c r="E1494" s="18">
        <v>1148211490</v>
      </c>
      <c r="F1494" s="18">
        <v>1148211490</v>
      </c>
      <c r="G1494" s="17" t="s">
        <v>7142</v>
      </c>
      <c r="H1494" s="16" t="s">
        <v>3597</v>
      </c>
      <c r="I1494" s="35" t="s">
        <v>3598</v>
      </c>
      <c r="J1494" s="16" t="s">
        <v>74</v>
      </c>
      <c r="K1494" s="16" t="s">
        <v>3599</v>
      </c>
      <c r="L1494" s="16" t="s">
        <v>3600</v>
      </c>
      <c r="M1494" s="16" t="s">
        <v>463</v>
      </c>
      <c r="N1494" s="16" t="s">
        <v>3657</v>
      </c>
      <c r="O1494" s="16" t="s">
        <v>465</v>
      </c>
    </row>
    <row r="1495" spans="1:15" hidden="1">
      <c r="A1495" s="15">
        <v>1650</v>
      </c>
      <c r="B1495" s="16">
        <v>301</v>
      </c>
      <c r="C1495" s="17" t="s">
        <v>64</v>
      </c>
      <c r="D1495" s="18">
        <v>1148211491</v>
      </c>
      <c r="E1495" s="18">
        <v>1148211491</v>
      </c>
      <c r="F1495" s="18">
        <v>1148211491</v>
      </c>
      <c r="G1495" s="17" t="s">
        <v>7147</v>
      </c>
      <c r="H1495" s="16" t="s">
        <v>3597</v>
      </c>
      <c r="I1495" s="35" t="s">
        <v>3598</v>
      </c>
      <c r="J1495" s="16" t="s">
        <v>74</v>
      </c>
      <c r="K1495" s="16" t="s">
        <v>3599</v>
      </c>
      <c r="L1495" s="16" t="s">
        <v>3600</v>
      </c>
      <c r="M1495" s="16" t="s">
        <v>463</v>
      </c>
      <c r="N1495" s="16" t="s">
        <v>464</v>
      </c>
      <c r="O1495" s="16" t="s">
        <v>465</v>
      </c>
    </row>
    <row r="1496" spans="1:15">
      <c r="A1496" s="15">
        <v>1651</v>
      </c>
      <c r="B1496" s="16">
        <v>301</v>
      </c>
      <c r="C1496" s="17" t="s">
        <v>64</v>
      </c>
      <c r="D1496" s="18">
        <v>1148211520</v>
      </c>
      <c r="E1496" s="18" t="e">
        <v>#N/A</v>
      </c>
      <c r="F1496" s="18">
        <v>1148211520</v>
      </c>
      <c r="G1496" s="17" t="s">
        <v>7150</v>
      </c>
      <c r="H1496" s="16" t="s">
        <v>3597</v>
      </c>
      <c r="I1496" s="35" t="s">
        <v>3598</v>
      </c>
      <c r="J1496" s="16" t="s">
        <v>74</v>
      </c>
      <c r="K1496" s="16" t="s">
        <v>3599</v>
      </c>
      <c r="L1496" s="16" t="s">
        <v>3600</v>
      </c>
      <c r="M1496" s="16" t="s">
        <v>463</v>
      </c>
      <c r="N1496" s="16" t="s">
        <v>464</v>
      </c>
      <c r="O1496" s="16" t="s">
        <v>465</v>
      </c>
    </row>
    <row r="1497" spans="1:15">
      <c r="A1497" s="15">
        <v>1652</v>
      </c>
      <c r="B1497" s="16">
        <v>301</v>
      </c>
      <c r="C1497" s="17" t="s">
        <v>64</v>
      </c>
      <c r="D1497" s="18">
        <v>1148211549</v>
      </c>
      <c r="E1497" s="18" t="e">
        <v>#N/A</v>
      </c>
      <c r="F1497" s="18">
        <v>1148211549</v>
      </c>
      <c r="G1497" s="17" t="s">
        <v>7153</v>
      </c>
      <c r="H1497" s="16" t="s">
        <v>3597</v>
      </c>
      <c r="I1497" s="35" t="s">
        <v>3598</v>
      </c>
      <c r="J1497" s="16" t="s">
        <v>74</v>
      </c>
      <c r="K1497" s="16" t="s">
        <v>3599</v>
      </c>
      <c r="L1497" s="16" t="s">
        <v>3600</v>
      </c>
      <c r="M1497" s="16" t="s">
        <v>463</v>
      </c>
      <c r="N1497" s="16" t="s">
        <v>464</v>
      </c>
      <c r="O1497" s="16" t="s">
        <v>465</v>
      </c>
    </row>
    <row r="1498" spans="1:15">
      <c r="A1498" s="15">
        <v>1653</v>
      </c>
      <c r="B1498" s="16">
        <v>301</v>
      </c>
      <c r="C1498" s="17" t="s">
        <v>64</v>
      </c>
      <c r="D1498" s="18">
        <v>1148211569</v>
      </c>
      <c r="E1498" s="18" t="e">
        <v>#N/A</v>
      </c>
      <c r="F1498" s="18" t="e">
        <v>#N/A</v>
      </c>
      <c r="G1498" s="17" t="s">
        <v>7156</v>
      </c>
      <c r="H1498" s="16" t="s">
        <v>3597</v>
      </c>
      <c r="I1498" s="35" t="s">
        <v>3598</v>
      </c>
      <c r="J1498" s="16" t="s">
        <v>74</v>
      </c>
      <c r="K1498" s="16" t="s">
        <v>3599</v>
      </c>
      <c r="L1498" s="16" t="s">
        <v>3600</v>
      </c>
      <c r="M1498" s="16" t="s">
        <v>1359</v>
      </c>
      <c r="N1498" s="16" t="s">
        <v>3752</v>
      </c>
      <c r="O1498" s="16" t="s">
        <v>1361</v>
      </c>
    </row>
    <row r="1499" spans="1:15" hidden="1">
      <c r="A1499" s="15">
        <v>1654</v>
      </c>
      <c r="B1499" s="16">
        <v>301</v>
      </c>
      <c r="C1499" s="17" t="s">
        <v>112</v>
      </c>
      <c r="D1499" s="18">
        <v>1148211596</v>
      </c>
      <c r="E1499" s="18">
        <v>1148211596</v>
      </c>
      <c r="F1499" s="18">
        <v>1148211596</v>
      </c>
      <c r="G1499" s="17" t="s">
        <v>7159</v>
      </c>
      <c r="H1499" s="16" t="s">
        <v>3597</v>
      </c>
      <c r="I1499" s="35" t="s">
        <v>3598</v>
      </c>
      <c r="J1499" s="16" t="s">
        <v>74</v>
      </c>
      <c r="K1499" s="16" t="s">
        <v>3599</v>
      </c>
      <c r="L1499" s="16" t="s">
        <v>3600</v>
      </c>
      <c r="M1499" s="16" t="s">
        <v>76</v>
      </c>
      <c r="N1499" s="16" t="s">
        <v>76</v>
      </c>
      <c r="O1499" s="16" t="s">
        <v>76</v>
      </c>
    </row>
    <row r="1500" spans="1:15" hidden="1">
      <c r="A1500" s="15">
        <v>1655</v>
      </c>
      <c r="B1500" s="16">
        <v>301</v>
      </c>
      <c r="C1500" s="17" t="s">
        <v>112</v>
      </c>
      <c r="D1500" s="18">
        <v>1148452190</v>
      </c>
      <c r="E1500" s="18">
        <v>1148452190</v>
      </c>
      <c r="F1500" s="18">
        <v>1148452190</v>
      </c>
      <c r="G1500" s="17" t="s">
        <v>7163</v>
      </c>
      <c r="H1500" s="16" t="s">
        <v>3597</v>
      </c>
      <c r="I1500" s="35" t="s">
        <v>3598</v>
      </c>
      <c r="J1500" s="16" t="s">
        <v>74</v>
      </c>
      <c r="K1500" s="16" t="s">
        <v>3599</v>
      </c>
      <c r="L1500" s="16" t="s">
        <v>3600</v>
      </c>
      <c r="M1500" s="16" t="s">
        <v>433</v>
      </c>
      <c r="N1500" s="16" t="s">
        <v>434</v>
      </c>
      <c r="O1500" s="16" t="s">
        <v>435</v>
      </c>
    </row>
    <row r="1501" spans="1:15" hidden="1">
      <c r="A1501" s="15">
        <v>1656</v>
      </c>
      <c r="B1501" s="16">
        <v>301</v>
      </c>
      <c r="C1501" s="17" t="s">
        <v>64</v>
      </c>
      <c r="D1501" s="18">
        <v>1148685146</v>
      </c>
      <c r="E1501" s="18">
        <v>1148685146</v>
      </c>
      <c r="F1501" s="18">
        <v>1148685146</v>
      </c>
      <c r="G1501" s="17" t="s">
        <v>7166</v>
      </c>
      <c r="H1501" s="16" t="s">
        <v>3597</v>
      </c>
      <c r="I1501" s="35" t="s">
        <v>3598</v>
      </c>
      <c r="J1501" s="16" t="s">
        <v>74</v>
      </c>
      <c r="K1501" s="16" t="s">
        <v>3599</v>
      </c>
      <c r="L1501" s="16" t="s">
        <v>3600</v>
      </c>
      <c r="M1501" s="16" t="s">
        <v>145</v>
      </c>
      <c r="N1501" s="16" t="s">
        <v>3668</v>
      </c>
      <c r="O1501" s="16" t="s">
        <v>147</v>
      </c>
    </row>
    <row r="1502" spans="1:15">
      <c r="A1502" s="15">
        <v>1657</v>
      </c>
      <c r="B1502" s="16">
        <v>301</v>
      </c>
      <c r="C1502" s="17" t="s">
        <v>112</v>
      </c>
      <c r="D1502" s="18">
        <v>1148707100</v>
      </c>
      <c r="E1502" s="18" t="e">
        <v>#N/A</v>
      </c>
      <c r="F1502" s="18">
        <v>1148707100</v>
      </c>
      <c r="G1502" s="17" t="s">
        <v>7169</v>
      </c>
      <c r="H1502" s="16" t="s">
        <v>3597</v>
      </c>
      <c r="I1502" s="35" t="s">
        <v>3598</v>
      </c>
      <c r="J1502" s="16" t="s">
        <v>74</v>
      </c>
      <c r="K1502" s="16" t="s">
        <v>3599</v>
      </c>
      <c r="L1502" s="16" t="s">
        <v>3600</v>
      </c>
      <c r="M1502" s="16" t="s">
        <v>671</v>
      </c>
      <c r="N1502" s="16" t="s">
        <v>691</v>
      </c>
      <c r="O1502" s="16" t="s">
        <v>692</v>
      </c>
    </row>
    <row r="1503" spans="1:15">
      <c r="A1503" s="15">
        <v>1658</v>
      </c>
      <c r="B1503" s="16">
        <v>301</v>
      </c>
      <c r="C1503" s="17" t="s">
        <v>112</v>
      </c>
      <c r="D1503" s="18">
        <v>1148707105</v>
      </c>
      <c r="E1503" s="18" t="e">
        <v>#N/A</v>
      </c>
      <c r="F1503" s="18">
        <v>1148707105</v>
      </c>
      <c r="G1503" s="17" t="s">
        <v>7172</v>
      </c>
      <c r="H1503" s="16" t="s">
        <v>3597</v>
      </c>
      <c r="I1503" s="35" t="s">
        <v>3598</v>
      </c>
      <c r="J1503" s="16" t="s">
        <v>74</v>
      </c>
      <c r="K1503" s="16" t="s">
        <v>3599</v>
      </c>
      <c r="L1503" s="16" t="s">
        <v>3600</v>
      </c>
      <c r="M1503" s="16" t="s">
        <v>478</v>
      </c>
      <c r="N1503" s="16" t="s">
        <v>479</v>
      </c>
      <c r="O1503" s="16" t="s">
        <v>480</v>
      </c>
    </row>
    <row r="1504" spans="1:15">
      <c r="A1504" s="15">
        <v>1659</v>
      </c>
      <c r="B1504" s="16">
        <v>301</v>
      </c>
      <c r="C1504" s="17" t="s">
        <v>64</v>
      </c>
      <c r="D1504" s="18">
        <v>1148707128</v>
      </c>
      <c r="E1504" s="18" t="e">
        <v>#N/A</v>
      </c>
      <c r="F1504" s="18">
        <v>1148707128</v>
      </c>
      <c r="G1504" s="17" t="s">
        <v>7177</v>
      </c>
      <c r="H1504" s="16" t="s">
        <v>3597</v>
      </c>
      <c r="I1504" s="35" t="s">
        <v>3598</v>
      </c>
      <c r="J1504" s="16" t="s">
        <v>74</v>
      </c>
      <c r="K1504" s="16" t="s">
        <v>3599</v>
      </c>
      <c r="L1504" s="16" t="s">
        <v>3600</v>
      </c>
      <c r="M1504" s="16" t="s">
        <v>76</v>
      </c>
      <c r="N1504" s="16" t="s">
        <v>76</v>
      </c>
      <c r="O1504" s="16" t="s">
        <v>76</v>
      </c>
    </row>
    <row r="1505" spans="1:15">
      <c r="A1505" s="15">
        <v>1660</v>
      </c>
      <c r="B1505" s="16">
        <v>301</v>
      </c>
      <c r="C1505" s="17" t="s">
        <v>64</v>
      </c>
      <c r="D1505" s="18">
        <v>1148707143</v>
      </c>
      <c r="E1505" s="18" t="e">
        <v>#N/A</v>
      </c>
      <c r="F1505" s="18">
        <v>1148707143</v>
      </c>
      <c r="G1505" s="17" t="s">
        <v>7179</v>
      </c>
      <c r="H1505" s="16" t="s">
        <v>3597</v>
      </c>
      <c r="I1505" s="35" t="s">
        <v>3598</v>
      </c>
      <c r="J1505" s="16" t="s">
        <v>74</v>
      </c>
      <c r="K1505" s="16" t="s">
        <v>3599</v>
      </c>
      <c r="L1505" s="16" t="s">
        <v>3600</v>
      </c>
      <c r="M1505" s="16" t="s">
        <v>478</v>
      </c>
      <c r="N1505" s="16" t="s">
        <v>3976</v>
      </c>
      <c r="O1505" s="16" t="s">
        <v>480</v>
      </c>
    </row>
    <row r="1506" spans="1:15" hidden="1">
      <c r="A1506" s="15">
        <v>1661</v>
      </c>
      <c r="B1506" s="16">
        <v>301</v>
      </c>
      <c r="C1506" s="17" t="s">
        <v>112</v>
      </c>
      <c r="D1506" s="18">
        <v>1148707151</v>
      </c>
      <c r="E1506" s="18">
        <v>1148707151</v>
      </c>
      <c r="F1506" s="18">
        <v>1148707151</v>
      </c>
      <c r="G1506" s="17" t="s">
        <v>7182</v>
      </c>
      <c r="H1506" s="16" t="s">
        <v>3597</v>
      </c>
      <c r="I1506" s="35" t="s">
        <v>3598</v>
      </c>
      <c r="J1506" s="16" t="s">
        <v>74</v>
      </c>
      <c r="K1506" s="16" t="s">
        <v>3599</v>
      </c>
      <c r="L1506" s="16" t="s">
        <v>3600</v>
      </c>
      <c r="M1506" s="16" t="s">
        <v>671</v>
      </c>
      <c r="N1506" s="16" t="s">
        <v>691</v>
      </c>
      <c r="O1506" s="16" t="s">
        <v>692</v>
      </c>
    </row>
    <row r="1507" spans="1:15" hidden="1">
      <c r="A1507" s="15">
        <v>1662</v>
      </c>
      <c r="B1507" s="16">
        <v>301</v>
      </c>
      <c r="C1507" s="17" t="s">
        <v>64</v>
      </c>
      <c r="D1507" s="18">
        <v>1117546501</v>
      </c>
      <c r="E1507" s="18">
        <v>1117546501</v>
      </c>
      <c r="F1507" s="18">
        <v>1117546501</v>
      </c>
      <c r="G1507" s="17" t="s">
        <v>7186</v>
      </c>
      <c r="H1507" s="16" t="s">
        <v>3597</v>
      </c>
      <c r="I1507" s="35" t="s">
        <v>3598</v>
      </c>
      <c r="J1507" s="16" t="s">
        <v>74</v>
      </c>
      <c r="K1507" s="16" t="s">
        <v>3599</v>
      </c>
      <c r="L1507" s="16" t="s">
        <v>3600</v>
      </c>
      <c r="M1507" s="16" t="s">
        <v>478</v>
      </c>
      <c r="N1507" s="16" t="s">
        <v>771</v>
      </c>
      <c r="O1507" s="16" t="s">
        <v>772</v>
      </c>
    </row>
    <row r="1508" spans="1:15" hidden="1">
      <c r="A1508" s="15">
        <v>1663</v>
      </c>
      <c r="B1508" s="16">
        <v>301</v>
      </c>
      <c r="C1508" s="17" t="s">
        <v>64</v>
      </c>
      <c r="D1508" s="18">
        <v>1148707154</v>
      </c>
      <c r="E1508" s="18">
        <v>1148707154</v>
      </c>
      <c r="F1508" s="18">
        <v>1148707154</v>
      </c>
      <c r="G1508" s="17" t="s">
        <v>7190</v>
      </c>
      <c r="H1508" s="16" t="s">
        <v>3597</v>
      </c>
      <c r="I1508" s="35" t="s">
        <v>3598</v>
      </c>
      <c r="J1508" s="16" t="s">
        <v>74</v>
      </c>
      <c r="K1508" s="16" t="s">
        <v>3599</v>
      </c>
      <c r="L1508" s="16" t="s">
        <v>3600</v>
      </c>
      <c r="M1508" s="16" t="s">
        <v>76</v>
      </c>
      <c r="N1508" s="16" t="s">
        <v>76</v>
      </c>
      <c r="O1508" s="16" t="s">
        <v>76</v>
      </c>
    </row>
    <row r="1509" spans="1:15" hidden="1">
      <c r="A1509" s="15">
        <v>1664</v>
      </c>
      <c r="B1509" s="16">
        <v>301</v>
      </c>
      <c r="C1509" s="17" t="s">
        <v>64</v>
      </c>
      <c r="D1509" s="18">
        <v>1148707155</v>
      </c>
      <c r="E1509" s="18">
        <v>1148707155</v>
      </c>
      <c r="F1509" s="18">
        <v>1148707155</v>
      </c>
      <c r="G1509" s="17" t="s">
        <v>7193</v>
      </c>
      <c r="H1509" s="16" t="s">
        <v>3597</v>
      </c>
      <c r="I1509" s="35" t="s">
        <v>3598</v>
      </c>
      <c r="J1509" s="16" t="s">
        <v>74</v>
      </c>
      <c r="K1509" s="16" t="s">
        <v>3599</v>
      </c>
      <c r="L1509" s="16" t="s">
        <v>3600</v>
      </c>
      <c r="M1509" s="16" t="s">
        <v>478</v>
      </c>
      <c r="N1509" s="16" t="s">
        <v>7194</v>
      </c>
      <c r="O1509" s="16" t="s">
        <v>480</v>
      </c>
    </row>
    <row r="1510" spans="1:15" ht="16.5" hidden="1" customHeight="1">
      <c r="A1510" s="15">
        <v>1665</v>
      </c>
      <c r="B1510" s="16">
        <v>301</v>
      </c>
      <c r="C1510" s="17" t="s">
        <v>64</v>
      </c>
      <c r="D1510" s="18">
        <v>1006186362</v>
      </c>
      <c r="E1510" s="18">
        <v>1006186362</v>
      </c>
      <c r="F1510" s="18">
        <v>1006186362</v>
      </c>
      <c r="G1510" s="17" t="s">
        <v>7198</v>
      </c>
      <c r="H1510" s="16" t="s">
        <v>3597</v>
      </c>
      <c r="I1510" s="35" t="s">
        <v>3598</v>
      </c>
      <c r="J1510" s="16" t="s">
        <v>74</v>
      </c>
      <c r="K1510" s="16" t="s">
        <v>3599</v>
      </c>
      <c r="L1510" s="16" t="s">
        <v>3600</v>
      </c>
      <c r="M1510" s="16" t="s">
        <v>463</v>
      </c>
      <c r="N1510" s="16" t="s">
        <v>464</v>
      </c>
      <c r="O1510" s="16" t="s">
        <v>465</v>
      </c>
    </row>
    <row r="1511" spans="1:15" hidden="1">
      <c r="A1511" s="15">
        <v>1666</v>
      </c>
      <c r="B1511" s="16">
        <v>301</v>
      </c>
      <c r="C1511" s="17" t="s">
        <v>64</v>
      </c>
      <c r="D1511" s="18">
        <v>1117805611</v>
      </c>
      <c r="E1511" s="18">
        <v>1117805611</v>
      </c>
      <c r="F1511" s="18">
        <v>1117805611</v>
      </c>
      <c r="G1511" s="17" t="s">
        <v>7203</v>
      </c>
      <c r="H1511" s="16" t="s">
        <v>3597</v>
      </c>
      <c r="I1511" s="35" t="s">
        <v>3598</v>
      </c>
      <c r="J1511" s="16" t="s">
        <v>74</v>
      </c>
      <c r="K1511" s="16" t="s">
        <v>3599</v>
      </c>
      <c r="L1511" s="16" t="s">
        <v>3600</v>
      </c>
      <c r="M1511" s="16" t="s">
        <v>1359</v>
      </c>
      <c r="N1511" s="16" t="s">
        <v>7204</v>
      </c>
      <c r="O1511" s="16" t="s">
        <v>1951</v>
      </c>
    </row>
    <row r="1512" spans="1:15" hidden="1">
      <c r="A1512" s="15">
        <v>1667</v>
      </c>
      <c r="B1512" s="16">
        <v>301</v>
      </c>
      <c r="C1512" s="17" t="s">
        <v>64</v>
      </c>
      <c r="D1512" s="18">
        <v>1148707174</v>
      </c>
      <c r="E1512" s="18">
        <v>1148707174</v>
      </c>
      <c r="F1512" s="18">
        <v>1148707174</v>
      </c>
      <c r="G1512" s="17" t="s">
        <v>7207</v>
      </c>
      <c r="H1512" s="16" t="s">
        <v>3597</v>
      </c>
      <c r="I1512" s="35" t="s">
        <v>3598</v>
      </c>
      <c r="J1512" s="16" t="s">
        <v>74</v>
      </c>
      <c r="K1512" s="16" t="s">
        <v>3599</v>
      </c>
      <c r="L1512" s="16" t="s">
        <v>3600</v>
      </c>
      <c r="M1512" s="16" t="s">
        <v>478</v>
      </c>
      <c r="N1512" s="16" t="s">
        <v>479</v>
      </c>
      <c r="O1512" s="16" t="s">
        <v>480</v>
      </c>
    </row>
    <row r="1513" spans="1:15" hidden="1">
      <c r="A1513" s="15">
        <v>1668</v>
      </c>
      <c r="B1513" s="16">
        <v>301</v>
      </c>
      <c r="C1513" s="17" t="s">
        <v>112</v>
      </c>
      <c r="D1513" s="18">
        <v>1148707188</v>
      </c>
      <c r="E1513" s="18">
        <v>1148707188</v>
      </c>
      <c r="F1513" s="18">
        <v>1148707188</v>
      </c>
      <c r="G1513" s="17" t="s">
        <v>7210</v>
      </c>
      <c r="H1513" s="16" t="s">
        <v>3597</v>
      </c>
      <c r="I1513" s="35" t="s">
        <v>3598</v>
      </c>
      <c r="J1513" s="16" t="s">
        <v>74</v>
      </c>
      <c r="K1513" s="16" t="s">
        <v>3599</v>
      </c>
      <c r="L1513" s="16" t="s">
        <v>3600</v>
      </c>
      <c r="M1513" s="16" t="s">
        <v>76</v>
      </c>
      <c r="N1513" s="16" t="s">
        <v>76</v>
      </c>
      <c r="O1513" s="16" t="s">
        <v>76</v>
      </c>
    </row>
    <row r="1514" spans="1:15" hidden="1">
      <c r="A1514" s="15">
        <v>1669</v>
      </c>
      <c r="B1514" s="16">
        <v>301</v>
      </c>
      <c r="C1514" s="17" t="s">
        <v>112</v>
      </c>
      <c r="D1514" s="18">
        <v>1148707194</v>
      </c>
      <c r="E1514" s="18">
        <v>1148707194</v>
      </c>
      <c r="F1514" s="18">
        <v>1148707194</v>
      </c>
      <c r="G1514" s="17" t="s">
        <v>7214</v>
      </c>
      <c r="H1514" s="16" t="s">
        <v>3597</v>
      </c>
      <c r="I1514" s="35" t="s">
        <v>3598</v>
      </c>
      <c r="J1514" s="16" t="s">
        <v>74</v>
      </c>
      <c r="K1514" s="16" t="s">
        <v>3599</v>
      </c>
      <c r="L1514" s="16" t="s">
        <v>3600</v>
      </c>
      <c r="M1514" s="16" t="s">
        <v>76</v>
      </c>
      <c r="N1514" s="16" t="s">
        <v>76</v>
      </c>
      <c r="O1514" s="16" t="s">
        <v>76</v>
      </c>
    </row>
    <row r="1515" spans="1:15" hidden="1">
      <c r="A1515" s="15">
        <v>1670</v>
      </c>
      <c r="B1515" s="16">
        <v>301</v>
      </c>
      <c r="C1515" s="17" t="s">
        <v>64</v>
      </c>
      <c r="D1515" s="18">
        <v>1148707214</v>
      </c>
      <c r="E1515" s="18">
        <v>1148707214</v>
      </c>
      <c r="F1515" s="18">
        <v>1148707214</v>
      </c>
      <c r="G1515" s="17" t="s">
        <v>7218</v>
      </c>
      <c r="H1515" s="16" t="s">
        <v>3597</v>
      </c>
      <c r="I1515" s="35" t="s">
        <v>3598</v>
      </c>
      <c r="J1515" s="16" t="s">
        <v>74</v>
      </c>
      <c r="K1515" s="16" t="s">
        <v>3599</v>
      </c>
      <c r="L1515" s="16" t="s">
        <v>3600</v>
      </c>
      <c r="M1515" s="16" t="s">
        <v>1359</v>
      </c>
      <c r="N1515" s="16" t="s">
        <v>3752</v>
      </c>
      <c r="O1515" s="16" t="s">
        <v>1361</v>
      </c>
    </row>
    <row r="1516" spans="1:15" hidden="1">
      <c r="A1516" s="15">
        <v>1671</v>
      </c>
      <c r="B1516" s="16">
        <v>301</v>
      </c>
      <c r="C1516" s="17" t="s">
        <v>64</v>
      </c>
      <c r="D1516" s="18">
        <v>1148956618</v>
      </c>
      <c r="E1516" s="18">
        <v>1148956618</v>
      </c>
      <c r="F1516" s="18">
        <v>1148956618</v>
      </c>
      <c r="G1516" s="17" t="s">
        <v>7222</v>
      </c>
      <c r="H1516" s="16" t="s">
        <v>3597</v>
      </c>
      <c r="I1516" s="35" t="s">
        <v>3598</v>
      </c>
      <c r="J1516" s="16" t="s">
        <v>74</v>
      </c>
      <c r="K1516" s="16" t="s">
        <v>3599</v>
      </c>
      <c r="L1516" s="16" t="s">
        <v>3600</v>
      </c>
      <c r="M1516" s="16" t="s">
        <v>76</v>
      </c>
      <c r="N1516" s="16" t="s">
        <v>76</v>
      </c>
      <c r="O1516" s="16" t="s">
        <v>76</v>
      </c>
    </row>
    <row r="1517" spans="1:15" hidden="1">
      <c r="A1517" s="15">
        <v>1672</v>
      </c>
      <c r="B1517" s="16">
        <v>301</v>
      </c>
      <c r="C1517" s="17" t="s">
        <v>64</v>
      </c>
      <c r="D1517" s="18">
        <v>5166431</v>
      </c>
      <c r="E1517" s="18">
        <v>5166431</v>
      </c>
      <c r="F1517" s="18">
        <v>5166431</v>
      </c>
      <c r="G1517" s="17" t="s">
        <v>7226</v>
      </c>
      <c r="H1517" s="16" t="s">
        <v>3597</v>
      </c>
      <c r="I1517" s="35" t="s">
        <v>3598</v>
      </c>
      <c r="J1517" s="16" t="s">
        <v>74</v>
      </c>
      <c r="K1517" s="16" t="s">
        <v>3599</v>
      </c>
      <c r="L1517" s="16" t="s">
        <v>3600</v>
      </c>
      <c r="M1517" s="16" t="s">
        <v>76</v>
      </c>
      <c r="N1517" s="16" t="s">
        <v>76</v>
      </c>
      <c r="O1517" s="16" t="s">
        <v>76</v>
      </c>
    </row>
    <row r="1518" spans="1:15" hidden="1">
      <c r="A1518" s="15">
        <v>1673</v>
      </c>
      <c r="B1518" s="16">
        <v>301</v>
      </c>
      <c r="C1518" s="17" t="s">
        <v>64</v>
      </c>
      <c r="D1518" s="18">
        <v>1148956633</v>
      </c>
      <c r="E1518" s="18">
        <v>1148956633</v>
      </c>
      <c r="F1518" s="18">
        <v>1148956633</v>
      </c>
      <c r="G1518" s="17" t="s">
        <v>7231</v>
      </c>
      <c r="H1518" s="16" t="s">
        <v>3597</v>
      </c>
      <c r="I1518" s="35" t="s">
        <v>3598</v>
      </c>
      <c r="J1518" s="16" t="s">
        <v>74</v>
      </c>
      <c r="K1518" s="16" t="s">
        <v>3599</v>
      </c>
      <c r="L1518" s="16" t="s">
        <v>3600</v>
      </c>
      <c r="M1518" s="16" t="s">
        <v>76</v>
      </c>
      <c r="N1518" s="16" t="s">
        <v>76</v>
      </c>
      <c r="O1518" s="16" t="s">
        <v>76</v>
      </c>
    </row>
    <row r="1519" spans="1:15" hidden="1">
      <c r="A1519" s="15">
        <v>1674</v>
      </c>
      <c r="B1519" s="16">
        <v>301</v>
      </c>
      <c r="C1519" s="17" t="s">
        <v>64</v>
      </c>
      <c r="D1519" s="18">
        <v>1148956645</v>
      </c>
      <c r="E1519" s="18">
        <v>1148956645</v>
      </c>
      <c r="F1519" s="18">
        <v>1148956645</v>
      </c>
      <c r="G1519" s="17" t="s">
        <v>7237</v>
      </c>
      <c r="H1519" s="16" t="s">
        <v>3597</v>
      </c>
      <c r="I1519" s="35" t="s">
        <v>3598</v>
      </c>
      <c r="J1519" s="16" t="s">
        <v>74</v>
      </c>
      <c r="K1519" s="16" t="s">
        <v>3599</v>
      </c>
      <c r="L1519" s="16" t="s">
        <v>3600</v>
      </c>
      <c r="M1519" s="16" t="s">
        <v>145</v>
      </c>
      <c r="N1519" s="16" t="s">
        <v>3668</v>
      </c>
      <c r="O1519" s="16" t="s">
        <v>147</v>
      </c>
    </row>
    <row r="1520" spans="1:15" hidden="1">
      <c r="A1520" s="15">
        <v>1675</v>
      </c>
      <c r="B1520" s="16">
        <v>301</v>
      </c>
      <c r="C1520" s="17" t="s">
        <v>64</v>
      </c>
      <c r="D1520" s="18">
        <v>1148956647</v>
      </c>
      <c r="E1520" s="18">
        <v>1148956647</v>
      </c>
      <c r="F1520" s="18">
        <v>1148956647</v>
      </c>
      <c r="G1520" s="17" t="s">
        <v>7242</v>
      </c>
      <c r="H1520" s="16" t="s">
        <v>3597</v>
      </c>
      <c r="I1520" s="35" t="s">
        <v>3598</v>
      </c>
      <c r="J1520" s="16" t="s">
        <v>74</v>
      </c>
      <c r="K1520" s="16" t="s">
        <v>3599</v>
      </c>
      <c r="L1520" s="16" t="s">
        <v>3600</v>
      </c>
      <c r="M1520" s="16" t="s">
        <v>145</v>
      </c>
      <c r="N1520" s="16" t="s">
        <v>4889</v>
      </c>
      <c r="O1520" s="16" t="s">
        <v>559</v>
      </c>
    </row>
    <row r="1521" spans="1:15" hidden="1">
      <c r="A1521" s="15">
        <v>1676</v>
      </c>
      <c r="B1521" s="16">
        <v>301</v>
      </c>
      <c r="C1521" s="17" t="s">
        <v>112</v>
      </c>
      <c r="D1521" s="18">
        <v>1148956648</v>
      </c>
      <c r="E1521" s="18">
        <v>1148956648</v>
      </c>
      <c r="F1521" s="18">
        <v>1148956648</v>
      </c>
      <c r="G1521" s="17" t="s">
        <v>7246</v>
      </c>
      <c r="H1521" s="16" t="s">
        <v>3597</v>
      </c>
      <c r="I1521" s="35" t="s">
        <v>3598</v>
      </c>
      <c r="J1521" s="16" t="s">
        <v>74</v>
      </c>
      <c r="K1521" s="16" t="s">
        <v>3599</v>
      </c>
      <c r="L1521" s="16" t="s">
        <v>3600</v>
      </c>
      <c r="M1521" s="16" t="s">
        <v>145</v>
      </c>
      <c r="N1521" s="16" t="s">
        <v>4889</v>
      </c>
      <c r="O1521" s="16" t="s">
        <v>559</v>
      </c>
    </row>
    <row r="1522" spans="1:15">
      <c r="A1522" s="15">
        <v>1677</v>
      </c>
      <c r="B1522" s="16">
        <v>301</v>
      </c>
      <c r="C1522" s="17" t="s">
        <v>112</v>
      </c>
      <c r="D1522" s="18">
        <v>1148956673</v>
      </c>
      <c r="E1522" s="18" t="e">
        <v>#N/A</v>
      </c>
      <c r="F1522" s="18">
        <v>1148956673</v>
      </c>
      <c r="G1522" s="17" t="s">
        <v>7249</v>
      </c>
      <c r="H1522" s="16" t="s">
        <v>3597</v>
      </c>
      <c r="I1522" s="35" t="s">
        <v>3598</v>
      </c>
      <c r="J1522" s="16" t="s">
        <v>74</v>
      </c>
      <c r="K1522" s="16" t="s">
        <v>3599</v>
      </c>
      <c r="L1522" s="16" t="s">
        <v>3600</v>
      </c>
      <c r="M1522" s="16" t="s">
        <v>421</v>
      </c>
      <c r="N1522" s="16" t="s">
        <v>581</v>
      </c>
      <c r="O1522" s="16" t="s">
        <v>582</v>
      </c>
    </row>
    <row r="1523" spans="1:15" hidden="1">
      <c r="A1523" s="15">
        <v>1678</v>
      </c>
      <c r="B1523" s="16">
        <v>301</v>
      </c>
      <c r="C1523" s="17" t="s">
        <v>64</v>
      </c>
      <c r="D1523" s="18">
        <v>1148956675</v>
      </c>
      <c r="E1523" s="18">
        <v>1148956675</v>
      </c>
      <c r="F1523" s="18">
        <v>1148956675</v>
      </c>
      <c r="G1523" s="17" t="s">
        <v>7252</v>
      </c>
      <c r="H1523" s="16" t="s">
        <v>3597</v>
      </c>
      <c r="I1523" s="35" t="s">
        <v>3598</v>
      </c>
      <c r="J1523" s="16" t="s">
        <v>74</v>
      </c>
      <c r="K1523" s="16" t="s">
        <v>3599</v>
      </c>
      <c r="L1523" s="16" t="s">
        <v>3600</v>
      </c>
      <c r="M1523" s="16" t="s">
        <v>478</v>
      </c>
      <c r="N1523" s="16" t="s">
        <v>771</v>
      </c>
      <c r="O1523" s="16" t="s">
        <v>772</v>
      </c>
    </row>
    <row r="1524" spans="1:15" hidden="1">
      <c r="A1524" s="15">
        <v>1679</v>
      </c>
      <c r="B1524" s="16">
        <v>301</v>
      </c>
      <c r="C1524" s="17" t="s">
        <v>64</v>
      </c>
      <c r="D1524" s="18">
        <v>1148956715</v>
      </c>
      <c r="E1524" s="18">
        <v>1148956715</v>
      </c>
      <c r="F1524" s="18">
        <v>1148956715</v>
      </c>
      <c r="G1524" s="17" t="s">
        <v>7255</v>
      </c>
      <c r="H1524" s="16" t="s">
        <v>3597</v>
      </c>
      <c r="I1524" s="35" t="s">
        <v>3598</v>
      </c>
      <c r="J1524" s="16" t="s">
        <v>74</v>
      </c>
      <c r="K1524" s="16" t="s">
        <v>3599</v>
      </c>
      <c r="L1524" s="16" t="s">
        <v>3600</v>
      </c>
      <c r="M1524" s="16" t="s">
        <v>145</v>
      </c>
      <c r="N1524" s="16" t="s">
        <v>5853</v>
      </c>
      <c r="O1524" s="16" t="s">
        <v>147</v>
      </c>
    </row>
    <row r="1525" spans="1:15" hidden="1">
      <c r="A1525" s="15">
        <v>1680</v>
      </c>
      <c r="B1525" s="16">
        <v>301</v>
      </c>
      <c r="C1525" s="17" t="s">
        <v>64</v>
      </c>
      <c r="D1525" s="18">
        <v>1214464755</v>
      </c>
      <c r="E1525" s="18">
        <v>1214464755</v>
      </c>
      <c r="F1525" s="18">
        <v>1214464755</v>
      </c>
      <c r="G1525" s="17" t="s">
        <v>7258</v>
      </c>
      <c r="H1525" s="16" t="s">
        <v>3597</v>
      </c>
      <c r="I1525" s="35" t="s">
        <v>3598</v>
      </c>
      <c r="J1525" s="16" t="s">
        <v>74</v>
      </c>
      <c r="K1525" s="16" t="s">
        <v>3599</v>
      </c>
      <c r="L1525" s="16" t="s">
        <v>3600</v>
      </c>
      <c r="M1525" s="16" t="s">
        <v>671</v>
      </c>
      <c r="N1525" s="16" t="s">
        <v>5849</v>
      </c>
      <c r="O1525" s="16" t="s">
        <v>692</v>
      </c>
    </row>
    <row r="1526" spans="1:15" hidden="1">
      <c r="A1526" s="15">
        <v>1681</v>
      </c>
      <c r="B1526" s="16">
        <v>301</v>
      </c>
      <c r="C1526" s="17" t="s">
        <v>64</v>
      </c>
      <c r="D1526" s="18">
        <v>1148956728</v>
      </c>
      <c r="E1526" s="18">
        <v>1148956728</v>
      </c>
      <c r="F1526" s="18">
        <v>1148956728</v>
      </c>
      <c r="G1526" s="17" t="s">
        <v>7261</v>
      </c>
      <c r="H1526" s="16" t="s">
        <v>3597</v>
      </c>
      <c r="I1526" s="35" t="s">
        <v>3598</v>
      </c>
      <c r="J1526" s="16" t="s">
        <v>74</v>
      </c>
      <c r="K1526" s="16" t="s">
        <v>3599</v>
      </c>
      <c r="L1526" s="16" t="s">
        <v>3600</v>
      </c>
      <c r="M1526" s="16" t="s">
        <v>145</v>
      </c>
      <c r="N1526" s="16" t="s">
        <v>3668</v>
      </c>
      <c r="O1526" s="16" t="s">
        <v>147</v>
      </c>
    </row>
    <row r="1527" spans="1:15" hidden="1">
      <c r="A1527" s="15">
        <v>1682</v>
      </c>
      <c r="B1527" s="16">
        <v>301</v>
      </c>
      <c r="C1527" s="17" t="s">
        <v>64</v>
      </c>
      <c r="D1527" s="18">
        <v>1148956761</v>
      </c>
      <c r="E1527" s="18">
        <v>1148956761</v>
      </c>
      <c r="F1527" s="18">
        <v>1148956761</v>
      </c>
      <c r="G1527" s="17" t="s">
        <v>7265</v>
      </c>
      <c r="H1527" s="16" t="s">
        <v>3597</v>
      </c>
      <c r="I1527" s="35" t="s">
        <v>3598</v>
      </c>
      <c r="J1527" s="16" t="s">
        <v>74</v>
      </c>
      <c r="K1527" s="16" t="s">
        <v>3599</v>
      </c>
      <c r="L1527" s="16" t="s">
        <v>3600</v>
      </c>
      <c r="M1527" s="16" t="s">
        <v>433</v>
      </c>
      <c r="N1527" s="16" t="s">
        <v>662</v>
      </c>
      <c r="O1527" s="16" t="s">
        <v>663</v>
      </c>
    </row>
    <row r="1528" spans="1:15" hidden="1">
      <c r="A1528" s="15">
        <v>1683</v>
      </c>
      <c r="B1528" s="16">
        <v>301</v>
      </c>
      <c r="C1528" s="17" t="s">
        <v>112</v>
      </c>
      <c r="D1528" s="18">
        <v>1148956772</v>
      </c>
      <c r="E1528" s="18">
        <v>1148956772</v>
      </c>
      <c r="F1528" s="18">
        <v>1148956772</v>
      </c>
      <c r="G1528" s="17" t="s">
        <v>7269</v>
      </c>
      <c r="H1528" s="16" t="s">
        <v>3597</v>
      </c>
      <c r="I1528" s="35" t="s">
        <v>3598</v>
      </c>
      <c r="J1528" s="16" t="s">
        <v>74</v>
      </c>
      <c r="K1528" s="16" t="s">
        <v>3599</v>
      </c>
      <c r="L1528" s="16" t="s">
        <v>3600</v>
      </c>
      <c r="M1528" s="16" t="s">
        <v>76</v>
      </c>
      <c r="N1528" s="16" t="s">
        <v>76</v>
      </c>
      <c r="O1528" s="16" t="s">
        <v>76</v>
      </c>
    </row>
    <row r="1529" spans="1:15" hidden="1">
      <c r="A1529" s="15">
        <v>1684</v>
      </c>
      <c r="B1529" s="16">
        <v>301</v>
      </c>
      <c r="C1529" s="17" t="s">
        <v>112</v>
      </c>
      <c r="D1529" s="18">
        <v>1148956781</v>
      </c>
      <c r="E1529" s="18">
        <v>1148956781</v>
      </c>
      <c r="F1529" s="18">
        <v>1148956781</v>
      </c>
      <c r="G1529" s="17" t="s">
        <v>7272</v>
      </c>
      <c r="H1529" s="16" t="s">
        <v>3597</v>
      </c>
      <c r="I1529" s="35" t="s">
        <v>3598</v>
      </c>
      <c r="J1529" s="16" t="s">
        <v>74</v>
      </c>
      <c r="K1529" s="16" t="s">
        <v>3599</v>
      </c>
      <c r="L1529" s="16" t="s">
        <v>3600</v>
      </c>
      <c r="M1529" s="16" t="s">
        <v>76</v>
      </c>
      <c r="N1529" s="16" t="s">
        <v>7274</v>
      </c>
      <c r="O1529" s="16" t="s">
        <v>3702</v>
      </c>
    </row>
    <row r="1530" spans="1:15" hidden="1">
      <c r="A1530" s="15">
        <v>1685</v>
      </c>
      <c r="B1530" s="16">
        <v>301</v>
      </c>
      <c r="C1530" s="17" t="s">
        <v>112</v>
      </c>
      <c r="D1530" s="18">
        <v>1148956790</v>
      </c>
      <c r="E1530" s="18">
        <v>1148956790</v>
      </c>
      <c r="F1530" s="18">
        <v>1148956790</v>
      </c>
      <c r="G1530" s="17" t="s">
        <v>7279</v>
      </c>
      <c r="H1530" s="16" t="s">
        <v>3597</v>
      </c>
      <c r="I1530" s="35" t="s">
        <v>3598</v>
      </c>
      <c r="J1530" s="16" t="s">
        <v>74</v>
      </c>
      <c r="K1530" s="16" t="s">
        <v>3599</v>
      </c>
      <c r="L1530" s="16" t="s">
        <v>3600</v>
      </c>
      <c r="M1530" s="16" t="s">
        <v>421</v>
      </c>
      <c r="N1530" s="16" t="s">
        <v>2300</v>
      </c>
      <c r="O1530" s="16" t="s">
        <v>423</v>
      </c>
    </row>
    <row r="1531" spans="1:15" hidden="1">
      <c r="A1531" s="15">
        <v>1686</v>
      </c>
      <c r="B1531" s="16">
        <v>301</v>
      </c>
      <c r="C1531" s="17" t="s">
        <v>64</v>
      </c>
      <c r="D1531" s="18">
        <v>1148956794</v>
      </c>
      <c r="E1531" s="18">
        <v>1148956794</v>
      </c>
      <c r="F1531" s="18">
        <v>1148956794</v>
      </c>
      <c r="G1531" s="17" t="s">
        <v>7282</v>
      </c>
      <c r="H1531" s="16" t="s">
        <v>3597</v>
      </c>
      <c r="I1531" s="35" t="s">
        <v>3598</v>
      </c>
      <c r="J1531" s="16" t="s">
        <v>74</v>
      </c>
      <c r="K1531" s="16" t="s">
        <v>3599</v>
      </c>
      <c r="L1531" s="16" t="s">
        <v>3600</v>
      </c>
      <c r="M1531" s="16" t="s">
        <v>421</v>
      </c>
      <c r="N1531" s="16" t="s">
        <v>2300</v>
      </c>
      <c r="O1531" s="16" t="s">
        <v>423</v>
      </c>
    </row>
    <row r="1532" spans="1:15">
      <c r="A1532" s="15">
        <v>1687</v>
      </c>
      <c r="B1532" s="16">
        <v>301</v>
      </c>
      <c r="C1532" s="17" t="s">
        <v>64</v>
      </c>
      <c r="D1532" s="18">
        <v>1148956806</v>
      </c>
      <c r="E1532" s="18" t="e">
        <v>#N/A</v>
      </c>
      <c r="F1532" s="18">
        <v>1148956806</v>
      </c>
      <c r="G1532" s="17" t="s">
        <v>7285</v>
      </c>
      <c r="H1532" s="16" t="s">
        <v>3597</v>
      </c>
      <c r="I1532" s="35" t="s">
        <v>3598</v>
      </c>
      <c r="J1532" s="16" t="s">
        <v>74</v>
      </c>
      <c r="K1532" s="16" t="s">
        <v>3599</v>
      </c>
      <c r="L1532" s="16" t="s">
        <v>3600</v>
      </c>
      <c r="M1532" s="16" t="s">
        <v>76</v>
      </c>
      <c r="N1532" s="16" t="s">
        <v>76</v>
      </c>
      <c r="O1532" s="16" t="s">
        <v>76</v>
      </c>
    </row>
    <row r="1533" spans="1:15" hidden="1">
      <c r="A1533" s="15">
        <v>1688</v>
      </c>
      <c r="B1533" s="16">
        <v>301</v>
      </c>
      <c r="C1533" s="17" t="s">
        <v>112</v>
      </c>
      <c r="D1533" s="18">
        <v>1148956814</v>
      </c>
      <c r="E1533" s="18">
        <v>1148956814</v>
      </c>
      <c r="F1533" s="18">
        <v>1148956814</v>
      </c>
      <c r="G1533" s="17" t="s">
        <v>7289</v>
      </c>
      <c r="H1533" s="16" t="s">
        <v>3597</v>
      </c>
      <c r="I1533" s="35" t="s">
        <v>3598</v>
      </c>
      <c r="J1533" s="16" t="s">
        <v>74</v>
      </c>
      <c r="K1533" s="16" t="s">
        <v>3599</v>
      </c>
      <c r="L1533" s="16" t="s">
        <v>3600</v>
      </c>
      <c r="M1533" s="16" t="s">
        <v>421</v>
      </c>
      <c r="N1533" s="16" t="s">
        <v>3981</v>
      </c>
      <c r="O1533" s="16" t="s">
        <v>423</v>
      </c>
    </row>
    <row r="1534" spans="1:15">
      <c r="A1534" s="15">
        <v>1689</v>
      </c>
      <c r="B1534" s="16">
        <v>301</v>
      </c>
      <c r="C1534" s="17" t="s">
        <v>64</v>
      </c>
      <c r="D1534" s="18">
        <v>1148956820</v>
      </c>
      <c r="E1534" s="18" t="e">
        <v>#N/A</v>
      </c>
      <c r="F1534" s="18">
        <v>1148956820</v>
      </c>
      <c r="G1534" s="17" t="s">
        <v>7293</v>
      </c>
      <c r="H1534" s="16" t="s">
        <v>3597</v>
      </c>
      <c r="I1534" s="35" t="s">
        <v>3598</v>
      </c>
      <c r="J1534" s="16" t="s">
        <v>74</v>
      </c>
      <c r="K1534" s="16" t="s">
        <v>3599</v>
      </c>
      <c r="L1534" s="16" t="s">
        <v>3600</v>
      </c>
      <c r="M1534" s="16" t="s">
        <v>421</v>
      </c>
      <c r="N1534" s="16" t="s">
        <v>2300</v>
      </c>
      <c r="O1534" s="16" t="s">
        <v>423</v>
      </c>
    </row>
    <row r="1535" spans="1:15" hidden="1">
      <c r="A1535" s="15">
        <v>1690</v>
      </c>
      <c r="B1535" s="16">
        <v>301</v>
      </c>
      <c r="C1535" s="17" t="s">
        <v>112</v>
      </c>
      <c r="D1535" s="18">
        <v>1148956829</v>
      </c>
      <c r="E1535" s="18">
        <v>1148956829</v>
      </c>
      <c r="F1535" s="18">
        <v>1148956829</v>
      </c>
      <c r="G1535" s="17" t="s">
        <v>7297</v>
      </c>
      <c r="H1535" s="16" t="s">
        <v>3597</v>
      </c>
      <c r="I1535" s="35" t="s">
        <v>3598</v>
      </c>
      <c r="J1535" s="16" t="s">
        <v>74</v>
      </c>
      <c r="K1535" s="16" t="s">
        <v>3599</v>
      </c>
      <c r="L1535" s="16" t="s">
        <v>3600</v>
      </c>
      <c r="M1535" s="16" t="s">
        <v>421</v>
      </c>
      <c r="N1535" s="16" t="s">
        <v>2300</v>
      </c>
      <c r="O1535" s="16" t="s">
        <v>423</v>
      </c>
    </row>
    <row r="1536" spans="1:15" hidden="1">
      <c r="A1536" s="15">
        <v>1691</v>
      </c>
      <c r="B1536" s="16">
        <v>301</v>
      </c>
      <c r="C1536" s="17" t="s">
        <v>112</v>
      </c>
      <c r="D1536" s="18">
        <v>1148956831</v>
      </c>
      <c r="E1536" s="18">
        <v>1148956831</v>
      </c>
      <c r="F1536" s="18">
        <v>1148956831</v>
      </c>
      <c r="G1536" s="17" t="s">
        <v>7300</v>
      </c>
      <c r="H1536" s="16" t="s">
        <v>3597</v>
      </c>
      <c r="I1536" s="35" t="s">
        <v>3598</v>
      </c>
      <c r="J1536" s="16" t="s">
        <v>74</v>
      </c>
      <c r="K1536" s="16" t="s">
        <v>3599</v>
      </c>
      <c r="L1536" s="16" t="s">
        <v>3600</v>
      </c>
      <c r="M1536" s="16" t="s">
        <v>421</v>
      </c>
      <c r="N1536" s="16" t="s">
        <v>3649</v>
      </c>
      <c r="O1536" s="16" t="s">
        <v>545</v>
      </c>
    </row>
    <row r="1537" spans="1:15" hidden="1">
      <c r="A1537" s="15">
        <v>1692</v>
      </c>
      <c r="B1537" s="16">
        <v>301</v>
      </c>
      <c r="C1537" s="17" t="s">
        <v>64</v>
      </c>
      <c r="D1537" s="289">
        <v>1007183250</v>
      </c>
      <c r="E1537" s="289">
        <v>1007183250</v>
      </c>
      <c r="F1537" s="289">
        <v>1007183250</v>
      </c>
      <c r="G1537" s="86" t="s">
        <v>7302</v>
      </c>
      <c r="H1537" s="16" t="s">
        <v>3597</v>
      </c>
      <c r="I1537" s="35" t="s">
        <v>3598</v>
      </c>
      <c r="J1537" s="16" t="s">
        <v>74</v>
      </c>
      <c r="K1537" s="16" t="s">
        <v>3599</v>
      </c>
      <c r="L1537" s="16" t="s">
        <v>3600</v>
      </c>
      <c r="M1537" s="16" t="s">
        <v>190</v>
      </c>
      <c r="N1537" s="16" t="s">
        <v>645</v>
      </c>
      <c r="O1537" s="16" t="s">
        <v>646</v>
      </c>
    </row>
    <row r="1538" spans="1:15" hidden="1">
      <c r="A1538" s="15">
        <v>1693</v>
      </c>
      <c r="B1538" s="16">
        <v>301</v>
      </c>
      <c r="C1538" s="17" t="s">
        <v>64</v>
      </c>
      <c r="D1538" s="18">
        <v>1148956837</v>
      </c>
      <c r="E1538" s="18">
        <v>1148956837</v>
      </c>
      <c r="F1538" s="18">
        <v>1148956837</v>
      </c>
      <c r="G1538" s="17" t="s">
        <v>7307</v>
      </c>
      <c r="H1538" s="16" t="s">
        <v>3597</v>
      </c>
      <c r="I1538" s="35" t="s">
        <v>3598</v>
      </c>
      <c r="J1538" s="16" t="s">
        <v>74</v>
      </c>
      <c r="K1538" s="16" t="s">
        <v>3599</v>
      </c>
      <c r="L1538" s="16" t="s">
        <v>3600</v>
      </c>
      <c r="M1538" s="16" t="s">
        <v>421</v>
      </c>
      <c r="N1538" s="16" t="s">
        <v>7309</v>
      </c>
      <c r="O1538" s="16" t="s">
        <v>2070</v>
      </c>
    </row>
    <row r="1539" spans="1:15">
      <c r="A1539" s="15">
        <v>1694</v>
      </c>
      <c r="B1539" s="16">
        <v>301</v>
      </c>
      <c r="C1539" s="17" t="s">
        <v>64</v>
      </c>
      <c r="D1539" s="18">
        <v>11203409</v>
      </c>
      <c r="E1539" s="18" t="e">
        <v>#N/A</v>
      </c>
      <c r="F1539" s="18">
        <v>11203409</v>
      </c>
      <c r="G1539" s="17" t="s">
        <v>7312</v>
      </c>
      <c r="H1539" s="16" t="s">
        <v>3597</v>
      </c>
      <c r="I1539" s="35" t="s">
        <v>3598</v>
      </c>
      <c r="J1539" s="16" t="s">
        <v>74</v>
      </c>
      <c r="K1539" s="16" t="s">
        <v>3599</v>
      </c>
      <c r="L1539" s="16" t="s">
        <v>3600</v>
      </c>
      <c r="M1539" s="16" t="s">
        <v>76</v>
      </c>
      <c r="N1539" s="16" t="s">
        <v>76</v>
      </c>
      <c r="O1539" s="16" t="s">
        <v>76</v>
      </c>
    </row>
    <row r="1540" spans="1:15" hidden="1">
      <c r="A1540" s="15">
        <v>1695</v>
      </c>
      <c r="B1540" s="16">
        <v>301</v>
      </c>
      <c r="C1540" s="17" t="s">
        <v>112</v>
      </c>
      <c r="D1540" s="18">
        <v>1148956848</v>
      </c>
      <c r="E1540" s="18">
        <v>1148956848</v>
      </c>
      <c r="F1540" s="18">
        <v>1148956848</v>
      </c>
      <c r="G1540" s="17" t="s">
        <v>7317</v>
      </c>
      <c r="H1540" s="16" t="s">
        <v>3597</v>
      </c>
      <c r="I1540" s="35" t="s">
        <v>3598</v>
      </c>
      <c r="J1540" s="16" t="s">
        <v>74</v>
      </c>
      <c r="K1540" s="16" t="s">
        <v>3599</v>
      </c>
      <c r="L1540" s="16" t="s">
        <v>3600</v>
      </c>
      <c r="M1540" s="16" t="s">
        <v>421</v>
      </c>
      <c r="N1540" s="16" t="s">
        <v>2300</v>
      </c>
      <c r="O1540" s="16" t="s">
        <v>423</v>
      </c>
    </row>
    <row r="1541" spans="1:15" hidden="1">
      <c r="A1541" s="15">
        <v>1696</v>
      </c>
      <c r="B1541" s="16">
        <v>301</v>
      </c>
      <c r="C1541" s="17" t="s">
        <v>64</v>
      </c>
      <c r="D1541" s="18">
        <v>1148956852</v>
      </c>
      <c r="E1541" s="18">
        <v>1148956852</v>
      </c>
      <c r="F1541" s="18">
        <v>1148956852</v>
      </c>
      <c r="G1541" s="17" t="s">
        <v>7321</v>
      </c>
      <c r="H1541" s="16" t="s">
        <v>3597</v>
      </c>
      <c r="I1541" s="35" t="s">
        <v>3598</v>
      </c>
      <c r="J1541" s="16" t="s">
        <v>74</v>
      </c>
      <c r="K1541" s="16" t="s">
        <v>3599</v>
      </c>
      <c r="L1541" s="16" t="s">
        <v>3600</v>
      </c>
      <c r="M1541" s="16" t="s">
        <v>421</v>
      </c>
      <c r="N1541" s="16" t="s">
        <v>2300</v>
      </c>
      <c r="O1541" s="16" t="s">
        <v>423</v>
      </c>
    </row>
    <row r="1542" spans="1:15" hidden="1">
      <c r="A1542" s="15">
        <v>1697</v>
      </c>
      <c r="B1542" s="16">
        <v>301</v>
      </c>
      <c r="C1542" s="17" t="s">
        <v>64</v>
      </c>
      <c r="D1542" s="18">
        <v>1148956891</v>
      </c>
      <c r="E1542" s="18">
        <v>1148956891</v>
      </c>
      <c r="F1542" s="18">
        <v>1148956891</v>
      </c>
      <c r="G1542" s="17" t="s">
        <v>7323</v>
      </c>
      <c r="H1542" s="16" t="s">
        <v>3597</v>
      </c>
      <c r="I1542" s="35" t="s">
        <v>3598</v>
      </c>
      <c r="J1542" s="16" t="s">
        <v>74</v>
      </c>
      <c r="K1542" s="16" t="s">
        <v>3599</v>
      </c>
      <c r="L1542" s="16" t="s">
        <v>3600</v>
      </c>
      <c r="M1542" s="16" t="s">
        <v>671</v>
      </c>
      <c r="N1542" s="16" t="s">
        <v>691</v>
      </c>
      <c r="O1542" s="16" t="s">
        <v>692</v>
      </c>
    </row>
    <row r="1543" spans="1:15" hidden="1">
      <c r="A1543" s="15">
        <v>1698</v>
      </c>
      <c r="B1543" s="16">
        <v>301</v>
      </c>
      <c r="C1543" s="17" t="s">
        <v>112</v>
      </c>
      <c r="D1543" s="18">
        <v>1148956898</v>
      </c>
      <c r="E1543" s="18">
        <v>1148956898</v>
      </c>
      <c r="F1543" s="18">
        <v>1148956898</v>
      </c>
      <c r="G1543" s="17" t="s">
        <v>7326</v>
      </c>
      <c r="H1543" s="16" t="s">
        <v>3597</v>
      </c>
      <c r="I1543" s="35" t="s">
        <v>3598</v>
      </c>
      <c r="J1543" s="16" t="s">
        <v>74</v>
      </c>
      <c r="K1543" s="16" t="s">
        <v>3599</v>
      </c>
      <c r="L1543" s="16" t="s">
        <v>3600</v>
      </c>
      <c r="M1543" s="16" t="s">
        <v>478</v>
      </c>
      <c r="N1543" s="16" t="s">
        <v>771</v>
      </c>
      <c r="O1543" s="16" t="s">
        <v>772</v>
      </c>
    </row>
    <row r="1544" spans="1:15" hidden="1">
      <c r="A1544" s="15">
        <v>1699</v>
      </c>
      <c r="B1544" s="16">
        <v>301</v>
      </c>
      <c r="C1544" s="17" t="s">
        <v>112</v>
      </c>
      <c r="D1544" s="18">
        <v>1148956899</v>
      </c>
      <c r="E1544" s="18">
        <v>1148956899</v>
      </c>
      <c r="F1544" s="18">
        <v>1148956899</v>
      </c>
      <c r="G1544" s="17" t="s">
        <v>7329</v>
      </c>
      <c r="H1544" s="16" t="s">
        <v>3597</v>
      </c>
      <c r="I1544" s="35" t="s">
        <v>3598</v>
      </c>
      <c r="J1544" s="16" t="s">
        <v>74</v>
      </c>
      <c r="K1544" s="16" t="s">
        <v>3599</v>
      </c>
      <c r="L1544" s="16" t="s">
        <v>3600</v>
      </c>
      <c r="M1544" s="16" t="s">
        <v>76</v>
      </c>
      <c r="N1544" s="16" t="s">
        <v>76</v>
      </c>
      <c r="O1544" s="16" t="s">
        <v>76</v>
      </c>
    </row>
    <row r="1545" spans="1:15" hidden="1">
      <c r="A1545" s="15">
        <v>1700</v>
      </c>
      <c r="B1545" s="16">
        <v>301</v>
      </c>
      <c r="C1545" s="17" t="s">
        <v>64</v>
      </c>
      <c r="D1545" s="18">
        <v>1148956915</v>
      </c>
      <c r="E1545" s="18">
        <v>1148956915</v>
      </c>
      <c r="F1545" s="18">
        <v>1148956915</v>
      </c>
      <c r="G1545" s="17" t="s">
        <v>7332</v>
      </c>
      <c r="H1545" s="16" t="s">
        <v>3597</v>
      </c>
      <c r="I1545" s="35" t="s">
        <v>3598</v>
      </c>
      <c r="J1545" s="16" t="s">
        <v>74</v>
      </c>
      <c r="K1545" s="16" t="s">
        <v>3599</v>
      </c>
      <c r="L1545" s="16" t="s">
        <v>3600</v>
      </c>
      <c r="M1545" s="16" t="s">
        <v>76</v>
      </c>
      <c r="N1545" s="16" t="s">
        <v>76</v>
      </c>
      <c r="O1545" s="16" t="s">
        <v>76</v>
      </c>
    </row>
    <row r="1546" spans="1:15" ht="22.5" hidden="1">
      <c r="A1546" s="15">
        <v>1701</v>
      </c>
      <c r="B1546" s="16">
        <v>301</v>
      </c>
      <c r="C1546" s="17" t="s">
        <v>64</v>
      </c>
      <c r="D1546" s="18">
        <v>1148956916</v>
      </c>
      <c r="E1546" s="18">
        <v>1148956916</v>
      </c>
      <c r="F1546" s="18">
        <v>1148956916</v>
      </c>
      <c r="G1546" s="17" t="s">
        <v>7334</v>
      </c>
      <c r="H1546" s="16" t="s">
        <v>3597</v>
      </c>
      <c r="I1546" s="35" t="s">
        <v>3598</v>
      </c>
      <c r="J1546" s="16" t="s">
        <v>74</v>
      </c>
      <c r="K1546" s="16" t="s">
        <v>3599</v>
      </c>
      <c r="L1546" s="16" t="s">
        <v>3600</v>
      </c>
      <c r="M1546" s="16" t="s">
        <v>671</v>
      </c>
      <c r="N1546" s="33" t="s">
        <v>6445</v>
      </c>
      <c r="O1546" s="16" t="s">
        <v>692</v>
      </c>
    </row>
    <row r="1547" spans="1:15" hidden="1">
      <c r="A1547" s="15">
        <v>1702</v>
      </c>
      <c r="B1547" s="16">
        <v>301</v>
      </c>
      <c r="C1547" s="17" t="s">
        <v>64</v>
      </c>
      <c r="D1547" s="18">
        <v>1148956927</v>
      </c>
      <c r="E1547" s="18">
        <v>1148956927</v>
      </c>
      <c r="F1547" s="18">
        <v>1148956927</v>
      </c>
      <c r="G1547" s="17" t="s">
        <v>7337</v>
      </c>
      <c r="H1547" s="16" t="s">
        <v>3597</v>
      </c>
      <c r="I1547" s="35" t="s">
        <v>3598</v>
      </c>
      <c r="J1547" s="16" t="s">
        <v>74</v>
      </c>
      <c r="K1547" s="16" t="s">
        <v>3599</v>
      </c>
      <c r="L1547" s="16" t="s">
        <v>3600</v>
      </c>
      <c r="M1547" s="16" t="s">
        <v>671</v>
      </c>
      <c r="N1547" s="16" t="s">
        <v>3919</v>
      </c>
      <c r="O1547" s="16" t="s">
        <v>692</v>
      </c>
    </row>
    <row r="1548" spans="1:15" hidden="1">
      <c r="A1548" s="15">
        <v>1703</v>
      </c>
      <c r="B1548" s="16">
        <v>301</v>
      </c>
      <c r="C1548" s="17" t="s">
        <v>64</v>
      </c>
      <c r="D1548" s="18">
        <v>1148956937</v>
      </c>
      <c r="E1548" s="18">
        <v>1148956937</v>
      </c>
      <c r="F1548" s="18">
        <v>1148956937</v>
      </c>
      <c r="G1548" s="17" t="s">
        <v>7341</v>
      </c>
      <c r="H1548" s="16" t="s">
        <v>3597</v>
      </c>
      <c r="I1548" s="35" t="s">
        <v>3598</v>
      </c>
      <c r="J1548" s="16" t="s">
        <v>74</v>
      </c>
      <c r="K1548" s="16" t="s">
        <v>3599</v>
      </c>
      <c r="L1548" s="16" t="s">
        <v>3600</v>
      </c>
      <c r="M1548" s="16" t="s">
        <v>671</v>
      </c>
      <c r="N1548" s="16" t="s">
        <v>3919</v>
      </c>
      <c r="O1548" s="16" t="s">
        <v>692</v>
      </c>
    </row>
    <row r="1549" spans="1:15" hidden="1">
      <c r="A1549" s="15">
        <v>1704</v>
      </c>
      <c r="B1549" s="16">
        <v>301</v>
      </c>
      <c r="C1549" s="17" t="s">
        <v>112</v>
      </c>
      <c r="D1549" s="18">
        <v>1060806032</v>
      </c>
      <c r="E1549" s="18">
        <v>1060806032</v>
      </c>
      <c r="F1549" s="18">
        <v>1060806032</v>
      </c>
      <c r="G1549" s="17" t="s">
        <v>7344</v>
      </c>
      <c r="H1549" s="16" t="s">
        <v>3597</v>
      </c>
      <c r="I1549" s="35" t="s">
        <v>3598</v>
      </c>
      <c r="J1549" s="16" t="s">
        <v>74</v>
      </c>
      <c r="K1549" s="16" t="s">
        <v>3599</v>
      </c>
      <c r="L1549" s="16" t="s">
        <v>3600</v>
      </c>
      <c r="M1549" s="16" t="s">
        <v>421</v>
      </c>
      <c r="N1549" s="16" t="s">
        <v>2069</v>
      </c>
      <c r="O1549" s="16" t="s">
        <v>2070</v>
      </c>
    </row>
    <row r="1550" spans="1:15">
      <c r="A1550" s="15">
        <v>1705</v>
      </c>
      <c r="B1550" s="16">
        <v>301</v>
      </c>
      <c r="C1550" s="17" t="s">
        <v>64</v>
      </c>
      <c r="D1550" s="18">
        <v>1148956967</v>
      </c>
      <c r="E1550" s="18" t="e">
        <v>#N/A</v>
      </c>
      <c r="F1550" s="18">
        <v>1148956967</v>
      </c>
      <c r="G1550" s="17" t="s">
        <v>7350</v>
      </c>
      <c r="H1550" s="16" t="s">
        <v>3597</v>
      </c>
      <c r="I1550" s="35" t="s">
        <v>3598</v>
      </c>
      <c r="J1550" s="16" t="s">
        <v>74</v>
      </c>
      <c r="K1550" s="16" t="s">
        <v>3599</v>
      </c>
      <c r="L1550" s="16" t="s">
        <v>3600</v>
      </c>
      <c r="M1550" s="16" t="s">
        <v>671</v>
      </c>
      <c r="N1550" s="16" t="s">
        <v>691</v>
      </c>
      <c r="O1550" s="16" t="s">
        <v>692</v>
      </c>
    </row>
    <row r="1551" spans="1:15" hidden="1">
      <c r="A1551" s="15">
        <v>1706</v>
      </c>
      <c r="B1551" s="16">
        <v>301</v>
      </c>
      <c r="C1551" s="17" t="s">
        <v>64</v>
      </c>
      <c r="D1551" s="18">
        <v>1148956975</v>
      </c>
      <c r="E1551" s="18">
        <v>1148956975</v>
      </c>
      <c r="F1551" s="18">
        <v>1148956975</v>
      </c>
      <c r="G1551" s="17" t="s">
        <v>7354</v>
      </c>
      <c r="H1551" s="16" t="s">
        <v>3597</v>
      </c>
      <c r="I1551" s="35" t="s">
        <v>3598</v>
      </c>
      <c r="J1551" s="16" t="s">
        <v>74</v>
      </c>
      <c r="K1551" s="16" t="s">
        <v>3599</v>
      </c>
      <c r="L1551" s="16" t="s">
        <v>3600</v>
      </c>
      <c r="M1551" s="16" t="s">
        <v>671</v>
      </c>
      <c r="N1551" s="16" t="s">
        <v>4135</v>
      </c>
      <c r="O1551" s="16" t="s">
        <v>3691</v>
      </c>
    </row>
    <row r="1552" spans="1:15" hidden="1">
      <c r="A1552" s="15">
        <v>1707</v>
      </c>
      <c r="B1552" s="16">
        <v>301</v>
      </c>
      <c r="C1552" s="17" t="s">
        <v>64</v>
      </c>
      <c r="D1552" s="18">
        <v>1148956986</v>
      </c>
      <c r="E1552" s="18">
        <v>1148956986</v>
      </c>
      <c r="F1552" s="18">
        <v>1148956986</v>
      </c>
      <c r="G1552" s="17" t="s">
        <v>7357</v>
      </c>
      <c r="H1552" s="16" t="s">
        <v>3597</v>
      </c>
      <c r="I1552" s="35" t="s">
        <v>3598</v>
      </c>
      <c r="J1552" s="16" t="s">
        <v>74</v>
      </c>
      <c r="K1552" s="16" t="s">
        <v>3599</v>
      </c>
      <c r="L1552" s="16" t="s">
        <v>3600</v>
      </c>
      <c r="M1552" s="16" t="s">
        <v>671</v>
      </c>
      <c r="N1552" s="16" t="s">
        <v>3919</v>
      </c>
      <c r="O1552" s="16" t="s">
        <v>692</v>
      </c>
    </row>
    <row r="1553" spans="1:15" hidden="1">
      <c r="A1553" s="15">
        <v>1708</v>
      </c>
      <c r="B1553" s="16">
        <v>301</v>
      </c>
      <c r="C1553" s="17" t="s">
        <v>64</v>
      </c>
      <c r="D1553" s="18">
        <v>1148956987</v>
      </c>
      <c r="E1553" s="18">
        <v>1148956987</v>
      </c>
      <c r="F1553" s="18">
        <v>1148956987</v>
      </c>
      <c r="G1553" s="17" t="s">
        <v>7361</v>
      </c>
      <c r="H1553" s="16" t="s">
        <v>3597</v>
      </c>
      <c r="I1553" s="35" t="s">
        <v>3598</v>
      </c>
      <c r="J1553" s="16" t="s">
        <v>74</v>
      </c>
      <c r="K1553" s="16" t="s">
        <v>3599</v>
      </c>
      <c r="L1553" s="16" t="s">
        <v>3600</v>
      </c>
      <c r="M1553" s="16" t="s">
        <v>671</v>
      </c>
      <c r="N1553" s="16" t="s">
        <v>7363</v>
      </c>
      <c r="O1553" s="16" t="s">
        <v>3691</v>
      </c>
    </row>
    <row r="1554" spans="1:15">
      <c r="A1554" s="15">
        <v>1709</v>
      </c>
      <c r="B1554" s="16">
        <v>301</v>
      </c>
      <c r="C1554" s="17" t="s">
        <v>64</v>
      </c>
      <c r="D1554" s="18">
        <v>1148956989</v>
      </c>
      <c r="E1554" s="18" t="e">
        <v>#N/A</v>
      </c>
      <c r="F1554" s="18">
        <v>1148956989</v>
      </c>
      <c r="G1554" s="17" t="s">
        <v>7366</v>
      </c>
      <c r="H1554" s="16" t="s">
        <v>3597</v>
      </c>
      <c r="I1554" s="35" t="s">
        <v>3598</v>
      </c>
      <c r="J1554" s="16" t="s">
        <v>74</v>
      </c>
      <c r="K1554" s="16" t="s">
        <v>3599</v>
      </c>
      <c r="L1554" s="16" t="s">
        <v>3600</v>
      </c>
      <c r="M1554" s="16" t="s">
        <v>671</v>
      </c>
      <c r="N1554" s="16" t="s">
        <v>3919</v>
      </c>
      <c r="O1554" s="16" t="s">
        <v>692</v>
      </c>
    </row>
    <row r="1555" spans="1:15" ht="22.5" hidden="1">
      <c r="A1555" s="15">
        <v>1710</v>
      </c>
      <c r="B1555" s="16">
        <v>301</v>
      </c>
      <c r="C1555" s="17" t="s">
        <v>64</v>
      </c>
      <c r="D1555" s="18">
        <v>1148956992</v>
      </c>
      <c r="E1555" s="18">
        <v>1148956992</v>
      </c>
      <c r="F1555" s="18">
        <v>1148956992</v>
      </c>
      <c r="G1555" s="17" t="s">
        <v>7369</v>
      </c>
      <c r="H1555" s="16" t="s">
        <v>3597</v>
      </c>
      <c r="I1555" s="35" t="s">
        <v>3598</v>
      </c>
      <c r="J1555" s="16" t="s">
        <v>74</v>
      </c>
      <c r="K1555" s="16" t="s">
        <v>3599</v>
      </c>
      <c r="L1555" s="16" t="s">
        <v>3600</v>
      </c>
      <c r="M1555" s="16" t="s">
        <v>671</v>
      </c>
      <c r="N1555" s="33" t="s">
        <v>6445</v>
      </c>
      <c r="O1555" s="16" t="s">
        <v>692</v>
      </c>
    </row>
    <row r="1556" spans="1:15" hidden="1">
      <c r="A1556" s="15">
        <v>1711</v>
      </c>
      <c r="B1556" s="16">
        <v>301</v>
      </c>
      <c r="C1556" s="17" t="s">
        <v>64</v>
      </c>
      <c r="D1556" s="18">
        <v>1148956995</v>
      </c>
      <c r="E1556" s="18">
        <v>1148956995</v>
      </c>
      <c r="F1556" s="18">
        <v>1148956995</v>
      </c>
      <c r="G1556" s="17" t="s">
        <v>7372</v>
      </c>
      <c r="H1556" s="16" t="s">
        <v>3597</v>
      </c>
      <c r="I1556" s="35" t="s">
        <v>3598</v>
      </c>
      <c r="J1556" s="16" t="s">
        <v>74</v>
      </c>
      <c r="K1556" s="16" t="s">
        <v>3599</v>
      </c>
      <c r="L1556" s="16" t="s">
        <v>3600</v>
      </c>
      <c r="M1556" s="16" t="s">
        <v>339</v>
      </c>
      <c r="N1556" s="16" t="s">
        <v>340</v>
      </c>
      <c r="O1556" s="16" t="s">
        <v>341</v>
      </c>
    </row>
    <row r="1557" spans="1:15" hidden="1">
      <c r="A1557" s="15">
        <v>1712</v>
      </c>
      <c r="B1557" s="16">
        <v>301</v>
      </c>
      <c r="C1557" s="17" t="s">
        <v>64</v>
      </c>
      <c r="D1557" s="18">
        <v>1148957013</v>
      </c>
      <c r="E1557" s="18">
        <v>1148957013</v>
      </c>
      <c r="F1557" s="18">
        <v>1148957013</v>
      </c>
      <c r="G1557" s="17" t="s">
        <v>7376</v>
      </c>
      <c r="H1557" s="16" t="s">
        <v>3597</v>
      </c>
      <c r="I1557" s="35" t="s">
        <v>3598</v>
      </c>
      <c r="J1557" s="16" t="s">
        <v>74</v>
      </c>
      <c r="K1557" s="16" t="s">
        <v>3599</v>
      </c>
      <c r="L1557" s="16" t="s">
        <v>3600</v>
      </c>
      <c r="M1557" s="16" t="s">
        <v>671</v>
      </c>
      <c r="N1557" s="16" t="s">
        <v>3691</v>
      </c>
      <c r="O1557" s="16" t="s">
        <v>3691</v>
      </c>
    </row>
    <row r="1558" spans="1:15" hidden="1">
      <c r="A1558" s="15">
        <v>1713</v>
      </c>
      <c r="B1558" s="16">
        <v>301</v>
      </c>
      <c r="C1558" s="17" t="s">
        <v>64</v>
      </c>
      <c r="D1558" s="18">
        <v>1148957059</v>
      </c>
      <c r="E1558" s="18">
        <v>1148957059</v>
      </c>
      <c r="F1558" s="18">
        <v>1148957059</v>
      </c>
      <c r="G1558" s="17" t="s">
        <v>7380</v>
      </c>
      <c r="H1558" s="16" t="s">
        <v>3597</v>
      </c>
      <c r="I1558" s="35" t="s">
        <v>3598</v>
      </c>
      <c r="J1558" s="16" t="s">
        <v>74</v>
      </c>
      <c r="K1558" s="16" t="s">
        <v>3599</v>
      </c>
      <c r="L1558" s="16" t="s">
        <v>3600</v>
      </c>
      <c r="M1558" s="16" t="s">
        <v>339</v>
      </c>
      <c r="N1558" s="16" t="s">
        <v>3825</v>
      </c>
      <c r="O1558" s="16" t="s">
        <v>341</v>
      </c>
    </row>
    <row r="1559" spans="1:15">
      <c r="A1559" s="15">
        <v>1714</v>
      </c>
      <c r="B1559" s="16">
        <v>301</v>
      </c>
      <c r="C1559" s="17" t="s">
        <v>64</v>
      </c>
      <c r="D1559" s="18">
        <v>1149196170</v>
      </c>
      <c r="E1559" s="18" t="e">
        <v>#N/A</v>
      </c>
      <c r="F1559" s="18" t="e">
        <v>#N/A</v>
      </c>
      <c r="G1559" s="17" t="s">
        <v>7383</v>
      </c>
      <c r="H1559" s="16" t="s">
        <v>3597</v>
      </c>
      <c r="I1559" s="35" t="s">
        <v>3598</v>
      </c>
      <c r="J1559" s="16" t="s">
        <v>74</v>
      </c>
      <c r="K1559" s="16" t="s">
        <v>3599</v>
      </c>
      <c r="L1559" s="16" t="s">
        <v>3600</v>
      </c>
      <c r="M1559" s="16" t="s">
        <v>76</v>
      </c>
      <c r="N1559" s="16" t="s">
        <v>76</v>
      </c>
      <c r="O1559" s="16" t="s">
        <v>76</v>
      </c>
    </row>
    <row r="1560" spans="1:15" hidden="1">
      <c r="A1560" s="15">
        <v>1715</v>
      </c>
      <c r="B1560" s="16">
        <v>301</v>
      </c>
      <c r="C1560" s="17" t="s">
        <v>112</v>
      </c>
      <c r="D1560" s="18">
        <v>1149196171</v>
      </c>
      <c r="E1560" s="18">
        <v>1149196171</v>
      </c>
      <c r="F1560" s="18">
        <v>1149196171</v>
      </c>
      <c r="G1560" s="17" t="s">
        <v>7387</v>
      </c>
      <c r="H1560" s="16" t="s">
        <v>3597</v>
      </c>
      <c r="I1560" s="35" t="s">
        <v>3598</v>
      </c>
      <c r="J1560" s="16" t="s">
        <v>74</v>
      </c>
      <c r="K1560" s="16" t="s">
        <v>3599</v>
      </c>
      <c r="L1560" s="16" t="s">
        <v>3600</v>
      </c>
      <c r="M1560" s="16" t="s">
        <v>76</v>
      </c>
      <c r="N1560" s="16" t="s">
        <v>76</v>
      </c>
      <c r="O1560" s="16" t="s">
        <v>76</v>
      </c>
    </row>
    <row r="1561" spans="1:15">
      <c r="A1561" s="15">
        <v>1716</v>
      </c>
      <c r="B1561" s="16">
        <v>301</v>
      </c>
      <c r="C1561" s="17" t="s">
        <v>64</v>
      </c>
      <c r="D1561" s="18">
        <v>1149196172</v>
      </c>
      <c r="E1561" s="18" t="e">
        <v>#N/A</v>
      </c>
      <c r="F1561" s="18">
        <v>1149196172</v>
      </c>
      <c r="G1561" s="17" t="s">
        <v>7391</v>
      </c>
      <c r="H1561" s="16" t="s">
        <v>3597</v>
      </c>
      <c r="I1561" s="35" t="s">
        <v>3598</v>
      </c>
      <c r="J1561" s="16" t="s">
        <v>74</v>
      </c>
      <c r="K1561" s="16" t="s">
        <v>3599</v>
      </c>
      <c r="L1561" s="16" t="s">
        <v>3600</v>
      </c>
      <c r="M1561" s="16" t="s">
        <v>433</v>
      </c>
      <c r="N1561" s="16" t="s">
        <v>662</v>
      </c>
      <c r="O1561" s="16" t="s">
        <v>663</v>
      </c>
    </row>
    <row r="1562" spans="1:15" hidden="1">
      <c r="A1562" s="15">
        <v>1717</v>
      </c>
      <c r="B1562" s="16">
        <v>301</v>
      </c>
      <c r="C1562" s="17" t="s">
        <v>112</v>
      </c>
      <c r="D1562" s="18">
        <v>1149196173</v>
      </c>
      <c r="E1562" s="18">
        <v>1149196173</v>
      </c>
      <c r="F1562" s="18">
        <v>1149196173</v>
      </c>
      <c r="G1562" s="17" t="s">
        <v>7394</v>
      </c>
      <c r="H1562" s="16" t="s">
        <v>3597</v>
      </c>
      <c r="I1562" s="35" t="s">
        <v>3598</v>
      </c>
      <c r="J1562" s="16" t="s">
        <v>74</v>
      </c>
      <c r="K1562" s="16" t="s">
        <v>3599</v>
      </c>
      <c r="L1562" s="16" t="s">
        <v>3600</v>
      </c>
      <c r="M1562" s="16" t="s">
        <v>76</v>
      </c>
      <c r="N1562" s="16" t="s">
        <v>76</v>
      </c>
      <c r="O1562" s="16" t="s">
        <v>76</v>
      </c>
    </row>
    <row r="1563" spans="1:15" hidden="1">
      <c r="A1563" s="15">
        <v>1718</v>
      </c>
      <c r="B1563" s="16">
        <v>301</v>
      </c>
      <c r="C1563" s="17" t="s">
        <v>112</v>
      </c>
      <c r="D1563" s="18">
        <v>1149196178</v>
      </c>
      <c r="E1563" s="18">
        <v>1149196178</v>
      </c>
      <c r="F1563" s="18">
        <v>1149196178</v>
      </c>
      <c r="G1563" s="17" t="s">
        <v>7398</v>
      </c>
      <c r="H1563" s="16" t="s">
        <v>3597</v>
      </c>
      <c r="I1563" s="35" t="s">
        <v>3598</v>
      </c>
      <c r="J1563" s="16" t="s">
        <v>74</v>
      </c>
      <c r="K1563" s="16" t="s">
        <v>3599</v>
      </c>
      <c r="L1563" s="16" t="s">
        <v>3600</v>
      </c>
      <c r="M1563" s="16" t="s">
        <v>478</v>
      </c>
      <c r="N1563" s="16" t="s">
        <v>771</v>
      </c>
      <c r="O1563" s="16" t="s">
        <v>772</v>
      </c>
    </row>
    <row r="1564" spans="1:15">
      <c r="A1564" s="15">
        <v>1719</v>
      </c>
      <c r="B1564" s="16">
        <v>301</v>
      </c>
      <c r="C1564" s="17" t="s">
        <v>64</v>
      </c>
      <c r="D1564" s="18">
        <v>1149196181</v>
      </c>
      <c r="E1564" s="18" t="e">
        <v>#N/A</v>
      </c>
      <c r="F1564" s="18" t="e">
        <v>#N/A</v>
      </c>
      <c r="G1564" s="17" t="s">
        <v>7402</v>
      </c>
      <c r="H1564" s="16" t="s">
        <v>3597</v>
      </c>
      <c r="I1564" s="35" t="s">
        <v>3598</v>
      </c>
      <c r="J1564" s="16" t="s">
        <v>74</v>
      </c>
      <c r="K1564" s="16" t="s">
        <v>3599</v>
      </c>
      <c r="L1564" s="16" t="s">
        <v>3600</v>
      </c>
      <c r="M1564" s="16" t="s">
        <v>478</v>
      </c>
      <c r="N1564" s="16" t="s">
        <v>7404</v>
      </c>
      <c r="O1564" s="16" t="s">
        <v>480</v>
      </c>
    </row>
    <row r="1565" spans="1:15" hidden="1">
      <c r="A1565" s="15">
        <v>1720</v>
      </c>
      <c r="B1565" s="16">
        <v>301</v>
      </c>
      <c r="C1565" s="17" t="s">
        <v>64</v>
      </c>
      <c r="D1565" s="18">
        <v>1149196184</v>
      </c>
      <c r="E1565" s="18">
        <v>1149196184</v>
      </c>
      <c r="F1565" s="18">
        <v>1149196184</v>
      </c>
      <c r="G1565" s="17" t="s">
        <v>7407</v>
      </c>
      <c r="H1565" s="16" t="s">
        <v>3597</v>
      </c>
      <c r="I1565" s="35" t="s">
        <v>3598</v>
      </c>
      <c r="J1565" s="16" t="s">
        <v>74</v>
      </c>
      <c r="K1565" s="16" t="s">
        <v>3599</v>
      </c>
      <c r="L1565" s="16" t="s">
        <v>3600</v>
      </c>
      <c r="M1565" s="16" t="s">
        <v>478</v>
      </c>
      <c r="N1565" s="16" t="s">
        <v>4076</v>
      </c>
      <c r="O1565" s="16" t="s">
        <v>480</v>
      </c>
    </row>
    <row r="1566" spans="1:15" hidden="1">
      <c r="A1566" s="15">
        <v>1721</v>
      </c>
      <c r="B1566" s="16">
        <v>301</v>
      </c>
      <c r="C1566" s="17" t="s">
        <v>64</v>
      </c>
      <c r="D1566" s="18">
        <v>1149196191</v>
      </c>
      <c r="E1566" s="18">
        <v>1149196191</v>
      </c>
      <c r="F1566" s="18">
        <v>1149196191</v>
      </c>
      <c r="G1566" s="17" t="s">
        <v>7412</v>
      </c>
      <c r="H1566" s="16" t="s">
        <v>3597</v>
      </c>
      <c r="I1566" s="35" t="s">
        <v>3598</v>
      </c>
      <c r="J1566" s="16" t="s">
        <v>74</v>
      </c>
      <c r="K1566" s="16" t="s">
        <v>3599</v>
      </c>
      <c r="L1566" s="16" t="s">
        <v>3600</v>
      </c>
      <c r="M1566" s="16" t="s">
        <v>478</v>
      </c>
      <c r="N1566" s="16" t="s">
        <v>479</v>
      </c>
      <c r="O1566" s="16" t="s">
        <v>480</v>
      </c>
    </row>
    <row r="1567" spans="1:15" hidden="1">
      <c r="A1567" s="15">
        <v>1722</v>
      </c>
      <c r="B1567" s="16">
        <v>301</v>
      </c>
      <c r="C1567" s="17" t="s">
        <v>64</v>
      </c>
      <c r="D1567" s="18">
        <v>1149196207</v>
      </c>
      <c r="E1567" s="18">
        <v>1149196207</v>
      </c>
      <c r="F1567" s="18">
        <v>1149196207</v>
      </c>
      <c r="G1567" s="17" t="s">
        <v>7416</v>
      </c>
      <c r="H1567" s="16" t="s">
        <v>3597</v>
      </c>
      <c r="I1567" s="35" t="s">
        <v>3598</v>
      </c>
      <c r="J1567" s="16" t="s">
        <v>74</v>
      </c>
      <c r="K1567" s="16" t="s">
        <v>3599</v>
      </c>
      <c r="L1567" s="16" t="s">
        <v>3600</v>
      </c>
      <c r="M1567" s="16" t="s">
        <v>478</v>
      </c>
      <c r="N1567" s="16" t="s">
        <v>7417</v>
      </c>
      <c r="O1567" s="16" t="s">
        <v>772</v>
      </c>
    </row>
    <row r="1568" spans="1:15" hidden="1">
      <c r="A1568" s="15">
        <v>1723</v>
      </c>
      <c r="B1568" s="16">
        <v>301</v>
      </c>
      <c r="C1568" s="17" t="s">
        <v>64</v>
      </c>
      <c r="D1568" s="18">
        <v>1149196210</v>
      </c>
      <c r="E1568" s="18">
        <v>1149196210</v>
      </c>
      <c r="F1568" s="18">
        <v>1149196210</v>
      </c>
      <c r="G1568" s="17" t="s">
        <v>7420</v>
      </c>
      <c r="H1568" s="16" t="s">
        <v>3597</v>
      </c>
      <c r="I1568" s="35" t="s">
        <v>3598</v>
      </c>
      <c r="J1568" s="16" t="s">
        <v>74</v>
      </c>
      <c r="K1568" s="16" t="s">
        <v>3599</v>
      </c>
      <c r="L1568" s="16" t="s">
        <v>3600</v>
      </c>
      <c r="M1568" s="16" t="s">
        <v>478</v>
      </c>
      <c r="N1568" s="16" t="s">
        <v>4496</v>
      </c>
      <c r="O1568" s="16" t="s">
        <v>772</v>
      </c>
    </row>
    <row r="1569" spans="1:15" hidden="1">
      <c r="A1569" s="15">
        <v>1724</v>
      </c>
      <c r="B1569" s="16">
        <v>301</v>
      </c>
      <c r="C1569" s="17" t="s">
        <v>112</v>
      </c>
      <c r="D1569" s="18">
        <v>1149196213</v>
      </c>
      <c r="E1569" s="18">
        <v>1149196213</v>
      </c>
      <c r="F1569" s="18">
        <v>1149196213</v>
      </c>
      <c r="G1569" s="17" t="s">
        <v>7423</v>
      </c>
      <c r="H1569" s="16" t="s">
        <v>3597</v>
      </c>
      <c r="I1569" s="35" t="s">
        <v>3598</v>
      </c>
      <c r="J1569" s="16" t="s">
        <v>74</v>
      </c>
      <c r="K1569" s="16" t="s">
        <v>3599</v>
      </c>
      <c r="L1569" s="16" t="s">
        <v>3600</v>
      </c>
      <c r="M1569" s="16" t="s">
        <v>1359</v>
      </c>
      <c r="N1569" s="16" t="s">
        <v>4352</v>
      </c>
      <c r="O1569" s="16" t="s">
        <v>1951</v>
      </c>
    </row>
    <row r="1570" spans="1:15" hidden="1">
      <c r="A1570" s="15">
        <v>1726</v>
      </c>
      <c r="B1570" s="16">
        <v>301</v>
      </c>
      <c r="C1570" s="17" t="s">
        <v>112</v>
      </c>
      <c r="D1570" s="18">
        <v>1149196224</v>
      </c>
      <c r="E1570" s="18">
        <v>1149196224</v>
      </c>
      <c r="F1570" s="18">
        <v>1149196224</v>
      </c>
      <c r="G1570" s="17" t="s">
        <v>7426</v>
      </c>
      <c r="H1570" s="16" t="s">
        <v>3597</v>
      </c>
      <c r="I1570" s="35" t="s">
        <v>3598</v>
      </c>
      <c r="J1570" s="16" t="s">
        <v>74</v>
      </c>
      <c r="K1570" s="16" t="s">
        <v>3599</v>
      </c>
      <c r="L1570" s="16" t="s">
        <v>3600</v>
      </c>
      <c r="M1570" s="16" t="s">
        <v>1359</v>
      </c>
      <c r="N1570" s="16" t="s">
        <v>3752</v>
      </c>
      <c r="O1570" s="16" t="s">
        <v>1361</v>
      </c>
    </row>
    <row r="1571" spans="1:15" hidden="1">
      <c r="A1571" s="15">
        <v>1727</v>
      </c>
      <c r="B1571" s="16">
        <v>301</v>
      </c>
      <c r="C1571" s="17" t="s">
        <v>112</v>
      </c>
      <c r="D1571" s="18">
        <v>1149196225</v>
      </c>
      <c r="E1571" s="18">
        <v>1149196225</v>
      </c>
      <c r="F1571" s="18">
        <v>1149196225</v>
      </c>
      <c r="G1571" s="17" t="s">
        <v>7432</v>
      </c>
      <c r="H1571" s="16" t="s">
        <v>3597</v>
      </c>
      <c r="I1571" s="35" t="s">
        <v>3598</v>
      </c>
      <c r="J1571" s="16" t="s">
        <v>74</v>
      </c>
      <c r="K1571" s="16" t="s">
        <v>3599</v>
      </c>
      <c r="L1571" s="16" t="s">
        <v>3600</v>
      </c>
      <c r="M1571" s="16" t="s">
        <v>1359</v>
      </c>
      <c r="N1571" s="16" t="s">
        <v>7434</v>
      </c>
      <c r="O1571" s="16" t="s">
        <v>1361</v>
      </c>
    </row>
    <row r="1572" spans="1:15" hidden="1">
      <c r="A1572" s="15">
        <v>1728</v>
      </c>
      <c r="B1572" s="16">
        <v>301</v>
      </c>
      <c r="C1572" s="17" t="s">
        <v>64</v>
      </c>
      <c r="D1572" s="18">
        <v>1149196238</v>
      </c>
      <c r="E1572" s="18">
        <v>1149196238</v>
      </c>
      <c r="F1572" s="18">
        <v>1149196238</v>
      </c>
      <c r="G1572" s="17" t="s">
        <v>7438</v>
      </c>
      <c r="H1572" s="16" t="s">
        <v>3597</v>
      </c>
      <c r="I1572" s="35" t="s">
        <v>3598</v>
      </c>
      <c r="J1572" s="16" t="s">
        <v>74</v>
      </c>
      <c r="K1572" s="16" t="s">
        <v>3599</v>
      </c>
      <c r="L1572" s="16" t="s">
        <v>3600</v>
      </c>
      <c r="M1572" s="16" t="s">
        <v>76</v>
      </c>
      <c r="N1572" s="16" t="s">
        <v>76</v>
      </c>
      <c r="O1572" s="16" t="s">
        <v>76</v>
      </c>
    </row>
    <row r="1573" spans="1:15" hidden="1">
      <c r="A1573" s="15">
        <v>1729</v>
      </c>
      <c r="B1573" s="16">
        <v>301</v>
      </c>
      <c r="C1573" s="17" t="s">
        <v>112</v>
      </c>
      <c r="D1573" s="18">
        <v>1149196264</v>
      </c>
      <c r="E1573" s="18">
        <v>1149196264</v>
      </c>
      <c r="F1573" s="18">
        <v>1149196264</v>
      </c>
      <c r="G1573" s="17" t="s">
        <v>7442</v>
      </c>
      <c r="H1573" s="16" t="s">
        <v>3597</v>
      </c>
      <c r="I1573" s="35" t="s">
        <v>3598</v>
      </c>
      <c r="J1573" s="16" t="s">
        <v>74</v>
      </c>
      <c r="K1573" s="16" t="s">
        <v>3599</v>
      </c>
      <c r="L1573" s="16" t="s">
        <v>3600</v>
      </c>
      <c r="M1573" s="16" t="s">
        <v>76</v>
      </c>
      <c r="N1573" s="16" t="s">
        <v>76</v>
      </c>
      <c r="O1573" s="16" t="s">
        <v>76</v>
      </c>
    </row>
    <row r="1574" spans="1:15" hidden="1">
      <c r="A1574" s="15">
        <v>1730</v>
      </c>
      <c r="B1574" s="16">
        <v>301</v>
      </c>
      <c r="C1574" s="17" t="s">
        <v>64</v>
      </c>
      <c r="D1574" s="18">
        <v>1117820768</v>
      </c>
      <c r="E1574" s="18">
        <v>1117820768</v>
      </c>
      <c r="F1574" s="18">
        <v>1117820768</v>
      </c>
      <c r="G1574" s="17" t="s">
        <v>7445</v>
      </c>
      <c r="H1574" s="16" t="s">
        <v>3597</v>
      </c>
      <c r="I1574" s="35" t="s">
        <v>3598</v>
      </c>
      <c r="J1574" s="16" t="s">
        <v>74</v>
      </c>
      <c r="K1574" s="16" t="s">
        <v>3599</v>
      </c>
      <c r="L1574" s="16" t="s">
        <v>3600</v>
      </c>
      <c r="M1574" s="16" t="s">
        <v>671</v>
      </c>
      <c r="N1574" s="16" t="s">
        <v>3816</v>
      </c>
      <c r="O1574" s="16" t="s">
        <v>3817</v>
      </c>
    </row>
    <row r="1575" spans="1:15" hidden="1">
      <c r="A1575" s="15">
        <v>1731</v>
      </c>
      <c r="B1575" s="16">
        <v>301</v>
      </c>
      <c r="C1575" s="17" t="s">
        <v>64</v>
      </c>
      <c r="D1575" s="18">
        <v>1149196267</v>
      </c>
      <c r="E1575" s="18">
        <v>1149196267</v>
      </c>
      <c r="F1575" s="18">
        <v>1149196267</v>
      </c>
      <c r="G1575" s="17" t="s">
        <v>7449</v>
      </c>
      <c r="H1575" s="16" t="s">
        <v>3597</v>
      </c>
      <c r="I1575" s="35" t="s">
        <v>3598</v>
      </c>
      <c r="J1575" s="16" t="s">
        <v>74</v>
      </c>
      <c r="K1575" s="16" t="s">
        <v>3599</v>
      </c>
      <c r="L1575" s="16" t="s">
        <v>3600</v>
      </c>
      <c r="M1575" s="16" t="s">
        <v>1359</v>
      </c>
      <c r="N1575" s="16" t="s">
        <v>3752</v>
      </c>
      <c r="O1575" s="16" t="s">
        <v>1361</v>
      </c>
    </row>
    <row r="1576" spans="1:15" hidden="1">
      <c r="A1576" s="15">
        <v>1732</v>
      </c>
      <c r="B1576" s="16">
        <v>301</v>
      </c>
      <c r="C1576" s="17" t="s">
        <v>64</v>
      </c>
      <c r="D1576" s="18">
        <v>1149196274</v>
      </c>
      <c r="E1576" s="18">
        <v>1149196274</v>
      </c>
      <c r="F1576" s="18">
        <v>1149196274</v>
      </c>
      <c r="G1576" s="17" t="s">
        <v>7452</v>
      </c>
      <c r="H1576" s="16" t="s">
        <v>3597</v>
      </c>
      <c r="I1576" s="35" t="s">
        <v>3598</v>
      </c>
      <c r="J1576" s="16" t="s">
        <v>74</v>
      </c>
      <c r="K1576" s="16" t="s">
        <v>3599</v>
      </c>
      <c r="L1576" s="16" t="s">
        <v>3600</v>
      </c>
      <c r="M1576" s="16" t="s">
        <v>76</v>
      </c>
      <c r="N1576" s="16" t="s">
        <v>76</v>
      </c>
      <c r="O1576" s="16" t="s">
        <v>76</v>
      </c>
    </row>
    <row r="1577" spans="1:15" hidden="1">
      <c r="A1577" s="15">
        <v>1733</v>
      </c>
      <c r="B1577" s="16">
        <v>301</v>
      </c>
      <c r="C1577" s="17" t="s">
        <v>64</v>
      </c>
      <c r="D1577" s="18">
        <v>1149196277</v>
      </c>
      <c r="E1577" s="18">
        <v>1149196277</v>
      </c>
      <c r="F1577" s="18">
        <v>1149196277</v>
      </c>
      <c r="G1577" s="17" t="s">
        <v>7458</v>
      </c>
      <c r="H1577" s="16" t="s">
        <v>3597</v>
      </c>
      <c r="I1577" s="35" t="s">
        <v>3598</v>
      </c>
      <c r="J1577" s="16" t="s">
        <v>74</v>
      </c>
      <c r="K1577" s="16" t="s">
        <v>3599</v>
      </c>
      <c r="L1577" s="16" t="s">
        <v>3600</v>
      </c>
      <c r="M1577" s="16" t="s">
        <v>463</v>
      </c>
      <c r="N1577" s="16" t="s">
        <v>5450</v>
      </c>
      <c r="O1577" s="16" t="s">
        <v>511</v>
      </c>
    </row>
    <row r="1578" spans="1:15">
      <c r="A1578" s="15">
        <v>1734</v>
      </c>
      <c r="B1578" s="16">
        <v>301</v>
      </c>
      <c r="C1578" s="17" t="s">
        <v>64</v>
      </c>
      <c r="D1578" s="18">
        <v>1149196286</v>
      </c>
      <c r="E1578" s="18" t="e">
        <v>#N/A</v>
      </c>
      <c r="F1578" s="18">
        <v>1149196286</v>
      </c>
      <c r="G1578" s="17" t="s">
        <v>7463</v>
      </c>
      <c r="H1578" s="16" t="s">
        <v>3597</v>
      </c>
      <c r="I1578" s="35" t="s">
        <v>3598</v>
      </c>
      <c r="J1578" s="16" t="s">
        <v>74</v>
      </c>
      <c r="K1578" s="16" t="s">
        <v>3599</v>
      </c>
      <c r="L1578" s="16" t="s">
        <v>3600</v>
      </c>
      <c r="M1578" s="16" t="s">
        <v>1359</v>
      </c>
      <c r="N1578" s="16" t="s">
        <v>4352</v>
      </c>
      <c r="O1578" s="16" t="s">
        <v>1951</v>
      </c>
    </row>
    <row r="1579" spans="1:15" hidden="1">
      <c r="A1579" s="15">
        <v>1735</v>
      </c>
      <c r="B1579" s="16">
        <v>301</v>
      </c>
      <c r="C1579" s="17" t="s">
        <v>64</v>
      </c>
      <c r="D1579" s="18">
        <v>1149196289</v>
      </c>
      <c r="E1579" s="18">
        <v>1149196289</v>
      </c>
      <c r="F1579" s="18">
        <v>1149196289</v>
      </c>
      <c r="G1579" s="17" t="s">
        <v>7467</v>
      </c>
      <c r="H1579" s="16" t="s">
        <v>3597</v>
      </c>
      <c r="I1579" s="35" t="s">
        <v>3598</v>
      </c>
      <c r="J1579" s="16" t="s">
        <v>74</v>
      </c>
      <c r="K1579" s="16" t="s">
        <v>3599</v>
      </c>
      <c r="L1579" s="16" t="s">
        <v>3600</v>
      </c>
      <c r="M1579" s="16" t="s">
        <v>421</v>
      </c>
      <c r="N1579" s="16" t="s">
        <v>3649</v>
      </c>
      <c r="O1579" s="16" t="s">
        <v>545</v>
      </c>
    </row>
    <row r="1580" spans="1:15" hidden="1">
      <c r="A1580" s="15">
        <v>1736</v>
      </c>
      <c r="B1580" s="16">
        <v>301</v>
      </c>
      <c r="C1580" s="17" t="s">
        <v>64</v>
      </c>
      <c r="D1580" s="18">
        <v>1149196320</v>
      </c>
      <c r="E1580" s="18">
        <v>1149196320</v>
      </c>
      <c r="F1580" s="18">
        <v>1149196320</v>
      </c>
      <c r="G1580" s="17" t="s">
        <v>7472</v>
      </c>
      <c r="H1580" s="16" t="s">
        <v>3597</v>
      </c>
      <c r="I1580" s="35" t="s">
        <v>3598</v>
      </c>
      <c r="J1580" s="16" t="s">
        <v>74</v>
      </c>
      <c r="K1580" s="16" t="s">
        <v>3599</v>
      </c>
      <c r="L1580" s="16" t="s">
        <v>3600</v>
      </c>
      <c r="M1580" s="16" t="s">
        <v>1359</v>
      </c>
      <c r="N1580" s="16" t="s">
        <v>3752</v>
      </c>
      <c r="O1580" s="16" t="s">
        <v>1361</v>
      </c>
    </row>
    <row r="1581" spans="1:15" hidden="1">
      <c r="A1581" s="15">
        <v>1737</v>
      </c>
      <c r="B1581" s="16">
        <v>301</v>
      </c>
      <c r="C1581" s="17" t="s">
        <v>64</v>
      </c>
      <c r="D1581" s="18">
        <v>1149196321</v>
      </c>
      <c r="E1581" s="18">
        <v>1149196321</v>
      </c>
      <c r="F1581" s="18">
        <v>1149196321</v>
      </c>
      <c r="G1581" s="17" t="s">
        <v>7475</v>
      </c>
      <c r="H1581" s="16" t="s">
        <v>3597</v>
      </c>
      <c r="I1581" s="35" t="s">
        <v>3598</v>
      </c>
      <c r="J1581" s="16" t="s">
        <v>74</v>
      </c>
      <c r="K1581" s="16" t="s">
        <v>3599</v>
      </c>
      <c r="L1581" s="16" t="s">
        <v>3600</v>
      </c>
      <c r="M1581" s="16" t="s">
        <v>1359</v>
      </c>
      <c r="N1581" s="16" t="s">
        <v>7434</v>
      </c>
      <c r="O1581" s="16" t="s">
        <v>1361</v>
      </c>
    </row>
    <row r="1582" spans="1:15" hidden="1">
      <c r="A1582" s="15">
        <v>1738</v>
      </c>
      <c r="B1582" s="16">
        <v>301</v>
      </c>
      <c r="C1582" s="17" t="s">
        <v>64</v>
      </c>
      <c r="D1582" s="18">
        <v>1149196347</v>
      </c>
      <c r="E1582" s="18">
        <v>1149196347</v>
      </c>
      <c r="F1582" s="18">
        <v>1149196347</v>
      </c>
      <c r="G1582" s="17" t="s">
        <v>7480</v>
      </c>
      <c r="H1582" s="16" t="s">
        <v>3597</v>
      </c>
      <c r="I1582" s="35" t="s">
        <v>3598</v>
      </c>
      <c r="J1582" s="16" t="s">
        <v>74</v>
      </c>
      <c r="K1582" s="16" t="s">
        <v>3599</v>
      </c>
      <c r="L1582" s="16" t="s">
        <v>3600</v>
      </c>
      <c r="M1582" s="16" t="s">
        <v>433</v>
      </c>
      <c r="N1582" s="16" t="s">
        <v>4668</v>
      </c>
      <c r="O1582" s="16" t="s">
        <v>435</v>
      </c>
    </row>
    <row r="1583" spans="1:15" hidden="1">
      <c r="A1583" s="15">
        <v>1739</v>
      </c>
      <c r="B1583" s="16">
        <v>301</v>
      </c>
      <c r="C1583" s="17" t="s">
        <v>64</v>
      </c>
      <c r="D1583" s="18">
        <v>1149196377</v>
      </c>
      <c r="E1583" s="18">
        <v>1149196377</v>
      </c>
      <c r="F1583" s="18">
        <v>1149196377</v>
      </c>
      <c r="G1583" s="17" t="s">
        <v>7484</v>
      </c>
      <c r="H1583" s="16" t="s">
        <v>3597</v>
      </c>
      <c r="I1583" s="35" t="s">
        <v>3598</v>
      </c>
      <c r="J1583" s="16" t="s">
        <v>74</v>
      </c>
      <c r="K1583" s="16" t="s">
        <v>3599</v>
      </c>
      <c r="L1583" s="16" t="s">
        <v>3600</v>
      </c>
      <c r="M1583" s="16" t="s">
        <v>1359</v>
      </c>
      <c r="N1583" s="16" t="s">
        <v>6047</v>
      </c>
      <c r="O1583" s="16" t="s">
        <v>1951</v>
      </c>
    </row>
    <row r="1584" spans="1:15" hidden="1">
      <c r="A1584" s="15">
        <v>1740</v>
      </c>
      <c r="B1584" s="16">
        <v>301</v>
      </c>
      <c r="C1584" s="17" t="s">
        <v>112</v>
      </c>
      <c r="D1584" s="18">
        <v>1149196382</v>
      </c>
      <c r="E1584" s="18">
        <v>1149196382</v>
      </c>
      <c r="F1584" s="18">
        <v>1149196382</v>
      </c>
      <c r="G1584" s="17" t="s">
        <v>7488</v>
      </c>
      <c r="H1584" s="16" t="s">
        <v>3597</v>
      </c>
      <c r="I1584" s="35" t="s">
        <v>3598</v>
      </c>
      <c r="J1584" s="16" t="s">
        <v>74</v>
      </c>
      <c r="K1584" s="16" t="s">
        <v>3599</v>
      </c>
      <c r="L1584" s="16" t="s">
        <v>3600</v>
      </c>
      <c r="M1584" s="16" t="s">
        <v>1359</v>
      </c>
      <c r="N1584" s="16" t="s">
        <v>4352</v>
      </c>
      <c r="O1584" s="16" t="s">
        <v>1951</v>
      </c>
    </row>
    <row r="1585" spans="1:15">
      <c r="A1585" s="15">
        <v>1741</v>
      </c>
      <c r="B1585" s="16">
        <v>301</v>
      </c>
      <c r="C1585" s="17" t="s">
        <v>64</v>
      </c>
      <c r="D1585" s="18">
        <v>1149196388</v>
      </c>
      <c r="E1585" s="18" t="e">
        <v>#N/A</v>
      </c>
      <c r="F1585" s="18">
        <v>1149196388</v>
      </c>
      <c r="G1585" s="17" t="s">
        <v>7492</v>
      </c>
      <c r="H1585" s="16" t="s">
        <v>3597</v>
      </c>
      <c r="I1585" s="35" t="s">
        <v>3598</v>
      </c>
      <c r="J1585" s="16" t="s">
        <v>74</v>
      </c>
      <c r="K1585" s="16" t="s">
        <v>3599</v>
      </c>
      <c r="L1585" s="16" t="s">
        <v>3600</v>
      </c>
      <c r="M1585" s="16" t="s">
        <v>1359</v>
      </c>
      <c r="N1585" s="16" t="s">
        <v>4352</v>
      </c>
      <c r="O1585" s="16" t="s">
        <v>1951</v>
      </c>
    </row>
    <row r="1586" spans="1:15" hidden="1">
      <c r="A1586" s="15">
        <v>1742</v>
      </c>
      <c r="B1586" s="16">
        <v>301</v>
      </c>
      <c r="C1586" s="17" t="s">
        <v>64</v>
      </c>
      <c r="D1586" s="18">
        <v>1149196405</v>
      </c>
      <c r="E1586" s="18">
        <v>1149196405</v>
      </c>
      <c r="F1586" s="18">
        <v>1149196405</v>
      </c>
      <c r="G1586" s="17" t="s">
        <v>7496</v>
      </c>
      <c r="H1586" s="16" t="s">
        <v>3597</v>
      </c>
      <c r="I1586" s="35" t="s">
        <v>3598</v>
      </c>
      <c r="J1586" s="16" t="s">
        <v>74</v>
      </c>
      <c r="K1586" s="16" t="s">
        <v>3599</v>
      </c>
      <c r="L1586" s="16" t="s">
        <v>3600</v>
      </c>
      <c r="M1586" s="16" t="s">
        <v>478</v>
      </c>
      <c r="N1586" s="16" t="s">
        <v>771</v>
      </c>
      <c r="O1586" s="16" t="s">
        <v>772</v>
      </c>
    </row>
    <row r="1587" spans="1:15" hidden="1">
      <c r="A1587" s="15">
        <v>1743</v>
      </c>
      <c r="B1587" s="16">
        <v>301</v>
      </c>
      <c r="C1587" s="17" t="s">
        <v>64</v>
      </c>
      <c r="D1587" s="18">
        <v>1149196438</v>
      </c>
      <c r="E1587" s="18">
        <v>1149196438</v>
      </c>
      <c r="F1587" s="18">
        <v>1149196438</v>
      </c>
      <c r="G1587" s="17" t="s">
        <v>7499</v>
      </c>
      <c r="H1587" s="16" t="s">
        <v>3597</v>
      </c>
      <c r="I1587" s="35" t="s">
        <v>3598</v>
      </c>
      <c r="J1587" s="16" t="s">
        <v>74</v>
      </c>
      <c r="K1587" s="16" t="s">
        <v>3599</v>
      </c>
      <c r="L1587" s="16" t="s">
        <v>3600</v>
      </c>
      <c r="M1587" s="16" t="s">
        <v>1359</v>
      </c>
      <c r="N1587" s="16" t="s">
        <v>7501</v>
      </c>
      <c r="O1587" s="16" t="s">
        <v>1951</v>
      </c>
    </row>
    <row r="1588" spans="1:15" hidden="1">
      <c r="A1588" s="15">
        <v>1744</v>
      </c>
      <c r="B1588" s="16">
        <v>301</v>
      </c>
      <c r="C1588" s="17" t="s">
        <v>64</v>
      </c>
      <c r="D1588" s="18">
        <v>1149196442</v>
      </c>
      <c r="E1588" s="18">
        <v>1149196442</v>
      </c>
      <c r="F1588" s="18">
        <v>1149196442</v>
      </c>
      <c r="G1588" s="17" t="s">
        <v>7504</v>
      </c>
      <c r="H1588" s="16" t="s">
        <v>3597</v>
      </c>
      <c r="I1588" s="35" t="s">
        <v>3598</v>
      </c>
      <c r="J1588" s="16" t="s">
        <v>74</v>
      </c>
      <c r="K1588" s="16" t="s">
        <v>3599</v>
      </c>
      <c r="L1588" s="16" t="s">
        <v>3600</v>
      </c>
      <c r="M1588" s="16" t="s">
        <v>1359</v>
      </c>
      <c r="N1588" s="16" t="s">
        <v>4337</v>
      </c>
      <c r="O1588" s="16" t="s">
        <v>1951</v>
      </c>
    </row>
    <row r="1589" spans="1:15" hidden="1">
      <c r="A1589" s="15">
        <v>1745</v>
      </c>
      <c r="B1589" s="16">
        <v>301</v>
      </c>
      <c r="C1589" s="17" t="s">
        <v>112</v>
      </c>
      <c r="D1589" s="18">
        <v>1149196454</v>
      </c>
      <c r="E1589" s="18">
        <v>1149196454</v>
      </c>
      <c r="F1589" s="18">
        <v>1149196454</v>
      </c>
      <c r="G1589" s="17" t="s">
        <v>7507</v>
      </c>
      <c r="H1589" s="16" t="s">
        <v>3597</v>
      </c>
      <c r="I1589" s="35" t="s">
        <v>3598</v>
      </c>
      <c r="J1589" s="16" t="s">
        <v>74</v>
      </c>
      <c r="K1589" s="16" t="s">
        <v>3599</v>
      </c>
      <c r="L1589" s="16" t="s">
        <v>3600</v>
      </c>
      <c r="M1589" s="16" t="s">
        <v>478</v>
      </c>
      <c r="N1589" s="16" t="s">
        <v>771</v>
      </c>
      <c r="O1589" s="16" t="s">
        <v>772</v>
      </c>
    </row>
    <row r="1590" spans="1:15">
      <c r="A1590" s="15">
        <v>1746</v>
      </c>
      <c r="B1590" s="16">
        <v>301</v>
      </c>
      <c r="C1590" s="17" t="s">
        <v>64</v>
      </c>
      <c r="D1590" s="18">
        <v>1149196466</v>
      </c>
      <c r="E1590" s="18" t="e">
        <v>#N/A</v>
      </c>
      <c r="F1590" s="18">
        <v>1149196466</v>
      </c>
      <c r="G1590" s="17" t="s">
        <v>7510</v>
      </c>
      <c r="H1590" s="16" t="s">
        <v>3597</v>
      </c>
      <c r="I1590" s="35" t="s">
        <v>3598</v>
      </c>
      <c r="J1590" s="16" t="s">
        <v>74</v>
      </c>
      <c r="K1590" s="16" t="s">
        <v>3599</v>
      </c>
      <c r="L1590" s="16" t="s">
        <v>3600</v>
      </c>
      <c r="M1590" s="16" t="s">
        <v>1359</v>
      </c>
      <c r="N1590" s="16" t="s">
        <v>4352</v>
      </c>
      <c r="O1590" s="16" t="s">
        <v>1951</v>
      </c>
    </row>
    <row r="1591" spans="1:15" hidden="1">
      <c r="A1591" s="15">
        <v>1747</v>
      </c>
      <c r="B1591" s="16">
        <v>301</v>
      </c>
      <c r="C1591" s="17" t="s">
        <v>64</v>
      </c>
      <c r="D1591" s="18">
        <v>1149196467</v>
      </c>
      <c r="E1591" s="18">
        <v>1149196467</v>
      </c>
      <c r="F1591" s="18">
        <v>1149196467</v>
      </c>
      <c r="G1591" s="17" t="s">
        <v>7514</v>
      </c>
      <c r="H1591" s="16" t="s">
        <v>3597</v>
      </c>
      <c r="I1591" s="35" t="s">
        <v>3598</v>
      </c>
      <c r="J1591" s="16" t="s">
        <v>74</v>
      </c>
      <c r="K1591" s="16" t="s">
        <v>3599</v>
      </c>
      <c r="L1591" s="16" t="s">
        <v>3600</v>
      </c>
      <c r="M1591" s="16" t="s">
        <v>1359</v>
      </c>
      <c r="N1591" s="16" t="s">
        <v>4337</v>
      </c>
      <c r="O1591" s="16" t="s">
        <v>1951</v>
      </c>
    </row>
    <row r="1592" spans="1:15" hidden="1">
      <c r="A1592" s="15">
        <v>1748</v>
      </c>
      <c r="B1592" s="16">
        <v>301</v>
      </c>
      <c r="C1592" s="17" t="s">
        <v>64</v>
      </c>
      <c r="D1592" s="18">
        <v>1149196482</v>
      </c>
      <c r="E1592" s="18">
        <v>1149196482</v>
      </c>
      <c r="F1592" s="18">
        <v>1149196482</v>
      </c>
      <c r="G1592" s="17" t="s">
        <v>7517</v>
      </c>
      <c r="H1592" s="16" t="s">
        <v>3597</v>
      </c>
      <c r="I1592" s="35" t="s">
        <v>3598</v>
      </c>
      <c r="J1592" s="16" t="s">
        <v>74</v>
      </c>
      <c r="K1592" s="16" t="s">
        <v>3599</v>
      </c>
      <c r="L1592" s="16" t="s">
        <v>3600</v>
      </c>
      <c r="M1592" s="16" t="s">
        <v>671</v>
      </c>
      <c r="N1592" s="16" t="s">
        <v>3816</v>
      </c>
      <c r="O1592" s="16" t="s">
        <v>3817</v>
      </c>
    </row>
    <row r="1593" spans="1:15" hidden="1">
      <c r="A1593" s="15">
        <v>1749</v>
      </c>
      <c r="B1593" s="16">
        <v>301</v>
      </c>
      <c r="C1593" s="17" t="s">
        <v>64</v>
      </c>
      <c r="D1593" s="18">
        <v>1149196488</v>
      </c>
      <c r="E1593" s="18">
        <v>1149196488</v>
      </c>
      <c r="F1593" s="18">
        <v>1149196488</v>
      </c>
      <c r="G1593" s="17" t="s">
        <v>7519</v>
      </c>
      <c r="H1593" s="16" t="s">
        <v>3597</v>
      </c>
      <c r="I1593" s="35" t="s">
        <v>3598</v>
      </c>
      <c r="J1593" s="16" t="s">
        <v>74</v>
      </c>
      <c r="K1593" s="16" t="s">
        <v>3599</v>
      </c>
      <c r="L1593" s="16" t="s">
        <v>3600</v>
      </c>
      <c r="M1593" s="16" t="s">
        <v>671</v>
      </c>
      <c r="N1593" s="16" t="s">
        <v>3816</v>
      </c>
      <c r="O1593" s="16" t="s">
        <v>3817</v>
      </c>
    </row>
    <row r="1594" spans="1:15" hidden="1">
      <c r="A1594" s="15">
        <v>1750</v>
      </c>
      <c r="B1594" s="16">
        <v>301</v>
      </c>
      <c r="C1594" s="17" t="s">
        <v>64</v>
      </c>
      <c r="D1594" s="18">
        <v>1149196502</v>
      </c>
      <c r="E1594" s="18">
        <v>1149196502</v>
      </c>
      <c r="F1594" s="18">
        <v>1149196502</v>
      </c>
      <c r="G1594" s="17" t="s">
        <v>7522</v>
      </c>
      <c r="H1594" s="16" t="s">
        <v>3597</v>
      </c>
      <c r="I1594" s="35" t="s">
        <v>3598</v>
      </c>
      <c r="J1594" s="16" t="s">
        <v>74</v>
      </c>
      <c r="K1594" s="16" t="s">
        <v>3599</v>
      </c>
      <c r="L1594" s="16" t="s">
        <v>3600</v>
      </c>
      <c r="M1594" s="16" t="s">
        <v>671</v>
      </c>
      <c r="N1594" s="16" t="s">
        <v>4243</v>
      </c>
      <c r="O1594" s="16" t="s">
        <v>692</v>
      </c>
    </row>
    <row r="1595" spans="1:15" hidden="1">
      <c r="A1595" s="15">
        <v>1751</v>
      </c>
      <c r="B1595" s="16">
        <v>301</v>
      </c>
      <c r="C1595" s="17" t="s">
        <v>64</v>
      </c>
      <c r="D1595" s="18">
        <v>1149437263</v>
      </c>
      <c r="E1595" s="18">
        <v>1149437263</v>
      </c>
      <c r="F1595" s="18">
        <v>1149437263</v>
      </c>
      <c r="G1595" s="17" t="s">
        <v>7525</v>
      </c>
      <c r="H1595" s="16" t="s">
        <v>3597</v>
      </c>
      <c r="I1595" s="35" t="s">
        <v>3598</v>
      </c>
      <c r="J1595" s="16" t="s">
        <v>74</v>
      </c>
      <c r="K1595" s="16" t="s">
        <v>3599</v>
      </c>
      <c r="L1595" s="16" t="s">
        <v>3600</v>
      </c>
      <c r="M1595" s="16" t="s">
        <v>671</v>
      </c>
      <c r="N1595" s="16" t="s">
        <v>3816</v>
      </c>
      <c r="O1595" s="16" t="s">
        <v>3817</v>
      </c>
    </row>
    <row r="1596" spans="1:15">
      <c r="A1596" s="15">
        <v>1752</v>
      </c>
      <c r="B1596" s="16">
        <v>301</v>
      </c>
      <c r="C1596" s="17" t="s">
        <v>64</v>
      </c>
      <c r="D1596" s="18">
        <v>1149444626</v>
      </c>
      <c r="E1596" s="18" t="e">
        <v>#N/A</v>
      </c>
      <c r="F1596" s="18">
        <v>1149444626</v>
      </c>
      <c r="G1596" s="17" t="s">
        <v>7528</v>
      </c>
      <c r="H1596" s="16" t="s">
        <v>3597</v>
      </c>
      <c r="I1596" s="35" t="s">
        <v>3598</v>
      </c>
      <c r="J1596" s="16" t="s">
        <v>74</v>
      </c>
      <c r="K1596" s="16" t="s">
        <v>3599</v>
      </c>
      <c r="L1596" s="16" t="s">
        <v>3600</v>
      </c>
      <c r="M1596" s="16" t="s">
        <v>463</v>
      </c>
      <c r="N1596" s="16" t="s">
        <v>464</v>
      </c>
      <c r="O1596" s="16" t="s">
        <v>465</v>
      </c>
    </row>
    <row r="1597" spans="1:15">
      <c r="A1597" s="15">
        <v>1753</v>
      </c>
      <c r="B1597" s="16">
        <v>301</v>
      </c>
      <c r="C1597" s="17" t="s">
        <v>64</v>
      </c>
      <c r="D1597" s="18">
        <v>1149453782</v>
      </c>
      <c r="E1597" s="18" t="e">
        <v>#N/A</v>
      </c>
      <c r="F1597" s="18">
        <v>1149453782</v>
      </c>
      <c r="G1597" s="17" t="s">
        <v>7531</v>
      </c>
      <c r="H1597" s="16" t="s">
        <v>3597</v>
      </c>
      <c r="I1597" s="35" t="s">
        <v>3598</v>
      </c>
      <c r="J1597" s="16" t="s">
        <v>74</v>
      </c>
      <c r="K1597" s="16" t="s">
        <v>3599</v>
      </c>
      <c r="L1597" s="16" t="s">
        <v>3600</v>
      </c>
      <c r="M1597" s="16" t="s">
        <v>478</v>
      </c>
      <c r="N1597" s="16" t="s">
        <v>771</v>
      </c>
      <c r="O1597" s="16" t="s">
        <v>772</v>
      </c>
    </row>
    <row r="1598" spans="1:15" hidden="1">
      <c r="A1598" s="15">
        <v>1754</v>
      </c>
      <c r="B1598" s="16">
        <v>301</v>
      </c>
      <c r="C1598" s="17" t="s">
        <v>64</v>
      </c>
      <c r="D1598" s="18">
        <v>1149453793</v>
      </c>
      <c r="E1598" s="18">
        <v>1149453793</v>
      </c>
      <c r="F1598" s="18">
        <v>1149453793</v>
      </c>
      <c r="G1598" s="17" t="s">
        <v>7534</v>
      </c>
      <c r="H1598" s="16" t="s">
        <v>3597</v>
      </c>
      <c r="I1598" s="35" t="s">
        <v>3598</v>
      </c>
      <c r="J1598" s="16" t="s">
        <v>74</v>
      </c>
      <c r="K1598" s="16" t="s">
        <v>3599</v>
      </c>
      <c r="L1598" s="16" t="s">
        <v>3600</v>
      </c>
      <c r="M1598" s="16" t="s">
        <v>1359</v>
      </c>
      <c r="N1598" s="16" t="s">
        <v>4146</v>
      </c>
      <c r="O1598" s="16" t="s">
        <v>1951</v>
      </c>
    </row>
    <row r="1599" spans="1:15" hidden="1">
      <c r="A1599" s="15">
        <v>1755</v>
      </c>
      <c r="B1599" s="16">
        <v>301</v>
      </c>
      <c r="C1599" s="17" t="s">
        <v>64</v>
      </c>
      <c r="D1599" s="18">
        <v>1149453794</v>
      </c>
      <c r="E1599" s="18">
        <v>1149453794</v>
      </c>
      <c r="F1599" s="18">
        <v>1149453794</v>
      </c>
      <c r="G1599" s="17" t="s">
        <v>7537</v>
      </c>
      <c r="H1599" s="16" t="s">
        <v>3597</v>
      </c>
      <c r="I1599" s="35" t="s">
        <v>3598</v>
      </c>
      <c r="J1599" s="16" t="s">
        <v>74</v>
      </c>
      <c r="K1599" s="16" t="s">
        <v>3599</v>
      </c>
      <c r="L1599" s="16" t="s">
        <v>3600</v>
      </c>
      <c r="M1599" s="16" t="s">
        <v>76</v>
      </c>
      <c r="N1599" s="16" t="s">
        <v>76</v>
      </c>
      <c r="O1599" s="16" t="s">
        <v>76</v>
      </c>
    </row>
    <row r="1600" spans="1:15" hidden="1">
      <c r="A1600" s="15">
        <v>1756</v>
      </c>
      <c r="B1600" s="16">
        <v>301</v>
      </c>
      <c r="C1600" s="17" t="s">
        <v>112</v>
      </c>
      <c r="D1600" s="18">
        <v>1149453813</v>
      </c>
      <c r="E1600" s="18">
        <v>1149453813</v>
      </c>
      <c r="F1600" s="18">
        <v>1149453813</v>
      </c>
      <c r="G1600" s="17" t="s">
        <v>7540</v>
      </c>
      <c r="H1600" s="16" t="s">
        <v>3597</v>
      </c>
      <c r="I1600" s="35" t="s">
        <v>3598</v>
      </c>
      <c r="J1600" s="16" t="s">
        <v>74</v>
      </c>
      <c r="K1600" s="16" t="s">
        <v>3599</v>
      </c>
      <c r="L1600" s="16" t="s">
        <v>3600</v>
      </c>
      <c r="M1600" s="16" t="s">
        <v>1359</v>
      </c>
      <c r="N1600" s="16" t="s">
        <v>4146</v>
      </c>
      <c r="O1600" s="16" t="s">
        <v>1951</v>
      </c>
    </row>
    <row r="1601" spans="1:15" hidden="1">
      <c r="A1601" s="15">
        <v>1757</v>
      </c>
      <c r="B1601" s="16">
        <v>301</v>
      </c>
      <c r="C1601" s="17" t="s">
        <v>64</v>
      </c>
      <c r="D1601" s="18">
        <v>1110511957</v>
      </c>
      <c r="E1601" s="18">
        <v>1110511957</v>
      </c>
      <c r="F1601" s="18">
        <v>1110511957</v>
      </c>
      <c r="G1601" s="17" t="s">
        <v>7543</v>
      </c>
      <c r="H1601" s="16" t="s">
        <v>3597</v>
      </c>
      <c r="I1601" s="35" t="s">
        <v>3598</v>
      </c>
      <c r="J1601" s="16" t="s">
        <v>74</v>
      </c>
      <c r="K1601" s="16" t="s">
        <v>3599</v>
      </c>
      <c r="L1601" s="16" t="s">
        <v>3600</v>
      </c>
      <c r="M1601" s="16" t="s">
        <v>433</v>
      </c>
      <c r="N1601" s="16" t="s">
        <v>4157</v>
      </c>
      <c r="O1601" s="16" t="s">
        <v>756</v>
      </c>
    </row>
    <row r="1602" spans="1:15" hidden="1">
      <c r="A1602" s="15">
        <v>1758</v>
      </c>
      <c r="B1602" s="16">
        <v>301</v>
      </c>
      <c r="C1602" s="17" t="s">
        <v>64</v>
      </c>
      <c r="D1602" s="18">
        <v>1149453838</v>
      </c>
      <c r="E1602" s="18">
        <v>1149453838</v>
      </c>
      <c r="F1602" s="18">
        <v>1149453838</v>
      </c>
      <c r="G1602" s="17" t="s">
        <v>7550</v>
      </c>
      <c r="H1602" s="16" t="s">
        <v>3597</v>
      </c>
      <c r="I1602" s="35" t="s">
        <v>3598</v>
      </c>
      <c r="J1602" s="16" t="s">
        <v>74</v>
      </c>
      <c r="K1602" s="16" t="s">
        <v>3599</v>
      </c>
      <c r="L1602" s="16" t="s">
        <v>3600</v>
      </c>
      <c r="M1602" s="16" t="s">
        <v>1359</v>
      </c>
      <c r="N1602" s="16" t="s">
        <v>4146</v>
      </c>
      <c r="O1602" s="16" t="s">
        <v>1951</v>
      </c>
    </row>
    <row r="1603" spans="1:15">
      <c r="A1603" s="15">
        <v>1759</v>
      </c>
      <c r="B1603" s="16">
        <v>301</v>
      </c>
      <c r="C1603" s="17" t="s">
        <v>64</v>
      </c>
      <c r="D1603" s="18">
        <v>1149453853</v>
      </c>
      <c r="E1603" s="18" t="e">
        <v>#N/A</v>
      </c>
      <c r="F1603" s="18">
        <v>1149453853</v>
      </c>
      <c r="G1603" s="17" t="s">
        <v>7554</v>
      </c>
      <c r="H1603" s="16" t="s">
        <v>3597</v>
      </c>
      <c r="I1603" s="35" t="s">
        <v>3598</v>
      </c>
      <c r="J1603" s="16" t="s">
        <v>74</v>
      </c>
      <c r="K1603" s="16" t="s">
        <v>3599</v>
      </c>
      <c r="L1603" s="16" t="s">
        <v>3600</v>
      </c>
      <c r="M1603" s="16" t="s">
        <v>1359</v>
      </c>
      <c r="N1603" s="16" t="s">
        <v>4146</v>
      </c>
      <c r="O1603" s="16" t="s">
        <v>1951</v>
      </c>
    </row>
    <row r="1604" spans="1:15" hidden="1">
      <c r="A1604" s="15">
        <v>1760</v>
      </c>
      <c r="B1604" s="16">
        <v>301</v>
      </c>
      <c r="C1604" s="17" t="s">
        <v>64</v>
      </c>
      <c r="D1604" s="18">
        <v>1151203815</v>
      </c>
      <c r="E1604" s="18">
        <v>1151203815</v>
      </c>
      <c r="F1604" s="18">
        <v>1151203815</v>
      </c>
      <c r="G1604" s="17" t="s">
        <v>7557</v>
      </c>
      <c r="H1604" s="16" t="s">
        <v>3597</v>
      </c>
      <c r="I1604" s="35" t="s">
        <v>3598</v>
      </c>
      <c r="J1604" s="16" t="s">
        <v>74</v>
      </c>
      <c r="K1604" s="16" t="s">
        <v>3599</v>
      </c>
      <c r="L1604" s="16" t="s">
        <v>3600</v>
      </c>
      <c r="M1604" s="16" t="s">
        <v>433</v>
      </c>
      <c r="N1604" s="16" t="s">
        <v>7558</v>
      </c>
      <c r="O1604" s="16" t="s">
        <v>497</v>
      </c>
    </row>
    <row r="1605" spans="1:15" hidden="1">
      <c r="A1605" s="15">
        <v>1761</v>
      </c>
      <c r="B1605" s="16">
        <v>301</v>
      </c>
      <c r="C1605" s="17" t="s">
        <v>112</v>
      </c>
      <c r="D1605" s="18">
        <v>1151436981</v>
      </c>
      <c r="E1605" s="18">
        <v>1151436981</v>
      </c>
      <c r="F1605" s="18">
        <v>1151436981</v>
      </c>
      <c r="G1605" s="17" t="s">
        <v>7561</v>
      </c>
      <c r="H1605" s="16" t="s">
        <v>3597</v>
      </c>
      <c r="I1605" s="35" t="s">
        <v>3598</v>
      </c>
      <c r="J1605" s="16" t="s">
        <v>74</v>
      </c>
      <c r="K1605" s="16" t="s">
        <v>3599</v>
      </c>
      <c r="L1605" s="16" t="s">
        <v>3600</v>
      </c>
      <c r="M1605" s="16" t="s">
        <v>339</v>
      </c>
      <c r="N1605" s="16" t="s">
        <v>4188</v>
      </c>
      <c r="O1605" s="16" t="s">
        <v>341</v>
      </c>
    </row>
    <row r="1606" spans="1:15">
      <c r="A1606" s="15">
        <v>1762</v>
      </c>
      <c r="B1606" s="16">
        <v>301</v>
      </c>
      <c r="C1606" s="17" t="s">
        <v>64</v>
      </c>
      <c r="D1606" s="18">
        <v>1151461963</v>
      </c>
      <c r="E1606" s="18" t="e">
        <v>#N/A</v>
      </c>
      <c r="F1606" s="18" t="e">
        <v>#N/A</v>
      </c>
      <c r="G1606" s="17" t="s">
        <v>7564</v>
      </c>
      <c r="H1606" s="16" t="s">
        <v>3597</v>
      </c>
      <c r="I1606" s="35" t="s">
        <v>3598</v>
      </c>
      <c r="J1606" s="16" t="s">
        <v>74</v>
      </c>
      <c r="K1606" s="16" t="s">
        <v>3599</v>
      </c>
      <c r="L1606" s="16" t="s">
        <v>3600</v>
      </c>
      <c r="M1606" s="16" t="s">
        <v>421</v>
      </c>
      <c r="N1606" s="16" t="s">
        <v>3649</v>
      </c>
      <c r="O1606" s="16" t="s">
        <v>545</v>
      </c>
    </row>
    <row r="1607" spans="1:15">
      <c r="A1607" s="15">
        <v>1763</v>
      </c>
      <c r="B1607" s="16">
        <v>301</v>
      </c>
      <c r="C1607" s="17" t="s">
        <v>64</v>
      </c>
      <c r="D1607" s="18">
        <v>1151461964</v>
      </c>
      <c r="E1607" s="18" t="e">
        <v>#N/A</v>
      </c>
      <c r="F1607" s="18">
        <v>1151461964</v>
      </c>
      <c r="G1607" s="17" t="s">
        <v>7568</v>
      </c>
      <c r="H1607" s="16" t="s">
        <v>3597</v>
      </c>
      <c r="I1607" s="35" t="s">
        <v>3598</v>
      </c>
      <c r="J1607" s="16" t="s">
        <v>74</v>
      </c>
      <c r="K1607" s="16" t="s">
        <v>3599</v>
      </c>
      <c r="L1607" s="16" t="s">
        <v>3600</v>
      </c>
      <c r="M1607" s="16" t="s">
        <v>421</v>
      </c>
      <c r="N1607" s="16" t="s">
        <v>3649</v>
      </c>
      <c r="O1607" s="16" t="s">
        <v>545</v>
      </c>
    </row>
    <row r="1608" spans="1:15">
      <c r="A1608" s="15">
        <v>1764</v>
      </c>
      <c r="B1608" s="16">
        <v>301</v>
      </c>
      <c r="C1608" s="17" t="s">
        <v>64</v>
      </c>
      <c r="D1608" s="18">
        <v>1151461967</v>
      </c>
      <c r="E1608" s="18" t="e">
        <v>#N/A</v>
      </c>
      <c r="F1608" s="18">
        <v>1151461967</v>
      </c>
      <c r="G1608" s="17" t="s">
        <v>7571</v>
      </c>
      <c r="H1608" s="16" t="s">
        <v>3597</v>
      </c>
      <c r="I1608" s="35" t="s">
        <v>3598</v>
      </c>
      <c r="J1608" s="16" t="s">
        <v>74</v>
      </c>
      <c r="K1608" s="16" t="s">
        <v>3599</v>
      </c>
      <c r="L1608" s="16" t="s">
        <v>3600</v>
      </c>
      <c r="M1608" s="16" t="s">
        <v>421</v>
      </c>
      <c r="N1608" s="16" t="s">
        <v>3649</v>
      </c>
      <c r="O1608" s="16" t="s">
        <v>545</v>
      </c>
    </row>
    <row r="1609" spans="1:15" hidden="1">
      <c r="A1609" s="15">
        <v>1765</v>
      </c>
      <c r="B1609" s="16">
        <v>301</v>
      </c>
      <c r="C1609" s="17" t="s">
        <v>64</v>
      </c>
      <c r="D1609" s="18">
        <v>1151461968</v>
      </c>
      <c r="E1609" s="18">
        <v>1151461968</v>
      </c>
      <c r="F1609" s="18">
        <v>1151461968</v>
      </c>
      <c r="G1609" s="17" t="s">
        <v>7574</v>
      </c>
      <c r="H1609" s="16" t="s">
        <v>3597</v>
      </c>
      <c r="I1609" s="35" t="s">
        <v>3598</v>
      </c>
      <c r="J1609" s="16" t="s">
        <v>74</v>
      </c>
      <c r="K1609" s="16" t="s">
        <v>3599</v>
      </c>
      <c r="L1609" s="16" t="s">
        <v>3600</v>
      </c>
      <c r="M1609" s="16" t="s">
        <v>421</v>
      </c>
      <c r="N1609" s="16" t="s">
        <v>4387</v>
      </c>
      <c r="O1609" s="16" t="s">
        <v>545</v>
      </c>
    </row>
    <row r="1610" spans="1:15" hidden="1">
      <c r="A1610" s="15">
        <v>1766</v>
      </c>
      <c r="B1610" s="16">
        <v>301</v>
      </c>
      <c r="C1610" s="17" t="s">
        <v>64</v>
      </c>
      <c r="D1610" s="18">
        <v>1151461969</v>
      </c>
      <c r="E1610" s="18">
        <v>1151461969</v>
      </c>
      <c r="F1610" s="18">
        <v>1151461969</v>
      </c>
      <c r="G1610" s="17" t="s">
        <v>7578</v>
      </c>
      <c r="H1610" s="16" t="s">
        <v>3597</v>
      </c>
      <c r="I1610" s="35" t="s">
        <v>3598</v>
      </c>
      <c r="J1610" s="16" t="s">
        <v>74</v>
      </c>
      <c r="K1610" s="16" t="s">
        <v>3599</v>
      </c>
      <c r="L1610" s="16" t="s">
        <v>3600</v>
      </c>
      <c r="M1610" s="16" t="s">
        <v>421</v>
      </c>
      <c r="N1610" s="16" t="s">
        <v>3649</v>
      </c>
      <c r="O1610" s="16" t="s">
        <v>545</v>
      </c>
    </row>
    <row r="1611" spans="1:15">
      <c r="A1611" s="15">
        <v>1767</v>
      </c>
      <c r="B1611" s="16">
        <v>301</v>
      </c>
      <c r="C1611" s="17" t="s">
        <v>64</v>
      </c>
      <c r="D1611" s="18">
        <v>1116273522</v>
      </c>
      <c r="E1611" s="18" t="e">
        <v>#N/A</v>
      </c>
      <c r="F1611" s="18">
        <v>1116273522</v>
      </c>
      <c r="G1611" s="17" t="s">
        <v>7583</v>
      </c>
      <c r="H1611" s="16" t="s">
        <v>3597</v>
      </c>
      <c r="I1611" s="35" t="s">
        <v>3598</v>
      </c>
      <c r="J1611" s="16" t="s">
        <v>74</v>
      </c>
      <c r="K1611" s="16" t="s">
        <v>3599</v>
      </c>
      <c r="L1611" s="16" t="s">
        <v>3600</v>
      </c>
      <c r="M1611" s="16" t="s">
        <v>463</v>
      </c>
      <c r="N1611" s="16" t="s">
        <v>464</v>
      </c>
      <c r="O1611" s="16" t="s">
        <v>465</v>
      </c>
    </row>
    <row r="1612" spans="1:15" hidden="1">
      <c r="A1612" s="15">
        <v>1768</v>
      </c>
      <c r="B1612" s="16">
        <v>301</v>
      </c>
      <c r="C1612" s="17" t="s">
        <v>112</v>
      </c>
      <c r="D1612" s="18">
        <v>1151461979</v>
      </c>
      <c r="E1612" s="18">
        <v>1151461979</v>
      </c>
      <c r="F1612" s="18">
        <v>1151461979</v>
      </c>
      <c r="G1612" s="17" t="s">
        <v>7588</v>
      </c>
      <c r="H1612" s="16" t="s">
        <v>3597</v>
      </c>
      <c r="I1612" s="35" t="s">
        <v>3598</v>
      </c>
      <c r="J1612" s="16" t="s">
        <v>74</v>
      </c>
      <c r="K1612" s="16" t="s">
        <v>3599</v>
      </c>
      <c r="L1612" s="16" t="s">
        <v>3600</v>
      </c>
      <c r="M1612" s="16" t="s">
        <v>76</v>
      </c>
      <c r="N1612" s="16" t="s">
        <v>76</v>
      </c>
      <c r="O1612" s="16" t="s">
        <v>76</v>
      </c>
    </row>
    <row r="1613" spans="1:15" hidden="1">
      <c r="A1613" s="15">
        <v>1769</v>
      </c>
      <c r="B1613" s="16">
        <v>301</v>
      </c>
      <c r="C1613" s="17" t="s">
        <v>64</v>
      </c>
      <c r="D1613" s="18">
        <v>1151461981</v>
      </c>
      <c r="E1613" s="18">
        <v>1151461981</v>
      </c>
      <c r="F1613" s="18">
        <v>1151461981</v>
      </c>
      <c r="G1613" s="17" t="s">
        <v>7594</v>
      </c>
      <c r="H1613" s="16" t="s">
        <v>3597</v>
      </c>
      <c r="I1613" s="35" t="s">
        <v>3598</v>
      </c>
      <c r="J1613" s="16" t="s">
        <v>74</v>
      </c>
      <c r="K1613" s="16" t="s">
        <v>3599</v>
      </c>
      <c r="L1613" s="16" t="s">
        <v>3600</v>
      </c>
      <c r="M1613" s="16" t="s">
        <v>421</v>
      </c>
      <c r="N1613" s="16" t="s">
        <v>4387</v>
      </c>
      <c r="O1613" s="16" t="s">
        <v>545</v>
      </c>
    </row>
    <row r="1614" spans="1:15" hidden="1">
      <c r="A1614" s="15">
        <v>1770</v>
      </c>
      <c r="B1614" s="16">
        <v>301</v>
      </c>
      <c r="C1614" s="17" t="s">
        <v>112</v>
      </c>
      <c r="D1614" s="18">
        <v>1151461984</v>
      </c>
      <c r="E1614" s="18">
        <v>1151461984</v>
      </c>
      <c r="F1614" s="18">
        <v>1151461984</v>
      </c>
      <c r="G1614" s="17" t="s">
        <v>7597</v>
      </c>
      <c r="H1614" s="16" t="s">
        <v>3597</v>
      </c>
      <c r="I1614" s="35" t="s">
        <v>3598</v>
      </c>
      <c r="J1614" s="16" t="s">
        <v>74</v>
      </c>
      <c r="K1614" s="16" t="s">
        <v>3599</v>
      </c>
      <c r="L1614" s="16" t="s">
        <v>3600</v>
      </c>
      <c r="M1614" s="16" t="s">
        <v>421</v>
      </c>
      <c r="N1614" s="16" t="s">
        <v>3649</v>
      </c>
      <c r="O1614" s="16" t="s">
        <v>545</v>
      </c>
    </row>
    <row r="1615" spans="1:15" hidden="1">
      <c r="A1615" s="15">
        <v>1771</v>
      </c>
      <c r="B1615" s="16">
        <v>301</v>
      </c>
      <c r="C1615" s="17" t="s">
        <v>64</v>
      </c>
      <c r="D1615" s="18">
        <v>1151461985</v>
      </c>
      <c r="E1615" s="18">
        <v>1151461985</v>
      </c>
      <c r="F1615" s="18">
        <v>1151461985</v>
      </c>
      <c r="G1615" s="17" t="s">
        <v>7600</v>
      </c>
      <c r="H1615" s="16" t="s">
        <v>3597</v>
      </c>
      <c r="I1615" s="35" t="s">
        <v>3598</v>
      </c>
      <c r="J1615" s="16" t="s">
        <v>74</v>
      </c>
      <c r="K1615" s="16" t="s">
        <v>3599</v>
      </c>
      <c r="L1615" s="16" t="s">
        <v>3600</v>
      </c>
      <c r="M1615" s="16" t="s">
        <v>421</v>
      </c>
      <c r="N1615" s="16" t="s">
        <v>3649</v>
      </c>
      <c r="O1615" s="16" t="s">
        <v>545</v>
      </c>
    </row>
    <row r="1616" spans="1:15" hidden="1">
      <c r="A1616" s="15">
        <v>1772</v>
      </c>
      <c r="B1616" s="16">
        <v>301</v>
      </c>
      <c r="C1616" s="17" t="s">
        <v>64</v>
      </c>
      <c r="D1616" s="18">
        <v>1151461986</v>
      </c>
      <c r="E1616" s="18">
        <v>1151461986</v>
      </c>
      <c r="F1616" s="18">
        <v>1151461986</v>
      </c>
      <c r="G1616" s="17" t="s">
        <v>7603</v>
      </c>
      <c r="H1616" s="16" t="s">
        <v>3597</v>
      </c>
      <c r="I1616" s="35" t="s">
        <v>3598</v>
      </c>
      <c r="J1616" s="16" t="s">
        <v>74</v>
      </c>
      <c r="K1616" s="16" t="s">
        <v>3599</v>
      </c>
      <c r="L1616" s="16" t="s">
        <v>3600</v>
      </c>
      <c r="M1616" s="16" t="s">
        <v>421</v>
      </c>
      <c r="N1616" s="16" t="s">
        <v>4387</v>
      </c>
      <c r="O1616" s="16" t="s">
        <v>545</v>
      </c>
    </row>
    <row r="1617" spans="1:15" hidden="1">
      <c r="A1617" s="15">
        <v>1773</v>
      </c>
      <c r="B1617" s="16">
        <v>301</v>
      </c>
      <c r="C1617" s="17" t="s">
        <v>112</v>
      </c>
      <c r="D1617" s="18">
        <v>1148956798</v>
      </c>
      <c r="E1617" s="18">
        <v>1148956798</v>
      </c>
      <c r="F1617" s="18">
        <v>1148956798</v>
      </c>
      <c r="G1617" s="17" t="s">
        <v>7607</v>
      </c>
      <c r="H1617" s="16" t="s">
        <v>3597</v>
      </c>
      <c r="I1617" s="35" t="s">
        <v>3598</v>
      </c>
      <c r="J1617" s="16" t="s">
        <v>74</v>
      </c>
      <c r="K1617" s="16" t="s">
        <v>3599</v>
      </c>
      <c r="L1617" s="16" t="s">
        <v>3600</v>
      </c>
      <c r="M1617" s="16" t="s">
        <v>421</v>
      </c>
      <c r="N1617" s="16" t="s">
        <v>2300</v>
      </c>
      <c r="O1617" s="16" t="s">
        <v>423</v>
      </c>
    </row>
    <row r="1618" spans="1:15" hidden="1">
      <c r="A1618" s="15">
        <v>1774</v>
      </c>
      <c r="B1618" s="16">
        <v>301</v>
      </c>
      <c r="C1618" s="17" t="s">
        <v>64</v>
      </c>
      <c r="D1618" s="18">
        <v>1151461999</v>
      </c>
      <c r="E1618" s="18">
        <v>1151461999</v>
      </c>
      <c r="F1618" s="18">
        <v>1151461999</v>
      </c>
      <c r="G1618" s="17" t="s">
        <v>7613</v>
      </c>
      <c r="H1618" s="16" t="s">
        <v>3597</v>
      </c>
      <c r="I1618" s="35" t="s">
        <v>3598</v>
      </c>
      <c r="J1618" s="16" t="s">
        <v>74</v>
      </c>
      <c r="K1618" s="16" t="s">
        <v>3599</v>
      </c>
      <c r="L1618" s="16" t="s">
        <v>3600</v>
      </c>
      <c r="M1618" s="16" t="s">
        <v>421</v>
      </c>
      <c r="N1618" s="16" t="s">
        <v>581</v>
      </c>
      <c r="O1618" s="16" t="s">
        <v>582</v>
      </c>
    </row>
    <row r="1619" spans="1:15">
      <c r="A1619" s="15">
        <v>1775</v>
      </c>
      <c r="B1619" s="16">
        <v>301</v>
      </c>
      <c r="C1619" s="17" t="s">
        <v>112</v>
      </c>
      <c r="D1619" s="18">
        <v>1151462021</v>
      </c>
      <c r="E1619" s="18" t="e">
        <v>#N/A</v>
      </c>
      <c r="F1619" s="18">
        <v>1151462021</v>
      </c>
      <c r="G1619" s="17" t="s">
        <v>7616</v>
      </c>
      <c r="H1619" s="16" t="s">
        <v>3597</v>
      </c>
      <c r="I1619" s="35" t="s">
        <v>3598</v>
      </c>
      <c r="J1619" s="16" t="s">
        <v>74</v>
      </c>
      <c r="K1619" s="16" t="s">
        <v>3599</v>
      </c>
      <c r="L1619" s="16" t="s">
        <v>3600</v>
      </c>
      <c r="M1619" s="16" t="s">
        <v>76</v>
      </c>
      <c r="N1619" s="16" t="s">
        <v>76</v>
      </c>
      <c r="O1619" s="16" t="s">
        <v>76</v>
      </c>
    </row>
    <row r="1620" spans="1:15" hidden="1">
      <c r="A1620" s="15">
        <v>1776</v>
      </c>
      <c r="B1620" s="16">
        <v>301</v>
      </c>
      <c r="C1620" s="17" t="s">
        <v>112</v>
      </c>
      <c r="D1620" s="18">
        <v>1037265630</v>
      </c>
      <c r="E1620" s="18">
        <v>1037265630</v>
      </c>
      <c r="F1620" s="18">
        <v>1037265630</v>
      </c>
      <c r="G1620" s="17" t="s">
        <v>7620</v>
      </c>
      <c r="H1620" s="16" t="s">
        <v>3597</v>
      </c>
      <c r="I1620" s="35" t="s">
        <v>3598</v>
      </c>
      <c r="J1620" s="16" t="s">
        <v>74</v>
      </c>
      <c r="K1620" s="16" t="s">
        <v>3599</v>
      </c>
      <c r="L1620" s="16" t="s">
        <v>3600</v>
      </c>
      <c r="M1620" s="16" t="s">
        <v>339</v>
      </c>
      <c r="N1620" s="16" t="s">
        <v>340</v>
      </c>
      <c r="O1620" s="16" t="s">
        <v>341</v>
      </c>
    </row>
    <row r="1621" spans="1:15" hidden="1">
      <c r="A1621" s="15">
        <v>1777</v>
      </c>
      <c r="B1621" s="16">
        <v>301</v>
      </c>
      <c r="C1621" s="17" t="s">
        <v>64</v>
      </c>
      <c r="D1621" s="18">
        <v>79869197</v>
      </c>
      <c r="E1621" s="18">
        <v>79869197</v>
      </c>
      <c r="F1621" s="18">
        <v>79869197</v>
      </c>
      <c r="G1621" s="17" t="s">
        <v>7626</v>
      </c>
      <c r="H1621" s="16" t="s">
        <v>3597</v>
      </c>
      <c r="I1621" s="35" t="s">
        <v>3598</v>
      </c>
      <c r="J1621" s="16" t="s">
        <v>74</v>
      </c>
      <c r="K1621" s="16" t="s">
        <v>3599</v>
      </c>
      <c r="L1621" s="16" t="s">
        <v>3600</v>
      </c>
      <c r="M1621" s="16" t="s">
        <v>421</v>
      </c>
      <c r="N1621" s="16" t="s">
        <v>422</v>
      </c>
      <c r="O1621" s="16" t="s">
        <v>423</v>
      </c>
    </row>
    <row r="1622" spans="1:15">
      <c r="A1622" s="15">
        <v>1778</v>
      </c>
      <c r="B1622" s="16">
        <v>301</v>
      </c>
      <c r="C1622" s="17" t="s">
        <v>64</v>
      </c>
      <c r="D1622" s="18">
        <v>1151462065</v>
      </c>
      <c r="E1622" s="18" t="e">
        <v>#N/A</v>
      </c>
      <c r="F1622" s="18">
        <v>1151462065</v>
      </c>
      <c r="G1622" s="17" t="s">
        <v>7631</v>
      </c>
      <c r="H1622" s="16" t="s">
        <v>3597</v>
      </c>
      <c r="I1622" s="35" t="s">
        <v>3598</v>
      </c>
      <c r="J1622" s="16" t="s">
        <v>74</v>
      </c>
      <c r="K1622" s="16" t="s">
        <v>3599</v>
      </c>
      <c r="L1622" s="16" t="s">
        <v>3600</v>
      </c>
      <c r="M1622" s="16" t="s">
        <v>421</v>
      </c>
      <c r="N1622" s="16" t="s">
        <v>3649</v>
      </c>
      <c r="O1622" s="16" t="s">
        <v>545</v>
      </c>
    </row>
    <row r="1623" spans="1:15" hidden="1">
      <c r="A1623" s="15">
        <v>1779</v>
      </c>
      <c r="B1623" s="16">
        <v>301</v>
      </c>
      <c r="C1623" s="17" t="s">
        <v>64</v>
      </c>
      <c r="D1623" s="18">
        <v>1151939604</v>
      </c>
      <c r="E1623" s="18">
        <v>1151939604</v>
      </c>
      <c r="F1623" s="18">
        <v>1151939604</v>
      </c>
      <c r="G1623" s="17" t="s">
        <v>7635</v>
      </c>
      <c r="H1623" s="16" t="s">
        <v>3597</v>
      </c>
      <c r="I1623" s="35" t="s">
        <v>3598</v>
      </c>
      <c r="J1623" s="16" t="s">
        <v>74</v>
      </c>
      <c r="K1623" s="16" t="s">
        <v>3599</v>
      </c>
      <c r="L1623" s="16" t="s">
        <v>3600</v>
      </c>
      <c r="M1623" s="16" t="s">
        <v>463</v>
      </c>
      <c r="N1623" s="16" t="s">
        <v>5450</v>
      </c>
      <c r="O1623" s="16" t="s">
        <v>511</v>
      </c>
    </row>
    <row r="1624" spans="1:15" hidden="1">
      <c r="A1624" s="15">
        <v>1780</v>
      </c>
      <c r="B1624" s="16">
        <v>301</v>
      </c>
      <c r="C1624" s="17" t="s">
        <v>112</v>
      </c>
      <c r="D1624" s="18">
        <v>1007110913</v>
      </c>
      <c r="E1624" s="18">
        <v>1007110913</v>
      </c>
      <c r="F1624" s="18">
        <v>1007110913</v>
      </c>
      <c r="G1624" s="17" t="s">
        <v>7638</v>
      </c>
      <c r="H1624" s="16" t="s">
        <v>3597</v>
      </c>
      <c r="I1624" s="35" t="s">
        <v>3598</v>
      </c>
      <c r="J1624" s="16" t="s">
        <v>74</v>
      </c>
      <c r="K1624" s="16" t="s">
        <v>3599</v>
      </c>
      <c r="L1624" s="16" t="s">
        <v>3600</v>
      </c>
      <c r="M1624" s="16" t="s">
        <v>339</v>
      </c>
      <c r="N1624" s="16" t="s">
        <v>340</v>
      </c>
      <c r="O1624" s="16" t="s">
        <v>341</v>
      </c>
    </row>
    <row r="1625" spans="1:15" hidden="1">
      <c r="A1625" s="15">
        <v>1781</v>
      </c>
      <c r="B1625" s="16">
        <v>301</v>
      </c>
      <c r="C1625" s="17" t="s">
        <v>112</v>
      </c>
      <c r="D1625" s="18">
        <v>1121839116</v>
      </c>
      <c r="E1625" s="18">
        <v>1121839116</v>
      </c>
      <c r="F1625" s="18">
        <v>1121839116</v>
      </c>
      <c r="G1625" s="17" t="s">
        <v>7644</v>
      </c>
      <c r="H1625" s="16" t="s">
        <v>3597</v>
      </c>
      <c r="I1625" s="35" t="s">
        <v>3598</v>
      </c>
      <c r="J1625" s="16" t="s">
        <v>74</v>
      </c>
      <c r="K1625" s="16" t="s">
        <v>3599</v>
      </c>
      <c r="L1625" s="16" t="s">
        <v>3600</v>
      </c>
      <c r="M1625" s="16" t="s">
        <v>76</v>
      </c>
      <c r="N1625" s="16" t="s">
        <v>76</v>
      </c>
      <c r="O1625" s="16" t="s">
        <v>76</v>
      </c>
    </row>
    <row r="1626" spans="1:15" hidden="1">
      <c r="A1626" s="15">
        <v>1782</v>
      </c>
      <c r="B1626" s="16">
        <v>301</v>
      </c>
      <c r="C1626" s="17" t="s">
        <v>64</v>
      </c>
      <c r="D1626" s="18">
        <v>1192724144</v>
      </c>
      <c r="E1626" s="18">
        <v>1192724144</v>
      </c>
      <c r="F1626" s="18">
        <v>1192724144</v>
      </c>
      <c r="G1626" s="17" t="s">
        <v>7650</v>
      </c>
      <c r="H1626" s="16" t="s">
        <v>3597</v>
      </c>
      <c r="I1626" s="35" t="s">
        <v>3598</v>
      </c>
      <c r="J1626" s="16" t="s">
        <v>74</v>
      </c>
      <c r="K1626" s="16" t="s">
        <v>3599</v>
      </c>
      <c r="L1626" s="16" t="s">
        <v>3600</v>
      </c>
      <c r="M1626" s="16" t="s">
        <v>463</v>
      </c>
      <c r="N1626" s="16" t="s">
        <v>464</v>
      </c>
      <c r="O1626" s="16" t="s">
        <v>465</v>
      </c>
    </row>
    <row r="1627" spans="1:15" hidden="1">
      <c r="A1627" s="15">
        <v>1783</v>
      </c>
      <c r="B1627" s="16">
        <v>301</v>
      </c>
      <c r="C1627" s="17" t="s">
        <v>112</v>
      </c>
      <c r="D1627" s="18">
        <v>1077862665</v>
      </c>
      <c r="E1627" s="18">
        <v>1077862665</v>
      </c>
      <c r="F1627" s="18">
        <v>1077862665</v>
      </c>
      <c r="G1627" s="17" t="s">
        <v>7653</v>
      </c>
      <c r="H1627" s="16" t="s">
        <v>3597</v>
      </c>
      <c r="I1627" s="35" t="s">
        <v>3598</v>
      </c>
      <c r="J1627" s="16" t="s">
        <v>74</v>
      </c>
      <c r="K1627" s="16" t="s">
        <v>3599</v>
      </c>
      <c r="L1627" s="16" t="s">
        <v>3600</v>
      </c>
      <c r="M1627" s="16" t="s">
        <v>1359</v>
      </c>
      <c r="N1627" s="16" t="s">
        <v>1950</v>
      </c>
      <c r="O1627" s="16" t="s">
        <v>1951</v>
      </c>
    </row>
    <row r="1628" spans="1:15">
      <c r="A1628" s="15">
        <v>1784</v>
      </c>
      <c r="B1628" s="16">
        <v>301</v>
      </c>
      <c r="C1628" s="17" t="s">
        <v>64</v>
      </c>
      <c r="D1628" s="18">
        <v>1193085908</v>
      </c>
      <c r="E1628" s="18" t="e">
        <v>#N/A</v>
      </c>
      <c r="F1628" s="18">
        <v>1193085908</v>
      </c>
      <c r="G1628" s="17" t="s">
        <v>7656</v>
      </c>
      <c r="H1628" s="16" t="s">
        <v>3597</v>
      </c>
      <c r="I1628" s="35" t="s">
        <v>3598</v>
      </c>
      <c r="J1628" s="16" t="s">
        <v>74</v>
      </c>
      <c r="K1628" s="16" t="s">
        <v>3599</v>
      </c>
      <c r="L1628" s="16" t="s">
        <v>3600</v>
      </c>
      <c r="M1628" s="16" t="s">
        <v>433</v>
      </c>
      <c r="N1628" s="16" t="s">
        <v>434</v>
      </c>
      <c r="O1628" s="16" t="s">
        <v>435</v>
      </c>
    </row>
    <row r="1629" spans="1:15" hidden="1">
      <c r="A1629" s="15">
        <v>1785</v>
      </c>
      <c r="B1629" s="16">
        <v>301</v>
      </c>
      <c r="C1629" s="17" t="s">
        <v>112</v>
      </c>
      <c r="D1629" s="18">
        <v>1193096624</v>
      </c>
      <c r="E1629" s="18">
        <v>1193096624</v>
      </c>
      <c r="F1629" s="18">
        <v>1193096624</v>
      </c>
      <c r="G1629" s="17" t="s">
        <v>7660</v>
      </c>
      <c r="H1629" s="16" t="s">
        <v>3597</v>
      </c>
      <c r="I1629" s="35" t="s">
        <v>3598</v>
      </c>
      <c r="J1629" s="16" t="s">
        <v>74</v>
      </c>
      <c r="K1629" s="16" t="s">
        <v>3599</v>
      </c>
      <c r="L1629" s="16" t="s">
        <v>3600</v>
      </c>
      <c r="M1629" s="16" t="s">
        <v>339</v>
      </c>
      <c r="N1629" s="16" t="s">
        <v>3825</v>
      </c>
      <c r="O1629" s="16" t="s">
        <v>341</v>
      </c>
    </row>
    <row r="1630" spans="1:15" hidden="1">
      <c r="A1630" s="15">
        <v>1786</v>
      </c>
      <c r="B1630" s="16">
        <v>301</v>
      </c>
      <c r="C1630" s="17" t="s">
        <v>64</v>
      </c>
      <c r="D1630" s="18">
        <v>1193140638</v>
      </c>
      <c r="E1630" s="18">
        <v>1193140638</v>
      </c>
      <c r="F1630" s="18">
        <v>1193140638</v>
      </c>
      <c r="G1630" s="17" t="s">
        <v>7663</v>
      </c>
      <c r="H1630" s="16" t="s">
        <v>3597</v>
      </c>
      <c r="I1630" s="35" t="s">
        <v>3598</v>
      </c>
      <c r="J1630" s="16" t="s">
        <v>74</v>
      </c>
      <c r="K1630" s="16" t="s">
        <v>3599</v>
      </c>
      <c r="L1630" s="16" t="s">
        <v>3600</v>
      </c>
      <c r="M1630" s="16" t="s">
        <v>339</v>
      </c>
      <c r="N1630" s="16" t="s">
        <v>3825</v>
      </c>
      <c r="O1630" s="16" t="s">
        <v>341</v>
      </c>
    </row>
    <row r="1631" spans="1:15" hidden="1">
      <c r="A1631" s="15">
        <v>1787</v>
      </c>
      <c r="B1631" s="16">
        <v>301</v>
      </c>
      <c r="C1631" s="17" t="s">
        <v>64</v>
      </c>
      <c r="D1631" s="18">
        <v>1193150544</v>
      </c>
      <c r="E1631" s="18">
        <v>1193150544</v>
      </c>
      <c r="F1631" s="18">
        <v>1193150544</v>
      </c>
      <c r="G1631" s="17" t="s">
        <v>7667</v>
      </c>
      <c r="H1631" s="16" t="s">
        <v>3597</v>
      </c>
      <c r="I1631" s="35" t="s">
        <v>3598</v>
      </c>
      <c r="J1631" s="16" t="s">
        <v>74</v>
      </c>
      <c r="K1631" s="16" t="s">
        <v>3599</v>
      </c>
      <c r="L1631" s="16" t="s">
        <v>3600</v>
      </c>
      <c r="M1631" s="16" t="s">
        <v>478</v>
      </c>
      <c r="N1631" s="16" t="s">
        <v>3976</v>
      </c>
      <c r="O1631" s="16" t="s">
        <v>480</v>
      </c>
    </row>
    <row r="1632" spans="1:15" hidden="1">
      <c r="A1632" s="15">
        <v>1788</v>
      </c>
      <c r="B1632" s="16">
        <v>301</v>
      </c>
      <c r="C1632" s="17" t="s">
        <v>64</v>
      </c>
      <c r="D1632" s="18">
        <v>1193247422</v>
      </c>
      <c r="E1632" s="18">
        <v>1193247422</v>
      </c>
      <c r="F1632" s="18">
        <v>1193247422</v>
      </c>
      <c r="G1632" s="17" t="s">
        <v>7670</v>
      </c>
      <c r="H1632" s="16" t="s">
        <v>3597</v>
      </c>
      <c r="I1632" s="35" t="s">
        <v>3598</v>
      </c>
      <c r="J1632" s="16" t="s">
        <v>74</v>
      </c>
      <c r="K1632" s="16" t="s">
        <v>3599</v>
      </c>
      <c r="L1632" s="16" t="s">
        <v>3600</v>
      </c>
      <c r="M1632" s="16" t="s">
        <v>463</v>
      </c>
      <c r="N1632" s="16" t="s">
        <v>464</v>
      </c>
      <c r="O1632" s="16" t="s">
        <v>465</v>
      </c>
    </row>
    <row r="1633" spans="1:15" hidden="1">
      <c r="A1633" s="15">
        <v>1789</v>
      </c>
      <c r="B1633" s="16">
        <v>301</v>
      </c>
      <c r="C1633" s="17" t="s">
        <v>112</v>
      </c>
      <c r="D1633" s="18">
        <v>1037656175</v>
      </c>
      <c r="E1633" s="18">
        <v>1037656175</v>
      </c>
      <c r="F1633" s="18">
        <v>1037656175</v>
      </c>
      <c r="G1633" s="17" t="s">
        <v>7673</v>
      </c>
      <c r="H1633" s="16" t="s">
        <v>3597</v>
      </c>
      <c r="I1633" s="35" t="s">
        <v>3598</v>
      </c>
      <c r="J1633" s="16" t="s">
        <v>74</v>
      </c>
      <c r="K1633" s="16" t="s">
        <v>3599</v>
      </c>
      <c r="L1633" s="16" t="s">
        <v>3600</v>
      </c>
      <c r="M1633" s="16" t="s">
        <v>339</v>
      </c>
      <c r="N1633" s="16" t="s">
        <v>340</v>
      </c>
      <c r="O1633" s="16" t="s">
        <v>341</v>
      </c>
    </row>
    <row r="1634" spans="1:15" hidden="1">
      <c r="A1634" s="15">
        <v>1790</v>
      </c>
      <c r="B1634" s="16">
        <v>301</v>
      </c>
      <c r="C1634" s="17" t="s">
        <v>64</v>
      </c>
      <c r="D1634" s="18">
        <v>1193389596</v>
      </c>
      <c r="E1634" s="18">
        <v>1193389596</v>
      </c>
      <c r="F1634" s="18">
        <v>1193389596</v>
      </c>
      <c r="G1634" s="17" t="s">
        <v>7678</v>
      </c>
      <c r="H1634" s="16" t="s">
        <v>3597</v>
      </c>
      <c r="I1634" s="35" t="s">
        <v>3598</v>
      </c>
      <c r="J1634" s="16" t="s">
        <v>74</v>
      </c>
      <c r="K1634" s="16" t="s">
        <v>3599</v>
      </c>
      <c r="L1634" s="16" t="s">
        <v>3600</v>
      </c>
      <c r="M1634" s="16" t="s">
        <v>463</v>
      </c>
      <c r="N1634" s="16" t="s">
        <v>464</v>
      </c>
      <c r="O1634" s="16" t="s">
        <v>465</v>
      </c>
    </row>
    <row r="1635" spans="1:15">
      <c r="A1635" s="15">
        <v>1791</v>
      </c>
      <c r="B1635" s="16">
        <v>301</v>
      </c>
      <c r="C1635" s="17" t="s">
        <v>64</v>
      </c>
      <c r="D1635" s="18">
        <v>1193502400</v>
      </c>
      <c r="E1635" s="18" t="e">
        <v>#N/A</v>
      </c>
      <c r="F1635" s="18" t="e">
        <v>#N/A</v>
      </c>
      <c r="G1635" s="17" t="s">
        <v>7681</v>
      </c>
      <c r="H1635" s="16" t="s">
        <v>3597</v>
      </c>
      <c r="I1635" s="35" t="s">
        <v>3598</v>
      </c>
      <c r="J1635" s="16" t="s">
        <v>74</v>
      </c>
      <c r="K1635" s="16" t="s">
        <v>3599</v>
      </c>
      <c r="L1635" s="16" t="s">
        <v>3600</v>
      </c>
      <c r="M1635" s="16" t="s">
        <v>478</v>
      </c>
      <c r="N1635" s="16" t="s">
        <v>3976</v>
      </c>
      <c r="O1635" s="16" t="s">
        <v>480</v>
      </c>
    </row>
    <row r="1636" spans="1:15" hidden="1">
      <c r="A1636" s="15">
        <v>1792</v>
      </c>
      <c r="B1636" s="16">
        <v>301</v>
      </c>
      <c r="C1636" s="17" t="s">
        <v>64</v>
      </c>
      <c r="D1636" s="18">
        <v>1193530573</v>
      </c>
      <c r="E1636" s="18">
        <v>1193530573</v>
      </c>
      <c r="F1636" s="18">
        <v>1193530573</v>
      </c>
      <c r="G1636" s="17" t="s">
        <v>7684</v>
      </c>
      <c r="H1636" s="16" t="s">
        <v>3597</v>
      </c>
      <c r="I1636" s="35" t="s">
        <v>3598</v>
      </c>
      <c r="J1636" s="16" t="s">
        <v>74</v>
      </c>
      <c r="K1636" s="16" t="s">
        <v>3599</v>
      </c>
      <c r="L1636" s="16" t="s">
        <v>3600</v>
      </c>
      <c r="M1636" s="16" t="s">
        <v>339</v>
      </c>
      <c r="N1636" s="16" t="s">
        <v>3947</v>
      </c>
      <c r="O1636" s="16" t="s">
        <v>3948</v>
      </c>
    </row>
    <row r="1637" spans="1:15" hidden="1">
      <c r="A1637" s="15">
        <v>1793</v>
      </c>
      <c r="B1637" s="16">
        <v>301</v>
      </c>
      <c r="C1637" s="17" t="s">
        <v>112</v>
      </c>
      <c r="D1637" s="18">
        <v>1194430574</v>
      </c>
      <c r="E1637" s="18">
        <v>1194430574</v>
      </c>
      <c r="F1637" s="18">
        <v>1194430574</v>
      </c>
      <c r="G1637" s="17" t="s">
        <v>7687</v>
      </c>
      <c r="H1637" s="16" t="s">
        <v>3597</v>
      </c>
      <c r="I1637" s="35" t="s">
        <v>3598</v>
      </c>
      <c r="J1637" s="16" t="s">
        <v>74</v>
      </c>
      <c r="K1637" s="16" t="s">
        <v>3599</v>
      </c>
      <c r="L1637" s="16" t="s">
        <v>3600</v>
      </c>
      <c r="M1637" s="16" t="s">
        <v>339</v>
      </c>
      <c r="N1637" s="16" t="s">
        <v>340</v>
      </c>
      <c r="O1637" s="16" t="s">
        <v>341</v>
      </c>
    </row>
    <row r="1638" spans="1:15" hidden="1">
      <c r="A1638" s="15">
        <v>1794</v>
      </c>
      <c r="B1638" s="16">
        <v>301</v>
      </c>
      <c r="C1638" s="17" t="s">
        <v>112</v>
      </c>
      <c r="D1638" s="18">
        <v>1214213235</v>
      </c>
      <c r="E1638" s="18">
        <v>1214213235</v>
      </c>
      <c r="F1638" s="18">
        <v>1214213235</v>
      </c>
      <c r="G1638" s="17" t="s">
        <v>7691</v>
      </c>
      <c r="H1638" s="16" t="s">
        <v>3597</v>
      </c>
      <c r="I1638" s="35" t="s">
        <v>3598</v>
      </c>
      <c r="J1638" s="16" t="s">
        <v>74</v>
      </c>
      <c r="K1638" s="16" t="s">
        <v>3599</v>
      </c>
      <c r="L1638" s="16" t="s">
        <v>3600</v>
      </c>
      <c r="M1638" s="16" t="s">
        <v>76</v>
      </c>
      <c r="N1638" s="16" t="s">
        <v>76</v>
      </c>
      <c r="O1638" s="16" t="s">
        <v>76</v>
      </c>
    </row>
    <row r="1639" spans="1:15" hidden="1">
      <c r="A1639" s="15">
        <v>1795</v>
      </c>
      <c r="B1639" s="16">
        <v>301</v>
      </c>
      <c r="C1639" s="17" t="s">
        <v>64</v>
      </c>
      <c r="D1639" s="18">
        <v>1214213571</v>
      </c>
      <c r="E1639" s="18">
        <v>1214213571</v>
      </c>
      <c r="F1639" s="18">
        <v>1214213571</v>
      </c>
      <c r="G1639" s="17" t="s">
        <v>7695</v>
      </c>
      <c r="H1639" s="16" t="s">
        <v>3597</v>
      </c>
      <c r="I1639" s="35" t="s">
        <v>3598</v>
      </c>
      <c r="J1639" s="16" t="s">
        <v>74</v>
      </c>
      <c r="K1639" s="16" t="s">
        <v>3599</v>
      </c>
      <c r="L1639" s="16" t="s">
        <v>3600</v>
      </c>
      <c r="M1639" s="16" t="s">
        <v>463</v>
      </c>
      <c r="N1639" s="16" t="s">
        <v>464</v>
      </c>
      <c r="O1639" s="16" t="s">
        <v>465</v>
      </c>
    </row>
    <row r="1640" spans="1:15" hidden="1">
      <c r="A1640" s="15">
        <v>1796</v>
      </c>
      <c r="B1640" s="16">
        <v>301</v>
      </c>
      <c r="C1640" s="17" t="s">
        <v>64</v>
      </c>
      <c r="D1640" s="18">
        <v>1214213587</v>
      </c>
      <c r="E1640" s="18">
        <v>1214213587</v>
      </c>
      <c r="F1640" s="18">
        <v>1214213587</v>
      </c>
      <c r="G1640" s="17" t="s">
        <v>7699</v>
      </c>
      <c r="H1640" s="16" t="s">
        <v>3597</v>
      </c>
      <c r="I1640" s="35" t="s">
        <v>3598</v>
      </c>
      <c r="J1640" s="16" t="s">
        <v>74</v>
      </c>
      <c r="K1640" s="16" t="s">
        <v>3599</v>
      </c>
      <c r="L1640" s="16" t="s">
        <v>3600</v>
      </c>
      <c r="M1640" s="16" t="s">
        <v>463</v>
      </c>
      <c r="N1640" s="16" t="s">
        <v>3709</v>
      </c>
      <c r="O1640" s="16" t="s">
        <v>465</v>
      </c>
    </row>
    <row r="1641" spans="1:15" hidden="1">
      <c r="A1641" s="15">
        <v>1797</v>
      </c>
      <c r="B1641" s="16">
        <v>301</v>
      </c>
      <c r="C1641" s="17" t="s">
        <v>64</v>
      </c>
      <c r="D1641" s="18">
        <v>5973476</v>
      </c>
      <c r="E1641" s="18">
        <v>5973476</v>
      </c>
      <c r="F1641" s="18">
        <v>5973476</v>
      </c>
      <c r="G1641" s="17" t="s">
        <v>7701</v>
      </c>
      <c r="H1641" s="16" t="s">
        <v>3597</v>
      </c>
      <c r="I1641" s="35" t="s">
        <v>3598</v>
      </c>
      <c r="J1641" s="16" t="s">
        <v>74</v>
      </c>
      <c r="K1641" s="16" t="s">
        <v>3599</v>
      </c>
      <c r="L1641" s="16" t="s">
        <v>3600</v>
      </c>
      <c r="M1641" s="16" t="s">
        <v>1359</v>
      </c>
      <c r="N1641" s="16" t="s">
        <v>6047</v>
      </c>
      <c r="O1641" s="16" t="s">
        <v>1951</v>
      </c>
    </row>
    <row r="1642" spans="1:15" hidden="1">
      <c r="A1642" s="15">
        <v>1798</v>
      </c>
      <c r="B1642" s="16">
        <v>301</v>
      </c>
      <c r="C1642" s="17" t="s">
        <v>64</v>
      </c>
      <c r="D1642" s="18">
        <v>1214464504</v>
      </c>
      <c r="E1642" s="18">
        <v>1214464504</v>
      </c>
      <c r="F1642" s="18">
        <v>1214464504</v>
      </c>
      <c r="G1642" s="17" t="s">
        <v>7706</v>
      </c>
      <c r="H1642" s="16" t="s">
        <v>3597</v>
      </c>
      <c r="I1642" s="35" t="s">
        <v>3598</v>
      </c>
      <c r="J1642" s="16" t="s">
        <v>74</v>
      </c>
      <c r="K1642" s="16" t="s">
        <v>3599</v>
      </c>
      <c r="L1642" s="16" t="s">
        <v>3600</v>
      </c>
      <c r="M1642" s="16" t="s">
        <v>76</v>
      </c>
      <c r="N1642" s="16" t="s">
        <v>76</v>
      </c>
      <c r="O1642" s="16" t="s">
        <v>76</v>
      </c>
    </row>
    <row r="1643" spans="1:15" hidden="1">
      <c r="A1643" s="15">
        <v>1799</v>
      </c>
      <c r="B1643" s="16">
        <v>301</v>
      </c>
      <c r="C1643" s="17" t="s">
        <v>64</v>
      </c>
      <c r="D1643" s="18">
        <v>1214464513</v>
      </c>
      <c r="E1643" s="18">
        <v>1214464513</v>
      </c>
      <c r="F1643" s="18">
        <v>1214464513</v>
      </c>
      <c r="G1643" s="17" t="s">
        <v>7709</v>
      </c>
      <c r="H1643" s="16" t="s">
        <v>3597</v>
      </c>
      <c r="I1643" s="35" t="s">
        <v>3598</v>
      </c>
      <c r="J1643" s="16" t="s">
        <v>74</v>
      </c>
      <c r="K1643" s="16" t="s">
        <v>3599</v>
      </c>
      <c r="L1643" s="16" t="s">
        <v>3600</v>
      </c>
      <c r="M1643" s="16" t="s">
        <v>671</v>
      </c>
      <c r="N1643" s="16" t="s">
        <v>691</v>
      </c>
      <c r="O1643" s="16" t="s">
        <v>692</v>
      </c>
    </row>
    <row r="1644" spans="1:15" hidden="1">
      <c r="A1644" s="15">
        <v>1800</v>
      </c>
      <c r="B1644" s="16">
        <v>301</v>
      </c>
      <c r="C1644" s="17" t="s">
        <v>112</v>
      </c>
      <c r="D1644" s="18">
        <v>1214464787</v>
      </c>
      <c r="E1644" s="18">
        <v>1214464787</v>
      </c>
      <c r="F1644" s="18">
        <v>1214464787</v>
      </c>
      <c r="G1644" s="17" t="s">
        <v>7713</v>
      </c>
      <c r="H1644" s="16" t="s">
        <v>3597</v>
      </c>
      <c r="I1644" s="35" t="s">
        <v>3598</v>
      </c>
      <c r="J1644" s="16" t="s">
        <v>74</v>
      </c>
      <c r="K1644" s="16" t="s">
        <v>3599</v>
      </c>
      <c r="L1644" s="16" t="s">
        <v>3600</v>
      </c>
      <c r="M1644" s="16" t="s">
        <v>671</v>
      </c>
      <c r="N1644" s="16" t="s">
        <v>3816</v>
      </c>
      <c r="O1644" s="16" t="s">
        <v>3817</v>
      </c>
    </row>
    <row r="1645" spans="1:15">
      <c r="A1645" s="15">
        <v>1801</v>
      </c>
      <c r="B1645" s="16">
        <v>301</v>
      </c>
      <c r="C1645" s="17" t="s">
        <v>64</v>
      </c>
      <c r="D1645" s="18">
        <v>1214464593</v>
      </c>
      <c r="E1645" s="18" t="e">
        <v>#N/A</v>
      </c>
      <c r="F1645" s="18">
        <v>1214464593</v>
      </c>
      <c r="G1645" s="17" t="s">
        <v>7717</v>
      </c>
      <c r="H1645" s="16" t="s">
        <v>3597</v>
      </c>
      <c r="I1645" s="35" t="s">
        <v>3598</v>
      </c>
      <c r="J1645" s="16" t="s">
        <v>74</v>
      </c>
      <c r="K1645" s="16" t="s">
        <v>3599</v>
      </c>
      <c r="L1645" s="16" t="s">
        <v>3600</v>
      </c>
      <c r="M1645" s="16" t="s">
        <v>671</v>
      </c>
      <c r="N1645" s="16" t="s">
        <v>3816</v>
      </c>
      <c r="O1645" s="16" t="s">
        <v>3817</v>
      </c>
    </row>
    <row r="1646" spans="1:15" hidden="1">
      <c r="A1646" s="15">
        <v>1802</v>
      </c>
      <c r="B1646" s="16">
        <v>301</v>
      </c>
      <c r="C1646" s="17" t="s">
        <v>64</v>
      </c>
      <c r="D1646" s="18">
        <v>1124243524</v>
      </c>
      <c r="E1646" s="18">
        <v>1124243524</v>
      </c>
      <c r="F1646" s="18">
        <v>1124243524</v>
      </c>
      <c r="G1646" s="17" t="s">
        <v>7721</v>
      </c>
      <c r="H1646" s="16" t="s">
        <v>3597</v>
      </c>
      <c r="I1646" s="35" t="s">
        <v>3598</v>
      </c>
      <c r="J1646" s="16" t="s">
        <v>74</v>
      </c>
      <c r="K1646" s="16" t="s">
        <v>3599</v>
      </c>
      <c r="L1646" s="16" t="s">
        <v>3600</v>
      </c>
      <c r="M1646" s="16" t="s">
        <v>671</v>
      </c>
      <c r="N1646" s="16" t="s">
        <v>691</v>
      </c>
      <c r="O1646" s="16" t="s">
        <v>692</v>
      </c>
    </row>
    <row r="1647" spans="1:15" hidden="1">
      <c r="A1647" s="15">
        <v>1803</v>
      </c>
      <c r="B1647" s="16">
        <v>301</v>
      </c>
      <c r="C1647" s="17" t="s">
        <v>64</v>
      </c>
      <c r="D1647" s="18">
        <v>1214464602</v>
      </c>
      <c r="E1647" s="18">
        <v>1214464602</v>
      </c>
      <c r="F1647" s="18">
        <v>1214464602</v>
      </c>
      <c r="G1647" s="17" t="s">
        <v>7727</v>
      </c>
      <c r="H1647" s="16" t="s">
        <v>3597</v>
      </c>
      <c r="I1647" s="35" t="s">
        <v>3598</v>
      </c>
      <c r="J1647" s="16" t="s">
        <v>74</v>
      </c>
      <c r="K1647" s="16" t="s">
        <v>3599</v>
      </c>
      <c r="L1647" s="16" t="s">
        <v>3600</v>
      </c>
      <c r="M1647" s="16" t="s">
        <v>76</v>
      </c>
      <c r="N1647" s="16" t="s">
        <v>76</v>
      </c>
      <c r="O1647" s="16" t="s">
        <v>76</v>
      </c>
    </row>
    <row r="1648" spans="1:15" hidden="1">
      <c r="A1648" s="15">
        <v>1805</v>
      </c>
      <c r="B1648" s="16">
        <v>301</v>
      </c>
      <c r="C1648" s="17" t="s">
        <v>64</v>
      </c>
      <c r="D1648" s="18">
        <v>1214464632</v>
      </c>
      <c r="E1648" s="18">
        <v>1214464632</v>
      </c>
      <c r="F1648" s="18">
        <v>1214464632</v>
      </c>
      <c r="G1648" s="17" t="s">
        <v>7730</v>
      </c>
      <c r="H1648" s="16" t="s">
        <v>3597</v>
      </c>
      <c r="I1648" s="35" t="s">
        <v>3598</v>
      </c>
      <c r="J1648" s="16" t="s">
        <v>74</v>
      </c>
      <c r="K1648" s="16" t="s">
        <v>3599</v>
      </c>
      <c r="L1648" s="16" t="s">
        <v>3600</v>
      </c>
      <c r="M1648" s="16" t="s">
        <v>433</v>
      </c>
      <c r="N1648" s="16" t="s">
        <v>496</v>
      </c>
      <c r="O1648" s="16" t="s">
        <v>497</v>
      </c>
    </row>
    <row r="1649" spans="1:15" hidden="1">
      <c r="A1649" s="15">
        <v>1806</v>
      </c>
      <c r="B1649" s="16">
        <v>301</v>
      </c>
      <c r="C1649" s="17" t="s">
        <v>64</v>
      </c>
      <c r="D1649" s="18">
        <v>1214464655</v>
      </c>
      <c r="E1649" s="18">
        <v>1214464655</v>
      </c>
      <c r="F1649" s="18">
        <v>1214464655</v>
      </c>
      <c r="G1649" s="17" t="s">
        <v>7733</v>
      </c>
      <c r="H1649" s="16" t="s">
        <v>3597</v>
      </c>
      <c r="I1649" s="35" t="s">
        <v>3598</v>
      </c>
      <c r="J1649" s="16" t="s">
        <v>74</v>
      </c>
      <c r="K1649" s="16" t="s">
        <v>3599</v>
      </c>
      <c r="L1649" s="16" t="s">
        <v>3600</v>
      </c>
      <c r="M1649" s="16" t="s">
        <v>671</v>
      </c>
      <c r="N1649" s="16" t="s">
        <v>7734</v>
      </c>
      <c r="O1649" s="16" t="s">
        <v>3817</v>
      </c>
    </row>
    <row r="1650" spans="1:15">
      <c r="A1650" s="15">
        <v>1807</v>
      </c>
      <c r="B1650" s="16">
        <v>301</v>
      </c>
      <c r="C1650" s="17" t="s">
        <v>64</v>
      </c>
      <c r="D1650" s="18">
        <v>1214464668</v>
      </c>
      <c r="E1650" s="18" t="e">
        <v>#N/A</v>
      </c>
      <c r="F1650" s="18">
        <v>1214464668</v>
      </c>
      <c r="G1650" s="17" t="s">
        <v>7737</v>
      </c>
      <c r="H1650" s="16" t="s">
        <v>3597</v>
      </c>
      <c r="I1650" s="35" t="s">
        <v>3598</v>
      </c>
      <c r="J1650" s="16" t="s">
        <v>74</v>
      </c>
      <c r="K1650" s="16" t="s">
        <v>3599</v>
      </c>
      <c r="L1650" s="16" t="s">
        <v>3600</v>
      </c>
      <c r="M1650" s="16" t="s">
        <v>671</v>
      </c>
      <c r="N1650" s="16" t="s">
        <v>3816</v>
      </c>
      <c r="O1650" s="16" t="s">
        <v>3817</v>
      </c>
    </row>
    <row r="1651" spans="1:15" hidden="1">
      <c r="A1651" s="15">
        <v>1808</v>
      </c>
      <c r="B1651" s="16">
        <v>301</v>
      </c>
      <c r="C1651" s="17" t="s">
        <v>64</v>
      </c>
      <c r="D1651" s="18">
        <v>1214464684</v>
      </c>
      <c r="E1651" s="18">
        <v>1214464684</v>
      </c>
      <c r="F1651" s="18">
        <v>1214464684</v>
      </c>
      <c r="G1651" s="17" t="s">
        <v>7740</v>
      </c>
      <c r="H1651" s="16" t="s">
        <v>3597</v>
      </c>
      <c r="I1651" s="35" t="s">
        <v>3598</v>
      </c>
      <c r="J1651" s="16" t="s">
        <v>74</v>
      </c>
      <c r="K1651" s="16" t="s">
        <v>3599</v>
      </c>
      <c r="L1651" s="16" t="s">
        <v>3600</v>
      </c>
      <c r="M1651" s="16" t="s">
        <v>671</v>
      </c>
      <c r="N1651" s="16" t="s">
        <v>7741</v>
      </c>
      <c r="O1651" s="16" t="s">
        <v>3817</v>
      </c>
    </row>
    <row r="1652" spans="1:15" hidden="1">
      <c r="A1652" s="15">
        <v>1809</v>
      </c>
      <c r="B1652" s="16">
        <v>301</v>
      </c>
      <c r="C1652" s="17" t="s">
        <v>64</v>
      </c>
      <c r="D1652" s="18">
        <v>1214464690</v>
      </c>
      <c r="E1652" s="18">
        <v>1214464690</v>
      </c>
      <c r="F1652" s="18">
        <v>1214464690</v>
      </c>
      <c r="G1652" s="17" t="s">
        <v>7744</v>
      </c>
      <c r="H1652" s="16" t="s">
        <v>3597</v>
      </c>
      <c r="I1652" s="35" t="s">
        <v>3598</v>
      </c>
      <c r="J1652" s="16" t="s">
        <v>74</v>
      </c>
      <c r="K1652" s="16" t="s">
        <v>3599</v>
      </c>
      <c r="L1652" s="16" t="s">
        <v>3600</v>
      </c>
      <c r="M1652" s="16" t="s">
        <v>671</v>
      </c>
      <c r="N1652" s="16" t="s">
        <v>7741</v>
      </c>
      <c r="O1652" s="16" t="s">
        <v>3817</v>
      </c>
    </row>
    <row r="1653" spans="1:15">
      <c r="A1653" s="15">
        <v>1810</v>
      </c>
      <c r="B1653" s="16">
        <v>301</v>
      </c>
      <c r="C1653" s="17" t="s">
        <v>64</v>
      </c>
      <c r="D1653" s="18">
        <v>1214464700</v>
      </c>
      <c r="E1653" s="18" t="e">
        <v>#N/A</v>
      </c>
      <c r="F1653" s="18">
        <v>1214464700</v>
      </c>
      <c r="G1653" s="17" t="s">
        <v>7747</v>
      </c>
      <c r="H1653" s="16" t="s">
        <v>3597</v>
      </c>
      <c r="I1653" s="35" t="s">
        <v>3598</v>
      </c>
      <c r="J1653" s="16" t="s">
        <v>74</v>
      </c>
      <c r="K1653" s="16" t="s">
        <v>3599</v>
      </c>
      <c r="L1653" s="16" t="s">
        <v>3600</v>
      </c>
      <c r="M1653" s="16" t="s">
        <v>671</v>
      </c>
      <c r="N1653" s="16" t="s">
        <v>3816</v>
      </c>
      <c r="O1653" s="16" t="s">
        <v>3817</v>
      </c>
    </row>
    <row r="1654" spans="1:15" hidden="1">
      <c r="A1654" s="15">
        <v>1811</v>
      </c>
      <c r="B1654" s="16">
        <v>301</v>
      </c>
      <c r="C1654" s="17" t="s">
        <v>112</v>
      </c>
      <c r="D1654" s="18">
        <v>1214464710</v>
      </c>
      <c r="E1654" s="18">
        <v>1214464710</v>
      </c>
      <c r="F1654" s="18">
        <v>1214464710</v>
      </c>
      <c r="G1654" s="17" t="s">
        <v>7750</v>
      </c>
      <c r="H1654" s="16" t="s">
        <v>3597</v>
      </c>
      <c r="I1654" s="35" t="s">
        <v>3598</v>
      </c>
      <c r="J1654" s="16" t="s">
        <v>74</v>
      </c>
      <c r="K1654" s="16" t="s">
        <v>3599</v>
      </c>
      <c r="L1654" s="16" t="s">
        <v>3600</v>
      </c>
      <c r="M1654" s="16" t="s">
        <v>76</v>
      </c>
      <c r="N1654" s="16" t="s">
        <v>76</v>
      </c>
      <c r="O1654" s="16" t="s">
        <v>76</v>
      </c>
    </row>
    <row r="1655" spans="1:15" hidden="1">
      <c r="A1655" s="15">
        <v>1812</v>
      </c>
      <c r="B1655" s="16">
        <v>301</v>
      </c>
      <c r="C1655" s="17" t="s">
        <v>64</v>
      </c>
      <c r="D1655" s="18">
        <v>1214464722</v>
      </c>
      <c r="E1655" s="18">
        <v>1214464722</v>
      </c>
      <c r="F1655" s="18">
        <v>1214464722</v>
      </c>
      <c r="G1655" s="17" t="s">
        <v>7754</v>
      </c>
      <c r="H1655" s="16" t="s">
        <v>3597</v>
      </c>
      <c r="I1655" s="35" t="s">
        <v>3598</v>
      </c>
      <c r="J1655" s="16" t="s">
        <v>74</v>
      </c>
      <c r="K1655" s="16" t="s">
        <v>3599</v>
      </c>
      <c r="L1655" s="16" t="s">
        <v>3600</v>
      </c>
      <c r="M1655" s="16" t="s">
        <v>671</v>
      </c>
      <c r="N1655" s="16" t="s">
        <v>3816</v>
      </c>
      <c r="O1655" s="16" t="s">
        <v>3817</v>
      </c>
    </row>
    <row r="1656" spans="1:15">
      <c r="A1656" s="15">
        <v>1813</v>
      </c>
      <c r="B1656" s="16">
        <v>301</v>
      </c>
      <c r="C1656" s="17" t="s">
        <v>64</v>
      </c>
      <c r="D1656" s="18">
        <v>1214464726</v>
      </c>
      <c r="E1656" s="18" t="e">
        <v>#N/A</v>
      </c>
      <c r="F1656" s="18">
        <v>1214464726</v>
      </c>
      <c r="G1656" s="17" t="s">
        <v>7758</v>
      </c>
      <c r="H1656" s="16" t="s">
        <v>3597</v>
      </c>
      <c r="I1656" s="35" t="s">
        <v>3598</v>
      </c>
      <c r="J1656" s="16" t="s">
        <v>74</v>
      </c>
      <c r="K1656" s="16" t="s">
        <v>3599</v>
      </c>
      <c r="L1656" s="16" t="s">
        <v>3600</v>
      </c>
      <c r="M1656" s="16" t="s">
        <v>478</v>
      </c>
      <c r="N1656" s="16" t="s">
        <v>479</v>
      </c>
      <c r="O1656" s="16" t="s">
        <v>480</v>
      </c>
    </row>
    <row r="1657" spans="1:15" hidden="1">
      <c r="A1657" s="15">
        <v>1814</v>
      </c>
      <c r="B1657" s="16">
        <v>301</v>
      </c>
      <c r="C1657" s="17" t="s">
        <v>64</v>
      </c>
      <c r="D1657" s="18">
        <v>1214464732</v>
      </c>
      <c r="E1657" s="18">
        <v>1214464732</v>
      </c>
      <c r="F1657" s="18">
        <v>1214464732</v>
      </c>
      <c r="G1657" s="17" t="s">
        <v>7761</v>
      </c>
      <c r="H1657" s="16" t="s">
        <v>3597</v>
      </c>
      <c r="I1657" s="35" t="s">
        <v>3598</v>
      </c>
      <c r="J1657" s="16" t="s">
        <v>74</v>
      </c>
      <c r="K1657" s="16" t="s">
        <v>3599</v>
      </c>
      <c r="L1657" s="16" t="s">
        <v>3600</v>
      </c>
      <c r="M1657" s="16" t="s">
        <v>76</v>
      </c>
      <c r="N1657" s="16" t="s">
        <v>76</v>
      </c>
      <c r="O1657" s="16" t="s">
        <v>76</v>
      </c>
    </row>
    <row r="1658" spans="1:15" hidden="1">
      <c r="A1658" s="15">
        <v>1815</v>
      </c>
      <c r="B1658" s="16">
        <v>301</v>
      </c>
      <c r="C1658" s="17" t="s">
        <v>64</v>
      </c>
      <c r="D1658" s="18">
        <v>1214464735</v>
      </c>
      <c r="E1658" s="18">
        <v>1214464735</v>
      </c>
      <c r="F1658" s="18">
        <v>1214464735</v>
      </c>
      <c r="G1658" s="17" t="s">
        <v>7764</v>
      </c>
      <c r="H1658" s="16" t="s">
        <v>3597</v>
      </c>
      <c r="I1658" s="35" t="s">
        <v>3598</v>
      </c>
      <c r="J1658" s="16" t="s">
        <v>74</v>
      </c>
      <c r="K1658" s="16" t="s">
        <v>3599</v>
      </c>
      <c r="L1658" s="16" t="s">
        <v>3600</v>
      </c>
      <c r="M1658" s="16" t="s">
        <v>671</v>
      </c>
      <c r="N1658" s="16" t="s">
        <v>3938</v>
      </c>
      <c r="O1658" s="16" t="s">
        <v>692</v>
      </c>
    </row>
    <row r="1659" spans="1:15" hidden="1">
      <c r="A1659" s="15">
        <v>1816</v>
      </c>
      <c r="B1659" s="16">
        <v>301</v>
      </c>
      <c r="C1659" s="17" t="s">
        <v>64</v>
      </c>
      <c r="D1659" s="18">
        <v>1214464738</v>
      </c>
      <c r="E1659" s="18">
        <v>1214464738</v>
      </c>
      <c r="F1659" s="18">
        <v>1214464738</v>
      </c>
      <c r="G1659" s="17" t="s">
        <v>7768</v>
      </c>
      <c r="H1659" s="16" t="s">
        <v>3597</v>
      </c>
      <c r="I1659" s="35" t="s">
        <v>3598</v>
      </c>
      <c r="J1659" s="16" t="s">
        <v>74</v>
      </c>
      <c r="K1659" s="16" t="s">
        <v>3599</v>
      </c>
      <c r="L1659" s="16" t="s">
        <v>3600</v>
      </c>
      <c r="M1659" s="16" t="s">
        <v>76</v>
      </c>
      <c r="N1659" s="16" t="s">
        <v>76</v>
      </c>
      <c r="O1659" s="16" t="s">
        <v>76</v>
      </c>
    </row>
    <row r="1660" spans="1:15" hidden="1">
      <c r="A1660" s="15">
        <v>1817</v>
      </c>
      <c r="B1660" s="16">
        <v>301</v>
      </c>
      <c r="C1660" s="17" t="s">
        <v>64</v>
      </c>
      <c r="D1660" s="18">
        <v>1214464743</v>
      </c>
      <c r="E1660" s="18">
        <v>1214464743</v>
      </c>
      <c r="F1660" s="18">
        <v>1214464743</v>
      </c>
      <c r="G1660" s="17" t="s">
        <v>7773</v>
      </c>
      <c r="H1660" s="16" t="s">
        <v>3597</v>
      </c>
      <c r="I1660" s="35" t="s">
        <v>3598</v>
      </c>
      <c r="J1660" s="16" t="s">
        <v>74</v>
      </c>
      <c r="K1660" s="16" t="s">
        <v>3599</v>
      </c>
      <c r="L1660" s="16" t="s">
        <v>3600</v>
      </c>
      <c r="M1660" s="16" t="s">
        <v>671</v>
      </c>
      <c r="N1660" s="16" t="s">
        <v>3816</v>
      </c>
      <c r="O1660" s="16" t="s">
        <v>3817</v>
      </c>
    </row>
    <row r="1661" spans="1:15" hidden="1">
      <c r="A1661" s="15">
        <v>1818</v>
      </c>
      <c r="B1661" s="16">
        <v>301</v>
      </c>
      <c r="C1661" s="17" t="s">
        <v>64</v>
      </c>
      <c r="D1661" s="18">
        <v>1214464744</v>
      </c>
      <c r="E1661" s="18">
        <v>1214464744</v>
      </c>
      <c r="F1661" s="18">
        <v>1214464744</v>
      </c>
      <c r="G1661" s="17" t="s">
        <v>7776</v>
      </c>
      <c r="H1661" s="16" t="s">
        <v>3597</v>
      </c>
      <c r="I1661" s="35" t="s">
        <v>3598</v>
      </c>
      <c r="J1661" s="16" t="s">
        <v>74</v>
      </c>
      <c r="K1661" s="16" t="s">
        <v>3599</v>
      </c>
      <c r="L1661" s="16" t="s">
        <v>3600</v>
      </c>
      <c r="M1661" s="16" t="s">
        <v>671</v>
      </c>
      <c r="N1661" s="16" t="s">
        <v>3816</v>
      </c>
      <c r="O1661" s="16" t="s">
        <v>3817</v>
      </c>
    </row>
    <row r="1662" spans="1:15">
      <c r="A1662" s="15">
        <v>1819</v>
      </c>
      <c r="B1662" s="16">
        <v>301</v>
      </c>
      <c r="C1662" s="17" t="s">
        <v>112</v>
      </c>
      <c r="D1662" s="18">
        <v>1214464746</v>
      </c>
      <c r="E1662" s="18" t="e">
        <v>#N/A</v>
      </c>
      <c r="F1662" s="18">
        <v>1214464746</v>
      </c>
      <c r="G1662" s="17" t="s">
        <v>7779</v>
      </c>
      <c r="H1662" s="16" t="s">
        <v>3597</v>
      </c>
      <c r="I1662" s="35" t="s">
        <v>3598</v>
      </c>
      <c r="J1662" s="16" t="s">
        <v>74</v>
      </c>
      <c r="K1662" s="16" t="s">
        <v>3599</v>
      </c>
      <c r="L1662" s="16" t="s">
        <v>3600</v>
      </c>
      <c r="M1662" s="16" t="s">
        <v>76</v>
      </c>
      <c r="N1662" s="16" t="s">
        <v>76</v>
      </c>
      <c r="O1662" s="16" t="s">
        <v>76</v>
      </c>
    </row>
    <row r="1663" spans="1:15">
      <c r="A1663" s="15">
        <v>1820</v>
      </c>
      <c r="B1663" s="16">
        <v>301</v>
      </c>
      <c r="C1663" s="17" t="s">
        <v>64</v>
      </c>
      <c r="D1663" s="18">
        <v>1116794589</v>
      </c>
      <c r="E1663" s="18" t="e">
        <v>#N/A</v>
      </c>
      <c r="F1663" s="18" t="e">
        <v>#N/A</v>
      </c>
      <c r="G1663" s="17" t="s">
        <v>7784</v>
      </c>
      <c r="H1663" s="16" t="s">
        <v>3597</v>
      </c>
      <c r="I1663" s="35" t="s">
        <v>3598</v>
      </c>
      <c r="J1663" s="16" t="s">
        <v>74</v>
      </c>
      <c r="K1663" s="16" t="s">
        <v>3599</v>
      </c>
      <c r="L1663" s="16" t="s">
        <v>3600</v>
      </c>
      <c r="M1663" s="16" t="s">
        <v>671</v>
      </c>
      <c r="N1663" s="16" t="s">
        <v>3768</v>
      </c>
      <c r="O1663" s="16" t="s">
        <v>3691</v>
      </c>
    </row>
    <row r="1664" spans="1:15">
      <c r="A1664" s="15">
        <v>1821</v>
      </c>
      <c r="B1664" s="16">
        <v>301</v>
      </c>
      <c r="C1664" s="17" t="s">
        <v>64</v>
      </c>
      <c r="D1664" s="18">
        <v>1214464805</v>
      </c>
      <c r="E1664" s="18" t="e">
        <v>#N/A</v>
      </c>
      <c r="F1664" s="18">
        <v>1214464805</v>
      </c>
      <c r="G1664" s="17" t="s">
        <v>7789</v>
      </c>
      <c r="H1664" s="16" t="s">
        <v>3597</v>
      </c>
      <c r="I1664" s="35" t="s">
        <v>3598</v>
      </c>
      <c r="J1664" s="16" t="s">
        <v>74</v>
      </c>
      <c r="K1664" s="16" t="s">
        <v>3599</v>
      </c>
      <c r="L1664" s="16" t="s">
        <v>3600</v>
      </c>
      <c r="M1664" s="16" t="s">
        <v>76</v>
      </c>
      <c r="N1664" s="16" t="s">
        <v>76</v>
      </c>
      <c r="O1664" s="16" t="s">
        <v>76</v>
      </c>
    </row>
    <row r="1665" spans="1:15">
      <c r="A1665" s="15">
        <v>1822</v>
      </c>
      <c r="B1665" s="16">
        <v>301</v>
      </c>
      <c r="C1665" s="17" t="s">
        <v>64</v>
      </c>
      <c r="D1665" s="18">
        <v>1214464833</v>
      </c>
      <c r="E1665" s="18" t="e">
        <v>#N/A</v>
      </c>
      <c r="F1665" s="18" t="e">
        <v>#N/A</v>
      </c>
      <c r="G1665" s="17" t="s">
        <v>7792</v>
      </c>
      <c r="H1665" s="16" t="s">
        <v>3597</v>
      </c>
      <c r="I1665" s="35" t="s">
        <v>3598</v>
      </c>
      <c r="J1665" s="16" t="s">
        <v>74</v>
      </c>
      <c r="K1665" s="16" t="s">
        <v>3599</v>
      </c>
      <c r="L1665" s="16" t="s">
        <v>3600</v>
      </c>
      <c r="M1665" s="16" t="s">
        <v>671</v>
      </c>
      <c r="N1665" s="16" t="s">
        <v>7793</v>
      </c>
      <c r="O1665" s="16" t="s">
        <v>692</v>
      </c>
    </row>
    <row r="1666" spans="1:15" hidden="1">
      <c r="A1666" s="15">
        <v>1823</v>
      </c>
      <c r="B1666" s="16">
        <v>301</v>
      </c>
      <c r="C1666" s="17" t="s">
        <v>112</v>
      </c>
      <c r="D1666" s="18">
        <v>1214464841</v>
      </c>
      <c r="E1666" s="18">
        <v>1214464841</v>
      </c>
      <c r="F1666" s="18">
        <v>1214464841</v>
      </c>
      <c r="G1666" s="17" t="s">
        <v>7797</v>
      </c>
      <c r="H1666" s="16" t="s">
        <v>3597</v>
      </c>
      <c r="I1666" s="35" t="s">
        <v>3598</v>
      </c>
      <c r="J1666" s="16" t="s">
        <v>74</v>
      </c>
      <c r="K1666" s="16" t="s">
        <v>3599</v>
      </c>
      <c r="L1666" s="16" t="s">
        <v>3600</v>
      </c>
      <c r="M1666" s="16" t="s">
        <v>76</v>
      </c>
      <c r="N1666" s="16" t="s">
        <v>76</v>
      </c>
      <c r="O1666" s="16" t="s">
        <v>76</v>
      </c>
    </row>
    <row r="1667" spans="1:15" hidden="1">
      <c r="A1667" s="15">
        <v>1824</v>
      </c>
      <c r="B1667" s="16">
        <v>301</v>
      </c>
      <c r="C1667" s="17" t="s">
        <v>64</v>
      </c>
      <c r="D1667" s="18">
        <v>1214464856</v>
      </c>
      <c r="E1667" s="18">
        <v>1214464856</v>
      </c>
      <c r="F1667" s="18">
        <v>1214464856</v>
      </c>
      <c r="G1667" s="17" t="s">
        <v>7802</v>
      </c>
      <c r="H1667" s="16" t="s">
        <v>3597</v>
      </c>
      <c r="I1667" s="35" t="s">
        <v>3598</v>
      </c>
      <c r="J1667" s="16" t="s">
        <v>74</v>
      </c>
      <c r="K1667" s="16" t="s">
        <v>3599</v>
      </c>
      <c r="L1667" s="16" t="s">
        <v>3600</v>
      </c>
      <c r="M1667" s="16" t="s">
        <v>76</v>
      </c>
      <c r="N1667" s="16" t="s">
        <v>76</v>
      </c>
      <c r="O1667" s="16" t="s">
        <v>76</v>
      </c>
    </row>
    <row r="1668" spans="1:15">
      <c r="A1668" s="15">
        <v>1825</v>
      </c>
      <c r="B1668" s="16">
        <v>301</v>
      </c>
      <c r="C1668" s="17" t="s">
        <v>112</v>
      </c>
      <c r="D1668" s="18">
        <v>1214464870</v>
      </c>
      <c r="E1668" s="18" t="e">
        <v>#N/A</v>
      </c>
      <c r="F1668" s="18">
        <v>1214464870</v>
      </c>
      <c r="G1668" s="17" t="s">
        <v>7806</v>
      </c>
      <c r="H1668" s="16" t="s">
        <v>3597</v>
      </c>
      <c r="I1668" s="35" t="s">
        <v>3598</v>
      </c>
      <c r="J1668" s="16" t="s">
        <v>74</v>
      </c>
      <c r="K1668" s="16" t="s">
        <v>3599</v>
      </c>
      <c r="L1668" s="16" t="s">
        <v>3600</v>
      </c>
      <c r="M1668" s="16" t="s">
        <v>671</v>
      </c>
      <c r="N1668" s="16" t="s">
        <v>691</v>
      </c>
      <c r="O1668" s="16" t="s">
        <v>692</v>
      </c>
    </row>
    <row r="1669" spans="1:15" ht="22.5" hidden="1">
      <c r="A1669" s="15">
        <v>1826</v>
      </c>
      <c r="B1669" s="16">
        <v>301</v>
      </c>
      <c r="C1669" s="17" t="s">
        <v>64</v>
      </c>
      <c r="D1669" s="18">
        <v>1214464876</v>
      </c>
      <c r="E1669" s="18">
        <v>1214464876</v>
      </c>
      <c r="F1669" s="18">
        <v>1214464876</v>
      </c>
      <c r="G1669" s="17" t="s">
        <v>7809</v>
      </c>
      <c r="H1669" s="16" t="s">
        <v>3597</v>
      </c>
      <c r="I1669" s="35" t="s">
        <v>3598</v>
      </c>
      <c r="J1669" s="16" t="s">
        <v>74</v>
      </c>
      <c r="K1669" s="16" t="s">
        <v>3599</v>
      </c>
      <c r="L1669" s="16" t="s">
        <v>3600</v>
      </c>
      <c r="M1669" s="16" t="s">
        <v>671</v>
      </c>
      <c r="N1669" s="33" t="s">
        <v>6445</v>
      </c>
      <c r="O1669" s="16" t="s">
        <v>692</v>
      </c>
    </row>
    <row r="1670" spans="1:15" hidden="1">
      <c r="A1670" s="15">
        <v>1827</v>
      </c>
      <c r="B1670" s="16">
        <v>301</v>
      </c>
      <c r="C1670" s="17" t="s">
        <v>64</v>
      </c>
      <c r="D1670" s="18">
        <v>1214464888</v>
      </c>
      <c r="E1670" s="18">
        <v>1214464888</v>
      </c>
      <c r="F1670" s="18">
        <v>1214464888</v>
      </c>
      <c r="G1670" s="17" t="s">
        <v>7812</v>
      </c>
      <c r="H1670" s="16" t="s">
        <v>3597</v>
      </c>
      <c r="I1670" s="35" t="s">
        <v>3598</v>
      </c>
      <c r="J1670" s="16" t="s">
        <v>74</v>
      </c>
      <c r="K1670" s="16" t="s">
        <v>3599</v>
      </c>
      <c r="L1670" s="16" t="s">
        <v>3600</v>
      </c>
      <c r="M1670" s="16" t="s">
        <v>76</v>
      </c>
      <c r="N1670" s="16" t="s">
        <v>76</v>
      </c>
      <c r="O1670" s="16" t="s">
        <v>76</v>
      </c>
    </row>
    <row r="1671" spans="1:15" hidden="1">
      <c r="A1671" s="15">
        <v>1828</v>
      </c>
      <c r="B1671" s="16">
        <v>301</v>
      </c>
      <c r="C1671" s="17" t="s">
        <v>112</v>
      </c>
      <c r="D1671" s="18">
        <v>1214464889</v>
      </c>
      <c r="E1671" s="18">
        <v>1214464889</v>
      </c>
      <c r="F1671" s="18">
        <v>1214464889</v>
      </c>
      <c r="G1671" s="17" t="s">
        <v>7815</v>
      </c>
      <c r="H1671" s="16" t="s">
        <v>3597</v>
      </c>
      <c r="I1671" s="35" t="s">
        <v>3598</v>
      </c>
      <c r="J1671" s="16" t="s">
        <v>74</v>
      </c>
      <c r="K1671" s="16" t="s">
        <v>3599</v>
      </c>
      <c r="L1671" s="16" t="s">
        <v>3600</v>
      </c>
      <c r="M1671" s="16" t="s">
        <v>478</v>
      </c>
      <c r="N1671" s="16" t="s">
        <v>4342</v>
      </c>
      <c r="O1671" s="16" t="s">
        <v>480</v>
      </c>
    </row>
    <row r="1672" spans="1:15" hidden="1">
      <c r="A1672" s="15">
        <v>1830</v>
      </c>
      <c r="B1672" s="16">
        <v>301</v>
      </c>
      <c r="C1672" s="17" t="s">
        <v>64</v>
      </c>
      <c r="D1672" s="18">
        <v>1214464893</v>
      </c>
      <c r="E1672" s="18">
        <v>1214464893</v>
      </c>
      <c r="F1672" s="18">
        <v>1214464893</v>
      </c>
      <c r="G1672" s="17" t="s">
        <v>7818</v>
      </c>
      <c r="H1672" s="16" t="s">
        <v>3597</v>
      </c>
      <c r="I1672" s="35" t="s">
        <v>3598</v>
      </c>
      <c r="J1672" s="16" t="s">
        <v>74</v>
      </c>
      <c r="K1672" s="16" t="s">
        <v>3599</v>
      </c>
      <c r="L1672" s="16" t="s">
        <v>3600</v>
      </c>
      <c r="M1672" s="16" t="s">
        <v>671</v>
      </c>
      <c r="N1672" s="16" t="s">
        <v>691</v>
      </c>
      <c r="O1672" s="16" t="s">
        <v>692</v>
      </c>
    </row>
    <row r="1673" spans="1:15" hidden="1">
      <c r="A1673" s="15">
        <v>1831</v>
      </c>
      <c r="B1673" s="16">
        <v>301</v>
      </c>
      <c r="C1673" s="17" t="s">
        <v>112</v>
      </c>
      <c r="D1673" s="18">
        <v>1214464894</v>
      </c>
      <c r="E1673" s="18">
        <v>1214464894</v>
      </c>
      <c r="F1673" s="18">
        <v>1214464894</v>
      </c>
      <c r="G1673" s="17" t="s">
        <v>7821</v>
      </c>
      <c r="H1673" s="16" t="s">
        <v>3597</v>
      </c>
      <c r="I1673" s="35" t="s">
        <v>3598</v>
      </c>
      <c r="J1673" s="16" t="s">
        <v>74</v>
      </c>
      <c r="K1673" s="16" t="s">
        <v>3599</v>
      </c>
      <c r="L1673" s="16" t="s">
        <v>3600</v>
      </c>
      <c r="M1673" s="16" t="s">
        <v>76</v>
      </c>
      <c r="N1673" s="16" t="s">
        <v>76</v>
      </c>
      <c r="O1673" s="16" t="s">
        <v>76</v>
      </c>
    </row>
    <row r="1674" spans="1:15" ht="22.5" hidden="1">
      <c r="A1674" s="15">
        <v>1832</v>
      </c>
      <c r="B1674" s="16">
        <v>301</v>
      </c>
      <c r="C1674" s="17" t="s">
        <v>64</v>
      </c>
      <c r="D1674" s="18">
        <v>1214464903</v>
      </c>
      <c r="E1674" s="18">
        <v>1214464903</v>
      </c>
      <c r="F1674" s="18">
        <v>1214464903</v>
      </c>
      <c r="G1674" s="17" t="s">
        <v>7825</v>
      </c>
      <c r="H1674" s="16" t="s">
        <v>3597</v>
      </c>
      <c r="I1674" s="35" t="s">
        <v>3598</v>
      </c>
      <c r="J1674" s="16" t="s">
        <v>74</v>
      </c>
      <c r="K1674" s="16" t="s">
        <v>3599</v>
      </c>
      <c r="L1674" s="16" t="s">
        <v>3600</v>
      </c>
      <c r="M1674" s="16" t="s">
        <v>671</v>
      </c>
      <c r="N1674" s="33" t="s">
        <v>6445</v>
      </c>
      <c r="O1674" s="16" t="s">
        <v>692</v>
      </c>
    </row>
    <row r="1675" spans="1:15" ht="22.5" hidden="1">
      <c r="A1675" s="15">
        <v>1833</v>
      </c>
      <c r="B1675" s="16">
        <v>301</v>
      </c>
      <c r="C1675" s="17" t="s">
        <v>64</v>
      </c>
      <c r="D1675" s="18">
        <v>1214464911</v>
      </c>
      <c r="E1675" s="18">
        <v>1214464911</v>
      </c>
      <c r="F1675" s="18">
        <v>1214464911</v>
      </c>
      <c r="G1675" s="17" t="s">
        <v>7828</v>
      </c>
      <c r="H1675" s="16" t="s">
        <v>3597</v>
      </c>
      <c r="I1675" s="35" t="s">
        <v>3598</v>
      </c>
      <c r="J1675" s="16" t="s">
        <v>74</v>
      </c>
      <c r="K1675" s="16" t="s">
        <v>3599</v>
      </c>
      <c r="L1675" s="16" t="s">
        <v>3600</v>
      </c>
      <c r="M1675" s="16" t="s">
        <v>671</v>
      </c>
      <c r="N1675" s="33" t="s">
        <v>6445</v>
      </c>
      <c r="O1675" s="16" t="s">
        <v>692</v>
      </c>
    </row>
    <row r="1676" spans="1:15" ht="22.5" hidden="1">
      <c r="A1676" s="15">
        <v>1835</v>
      </c>
      <c r="B1676" s="16">
        <v>301</v>
      </c>
      <c r="C1676" s="17" t="s">
        <v>64</v>
      </c>
      <c r="D1676" s="18">
        <v>1214464934</v>
      </c>
      <c r="E1676" s="18">
        <v>1214464934</v>
      </c>
      <c r="F1676" s="18">
        <v>1214464934</v>
      </c>
      <c r="G1676" s="17" t="s">
        <v>7832</v>
      </c>
      <c r="H1676" s="16" t="s">
        <v>3597</v>
      </c>
      <c r="I1676" s="35" t="s">
        <v>3598</v>
      </c>
      <c r="J1676" s="16" t="s">
        <v>74</v>
      </c>
      <c r="K1676" s="16" t="s">
        <v>3599</v>
      </c>
      <c r="L1676" s="16" t="s">
        <v>3600</v>
      </c>
      <c r="M1676" s="16" t="s">
        <v>671</v>
      </c>
      <c r="N1676" s="33" t="s">
        <v>6445</v>
      </c>
      <c r="O1676" s="16" t="s">
        <v>692</v>
      </c>
    </row>
    <row r="1677" spans="1:15" hidden="1">
      <c r="A1677" s="15">
        <v>1836</v>
      </c>
      <c r="B1677" s="16">
        <v>301</v>
      </c>
      <c r="C1677" s="17" t="s">
        <v>64</v>
      </c>
      <c r="D1677" s="18">
        <v>1214464959</v>
      </c>
      <c r="E1677" s="18">
        <v>1214464959</v>
      </c>
      <c r="F1677" s="18">
        <v>1214464959</v>
      </c>
      <c r="G1677" s="17" t="s">
        <v>7837</v>
      </c>
      <c r="H1677" s="16" t="s">
        <v>3597</v>
      </c>
      <c r="I1677" s="35" t="s">
        <v>3598</v>
      </c>
      <c r="J1677" s="16" t="s">
        <v>74</v>
      </c>
      <c r="K1677" s="16" t="s">
        <v>3599</v>
      </c>
      <c r="L1677" s="16" t="s">
        <v>3600</v>
      </c>
      <c r="M1677" s="16" t="s">
        <v>76</v>
      </c>
      <c r="N1677" s="16" t="s">
        <v>76</v>
      </c>
      <c r="O1677" s="16" t="s">
        <v>76</v>
      </c>
    </row>
    <row r="1678" spans="1:15" hidden="1">
      <c r="A1678" s="15">
        <v>1837</v>
      </c>
      <c r="B1678" s="16">
        <v>301</v>
      </c>
      <c r="C1678" s="17" t="s">
        <v>64</v>
      </c>
      <c r="D1678" s="18">
        <v>1218214502</v>
      </c>
      <c r="E1678" s="18">
        <v>1218214502</v>
      </c>
      <c r="F1678" s="18">
        <v>1218214502</v>
      </c>
      <c r="G1678" s="17" t="s">
        <v>7841</v>
      </c>
      <c r="H1678" s="16" t="s">
        <v>3597</v>
      </c>
      <c r="I1678" s="35" t="s">
        <v>3598</v>
      </c>
      <c r="J1678" s="16" t="s">
        <v>74</v>
      </c>
      <c r="K1678" s="16" t="s">
        <v>3599</v>
      </c>
      <c r="L1678" s="16" t="s">
        <v>3600</v>
      </c>
      <c r="M1678" s="16" t="s">
        <v>463</v>
      </c>
      <c r="N1678" s="16" t="s">
        <v>3902</v>
      </c>
      <c r="O1678" s="16" t="s">
        <v>465</v>
      </c>
    </row>
    <row r="1679" spans="1:15" hidden="1">
      <c r="A1679" s="15">
        <v>1838</v>
      </c>
      <c r="B1679" s="16">
        <v>301</v>
      </c>
      <c r="C1679" s="17" t="s">
        <v>64</v>
      </c>
      <c r="D1679" s="18">
        <v>1236438100</v>
      </c>
      <c r="E1679" s="18">
        <v>1236438100</v>
      </c>
      <c r="F1679" s="18">
        <v>1236438100</v>
      </c>
      <c r="G1679" s="17" t="s">
        <v>7844</v>
      </c>
      <c r="H1679" s="16" t="s">
        <v>3597</v>
      </c>
      <c r="I1679" s="35" t="s">
        <v>3598</v>
      </c>
      <c r="J1679" s="16" t="s">
        <v>74</v>
      </c>
      <c r="K1679" s="16" t="s">
        <v>3599</v>
      </c>
      <c r="L1679" s="16" t="s">
        <v>3600</v>
      </c>
      <c r="M1679" s="16" t="s">
        <v>339</v>
      </c>
      <c r="N1679" s="16" t="s">
        <v>7846</v>
      </c>
      <c r="O1679" s="16" t="s">
        <v>341</v>
      </c>
    </row>
    <row r="1680" spans="1:15" hidden="1">
      <c r="A1680" s="15">
        <v>1839</v>
      </c>
      <c r="B1680" s="16">
        <v>301</v>
      </c>
      <c r="C1680" s="17" t="s">
        <v>64</v>
      </c>
      <c r="D1680" s="18">
        <v>1236438102</v>
      </c>
      <c r="E1680" s="18">
        <v>1236438102</v>
      </c>
      <c r="F1680" s="18">
        <v>1236438102</v>
      </c>
      <c r="G1680" s="17" t="s">
        <v>7851</v>
      </c>
      <c r="H1680" s="16" t="s">
        <v>3597</v>
      </c>
      <c r="I1680" s="35" t="s">
        <v>3598</v>
      </c>
      <c r="J1680" s="16" t="s">
        <v>74</v>
      </c>
      <c r="K1680" s="16" t="s">
        <v>3599</v>
      </c>
      <c r="L1680" s="16" t="s">
        <v>3600</v>
      </c>
      <c r="M1680" s="16" t="s">
        <v>339</v>
      </c>
      <c r="N1680" s="16" t="s">
        <v>340</v>
      </c>
      <c r="O1680" s="16" t="s">
        <v>341</v>
      </c>
    </row>
    <row r="1681" spans="1:15">
      <c r="A1681" s="15">
        <v>1840</v>
      </c>
      <c r="B1681" s="16">
        <v>301</v>
      </c>
      <c r="C1681" s="17" t="s">
        <v>64</v>
      </c>
      <c r="D1681" s="18">
        <v>1236438106</v>
      </c>
      <c r="E1681" s="18" t="e">
        <v>#N/A</v>
      </c>
      <c r="F1681" s="18">
        <v>1236438106</v>
      </c>
      <c r="G1681" s="17" t="s">
        <v>7854</v>
      </c>
      <c r="H1681" s="16" t="s">
        <v>3597</v>
      </c>
      <c r="I1681" s="35" t="s">
        <v>3598</v>
      </c>
      <c r="J1681" s="16" t="s">
        <v>74</v>
      </c>
      <c r="K1681" s="16" t="s">
        <v>3599</v>
      </c>
      <c r="L1681" s="16" t="s">
        <v>3600</v>
      </c>
      <c r="M1681" s="16" t="s">
        <v>145</v>
      </c>
      <c r="N1681" s="16" t="s">
        <v>558</v>
      </c>
      <c r="O1681" s="16" t="s">
        <v>559</v>
      </c>
    </row>
    <row r="1682" spans="1:15" hidden="1">
      <c r="A1682" s="15">
        <v>1841</v>
      </c>
      <c r="B1682" s="16">
        <v>301</v>
      </c>
      <c r="C1682" s="17" t="s">
        <v>64</v>
      </c>
      <c r="D1682" s="18">
        <v>1236438113</v>
      </c>
      <c r="E1682" s="18">
        <v>1236438113</v>
      </c>
      <c r="F1682" s="18">
        <v>1236438113</v>
      </c>
      <c r="G1682" s="17" t="s">
        <v>7858</v>
      </c>
      <c r="H1682" s="16" t="s">
        <v>3597</v>
      </c>
      <c r="I1682" s="35" t="s">
        <v>3598</v>
      </c>
      <c r="J1682" s="16" t="s">
        <v>74</v>
      </c>
      <c r="K1682" s="16" t="s">
        <v>3599</v>
      </c>
      <c r="L1682" s="16" t="s">
        <v>3600</v>
      </c>
      <c r="M1682" s="16" t="s">
        <v>145</v>
      </c>
      <c r="N1682" s="16" t="s">
        <v>1314</v>
      </c>
      <c r="O1682" s="16" t="s">
        <v>559</v>
      </c>
    </row>
    <row r="1683" spans="1:15" hidden="1">
      <c r="A1683" s="15">
        <v>1842</v>
      </c>
      <c r="B1683" s="16">
        <v>301</v>
      </c>
      <c r="C1683" s="17" t="s">
        <v>64</v>
      </c>
      <c r="D1683" s="18">
        <v>1236438123</v>
      </c>
      <c r="E1683" s="18">
        <v>1236438123</v>
      </c>
      <c r="F1683" s="18">
        <v>1236438123</v>
      </c>
      <c r="G1683" s="17" t="s">
        <v>7862</v>
      </c>
      <c r="H1683" s="16" t="s">
        <v>3597</v>
      </c>
      <c r="I1683" s="35" t="s">
        <v>3598</v>
      </c>
      <c r="J1683" s="16" t="s">
        <v>74</v>
      </c>
      <c r="K1683" s="16" t="s">
        <v>3599</v>
      </c>
      <c r="L1683" s="16" t="s">
        <v>3600</v>
      </c>
      <c r="M1683" s="16" t="s">
        <v>76</v>
      </c>
      <c r="N1683" s="16" t="s">
        <v>3701</v>
      </c>
      <c r="O1683" s="16" t="s">
        <v>3702</v>
      </c>
    </row>
    <row r="1684" spans="1:15" hidden="1">
      <c r="A1684" s="15">
        <v>1843</v>
      </c>
      <c r="B1684" s="16">
        <v>301</v>
      </c>
      <c r="C1684" s="17" t="s">
        <v>64</v>
      </c>
      <c r="D1684" s="18">
        <v>1236438135</v>
      </c>
      <c r="E1684" s="18">
        <v>1236438135</v>
      </c>
      <c r="F1684" s="18">
        <v>1236438135</v>
      </c>
      <c r="G1684" s="17" t="s">
        <v>7866</v>
      </c>
      <c r="H1684" s="16" t="s">
        <v>3597</v>
      </c>
      <c r="I1684" s="35" t="s">
        <v>3598</v>
      </c>
      <c r="J1684" s="16" t="s">
        <v>74</v>
      </c>
      <c r="K1684" s="16" t="s">
        <v>3599</v>
      </c>
      <c r="L1684" s="16" t="s">
        <v>3600</v>
      </c>
      <c r="M1684" s="16" t="s">
        <v>339</v>
      </c>
      <c r="N1684" s="16" t="s">
        <v>340</v>
      </c>
      <c r="O1684" s="16" t="s">
        <v>341</v>
      </c>
    </row>
    <row r="1685" spans="1:15" hidden="1">
      <c r="A1685" s="15">
        <v>1844</v>
      </c>
      <c r="B1685" s="16">
        <v>301</v>
      </c>
      <c r="C1685" s="17" t="s">
        <v>112</v>
      </c>
      <c r="D1685" s="18">
        <v>1236438141</v>
      </c>
      <c r="E1685" s="18">
        <v>1236438141</v>
      </c>
      <c r="F1685" s="18">
        <v>1236438141</v>
      </c>
      <c r="G1685" s="17" t="s">
        <v>7871</v>
      </c>
      <c r="H1685" s="16" t="s">
        <v>3597</v>
      </c>
      <c r="I1685" s="35" t="s">
        <v>3598</v>
      </c>
      <c r="J1685" s="16" t="s">
        <v>74</v>
      </c>
      <c r="K1685" s="16" t="s">
        <v>3599</v>
      </c>
      <c r="L1685" s="16" t="s">
        <v>3600</v>
      </c>
      <c r="M1685" s="16" t="s">
        <v>1359</v>
      </c>
      <c r="N1685" s="16" t="s">
        <v>4352</v>
      </c>
      <c r="O1685" s="16" t="s">
        <v>1951</v>
      </c>
    </row>
    <row r="1686" spans="1:15" hidden="1">
      <c r="A1686" s="15">
        <v>1845</v>
      </c>
      <c r="B1686" s="16">
        <v>301</v>
      </c>
      <c r="C1686" s="17" t="s">
        <v>112</v>
      </c>
      <c r="D1686" s="18">
        <v>1236438146</v>
      </c>
      <c r="E1686" s="18">
        <v>1236438146</v>
      </c>
      <c r="F1686" s="18">
        <v>1236438146</v>
      </c>
      <c r="G1686" s="17" t="s">
        <v>7874</v>
      </c>
      <c r="H1686" s="16" t="s">
        <v>3597</v>
      </c>
      <c r="I1686" s="35" t="s">
        <v>3598</v>
      </c>
      <c r="J1686" s="16" t="s">
        <v>74</v>
      </c>
      <c r="K1686" s="16" t="s">
        <v>3599</v>
      </c>
      <c r="L1686" s="16" t="s">
        <v>3600</v>
      </c>
      <c r="M1686" s="16" t="s">
        <v>339</v>
      </c>
      <c r="N1686" s="16" t="s">
        <v>340</v>
      </c>
      <c r="O1686" s="16" t="s">
        <v>341</v>
      </c>
    </row>
    <row r="1687" spans="1:15">
      <c r="A1687" s="15">
        <v>1846</v>
      </c>
      <c r="B1687" s="16">
        <v>301</v>
      </c>
      <c r="C1687" s="17" t="s">
        <v>64</v>
      </c>
      <c r="D1687" s="18">
        <v>1236438165</v>
      </c>
      <c r="E1687" s="18" t="e">
        <v>#N/A</v>
      </c>
      <c r="F1687" s="18">
        <v>1236438165</v>
      </c>
      <c r="G1687" s="17" t="s">
        <v>7877</v>
      </c>
      <c r="H1687" s="16" t="s">
        <v>3597</v>
      </c>
      <c r="I1687" s="35" t="s">
        <v>3598</v>
      </c>
      <c r="J1687" s="16" t="s">
        <v>74</v>
      </c>
      <c r="K1687" s="16" t="s">
        <v>3599</v>
      </c>
      <c r="L1687" s="16" t="s">
        <v>3600</v>
      </c>
      <c r="M1687" s="16" t="s">
        <v>339</v>
      </c>
      <c r="N1687" s="16" t="s">
        <v>3877</v>
      </c>
      <c r="O1687" s="16" t="s">
        <v>341</v>
      </c>
    </row>
    <row r="1688" spans="1:15" hidden="1">
      <c r="A1688" s="15">
        <v>1847</v>
      </c>
      <c r="B1688" s="16">
        <v>301</v>
      </c>
      <c r="C1688" s="17" t="s">
        <v>64</v>
      </c>
      <c r="D1688" s="18">
        <v>1236438173</v>
      </c>
      <c r="E1688" s="18">
        <v>1236438173</v>
      </c>
      <c r="F1688" s="18">
        <v>1236438173</v>
      </c>
      <c r="G1688" s="17" t="s">
        <v>7880</v>
      </c>
      <c r="H1688" s="16" t="s">
        <v>3597</v>
      </c>
      <c r="I1688" s="35" t="s">
        <v>3598</v>
      </c>
      <c r="J1688" s="16" t="s">
        <v>74</v>
      </c>
      <c r="K1688" s="16" t="s">
        <v>3599</v>
      </c>
      <c r="L1688" s="16" t="s">
        <v>3600</v>
      </c>
      <c r="M1688" s="16" t="s">
        <v>339</v>
      </c>
      <c r="N1688" s="16" t="s">
        <v>3877</v>
      </c>
      <c r="O1688" s="16" t="s">
        <v>341</v>
      </c>
    </row>
    <row r="1689" spans="1:15" hidden="1">
      <c r="A1689" s="15">
        <v>1848</v>
      </c>
      <c r="B1689" s="16">
        <v>301</v>
      </c>
      <c r="C1689" s="17" t="s">
        <v>112</v>
      </c>
      <c r="D1689" s="18">
        <v>1236438182</v>
      </c>
      <c r="E1689" s="18">
        <v>1236438182</v>
      </c>
      <c r="F1689" s="18">
        <v>1236438182</v>
      </c>
      <c r="G1689" s="17" t="s">
        <v>7883</v>
      </c>
      <c r="H1689" s="16" t="s">
        <v>3597</v>
      </c>
      <c r="I1689" s="35" t="s">
        <v>3598</v>
      </c>
      <c r="J1689" s="16" t="s">
        <v>74</v>
      </c>
      <c r="K1689" s="16" t="s">
        <v>3599</v>
      </c>
      <c r="L1689" s="16" t="s">
        <v>3600</v>
      </c>
      <c r="M1689" s="16" t="s">
        <v>339</v>
      </c>
      <c r="N1689" s="16" t="s">
        <v>340</v>
      </c>
      <c r="O1689" s="16" t="s">
        <v>341</v>
      </c>
    </row>
    <row r="1690" spans="1:15" hidden="1">
      <c r="A1690" s="15">
        <v>1849</v>
      </c>
      <c r="B1690" s="16">
        <v>301</v>
      </c>
      <c r="C1690" s="17" t="s">
        <v>64</v>
      </c>
      <c r="D1690" s="18">
        <v>1236438186</v>
      </c>
      <c r="E1690" s="18">
        <v>1236438186</v>
      </c>
      <c r="F1690" s="18">
        <v>1236438186</v>
      </c>
      <c r="G1690" s="17" t="s">
        <v>7888</v>
      </c>
      <c r="H1690" s="16" t="s">
        <v>3597</v>
      </c>
      <c r="I1690" s="35" t="s">
        <v>3598</v>
      </c>
      <c r="J1690" s="16" t="s">
        <v>74</v>
      </c>
      <c r="K1690" s="16" t="s">
        <v>3599</v>
      </c>
      <c r="L1690" s="16" t="s">
        <v>3600</v>
      </c>
      <c r="M1690" s="16" t="s">
        <v>339</v>
      </c>
      <c r="N1690" s="16" t="s">
        <v>4188</v>
      </c>
      <c r="O1690" s="16" t="s">
        <v>341</v>
      </c>
    </row>
    <row r="1691" spans="1:15" hidden="1">
      <c r="A1691" s="15">
        <v>1850</v>
      </c>
      <c r="B1691" s="16">
        <v>301</v>
      </c>
      <c r="C1691" s="17" t="s">
        <v>64</v>
      </c>
      <c r="D1691" s="18">
        <v>1236438189</v>
      </c>
      <c r="E1691" s="18">
        <v>1236438189</v>
      </c>
      <c r="F1691" s="18">
        <v>1236438189</v>
      </c>
      <c r="G1691" s="17" t="s">
        <v>7891</v>
      </c>
      <c r="H1691" s="16" t="s">
        <v>3597</v>
      </c>
      <c r="I1691" s="35" t="s">
        <v>3598</v>
      </c>
      <c r="J1691" s="16" t="s">
        <v>74</v>
      </c>
      <c r="K1691" s="16" t="s">
        <v>3599</v>
      </c>
      <c r="L1691" s="16" t="s">
        <v>3600</v>
      </c>
      <c r="M1691" s="16" t="s">
        <v>339</v>
      </c>
      <c r="N1691" s="16" t="s">
        <v>4188</v>
      </c>
      <c r="O1691" s="16" t="s">
        <v>341</v>
      </c>
    </row>
    <row r="1692" spans="1:15" hidden="1">
      <c r="A1692" s="15">
        <v>1851</v>
      </c>
      <c r="B1692" s="16">
        <v>301</v>
      </c>
      <c r="C1692" s="17" t="s">
        <v>112</v>
      </c>
      <c r="D1692" s="18">
        <v>1236438210</v>
      </c>
      <c r="E1692" s="18">
        <v>1236438210</v>
      </c>
      <c r="F1692" s="18">
        <v>1236438210</v>
      </c>
      <c r="G1692" s="17" t="s">
        <v>7894</v>
      </c>
      <c r="H1692" s="16" t="s">
        <v>3597</v>
      </c>
      <c r="I1692" s="35" t="s">
        <v>3598</v>
      </c>
      <c r="J1692" s="16" t="s">
        <v>74</v>
      </c>
      <c r="K1692" s="16" t="s">
        <v>3599</v>
      </c>
      <c r="L1692" s="16" t="s">
        <v>3600</v>
      </c>
      <c r="M1692" s="16" t="s">
        <v>339</v>
      </c>
      <c r="N1692" s="16" t="s">
        <v>4188</v>
      </c>
      <c r="O1692" s="16" t="s">
        <v>341</v>
      </c>
    </row>
    <row r="1693" spans="1:15" hidden="1">
      <c r="A1693" s="15">
        <v>1852</v>
      </c>
      <c r="B1693" s="16">
        <v>301</v>
      </c>
      <c r="C1693" s="17" t="s">
        <v>112</v>
      </c>
      <c r="D1693" s="18">
        <v>1236438211</v>
      </c>
      <c r="E1693" s="18">
        <v>1236438211</v>
      </c>
      <c r="F1693" s="18">
        <v>1236438211</v>
      </c>
      <c r="G1693" s="17" t="s">
        <v>7898</v>
      </c>
      <c r="H1693" s="16" t="s">
        <v>3597</v>
      </c>
      <c r="I1693" s="35" t="s">
        <v>3598</v>
      </c>
      <c r="J1693" s="16" t="s">
        <v>74</v>
      </c>
      <c r="K1693" s="16" t="s">
        <v>3599</v>
      </c>
      <c r="L1693" s="16" t="s">
        <v>3600</v>
      </c>
      <c r="M1693" s="16" t="s">
        <v>339</v>
      </c>
      <c r="N1693" s="16" t="s">
        <v>340</v>
      </c>
      <c r="O1693" s="16" t="s">
        <v>341</v>
      </c>
    </row>
    <row r="1694" spans="1:15" hidden="1">
      <c r="A1694" s="15">
        <v>1853</v>
      </c>
      <c r="B1694" s="16">
        <v>301</v>
      </c>
      <c r="C1694" s="17" t="s">
        <v>64</v>
      </c>
      <c r="D1694" s="18">
        <v>1236438221</v>
      </c>
      <c r="E1694" s="18">
        <v>1236438221</v>
      </c>
      <c r="F1694" s="18">
        <v>1236438221</v>
      </c>
      <c r="G1694" s="17" t="s">
        <v>7901</v>
      </c>
      <c r="H1694" s="16" t="s">
        <v>3597</v>
      </c>
      <c r="I1694" s="35" t="s">
        <v>3598</v>
      </c>
      <c r="J1694" s="16" t="s">
        <v>74</v>
      </c>
      <c r="K1694" s="16" t="s">
        <v>3599</v>
      </c>
      <c r="L1694" s="16" t="s">
        <v>3600</v>
      </c>
      <c r="M1694" s="16" t="s">
        <v>339</v>
      </c>
      <c r="N1694" s="16" t="s">
        <v>340</v>
      </c>
      <c r="O1694" s="16" t="s">
        <v>341</v>
      </c>
    </row>
    <row r="1695" spans="1:15" hidden="1">
      <c r="A1695" s="15">
        <v>1854</v>
      </c>
      <c r="B1695" s="16">
        <v>301</v>
      </c>
      <c r="C1695" s="17" t="s">
        <v>64</v>
      </c>
      <c r="D1695" s="18">
        <v>1236438233</v>
      </c>
      <c r="E1695" s="18">
        <v>1236438233</v>
      </c>
      <c r="F1695" s="18">
        <v>1236438233</v>
      </c>
      <c r="G1695" s="17" t="s">
        <v>7905</v>
      </c>
      <c r="H1695" s="16" t="s">
        <v>3597</v>
      </c>
      <c r="I1695" s="35" t="s">
        <v>3598</v>
      </c>
      <c r="J1695" s="16" t="s">
        <v>74</v>
      </c>
      <c r="K1695" s="16" t="s">
        <v>3599</v>
      </c>
      <c r="L1695" s="16" t="s">
        <v>3600</v>
      </c>
      <c r="M1695" s="16" t="s">
        <v>339</v>
      </c>
      <c r="N1695" s="16" t="s">
        <v>3825</v>
      </c>
      <c r="O1695" s="16" t="s">
        <v>341</v>
      </c>
    </row>
    <row r="1696" spans="1:15" hidden="1">
      <c r="A1696" s="15">
        <v>1855</v>
      </c>
      <c r="B1696" s="16">
        <v>301</v>
      </c>
      <c r="C1696" s="17" t="s">
        <v>112</v>
      </c>
      <c r="D1696" s="18">
        <v>1236438236</v>
      </c>
      <c r="E1696" s="18">
        <v>1236438236</v>
      </c>
      <c r="F1696" s="18">
        <v>1236438236</v>
      </c>
      <c r="G1696" s="17" t="s">
        <v>7909</v>
      </c>
      <c r="H1696" s="16" t="s">
        <v>3597</v>
      </c>
      <c r="I1696" s="35" t="s">
        <v>3598</v>
      </c>
      <c r="J1696" s="16" t="s">
        <v>74</v>
      </c>
      <c r="K1696" s="16" t="s">
        <v>3599</v>
      </c>
      <c r="L1696" s="16" t="s">
        <v>3600</v>
      </c>
      <c r="M1696" s="16" t="s">
        <v>339</v>
      </c>
      <c r="N1696" s="16" t="s">
        <v>4188</v>
      </c>
      <c r="O1696" s="16" t="s">
        <v>341</v>
      </c>
    </row>
    <row r="1697" spans="1:15">
      <c r="A1697" s="15">
        <v>1856</v>
      </c>
      <c r="B1697" s="16">
        <v>301</v>
      </c>
      <c r="C1697" s="17" t="s">
        <v>112</v>
      </c>
      <c r="D1697" s="18">
        <v>1236438251</v>
      </c>
      <c r="E1697" s="18" t="e">
        <v>#N/A</v>
      </c>
      <c r="F1697" s="18">
        <v>1236438251</v>
      </c>
      <c r="G1697" s="17" t="s">
        <v>7913</v>
      </c>
      <c r="H1697" s="16" t="s">
        <v>3597</v>
      </c>
      <c r="I1697" s="35" t="s">
        <v>3598</v>
      </c>
      <c r="J1697" s="16" t="s">
        <v>74</v>
      </c>
      <c r="K1697" s="16" t="s">
        <v>3599</v>
      </c>
      <c r="L1697" s="16" t="s">
        <v>3600</v>
      </c>
      <c r="M1697" s="16" t="s">
        <v>339</v>
      </c>
      <c r="N1697" s="16" t="s">
        <v>3825</v>
      </c>
      <c r="O1697" s="16" t="s">
        <v>341</v>
      </c>
    </row>
    <row r="1698" spans="1:15" hidden="1">
      <c r="A1698" s="15">
        <v>1857</v>
      </c>
      <c r="B1698" s="16">
        <v>301</v>
      </c>
      <c r="C1698" s="17" t="s">
        <v>64</v>
      </c>
      <c r="D1698" s="18">
        <v>1236438262</v>
      </c>
      <c r="E1698" s="18">
        <v>1236438262</v>
      </c>
      <c r="F1698" s="18">
        <v>1236438262</v>
      </c>
      <c r="G1698" s="17" t="s">
        <v>7915</v>
      </c>
      <c r="H1698" s="16" t="s">
        <v>3597</v>
      </c>
      <c r="I1698" s="35" t="s">
        <v>3598</v>
      </c>
      <c r="J1698" s="16" t="s">
        <v>74</v>
      </c>
      <c r="K1698" s="16" t="s">
        <v>3599</v>
      </c>
      <c r="L1698" s="16" t="s">
        <v>3600</v>
      </c>
      <c r="M1698" s="16" t="s">
        <v>339</v>
      </c>
      <c r="N1698" s="16" t="s">
        <v>3825</v>
      </c>
      <c r="O1698" s="16" t="s">
        <v>341</v>
      </c>
    </row>
    <row r="1699" spans="1:15">
      <c r="A1699" s="15">
        <v>1858</v>
      </c>
      <c r="B1699" s="16">
        <v>301</v>
      </c>
      <c r="C1699" s="17" t="s">
        <v>112</v>
      </c>
      <c r="D1699" s="18">
        <v>1236438276</v>
      </c>
      <c r="E1699" s="18" t="e">
        <v>#N/A</v>
      </c>
      <c r="F1699" s="18">
        <v>1236438276</v>
      </c>
      <c r="G1699" s="17" t="s">
        <v>7918</v>
      </c>
      <c r="H1699" s="16" t="s">
        <v>3597</v>
      </c>
      <c r="I1699" s="35" t="s">
        <v>3598</v>
      </c>
      <c r="J1699" s="16" t="s">
        <v>74</v>
      </c>
      <c r="K1699" s="16" t="s">
        <v>3599</v>
      </c>
      <c r="L1699" s="16" t="s">
        <v>3600</v>
      </c>
      <c r="M1699" s="16" t="s">
        <v>339</v>
      </c>
      <c r="N1699" s="16" t="s">
        <v>3825</v>
      </c>
      <c r="O1699" s="16" t="s">
        <v>341</v>
      </c>
    </row>
    <row r="1700" spans="1:15" hidden="1">
      <c r="A1700" s="15">
        <v>1859</v>
      </c>
      <c r="B1700" s="16">
        <v>301</v>
      </c>
      <c r="C1700" s="17" t="s">
        <v>64</v>
      </c>
      <c r="D1700" s="18">
        <v>1236438283</v>
      </c>
      <c r="E1700" s="18">
        <v>1236438283</v>
      </c>
      <c r="F1700" s="18">
        <v>1236438283</v>
      </c>
      <c r="G1700" s="17" t="s">
        <v>7921</v>
      </c>
      <c r="H1700" s="16" t="s">
        <v>3597</v>
      </c>
      <c r="I1700" s="35" t="s">
        <v>3598</v>
      </c>
      <c r="J1700" s="16" t="s">
        <v>74</v>
      </c>
      <c r="K1700" s="16" t="s">
        <v>3599</v>
      </c>
      <c r="L1700" s="16" t="s">
        <v>3600</v>
      </c>
      <c r="M1700" s="16" t="s">
        <v>339</v>
      </c>
      <c r="N1700" s="16" t="s">
        <v>6618</v>
      </c>
      <c r="O1700" s="16" t="s">
        <v>341</v>
      </c>
    </row>
    <row r="1701" spans="1:15" hidden="1">
      <c r="A1701" s="15">
        <v>1861</v>
      </c>
      <c r="B1701" s="16">
        <v>301</v>
      </c>
      <c r="C1701" s="17" t="s">
        <v>64</v>
      </c>
      <c r="D1701" s="18">
        <v>1236438309</v>
      </c>
      <c r="E1701" s="18">
        <v>1236438309</v>
      </c>
      <c r="F1701" s="18">
        <v>1236438309</v>
      </c>
      <c r="G1701" s="17" t="s">
        <v>7924</v>
      </c>
      <c r="H1701" s="16" t="s">
        <v>3597</v>
      </c>
      <c r="I1701" s="35" t="s">
        <v>3598</v>
      </c>
      <c r="J1701" s="16" t="s">
        <v>74</v>
      </c>
      <c r="K1701" s="16" t="s">
        <v>3599</v>
      </c>
      <c r="L1701" s="16" t="s">
        <v>3600</v>
      </c>
      <c r="M1701" s="16" t="s">
        <v>339</v>
      </c>
      <c r="N1701" s="16" t="s">
        <v>3825</v>
      </c>
      <c r="O1701" s="16" t="s">
        <v>341</v>
      </c>
    </row>
    <row r="1702" spans="1:15" hidden="1">
      <c r="A1702" s="15">
        <v>1863</v>
      </c>
      <c r="B1702" s="16">
        <v>301</v>
      </c>
      <c r="C1702" s="17" t="s">
        <v>64</v>
      </c>
      <c r="D1702" s="18">
        <v>1237438017</v>
      </c>
      <c r="E1702" s="18">
        <v>1237438017</v>
      </c>
      <c r="F1702" s="18">
        <v>1237438017</v>
      </c>
      <c r="G1702" s="17" t="s">
        <v>7928</v>
      </c>
      <c r="H1702" s="16" t="s">
        <v>3597</v>
      </c>
      <c r="I1702" s="35" t="s">
        <v>3598</v>
      </c>
      <c r="J1702" s="16" t="s">
        <v>74</v>
      </c>
      <c r="K1702" s="16" t="s">
        <v>3599</v>
      </c>
      <c r="L1702" s="16" t="s">
        <v>3600</v>
      </c>
      <c r="M1702" s="16" t="s">
        <v>76</v>
      </c>
      <c r="N1702" s="16" t="s">
        <v>76</v>
      </c>
      <c r="O1702" s="16" t="s">
        <v>76</v>
      </c>
    </row>
    <row r="1703" spans="1:15" hidden="1">
      <c r="A1703" s="15">
        <v>1864</v>
      </c>
      <c r="B1703" s="16">
        <v>301</v>
      </c>
      <c r="C1703" s="17" t="s">
        <v>64</v>
      </c>
      <c r="D1703" s="18">
        <v>1237438025</v>
      </c>
      <c r="E1703" s="18">
        <v>1237438025</v>
      </c>
      <c r="F1703" s="18">
        <v>1237438025</v>
      </c>
      <c r="G1703" s="17" t="s">
        <v>7931</v>
      </c>
      <c r="H1703" s="16" t="s">
        <v>3597</v>
      </c>
      <c r="I1703" s="35" t="s">
        <v>3598</v>
      </c>
      <c r="J1703" s="16" t="s">
        <v>74</v>
      </c>
      <c r="K1703" s="16" t="s">
        <v>3599</v>
      </c>
      <c r="L1703" s="16" t="s">
        <v>3600</v>
      </c>
      <c r="M1703" s="16" t="s">
        <v>339</v>
      </c>
      <c r="N1703" s="16" t="s">
        <v>3947</v>
      </c>
      <c r="O1703" s="16" t="s">
        <v>3948</v>
      </c>
    </row>
    <row r="1704" spans="1:15" hidden="1">
      <c r="A1704" s="15">
        <v>1865</v>
      </c>
      <c r="B1704" s="16">
        <v>301</v>
      </c>
      <c r="C1704" s="17" t="s">
        <v>112</v>
      </c>
      <c r="D1704" s="18">
        <v>1237438051</v>
      </c>
      <c r="E1704" s="18">
        <v>1237438051</v>
      </c>
      <c r="F1704" s="18">
        <v>1237438051</v>
      </c>
      <c r="G1704" s="17" t="s">
        <v>7935</v>
      </c>
      <c r="H1704" s="16" t="s">
        <v>3597</v>
      </c>
      <c r="I1704" s="35" t="s">
        <v>3598</v>
      </c>
      <c r="J1704" s="16" t="s">
        <v>74</v>
      </c>
      <c r="K1704" s="16" t="s">
        <v>3599</v>
      </c>
      <c r="L1704" s="16" t="s">
        <v>3600</v>
      </c>
      <c r="M1704" s="16" t="s">
        <v>339</v>
      </c>
      <c r="N1704" s="16" t="s">
        <v>4454</v>
      </c>
      <c r="O1704" s="16" t="s">
        <v>3948</v>
      </c>
    </row>
    <row r="1705" spans="1:15">
      <c r="A1705" s="15">
        <v>1866</v>
      </c>
      <c r="B1705" s="16">
        <v>301</v>
      </c>
      <c r="C1705" s="17" t="s">
        <v>64</v>
      </c>
      <c r="D1705" s="18">
        <v>1237438056</v>
      </c>
      <c r="E1705" s="18" t="e">
        <v>#N/A</v>
      </c>
      <c r="F1705" s="18">
        <v>1237438056</v>
      </c>
      <c r="G1705" s="17" t="s">
        <v>7939</v>
      </c>
      <c r="H1705" s="16" t="s">
        <v>3597</v>
      </c>
      <c r="I1705" s="35" t="s">
        <v>3598</v>
      </c>
      <c r="J1705" s="16" t="s">
        <v>74</v>
      </c>
      <c r="K1705" s="16" t="s">
        <v>3599</v>
      </c>
      <c r="L1705" s="16" t="s">
        <v>3600</v>
      </c>
      <c r="M1705" s="16" t="s">
        <v>339</v>
      </c>
      <c r="N1705" s="16" t="s">
        <v>340</v>
      </c>
      <c r="O1705" s="16" t="s">
        <v>341</v>
      </c>
    </row>
    <row r="1706" spans="1:15" hidden="1">
      <c r="A1706" s="15">
        <v>1867</v>
      </c>
      <c r="B1706" s="16">
        <v>301</v>
      </c>
      <c r="C1706" s="17" t="s">
        <v>64</v>
      </c>
      <c r="D1706" s="18">
        <v>1237438078</v>
      </c>
      <c r="E1706" s="18">
        <v>1237438078</v>
      </c>
      <c r="F1706" s="18">
        <v>1237438078</v>
      </c>
      <c r="G1706" s="17" t="s">
        <v>7943</v>
      </c>
      <c r="H1706" s="16" t="s">
        <v>3597</v>
      </c>
      <c r="I1706" s="35" t="s">
        <v>3598</v>
      </c>
      <c r="J1706" s="16" t="s">
        <v>74</v>
      </c>
      <c r="K1706" s="16" t="s">
        <v>3599</v>
      </c>
      <c r="L1706" s="16" t="s">
        <v>3600</v>
      </c>
      <c r="M1706" s="16" t="s">
        <v>339</v>
      </c>
      <c r="N1706" s="16" t="s">
        <v>340</v>
      </c>
      <c r="O1706" s="16" t="s">
        <v>341</v>
      </c>
    </row>
    <row r="1707" spans="1:15" hidden="1">
      <c r="A1707" s="15">
        <v>1868</v>
      </c>
      <c r="B1707" s="16">
        <v>301</v>
      </c>
      <c r="C1707" s="17" t="s">
        <v>64</v>
      </c>
      <c r="D1707" s="18">
        <v>1237438086</v>
      </c>
      <c r="E1707" s="18">
        <v>1237438086</v>
      </c>
      <c r="F1707" s="18">
        <v>1237438086</v>
      </c>
      <c r="G1707" s="17" t="s">
        <v>7946</v>
      </c>
      <c r="H1707" s="16" t="s">
        <v>3597</v>
      </c>
      <c r="I1707" s="35" t="s">
        <v>3598</v>
      </c>
      <c r="J1707" s="16" t="s">
        <v>74</v>
      </c>
      <c r="K1707" s="16" t="s">
        <v>3599</v>
      </c>
      <c r="L1707" s="16" t="s">
        <v>3600</v>
      </c>
      <c r="M1707" s="16" t="s">
        <v>339</v>
      </c>
      <c r="N1707" s="16" t="s">
        <v>4454</v>
      </c>
      <c r="O1707" s="16" t="s">
        <v>3948</v>
      </c>
    </row>
    <row r="1708" spans="1:15">
      <c r="A1708" s="15">
        <v>1869</v>
      </c>
      <c r="B1708" s="16">
        <v>301</v>
      </c>
      <c r="C1708" s="17" t="s">
        <v>64</v>
      </c>
      <c r="D1708" s="18">
        <v>1237688010</v>
      </c>
      <c r="E1708" s="18" t="e">
        <v>#N/A</v>
      </c>
      <c r="F1708" s="18">
        <v>1237688010</v>
      </c>
      <c r="G1708" s="17" t="s">
        <v>7950</v>
      </c>
      <c r="H1708" s="16" t="s">
        <v>3597</v>
      </c>
      <c r="I1708" s="35" t="s">
        <v>3598</v>
      </c>
      <c r="J1708" s="16" t="s">
        <v>74</v>
      </c>
      <c r="K1708" s="16" t="s">
        <v>3599</v>
      </c>
      <c r="L1708" s="16" t="s">
        <v>3600</v>
      </c>
      <c r="M1708" s="16" t="s">
        <v>671</v>
      </c>
      <c r="N1708" s="16" t="s">
        <v>4243</v>
      </c>
      <c r="O1708" s="16" t="s">
        <v>692</v>
      </c>
    </row>
    <row r="1709" spans="1:15" hidden="1">
      <c r="A1709" s="15">
        <v>1870</v>
      </c>
      <c r="B1709" s="16">
        <v>301</v>
      </c>
      <c r="C1709" s="17" t="s">
        <v>64</v>
      </c>
      <c r="D1709" s="18">
        <v>1237688011</v>
      </c>
      <c r="E1709" s="18">
        <v>1237688011</v>
      </c>
      <c r="F1709" s="18">
        <v>1237688011</v>
      </c>
      <c r="G1709" s="17" t="s">
        <v>7954</v>
      </c>
      <c r="H1709" s="16" t="s">
        <v>3597</v>
      </c>
      <c r="I1709" s="35" t="s">
        <v>3598</v>
      </c>
      <c r="J1709" s="16" t="s">
        <v>74</v>
      </c>
      <c r="K1709" s="16" t="s">
        <v>3599</v>
      </c>
      <c r="L1709" s="16" t="s">
        <v>3600</v>
      </c>
      <c r="M1709" s="16" t="s">
        <v>671</v>
      </c>
      <c r="N1709" s="16" t="s">
        <v>4243</v>
      </c>
      <c r="O1709" s="16" t="s">
        <v>692</v>
      </c>
    </row>
    <row r="1710" spans="1:15" hidden="1">
      <c r="A1710" s="15">
        <v>1871</v>
      </c>
      <c r="B1710" s="16">
        <v>301</v>
      </c>
      <c r="C1710" s="17" t="s">
        <v>64</v>
      </c>
      <c r="D1710" s="18">
        <v>1237688012</v>
      </c>
      <c r="E1710" s="18">
        <v>1237688012</v>
      </c>
      <c r="F1710" s="18">
        <v>1237688012</v>
      </c>
      <c r="G1710" s="17" t="s">
        <v>7957</v>
      </c>
      <c r="H1710" s="16" t="s">
        <v>3597</v>
      </c>
      <c r="I1710" s="35" t="s">
        <v>3598</v>
      </c>
      <c r="J1710" s="16" t="s">
        <v>74</v>
      </c>
      <c r="K1710" s="16" t="s">
        <v>3599</v>
      </c>
      <c r="L1710" s="16" t="s">
        <v>3600</v>
      </c>
      <c r="M1710" s="16" t="s">
        <v>76</v>
      </c>
      <c r="N1710" s="16" t="s">
        <v>76</v>
      </c>
      <c r="O1710" s="16" t="s">
        <v>76</v>
      </c>
    </row>
    <row r="1711" spans="1:15" hidden="1">
      <c r="A1711" s="15">
        <v>1872</v>
      </c>
      <c r="B1711" s="16">
        <v>301</v>
      </c>
      <c r="C1711" s="17" t="s">
        <v>64</v>
      </c>
      <c r="D1711" s="18">
        <v>1237688013</v>
      </c>
      <c r="E1711" s="18">
        <v>1237688013</v>
      </c>
      <c r="F1711" s="18">
        <v>1237688013</v>
      </c>
      <c r="G1711" s="17" t="s">
        <v>7961</v>
      </c>
      <c r="H1711" s="16" t="s">
        <v>3597</v>
      </c>
      <c r="I1711" s="35" t="s">
        <v>3598</v>
      </c>
      <c r="J1711" s="16" t="s">
        <v>74</v>
      </c>
      <c r="K1711" s="16" t="s">
        <v>3599</v>
      </c>
      <c r="L1711" s="16" t="s">
        <v>3600</v>
      </c>
      <c r="M1711" s="16" t="s">
        <v>671</v>
      </c>
      <c r="N1711" s="16" t="s">
        <v>4243</v>
      </c>
      <c r="O1711" s="16" t="s">
        <v>692</v>
      </c>
    </row>
    <row r="1712" spans="1:15" hidden="1">
      <c r="A1712" s="15">
        <v>1873</v>
      </c>
      <c r="B1712" s="16">
        <v>301</v>
      </c>
      <c r="C1712" s="17" t="s">
        <v>64</v>
      </c>
      <c r="D1712" s="18">
        <v>1237688018</v>
      </c>
      <c r="E1712" s="18">
        <v>1237688018</v>
      </c>
      <c r="F1712" s="18">
        <v>1237688018</v>
      </c>
      <c r="G1712" s="17" t="s">
        <v>7965</v>
      </c>
      <c r="H1712" s="16" t="s">
        <v>3597</v>
      </c>
      <c r="I1712" s="35" t="s">
        <v>3598</v>
      </c>
      <c r="J1712" s="16" t="s">
        <v>74</v>
      </c>
      <c r="K1712" s="16" t="s">
        <v>3599</v>
      </c>
      <c r="L1712" s="16" t="s">
        <v>3600</v>
      </c>
      <c r="M1712" s="16" t="s">
        <v>671</v>
      </c>
      <c r="N1712" s="16" t="s">
        <v>7966</v>
      </c>
      <c r="O1712" s="16" t="s">
        <v>692</v>
      </c>
    </row>
    <row r="1713" spans="1:15" hidden="1">
      <c r="A1713" s="15">
        <v>1874</v>
      </c>
      <c r="B1713" s="16">
        <v>301</v>
      </c>
      <c r="C1713" s="17" t="s">
        <v>64</v>
      </c>
      <c r="D1713" s="18">
        <v>1148211226</v>
      </c>
      <c r="E1713" s="18">
        <v>1148211226</v>
      </c>
      <c r="F1713" s="18">
        <v>1148211226</v>
      </c>
      <c r="G1713" s="17" t="s">
        <v>7969</v>
      </c>
      <c r="H1713" s="16" t="s">
        <v>3597</v>
      </c>
      <c r="I1713" s="35" t="s">
        <v>3598</v>
      </c>
      <c r="J1713" s="16" t="s">
        <v>74</v>
      </c>
      <c r="K1713" s="16" t="s">
        <v>3599</v>
      </c>
      <c r="L1713" s="16" t="s">
        <v>3600</v>
      </c>
      <c r="M1713" s="16" t="s">
        <v>76</v>
      </c>
      <c r="N1713" s="16" t="s">
        <v>76</v>
      </c>
      <c r="O1713" s="16" t="s">
        <v>76</v>
      </c>
    </row>
    <row r="1714" spans="1:15" hidden="1">
      <c r="A1714" s="15">
        <v>1875</v>
      </c>
      <c r="B1714" s="16">
        <v>301</v>
      </c>
      <c r="C1714" s="17" t="s">
        <v>64</v>
      </c>
      <c r="D1714" s="18">
        <v>1237688032</v>
      </c>
      <c r="E1714" s="18">
        <v>1237688032</v>
      </c>
      <c r="F1714" s="18">
        <v>1237688032</v>
      </c>
      <c r="G1714" s="17" t="s">
        <v>7974</v>
      </c>
      <c r="H1714" s="16" t="s">
        <v>3597</v>
      </c>
      <c r="I1714" s="35" t="s">
        <v>3598</v>
      </c>
      <c r="J1714" s="16" t="s">
        <v>74</v>
      </c>
      <c r="K1714" s="16" t="s">
        <v>3599</v>
      </c>
      <c r="L1714" s="16" t="s">
        <v>3600</v>
      </c>
      <c r="M1714" s="16" t="s">
        <v>76</v>
      </c>
      <c r="N1714" s="16" t="s">
        <v>76</v>
      </c>
      <c r="O1714" s="16" t="s">
        <v>76</v>
      </c>
    </row>
    <row r="1715" spans="1:15">
      <c r="A1715" s="15">
        <v>1876</v>
      </c>
      <c r="B1715" s="16">
        <v>301</v>
      </c>
      <c r="C1715" s="17" t="s">
        <v>64</v>
      </c>
      <c r="D1715" s="18">
        <v>1098763096</v>
      </c>
      <c r="E1715" s="18" t="e">
        <v>#N/A</v>
      </c>
      <c r="F1715" s="18">
        <v>1098763096</v>
      </c>
      <c r="G1715" s="17" t="s">
        <v>7977</v>
      </c>
      <c r="H1715" s="16" t="s">
        <v>3597</v>
      </c>
      <c r="I1715" s="35" t="s">
        <v>3598</v>
      </c>
      <c r="J1715" s="16" t="s">
        <v>74</v>
      </c>
      <c r="K1715" s="16" t="s">
        <v>3599</v>
      </c>
      <c r="L1715" s="16" t="s">
        <v>3600</v>
      </c>
      <c r="M1715" s="16" t="s">
        <v>671</v>
      </c>
      <c r="N1715" s="16" t="s">
        <v>3768</v>
      </c>
      <c r="O1715" s="16" t="s">
        <v>3691</v>
      </c>
    </row>
    <row r="1716" spans="1:15" hidden="1">
      <c r="A1716" s="15">
        <v>1877</v>
      </c>
      <c r="B1716" s="16">
        <v>301</v>
      </c>
      <c r="C1716" s="17" t="s">
        <v>64</v>
      </c>
      <c r="D1716" s="18">
        <v>1237688068</v>
      </c>
      <c r="E1716" s="18">
        <v>1237688068</v>
      </c>
      <c r="F1716" s="18">
        <v>1237688068</v>
      </c>
      <c r="G1716" s="17" t="s">
        <v>7983</v>
      </c>
      <c r="H1716" s="16" t="s">
        <v>3597</v>
      </c>
      <c r="I1716" s="35" t="s">
        <v>3598</v>
      </c>
      <c r="J1716" s="16" t="s">
        <v>74</v>
      </c>
      <c r="K1716" s="16" t="s">
        <v>3599</v>
      </c>
      <c r="L1716" s="16" t="s">
        <v>3600</v>
      </c>
      <c r="M1716" s="16" t="s">
        <v>1359</v>
      </c>
      <c r="N1716" s="16" t="s">
        <v>4352</v>
      </c>
      <c r="O1716" s="16" t="s">
        <v>1951</v>
      </c>
    </row>
    <row r="1717" spans="1:15" hidden="1">
      <c r="A1717" s="15">
        <v>1878</v>
      </c>
      <c r="B1717" s="16">
        <v>301</v>
      </c>
      <c r="C1717" s="17" t="s">
        <v>64</v>
      </c>
      <c r="D1717" s="18">
        <v>1065819286</v>
      </c>
      <c r="E1717" s="18">
        <v>1065819286</v>
      </c>
      <c r="F1717" s="18">
        <v>1065819286</v>
      </c>
      <c r="G1717" s="17" t="s">
        <v>7987</v>
      </c>
      <c r="H1717" s="16" t="s">
        <v>3597</v>
      </c>
      <c r="I1717" s="35" t="s">
        <v>3598</v>
      </c>
      <c r="J1717" s="16" t="s">
        <v>74</v>
      </c>
      <c r="K1717" s="16" t="s">
        <v>3599</v>
      </c>
      <c r="L1717" s="16" t="s">
        <v>3600</v>
      </c>
      <c r="M1717" s="16" t="s">
        <v>421</v>
      </c>
      <c r="N1717" s="16" t="s">
        <v>581</v>
      </c>
      <c r="O1717" s="16" t="s">
        <v>582</v>
      </c>
    </row>
    <row r="1718" spans="1:15" hidden="1">
      <c r="A1718" s="15">
        <v>1879</v>
      </c>
      <c r="B1718" s="16">
        <v>301</v>
      </c>
      <c r="C1718" s="17" t="s">
        <v>64</v>
      </c>
      <c r="D1718" s="18">
        <v>1237688100</v>
      </c>
      <c r="E1718" s="18">
        <v>1237688100</v>
      </c>
      <c r="F1718" s="18">
        <v>1237688100</v>
      </c>
      <c r="G1718" s="17" t="s">
        <v>7993</v>
      </c>
      <c r="H1718" s="16" t="s">
        <v>3597</v>
      </c>
      <c r="I1718" s="35" t="s">
        <v>3598</v>
      </c>
      <c r="J1718" s="16" t="s">
        <v>74</v>
      </c>
      <c r="K1718" s="16" t="s">
        <v>3599</v>
      </c>
      <c r="L1718" s="16" t="s">
        <v>3600</v>
      </c>
      <c r="M1718" s="16" t="s">
        <v>76</v>
      </c>
      <c r="N1718" s="16" t="s">
        <v>76</v>
      </c>
      <c r="O1718" s="16" t="s">
        <v>76</v>
      </c>
    </row>
    <row r="1719" spans="1:15" hidden="1">
      <c r="A1719" s="15">
        <v>1880</v>
      </c>
      <c r="B1719" s="16">
        <v>301</v>
      </c>
      <c r="C1719" s="17" t="s">
        <v>64</v>
      </c>
      <c r="D1719" s="18">
        <v>1237688111</v>
      </c>
      <c r="E1719" s="18">
        <v>1237688111</v>
      </c>
      <c r="F1719" s="18">
        <v>1237688111</v>
      </c>
      <c r="G1719" s="17" t="s">
        <v>7997</v>
      </c>
      <c r="H1719" s="16" t="s">
        <v>3597</v>
      </c>
      <c r="I1719" s="35" t="s">
        <v>3598</v>
      </c>
      <c r="J1719" s="16" t="s">
        <v>74</v>
      </c>
      <c r="K1719" s="16" t="s">
        <v>3599</v>
      </c>
      <c r="L1719" s="16" t="s">
        <v>3600</v>
      </c>
      <c r="M1719" s="16" t="s">
        <v>478</v>
      </c>
      <c r="N1719" s="16" t="s">
        <v>771</v>
      </c>
      <c r="O1719" s="16" t="s">
        <v>772</v>
      </c>
    </row>
    <row r="1720" spans="1:15">
      <c r="A1720" s="15">
        <v>1881</v>
      </c>
      <c r="B1720" s="16">
        <v>301</v>
      </c>
      <c r="C1720" s="17" t="s">
        <v>64</v>
      </c>
      <c r="D1720" s="18">
        <v>1237688129</v>
      </c>
      <c r="E1720" s="18" t="e">
        <v>#N/A</v>
      </c>
      <c r="F1720" s="18">
        <v>1237688129</v>
      </c>
      <c r="G1720" s="17" t="s">
        <v>8000</v>
      </c>
      <c r="H1720" s="16" t="s">
        <v>3597</v>
      </c>
      <c r="I1720" s="35" t="s">
        <v>3598</v>
      </c>
      <c r="J1720" s="16" t="s">
        <v>74</v>
      </c>
      <c r="K1720" s="16" t="s">
        <v>3599</v>
      </c>
      <c r="L1720" s="16" t="s">
        <v>3600</v>
      </c>
      <c r="M1720" s="16" t="s">
        <v>1359</v>
      </c>
      <c r="N1720" s="16" t="s">
        <v>1950</v>
      </c>
      <c r="O1720" s="16" t="s">
        <v>1951</v>
      </c>
    </row>
    <row r="1721" spans="1:15" hidden="1">
      <c r="A1721" s="15">
        <v>1882</v>
      </c>
      <c r="B1721" s="16">
        <v>301</v>
      </c>
      <c r="C1721" s="17" t="s">
        <v>112</v>
      </c>
      <c r="D1721" s="18">
        <v>1237688143</v>
      </c>
      <c r="E1721" s="18">
        <v>1237688143</v>
      </c>
      <c r="F1721" s="18">
        <v>1237688143</v>
      </c>
      <c r="G1721" s="17" t="s">
        <v>8003</v>
      </c>
      <c r="H1721" s="16" t="s">
        <v>3597</v>
      </c>
      <c r="I1721" s="35" t="s">
        <v>3598</v>
      </c>
      <c r="J1721" s="16" t="s">
        <v>74</v>
      </c>
      <c r="K1721" s="16" t="s">
        <v>3599</v>
      </c>
      <c r="L1721" s="16" t="s">
        <v>3600</v>
      </c>
      <c r="M1721" s="16" t="s">
        <v>478</v>
      </c>
      <c r="N1721" s="16" t="s">
        <v>3976</v>
      </c>
      <c r="O1721" s="16" t="s">
        <v>480</v>
      </c>
    </row>
    <row r="1722" spans="1:15" hidden="1">
      <c r="A1722" s="15">
        <v>1885</v>
      </c>
      <c r="B1722" s="16">
        <v>301</v>
      </c>
      <c r="C1722" s="17" t="s">
        <v>64</v>
      </c>
      <c r="D1722" s="18">
        <v>1237688187</v>
      </c>
      <c r="E1722" s="18">
        <v>1237688187</v>
      </c>
      <c r="F1722" s="18">
        <v>1237688187</v>
      </c>
      <c r="G1722" s="17" t="s">
        <v>8006</v>
      </c>
      <c r="H1722" s="16" t="s">
        <v>3597</v>
      </c>
      <c r="I1722" s="35" t="s">
        <v>3598</v>
      </c>
      <c r="J1722" s="16" t="s">
        <v>74</v>
      </c>
      <c r="K1722" s="16" t="s">
        <v>3599</v>
      </c>
      <c r="L1722" s="16" t="s">
        <v>3600</v>
      </c>
      <c r="M1722" s="16" t="s">
        <v>463</v>
      </c>
      <c r="N1722" s="16" t="s">
        <v>464</v>
      </c>
      <c r="O1722" s="16" t="s">
        <v>465</v>
      </c>
    </row>
    <row r="1723" spans="1:15">
      <c r="A1723" s="15">
        <v>1886</v>
      </c>
      <c r="B1723" s="16">
        <v>301</v>
      </c>
      <c r="C1723" s="17" t="s">
        <v>64</v>
      </c>
      <c r="D1723" s="18">
        <v>1237688189</v>
      </c>
      <c r="E1723" s="18" t="e">
        <v>#N/A</v>
      </c>
      <c r="F1723" s="18">
        <v>1237688189</v>
      </c>
      <c r="G1723" s="17" t="s">
        <v>8010</v>
      </c>
      <c r="H1723" s="16" t="s">
        <v>3597</v>
      </c>
      <c r="I1723" s="35" t="s">
        <v>3598</v>
      </c>
      <c r="J1723" s="16" t="s">
        <v>74</v>
      </c>
      <c r="K1723" s="16" t="s">
        <v>3599</v>
      </c>
      <c r="L1723" s="16" t="s">
        <v>3600</v>
      </c>
      <c r="M1723" s="16" t="s">
        <v>671</v>
      </c>
      <c r="N1723" s="16" t="s">
        <v>4647</v>
      </c>
      <c r="O1723" s="16" t="s">
        <v>692</v>
      </c>
    </row>
    <row r="1724" spans="1:15">
      <c r="A1724" s="15">
        <v>1887</v>
      </c>
      <c r="B1724" s="16">
        <v>301</v>
      </c>
      <c r="C1724" s="17" t="s">
        <v>64</v>
      </c>
      <c r="D1724" s="18">
        <v>1078776606</v>
      </c>
      <c r="E1724" s="18" t="e">
        <v>#N/A</v>
      </c>
      <c r="F1724" s="18">
        <v>1078776606</v>
      </c>
      <c r="G1724" s="17" t="s">
        <v>8013</v>
      </c>
      <c r="H1724" s="16" t="s">
        <v>3597</v>
      </c>
      <c r="I1724" s="35" t="s">
        <v>3598</v>
      </c>
      <c r="J1724" s="16" t="s">
        <v>74</v>
      </c>
      <c r="K1724" s="16" t="s">
        <v>3599</v>
      </c>
      <c r="L1724" s="16" t="s">
        <v>3600</v>
      </c>
      <c r="M1724" s="16" t="s">
        <v>478</v>
      </c>
      <c r="N1724" s="16" t="s">
        <v>771</v>
      </c>
      <c r="O1724" s="16" t="s">
        <v>772</v>
      </c>
    </row>
    <row r="1725" spans="1:15">
      <c r="A1725" s="15">
        <v>1888</v>
      </c>
      <c r="B1725" s="16">
        <v>301</v>
      </c>
      <c r="C1725" s="17" t="s">
        <v>64</v>
      </c>
      <c r="D1725" s="18">
        <v>1237688200</v>
      </c>
      <c r="E1725" s="18" t="e">
        <v>#N/A</v>
      </c>
      <c r="F1725" s="18">
        <v>1237688200</v>
      </c>
      <c r="G1725" s="17" t="s">
        <v>8017</v>
      </c>
      <c r="H1725" s="16" t="s">
        <v>3597</v>
      </c>
      <c r="I1725" s="35" t="s">
        <v>3598</v>
      </c>
      <c r="J1725" s="16" t="s">
        <v>74</v>
      </c>
      <c r="K1725" s="16" t="s">
        <v>3599</v>
      </c>
      <c r="L1725" s="16" t="s">
        <v>3600</v>
      </c>
      <c r="M1725" s="16" t="s">
        <v>76</v>
      </c>
      <c r="N1725" s="16" t="s">
        <v>76</v>
      </c>
      <c r="O1725" s="16" t="s">
        <v>76</v>
      </c>
    </row>
    <row r="1726" spans="1:15">
      <c r="A1726" s="15">
        <v>1889</v>
      </c>
      <c r="B1726" s="16">
        <v>301</v>
      </c>
      <c r="C1726" s="17" t="s">
        <v>64</v>
      </c>
      <c r="D1726" s="18">
        <v>1237688207</v>
      </c>
      <c r="E1726" s="18" t="e">
        <v>#N/A</v>
      </c>
      <c r="F1726" s="18">
        <v>1237688207</v>
      </c>
      <c r="G1726" s="17" t="s">
        <v>8021</v>
      </c>
      <c r="H1726" s="16" t="s">
        <v>3597</v>
      </c>
      <c r="I1726" s="35" t="s">
        <v>3598</v>
      </c>
      <c r="J1726" s="16" t="s">
        <v>74</v>
      </c>
      <c r="K1726" s="16" t="s">
        <v>3599</v>
      </c>
      <c r="L1726" s="16" t="s">
        <v>3600</v>
      </c>
      <c r="M1726" s="16" t="s">
        <v>671</v>
      </c>
      <c r="N1726" s="16" t="s">
        <v>4243</v>
      </c>
      <c r="O1726" s="16" t="s">
        <v>692</v>
      </c>
    </row>
    <row r="1727" spans="1:15" hidden="1">
      <c r="A1727" s="15">
        <v>1890</v>
      </c>
      <c r="B1727" s="16">
        <v>301</v>
      </c>
      <c r="C1727" s="17" t="s">
        <v>64</v>
      </c>
      <c r="D1727" s="18">
        <v>1024485719</v>
      </c>
      <c r="E1727" s="18">
        <v>1024485719</v>
      </c>
      <c r="F1727" s="18">
        <v>1024485719</v>
      </c>
      <c r="G1727" s="17" t="s">
        <v>8024</v>
      </c>
      <c r="H1727" s="16" t="s">
        <v>3597</v>
      </c>
      <c r="I1727" s="35" t="s">
        <v>3598</v>
      </c>
      <c r="J1727" s="16" t="s">
        <v>74</v>
      </c>
      <c r="K1727" s="16" t="s">
        <v>170</v>
      </c>
      <c r="L1727" s="16" t="s">
        <v>293</v>
      </c>
      <c r="M1727" s="16" t="s">
        <v>76</v>
      </c>
      <c r="N1727" s="16" t="s">
        <v>76</v>
      </c>
      <c r="O1727" s="16" t="s">
        <v>76</v>
      </c>
    </row>
    <row r="1728" spans="1:15" hidden="1">
      <c r="A1728" s="15">
        <v>1891</v>
      </c>
      <c r="B1728" s="16">
        <v>301</v>
      </c>
      <c r="C1728" s="17" t="s">
        <v>64</v>
      </c>
      <c r="D1728" s="18">
        <v>80238317</v>
      </c>
      <c r="E1728" s="18">
        <v>80238317</v>
      </c>
      <c r="F1728" s="18">
        <v>80238317</v>
      </c>
      <c r="G1728" s="17" t="s">
        <v>8028</v>
      </c>
      <c r="H1728" s="16" t="s">
        <v>3597</v>
      </c>
      <c r="I1728" s="35" t="s">
        <v>3598</v>
      </c>
      <c r="J1728" s="16" t="s">
        <v>74</v>
      </c>
      <c r="K1728" s="16" t="s">
        <v>170</v>
      </c>
      <c r="L1728" s="16" t="s">
        <v>293</v>
      </c>
      <c r="M1728" s="16" t="s">
        <v>76</v>
      </c>
      <c r="N1728" s="16" t="s">
        <v>76</v>
      </c>
      <c r="O1728" s="16" t="s">
        <v>76</v>
      </c>
    </row>
    <row r="1729" spans="1:15" hidden="1">
      <c r="A1729" s="15">
        <v>1892</v>
      </c>
      <c r="B1729" s="16">
        <v>301</v>
      </c>
      <c r="C1729" s="17" t="s">
        <v>64</v>
      </c>
      <c r="D1729" s="18">
        <v>1237688210</v>
      </c>
      <c r="E1729" s="18">
        <v>1237688210</v>
      </c>
      <c r="F1729" s="18">
        <v>1237688210</v>
      </c>
      <c r="G1729" s="17" t="s">
        <v>8033</v>
      </c>
      <c r="H1729" s="16" t="s">
        <v>3597</v>
      </c>
      <c r="I1729" s="35" t="s">
        <v>3598</v>
      </c>
      <c r="J1729" s="16" t="s">
        <v>74</v>
      </c>
      <c r="K1729" s="16" t="s">
        <v>3599</v>
      </c>
      <c r="L1729" s="16" t="s">
        <v>3600</v>
      </c>
      <c r="M1729" s="16" t="s">
        <v>671</v>
      </c>
      <c r="N1729" s="16" t="s">
        <v>3919</v>
      </c>
      <c r="O1729" s="16" t="s">
        <v>692</v>
      </c>
    </row>
    <row r="1730" spans="1:15" hidden="1">
      <c r="A1730" s="15">
        <v>1893</v>
      </c>
      <c r="B1730" s="16">
        <v>301</v>
      </c>
      <c r="C1730" s="17" t="s">
        <v>64</v>
      </c>
      <c r="D1730" s="18">
        <v>88206868</v>
      </c>
      <c r="E1730" s="18">
        <v>88206868</v>
      </c>
      <c r="F1730" s="18" t="e">
        <v>#N/A</v>
      </c>
      <c r="G1730" s="17" t="s">
        <v>8037</v>
      </c>
      <c r="H1730" s="16" t="s">
        <v>3597</v>
      </c>
      <c r="I1730" s="35" t="s">
        <v>3598</v>
      </c>
      <c r="J1730" s="16" t="s">
        <v>74</v>
      </c>
      <c r="K1730" s="16" t="s">
        <v>170</v>
      </c>
      <c r="L1730" s="16" t="s">
        <v>293</v>
      </c>
      <c r="M1730" s="16" t="s">
        <v>433</v>
      </c>
      <c r="N1730" s="16" t="s">
        <v>434</v>
      </c>
      <c r="O1730" s="16" t="s">
        <v>435</v>
      </c>
    </row>
    <row r="1731" spans="1:15" hidden="1">
      <c r="A1731" s="15">
        <v>1894</v>
      </c>
      <c r="B1731" s="16">
        <v>301</v>
      </c>
      <c r="C1731" s="17" t="s">
        <v>64</v>
      </c>
      <c r="D1731" s="18">
        <v>94536225</v>
      </c>
      <c r="E1731" s="18">
        <v>94536225</v>
      </c>
      <c r="F1731" s="18">
        <v>94536225</v>
      </c>
      <c r="G1731" s="17" t="s">
        <v>8042</v>
      </c>
      <c r="H1731" s="16" t="s">
        <v>3597</v>
      </c>
      <c r="I1731" s="35" t="s">
        <v>3598</v>
      </c>
      <c r="J1731" s="16" t="s">
        <v>74</v>
      </c>
      <c r="K1731" s="16" t="s">
        <v>3599</v>
      </c>
      <c r="L1731" s="16" t="s">
        <v>3600</v>
      </c>
      <c r="M1731" s="16" t="s">
        <v>433</v>
      </c>
      <c r="N1731" s="16" t="s">
        <v>434</v>
      </c>
      <c r="O1731" s="16" t="s">
        <v>435</v>
      </c>
    </row>
    <row r="1732" spans="1:15" hidden="1">
      <c r="A1732" s="15">
        <v>1895</v>
      </c>
      <c r="B1732" s="16">
        <v>301</v>
      </c>
      <c r="C1732" s="17" t="s">
        <v>64</v>
      </c>
      <c r="D1732" s="18">
        <v>86073594</v>
      </c>
      <c r="E1732" s="18">
        <v>86073594</v>
      </c>
      <c r="F1732" s="18">
        <v>86073594</v>
      </c>
      <c r="G1732" s="17" t="s">
        <v>8046</v>
      </c>
      <c r="H1732" s="16" t="s">
        <v>3597</v>
      </c>
      <c r="I1732" s="35" t="s">
        <v>3598</v>
      </c>
      <c r="J1732" s="16" t="s">
        <v>74</v>
      </c>
      <c r="K1732" s="16" t="s">
        <v>3599</v>
      </c>
      <c r="L1732" s="16" t="s">
        <v>3600</v>
      </c>
      <c r="M1732" s="16" t="s">
        <v>433</v>
      </c>
      <c r="N1732" s="16" t="s">
        <v>662</v>
      </c>
      <c r="O1732" s="16" t="s">
        <v>663</v>
      </c>
    </row>
    <row r="1733" spans="1:15">
      <c r="A1733" s="15">
        <v>1896</v>
      </c>
      <c r="B1733" s="16">
        <v>301</v>
      </c>
      <c r="C1733" s="17" t="s">
        <v>64</v>
      </c>
      <c r="D1733" s="18">
        <v>1214464683</v>
      </c>
      <c r="E1733" s="18" t="e">
        <v>#N/A</v>
      </c>
      <c r="F1733" s="18">
        <v>1214464683</v>
      </c>
      <c r="G1733" s="17" t="s">
        <v>8050</v>
      </c>
      <c r="H1733" s="16" t="s">
        <v>3597</v>
      </c>
      <c r="I1733" s="35" t="s">
        <v>3598</v>
      </c>
      <c r="J1733" s="16" t="s">
        <v>74</v>
      </c>
      <c r="K1733" s="16" t="s">
        <v>3599</v>
      </c>
      <c r="L1733" s="16" t="s">
        <v>3600</v>
      </c>
      <c r="M1733" s="16" t="s">
        <v>671</v>
      </c>
      <c r="N1733" s="16" t="s">
        <v>3816</v>
      </c>
      <c r="O1733" s="16" t="s">
        <v>3817</v>
      </c>
    </row>
    <row r="1734" spans="1:15" hidden="1">
      <c r="A1734" s="15">
        <v>1897</v>
      </c>
      <c r="B1734" s="16">
        <v>301</v>
      </c>
      <c r="C1734" s="17" t="s">
        <v>64</v>
      </c>
      <c r="D1734" s="18">
        <v>1120924566</v>
      </c>
      <c r="E1734" s="18">
        <v>1120924566</v>
      </c>
      <c r="F1734" s="18">
        <v>1120924566</v>
      </c>
      <c r="G1734" s="17" t="s">
        <v>8055</v>
      </c>
      <c r="H1734" s="16" t="s">
        <v>3597</v>
      </c>
      <c r="I1734" s="35" t="s">
        <v>3598</v>
      </c>
      <c r="J1734" s="16" t="s">
        <v>74</v>
      </c>
      <c r="K1734" s="16" t="s">
        <v>3599</v>
      </c>
      <c r="L1734" s="16" t="s">
        <v>3600</v>
      </c>
      <c r="M1734" s="16" t="s">
        <v>671</v>
      </c>
      <c r="N1734" s="16" t="s">
        <v>5849</v>
      </c>
      <c r="O1734" s="16" t="s">
        <v>692</v>
      </c>
    </row>
    <row r="1735" spans="1:15">
      <c r="A1735" s="15">
        <v>1898</v>
      </c>
      <c r="B1735" s="16">
        <v>301</v>
      </c>
      <c r="C1735" s="17" t="s">
        <v>64</v>
      </c>
      <c r="D1735" s="18">
        <v>1148707124</v>
      </c>
      <c r="E1735" s="18" t="e">
        <v>#N/A</v>
      </c>
      <c r="F1735" s="18">
        <v>1148707124</v>
      </c>
      <c r="G1735" s="17" t="s">
        <v>8060</v>
      </c>
      <c r="H1735" s="16" t="s">
        <v>3597</v>
      </c>
      <c r="I1735" s="35" t="s">
        <v>3598</v>
      </c>
      <c r="J1735" s="16" t="s">
        <v>74</v>
      </c>
      <c r="K1735" s="16" t="s">
        <v>3599</v>
      </c>
      <c r="L1735" s="16" t="s">
        <v>3600</v>
      </c>
      <c r="M1735" s="16" t="s">
        <v>478</v>
      </c>
      <c r="N1735" s="16" t="s">
        <v>3976</v>
      </c>
      <c r="O1735" s="16" t="s">
        <v>480</v>
      </c>
    </row>
    <row r="1736" spans="1:15" hidden="1">
      <c r="A1736" s="15">
        <v>1899</v>
      </c>
      <c r="B1736" s="16">
        <v>301</v>
      </c>
      <c r="C1736" s="17" t="s">
        <v>64</v>
      </c>
      <c r="D1736" s="18">
        <v>1121816180</v>
      </c>
      <c r="E1736" s="18">
        <v>1121816180</v>
      </c>
      <c r="F1736" s="18">
        <v>1121816180</v>
      </c>
      <c r="G1736" s="17" t="s">
        <v>8062</v>
      </c>
      <c r="H1736" s="16" t="s">
        <v>3597</v>
      </c>
      <c r="I1736" s="35" t="s">
        <v>3598</v>
      </c>
      <c r="J1736" s="16" t="s">
        <v>74</v>
      </c>
      <c r="K1736" s="16" t="s">
        <v>3599</v>
      </c>
      <c r="L1736" s="16" t="s">
        <v>3600</v>
      </c>
      <c r="M1736" s="16" t="s">
        <v>478</v>
      </c>
      <c r="N1736" s="16" t="s">
        <v>3976</v>
      </c>
      <c r="O1736" s="16" t="s">
        <v>480</v>
      </c>
    </row>
    <row r="1737" spans="1:15">
      <c r="A1737" s="15">
        <v>1900</v>
      </c>
      <c r="B1737" s="16">
        <v>301</v>
      </c>
      <c r="C1737" s="17" t="s">
        <v>64</v>
      </c>
      <c r="D1737" s="18">
        <v>14624423</v>
      </c>
      <c r="E1737" s="18" t="e">
        <v>#N/A</v>
      </c>
      <c r="F1737" s="18">
        <v>14624423</v>
      </c>
      <c r="G1737" s="17" t="s">
        <v>8064</v>
      </c>
      <c r="H1737" s="16" t="s">
        <v>3597</v>
      </c>
      <c r="I1737" s="35" t="s">
        <v>3598</v>
      </c>
      <c r="J1737" s="16" t="s">
        <v>74</v>
      </c>
      <c r="K1737" s="16" t="s">
        <v>3599</v>
      </c>
      <c r="L1737" s="16" t="s">
        <v>3600</v>
      </c>
      <c r="M1737" s="16" t="s">
        <v>478</v>
      </c>
      <c r="N1737" s="16" t="s">
        <v>7194</v>
      </c>
      <c r="O1737" s="16" t="s">
        <v>480</v>
      </c>
    </row>
    <row r="1738" spans="1:15" hidden="1">
      <c r="A1738" s="15">
        <v>1901</v>
      </c>
      <c r="B1738" s="16">
        <v>301</v>
      </c>
      <c r="C1738" s="17" t="s">
        <v>64</v>
      </c>
      <c r="D1738" s="18">
        <v>1027955737</v>
      </c>
      <c r="E1738" s="18">
        <v>1027955737</v>
      </c>
      <c r="F1738" s="18">
        <v>1027955737</v>
      </c>
      <c r="G1738" s="17" t="s">
        <v>8069</v>
      </c>
      <c r="H1738" s="16" t="s">
        <v>3597</v>
      </c>
      <c r="I1738" s="35" t="s">
        <v>3598</v>
      </c>
      <c r="J1738" s="16" t="s">
        <v>74</v>
      </c>
      <c r="K1738" s="16" t="s">
        <v>3599</v>
      </c>
      <c r="L1738" s="16" t="s">
        <v>3600</v>
      </c>
      <c r="M1738" s="16" t="s">
        <v>339</v>
      </c>
      <c r="N1738" s="16" t="s">
        <v>3825</v>
      </c>
      <c r="O1738" s="16" t="s">
        <v>341</v>
      </c>
    </row>
    <row r="1739" spans="1:15" hidden="1">
      <c r="A1739" s="15">
        <v>1902</v>
      </c>
      <c r="B1739" s="16">
        <v>301</v>
      </c>
      <c r="C1739" s="17" t="s">
        <v>112</v>
      </c>
      <c r="D1739" s="18">
        <v>1236438169</v>
      </c>
      <c r="E1739" s="18">
        <v>1236438169</v>
      </c>
      <c r="F1739" s="18">
        <v>1236438169</v>
      </c>
      <c r="G1739" s="17" t="s">
        <v>8071</v>
      </c>
      <c r="H1739" s="16" t="s">
        <v>3597</v>
      </c>
      <c r="I1739" s="35" t="s">
        <v>3598</v>
      </c>
      <c r="J1739" s="16" t="s">
        <v>74</v>
      </c>
      <c r="K1739" s="16" t="s">
        <v>3599</v>
      </c>
      <c r="L1739" s="16" t="s">
        <v>3600</v>
      </c>
      <c r="M1739" s="16" t="s">
        <v>339</v>
      </c>
      <c r="N1739" s="16" t="s">
        <v>3877</v>
      </c>
      <c r="O1739" s="16" t="s">
        <v>341</v>
      </c>
    </row>
    <row r="1740" spans="1:15" hidden="1">
      <c r="A1740" s="15">
        <v>1903</v>
      </c>
      <c r="B1740" s="16">
        <v>301</v>
      </c>
      <c r="C1740" s="17" t="s">
        <v>64</v>
      </c>
      <c r="D1740" s="18">
        <v>1236438176</v>
      </c>
      <c r="E1740" s="18">
        <v>1236438176</v>
      </c>
      <c r="F1740" s="18">
        <v>1236438176</v>
      </c>
      <c r="G1740" s="17" t="s">
        <v>8074</v>
      </c>
      <c r="H1740" s="16" t="s">
        <v>3597</v>
      </c>
      <c r="I1740" s="35" t="s">
        <v>3598</v>
      </c>
      <c r="J1740" s="16" t="s">
        <v>74</v>
      </c>
      <c r="K1740" s="16" t="s">
        <v>3599</v>
      </c>
      <c r="L1740" s="16" t="s">
        <v>3600</v>
      </c>
      <c r="M1740" s="16" t="s">
        <v>339</v>
      </c>
      <c r="N1740" s="16" t="s">
        <v>3877</v>
      </c>
      <c r="O1740" s="16" t="s">
        <v>341</v>
      </c>
    </row>
    <row r="1741" spans="1:15" hidden="1">
      <c r="A1741" s="15">
        <v>1904</v>
      </c>
      <c r="B1741" s="16">
        <v>301</v>
      </c>
      <c r="C1741" s="17" t="s">
        <v>64</v>
      </c>
      <c r="D1741" s="18">
        <v>1117553851</v>
      </c>
      <c r="E1741" s="18">
        <v>1117553851</v>
      </c>
      <c r="F1741" s="18">
        <v>1117553851</v>
      </c>
      <c r="G1741" s="17" t="s">
        <v>8078</v>
      </c>
      <c r="H1741" s="16" t="s">
        <v>3597</v>
      </c>
      <c r="I1741" s="35" t="s">
        <v>3598</v>
      </c>
      <c r="J1741" s="16" t="s">
        <v>74</v>
      </c>
      <c r="K1741" s="16" t="s">
        <v>3599</v>
      </c>
      <c r="L1741" s="16" t="s">
        <v>3600</v>
      </c>
      <c r="M1741" s="16" t="s">
        <v>1359</v>
      </c>
      <c r="N1741" s="16" t="s">
        <v>4352</v>
      </c>
      <c r="O1741" s="16" t="s">
        <v>1951</v>
      </c>
    </row>
    <row r="1742" spans="1:15" hidden="1">
      <c r="A1742" s="15">
        <v>1905</v>
      </c>
      <c r="B1742" s="16">
        <v>301</v>
      </c>
      <c r="C1742" s="17" t="s">
        <v>64</v>
      </c>
      <c r="D1742" s="18">
        <v>1149196223</v>
      </c>
      <c r="E1742" s="18">
        <v>1149196223</v>
      </c>
      <c r="F1742" s="18" t="e">
        <v>#N/A</v>
      </c>
      <c r="G1742" s="17" t="s">
        <v>8081</v>
      </c>
      <c r="H1742" s="16" t="s">
        <v>3597</v>
      </c>
      <c r="I1742" s="35" t="s">
        <v>3598</v>
      </c>
      <c r="J1742" s="16" t="s">
        <v>74</v>
      </c>
      <c r="K1742" s="16" t="s">
        <v>3599</v>
      </c>
      <c r="L1742" s="16" t="s">
        <v>3600</v>
      </c>
      <c r="M1742" s="16" t="s">
        <v>1359</v>
      </c>
      <c r="N1742" s="16" t="s">
        <v>3752</v>
      </c>
      <c r="O1742" s="16" t="s">
        <v>1361</v>
      </c>
    </row>
    <row r="1743" spans="1:15" hidden="1">
      <c r="A1743" s="15">
        <v>1906</v>
      </c>
      <c r="B1743" s="16">
        <v>301</v>
      </c>
      <c r="C1743" s="17" t="s">
        <v>112</v>
      </c>
      <c r="D1743" s="18">
        <v>1119585546</v>
      </c>
      <c r="E1743" s="18">
        <v>1119585546</v>
      </c>
      <c r="F1743" s="18">
        <v>1119585546</v>
      </c>
      <c r="G1743" s="17" t="s">
        <v>8085</v>
      </c>
      <c r="H1743" s="16" t="s">
        <v>3597</v>
      </c>
      <c r="I1743" s="35" t="s">
        <v>3598</v>
      </c>
      <c r="J1743" s="16" t="s">
        <v>74</v>
      </c>
      <c r="K1743" s="16" t="s">
        <v>3599</v>
      </c>
      <c r="L1743" s="16" t="s">
        <v>3600</v>
      </c>
      <c r="M1743" s="16" t="s">
        <v>1359</v>
      </c>
      <c r="N1743" s="16" t="s">
        <v>3752</v>
      </c>
      <c r="O1743" s="16" t="s">
        <v>1361</v>
      </c>
    </row>
    <row r="1744" spans="1:15" hidden="1">
      <c r="A1744" s="15">
        <v>1907</v>
      </c>
      <c r="B1744" s="16">
        <v>301</v>
      </c>
      <c r="C1744" s="17" t="s">
        <v>64</v>
      </c>
      <c r="D1744" s="18">
        <v>1149196380</v>
      </c>
      <c r="E1744" s="18">
        <v>1149196380</v>
      </c>
      <c r="F1744" s="18">
        <v>1149196380</v>
      </c>
      <c r="G1744" s="17" t="s">
        <v>8088</v>
      </c>
      <c r="H1744" s="16" t="s">
        <v>3597</v>
      </c>
      <c r="I1744" s="35" t="s">
        <v>3598</v>
      </c>
      <c r="J1744" s="16" t="s">
        <v>74</v>
      </c>
      <c r="K1744" s="16" t="s">
        <v>3599</v>
      </c>
      <c r="L1744" s="16" t="s">
        <v>3600</v>
      </c>
      <c r="M1744" s="16" t="s">
        <v>1359</v>
      </c>
      <c r="N1744" s="16" t="s">
        <v>6822</v>
      </c>
      <c r="O1744" s="16" t="s">
        <v>1361</v>
      </c>
    </row>
    <row r="1745" spans="1:15" hidden="1">
      <c r="A1745" s="15">
        <v>1908</v>
      </c>
      <c r="B1745" s="16">
        <v>301</v>
      </c>
      <c r="C1745" s="17" t="s">
        <v>64</v>
      </c>
      <c r="D1745" s="18">
        <v>1149196401</v>
      </c>
      <c r="E1745" s="18">
        <v>1149196401</v>
      </c>
      <c r="F1745" s="18">
        <v>1149196401</v>
      </c>
      <c r="G1745" s="17" t="s">
        <v>8091</v>
      </c>
      <c r="H1745" s="16" t="s">
        <v>3597</v>
      </c>
      <c r="I1745" s="35" t="s">
        <v>3598</v>
      </c>
      <c r="J1745" s="16" t="s">
        <v>74</v>
      </c>
      <c r="K1745" s="16" t="s">
        <v>3599</v>
      </c>
      <c r="L1745" s="16" t="s">
        <v>3600</v>
      </c>
      <c r="M1745" s="16" t="s">
        <v>1359</v>
      </c>
      <c r="N1745" s="16" t="s">
        <v>4352</v>
      </c>
      <c r="O1745" s="16" t="s">
        <v>1951</v>
      </c>
    </row>
    <row r="1746" spans="1:15" hidden="1">
      <c r="A1746" s="15">
        <v>1909</v>
      </c>
      <c r="B1746" s="16">
        <v>301</v>
      </c>
      <c r="C1746" s="17" t="s">
        <v>64</v>
      </c>
      <c r="D1746" s="18">
        <v>1116800007</v>
      </c>
      <c r="E1746" s="18">
        <v>1116800007</v>
      </c>
      <c r="F1746" s="18">
        <v>1116800007</v>
      </c>
      <c r="G1746" s="17" t="s">
        <v>8094</v>
      </c>
      <c r="H1746" s="16" t="s">
        <v>3597</v>
      </c>
      <c r="I1746" s="35" t="s">
        <v>3598</v>
      </c>
      <c r="J1746" s="16" t="s">
        <v>74</v>
      </c>
      <c r="K1746" s="16" t="s">
        <v>3599</v>
      </c>
      <c r="L1746" s="16" t="s">
        <v>3600</v>
      </c>
      <c r="M1746" s="16" t="s">
        <v>478</v>
      </c>
      <c r="N1746" s="16" t="s">
        <v>3976</v>
      </c>
      <c r="O1746" s="16" t="s">
        <v>480</v>
      </c>
    </row>
    <row r="1747" spans="1:15" hidden="1">
      <c r="A1747" s="15">
        <v>1910</v>
      </c>
      <c r="B1747" s="16">
        <v>301</v>
      </c>
      <c r="C1747" s="17" t="s">
        <v>64</v>
      </c>
      <c r="D1747" s="18">
        <v>1116504911</v>
      </c>
      <c r="E1747" s="18">
        <v>1116504911</v>
      </c>
      <c r="F1747" s="18">
        <v>1116504911</v>
      </c>
      <c r="G1747" s="17" t="s">
        <v>8097</v>
      </c>
      <c r="H1747" s="16" t="s">
        <v>3597</v>
      </c>
      <c r="I1747" s="35" t="s">
        <v>3598</v>
      </c>
      <c r="J1747" s="16" t="s">
        <v>74</v>
      </c>
      <c r="K1747" s="16" t="s">
        <v>3599</v>
      </c>
      <c r="L1747" s="16" t="s">
        <v>3600</v>
      </c>
      <c r="M1747" s="16" t="s">
        <v>671</v>
      </c>
      <c r="N1747" s="16" t="s">
        <v>4135</v>
      </c>
      <c r="O1747" s="16" t="s">
        <v>3691</v>
      </c>
    </row>
    <row r="1748" spans="1:15">
      <c r="A1748" s="15">
        <v>1912</v>
      </c>
      <c r="B1748" s="16">
        <v>301</v>
      </c>
      <c r="C1748" s="17" t="s">
        <v>64</v>
      </c>
      <c r="D1748" s="18">
        <v>1006859886</v>
      </c>
      <c r="E1748" s="18" t="e">
        <v>#N/A</v>
      </c>
      <c r="F1748" s="18">
        <v>1006859886</v>
      </c>
      <c r="G1748" s="17" t="s">
        <v>8100</v>
      </c>
      <c r="H1748" s="16" t="s">
        <v>3597</v>
      </c>
      <c r="I1748" s="35" t="s">
        <v>3598</v>
      </c>
      <c r="J1748" s="16" t="s">
        <v>74</v>
      </c>
      <c r="K1748" s="16" t="s">
        <v>3599</v>
      </c>
      <c r="L1748" s="16" t="s">
        <v>3600</v>
      </c>
      <c r="M1748" s="16" t="s">
        <v>671</v>
      </c>
      <c r="N1748" s="16" t="s">
        <v>3816</v>
      </c>
      <c r="O1748" s="16" t="s">
        <v>3817</v>
      </c>
    </row>
    <row r="1749" spans="1:15">
      <c r="A1749" s="15">
        <v>1913</v>
      </c>
      <c r="B1749" s="16">
        <v>301</v>
      </c>
      <c r="C1749" s="17" t="s">
        <v>112</v>
      </c>
      <c r="D1749" s="18">
        <v>1149196412</v>
      </c>
      <c r="E1749" s="18" t="e">
        <v>#N/A</v>
      </c>
      <c r="F1749" s="18">
        <v>1149196412</v>
      </c>
      <c r="G1749" s="17" t="s">
        <v>8104</v>
      </c>
      <c r="H1749" s="16" t="s">
        <v>3597</v>
      </c>
      <c r="I1749" s="35" t="s">
        <v>3598</v>
      </c>
      <c r="J1749" s="16" t="s">
        <v>74</v>
      </c>
      <c r="K1749" s="16" t="s">
        <v>3599</v>
      </c>
      <c r="L1749" s="16" t="s">
        <v>3600</v>
      </c>
      <c r="M1749" s="16" t="s">
        <v>1359</v>
      </c>
      <c r="N1749" s="16" t="s">
        <v>4352</v>
      </c>
      <c r="O1749" s="16" t="s">
        <v>1951</v>
      </c>
    </row>
    <row r="1750" spans="1:15" hidden="1">
      <c r="A1750" s="15">
        <v>1914</v>
      </c>
      <c r="B1750" s="16">
        <v>301</v>
      </c>
      <c r="C1750" s="17" t="s">
        <v>112</v>
      </c>
      <c r="D1750" s="18">
        <v>1006420092</v>
      </c>
      <c r="E1750" s="18">
        <v>1006420092</v>
      </c>
      <c r="F1750" s="18">
        <v>1006420092</v>
      </c>
      <c r="G1750" s="17" t="s">
        <v>8109</v>
      </c>
      <c r="H1750" s="16" t="s">
        <v>3597</v>
      </c>
      <c r="I1750" s="35" t="s">
        <v>3598</v>
      </c>
      <c r="J1750" s="16" t="s">
        <v>74</v>
      </c>
      <c r="K1750" s="16" t="s">
        <v>3599</v>
      </c>
      <c r="L1750" s="16" t="s">
        <v>3600</v>
      </c>
      <c r="M1750" s="16" t="s">
        <v>1359</v>
      </c>
      <c r="N1750" s="16" t="s">
        <v>3752</v>
      </c>
      <c r="O1750" s="16" t="s">
        <v>1361</v>
      </c>
    </row>
    <row r="1751" spans="1:15" hidden="1">
      <c r="A1751" s="15">
        <v>1915</v>
      </c>
      <c r="B1751" s="16">
        <v>301</v>
      </c>
      <c r="C1751" s="17" t="s">
        <v>112</v>
      </c>
      <c r="D1751" s="18">
        <v>43251296</v>
      </c>
      <c r="E1751" s="18">
        <v>43251296</v>
      </c>
      <c r="F1751" s="18">
        <v>43251296</v>
      </c>
      <c r="G1751" s="17" t="s">
        <v>8112</v>
      </c>
      <c r="H1751" s="16" t="s">
        <v>3597</v>
      </c>
      <c r="I1751" s="35" t="s">
        <v>3598</v>
      </c>
      <c r="J1751" s="16" t="s">
        <v>74</v>
      </c>
      <c r="K1751" s="16" t="s">
        <v>3599</v>
      </c>
      <c r="L1751" s="16" t="s">
        <v>3600</v>
      </c>
      <c r="M1751" s="16" t="s">
        <v>339</v>
      </c>
      <c r="N1751" s="16" t="s">
        <v>3877</v>
      </c>
      <c r="O1751" s="16" t="s">
        <v>341</v>
      </c>
    </row>
    <row r="1752" spans="1:15" hidden="1">
      <c r="A1752" s="15">
        <v>1916</v>
      </c>
      <c r="B1752" s="16">
        <v>301</v>
      </c>
      <c r="C1752" s="17" t="s">
        <v>112</v>
      </c>
      <c r="D1752" s="18">
        <v>1144038813</v>
      </c>
      <c r="E1752" s="18">
        <v>1144038813</v>
      </c>
      <c r="F1752" s="18">
        <v>1144038813</v>
      </c>
      <c r="G1752" s="17" t="s">
        <v>8116</v>
      </c>
      <c r="H1752" s="16" t="s">
        <v>3597</v>
      </c>
      <c r="I1752" s="35" t="s">
        <v>3598</v>
      </c>
      <c r="J1752" s="16" t="s">
        <v>74</v>
      </c>
      <c r="K1752" s="16" t="s">
        <v>3599</v>
      </c>
      <c r="L1752" s="16" t="s">
        <v>3600</v>
      </c>
      <c r="M1752" s="16" t="s">
        <v>76</v>
      </c>
      <c r="N1752" s="16" t="s">
        <v>7274</v>
      </c>
      <c r="O1752" s="16" t="s">
        <v>3702</v>
      </c>
    </row>
    <row r="1753" spans="1:15" hidden="1">
      <c r="A1753" s="15">
        <v>1917</v>
      </c>
      <c r="B1753" s="16">
        <v>301</v>
      </c>
      <c r="C1753" s="17" t="s">
        <v>112</v>
      </c>
      <c r="D1753" s="18">
        <v>1013687776</v>
      </c>
      <c r="E1753" s="18">
        <v>1013687776</v>
      </c>
      <c r="F1753" s="18">
        <v>1013687776</v>
      </c>
      <c r="G1753" s="17" t="s">
        <v>8121</v>
      </c>
      <c r="H1753" s="16" t="s">
        <v>3597</v>
      </c>
      <c r="I1753" s="35" t="s">
        <v>3598</v>
      </c>
      <c r="J1753" s="16" t="s">
        <v>74</v>
      </c>
      <c r="K1753" s="16" t="s">
        <v>3599</v>
      </c>
      <c r="L1753" s="16" t="s">
        <v>3600</v>
      </c>
      <c r="M1753" s="16" t="s">
        <v>76</v>
      </c>
      <c r="N1753" s="16" t="s">
        <v>76</v>
      </c>
      <c r="O1753" s="16" t="s">
        <v>76</v>
      </c>
    </row>
    <row r="1754" spans="1:15" hidden="1">
      <c r="A1754" s="15">
        <v>1918</v>
      </c>
      <c r="B1754" s="16">
        <v>301</v>
      </c>
      <c r="C1754" s="17" t="s">
        <v>112</v>
      </c>
      <c r="D1754" s="18">
        <v>1003704754</v>
      </c>
      <c r="E1754" s="18">
        <v>1003704754</v>
      </c>
      <c r="F1754" s="18">
        <v>1003704754</v>
      </c>
      <c r="G1754" s="17" t="s">
        <v>8125</v>
      </c>
      <c r="H1754" s="16" t="s">
        <v>3597</v>
      </c>
      <c r="I1754" s="35" t="s">
        <v>3598</v>
      </c>
      <c r="J1754" s="16" t="s">
        <v>74</v>
      </c>
      <c r="K1754" s="16" t="s">
        <v>3599</v>
      </c>
      <c r="L1754" s="16" t="s">
        <v>3600</v>
      </c>
      <c r="M1754" s="16" t="s">
        <v>671</v>
      </c>
      <c r="N1754" s="16" t="s">
        <v>8126</v>
      </c>
      <c r="O1754" s="16" t="s">
        <v>3817</v>
      </c>
    </row>
    <row r="1755" spans="1:15" hidden="1">
      <c r="A1755" s="15">
        <v>1919</v>
      </c>
      <c r="B1755" s="16">
        <v>301</v>
      </c>
      <c r="C1755" s="17" t="s">
        <v>64</v>
      </c>
      <c r="D1755" s="18">
        <v>1148211261</v>
      </c>
      <c r="E1755" s="18">
        <v>1148211261</v>
      </c>
      <c r="F1755" s="18">
        <v>1148211261</v>
      </c>
      <c r="G1755" s="17" t="s">
        <v>8128</v>
      </c>
      <c r="H1755" s="16" t="s">
        <v>3597</v>
      </c>
      <c r="I1755" s="35" t="s">
        <v>3598</v>
      </c>
      <c r="J1755" s="16" t="s">
        <v>74</v>
      </c>
      <c r="K1755" s="16" t="s">
        <v>3599</v>
      </c>
      <c r="L1755" s="16" t="s">
        <v>3600</v>
      </c>
      <c r="M1755" s="16" t="s">
        <v>339</v>
      </c>
      <c r="N1755" s="16" t="s">
        <v>340</v>
      </c>
      <c r="O1755" s="16" t="s">
        <v>341</v>
      </c>
    </row>
    <row r="1756" spans="1:15">
      <c r="A1756" s="15">
        <v>1920</v>
      </c>
      <c r="B1756" s="16">
        <v>301</v>
      </c>
      <c r="C1756" s="17" t="s">
        <v>64</v>
      </c>
      <c r="D1756" s="18">
        <v>1037262345</v>
      </c>
      <c r="E1756" s="18" t="e">
        <v>#N/A</v>
      </c>
      <c r="F1756" s="18">
        <v>1037262345</v>
      </c>
      <c r="G1756" s="17" t="s">
        <v>8132</v>
      </c>
      <c r="H1756" s="16" t="s">
        <v>3597</v>
      </c>
      <c r="I1756" s="35" t="s">
        <v>3598</v>
      </c>
      <c r="J1756" s="16" t="s">
        <v>74</v>
      </c>
      <c r="K1756" s="16" t="s">
        <v>3599</v>
      </c>
      <c r="L1756" s="16" t="s">
        <v>3600</v>
      </c>
      <c r="M1756" s="16" t="s">
        <v>339</v>
      </c>
      <c r="N1756" s="16" t="s">
        <v>3825</v>
      </c>
      <c r="O1756" s="16" t="s">
        <v>341</v>
      </c>
    </row>
    <row r="1757" spans="1:15" hidden="1">
      <c r="A1757" s="15">
        <v>1921</v>
      </c>
      <c r="B1757" s="16">
        <v>301</v>
      </c>
      <c r="C1757" s="17" t="s">
        <v>112</v>
      </c>
      <c r="D1757" s="18">
        <v>1148956941</v>
      </c>
      <c r="E1757" s="18">
        <v>1148956941</v>
      </c>
      <c r="F1757" s="18">
        <v>1148956941</v>
      </c>
      <c r="G1757" s="17" t="s">
        <v>8136</v>
      </c>
      <c r="H1757" s="16" t="s">
        <v>3597</v>
      </c>
      <c r="I1757" s="35" t="s">
        <v>3598</v>
      </c>
      <c r="J1757" s="16" t="s">
        <v>74</v>
      </c>
      <c r="K1757" s="16" t="s">
        <v>3599</v>
      </c>
      <c r="L1757" s="16" t="s">
        <v>3600</v>
      </c>
      <c r="M1757" s="16" t="s">
        <v>76</v>
      </c>
      <c r="N1757" s="16" t="s">
        <v>76</v>
      </c>
      <c r="O1757" s="16" t="s">
        <v>76</v>
      </c>
    </row>
    <row r="1758" spans="1:15" hidden="1">
      <c r="A1758" s="15">
        <v>1922</v>
      </c>
      <c r="B1758" s="16">
        <v>301</v>
      </c>
      <c r="C1758" s="17" t="s">
        <v>112</v>
      </c>
      <c r="D1758" s="18">
        <v>1006691361</v>
      </c>
      <c r="E1758" s="18">
        <v>1006691361</v>
      </c>
      <c r="F1758" s="18">
        <v>1006691361</v>
      </c>
      <c r="G1758" s="17" t="s">
        <v>8139</v>
      </c>
      <c r="H1758" s="16" t="s">
        <v>3597</v>
      </c>
      <c r="I1758" s="35" t="s">
        <v>3598</v>
      </c>
      <c r="J1758" s="16" t="s">
        <v>74</v>
      </c>
      <c r="K1758" s="16" t="s">
        <v>3599</v>
      </c>
      <c r="L1758" s="16" t="s">
        <v>3600</v>
      </c>
      <c r="M1758" s="16" t="s">
        <v>671</v>
      </c>
      <c r="N1758" s="16" t="s">
        <v>3816</v>
      </c>
      <c r="O1758" s="16" t="s">
        <v>3817</v>
      </c>
    </row>
    <row r="1759" spans="1:15" hidden="1">
      <c r="A1759" s="15">
        <v>1923</v>
      </c>
      <c r="B1759" s="16">
        <v>301</v>
      </c>
      <c r="C1759" s="17" t="s">
        <v>64</v>
      </c>
      <c r="D1759" s="18">
        <v>1005997766</v>
      </c>
      <c r="E1759" s="18">
        <v>1005997766</v>
      </c>
      <c r="F1759" s="18">
        <v>1005997766</v>
      </c>
      <c r="G1759" s="17" t="s">
        <v>8143</v>
      </c>
      <c r="H1759" s="16" t="s">
        <v>3597</v>
      </c>
      <c r="I1759" s="35" t="s">
        <v>3598</v>
      </c>
      <c r="J1759" s="16" t="s">
        <v>74</v>
      </c>
      <c r="K1759" s="16" t="s">
        <v>3599</v>
      </c>
      <c r="L1759" s="16" t="s">
        <v>3600</v>
      </c>
      <c r="M1759" s="16" t="s">
        <v>478</v>
      </c>
      <c r="N1759" s="16" t="s">
        <v>479</v>
      </c>
      <c r="O1759" s="16" t="s">
        <v>480</v>
      </c>
    </row>
    <row r="1760" spans="1:15" hidden="1">
      <c r="A1760" s="15">
        <v>1924</v>
      </c>
      <c r="B1760" s="16">
        <v>301</v>
      </c>
      <c r="C1760" s="17" t="s">
        <v>64</v>
      </c>
      <c r="D1760" s="18">
        <v>1237688145</v>
      </c>
      <c r="E1760" s="18">
        <v>1237688145</v>
      </c>
      <c r="F1760" s="18">
        <v>1237688145</v>
      </c>
      <c r="G1760" s="17" t="s">
        <v>8146</v>
      </c>
      <c r="H1760" s="16" t="s">
        <v>3597</v>
      </c>
      <c r="I1760" s="35" t="s">
        <v>3598</v>
      </c>
      <c r="J1760" s="16" t="s">
        <v>74</v>
      </c>
      <c r="K1760" s="16" t="s">
        <v>3599</v>
      </c>
      <c r="L1760" s="16" t="s">
        <v>3600</v>
      </c>
      <c r="M1760" s="16" t="s">
        <v>478</v>
      </c>
      <c r="N1760" s="16" t="s">
        <v>3976</v>
      </c>
      <c r="O1760" s="16" t="s">
        <v>480</v>
      </c>
    </row>
    <row r="1761" spans="1:15" hidden="1">
      <c r="A1761" s="15">
        <v>1925</v>
      </c>
      <c r="B1761" s="16">
        <v>301</v>
      </c>
      <c r="C1761" s="17" t="s">
        <v>64</v>
      </c>
      <c r="D1761" s="18">
        <v>80246154</v>
      </c>
      <c r="E1761" s="18">
        <v>80246154</v>
      </c>
      <c r="F1761" s="18">
        <v>80246154</v>
      </c>
      <c r="G1761" s="17" t="s">
        <v>8149</v>
      </c>
      <c r="H1761" s="16" t="s">
        <v>3597</v>
      </c>
      <c r="I1761" s="35" t="s">
        <v>3598</v>
      </c>
      <c r="J1761" s="16" t="s">
        <v>74</v>
      </c>
      <c r="K1761" s="16" t="s">
        <v>3599</v>
      </c>
      <c r="L1761" s="16" t="s">
        <v>3600</v>
      </c>
      <c r="M1761" s="16" t="s">
        <v>421</v>
      </c>
      <c r="N1761" s="16" t="s">
        <v>3649</v>
      </c>
      <c r="O1761" s="16" t="s">
        <v>545</v>
      </c>
    </row>
    <row r="1762" spans="1:15">
      <c r="A1762" s="15">
        <v>1926</v>
      </c>
      <c r="B1762" s="16">
        <v>301</v>
      </c>
      <c r="C1762" s="17" t="s">
        <v>64</v>
      </c>
      <c r="D1762" s="18">
        <v>1151461978</v>
      </c>
      <c r="E1762" s="18" t="e">
        <v>#N/A</v>
      </c>
      <c r="F1762" s="18">
        <v>1151461978</v>
      </c>
      <c r="G1762" s="17" t="s">
        <v>8154</v>
      </c>
      <c r="H1762" s="16" t="s">
        <v>3597</v>
      </c>
      <c r="I1762" s="35" t="s">
        <v>3598</v>
      </c>
      <c r="J1762" s="16" t="s">
        <v>74</v>
      </c>
      <c r="K1762" s="16" t="s">
        <v>3599</v>
      </c>
      <c r="L1762" s="16" t="s">
        <v>3600</v>
      </c>
      <c r="M1762" s="16" t="s">
        <v>421</v>
      </c>
      <c r="N1762" s="16" t="s">
        <v>3836</v>
      </c>
      <c r="O1762" s="16" t="s">
        <v>545</v>
      </c>
    </row>
    <row r="1763" spans="1:15" hidden="1">
      <c r="A1763" s="15">
        <v>1927</v>
      </c>
      <c r="B1763" s="16">
        <v>301</v>
      </c>
      <c r="C1763" s="17" t="s">
        <v>64</v>
      </c>
      <c r="D1763" s="18">
        <v>9177258</v>
      </c>
      <c r="E1763" s="18">
        <v>9177258</v>
      </c>
      <c r="F1763" s="18">
        <v>9177258</v>
      </c>
      <c r="G1763" s="17" t="s">
        <v>8157</v>
      </c>
      <c r="H1763" s="16" t="s">
        <v>3597</v>
      </c>
      <c r="I1763" s="35" t="s">
        <v>3598</v>
      </c>
      <c r="J1763" s="16" t="s">
        <v>74</v>
      </c>
      <c r="K1763" s="16" t="s">
        <v>3599</v>
      </c>
      <c r="L1763" s="16" t="s">
        <v>3600</v>
      </c>
      <c r="M1763" s="16" t="s">
        <v>421</v>
      </c>
      <c r="N1763" s="16" t="s">
        <v>8158</v>
      </c>
      <c r="O1763" s="16" t="s">
        <v>423</v>
      </c>
    </row>
    <row r="1764" spans="1:15">
      <c r="A1764" s="15">
        <v>1928</v>
      </c>
      <c r="B1764" s="16">
        <v>301</v>
      </c>
      <c r="C1764" s="17" t="s">
        <v>64</v>
      </c>
      <c r="D1764" s="18">
        <v>77165266</v>
      </c>
      <c r="E1764" s="18" t="e">
        <v>#N/A</v>
      </c>
      <c r="F1764" s="18">
        <v>77165266</v>
      </c>
      <c r="G1764" s="17" t="s">
        <v>8161</v>
      </c>
      <c r="H1764" s="16" t="s">
        <v>3597</v>
      </c>
      <c r="I1764" s="35" t="s">
        <v>3598</v>
      </c>
      <c r="J1764" s="16" t="s">
        <v>74</v>
      </c>
      <c r="K1764" s="16" t="s">
        <v>3599</v>
      </c>
      <c r="L1764" s="16" t="s">
        <v>3600</v>
      </c>
      <c r="M1764" s="16" t="s">
        <v>421</v>
      </c>
      <c r="N1764" s="16" t="s">
        <v>2300</v>
      </c>
      <c r="O1764" s="16" t="s">
        <v>423</v>
      </c>
    </row>
    <row r="1765" spans="1:15" hidden="1">
      <c r="A1765" s="15">
        <v>1929</v>
      </c>
      <c r="B1765" s="16">
        <v>301</v>
      </c>
      <c r="C1765" s="17" t="s">
        <v>64</v>
      </c>
      <c r="D1765" s="18">
        <v>1214464635</v>
      </c>
      <c r="E1765" s="18">
        <v>1214464635</v>
      </c>
      <c r="F1765" s="18">
        <v>1214464635</v>
      </c>
      <c r="G1765" s="17" t="s">
        <v>8164</v>
      </c>
      <c r="H1765" s="16" t="s">
        <v>3597</v>
      </c>
      <c r="I1765" s="35" t="s">
        <v>3598</v>
      </c>
      <c r="J1765" s="16" t="s">
        <v>74</v>
      </c>
      <c r="K1765" s="16" t="s">
        <v>3599</v>
      </c>
      <c r="L1765" s="16" t="s">
        <v>3600</v>
      </c>
      <c r="M1765" s="16" t="s">
        <v>671</v>
      </c>
      <c r="N1765" s="16" t="s">
        <v>4243</v>
      </c>
      <c r="O1765" s="16" t="s">
        <v>692</v>
      </c>
    </row>
    <row r="1766" spans="1:15" hidden="1">
      <c r="A1766" s="15">
        <v>1930</v>
      </c>
      <c r="B1766" s="16">
        <v>301</v>
      </c>
      <c r="C1766" s="17" t="s">
        <v>64</v>
      </c>
      <c r="D1766" s="18">
        <v>96361642</v>
      </c>
      <c r="E1766" s="18">
        <v>96361642</v>
      </c>
      <c r="F1766" s="18">
        <v>96361642</v>
      </c>
      <c r="G1766" s="17" t="s">
        <v>8167</v>
      </c>
      <c r="H1766" s="16" t="s">
        <v>3597</v>
      </c>
      <c r="I1766" s="35" t="s">
        <v>3598</v>
      </c>
      <c r="J1766" s="16" t="s">
        <v>74</v>
      </c>
      <c r="K1766" s="16" t="s">
        <v>3599</v>
      </c>
      <c r="L1766" s="16" t="s">
        <v>3600</v>
      </c>
      <c r="M1766" s="16" t="s">
        <v>1359</v>
      </c>
      <c r="N1766" s="16" t="s">
        <v>1950</v>
      </c>
      <c r="O1766" s="16" t="s">
        <v>1951</v>
      </c>
    </row>
    <row r="1767" spans="1:15">
      <c r="A1767" s="15">
        <v>1931</v>
      </c>
      <c r="B1767" s="16">
        <v>301</v>
      </c>
      <c r="C1767" s="17" t="s">
        <v>64</v>
      </c>
      <c r="D1767" s="18">
        <v>1077475041</v>
      </c>
      <c r="E1767" s="18" t="e">
        <v>#N/A</v>
      </c>
      <c r="F1767" s="18">
        <v>1077475041</v>
      </c>
      <c r="G1767" s="17" t="s">
        <v>8170</v>
      </c>
      <c r="H1767" s="16" t="s">
        <v>3597</v>
      </c>
      <c r="I1767" s="35" t="s">
        <v>3598</v>
      </c>
      <c r="J1767" s="16" t="s">
        <v>74</v>
      </c>
      <c r="K1767" s="16" t="s">
        <v>3599</v>
      </c>
      <c r="L1767" s="16" t="s">
        <v>3600</v>
      </c>
      <c r="M1767" s="16" t="s">
        <v>339</v>
      </c>
      <c r="N1767" s="16" t="s">
        <v>340</v>
      </c>
      <c r="O1767" s="16" t="s">
        <v>341</v>
      </c>
    </row>
    <row r="1768" spans="1:15" hidden="1">
      <c r="A1768" s="15">
        <v>1932</v>
      </c>
      <c r="B1768" s="16">
        <v>301</v>
      </c>
      <c r="C1768" s="17" t="s">
        <v>64</v>
      </c>
      <c r="D1768" s="18">
        <v>1148956714</v>
      </c>
      <c r="E1768" s="18">
        <v>1148956714</v>
      </c>
      <c r="F1768" s="18">
        <v>1148956714</v>
      </c>
      <c r="G1768" s="17" t="s">
        <v>8174</v>
      </c>
      <c r="H1768" s="16" t="s">
        <v>3597</v>
      </c>
      <c r="I1768" s="35" t="s">
        <v>3598</v>
      </c>
      <c r="J1768" s="16" t="s">
        <v>74</v>
      </c>
      <c r="K1768" s="16" t="s">
        <v>3599</v>
      </c>
      <c r="L1768" s="16" t="s">
        <v>3600</v>
      </c>
      <c r="M1768" s="16" t="s">
        <v>145</v>
      </c>
      <c r="N1768" s="16" t="s">
        <v>146</v>
      </c>
      <c r="O1768" s="16" t="s">
        <v>147</v>
      </c>
    </row>
    <row r="1769" spans="1:15" hidden="1">
      <c r="A1769" s="15">
        <v>1933</v>
      </c>
      <c r="B1769" s="16">
        <v>301</v>
      </c>
      <c r="C1769" s="17" t="s">
        <v>64</v>
      </c>
      <c r="D1769" s="18">
        <v>5843930</v>
      </c>
      <c r="E1769" s="18">
        <v>5843930</v>
      </c>
      <c r="F1769" s="18">
        <v>5843930</v>
      </c>
      <c r="G1769" s="17" t="s">
        <v>8179</v>
      </c>
      <c r="H1769" s="16" t="s">
        <v>3597</v>
      </c>
      <c r="I1769" s="35" t="s">
        <v>3598</v>
      </c>
      <c r="J1769" s="16" t="s">
        <v>74</v>
      </c>
      <c r="K1769" s="16" t="s">
        <v>3599</v>
      </c>
      <c r="L1769" s="16" t="s">
        <v>3600</v>
      </c>
      <c r="M1769" s="16" t="s">
        <v>433</v>
      </c>
      <c r="N1769" s="16" t="s">
        <v>434</v>
      </c>
      <c r="O1769" s="16" t="s">
        <v>435</v>
      </c>
    </row>
    <row r="1770" spans="1:15">
      <c r="A1770" s="15">
        <v>1934</v>
      </c>
      <c r="B1770" s="16">
        <v>301</v>
      </c>
      <c r="C1770" s="17" t="s">
        <v>64</v>
      </c>
      <c r="D1770" s="18">
        <v>88210952</v>
      </c>
      <c r="E1770" s="18" t="e">
        <v>#N/A</v>
      </c>
      <c r="F1770" s="18">
        <v>88210952</v>
      </c>
      <c r="G1770" s="17" t="s">
        <v>8183</v>
      </c>
      <c r="H1770" s="16" t="s">
        <v>3597</v>
      </c>
      <c r="I1770" s="35" t="s">
        <v>3598</v>
      </c>
      <c r="J1770" s="16" t="s">
        <v>74</v>
      </c>
      <c r="K1770" s="16" t="s">
        <v>3599</v>
      </c>
      <c r="L1770" s="16" t="s">
        <v>3600</v>
      </c>
      <c r="M1770" s="16" t="s">
        <v>145</v>
      </c>
      <c r="N1770" s="16" t="s">
        <v>146</v>
      </c>
      <c r="O1770" s="16" t="s">
        <v>147</v>
      </c>
    </row>
    <row r="1771" spans="1:15" hidden="1">
      <c r="A1771" s="15">
        <v>1935</v>
      </c>
      <c r="B1771" s="16">
        <v>301</v>
      </c>
      <c r="C1771" s="17" t="s">
        <v>64</v>
      </c>
      <c r="D1771" s="18">
        <v>1116256946</v>
      </c>
      <c r="E1771" s="18">
        <v>1116256946</v>
      </c>
      <c r="F1771" s="18">
        <v>1116256946</v>
      </c>
      <c r="G1771" s="17" t="s">
        <v>8188</v>
      </c>
      <c r="H1771" s="16" t="s">
        <v>3597</v>
      </c>
      <c r="I1771" s="35" t="s">
        <v>3598</v>
      </c>
      <c r="J1771" s="16" t="s">
        <v>74</v>
      </c>
      <c r="K1771" s="16" t="s">
        <v>3599</v>
      </c>
      <c r="L1771" s="16" t="s">
        <v>3600</v>
      </c>
      <c r="M1771" s="16" t="s">
        <v>463</v>
      </c>
      <c r="N1771" s="16" t="s">
        <v>8189</v>
      </c>
      <c r="O1771" s="16" t="s">
        <v>465</v>
      </c>
    </row>
    <row r="1772" spans="1:15">
      <c r="A1772" s="15">
        <v>1936</v>
      </c>
      <c r="B1772" s="16">
        <v>301</v>
      </c>
      <c r="C1772" s="17" t="s">
        <v>112</v>
      </c>
      <c r="D1772" s="18">
        <v>1148956652</v>
      </c>
      <c r="E1772" s="18" t="e">
        <v>#N/A</v>
      </c>
      <c r="F1772" s="18">
        <v>1148956652</v>
      </c>
      <c r="G1772" s="17" t="s">
        <v>8192</v>
      </c>
      <c r="H1772" s="16" t="s">
        <v>3597</v>
      </c>
      <c r="I1772" s="35" t="s">
        <v>3598</v>
      </c>
      <c r="J1772" s="16" t="s">
        <v>74</v>
      </c>
      <c r="K1772" s="16" t="s">
        <v>3599</v>
      </c>
      <c r="L1772" s="16" t="s">
        <v>3600</v>
      </c>
      <c r="M1772" s="16" t="s">
        <v>145</v>
      </c>
      <c r="N1772" s="16" t="s">
        <v>3668</v>
      </c>
      <c r="O1772" s="16" t="s">
        <v>147</v>
      </c>
    </row>
    <row r="1773" spans="1:15">
      <c r="A1773" s="15">
        <v>1938</v>
      </c>
      <c r="B1773" s="16">
        <v>301</v>
      </c>
      <c r="C1773" s="17" t="s">
        <v>112</v>
      </c>
      <c r="D1773" s="18">
        <v>36348182</v>
      </c>
      <c r="E1773" s="18" t="e">
        <v>#N/A</v>
      </c>
      <c r="F1773" s="18">
        <v>36348182</v>
      </c>
      <c r="G1773" s="17" t="s">
        <v>8195</v>
      </c>
      <c r="H1773" s="16" t="s">
        <v>3597</v>
      </c>
      <c r="I1773" s="35" t="s">
        <v>3598</v>
      </c>
      <c r="J1773" s="16" t="s">
        <v>74</v>
      </c>
      <c r="K1773" s="16" t="s">
        <v>3599</v>
      </c>
      <c r="L1773" s="16" t="s">
        <v>3600</v>
      </c>
      <c r="M1773" s="16" t="s">
        <v>76</v>
      </c>
      <c r="N1773" s="16" t="s">
        <v>8196</v>
      </c>
      <c r="O1773" s="16" t="s">
        <v>3702</v>
      </c>
    </row>
    <row r="1774" spans="1:15">
      <c r="A1774" s="15">
        <v>1939</v>
      </c>
      <c r="B1774" s="16">
        <v>301</v>
      </c>
      <c r="C1774" s="17" t="s">
        <v>64</v>
      </c>
      <c r="D1774" s="18">
        <v>1151461995</v>
      </c>
      <c r="E1774" s="18" t="e">
        <v>#N/A</v>
      </c>
      <c r="F1774" s="18">
        <v>1151461995</v>
      </c>
      <c r="G1774" s="17" t="s">
        <v>8201</v>
      </c>
      <c r="H1774" s="16" t="s">
        <v>3597</v>
      </c>
      <c r="I1774" s="35" t="s">
        <v>3598</v>
      </c>
      <c r="J1774" s="16" t="s">
        <v>74</v>
      </c>
      <c r="K1774" s="16" t="s">
        <v>3599</v>
      </c>
      <c r="L1774" s="16" t="s">
        <v>3600</v>
      </c>
      <c r="M1774" s="16" t="s">
        <v>421</v>
      </c>
      <c r="N1774" s="16" t="s">
        <v>8202</v>
      </c>
      <c r="O1774" s="16" t="s">
        <v>545</v>
      </c>
    </row>
    <row r="1775" spans="1:15" ht="22.5" hidden="1">
      <c r="A1775" s="15">
        <v>1940</v>
      </c>
      <c r="B1775" s="16">
        <v>301</v>
      </c>
      <c r="C1775" s="17" t="s">
        <v>112</v>
      </c>
      <c r="D1775" s="18">
        <v>1010160875</v>
      </c>
      <c r="E1775" s="18">
        <v>1010160875</v>
      </c>
      <c r="F1775" s="18">
        <v>1010160875</v>
      </c>
      <c r="G1775" s="17" t="s">
        <v>8207</v>
      </c>
      <c r="H1775" s="16" t="s">
        <v>367</v>
      </c>
      <c r="I1775" s="21" t="s">
        <v>368</v>
      </c>
      <c r="J1775" s="16" t="s">
        <v>74</v>
      </c>
      <c r="K1775" s="16" t="s">
        <v>3599</v>
      </c>
      <c r="L1775" s="16" t="s">
        <v>2911</v>
      </c>
      <c r="M1775" s="16" t="s">
        <v>76</v>
      </c>
      <c r="N1775" s="16" t="s">
        <v>76</v>
      </c>
      <c r="O1775" s="16" t="s">
        <v>76</v>
      </c>
    </row>
    <row r="1776" spans="1:15" hidden="1">
      <c r="A1776" s="15">
        <v>1941</v>
      </c>
      <c r="B1776" s="16">
        <v>301</v>
      </c>
      <c r="C1776" s="17" t="s">
        <v>64</v>
      </c>
      <c r="D1776" s="18">
        <v>7722112</v>
      </c>
      <c r="E1776" s="18">
        <v>7722112</v>
      </c>
      <c r="F1776" s="18">
        <v>7722112</v>
      </c>
      <c r="G1776" s="17" t="s">
        <v>8214</v>
      </c>
      <c r="H1776" s="16" t="s">
        <v>90</v>
      </c>
      <c r="I1776" s="35" t="s">
        <v>91</v>
      </c>
      <c r="J1776" s="16" t="s">
        <v>74</v>
      </c>
      <c r="K1776" s="16" t="s">
        <v>259</v>
      </c>
      <c r="L1776" s="16" t="s">
        <v>2992</v>
      </c>
      <c r="M1776" s="16" t="s">
        <v>76</v>
      </c>
      <c r="N1776" s="16" t="s">
        <v>76</v>
      </c>
      <c r="O1776" s="16" t="s">
        <v>76</v>
      </c>
    </row>
    <row r="1777" spans="1:15" hidden="1">
      <c r="A1777" s="15">
        <v>1944</v>
      </c>
      <c r="B1777" s="16">
        <v>301</v>
      </c>
      <c r="C1777" s="17" t="s">
        <v>112</v>
      </c>
      <c r="D1777" s="18">
        <v>52165748</v>
      </c>
      <c r="E1777" s="18">
        <v>52165748</v>
      </c>
      <c r="F1777" s="18">
        <v>52165748</v>
      </c>
      <c r="G1777" s="17" t="s">
        <v>8220</v>
      </c>
      <c r="H1777" s="16" t="s">
        <v>3373</v>
      </c>
      <c r="I1777" s="35" t="s">
        <v>284</v>
      </c>
      <c r="J1777" s="16" t="s">
        <v>74</v>
      </c>
      <c r="K1777" s="16" t="s">
        <v>3599</v>
      </c>
      <c r="L1777" s="16" t="s">
        <v>2911</v>
      </c>
      <c r="M1777" s="16" t="s">
        <v>421</v>
      </c>
      <c r="N1777" s="16" t="s">
        <v>2069</v>
      </c>
      <c r="O1777" s="16" t="s">
        <v>2070</v>
      </c>
    </row>
    <row r="1778" spans="1:15" hidden="1">
      <c r="A1778" s="15">
        <v>1948</v>
      </c>
      <c r="B1778" s="16">
        <v>301</v>
      </c>
      <c r="C1778" s="17" t="s">
        <v>112</v>
      </c>
      <c r="D1778" s="18">
        <v>1030586646</v>
      </c>
      <c r="E1778" s="18">
        <v>1030586646</v>
      </c>
      <c r="F1778" s="18">
        <v>1030586646</v>
      </c>
      <c r="G1778" s="17" t="s">
        <v>8225</v>
      </c>
      <c r="H1778" s="16" t="s">
        <v>358</v>
      </c>
      <c r="I1778" s="35" t="s">
        <v>284</v>
      </c>
      <c r="J1778" s="16" t="s">
        <v>74</v>
      </c>
      <c r="K1778" s="16" t="s">
        <v>3599</v>
      </c>
      <c r="L1778" s="16" t="s">
        <v>8226</v>
      </c>
      <c r="M1778" s="16" t="s">
        <v>76</v>
      </c>
      <c r="N1778" s="16" t="s">
        <v>76</v>
      </c>
      <c r="O1778" s="16" t="s">
        <v>76</v>
      </c>
    </row>
    <row r="1779" spans="1:15" hidden="1">
      <c r="A1779" s="15">
        <v>1950</v>
      </c>
      <c r="B1779" s="16">
        <v>301</v>
      </c>
      <c r="C1779" s="17" t="s">
        <v>64</v>
      </c>
      <c r="D1779" s="18">
        <v>19404422</v>
      </c>
      <c r="E1779" s="18">
        <v>19404422</v>
      </c>
      <c r="F1779" s="18">
        <v>19404422</v>
      </c>
      <c r="G1779" s="17" t="s">
        <v>8232</v>
      </c>
      <c r="H1779" s="16" t="s">
        <v>358</v>
      </c>
      <c r="I1779" s="35" t="s">
        <v>284</v>
      </c>
      <c r="J1779" s="16" t="s">
        <v>74</v>
      </c>
      <c r="K1779" s="16" t="s">
        <v>75</v>
      </c>
      <c r="L1779" s="16" t="s">
        <v>118</v>
      </c>
      <c r="M1779" s="16" t="s">
        <v>76</v>
      </c>
      <c r="N1779" s="16" t="s">
        <v>76</v>
      </c>
      <c r="O1779" s="16" t="s">
        <v>76</v>
      </c>
    </row>
    <row r="1780" spans="1:15">
      <c r="A1780" s="15">
        <v>1951</v>
      </c>
      <c r="B1780" s="16">
        <v>301</v>
      </c>
      <c r="C1780" s="17" t="s">
        <v>64</v>
      </c>
      <c r="D1780" s="18">
        <v>80066738</v>
      </c>
      <c r="E1780" s="18" t="e">
        <v>#N/A</v>
      </c>
      <c r="F1780" s="18">
        <v>80066738</v>
      </c>
      <c r="G1780" s="17" t="s">
        <v>8240</v>
      </c>
      <c r="H1780" s="16" t="s">
        <v>358</v>
      </c>
      <c r="I1780" s="35" t="s">
        <v>284</v>
      </c>
      <c r="J1780" s="16" t="s">
        <v>74</v>
      </c>
      <c r="K1780" s="16" t="s">
        <v>3599</v>
      </c>
      <c r="L1780" s="16" t="s">
        <v>2911</v>
      </c>
      <c r="M1780" s="16" t="s">
        <v>76</v>
      </c>
      <c r="N1780" s="16" t="s">
        <v>76</v>
      </c>
      <c r="O1780" s="16" t="s">
        <v>76</v>
      </c>
    </row>
    <row r="1781" spans="1:15" hidden="1">
      <c r="A1781" s="15">
        <v>1952</v>
      </c>
      <c r="B1781" s="16">
        <v>301</v>
      </c>
      <c r="C1781" s="17" t="s">
        <v>64</v>
      </c>
      <c r="D1781" s="18">
        <v>93295696</v>
      </c>
      <c r="E1781" s="18">
        <v>93295696</v>
      </c>
      <c r="F1781" s="18">
        <v>93295696</v>
      </c>
      <c r="G1781" s="17" t="s">
        <v>8248</v>
      </c>
      <c r="H1781" s="16" t="s">
        <v>358</v>
      </c>
      <c r="I1781" s="35" t="s">
        <v>284</v>
      </c>
      <c r="J1781" s="16" t="s">
        <v>74</v>
      </c>
      <c r="K1781" s="16" t="s">
        <v>3599</v>
      </c>
      <c r="L1781" s="16" t="s">
        <v>8249</v>
      </c>
      <c r="M1781" s="16" t="s">
        <v>76</v>
      </c>
      <c r="N1781" s="16" t="s">
        <v>76</v>
      </c>
      <c r="O1781" s="16" t="s">
        <v>76</v>
      </c>
    </row>
    <row r="1782" spans="1:15" hidden="1">
      <c r="A1782" s="15">
        <v>1955</v>
      </c>
      <c r="B1782" s="16">
        <v>301</v>
      </c>
      <c r="C1782" s="17" t="s">
        <v>64</v>
      </c>
      <c r="D1782" s="18">
        <v>13889201</v>
      </c>
      <c r="E1782" s="18">
        <v>13889201</v>
      </c>
      <c r="F1782" s="18" t="e">
        <v>#N/A</v>
      </c>
      <c r="G1782" s="17" t="s">
        <v>8255</v>
      </c>
      <c r="H1782" s="16" t="s">
        <v>358</v>
      </c>
      <c r="I1782" s="35" t="s">
        <v>284</v>
      </c>
      <c r="J1782" s="16" t="s">
        <v>74</v>
      </c>
      <c r="K1782" s="16" t="s">
        <v>259</v>
      </c>
      <c r="L1782" s="16" t="s">
        <v>1331</v>
      </c>
      <c r="M1782" s="16" t="s">
        <v>76</v>
      </c>
      <c r="N1782" s="16" t="s">
        <v>76</v>
      </c>
      <c r="O1782" s="16" t="s">
        <v>76</v>
      </c>
    </row>
    <row r="1783" spans="1:15">
      <c r="A1783" s="15">
        <v>1956</v>
      </c>
      <c r="B1783" s="16">
        <v>301</v>
      </c>
      <c r="C1783" s="17" t="s">
        <v>64</v>
      </c>
      <c r="D1783" s="18">
        <v>17310208</v>
      </c>
      <c r="E1783" s="18" t="e">
        <v>#N/A</v>
      </c>
      <c r="F1783" s="18">
        <v>17310208</v>
      </c>
      <c r="G1783" s="17" t="s">
        <v>8259</v>
      </c>
      <c r="H1783" s="16" t="s">
        <v>358</v>
      </c>
      <c r="I1783" s="35" t="s">
        <v>284</v>
      </c>
      <c r="J1783" s="16" t="s">
        <v>74</v>
      </c>
      <c r="K1783" s="16" t="s">
        <v>3599</v>
      </c>
      <c r="L1783" s="16" t="s">
        <v>3600</v>
      </c>
      <c r="M1783" s="16" t="s">
        <v>671</v>
      </c>
      <c r="N1783" s="16" t="s">
        <v>691</v>
      </c>
      <c r="O1783" s="16" t="s">
        <v>692</v>
      </c>
    </row>
    <row r="1784" spans="1:15">
      <c r="A1784" s="15">
        <v>1958</v>
      </c>
      <c r="B1784" s="16">
        <v>301</v>
      </c>
      <c r="C1784" s="17" t="s">
        <v>64</v>
      </c>
      <c r="D1784" s="18">
        <v>79345093</v>
      </c>
      <c r="E1784" s="18" t="e">
        <v>#N/A</v>
      </c>
      <c r="F1784" s="18">
        <v>79345093</v>
      </c>
      <c r="G1784" s="17" t="s">
        <v>8265</v>
      </c>
      <c r="H1784" s="16" t="s">
        <v>283</v>
      </c>
      <c r="I1784" s="35" t="s">
        <v>284</v>
      </c>
      <c r="J1784" s="16" t="s">
        <v>74</v>
      </c>
      <c r="K1784" s="16" t="s">
        <v>3599</v>
      </c>
      <c r="L1784" s="16" t="s">
        <v>8266</v>
      </c>
      <c r="M1784" s="16" t="s">
        <v>76</v>
      </c>
      <c r="N1784" s="16" t="s">
        <v>76</v>
      </c>
      <c r="O1784" s="16" t="s">
        <v>76</v>
      </c>
    </row>
    <row r="1785" spans="1:15">
      <c r="A1785" s="15">
        <v>1959</v>
      </c>
      <c r="B1785" s="16">
        <v>301</v>
      </c>
      <c r="C1785" s="17" t="s">
        <v>112</v>
      </c>
      <c r="D1785" s="18">
        <v>31163870</v>
      </c>
      <c r="E1785" s="18" t="e">
        <v>#N/A</v>
      </c>
      <c r="F1785" s="18">
        <v>31163870</v>
      </c>
      <c r="G1785" s="17" t="s">
        <v>8269</v>
      </c>
      <c r="H1785" s="16" t="s">
        <v>283</v>
      </c>
      <c r="I1785" s="35" t="s">
        <v>284</v>
      </c>
      <c r="J1785" s="16" t="s">
        <v>74</v>
      </c>
      <c r="K1785" s="16" t="s">
        <v>3599</v>
      </c>
      <c r="L1785" s="16" t="s">
        <v>8249</v>
      </c>
      <c r="M1785" s="16" t="s">
        <v>76</v>
      </c>
      <c r="N1785" s="16" t="s">
        <v>76</v>
      </c>
      <c r="O1785" s="16" t="s">
        <v>76</v>
      </c>
    </row>
    <row r="1786" spans="1:15" hidden="1">
      <c r="A1786" s="15">
        <v>1960</v>
      </c>
      <c r="B1786" s="16">
        <v>301</v>
      </c>
      <c r="C1786" s="17" t="s">
        <v>112</v>
      </c>
      <c r="D1786" s="18">
        <v>1033687264</v>
      </c>
      <c r="E1786" s="18">
        <v>1033687264</v>
      </c>
      <c r="F1786" s="18">
        <v>1033687264</v>
      </c>
      <c r="G1786" s="17" t="s">
        <v>8276</v>
      </c>
      <c r="H1786" s="16" t="s">
        <v>283</v>
      </c>
      <c r="I1786" s="35" t="s">
        <v>284</v>
      </c>
      <c r="J1786" s="16" t="s">
        <v>74</v>
      </c>
      <c r="K1786" s="16" t="s">
        <v>159</v>
      </c>
      <c r="L1786" s="16" t="s">
        <v>268</v>
      </c>
      <c r="M1786" s="16" t="s">
        <v>76</v>
      </c>
      <c r="N1786" s="16" t="s">
        <v>76</v>
      </c>
      <c r="O1786" s="16" t="s">
        <v>76</v>
      </c>
    </row>
    <row r="1787" spans="1:15" hidden="1">
      <c r="A1787" s="15">
        <v>1961</v>
      </c>
      <c r="B1787" s="16">
        <v>301</v>
      </c>
      <c r="C1787" s="17" t="s">
        <v>64</v>
      </c>
      <c r="D1787" s="18">
        <v>80764507</v>
      </c>
      <c r="E1787" s="18">
        <v>80764507</v>
      </c>
      <c r="F1787" s="18">
        <v>80764507</v>
      </c>
      <c r="G1787" s="17" t="s">
        <v>8284</v>
      </c>
      <c r="H1787" s="16" t="s">
        <v>283</v>
      </c>
      <c r="I1787" s="35" t="s">
        <v>284</v>
      </c>
      <c r="J1787" s="16" t="s">
        <v>74</v>
      </c>
      <c r="K1787" s="16" t="s">
        <v>3599</v>
      </c>
      <c r="L1787" s="16" t="s">
        <v>8249</v>
      </c>
      <c r="M1787" s="16" t="s">
        <v>76</v>
      </c>
      <c r="N1787" s="16" t="s">
        <v>76</v>
      </c>
      <c r="O1787" s="16" t="s">
        <v>76</v>
      </c>
    </row>
    <row r="1788" spans="1:15">
      <c r="A1788" s="15">
        <v>1962</v>
      </c>
      <c r="B1788" s="16">
        <v>301</v>
      </c>
      <c r="C1788" s="17" t="s">
        <v>112</v>
      </c>
      <c r="D1788" s="18">
        <v>1057590621</v>
      </c>
      <c r="E1788" s="18" t="e">
        <v>#N/A</v>
      </c>
      <c r="F1788" s="18">
        <v>1057590621</v>
      </c>
      <c r="G1788" s="17" t="s">
        <v>8289</v>
      </c>
      <c r="H1788" s="16" t="s">
        <v>283</v>
      </c>
      <c r="I1788" s="35" t="s">
        <v>284</v>
      </c>
      <c r="J1788" s="16" t="s">
        <v>74</v>
      </c>
      <c r="K1788" s="16" t="s">
        <v>259</v>
      </c>
      <c r="L1788" s="16" t="s">
        <v>2992</v>
      </c>
      <c r="M1788" s="16" t="s">
        <v>76</v>
      </c>
      <c r="N1788" s="16" t="s">
        <v>76</v>
      </c>
      <c r="O1788" s="16" t="s">
        <v>76</v>
      </c>
    </row>
    <row r="1789" spans="1:15" hidden="1">
      <c r="A1789" s="15">
        <v>1963</v>
      </c>
      <c r="B1789" s="16">
        <v>301</v>
      </c>
      <c r="C1789" s="17" t="s">
        <v>112</v>
      </c>
      <c r="D1789" s="18">
        <v>52463956</v>
      </c>
      <c r="E1789" s="18">
        <v>52463956</v>
      </c>
      <c r="F1789" s="18">
        <v>52463956</v>
      </c>
      <c r="G1789" s="17" t="s">
        <v>8294</v>
      </c>
      <c r="H1789" s="16" t="s">
        <v>283</v>
      </c>
      <c r="I1789" s="35" t="s">
        <v>284</v>
      </c>
      <c r="J1789" s="16" t="s">
        <v>74</v>
      </c>
      <c r="K1789" s="16" t="s">
        <v>3599</v>
      </c>
      <c r="L1789" s="16" t="s">
        <v>8295</v>
      </c>
      <c r="M1789" s="16" t="s">
        <v>76</v>
      </c>
      <c r="N1789" s="16" t="s">
        <v>76</v>
      </c>
      <c r="O1789" s="16" t="s">
        <v>76</v>
      </c>
    </row>
    <row r="1790" spans="1:15" hidden="1">
      <c r="A1790" s="15">
        <v>1964</v>
      </c>
      <c r="B1790" s="16">
        <v>301</v>
      </c>
      <c r="C1790" s="17" t="s">
        <v>64</v>
      </c>
      <c r="D1790" s="81">
        <v>1026304886</v>
      </c>
      <c r="E1790" s="81">
        <v>1026304886</v>
      </c>
      <c r="F1790" s="81">
        <v>1026304886</v>
      </c>
      <c r="G1790" s="17" t="s">
        <v>8302</v>
      </c>
      <c r="H1790" s="16" t="s">
        <v>283</v>
      </c>
      <c r="I1790" s="35" t="s">
        <v>284</v>
      </c>
      <c r="J1790" s="16" t="s">
        <v>74</v>
      </c>
      <c r="K1790" s="16" t="s">
        <v>3599</v>
      </c>
      <c r="L1790" s="16" t="s">
        <v>8295</v>
      </c>
      <c r="M1790" s="16" t="s">
        <v>76</v>
      </c>
      <c r="N1790" s="16" t="s">
        <v>76</v>
      </c>
      <c r="O1790" s="16" t="s">
        <v>76</v>
      </c>
    </row>
    <row r="1791" spans="1:15" hidden="1">
      <c r="A1791" s="15">
        <v>1965</v>
      </c>
      <c r="B1791" s="16">
        <v>301</v>
      </c>
      <c r="C1791" s="17" t="s">
        <v>64</v>
      </c>
      <c r="D1791" s="18">
        <v>79889091</v>
      </c>
      <c r="E1791" s="18">
        <v>79889091</v>
      </c>
      <c r="F1791" s="18">
        <v>79889091</v>
      </c>
      <c r="G1791" s="17" t="s">
        <v>8311</v>
      </c>
      <c r="H1791" s="16" t="s">
        <v>283</v>
      </c>
      <c r="I1791" s="35" t="s">
        <v>284</v>
      </c>
      <c r="J1791" s="16" t="s">
        <v>74</v>
      </c>
      <c r="K1791" s="16" t="s">
        <v>3599</v>
      </c>
      <c r="L1791" s="16" t="s">
        <v>3600</v>
      </c>
      <c r="M1791" s="16" t="s">
        <v>76</v>
      </c>
      <c r="N1791" s="16" t="s">
        <v>76</v>
      </c>
      <c r="O1791" s="16" t="s">
        <v>76</v>
      </c>
    </row>
    <row r="1792" spans="1:15">
      <c r="A1792" s="15">
        <v>1967</v>
      </c>
      <c r="B1792" s="16">
        <v>301</v>
      </c>
      <c r="C1792" s="17" t="s">
        <v>64</v>
      </c>
      <c r="D1792" s="18">
        <v>1090442857</v>
      </c>
      <c r="E1792" s="18" t="e">
        <v>#N/A</v>
      </c>
      <c r="F1792" s="18">
        <v>1090442857</v>
      </c>
      <c r="G1792" s="17" t="s">
        <v>8318</v>
      </c>
      <c r="H1792" s="16" t="s">
        <v>283</v>
      </c>
      <c r="I1792" s="35" t="s">
        <v>284</v>
      </c>
      <c r="J1792" s="16" t="s">
        <v>74</v>
      </c>
      <c r="K1792" s="16" t="s">
        <v>3599</v>
      </c>
      <c r="L1792" s="16" t="s">
        <v>8266</v>
      </c>
      <c r="M1792" s="16" t="s">
        <v>76</v>
      </c>
      <c r="N1792" s="16" t="s">
        <v>76</v>
      </c>
      <c r="O1792" s="16" t="s">
        <v>76</v>
      </c>
    </row>
    <row r="1793" spans="1:15" hidden="1">
      <c r="A1793" s="15">
        <v>1968</v>
      </c>
      <c r="B1793" s="16">
        <v>301</v>
      </c>
      <c r="C1793" s="17" t="s">
        <v>64</v>
      </c>
      <c r="D1793" s="81">
        <v>80832559</v>
      </c>
      <c r="E1793" s="81">
        <v>80832559</v>
      </c>
      <c r="F1793" s="81">
        <v>80832559</v>
      </c>
      <c r="G1793" s="17" t="s">
        <v>8322</v>
      </c>
      <c r="H1793" s="16" t="s">
        <v>139</v>
      </c>
      <c r="I1793" s="35" t="s">
        <v>140</v>
      </c>
      <c r="J1793" s="16" t="s">
        <v>74</v>
      </c>
      <c r="K1793" s="16" t="s">
        <v>3599</v>
      </c>
      <c r="L1793" s="16" t="s">
        <v>8249</v>
      </c>
      <c r="M1793" s="16" t="s">
        <v>76</v>
      </c>
      <c r="N1793" s="16" t="s">
        <v>76</v>
      </c>
      <c r="O1793" s="16" t="s">
        <v>76</v>
      </c>
    </row>
    <row r="1794" spans="1:15" hidden="1">
      <c r="A1794" s="15">
        <v>1969</v>
      </c>
      <c r="B1794" s="16">
        <v>301</v>
      </c>
      <c r="C1794" s="17" t="s">
        <v>64</v>
      </c>
      <c r="D1794" s="18">
        <v>1026573981</v>
      </c>
      <c r="E1794" s="18">
        <v>1026573981</v>
      </c>
      <c r="F1794" s="18">
        <v>1026573981</v>
      </c>
      <c r="G1794" s="17" t="s">
        <v>8328</v>
      </c>
      <c r="H1794" s="16" t="s">
        <v>139</v>
      </c>
      <c r="I1794" s="35" t="s">
        <v>140</v>
      </c>
      <c r="J1794" s="16" t="s">
        <v>74</v>
      </c>
      <c r="K1794" s="16" t="s">
        <v>3599</v>
      </c>
      <c r="L1794" s="16" t="s">
        <v>8249</v>
      </c>
      <c r="M1794" s="16" t="s">
        <v>76</v>
      </c>
      <c r="N1794" s="16" t="s">
        <v>76</v>
      </c>
      <c r="O1794" s="16" t="s">
        <v>76</v>
      </c>
    </row>
    <row r="1795" spans="1:15">
      <c r="A1795" s="15">
        <v>1970</v>
      </c>
      <c r="B1795" s="16">
        <v>301</v>
      </c>
      <c r="C1795" s="17" t="s">
        <v>112</v>
      </c>
      <c r="D1795" s="18">
        <v>43208812</v>
      </c>
      <c r="E1795" s="18" t="e">
        <v>#N/A</v>
      </c>
      <c r="F1795" s="18" t="e">
        <v>#N/A</v>
      </c>
      <c r="G1795" s="17" t="s">
        <v>8333</v>
      </c>
      <c r="H1795" s="16" t="s">
        <v>139</v>
      </c>
      <c r="I1795" s="35" t="s">
        <v>140</v>
      </c>
      <c r="J1795" s="16" t="s">
        <v>74</v>
      </c>
      <c r="K1795" s="16" t="s">
        <v>3599</v>
      </c>
      <c r="L1795" s="16" t="s">
        <v>2911</v>
      </c>
      <c r="M1795" s="16" t="s">
        <v>339</v>
      </c>
      <c r="N1795" s="16" t="s">
        <v>340</v>
      </c>
      <c r="O1795" s="16" t="s">
        <v>341</v>
      </c>
    </row>
    <row r="1796" spans="1:15" hidden="1">
      <c r="A1796" s="15">
        <v>1975</v>
      </c>
      <c r="B1796" s="16">
        <v>301</v>
      </c>
      <c r="C1796" s="17" t="s">
        <v>64</v>
      </c>
      <c r="D1796" s="18">
        <v>11221560</v>
      </c>
      <c r="E1796" s="18">
        <v>11221560</v>
      </c>
      <c r="F1796" s="18">
        <v>11221560</v>
      </c>
      <c r="G1796" s="17" t="s">
        <v>8337</v>
      </c>
      <c r="H1796" s="16" t="s">
        <v>139</v>
      </c>
      <c r="I1796" s="35" t="s">
        <v>140</v>
      </c>
      <c r="J1796" s="16" t="s">
        <v>74</v>
      </c>
      <c r="K1796" s="16" t="s">
        <v>3599</v>
      </c>
      <c r="L1796" s="16" t="s">
        <v>8338</v>
      </c>
      <c r="M1796" s="16" t="s">
        <v>76</v>
      </c>
      <c r="N1796" s="16" t="s">
        <v>76</v>
      </c>
      <c r="O1796" s="16" t="s">
        <v>76</v>
      </c>
    </row>
    <row r="1797" spans="1:15" hidden="1">
      <c r="A1797" s="15">
        <v>1976</v>
      </c>
      <c r="B1797" s="16">
        <v>301</v>
      </c>
      <c r="C1797" s="17" t="s">
        <v>64</v>
      </c>
      <c r="D1797" s="18">
        <v>1019028402</v>
      </c>
      <c r="E1797" s="18">
        <v>1019028402</v>
      </c>
      <c r="F1797" s="18">
        <v>1019028402</v>
      </c>
      <c r="G1797" s="17" t="s">
        <v>8342</v>
      </c>
      <c r="H1797" s="16" t="s">
        <v>139</v>
      </c>
      <c r="I1797" s="35" t="s">
        <v>140</v>
      </c>
      <c r="J1797" s="16" t="s">
        <v>74</v>
      </c>
      <c r="K1797" s="16" t="s">
        <v>3599</v>
      </c>
      <c r="L1797" s="16" t="s">
        <v>8249</v>
      </c>
      <c r="M1797" s="16" t="s">
        <v>76</v>
      </c>
      <c r="N1797" s="16" t="s">
        <v>76</v>
      </c>
      <c r="O1797" s="16" t="s">
        <v>76</v>
      </c>
    </row>
    <row r="1798" spans="1:15" hidden="1">
      <c r="A1798" s="15">
        <v>1978</v>
      </c>
      <c r="B1798" s="16">
        <v>301</v>
      </c>
      <c r="C1798" s="17" t="s">
        <v>112</v>
      </c>
      <c r="D1798" s="18">
        <v>1033774923</v>
      </c>
      <c r="E1798" s="18">
        <v>1033774923</v>
      </c>
      <c r="F1798" s="18">
        <v>1033774923</v>
      </c>
      <c r="G1798" s="17" t="s">
        <v>8347</v>
      </c>
      <c r="H1798" s="16" t="s">
        <v>8349</v>
      </c>
      <c r="I1798" s="35" t="s">
        <v>140</v>
      </c>
      <c r="J1798" s="16" t="s">
        <v>74</v>
      </c>
      <c r="K1798" s="16" t="s">
        <v>3599</v>
      </c>
      <c r="L1798" s="16" t="s">
        <v>8226</v>
      </c>
      <c r="M1798" s="16" t="s">
        <v>76</v>
      </c>
      <c r="N1798" s="16" t="s">
        <v>76</v>
      </c>
      <c r="O1798" s="16" t="s">
        <v>76</v>
      </c>
    </row>
    <row r="1799" spans="1:15" hidden="1">
      <c r="A1799" s="15">
        <v>1979</v>
      </c>
      <c r="B1799" s="16">
        <v>301</v>
      </c>
      <c r="C1799" s="17" t="s">
        <v>112</v>
      </c>
      <c r="D1799" s="18">
        <v>1019076770</v>
      </c>
      <c r="E1799" s="18">
        <v>1019076770</v>
      </c>
      <c r="F1799" s="18">
        <v>1019076770</v>
      </c>
      <c r="G1799" s="17" t="s">
        <v>8355</v>
      </c>
      <c r="H1799" s="16" t="s">
        <v>8349</v>
      </c>
      <c r="I1799" s="35" t="s">
        <v>140</v>
      </c>
      <c r="J1799" s="16" t="s">
        <v>74</v>
      </c>
      <c r="K1799" s="16" t="s">
        <v>3599</v>
      </c>
      <c r="L1799" s="16" t="s">
        <v>8356</v>
      </c>
      <c r="M1799" s="16" t="s">
        <v>76</v>
      </c>
      <c r="N1799" s="16" t="s">
        <v>76</v>
      </c>
      <c r="O1799" s="16" t="s">
        <v>76</v>
      </c>
    </row>
    <row r="1800" spans="1:15" hidden="1">
      <c r="A1800" s="15">
        <v>1980</v>
      </c>
      <c r="B1800" s="16">
        <v>301</v>
      </c>
      <c r="C1800" s="17" t="s">
        <v>112</v>
      </c>
      <c r="D1800" s="18">
        <v>1024505608</v>
      </c>
      <c r="E1800" s="18">
        <v>1024505608</v>
      </c>
      <c r="F1800" s="18">
        <v>1024505608</v>
      </c>
      <c r="G1800" s="17" t="s">
        <v>8361</v>
      </c>
      <c r="H1800" s="16" t="s">
        <v>8349</v>
      </c>
      <c r="I1800" s="35" t="s">
        <v>140</v>
      </c>
      <c r="J1800" s="16" t="s">
        <v>74</v>
      </c>
      <c r="K1800" s="16" t="s">
        <v>3599</v>
      </c>
      <c r="L1800" s="16" t="s">
        <v>2911</v>
      </c>
      <c r="M1800" s="16" t="s">
        <v>76</v>
      </c>
      <c r="N1800" s="16" t="s">
        <v>76</v>
      </c>
      <c r="O1800" s="16" t="s">
        <v>76</v>
      </c>
    </row>
    <row r="1801" spans="1:15" hidden="1">
      <c r="A1801" s="15">
        <v>1981</v>
      </c>
      <c r="B1801" s="16">
        <v>301</v>
      </c>
      <c r="C1801" s="17" t="s">
        <v>112</v>
      </c>
      <c r="D1801" s="18">
        <v>26422703</v>
      </c>
      <c r="E1801" s="18">
        <v>26422703</v>
      </c>
      <c r="F1801" s="18">
        <v>26422703</v>
      </c>
      <c r="G1801" s="17" t="s">
        <v>8367</v>
      </c>
      <c r="H1801" s="16" t="s">
        <v>8349</v>
      </c>
      <c r="I1801" s="35" t="s">
        <v>140</v>
      </c>
      <c r="J1801" s="16" t="s">
        <v>74</v>
      </c>
      <c r="K1801" s="16" t="s">
        <v>143</v>
      </c>
      <c r="L1801" s="16" t="s">
        <v>238</v>
      </c>
      <c r="M1801" s="16" t="s">
        <v>478</v>
      </c>
      <c r="N1801" s="16" t="s">
        <v>771</v>
      </c>
      <c r="O1801" s="16" t="s">
        <v>772</v>
      </c>
    </row>
    <row r="1802" spans="1:15" hidden="1">
      <c r="A1802" s="15">
        <v>1982</v>
      </c>
      <c r="B1802" s="16">
        <v>301</v>
      </c>
      <c r="C1802" s="17" t="s">
        <v>112</v>
      </c>
      <c r="D1802" s="18">
        <v>1010213893</v>
      </c>
      <c r="E1802" s="18">
        <v>1010213893</v>
      </c>
      <c r="F1802" s="18">
        <v>1010213893</v>
      </c>
      <c r="G1802" s="17" t="s">
        <v>8373</v>
      </c>
      <c r="H1802" s="16" t="s">
        <v>8349</v>
      </c>
      <c r="I1802" s="35" t="s">
        <v>140</v>
      </c>
      <c r="J1802" s="16" t="s">
        <v>74</v>
      </c>
      <c r="K1802" s="16" t="s">
        <v>3599</v>
      </c>
      <c r="L1802" s="16" t="s">
        <v>8356</v>
      </c>
      <c r="M1802" s="16" t="s">
        <v>76</v>
      </c>
      <c r="N1802" s="16" t="s">
        <v>76</v>
      </c>
      <c r="O1802" s="16" t="s">
        <v>76</v>
      </c>
    </row>
    <row r="1803" spans="1:15" hidden="1">
      <c r="A1803" s="15">
        <v>1983</v>
      </c>
      <c r="B1803" s="16">
        <v>301</v>
      </c>
      <c r="C1803" s="17" t="s">
        <v>112</v>
      </c>
      <c r="D1803" s="18">
        <v>1121826634</v>
      </c>
      <c r="E1803" s="18">
        <v>1121826634</v>
      </c>
      <c r="F1803" s="18">
        <v>1121826634</v>
      </c>
      <c r="G1803" s="17" t="s">
        <v>8377</v>
      </c>
      <c r="H1803" s="16" t="s">
        <v>8349</v>
      </c>
      <c r="I1803" s="35" t="s">
        <v>140</v>
      </c>
      <c r="J1803" s="16" t="s">
        <v>74</v>
      </c>
      <c r="K1803" s="16" t="s">
        <v>3599</v>
      </c>
      <c r="L1803" s="16" t="s">
        <v>8266</v>
      </c>
      <c r="M1803" s="16" t="s">
        <v>76</v>
      </c>
      <c r="N1803" s="16" t="s">
        <v>76</v>
      </c>
      <c r="O1803" s="16" t="s">
        <v>76</v>
      </c>
    </row>
    <row r="1804" spans="1:15" hidden="1">
      <c r="A1804" s="15">
        <v>1984</v>
      </c>
      <c r="B1804" s="16">
        <v>301</v>
      </c>
      <c r="C1804" s="17" t="s">
        <v>112</v>
      </c>
      <c r="D1804" s="18">
        <v>1069762825</v>
      </c>
      <c r="E1804" s="18">
        <v>1069762825</v>
      </c>
      <c r="F1804" s="18">
        <v>1069762825</v>
      </c>
      <c r="G1804" s="17" t="s">
        <v>8384</v>
      </c>
      <c r="H1804" s="16" t="s">
        <v>8349</v>
      </c>
      <c r="I1804" s="35" t="s">
        <v>140</v>
      </c>
      <c r="J1804" s="16" t="s">
        <v>74</v>
      </c>
      <c r="K1804" s="16" t="s">
        <v>3599</v>
      </c>
      <c r="L1804" s="16" t="s">
        <v>3600</v>
      </c>
      <c r="M1804" s="16" t="s">
        <v>76</v>
      </c>
      <c r="N1804" s="16" t="s">
        <v>76</v>
      </c>
      <c r="O1804" s="16" t="s">
        <v>76</v>
      </c>
    </row>
    <row r="1805" spans="1:15" hidden="1">
      <c r="A1805" s="15">
        <v>1985</v>
      </c>
      <c r="B1805" s="16">
        <v>301</v>
      </c>
      <c r="C1805" s="17" t="s">
        <v>112</v>
      </c>
      <c r="D1805" s="18">
        <v>1033732044</v>
      </c>
      <c r="E1805" s="18">
        <v>1033732044</v>
      </c>
      <c r="F1805" s="18">
        <v>1033732044</v>
      </c>
      <c r="G1805" s="17" t="s">
        <v>8390</v>
      </c>
      <c r="H1805" s="16" t="s">
        <v>8349</v>
      </c>
      <c r="I1805" s="35" t="s">
        <v>140</v>
      </c>
      <c r="J1805" s="16" t="s">
        <v>74</v>
      </c>
      <c r="K1805" s="16" t="s">
        <v>3599</v>
      </c>
      <c r="L1805" s="16" t="s">
        <v>2911</v>
      </c>
      <c r="M1805" s="16" t="s">
        <v>76</v>
      </c>
      <c r="N1805" s="16" t="s">
        <v>76</v>
      </c>
      <c r="O1805" s="16" t="s">
        <v>76</v>
      </c>
    </row>
    <row r="1806" spans="1:15" hidden="1">
      <c r="A1806" s="15">
        <v>1987</v>
      </c>
      <c r="B1806" s="16">
        <v>301</v>
      </c>
      <c r="C1806" s="17" t="s">
        <v>112</v>
      </c>
      <c r="D1806" s="18">
        <v>1216713810</v>
      </c>
      <c r="E1806" s="18">
        <v>1216713810</v>
      </c>
      <c r="F1806" s="18">
        <v>1216713810</v>
      </c>
      <c r="G1806" s="17" t="s">
        <v>8397</v>
      </c>
      <c r="H1806" s="16" t="s">
        <v>8349</v>
      </c>
      <c r="I1806" s="35" t="s">
        <v>140</v>
      </c>
      <c r="J1806" s="16" t="s">
        <v>74</v>
      </c>
      <c r="K1806" s="16" t="s">
        <v>3599</v>
      </c>
      <c r="L1806" s="16" t="s">
        <v>8226</v>
      </c>
      <c r="M1806" s="16" t="s">
        <v>76</v>
      </c>
      <c r="N1806" s="16" t="s">
        <v>76</v>
      </c>
      <c r="O1806" s="16" t="s">
        <v>76</v>
      </c>
    </row>
    <row r="1807" spans="1:15">
      <c r="A1807" s="15">
        <v>1988</v>
      </c>
      <c r="B1807" s="16">
        <v>301</v>
      </c>
      <c r="C1807" s="17" t="s">
        <v>112</v>
      </c>
      <c r="D1807" s="18">
        <v>1022386121</v>
      </c>
      <c r="E1807" s="18" t="e">
        <v>#N/A</v>
      </c>
      <c r="F1807" s="18">
        <v>1022386121</v>
      </c>
      <c r="G1807" s="17" t="s">
        <v>8402</v>
      </c>
      <c r="H1807" s="16" t="s">
        <v>350</v>
      </c>
      <c r="I1807" s="35" t="s">
        <v>116</v>
      </c>
      <c r="J1807" s="16" t="s">
        <v>74</v>
      </c>
      <c r="K1807" s="16" t="s">
        <v>3599</v>
      </c>
      <c r="L1807" s="16" t="s">
        <v>8249</v>
      </c>
      <c r="M1807" s="16" t="s">
        <v>76</v>
      </c>
      <c r="N1807" s="16" t="s">
        <v>76</v>
      </c>
      <c r="O1807" s="16" t="s">
        <v>76</v>
      </c>
    </row>
    <row r="1808" spans="1:15" hidden="1">
      <c r="A1808" s="15">
        <v>1989</v>
      </c>
      <c r="B1808" s="16">
        <v>301</v>
      </c>
      <c r="C1808" s="17" t="s">
        <v>112</v>
      </c>
      <c r="D1808" s="18">
        <v>39582795</v>
      </c>
      <c r="E1808" s="18">
        <v>39582795</v>
      </c>
      <c r="F1808" s="18">
        <v>39582795</v>
      </c>
      <c r="G1808" s="17" t="s">
        <v>8409</v>
      </c>
      <c r="H1808" s="16" t="s">
        <v>350</v>
      </c>
      <c r="I1808" s="35" t="s">
        <v>116</v>
      </c>
      <c r="J1808" s="16" t="s">
        <v>74</v>
      </c>
      <c r="K1808" s="16" t="s">
        <v>3599</v>
      </c>
      <c r="L1808" s="16" t="s">
        <v>8266</v>
      </c>
      <c r="M1808" s="16" t="s">
        <v>76</v>
      </c>
      <c r="N1808" s="16" t="s">
        <v>76</v>
      </c>
      <c r="O1808" s="16" t="s">
        <v>76</v>
      </c>
    </row>
    <row r="1809" spans="1:15" hidden="1">
      <c r="A1809" s="15">
        <v>1990</v>
      </c>
      <c r="B1809" s="16">
        <v>301</v>
      </c>
      <c r="C1809" s="17" t="s">
        <v>112</v>
      </c>
      <c r="D1809" s="18">
        <v>1018448127</v>
      </c>
      <c r="E1809" s="18">
        <v>1018448127</v>
      </c>
      <c r="F1809" s="18">
        <v>1018448127</v>
      </c>
      <c r="G1809" s="17" t="s">
        <v>8415</v>
      </c>
      <c r="H1809" s="16" t="s">
        <v>350</v>
      </c>
      <c r="I1809" s="35" t="s">
        <v>116</v>
      </c>
      <c r="J1809" s="16" t="s">
        <v>74</v>
      </c>
      <c r="K1809" s="16" t="s">
        <v>3599</v>
      </c>
      <c r="L1809" s="16" t="s">
        <v>8295</v>
      </c>
      <c r="M1809" s="16" t="s">
        <v>76</v>
      </c>
      <c r="N1809" s="16" t="s">
        <v>76</v>
      </c>
      <c r="O1809" s="16" t="s">
        <v>76</v>
      </c>
    </row>
    <row r="1810" spans="1:15" hidden="1">
      <c r="A1810" s="15">
        <v>1991</v>
      </c>
      <c r="B1810" s="16">
        <v>301</v>
      </c>
      <c r="C1810" s="17" t="s">
        <v>64</v>
      </c>
      <c r="D1810" s="18">
        <v>17674908</v>
      </c>
      <c r="E1810" s="18">
        <v>17674908</v>
      </c>
      <c r="F1810" s="18">
        <v>17674908</v>
      </c>
      <c r="G1810" s="17" t="s">
        <v>8421</v>
      </c>
      <c r="H1810" s="16" t="s">
        <v>350</v>
      </c>
      <c r="I1810" s="35" t="s">
        <v>116</v>
      </c>
      <c r="J1810" s="16" t="s">
        <v>74</v>
      </c>
      <c r="K1810" s="16" t="s">
        <v>3599</v>
      </c>
      <c r="L1810" s="16" t="s">
        <v>8226</v>
      </c>
      <c r="M1810" s="16" t="s">
        <v>76</v>
      </c>
      <c r="N1810" s="16" t="s">
        <v>76</v>
      </c>
      <c r="O1810" s="16" t="s">
        <v>76</v>
      </c>
    </row>
    <row r="1811" spans="1:15">
      <c r="A1811" s="15">
        <v>1992</v>
      </c>
      <c r="B1811" s="16">
        <v>301</v>
      </c>
      <c r="C1811" s="17" t="s">
        <v>64</v>
      </c>
      <c r="D1811" s="18">
        <v>93295438</v>
      </c>
      <c r="E1811" s="18" t="e">
        <v>#N/A</v>
      </c>
      <c r="F1811" s="18">
        <v>93295438</v>
      </c>
      <c r="G1811" s="17" t="s">
        <v>8428</v>
      </c>
      <c r="H1811" s="16" t="s">
        <v>350</v>
      </c>
      <c r="I1811" s="35" t="s">
        <v>116</v>
      </c>
      <c r="J1811" s="16" t="s">
        <v>74</v>
      </c>
      <c r="K1811" s="16" t="s">
        <v>3599</v>
      </c>
      <c r="L1811" s="16" t="s">
        <v>8249</v>
      </c>
      <c r="M1811" s="16" t="s">
        <v>76</v>
      </c>
      <c r="N1811" s="16" t="s">
        <v>76</v>
      </c>
      <c r="O1811" s="16" t="s">
        <v>76</v>
      </c>
    </row>
    <row r="1812" spans="1:15" hidden="1">
      <c r="A1812" s="15">
        <v>1993</v>
      </c>
      <c r="B1812" s="16">
        <v>301</v>
      </c>
      <c r="C1812" s="17" t="s">
        <v>112</v>
      </c>
      <c r="D1812" s="18">
        <v>1121964190</v>
      </c>
      <c r="E1812" s="18">
        <v>1121964190</v>
      </c>
      <c r="F1812" s="18">
        <v>1121964190</v>
      </c>
      <c r="G1812" s="17" t="s">
        <v>8435</v>
      </c>
      <c r="H1812" s="16" t="s">
        <v>350</v>
      </c>
      <c r="I1812" s="35" t="s">
        <v>116</v>
      </c>
      <c r="J1812" s="16" t="s">
        <v>74</v>
      </c>
      <c r="K1812" s="16" t="s">
        <v>3599</v>
      </c>
      <c r="L1812" s="16" t="s">
        <v>8266</v>
      </c>
      <c r="M1812" s="16" t="s">
        <v>76</v>
      </c>
      <c r="N1812" s="16" t="s">
        <v>76</v>
      </c>
      <c r="O1812" s="16" t="s">
        <v>76</v>
      </c>
    </row>
    <row r="1813" spans="1:15" hidden="1">
      <c r="A1813" s="15">
        <v>1994</v>
      </c>
      <c r="B1813" s="16">
        <v>301</v>
      </c>
      <c r="C1813" s="17" t="s">
        <v>112</v>
      </c>
      <c r="D1813" s="18">
        <v>1093796610</v>
      </c>
      <c r="E1813" s="18">
        <v>1093796610</v>
      </c>
      <c r="F1813" s="18">
        <v>1093796610</v>
      </c>
      <c r="G1813" s="17" t="s">
        <v>8441</v>
      </c>
      <c r="H1813" s="16" t="s">
        <v>350</v>
      </c>
      <c r="I1813" s="35" t="s">
        <v>116</v>
      </c>
      <c r="J1813" s="16" t="s">
        <v>74</v>
      </c>
      <c r="K1813" s="16" t="s">
        <v>3599</v>
      </c>
      <c r="L1813" s="16" t="s">
        <v>8338</v>
      </c>
      <c r="M1813" s="16" t="s">
        <v>76</v>
      </c>
      <c r="N1813" s="16" t="s">
        <v>76</v>
      </c>
      <c r="O1813" s="16" t="s">
        <v>76</v>
      </c>
    </row>
    <row r="1814" spans="1:15" hidden="1">
      <c r="A1814" s="15">
        <v>1995</v>
      </c>
      <c r="B1814" s="16">
        <v>301</v>
      </c>
      <c r="C1814" s="17" t="s">
        <v>112</v>
      </c>
      <c r="D1814" s="18">
        <v>1144058958</v>
      </c>
      <c r="E1814" s="18">
        <v>1144058958</v>
      </c>
      <c r="F1814" s="18">
        <v>1144058958</v>
      </c>
      <c r="G1814" s="17" t="s">
        <v>8446</v>
      </c>
      <c r="H1814" s="16" t="s">
        <v>350</v>
      </c>
      <c r="I1814" s="35" t="s">
        <v>116</v>
      </c>
      <c r="J1814" s="16" t="s">
        <v>74</v>
      </c>
      <c r="K1814" s="16" t="s">
        <v>3599</v>
      </c>
      <c r="L1814" s="16" t="s">
        <v>8249</v>
      </c>
      <c r="M1814" s="16" t="s">
        <v>76</v>
      </c>
      <c r="N1814" s="16" t="s">
        <v>76</v>
      </c>
      <c r="O1814" s="16" t="s">
        <v>76</v>
      </c>
    </row>
    <row r="1815" spans="1:15" hidden="1">
      <c r="A1815" s="15">
        <v>1996</v>
      </c>
      <c r="B1815" s="16">
        <v>301</v>
      </c>
      <c r="C1815" s="17" t="s">
        <v>112</v>
      </c>
      <c r="D1815" s="18">
        <v>21788574</v>
      </c>
      <c r="E1815" s="18">
        <v>21788574</v>
      </c>
      <c r="F1815" s="18">
        <v>21788574</v>
      </c>
      <c r="G1815" s="17" t="s">
        <v>8451</v>
      </c>
      <c r="H1815" s="16" t="s">
        <v>350</v>
      </c>
      <c r="I1815" s="35" t="s">
        <v>116</v>
      </c>
      <c r="J1815" s="16" t="s">
        <v>74</v>
      </c>
      <c r="K1815" s="16" t="s">
        <v>3599</v>
      </c>
      <c r="L1815" s="16" t="s">
        <v>8295</v>
      </c>
      <c r="M1815" s="16" t="s">
        <v>76</v>
      </c>
      <c r="N1815" s="16" t="s">
        <v>76</v>
      </c>
      <c r="O1815" s="16" t="s">
        <v>76</v>
      </c>
    </row>
    <row r="1816" spans="1:15">
      <c r="A1816" s="15">
        <v>1997</v>
      </c>
      <c r="B1816" s="16">
        <v>301</v>
      </c>
      <c r="C1816" s="17" t="s">
        <v>112</v>
      </c>
      <c r="D1816" s="18">
        <v>1140846975</v>
      </c>
      <c r="E1816" s="18" t="e">
        <v>#N/A</v>
      </c>
      <c r="F1816" s="18">
        <v>1140846975</v>
      </c>
      <c r="G1816" s="17" t="s">
        <v>8458</v>
      </c>
      <c r="H1816" s="16" t="s">
        <v>350</v>
      </c>
      <c r="I1816" s="35" t="s">
        <v>116</v>
      </c>
      <c r="J1816" s="16" t="s">
        <v>74</v>
      </c>
      <c r="K1816" s="16" t="s">
        <v>3599</v>
      </c>
      <c r="L1816" s="16" t="s">
        <v>3600</v>
      </c>
      <c r="M1816" s="16" t="s">
        <v>76</v>
      </c>
      <c r="N1816" s="16" t="s">
        <v>76</v>
      </c>
      <c r="O1816" s="16" t="s">
        <v>76</v>
      </c>
    </row>
    <row r="1817" spans="1:15" hidden="1">
      <c r="A1817" s="15">
        <v>1999</v>
      </c>
      <c r="B1817" s="16">
        <v>301</v>
      </c>
      <c r="C1817" s="17" t="s">
        <v>64</v>
      </c>
      <c r="D1817" s="18">
        <v>1001091962</v>
      </c>
      <c r="E1817" s="18">
        <v>1001091962</v>
      </c>
      <c r="F1817" s="18">
        <v>1001091962</v>
      </c>
      <c r="G1817" s="17" t="s">
        <v>8465</v>
      </c>
      <c r="H1817" s="16" t="s">
        <v>350</v>
      </c>
      <c r="I1817" s="35" t="s">
        <v>116</v>
      </c>
      <c r="J1817" s="16" t="s">
        <v>74</v>
      </c>
      <c r="K1817" s="16" t="s">
        <v>3599</v>
      </c>
      <c r="L1817" s="16" t="s">
        <v>8356</v>
      </c>
      <c r="M1817" s="16" t="s">
        <v>76</v>
      </c>
      <c r="N1817" s="16" t="s">
        <v>76</v>
      </c>
      <c r="O1817" s="16" t="s">
        <v>76</v>
      </c>
    </row>
    <row r="1818" spans="1:15" hidden="1">
      <c r="A1818" s="15">
        <v>2004</v>
      </c>
      <c r="B1818" s="16">
        <v>301</v>
      </c>
      <c r="C1818" s="17" t="s">
        <v>64</v>
      </c>
      <c r="D1818" s="18">
        <v>19589279</v>
      </c>
      <c r="E1818" s="18">
        <v>19589279</v>
      </c>
      <c r="F1818" s="18">
        <v>19589279</v>
      </c>
      <c r="G1818" s="17" t="s">
        <v>8471</v>
      </c>
      <c r="H1818" s="16" t="s">
        <v>822</v>
      </c>
      <c r="I1818" s="35" t="s">
        <v>455</v>
      </c>
      <c r="J1818" s="16" t="s">
        <v>74</v>
      </c>
      <c r="K1818" s="16" t="s">
        <v>3599</v>
      </c>
      <c r="L1818" s="16" t="s">
        <v>3600</v>
      </c>
      <c r="M1818" s="16" t="s">
        <v>421</v>
      </c>
      <c r="N1818" s="16" t="s">
        <v>422</v>
      </c>
      <c r="O1818" s="16" t="s">
        <v>423</v>
      </c>
    </row>
    <row r="1819" spans="1:15" hidden="1">
      <c r="A1819" s="15">
        <v>2008</v>
      </c>
      <c r="B1819" s="16">
        <v>301</v>
      </c>
      <c r="C1819" s="17" t="s">
        <v>112</v>
      </c>
      <c r="D1819" s="18">
        <v>35375753</v>
      </c>
      <c r="E1819" s="18">
        <v>35375753</v>
      </c>
      <c r="F1819" s="18">
        <v>35375753</v>
      </c>
      <c r="G1819" s="17" t="s">
        <v>8477</v>
      </c>
      <c r="H1819" s="16" t="s">
        <v>822</v>
      </c>
      <c r="I1819" s="35" t="s">
        <v>455</v>
      </c>
      <c r="J1819" s="16" t="s">
        <v>74</v>
      </c>
      <c r="K1819" s="16" t="s">
        <v>3599</v>
      </c>
      <c r="L1819" s="16" t="s">
        <v>8226</v>
      </c>
      <c r="M1819" s="16" t="s">
        <v>76</v>
      </c>
      <c r="N1819" s="16" t="s">
        <v>76</v>
      </c>
      <c r="O1819" s="16" t="s">
        <v>76</v>
      </c>
    </row>
    <row r="1820" spans="1:15">
      <c r="A1820" s="15">
        <v>2012</v>
      </c>
      <c r="B1820" s="16">
        <v>301</v>
      </c>
      <c r="C1820" s="17" t="s">
        <v>112</v>
      </c>
      <c r="D1820" s="18">
        <v>1033811244</v>
      </c>
      <c r="E1820" s="18" t="e">
        <v>#N/A</v>
      </c>
      <c r="F1820" s="18">
        <v>1033811244</v>
      </c>
      <c r="G1820" s="17" t="s">
        <v>8482</v>
      </c>
      <c r="H1820" s="16" t="s">
        <v>916</v>
      </c>
      <c r="I1820" s="35" t="s">
        <v>917</v>
      </c>
      <c r="J1820" s="16" t="s">
        <v>74</v>
      </c>
      <c r="K1820" s="16" t="s">
        <v>3599</v>
      </c>
      <c r="L1820" s="16" t="s">
        <v>8266</v>
      </c>
      <c r="M1820" s="16" t="s">
        <v>76</v>
      </c>
      <c r="N1820" s="16" t="s">
        <v>76</v>
      </c>
      <c r="O1820" s="16" t="s">
        <v>76</v>
      </c>
    </row>
    <row r="1821" spans="1:15" hidden="1">
      <c r="A1821" s="15">
        <v>2013</v>
      </c>
      <c r="B1821" s="16">
        <v>301</v>
      </c>
      <c r="C1821" s="17" t="s">
        <v>112</v>
      </c>
      <c r="D1821" s="18">
        <v>1015993125</v>
      </c>
      <c r="E1821" s="18">
        <v>1015993125</v>
      </c>
      <c r="F1821" s="18">
        <v>1015993125</v>
      </c>
      <c r="G1821" s="17" t="s">
        <v>8487</v>
      </c>
      <c r="H1821" s="16" t="s">
        <v>916</v>
      </c>
      <c r="I1821" s="35" t="s">
        <v>917</v>
      </c>
      <c r="J1821" s="16" t="s">
        <v>74</v>
      </c>
      <c r="K1821" s="16" t="s">
        <v>3599</v>
      </c>
      <c r="L1821" s="16" t="s">
        <v>8356</v>
      </c>
      <c r="M1821" s="16" t="s">
        <v>76</v>
      </c>
      <c r="N1821" s="16" t="s">
        <v>76</v>
      </c>
      <c r="O1821" s="16" t="s">
        <v>76</v>
      </c>
    </row>
    <row r="1822" spans="1:15" hidden="1">
      <c r="A1822" s="15">
        <v>2014</v>
      </c>
      <c r="B1822" s="16">
        <v>301</v>
      </c>
      <c r="C1822" s="17" t="s">
        <v>112</v>
      </c>
      <c r="D1822" s="18">
        <v>1033711071</v>
      </c>
      <c r="E1822" s="18">
        <v>1033711071</v>
      </c>
      <c r="F1822" s="18">
        <v>1033711071</v>
      </c>
      <c r="G1822" s="17" t="s">
        <v>8492</v>
      </c>
      <c r="H1822" s="16" t="s">
        <v>916</v>
      </c>
      <c r="I1822" s="35" t="s">
        <v>917</v>
      </c>
      <c r="J1822" s="16" t="s">
        <v>74</v>
      </c>
      <c r="K1822" s="16" t="s">
        <v>3599</v>
      </c>
      <c r="L1822" s="16" t="s">
        <v>8356</v>
      </c>
      <c r="M1822" s="16" t="s">
        <v>76</v>
      </c>
      <c r="N1822" s="16" t="s">
        <v>76</v>
      </c>
      <c r="O1822" s="16" t="s">
        <v>76</v>
      </c>
    </row>
    <row r="1823" spans="1:15" hidden="1">
      <c r="A1823" s="15">
        <v>2015</v>
      </c>
      <c r="B1823" s="16">
        <v>301</v>
      </c>
      <c r="C1823" s="17" t="s">
        <v>112</v>
      </c>
      <c r="D1823" s="18">
        <v>1124243643</v>
      </c>
      <c r="E1823" s="18">
        <v>1124243643</v>
      </c>
      <c r="F1823" s="18">
        <v>1124243643</v>
      </c>
      <c r="G1823" s="17" t="s">
        <v>8496</v>
      </c>
      <c r="H1823" s="16" t="s">
        <v>916</v>
      </c>
      <c r="I1823" s="35" t="s">
        <v>917</v>
      </c>
      <c r="J1823" s="16" t="s">
        <v>74</v>
      </c>
      <c r="K1823" s="16" t="s">
        <v>3599</v>
      </c>
      <c r="L1823" s="16" t="s">
        <v>2911</v>
      </c>
      <c r="M1823" s="16" t="s">
        <v>76</v>
      </c>
      <c r="N1823" s="16" t="s">
        <v>76</v>
      </c>
      <c r="O1823" s="16" t="s">
        <v>76</v>
      </c>
    </row>
    <row r="1824" spans="1:15">
      <c r="A1824" s="15">
        <v>2017</v>
      </c>
      <c r="B1824" s="16">
        <v>301</v>
      </c>
      <c r="C1824" s="17" t="s">
        <v>112</v>
      </c>
      <c r="D1824" s="18">
        <v>1045673671</v>
      </c>
      <c r="E1824" s="18" t="e">
        <v>#N/A</v>
      </c>
      <c r="F1824" s="18" t="e">
        <v>#N/A</v>
      </c>
      <c r="G1824" s="17" t="s">
        <v>8502</v>
      </c>
      <c r="H1824" s="16" t="s">
        <v>916</v>
      </c>
      <c r="I1824" s="35" t="s">
        <v>917</v>
      </c>
      <c r="J1824" s="16" t="s">
        <v>74</v>
      </c>
      <c r="K1824" s="16" t="s">
        <v>3599</v>
      </c>
      <c r="L1824" s="16" t="s">
        <v>8249</v>
      </c>
      <c r="M1824" s="16" t="s">
        <v>76</v>
      </c>
      <c r="N1824" s="16" t="s">
        <v>76</v>
      </c>
      <c r="O1824" s="16" t="s">
        <v>76</v>
      </c>
    </row>
    <row r="1825" spans="1:15">
      <c r="A1825" s="15">
        <v>2018</v>
      </c>
      <c r="B1825" s="16">
        <v>301</v>
      </c>
      <c r="C1825" s="17" t="s">
        <v>112</v>
      </c>
      <c r="D1825" s="18">
        <v>28537743</v>
      </c>
      <c r="E1825" s="18" t="e">
        <v>#N/A</v>
      </c>
      <c r="F1825" s="18">
        <v>28537743</v>
      </c>
      <c r="G1825" s="17" t="s">
        <v>8506</v>
      </c>
      <c r="H1825" s="16" t="s">
        <v>916</v>
      </c>
      <c r="I1825" s="35" t="s">
        <v>917</v>
      </c>
      <c r="J1825" s="16" t="s">
        <v>74</v>
      </c>
      <c r="K1825" s="16" t="s">
        <v>3599</v>
      </c>
      <c r="L1825" s="16" t="s">
        <v>2911</v>
      </c>
      <c r="M1825" s="16" t="s">
        <v>478</v>
      </c>
      <c r="N1825" s="16" t="s">
        <v>479</v>
      </c>
      <c r="O1825" s="16" t="s">
        <v>480</v>
      </c>
    </row>
    <row r="1826" spans="1:15" hidden="1">
      <c r="A1826" s="15">
        <v>2019</v>
      </c>
      <c r="B1826" s="16">
        <v>301</v>
      </c>
      <c r="C1826" s="17" t="s">
        <v>112</v>
      </c>
      <c r="D1826" s="18">
        <v>1023003544</v>
      </c>
      <c r="E1826" s="18">
        <v>1023003544</v>
      </c>
      <c r="F1826" s="18">
        <v>1023003544</v>
      </c>
      <c r="G1826" s="17" t="s">
        <v>8510</v>
      </c>
      <c r="H1826" s="16" t="s">
        <v>916</v>
      </c>
      <c r="I1826" s="35" t="s">
        <v>917</v>
      </c>
      <c r="J1826" s="16" t="s">
        <v>74</v>
      </c>
      <c r="K1826" s="16" t="s">
        <v>3599</v>
      </c>
      <c r="L1826" s="16" t="s">
        <v>8356</v>
      </c>
      <c r="M1826" s="16" t="s">
        <v>76</v>
      </c>
      <c r="N1826" s="16" t="s">
        <v>76</v>
      </c>
      <c r="O1826" s="16" t="s">
        <v>76</v>
      </c>
    </row>
    <row r="1827" spans="1:15" hidden="1">
      <c r="A1827" s="15">
        <v>2020</v>
      </c>
      <c r="B1827" s="16">
        <v>301</v>
      </c>
      <c r="C1827" s="17" t="s">
        <v>112</v>
      </c>
      <c r="D1827" s="18">
        <v>1006407996</v>
      </c>
      <c r="E1827" s="18">
        <v>1006407996</v>
      </c>
      <c r="F1827" s="18">
        <v>1006407996</v>
      </c>
      <c r="G1827" s="17" t="s">
        <v>8514</v>
      </c>
      <c r="H1827" s="16" t="s">
        <v>916</v>
      </c>
      <c r="I1827" s="35" t="s">
        <v>917</v>
      </c>
      <c r="J1827" s="16" t="s">
        <v>74</v>
      </c>
      <c r="K1827" s="16" t="s">
        <v>3599</v>
      </c>
      <c r="L1827" s="16" t="s">
        <v>8338</v>
      </c>
      <c r="M1827" s="16" t="s">
        <v>76</v>
      </c>
      <c r="N1827" s="16" t="s">
        <v>76</v>
      </c>
      <c r="O1827" s="16" t="s">
        <v>76</v>
      </c>
    </row>
    <row r="1828" spans="1:15" hidden="1">
      <c r="A1828" s="15">
        <v>2021</v>
      </c>
      <c r="B1828" s="16">
        <v>301</v>
      </c>
      <c r="C1828" s="17" t="s">
        <v>112</v>
      </c>
      <c r="D1828" s="18">
        <v>53118096</v>
      </c>
      <c r="E1828" s="18">
        <v>53118096</v>
      </c>
      <c r="F1828" s="18">
        <v>53118096</v>
      </c>
      <c r="G1828" s="17" t="s">
        <v>8519</v>
      </c>
      <c r="H1828" s="16" t="s">
        <v>916</v>
      </c>
      <c r="I1828" s="35" t="s">
        <v>917</v>
      </c>
      <c r="J1828" s="16" t="s">
        <v>74</v>
      </c>
      <c r="K1828" s="16" t="s">
        <v>143</v>
      </c>
      <c r="L1828" s="16" t="s">
        <v>144</v>
      </c>
      <c r="M1828" s="16" t="s">
        <v>76</v>
      </c>
      <c r="N1828" s="16" t="s">
        <v>76</v>
      </c>
      <c r="O1828" s="16" t="s">
        <v>76</v>
      </c>
    </row>
    <row r="1829" spans="1:15" hidden="1">
      <c r="A1829" s="15">
        <v>2022</v>
      </c>
      <c r="B1829" s="16">
        <v>301</v>
      </c>
      <c r="C1829" s="17" t="s">
        <v>112</v>
      </c>
      <c r="D1829" s="18">
        <v>52427046</v>
      </c>
      <c r="E1829" s="18">
        <v>52427046</v>
      </c>
      <c r="F1829" s="18">
        <v>52427046</v>
      </c>
      <c r="G1829" s="17" t="s">
        <v>8526</v>
      </c>
      <c r="H1829" s="16" t="s">
        <v>916</v>
      </c>
      <c r="I1829" s="35" t="s">
        <v>917</v>
      </c>
      <c r="J1829" s="16" t="s">
        <v>74</v>
      </c>
      <c r="K1829" s="16" t="s">
        <v>3599</v>
      </c>
      <c r="L1829" s="16" t="s">
        <v>8249</v>
      </c>
      <c r="M1829" s="16" t="s">
        <v>76</v>
      </c>
      <c r="N1829" s="16" t="s">
        <v>76</v>
      </c>
      <c r="O1829" s="16" t="s">
        <v>76</v>
      </c>
    </row>
    <row r="1830" spans="1:15" hidden="1">
      <c r="A1830" s="15">
        <v>2023</v>
      </c>
      <c r="B1830" s="16">
        <v>301</v>
      </c>
      <c r="C1830" s="17" t="s">
        <v>112</v>
      </c>
      <c r="D1830" s="18">
        <v>52712088</v>
      </c>
      <c r="E1830" s="18">
        <v>52712088</v>
      </c>
      <c r="F1830" s="18">
        <v>52712088</v>
      </c>
      <c r="G1830" s="17" t="s">
        <v>8530</v>
      </c>
      <c r="H1830" s="16" t="s">
        <v>916</v>
      </c>
      <c r="I1830" s="35" t="s">
        <v>917</v>
      </c>
      <c r="J1830" s="16" t="s">
        <v>74</v>
      </c>
      <c r="K1830" s="16" t="s">
        <v>143</v>
      </c>
      <c r="L1830" s="16" t="s">
        <v>929</v>
      </c>
      <c r="M1830" s="16" t="s">
        <v>76</v>
      </c>
      <c r="N1830" s="16" t="s">
        <v>76</v>
      </c>
      <c r="O1830" s="16" t="s">
        <v>76</v>
      </c>
    </row>
    <row r="1831" spans="1:15" hidden="1">
      <c r="A1831" s="15">
        <v>2024</v>
      </c>
      <c r="B1831" s="16">
        <v>301</v>
      </c>
      <c r="C1831" s="17" t="s">
        <v>112</v>
      </c>
      <c r="D1831" s="18">
        <v>1023022162</v>
      </c>
      <c r="E1831" s="18">
        <v>1023022162</v>
      </c>
      <c r="F1831" s="18">
        <v>1023022162</v>
      </c>
      <c r="G1831" s="17" t="s">
        <v>8535</v>
      </c>
      <c r="H1831" s="16" t="s">
        <v>916</v>
      </c>
      <c r="I1831" s="35" t="s">
        <v>917</v>
      </c>
      <c r="J1831" s="16" t="s">
        <v>74</v>
      </c>
      <c r="K1831" s="16" t="s">
        <v>3599</v>
      </c>
      <c r="L1831" s="16" t="s">
        <v>3600</v>
      </c>
      <c r="M1831" s="16" t="s">
        <v>76</v>
      </c>
      <c r="N1831" s="16" t="s">
        <v>76</v>
      </c>
      <c r="O1831" s="16" t="s">
        <v>76</v>
      </c>
    </row>
    <row r="1832" spans="1:15" hidden="1">
      <c r="A1832" s="15">
        <v>2025</v>
      </c>
      <c r="B1832" s="16">
        <v>301</v>
      </c>
      <c r="C1832" s="17" t="s">
        <v>64</v>
      </c>
      <c r="D1832" s="18">
        <v>1010196277</v>
      </c>
      <c r="E1832" s="18">
        <v>1010196277</v>
      </c>
      <c r="F1832" s="18">
        <v>1010196277</v>
      </c>
      <c r="G1832" s="17" t="s">
        <v>8537</v>
      </c>
      <c r="H1832" s="16" t="s">
        <v>916</v>
      </c>
      <c r="I1832" s="35" t="s">
        <v>917</v>
      </c>
      <c r="J1832" s="16" t="s">
        <v>74</v>
      </c>
      <c r="K1832" s="16" t="s">
        <v>3599</v>
      </c>
      <c r="L1832" s="16" t="s">
        <v>8226</v>
      </c>
      <c r="M1832" s="16" t="s">
        <v>76</v>
      </c>
      <c r="N1832" s="16" t="s">
        <v>76</v>
      </c>
      <c r="O1832" s="16" t="s">
        <v>76</v>
      </c>
    </row>
    <row r="1833" spans="1:15" hidden="1">
      <c r="A1833" s="15">
        <v>2027</v>
      </c>
      <c r="B1833" s="16">
        <v>301</v>
      </c>
      <c r="C1833" s="17" t="s">
        <v>112</v>
      </c>
      <c r="D1833" s="18">
        <v>52914508</v>
      </c>
      <c r="E1833" s="18">
        <v>52914508</v>
      </c>
      <c r="F1833" s="18">
        <v>52914508</v>
      </c>
      <c r="G1833" s="17" t="s">
        <v>8546</v>
      </c>
      <c r="H1833" s="16" t="s">
        <v>916</v>
      </c>
      <c r="I1833" s="35" t="s">
        <v>917</v>
      </c>
      <c r="J1833" s="16" t="s">
        <v>74</v>
      </c>
      <c r="K1833" s="16" t="s">
        <v>3599</v>
      </c>
      <c r="L1833" s="16" t="s">
        <v>3600</v>
      </c>
      <c r="M1833" s="16" t="s">
        <v>76</v>
      </c>
      <c r="N1833" s="16" t="s">
        <v>76</v>
      </c>
      <c r="O1833" s="16" t="s">
        <v>76</v>
      </c>
    </row>
    <row r="1834" spans="1:15" hidden="1">
      <c r="A1834" s="15">
        <v>2028</v>
      </c>
      <c r="B1834" s="16">
        <v>301</v>
      </c>
      <c r="C1834" s="17" t="s">
        <v>112</v>
      </c>
      <c r="D1834" s="18">
        <v>1121933293</v>
      </c>
      <c r="E1834" s="18">
        <v>1121933293</v>
      </c>
      <c r="F1834" s="18">
        <v>1121933293</v>
      </c>
      <c r="G1834" s="17" t="s">
        <v>8549</v>
      </c>
      <c r="H1834" s="16" t="s">
        <v>916</v>
      </c>
      <c r="I1834" s="35" t="s">
        <v>917</v>
      </c>
      <c r="J1834" s="16" t="s">
        <v>74</v>
      </c>
      <c r="K1834" s="16" t="s">
        <v>3599</v>
      </c>
      <c r="L1834" s="16" t="s">
        <v>8249</v>
      </c>
      <c r="M1834" s="16" t="s">
        <v>76</v>
      </c>
      <c r="N1834" s="16" t="s">
        <v>76</v>
      </c>
      <c r="O1834" s="16" t="s">
        <v>76</v>
      </c>
    </row>
    <row r="1835" spans="1:15" hidden="1">
      <c r="A1835" s="15">
        <v>2030</v>
      </c>
      <c r="B1835" s="16">
        <v>301</v>
      </c>
      <c r="C1835" s="17" t="s">
        <v>64</v>
      </c>
      <c r="D1835" s="18">
        <v>1033806947</v>
      </c>
      <c r="E1835" s="18">
        <v>1033806947</v>
      </c>
      <c r="F1835" s="18">
        <v>1033806947</v>
      </c>
      <c r="G1835" s="17" t="s">
        <v>8553</v>
      </c>
      <c r="H1835" s="16" t="s">
        <v>916</v>
      </c>
      <c r="I1835" s="35" t="s">
        <v>917</v>
      </c>
      <c r="J1835" s="16" t="s">
        <v>74</v>
      </c>
      <c r="K1835" s="16" t="s">
        <v>3599</v>
      </c>
      <c r="L1835" s="16" t="s">
        <v>8338</v>
      </c>
      <c r="M1835" s="16" t="s">
        <v>76</v>
      </c>
      <c r="N1835" s="16" t="s">
        <v>76</v>
      </c>
      <c r="O1835" s="16" t="s">
        <v>76</v>
      </c>
    </row>
    <row r="1836" spans="1:15">
      <c r="A1836" s="15">
        <v>2031</v>
      </c>
      <c r="B1836" s="16">
        <v>301</v>
      </c>
      <c r="C1836" s="17" t="s">
        <v>64</v>
      </c>
      <c r="D1836" s="18">
        <v>80267282</v>
      </c>
      <c r="E1836" s="18" t="e">
        <v>#N/A</v>
      </c>
      <c r="F1836" s="18">
        <v>80267282</v>
      </c>
      <c r="G1836" s="17" t="s">
        <v>8559</v>
      </c>
      <c r="H1836" s="16" t="s">
        <v>916</v>
      </c>
      <c r="I1836" s="35" t="s">
        <v>917</v>
      </c>
      <c r="J1836" s="16" t="s">
        <v>74</v>
      </c>
      <c r="K1836" s="16" t="s">
        <v>3599</v>
      </c>
      <c r="L1836" s="16" t="s">
        <v>8356</v>
      </c>
      <c r="M1836" s="16" t="s">
        <v>76</v>
      </c>
      <c r="N1836" s="16" t="s">
        <v>76</v>
      </c>
      <c r="O1836" s="16" t="s">
        <v>76</v>
      </c>
    </row>
    <row r="1837" spans="1:15" hidden="1">
      <c r="A1837" s="15">
        <v>2032</v>
      </c>
      <c r="B1837" s="16">
        <v>301</v>
      </c>
      <c r="C1837" s="17" t="s">
        <v>112</v>
      </c>
      <c r="D1837" s="18">
        <v>1019047335</v>
      </c>
      <c r="E1837" s="18">
        <v>1019047335</v>
      </c>
      <c r="F1837" s="18">
        <v>1019047335</v>
      </c>
      <c r="G1837" s="17" t="s">
        <v>8566</v>
      </c>
      <c r="H1837" s="16" t="s">
        <v>916</v>
      </c>
      <c r="I1837" s="35" t="s">
        <v>917</v>
      </c>
      <c r="J1837" s="16" t="s">
        <v>74</v>
      </c>
      <c r="K1837" s="16" t="s">
        <v>3599</v>
      </c>
      <c r="L1837" s="16" t="s">
        <v>8356</v>
      </c>
      <c r="M1837" s="16" t="s">
        <v>76</v>
      </c>
      <c r="N1837" s="16" t="s">
        <v>76</v>
      </c>
      <c r="O1837" s="16" t="s">
        <v>76</v>
      </c>
    </row>
    <row r="1838" spans="1:15" hidden="1">
      <c r="A1838" s="15">
        <v>2033</v>
      </c>
      <c r="B1838" s="16">
        <v>301</v>
      </c>
      <c r="C1838" s="17" t="s">
        <v>112</v>
      </c>
      <c r="D1838" s="18">
        <v>1022324581</v>
      </c>
      <c r="E1838" s="18">
        <v>1022324581</v>
      </c>
      <c r="F1838" s="18">
        <v>1022324581</v>
      </c>
      <c r="G1838" s="17" t="s">
        <v>8570</v>
      </c>
      <c r="H1838" s="16" t="s">
        <v>916</v>
      </c>
      <c r="I1838" s="35" t="s">
        <v>917</v>
      </c>
      <c r="J1838" s="16" t="s">
        <v>74</v>
      </c>
      <c r="K1838" s="16" t="s">
        <v>3599</v>
      </c>
      <c r="L1838" s="16" t="s">
        <v>8356</v>
      </c>
      <c r="M1838" s="16" t="s">
        <v>76</v>
      </c>
      <c r="N1838" s="16" t="s">
        <v>76</v>
      </c>
      <c r="O1838" s="16" t="s">
        <v>76</v>
      </c>
    </row>
    <row r="1839" spans="1:15" hidden="1">
      <c r="A1839" s="15">
        <v>2034</v>
      </c>
      <c r="B1839" s="16">
        <v>301</v>
      </c>
      <c r="C1839" s="17" t="s">
        <v>112</v>
      </c>
      <c r="D1839" s="18">
        <v>52508303</v>
      </c>
      <c r="E1839" s="18">
        <v>52508303</v>
      </c>
      <c r="F1839" s="18">
        <v>52508303</v>
      </c>
      <c r="G1839" s="17" t="s">
        <v>8573</v>
      </c>
      <c r="H1839" s="16" t="s">
        <v>916</v>
      </c>
      <c r="I1839" s="35" t="s">
        <v>917</v>
      </c>
      <c r="J1839" s="16" t="s">
        <v>74</v>
      </c>
      <c r="K1839" s="16" t="s">
        <v>3599</v>
      </c>
      <c r="L1839" s="16" t="s">
        <v>8356</v>
      </c>
      <c r="M1839" s="16" t="s">
        <v>76</v>
      </c>
      <c r="N1839" s="16" t="s">
        <v>76</v>
      </c>
      <c r="O1839" s="16" t="s">
        <v>76</v>
      </c>
    </row>
    <row r="1840" spans="1:15" hidden="1">
      <c r="A1840" s="15">
        <v>2035</v>
      </c>
      <c r="B1840" s="16">
        <v>301</v>
      </c>
      <c r="C1840" s="17" t="s">
        <v>112</v>
      </c>
      <c r="D1840" s="18">
        <v>1148957057</v>
      </c>
      <c r="E1840" s="18">
        <v>1148957057</v>
      </c>
      <c r="F1840" s="18">
        <v>1148957057</v>
      </c>
      <c r="G1840" s="17" t="s">
        <v>8577</v>
      </c>
      <c r="H1840" s="16" t="s">
        <v>916</v>
      </c>
      <c r="I1840" s="35" t="s">
        <v>917</v>
      </c>
      <c r="J1840" s="16" t="s">
        <v>74</v>
      </c>
      <c r="K1840" s="16" t="s">
        <v>3599</v>
      </c>
      <c r="L1840" s="16" t="s">
        <v>8266</v>
      </c>
      <c r="M1840" s="16" t="s">
        <v>76</v>
      </c>
      <c r="N1840" s="16" t="s">
        <v>76</v>
      </c>
      <c r="O1840" s="16" t="s">
        <v>76</v>
      </c>
    </row>
    <row r="1841" spans="1:15" hidden="1">
      <c r="A1841" s="15">
        <v>2036</v>
      </c>
      <c r="B1841" s="16">
        <v>301</v>
      </c>
      <c r="C1841" s="17" t="s">
        <v>112</v>
      </c>
      <c r="D1841" s="18">
        <v>1123567275</v>
      </c>
      <c r="E1841" s="18">
        <v>1123567275</v>
      </c>
      <c r="F1841" s="18">
        <v>1123567275</v>
      </c>
      <c r="G1841" s="17" t="s">
        <v>8583</v>
      </c>
      <c r="H1841" s="16" t="s">
        <v>916</v>
      </c>
      <c r="I1841" s="35" t="s">
        <v>917</v>
      </c>
      <c r="J1841" s="16" t="s">
        <v>74</v>
      </c>
      <c r="K1841" s="16" t="s">
        <v>3599</v>
      </c>
      <c r="L1841" s="16" t="s">
        <v>3600</v>
      </c>
      <c r="M1841" s="16" t="s">
        <v>76</v>
      </c>
      <c r="N1841" s="16" t="s">
        <v>76</v>
      </c>
      <c r="O1841" s="16" t="s">
        <v>76</v>
      </c>
    </row>
    <row r="1842" spans="1:15" hidden="1">
      <c r="A1842" s="15">
        <v>2038</v>
      </c>
      <c r="B1842" s="16">
        <v>301</v>
      </c>
      <c r="C1842" s="17" t="s">
        <v>64</v>
      </c>
      <c r="D1842" s="18">
        <v>1033790684</v>
      </c>
      <c r="E1842" s="18">
        <v>1033790684</v>
      </c>
      <c r="F1842" s="18">
        <v>1033790684</v>
      </c>
      <c r="G1842" s="17" t="s">
        <v>8588</v>
      </c>
      <c r="H1842" s="16" t="s">
        <v>916</v>
      </c>
      <c r="I1842" s="35" t="s">
        <v>917</v>
      </c>
      <c r="J1842" s="16" t="s">
        <v>74</v>
      </c>
      <c r="K1842" s="16" t="s">
        <v>3599</v>
      </c>
      <c r="L1842" s="16" t="s">
        <v>3600</v>
      </c>
      <c r="M1842" s="16" t="s">
        <v>76</v>
      </c>
      <c r="N1842" s="16" t="s">
        <v>76</v>
      </c>
      <c r="O1842" s="16" t="s">
        <v>76</v>
      </c>
    </row>
    <row r="1843" spans="1:15" hidden="1">
      <c r="A1843" s="15">
        <v>2039</v>
      </c>
      <c r="B1843" s="16">
        <v>301</v>
      </c>
      <c r="C1843" s="17" t="s">
        <v>112</v>
      </c>
      <c r="D1843" s="18">
        <v>52468678</v>
      </c>
      <c r="E1843" s="18">
        <v>52468678</v>
      </c>
      <c r="F1843" s="18">
        <v>52468678</v>
      </c>
      <c r="G1843" s="17" t="s">
        <v>8592</v>
      </c>
      <c r="H1843" s="16" t="s">
        <v>916</v>
      </c>
      <c r="I1843" s="35" t="s">
        <v>917</v>
      </c>
      <c r="J1843" s="16" t="s">
        <v>74</v>
      </c>
      <c r="K1843" s="16" t="s">
        <v>3599</v>
      </c>
      <c r="L1843" s="16" t="s">
        <v>8356</v>
      </c>
      <c r="M1843" s="16" t="s">
        <v>76</v>
      </c>
      <c r="N1843" s="16" t="s">
        <v>76</v>
      </c>
      <c r="O1843" s="16" t="s">
        <v>76</v>
      </c>
    </row>
    <row r="1844" spans="1:15" hidden="1">
      <c r="A1844" s="15">
        <v>2040</v>
      </c>
      <c r="B1844" s="16">
        <v>301</v>
      </c>
      <c r="C1844" s="17" t="s">
        <v>112</v>
      </c>
      <c r="D1844" s="18">
        <v>1069762189</v>
      </c>
      <c r="E1844" s="18">
        <v>1069762189</v>
      </c>
      <c r="F1844" s="18">
        <v>1069762189</v>
      </c>
      <c r="G1844" s="17" t="s">
        <v>8596</v>
      </c>
      <c r="H1844" s="16" t="s">
        <v>916</v>
      </c>
      <c r="I1844" s="35" t="s">
        <v>917</v>
      </c>
      <c r="J1844" s="16" t="s">
        <v>74</v>
      </c>
      <c r="K1844" s="16" t="s">
        <v>3599</v>
      </c>
      <c r="L1844" s="16" t="s">
        <v>8226</v>
      </c>
      <c r="M1844" s="16" t="s">
        <v>76</v>
      </c>
      <c r="N1844" s="16" t="s">
        <v>76</v>
      </c>
      <c r="O1844" s="16" t="s">
        <v>76</v>
      </c>
    </row>
    <row r="1845" spans="1:15" hidden="1">
      <c r="A1845" s="15">
        <v>2041</v>
      </c>
      <c r="B1845" s="16">
        <v>301</v>
      </c>
      <c r="C1845" s="17" t="s">
        <v>112</v>
      </c>
      <c r="D1845" s="18">
        <v>39771444</v>
      </c>
      <c r="E1845" s="18">
        <v>39771444</v>
      </c>
      <c r="F1845" s="18">
        <v>39771444</v>
      </c>
      <c r="G1845" s="17" t="s">
        <v>8602</v>
      </c>
      <c r="H1845" s="16" t="s">
        <v>248</v>
      </c>
      <c r="I1845" s="35" t="s">
        <v>130</v>
      </c>
      <c r="J1845" s="16" t="s">
        <v>74</v>
      </c>
      <c r="K1845" s="16" t="s">
        <v>170</v>
      </c>
      <c r="L1845" s="16" t="s">
        <v>377</v>
      </c>
      <c r="M1845" s="16" t="s">
        <v>76</v>
      </c>
      <c r="N1845" s="16" t="s">
        <v>76</v>
      </c>
      <c r="O1845" s="16" t="s">
        <v>76</v>
      </c>
    </row>
    <row r="1846" spans="1:15" hidden="1">
      <c r="A1846" s="15">
        <v>2042</v>
      </c>
      <c r="B1846" s="16">
        <v>301</v>
      </c>
      <c r="C1846" s="17" t="s">
        <v>112</v>
      </c>
      <c r="D1846" s="18">
        <v>22516024</v>
      </c>
      <c r="E1846" s="18">
        <v>22516024</v>
      </c>
      <c r="F1846" s="18">
        <v>22516024</v>
      </c>
      <c r="G1846" s="17" t="s">
        <v>8607</v>
      </c>
      <c r="H1846" s="16" t="s">
        <v>248</v>
      </c>
      <c r="I1846" s="35" t="s">
        <v>130</v>
      </c>
      <c r="J1846" s="16" t="s">
        <v>74</v>
      </c>
      <c r="K1846" s="16" t="s">
        <v>3599</v>
      </c>
      <c r="L1846" s="16" t="s">
        <v>8249</v>
      </c>
      <c r="M1846" s="16" t="s">
        <v>76</v>
      </c>
      <c r="N1846" s="16" t="s">
        <v>76</v>
      </c>
      <c r="O1846" s="16" t="s">
        <v>76</v>
      </c>
    </row>
    <row r="1847" spans="1:15">
      <c r="A1847" s="15">
        <v>2043</v>
      </c>
      <c r="B1847" s="16">
        <v>301</v>
      </c>
      <c r="C1847" s="17" t="s">
        <v>112</v>
      </c>
      <c r="D1847" s="18">
        <v>1001066448</v>
      </c>
      <c r="E1847" s="18" t="e">
        <v>#N/A</v>
      </c>
      <c r="F1847" s="18">
        <v>1001066448</v>
      </c>
      <c r="G1847" s="17" t="s">
        <v>8611</v>
      </c>
      <c r="H1847" s="16" t="s">
        <v>248</v>
      </c>
      <c r="I1847" s="35" t="s">
        <v>130</v>
      </c>
      <c r="J1847" s="16" t="s">
        <v>74</v>
      </c>
      <c r="K1847" s="16" t="s">
        <v>118</v>
      </c>
      <c r="L1847" s="16" t="s">
        <v>118</v>
      </c>
      <c r="M1847" s="16" t="s">
        <v>76</v>
      </c>
      <c r="N1847" s="16" t="s">
        <v>76</v>
      </c>
      <c r="O1847" s="16" t="s">
        <v>76</v>
      </c>
    </row>
    <row r="1848" spans="1:15" hidden="1">
      <c r="A1848" s="15">
        <v>2044</v>
      </c>
      <c r="B1848" s="16">
        <v>301</v>
      </c>
      <c r="C1848" s="17" t="s">
        <v>112</v>
      </c>
      <c r="D1848" s="18">
        <v>1030523103</v>
      </c>
      <c r="E1848" s="18">
        <v>1030523103</v>
      </c>
      <c r="F1848" s="18">
        <v>1030523103</v>
      </c>
      <c r="G1848" s="17" t="s">
        <v>8617</v>
      </c>
      <c r="H1848" s="16" t="s">
        <v>248</v>
      </c>
      <c r="I1848" s="35" t="s">
        <v>130</v>
      </c>
      <c r="J1848" s="16" t="s">
        <v>74</v>
      </c>
      <c r="K1848" s="16" t="s">
        <v>3599</v>
      </c>
      <c r="L1848" s="16" t="s">
        <v>8338</v>
      </c>
      <c r="M1848" s="16" t="s">
        <v>76</v>
      </c>
      <c r="N1848" s="16" t="s">
        <v>76</v>
      </c>
      <c r="O1848" s="16" t="s">
        <v>76</v>
      </c>
    </row>
    <row r="1849" spans="1:15" hidden="1">
      <c r="A1849" s="99" t="s">
        <v>3596</v>
      </c>
      <c r="B1849" s="16"/>
      <c r="C1849" s="17" t="s">
        <v>112</v>
      </c>
      <c r="D1849" s="18">
        <v>1065640501</v>
      </c>
      <c r="E1849" s="18">
        <v>1065640501</v>
      </c>
      <c r="F1849" s="18" t="e">
        <v>#N/A</v>
      </c>
      <c r="G1849" s="100" t="s">
        <v>8622</v>
      </c>
      <c r="H1849" s="22" t="s">
        <v>822</v>
      </c>
      <c r="I1849" s="35" t="s">
        <v>455</v>
      </c>
      <c r="J1849" s="16" t="s">
        <v>259</v>
      </c>
      <c r="K1849" s="16" t="s">
        <v>918</v>
      </c>
      <c r="L1849" s="16" t="s">
        <v>918</v>
      </c>
      <c r="M1849" s="16" t="s">
        <v>76</v>
      </c>
      <c r="N1849" s="16" t="s">
        <v>76</v>
      </c>
      <c r="O1849" s="16" t="s">
        <v>76</v>
      </c>
    </row>
    <row r="1850" spans="1:15" hidden="1">
      <c r="A1850" s="99" t="s">
        <v>3596</v>
      </c>
      <c r="B1850" s="16"/>
      <c r="C1850" s="17" t="s">
        <v>112</v>
      </c>
      <c r="D1850" s="18">
        <v>53064844</v>
      </c>
      <c r="E1850" s="18">
        <v>53064844</v>
      </c>
      <c r="F1850" s="18">
        <v>53064844</v>
      </c>
      <c r="G1850" s="100" t="s">
        <v>8630</v>
      </c>
      <c r="H1850" s="22" t="s">
        <v>603</v>
      </c>
      <c r="I1850" s="21" t="s">
        <v>455</v>
      </c>
      <c r="J1850" s="16" t="s">
        <v>259</v>
      </c>
      <c r="K1850" s="16" t="s">
        <v>984</v>
      </c>
      <c r="L1850" s="16" t="s">
        <v>984</v>
      </c>
      <c r="M1850" s="16" t="s">
        <v>76</v>
      </c>
      <c r="N1850" s="16" t="s">
        <v>76</v>
      </c>
      <c r="O1850" s="16" t="s">
        <v>76</v>
      </c>
    </row>
    <row r="1851" spans="1:15" ht="22.5" hidden="1">
      <c r="A1851" s="99" t="s">
        <v>3596</v>
      </c>
      <c r="B1851" s="16"/>
      <c r="C1851" s="17" t="s">
        <v>112</v>
      </c>
      <c r="D1851" s="18">
        <v>27806723</v>
      </c>
      <c r="E1851" s="18">
        <v>27806723</v>
      </c>
      <c r="F1851" s="18">
        <v>27806723</v>
      </c>
      <c r="G1851" s="100" t="s">
        <v>8637</v>
      </c>
      <c r="H1851" s="22" t="s">
        <v>603</v>
      </c>
      <c r="I1851" s="21" t="s">
        <v>455</v>
      </c>
      <c r="J1851" s="16" t="s">
        <v>181</v>
      </c>
      <c r="K1851" s="33" t="s">
        <v>204</v>
      </c>
      <c r="L1851" s="33" t="s">
        <v>204</v>
      </c>
      <c r="M1851" s="16" t="s">
        <v>145</v>
      </c>
      <c r="N1851" s="16" t="s">
        <v>146</v>
      </c>
      <c r="O1851" s="16" t="s">
        <v>147</v>
      </c>
    </row>
    <row r="1852" spans="1:15" hidden="1">
      <c r="A1852" s="99" t="s">
        <v>3596</v>
      </c>
      <c r="B1852" s="16"/>
      <c r="C1852" s="17" t="s">
        <v>64</v>
      </c>
      <c r="D1852" s="18">
        <v>80018482</v>
      </c>
      <c r="E1852" s="18">
        <v>80018482</v>
      </c>
      <c r="F1852" s="18">
        <v>80018482</v>
      </c>
      <c r="G1852" s="100" t="s">
        <v>8644</v>
      </c>
      <c r="H1852" s="22" t="s">
        <v>603</v>
      </c>
      <c r="I1852" s="21" t="s">
        <v>455</v>
      </c>
      <c r="J1852" s="16" t="s">
        <v>181</v>
      </c>
      <c r="K1852" s="16" t="s">
        <v>182</v>
      </c>
      <c r="L1852" s="16" t="s">
        <v>182</v>
      </c>
      <c r="M1852" s="16" t="s">
        <v>145</v>
      </c>
      <c r="N1852" s="16" t="s">
        <v>558</v>
      </c>
      <c r="O1852" s="16" t="s">
        <v>559</v>
      </c>
    </row>
    <row r="1853" spans="1:15" hidden="1">
      <c r="A1853" s="99" t="s">
        <v>3596</v>
      </c>
      <c r="B1853" s="16"/>
      <c r="C1853" s="17" t="s">
        <v>64</v>
      </c>
      <c r="D1853" s="18">
        <v>72155479</v>
      </c>
      <c r="E1853" s="18">
        <v>72155479</v>
      </c>
      <c r="F1853" s="18">
        <v>72155479</v>
      </c>
      <c r="G1853" s="100" t="s">
        <v>8650</v>
      </c>
      <c r="H1853" s="22" t="s">
        <v>603</v>
      </c>
      <c r="I1853" s="35" t="s">
        <v>455</v>
      </c>
      <c r="J1853" s="16" t="s">
        <v>170</v>
      </c>
      <c r="K1853" s="16" t="s">
        <v>531</v>
      </c>
      <c r="L1853" s="16" t="s">
        <v>531</v>
      </c>
      <c r="M1853" s="16" t="s">
        <v>421</v>
      </c>
      <c r="N1853" s="16" t="s">
        <v>581</v>
      </c>
      <c r="O1853" s="16" t="s">
        <v>582</v>
      </c>
    </row>
    <row r="1854" spans="1:15" hidden="1">
      <c r="A1854" s="99" t="s">
        <v>3596</v>
      </c>
      <c r="B1854" s="16"/>
      <c r="C1854" s="17" t="s">
        <v>112</v>
      </c>
      <c r="D1854" s="18">
        <v>1121897417</v>
      </c>
      <c r="E1854" s="18">
        <v>1121897417</v>
      </c>
      <c r="F1854" s="18">
        <v>1121897417</v>
      </c>
      <c r="G1854" s="100" t="s">
        <v>8656</v>
      </c>
      <c r="H1854" s="22" t="s">
        <v>603</v>
      </c>
      <c r="I1854" s="21" t="s">
        <v>455</v>
      </c>
      <c r="J1854" s="16" t="s">
        <v>181</v>
      </c>
      <c r="K1854" s="16" t="s">
        <v>182</v>
      </c>
      <c r="L1854" s="16" t="s">
        <v>182</v>
      </c>
      <c r="M1854" s="16" t="s">
        <v>671</v>
      </c>
      <c r="N1854" s="16" t="s">
        <v>691</v>
      </c>
      <c r="O1854" s="16" t="s">
        <v>692</v>
      </c>
    </row>
    <row r="1855" spans="1:15">
      <c r="A1855" s="99" t="s">
        <v>3596</v>
      </c>
      <c r="B1855" s="16"/>
      <c r="C1855" s="17" t="s">
        <v>112</v>
      </c>
      <c r="D1855" s="18">
        <v>52353564</v>
      </c>
      <c r="E1855" s="18" t="e">
        <v>#N/A</v>
      </c>
      <c r="F1855" s="18">
        <v>52353564</v>
      </c>
      <c r="G1855" s="100" t="s">
        <v>8661</v>
      </c>
      <c r="H1855" s="22" t="s">
        <v>603</v>
      </c>
      <c r="I1855" s="35" t="s">
        <v>455</v>
      </c>
      <c r="J1855" s="16" t="s">
        <v>170</v>
      </c>
      <c r="K1855" s="16" t="s">
        <v>519</v>
      </c>
      <c r="L1855" s="16" t="s">
        <v>519</v>
      </c>
      <c r="M1855" s="16" t="s">
        <v>339</v>
      </c>
      <c r="N1855" s="16" t="s">
        <v>340</v>
      </c>
      <c r="O1855" s="16" t="s">
        <v>341</v>
      </c>
    </row>
    <row r="1856" spans="1:15" hidden="1">
      <c r="A1856" s="99" t="s">
        <v>3596</v>
      </c>
      <c r="B1856" s="16"/>
      <c r="C1856" s="17" t="s">
        <v>112</v>
      </c>
      <c r="D1856" s="18">
        <v>53080569</v>
      </c>
      <c r="E1856" s="18">
        <v>53080569</v>
      </c>
      <c r="F1856" s="18">
        <v>53080569</v>
      </c>
      <c r="G1856" s="100" t="s">
        <v>8667</v>
      </c>
      <c r="H1856" s="22" t="s">
        <v>822</v>
      </c>
      <c r="I1856" s="35" t="s">
        <v>455</v>
      </c>
      <c r="J1856" s="16" t="s">
        <v>159</v>
      </c>
      <c r="K1856" s="16" t="s">
        <v>2937</v>
      </c>
      <c r="L1856" s="16" t="s">
        <v>2937</v>
      </c>
      <c r="M1856" s="16" t="s">
        <v>76</v>
      </c>
      <c r="N1856" s="16" t="s">
        <v>76</v>
      </c>
      <c r="O1856" s="16" t="s">
        <v>76</v>
      </c>
    </row>
    <row r="1857" spans="1:15" hidden="1">
      <c r="A1857" s="99" t="s">
        <v>3596</v>
      </c>
      <c r="B1857" s="16"/>
      <c r="C1857" s="17" t="s">
        <v>64</v>
      </c>
      <c r="D1857" s="18">
        <v>79780774</v>
      </c>
      <c r="E1857" s="18">
        <v>79780774</v>
      </c>
      <c r="F1857" s="18">
        <v>79780774</v>
      </c>
      <c r="G1857" s="100" t="s">
        <v>8672</v>
      </c>
      <c r="H1857" s="22" t="s">
        <v>603</v>
      </c>
      <c r="I1857" s="21" t="s">
        <v>455</v>
      </c>
      <c r="J1857" s="16" t="s">
        <v>181</v>
      </c>
      <c r="K1857" s="16" t="s">
        <v>182</v>
      </c>
      <c r="L1857" s="16" t="s">
        <v>182</v>
      </c>
      <c r="M1857" s="16" t="s">
        <v>76</v>
      </c>
      <c r="N1857" s="16" t="s">
        <v>76</v>
      </c>
      <c r="O1857" s="16" t="s">
        <v>76</v>
      </c>
    </row>
    <row r="1858" spans="1:15">
      <c r="A1858" s="99" t="s">
        <v>3596</v>
      </c>
      <c r="B1858" s="16"/>
      <c r="C1858" s="17" t="s">
        <v>64</v>
      </c>
      <c r="D1858" s="18">
        <v>79556188</v>
      </c>
      <c r="E1858" s="18" t="e">
        <v>#N/A</v>
      </c>
      <c r="F1858" s="18">
        <v>79556188</v>
      </c>
      <c r="G1858" s="100" t="s">
        <v>8678</v>
      </c>
      <c r="H1858" s="22" t="s">
        <v>822</v>
      </c>
      <c r="I1858" s="21" t="s">
        <v>455</v>
      </c>
      <c r="J1858" s="16" t="s">
        <v>181</v>
      </c>
      <c r="K1858" s="16" t="s">
        <v>305</v>
      </c>
      <c r="L1858" s="16" t="s">
        <v>305</v>
      </c>
      <c r="M1858" s="16" t="s">
        <v>76</v>
      </c>
      <c r="N1858" s="16" t="s">
        <v>76</v>
      </c>
      <c r="O1858" s="16" t="s">
        <v>76</v>
      </c>
    </row>
    <row r="1859" spans="1:15">
      <c r="A1859" s="99" t="s">
        <v>3596</v>
      </c>
      <c r="B1859" s="16"/>
      <c r="C1859" s="17" t="s">
        <v>112</v>
      </c>
      <c r="D1859" s="18">
        <v>1044926707</v>
      </c>
      <c r="E1859" s="18" t="e">
        <v>#N/A</v>
      </c>
      <c r="F1859" s="18">
        <v>1044926707</v>
      </c>
      <c r="G1859" s="100" t="s">
        <v>8684</v>
      </c>
      <c r="H1859" s="22" t="s">
        <v>822</v>
      </c>
      <c r="I1859" s="21" t="s">
        <v>455</v>
      </c>
      <c r="J1859" s="16" t="s">
        <v>181</v>
      </c>
      <c r="K1859" s="16" t="s">
        <v>182</v>
      </c>
      <c r="L1859" s="16" t="s">
        <v>182</v>
      </c>
      <c r="M1859" s="16" t="s">
        <v>190</v>
      </c>
      <c r="N1859" s="16" t="s">
        <v>191</v>
      </c>
      <c r="O1859" s="16" t="s">
        <v>192</v>
      </c>
    </row>
    <row r="1860" spans="1:15" hidden="1">
      <c r="A1860" s="99" t="s">
        <v>3596</v>
      </c>
      <c r="B1860" s="16"/>
      <c r="C1860" s="17" t="s">
        <v>64</v>
      </c>
      <c r="D1860" s="18">
        <v>1010215833</v>
      </c>
      <c r="E1860" s="18">
        <v>1010215833</v>
      </c>
      <c r="F1860" s="18">
        <v>1010215833</v>
      </c>
      <c r="G1860" s="100" t="s">
        <v>8689</v>
      </c>
      <c r="H1860" s="22" t="s">
        <v>822</v>
      </c>
      <c r="I1860" s="35" t="s">
        <v>455</v>
      </c>
      <c r="J1860" s="16" t="s">
        <v>3599</v>
      </c>
      <c r="K1860" s="16" t="s">
        <v>3599</v>
      </c>
      <c r="L1860" s="16" t="s">
        <v>8226</v>
      </c>
      <c r="M1860" s="16" t="s">
        <v>76</v>
      </c>
      <c r="N1860" s="16" t="s">
        <v>76</v>
      </c>
      <c r="O1860" s="16" t="s">
        <v>76</v>
      </c>
    </row>
    <row r="1861" spans="1:15" hidden="1">
      <c r="A1861" s="99" t="s">
        <v>3596</v>
      </c>
      <c r="B1861" s="16"/>
      <c r="C1861" s="17" t="s">
        <v>112</v>
      </c>
      <c r="D1861" s="18">
        <v>1121840779</v>
      </c>
      <c r="E1861" s="18">
        <v>1121840779</v>
      </c>
      <c r="F1861" s="18">
        <v>1121840779</v>
      </c>
      <c r="G1861" s="100" t="s">
        <v>8695</v>
      </c>
      <c r="H1861" s="22" t="s">
        <v>822</v>
      </c>
      <c r="I1861" s="35" t="s">
        <v>455</v>
      </c>
      <c r="J1861" s="16" t="s">
        <v>170</v>
      </c>
      <c r="K1861" s="16" t="s">
        <v>723</v>
      </c>
      <c r="L1861" s="16" t="s">
        <v>723</v>
      </c>
      <c r="M1861" s="16" t="s">
        <v>76</v>
      </c>
      <c r="N1861" s="16" t="s">
        <v>76</v>
      </c>
      <c r="O1861" s="16" t="s">
        <v>76</v>
      </c>
    </row>
    <row r="1862" spans="1:15" hidden="1">
      <c r="A1862" s="99" t="s">
        <v>3596</v>
      </c>
      <c r="B1862" s="16"/>
      <c r="C1862" s="17" t="s">
        <v>112</v>
      </c>
      <c r="D1862" s="18">
        <v>1047339484</v>
      </c>
      <c r="E1862" s="18">
        <v>1047339484</v>
      </c>
      <c r="F1862" s="18">
        <v>1047339484</v>
      </c>
      <c r="G1862" s="100" t="s">
        <v>8702</v>
      </c>
      <c r="H1862" s="22" t="s">
        <v>822</v>
      </c>
      <c r="I1862" s="21" t="s">
        <v>455</v>
      </c>
      <c r="J1862" s="16" t="s">
        <v>181</v>
      </c>
      <c r="K1862" s="16" t="s">
        <v>182</v>
      </c>
      <c r="L1862" s="16" t="s">
        <v>182</v>
      </c>
      <c r="M1862" s="16" t="s">
        <v>421</v>
      </c>
      <c r="N1862" s="16" t="s">
        <v>581</v>
      </c>
      <c r="O1862" s="16" t="s">
        <v>582</v>
      </c>
    </row>
    <row r="1863" spans="1:15" hidden="1">
      <c r="A1863" s="99" t="s">
        <v>3596</v>
      </c>
      <c r="B1863" s="16"/>
      <c r="C1863" s="17" t="s">
        <v>64</v>
      </c>
      <c r="D1863" s="18">
        <v>1110540906</v>
      </c>
      <c r="E1863" s="18">
        <v>1110540906</v>
      </c>
      <c r="F1863" s="18">
        <v>1110540906</v>
      </c>
      <c r="G1863" s="100" t="s">
        <v>8708</v>
      </c>
      <c r="H1863" s="22" t="s">
        <v>603</v>
      </c>
      <c r="I1863" s="21" t="s">
        <v>455</v>
      </c>
      <c r="J1863" s="16" t="s">
        <v>181</v>
      </c>
      <c r="K1863" s="16" t="s">
        <v>182</v>
      </c>
      <c r="L1863" s="16" t="s">
        <v>182</v>
      </c>
      <c r="M1863" s="16" t="s">
        <v>478</v>
      </c>
      <c r="N1863" s="16" t="s">
        <v>479</v>
      </c>
      <c r="O1863" s="16" t="s">
        <v>480</v>
      </c>
    </row>
    <row r="1864" spans="1:15" hidden="1">
      <c r="A1864" s="99" t="s">
        <v>3596</v>
      </c>
      <c r="B1864" s="16"/>
      <c r="C1864" s="17" t="s">
        <v>112</v>
      </c>
      <c r="D1864" s="18">
        <v>51751230</v>
      </c>
      <c r="E1864" s="18">
        <v>51751230</v>
      </c>
      <c r="F1864" s="18">
        <v>51751230</v>
      </c>
      <c r="G1864" s="100" t="s">
        <v>8714</v>
      </c>
      <c r="H1864" s="22" t="s">
        <v>603</v>
      </c>
      <c r="I1864" s="21" t="s">
        <v>455</v>
      </c>
      <c r="J1864" s="16" t="s">
        <v>181</v>
      </c>
      <c r="K1864" s="16" t="s">
        <v>369</v>
      </c>
      <c r="L1864" s="16" t="s">
        <v>369</v>
      </c>
      <c r="M1864" s="16" t="s">
        <v>76</v>
      </c>
      <c r="N1864" s="16" t="s">
        <v>76</v>
      </c>
      <c r="O1864" s="16" t="s">
        <v>76</v>
      </c>
    </row>
    <row r="1865" spans="1:15" hidden="1">
      <c r="A1865" s="99" t="s">
        <v>3596</v>
      </c>
      <c r="B1865" s="16"/>
      <c r="C1865" s="17" t="s">
        <v>64</v>
      </c>
      <c r="D1865" s="18">
        <v>1022353103</v>
      </c>
      <c r="E1865" s="18">
        <v>1022353103</v>
      </c>
      <c r="F1865" s="18">
        <v>1022353103</v>
      </c>
      <c r="G1865" s="100" t="s">
        <v>8719</v>
      </c>
      <c r="H1865" s="22" t="s">
        <v>603</v>
      </c>
      <c r="I1865" s="21" t="s">
        <v>455</v>
      </c>
      <c r="J1865" s="16" t="s">
        <v>181</v>
      </c>
      <c r="K1865" s="16" t="s">
        <v>305</v>
      </c>
      <c r="L1865" s="16" t="s">
        <v>305</v>
      </c>
      <c r="M1865" s="16" t="s">
        <v>76</v>
      </c>
      <c r="N1865" s="16" t="s">
        <v>76</v>
      </c>
      <c r="O1865" s="16" t="s">
        <v>76</v>
      </c>
    </row>
    <row r="1866" spans="1:15">
      <c r="A1866" s="99" t="s">
        <v>3596</v>
      </c>
      <c r="B1866" s="16"/>
      <c r="C1866" s="17" t="s">
        <v>64</v>
      </c>
      <c r="D1866" s="18">
        <v>91077345</v>
      </c>
      <c r="E1866" s="18" t="e">
        <v>#N/A</v>
      </c>
      <c r="F1866" s="18">
        <v>91077345</v>
      </c>
      <c r="G1866" s="100" t="s">
        <v>8725</v>
      </c>
      <c r="H1866" s="22" t="s">
        <v>603</v>
      </c>
      <c r="I1866" s="21" t="s">
        <v>455</v>
      </c>
      <c r="J1866" s="16" t="s">
        <v>181</v>
      </c>
      <c r="K1866" s="16" t="s">
        <v>182</v>
      </c>
      <c r="L1866" s="16" t="s">
        <v>182</v>
      </c>
      <c r="M1866" s="16" t="s">
        <v>433</v>
      </c>
      <c r="N1866" s="16" t="s">
        <v>434</v>
      </c>
      <c r="O1866" s="16" t="s">
        <v>435</v>
      </c>
    </row>
    <row r="1867" spans="1:15" hidden="1">
      <c r="A1867" s="101" t="s">
        <v>3596</v>
      </c>
      <c r="B1867" s="102"/>
      <c r="C1867" s="103" t="s">
        <v>112</v>
      </c>
      <c r="D1867" s="104">
        <v>52897236</v>
      </c>
      <c r="E1867" s="104">
        <v>52897236</v>
      </c>
      <c r="F1867" s="104">
        <v>52897236</v>
      </c>
      <c r="G1867" s="105" t="s">
        <v>8730</v>
      </c>
      <c r="H1867" s="107" t="s">
        <v>603</v>
      </c>
      <c r="I1867" s="108" t="s">
        <v>455</v>
      </c>
      <c r="J1867" s="102" t="s">
        <v>181</v>
      </c>
      <c r="K1867" s="102" t="s">
        <v>369</v>
      </c>
      <c r="L1867" s="102" t="s">
        <v>369</v>
      </c>
      <c r="M1867" s="102" t="s">
        <v>76</v>
      </c>
      <c r="N1867" s="102" t="s">
        <v>76</v>
      </c>
      <c r="O1867" s="102" t="s">
        <v>76</v>
      </c>
    </row>
  </sheetData>
  <conditionalFormatting sqref="A107">
    <cfRule type="duplicateValues" dxfId="23" priority="2"/>
    <cfRule type="duplicateValues" dxfId="22" priority="3"/>
  </conditionalFormatting>
  <pageMargins left="0.7" right="0.7" top="0.75" bottom="0.75" header="0.3" footer="0.3"/>
  <drawing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328B1-602C-462F-9D3A-4E4BFB872DDB}">
  <dimension ref="A1:N1791"/>
  <sheetViews>
    <sheetView tabSelected="1" topLeftCell="A1716" workbookViewId="0">
      <selection activeCell="D2" sqref="D2:D1791"/>
    </sheetView>
  </sheetViews>
  <sheetFormatPr defaultColWidth="11.42578125" defaultRowHeight="15"/>
  <cols>
    <col min="1" max="1" width="4.42578125" bestFit="1" customWidth="1"/>
    <col min="2" max="2" width="7.28515625" bestFit="1" customWidth="1"/>
    <col min="3" max="4" width="9.5703125" bestFit="1" customWidth="1"/>
    <col min="5" max="5" width="14.5703125" customWidth="1"/>
    <col min="6" max="6" width="35.42578125" bestFit="1" customWidth="1"/>
    <col min="7" max="7" width="11.140625" bestFit="1" customWidth="1"/>
    <col min="8" max="8" width="40" bestFit="1" customWidth="1"/>
    <col min="9" max="9" width="46.5703125" bestFit="1" customWidth="1"/>
    <col min="10" max="11" width="87" bestFit="1" customWidth="1"/>
    <col min="12" max="12" width="19.28515625" bestFit="1" customWidth="1"/>
    <col min="13" max="13" width="37.7109375" bestFit="1" customWidth="1"/>
    <col min="14" max="14" width="17.7109375" bestFit="1" customWidth="1"/>
  </cols>
  <sheetData>
    <row r="1" spans="1:14" ht="39.75" customHeight="1">
      <c r="A1" s="292" t="s">
        <v>0</v>
      </c>
      <c r="B1" s="293" t="s">
        <v>1</v>
      </c>
      <c r="C1" s="293" t="s">
        <v>2</v>
      </c>
      <c r="D1" s="294" t="s">
        <v>3</v>
      </c>
      <c r="E1" s="295" t="s">
        <v>4</v>
      </c>
      <c r="F1" s="293" t="s">
        <v>6</v>
      </c>
      <c r="G1" s="293" t="s">
        <v>13</v>
      </c>
      <c r="H1" s="293" t="s">
        <v>14</v>
      </c>
      <c r="I1" s="296" t="s">
        <v>23</v>
      </c>
      <c r="J1" s="296" t="s">
        <v>24</v>
      </c>
      <c r="K1" s="297" t="s">
        <v>25</v>
      </c>
      <c r="L1" s="296" t="s">
        <v>26</v>
      </c>
      <c r="M1" s="296" t="s">
        <v>27</v>
      </c>
      <c r="N1" s="298" t="s">
        <v>28</v>
      </c>
    </row>
    <row r="2" spans="1:14" ht="22.5">
      <c r="A2" s="299">
        <v>1</v>
      </c>
      <c r="B2" s="300">
        <v>4066</v>
      </c>
      <c r="C2" s="301" t="s">
        <v>64</v>
      </c>
      <c r="D2" s="302">
        <v>19264540</v>
      </c>
      <c r="E2" s="302">
        <v>19264540</v>
      </c>
      <c r="F2" s="301" t="s">
        <v>65</v>
      </c>
      <c r="G2" s="300" t="s">
        <v>69</v>
      </c>
      <c r="H2" s="303" t="s">
        <v>70</v>
      </c>
      <c r="I2" s="300" t="s">
        <v>74</v>
      </c>
      <c r="J2" s="300" t="s">
        <v>75</v>
      </c>
      <c r="K2" s="300" t="s">
        <v>75</v>
      </c>
      <c r="L2" s="300" t="s">
        <v>76</v>
      </c>
      <c r="M2" s="300" t="s">
        <v>76</v>
      </c>
      <c r="N2" s="304" t="s">
        <v>76</v>
      </c>
    </row>
    <row r="3" spans="1:14">
      <c r="A3" s="305">
        <v>2</v>
      </c>
      <c r="B3" s="16">
        <v>4066</v>
      </c>
      <c r="C3" s="17" t="s">
        <v>64</v>
      </c>
      <c r="D3" s="306">
        <v>1013584525</v>
      </c>
      <c r="E3" s="306">
        <v>1013584525</v>
      </c>
      <c r="F3" s="17" t="s">
        <v>88</v>
      </c>
      <c r="G3" s="16" t="s">
        <v>90</v>
      </c>
      <c r="H3" s="35" t="s">
        <v>91</v>
      </c>
      <c r="I3" s="16" t="s">
        <v>74</v>
      </c>
      <c r="J3" s="16" t="s">
        <v>75</v>
      </c>
      <c r="K3" s="16" t="s">
        <v>75</v>
      </c>
      <c r="L3" s="16" t="s">
        <v>76</v>
      </c>
      <c r="M3" s="16" t="s">
        <v>76</v>
      </c>
      <c r="N3" s="307" t="s">
        <v>76</v>
      </c>
    </row>
    <row r="4" spans="1:14">
      <c r="A4" s="299">
        <v>3</v>
      </c>
      <c r="B4" s="300">
        <v>4066</v>
      </c>
      <c r="C4" s="301" t="s">
        <v>64</v>
      </c>
      <c r="D4" s="302">
        <v>80000431</v>
      </c>
      <c r="E4" s="302">
        <v>80000431</v>
      </c>
      <c r="F4" s="301" t="s">
        <v>100</v>
      </c>
      <c r="G4" s="300" t="s">
        <v>101</v>
      </c>
      <c r="H4" s="308" t="s">
        <v>91</v>
      </c>
      <c r="I4" s="300" t="s">
        <v>74</v>
      </c>
      <c r="J4" s="300" t="s">
        <v>75</v>
      </c>
      <c r="K4" s="300" t="s">
        <v>75</v>
      </c>
      <c r="L4" s="300" t="s">
        <v>76</v>
      </c>
      <c r="M4" s="300" t="s">
        <v>76</v>
      </c>
      <c r="N4" s="304" t="s">
        <v>76</v>
      </c>
    </row>
    <row r="5" spans="1:14">
      <c r="A5" s="305">
        <v>4</v>
      </c>
      <c r="B5" s="16">
        <v>4066</v>
      </c>
      <c r="C5" s="17" t="s">
        <v>112</v>
      </c>
      <c r="D5" s="306">
        <v>52911024</v>
      </c>
      <c r="E5" s="306">
        <v>52911024</v>
      </c>
      <c r="F5" s="17" t="s">
        <v>113</v>
      </c>
      <c r="G5" s="16" t="s">
        <v>115</v>
      </c>
      <c r="H5" s="35" t="s">
        <v>116</v>
      </c>
      <c r="I5" s="16" t="s">
        <v>74</v>
      </c>
      <c r="J5" s="16" t="s">
        <v>118</v>
      </c>
      <c r="K5" s="16" t="s">
        <v>118</v>
      </c>
      <c r="L5" s="16" t="s">
        <v>76</v>
      </c>
      <c r="M5" s="16" t="s">
        <v>76</v>
      </c>
      <c r="N5" s="307" t="s">
        <v>76</v>
      </c>
    </row>
    <row r="6" spans="1:14">
      <c r="A6" s="299">
        <v>5</v>
      </c>
      <c r="B6" s="300">
        <v>4066</v>
      </c>
      <c r="C6" s="301" t="s">
        <v>112</v>
      </c>
      <c r="D6" s="302">
        <v>51914115</v>
      </c>
      <c r="E6" s="302">
        <v>51914115</v>
      </c>
      <c r="F6" s="301" t="s">
        <v>127</v>
      </c>
      <c r="G6" s="300" t="s">
        <v>129</v>
      </c>
      <c r="H6" s="308" t="s">
        <v>130</v>
      </c>
      <c r="I6" s="300" t="s">
        <v>74</v>
      </c>
      <c r="J6" s="300" t="s">
        <v>75</v>
      </c>
      <c r="K6" s="300" t="s">
        <v>75</v>
      </c>
      <c r="L6" s="300" t="s">
        <v>76</v>
      </c>
      <c r="M6" s="300" t="s">
        <v>76</v>
      </c>
      <c r="N6" s="304" t="s">
        <v>76</v>
      </c>
    </row>
    <row r="7" spans="1:14">
      <c r="A7" s="305">
        <v>6</v>
      </c>
      <c r="B7" s="16">
        <v>4066</v>
      </c>
      <c r="C7" s="17" t="s">
        <v>112</v>
      </c>
      <c r="D7" s="306">
        <v>37293358</v>
      </c>
      <c r="E7" s="306">
        <v>37293358</v>
      </c>
      <c r="F7" s="17" t="s">
        <v>137</v>
      </c>
      <c r="G7" s="16" t="s">
        <v>139</v>
      </c>
      <c r="H7" s="35" t="s">
        <v>140</v>
      </c>
      <c r="I7" s="16" t="s">
        <v>143</v>
      </c>
      <c r="J7" s="16" t="s">
        <v>144</v>
      </c>
      <c r="K7" s="16" t="s">
        <v>144</v>
      </c>
      <c r="L7" s="16" t="s">
        <v>145</v>
      </c>
      <c r="M7" s="16" t="s">
        <v>146</v>
      </c>
      <c r="N7" s="307" t="s">
        <v>147</v>
      </c>
    </row>
    <row r="8" spans="1:14">
      <c r="A8" s="299">
        <v>7</v>
      </c>
      <c r="B8" s="300">
        <v>4066</v>
      </c>
      <c r="C8" s="301" t="s">
        <v>112</v>
      </c>
      <c r="D8" s="302">
        <v>37752645</v>
      </c>
      <c r="E8" s="302">
        <v>37752645</v>
      </c>
      <c r="F8" s="301" t="s">
        <v>155</v>
      </c>
      <c r="G8" s="300" t="s">
        <v>157</v>
      </c>
      <c r="H8" s="308" t="s">
        <v>158</v>
      </c>
      <c r="I8" s="300" t="s">
        <v>159</v>
      </c>
      <c r="J8" s="300" t="s">
        <v>160</v>
      </c>
      <c r="K8" s="300" t="s">
        <v>160</v>
      </c>
      <c r="L8" s="300" t="s">
        <v>76</v>
      </c>
      <c r="M8" s="300" t="s">
        <v>76</v>
      </c>
      <c r="N8" s="304" t="s">
        <v>76</v>
      </c>
    </row>
    <row r="9" spans="1:14">
      <c r="A9" s="305">
        <v>10</v>
      </c>
      <c r="B9" s="16">
        <v>4066</v>
      </c>
      <c r="C9" s="17" t="s">
        <v>64</v>
      </c>
      <c r="D9" s="306">
        <v>79819264</v>
      </c>
      <c r="E9" s="306">
        <v>79819264</v>
      </c>
      <c r="F9" s="17" t="s">
        <v>168</v>
      </c>
      <c r="G9" s="16" t="s">
        <v>139</v>
      </c>
      <c r="H9" s="35" t="s">
        <v>140</v>
      </c>
      <c r="I9" s="16" t="s">
        <v>170</v>
      </c>
      <c r="J9" s="16" t="s">
        <v>171</v>
      </c>
      <c r="K9" s="16" t="s">
        <v>171</v>
      </c>
      <c r="L9" s="16" t="s">
        <v>76</v>
      </c>
      <c r="M9" s="16" t="s">
        <v>76</v>
      </c>
      <c r="N9" s="307" t="s">
        <v>76</v>
      </c>
    </row>
    <row r="10" spans="1:14">
      <c r="A10" s="299">
        <v>12</v>
      </c>
      <c r="B10" s="300">
        <v>4066</v>
      </c>
      <c r="C10" s="301" t="s">
        <v>64</v>
      </c>
      <c r="D10" s="302">
        <v>13490473</v>
      </c>
      <c r="E10" s="302">
        <v>13490473</v>
      </c>
      <c r="F10" s="301" t="s">
        <v>180</v>
      </c>
      <c r="G10" s="300" t="s">
        <v>139</v>
      </c>
      <c r="H10" s="303" t="s">
        <v>140</v>
      </c>
      <c r="I10" s="300" t="s">
        <v>181</v>
      </c>
      <c r="J10" s="300" t="s">
        <v>182</v>
      </c>
      <c r="K10" s="300" t="s">
        <v>182</v>
      </c>
      <c r="L10" s="300" t="s">
        <v>145</v>
      </c>
      <c r="M10" s="300" t="s">
        <v>146</v>
      </c>
      <c r="N10" s="304" t="s">
        <v>147</v>
      </c>
    </row>
    <row r="11" spans="1:14">
      <c r="A11" s="305">
        <v>13</v>
      </c>
      <c r="B11" s="16">
        <v>4066</v>
      </c>
      <c r="C11" s="17" t="s">
        <v>64</v>
      </c>
      <c r="D11" s="306">
        <v>73183530</v>
      </c>
      <c r="E11" s="306">
        <v>73183530</v>
      </c>
      <c r="F11" s="17" t="s">
        <v>188</v>
      </c>
      <c r="G11" s="16" t="s">
        <v>139</v>
      </c>
      <c r="H11" s="35" t="s">
        <v>140</v>
      </c>
      <c r="I11" s="16" t="s">
        <v>170</v>
      </c>
      <c r="J11" s="33" t="s">
        <v>189</v>
      </c>
      <c r="K11" s="16" t="s">
        <v>189</v>
      </c>
      <c r="L11" s="16" t="s">
        <v>190</v>
      </c>
      <c r="M11" s="16" t="s">
        <v>191</v>
      </c>
      <c r="N11" s="307" t="s">
        <v>192</v>
      </c>
    </row>
    <row r="12" spans="1:14" ht="22.5">
      <c r="A12" s="299">
        <v>14</v>
      </c>
      <c r="B12" s="300">
        <v>4066</v>
      </c>
      <c r="C12" s="301" t="s">
        <v>112</v>
      </c>
      <c r="D12" s="302">
        <v>40937349</v>
      </c>
      <c r="E12" s="302">
        <v>40937349</v>
      </c>
      <c r="F12" s="301" t="s">
        <v>202</v>
      </c>
      <c r="G12" s="300" t="s">
        <v>139</v>
      </c>
      <c r="H12" s="303" t="s">
        <v>140</v>
      </c>
      <c r="I12" s="300" t="s">
        <v>181</v>
      </c>
      <c r="J12" s="309" t="s">
        <v>204</v>
      </c>
      <c r="K12" s="309" t="s">
        <v>204</v>
      </c>
      <c r="L12" s="300" t="s">
        <v>76</v>
      </c>
      <c r="M12" s="300" t="s">
        <v>76</v>
      </c>
      <c r="N12" s="304" t="s">
        <v>76</v>
      </c>
    </row>
    <row r="13" spans="1:14">
      <c r="A13" s="305">
        <v>15</v>
      </c>
      <c r="B13" s="16">
        <v>4066</v>
      </c>
      <c r="C13" s="17" t="s">
        <v>112</v>
      </c>
      <c r="D13" s="306">
        <v>52543234</v>
      </c>
      <c r="E13" s="306">
        <v>52543234</v>
      </c>
      <c r="F13" s="17" t="s">
        <v>212</v>
      </c>
      <c r="G13" s="16" t="s">
        <v>139</v>
      </c>
      <c r="H13" s="35" t="s">
        <v>140</v>
      </c>
      <c r="I13" s="16" t="s">
        <v>143</v>
      </c>
      <c r="J13" s="16" t="s">
        <v>213</v>
      </c>
      <c r="K13" s="16" t="s">
        <v>213</v>
      </c>
      <c r="L13" s="16" t="s">
        <v>76</v>
      </c>
      <c r="M13" s="16" t="s">
        <v>76</v>
      </c>
      <c r="N13" s="307" t="s">
        <v>76</v>
      </c>
    </row>
    <row r="14" spans="1:14">
      <c r="A14" s="299">
        <v>16</v>
      </c>
      <c r="B14" s="300">
        <v>4066</v>
      </c>
      <c r="C14" s="301" t="s">
        <v>64</v>
      </c>
      <c r="D14" s="302">
        <v>91518191</v>
      </c>
      <c r="E14" s="302">
        <v>91518191</v>
      </c>
      <c r="F14" s="301" t="s">
        <v>219</v>
      </c>
      <c r="G14" s="300" t="s">
        <v>139</v>
      </c>
      <c r="H14" s="308" t="s">
        <v>140</v>
      </c>
      <c r="I14" s="300" t="s">
        <v>159</v>
      </c>
      <c r="J14" s="300" t="s">
        <v>222</v>
      </c>
      <c r="K14" s="300" t="s">
        <v>222</v>
      </c>
      <c r="L14" s="300" t="s">
        <v>76</v>
      </c>
      <c r="M14" s="300" t="s">
        <v>76</v>
      </c>
      <c r="N14" s="304" t="s">
        <v>76</v>
      </c>
    </row>
    <row r="15" spans="1:14">
      <c r="A15" s="305">
        <v>17</v>
      </c>
      <c r="B15" s="16">
        <v>4066</v>
      </c>
      <c r="C15" s="17" t="s">
        <v>64</v>
      </c>
      <c r="D15" s="306">
        <v>1090443787</v>
      </c>
      <c r="E15" s="306">
        <v>1090443787</v>
      </c>
      <c r="F15" s="17" t="s">
        <v>228</v>
      </c>
      <c r="G15" s="16" t="s">
        <v>115</v>
      </c>
      <c r="H15" s="35" t="s">
        <v>116</v>
      </c>
      <c r="I15" s="16" t="s">
        <v>170</v>
      </c>
      <c r="J15" s="16" t="s">
        <v>231</v>
      </c>
      <c r="K15" s="16" t="s">
        <v>231</v>
      </c>
      <c r="L15" s="16" t="s">
        <v>145</v>
      </c>
      <c r="M15" s="16" t="s">
        <v>146</v>
      </c>
      <c r="N15" s="307" t="s">
        <v>147</v>
      </c>
    </row>
    <row r="16" spans="1:14">
      <c r="A16" s="299">
        <v>18</v>
      </c>
      <c r="B16" s="300">
        <v>4066</v>
      </c>
      <c r="C16" s="301" t="s">
        <v>112</v>
      </c>
      <c r="D16" s="302">
        <v>1023936738</v>
      </c>
      <c r="E16" s="302">
        <v>1023936738</v>
      </c>
      <c r="F16" s="301" t="s">
        <v>235</v>
      </c>
      <c r="G16" s="300" t="s">
        <v>237</v>
      </c>
      <c r="H16" s="308" t="s">
        <v>116</v>
      </c>
      <c r="I16" s="300" t="s">
        <v>143</v>
      </c>
      <c r="J16" s="300" t="s">
        <v>238</v>
      </c>
      <c r="K16" s="300" t="s">
        <v>238</v>
      </c>
      <c r="L16" s="300" t="s">
        <v>76</v>
      </c>
      <c r="M16" s="300" t="s">
        <v>76</v>
      </c>
      <c r="N16" s="304" t="s">
        <v>76</v>
      </c>
    </row>
    <row r="17" spans="1:14">
      <c r="A17" s="305">
        <v>22</v>
      </c>
      <c r="B17" s="16">
        <v>4066</v>
      </c>
      <c r="C17" s="17" t="s">
        <v>112</v>
      </c>
      <c r="D17" s="306">
        <v>24191227</v>
      </c>
      <c r="E17" s="306">
        <v>24191227</v>
      </c>
      <c r="F17" s="17" t="s">
        <v>245</v>
      </c>
      <c r="G17" s="16" t="s">
        <v>248</v>
      </c>
      <c r="H17" s="35" t="s">
        <v>130</v>
      </c>
      <c r="I17" s="16" t="s">
        <v>159</v>
      </c>
      <c r="J17" s="16" t="s">
        <v>160</v>
      </c>
      <c r="K17" s="16" t="s">
        <v>160</v>
      </c>
      <c r="L17" s="16" t="s">
        <v>76</v>
      </c>
      <c r="M17" s="16" t="s">
        <v>76</v>
      </c>
      <c r="N17" s="307" t="s">
        <v>76</v>
      </c>
    </row>
    <row r="18" spans="1:14">
      <c r="A18" s="299">
        <v>23</v>
      </c>
      <c r="B18" s="300">
        <v>4066</v>
      </c>
      <c r="C18" s="301" t="s">
        <v>112</v>
      </c>
      <c r="D18" s="302">
        <v>63277879</v>
      </c>
      <c r="E18" s="302">
        <v>63277879</v>
      </c>
      <c r="F18" s="301" t="s">
        <v>255</v>
      </c>
      <c r="G18" s="300" t="s">
        <v>258</v>
      </c>
      <c r="H18" s="308" t="s">
        <v>130</v>
      </c>
      <c r="I18" s="300" t="s">
        <v>259</v>
      </c>
      <c r="J18" s="300" t="s">
        <v>260</v>
      </c>
      <c r="K18" s="300" t="s">
        <v>260</v>
      </c>
      <c r="L18" s="300" t="s">
        <v>76</v>
      </c>
      <c r="M18" s="300" t="s">
        <v>76</v>
      </c>
      <c r="N18" s="304" t="s">
        <v>76</v>
      </c>
    </row>
    <row r="19" spans="1:14">
      <c r="A19" s="305">
        <v>24</v>
      </c>
      <c r="B19" s="16">
        <v>4066</v>
      </c>
      <c r="C19" s="17" t="s">
        <v>112</v>
      </c>
      <c r="D19" s="306">
        <v>52812977</v>
      </c>
      <c r="E19" s="306">
        <v>52812977</v>
      </c>
      <c r="F19" s="17" t="s">
        <v>266</v>
      </c>
      <c r="G19" s="16" t="s">
        <v>139</v>
      </c>
      <c r="H19" s="35" t="s">
        <v>140</v>
      </c>
      <c r="I19" s="16" t="s">
        <v>159</v>
      </c>
      <c r="J19" s="16" t="s">
        <v>268</v>
      </c>
      <c r="K19" s="16" t="s">
        <v>268</v>
      </c>
      <c r="L19" s="16" t="s">
        <v>76</v>
      </c>
      <c r="M19" s="16" t="s">
        <v>76</v>
      </c>
      <c r="N19" s="307" t="s">
        <v>76</v>
      </c>
    </row>
    <row r="20" spans="1:14">
      <c r="A20" s="299">
        <v>26</v>
      </c>
      <c r="B20" s="300">
        <v>4066</v>
      </c>
      <c r="C20" s="301" t="s">
        <v>112</v>
      </c>
      <c r="D20" s="302">
        <v>65763613</v>
      </c>
      <c r="E20" s="302">
        <v>65763613</v>
      </c>
      <c r="F20" s="301" t="s">
        <v>274</v>
      </c>
      <c r="G20" s="300" t="s">
        <v>139</v>
      </c>
      <c r="H20" s="308" t="s">
        <v>140</v>
      </c>
      <c r="I20" s="300" t="s">
        <v>159</v>
      </c>
      <c r="J20" s="300" t="s">
        <v>268</v>
      </c>
      <c r="K20" s="300" t="s">
        <v>268</v>
      </c>
      <c r="L20" s="300" t="s">
        <v>76</v>
      </c>
      <c r="M20" s="300" t="s">
        <v>76</v>
      </c>
      <c r="N20" s="304" t="s">
        <v>76</v>
      </c>
    </row>
    <row r="21" spans="1:14">
      <c r="A21" s="305">
        <v>28</v>
      </c>
      <c r="B21" s="16">
        <v>4066</v>
      </c>
      <c r="C21" s="16" t="s">
        <v>112</v>
      </c>
      <c r="D21" s="306">
        <v>63492698</v>
      </c>
      <c r="E21" s="306">
        <v>63492698</v>
      </c>
      <c r="F21" s="16" t="s">
        <v>282</v>
      </c>
      <c r="G21" s="16" t="s">
        <v>283</v>
      </c>
      <c r="H21" s="35" t="s">
        <v>284</v>
      </c>
      <c r="I21" s="16" t="s">
        <v>159</v>
      </c>
      <c r="J21" s="16" t="s">
        <v>222</v>
      </c>
      <c r="K21" s="16" t="s">
        <v>222</v>
      </c>
      <c r="L21" s="16" t="s">
        <v>76</v>
      </c>
      <c r="M21" s="16" t="s">
        <v>76</v>
      </c>
      <c r="N21" s="307" t="s">
        <v>76</v>
      </c>
    </row>
    <row r="22" spans="1:14">
      <c r="A22" s="299">
        <v>29</v>
      </c>
      <c r="B22" s="300">
        <v>4066</v>
      </c>
      <c r="C22" s="301" t="s">
        <v>112</v>
      </c>
      <c r="D22" s="302">
        <v>49786170</v>
      </c>
      <c r="E22" s="302">
        <v>49786170</v>
      </c>
      <c r="F22" s="301" t="s">
        <v>290</v>
      </c>
      <c r="G22" s="300" t="s">
        <v>139</v>
      </c>
      <c r="H22" s="308" t="s">
        <v>140</v>
      </c>
      <c r="I22" s="300" t="s">
        <v>170</v>
      </c>
      <c r="J22" s="300" t="s">
        <v>293</v>
      </c>
      <c r="K22" s="300" t="s">
        <v>293</v>
      </c>
      <c r="L22" s="300" t="s">
        <v>76</v>
      </c>
      <c r="M22" s="300" t="s">
        <v>294</v>
      </c>
      <c r="N22" s="304" t="s">
        <v>295</v>
      </c>
    </row>
    <row r="23" spans="1:14">
      <c r="A23" s="305">
        <v>30</v>
      </c>
      <c r="B23" s="16">
        <v>4066</v>
      </c>
      <c r="C23" s="17" t="s">
        <v>112</v>
      </c>
      <c r="D23" s="306">
        <v>38259754</v>
      </c>
      <c r="E23" s="306">
        <v>38259754</v>
      </c>
      <c r="F23" s="17" t="s">
        <v>303</v>
      </c>
      <c r="G23" s="16" t="s">
        <v>251</v>
      </c>
      <c r="H23" s="21" t="s">
        <v>130</v>
      </c>
      <c r="I23" s="16" t="s">
        <v>181</v>
      </c>
      <c r="J23" s="16" t="s">
        <v>305</v>
      </c>
      <c r="K23" s="16" t="s">
        <v>305</v>
      </c>
      <c r="L23" s="16" t="s">
        <v>76</v>
      </c>
      <c r="M23" s="16" t="s">
        <v>76</v>
      </c>
      <c r="N23" s="307" t="s">
        <v>76</v>
      </c>
    </row>
    <row r="24" spans="1:14">
      <c r="A24" s="299">
        <v>31</v>
      </c>
      <c r="B24" s="300">
        <v>4066</v>
      </c>
      <c r="C24" s="301" t="s">
        <v>64</v>
      </c>
      <c r="D24" s="302">
        <v>79952051</v>
      </c>
      <c r="E24" s="302">
        <v>79952051</v>
      </c>
      <c r="F24" s="301" t="s">
        <v>310</v>
      </c>
      <c r="G24" s="300" t="s">
        <v>157</v>
      </c>
      <c r="H24" s="308" t="s">
        <v>158</v>
      </c>
      <c r="I24" s="300" t="s">
        <v>311</v>
      </c>
      <c r="J24" s="300" t="s">
        <v>312</v>
      </c>
      <c r="K24" s="300" t="s">
        <v>312</v>
      </c>
      <c r="L24" s="300" t="s">
        <v>76</v>
      </c>
      <c r="M24" s="300" t="s">
        <v>76</v>
      </c>
      <c r="N24" s="304" t="s">
        <v>76</v>
      </c>
    </row>
    <row r="25" spans="1:14">
      <c r="A25" s="305">
        <v>33</v>
      </c>
      <c r="B25" s="16">
        <v>4066</v>
      </c>
      <c r="C25" s="17" t="s">
        <v>112</v>
      </c>
      <c r="D25" s="306">
        <v>52518810</v>
      </c>
      <c r="E25" s="306">
        <v>52518810</v>
      </c>
      <c r="F25" s="17" t="s">
        <v>319</v>
      </c>
      <c r="G25" s="16" t="s">
        <v>139</v>
      </c>
      <c r="H25" s="35" t="s">
        <v>140</v>
      </c>
      <c r="I25" s="16" t="s">
        <v>170</v>
      </c>
      <c r="J25" s="16" t="s">
        <v>293</v>
      </c>
      <c r="K25" s="16" t="s">
        <v>293</v>
      </c>
      <c r="L25" s="16" t="s">
        <v>76</v>
      </c>
      <c r="M25" s="16" t="s">
        <v>76</v>
      </c>
      <c r="N25" s="307" t="s">
        <v>76</v>
      </c>
    </row>
    <row r="26" spans="1:14">
      <c r="A26" s="299">
        <v>34</v>
      </c>
      <c r="B26" s="300">
        <v>4066</v>
      </c>
      <c r="C26" s="301" t="s">
        <v>64</v>
      </c>
      <c r="D26" s="302">
        <v>80311560</v>
      </c>
      <c r="E26" s="302">
        <v>80311560</v>
      </c>
      <c r="F26" s="301" t="s">
        <v>323</v>
      </c>
      <c r="G26" s="300" t="s">
        <v>139</v>
      </c>
      <c r="H26" s="308" t="s">
        <v>140</v>
      </c>
      <c r="I26" s="300" t="s">
        <v>170</v>
      </c>
      <c r="J26" s="300" t="s">
        <v>324</v>
      </c>
      <c r="K26" s="300" t="s">
        <v>324</v>
      </c>
      <c r="L26" s="300" t="s">
        <v>76</v>
      </c>
      <c r="M26" s="300" t="s">
        <v>76</v>
      </c>
      <c r="N26" s="304" t="s">
        <v>76</v>
      </c>
    </row>
    <row r="27" spans="1:14">
      <c r="A27" s="305">
        <v>35</v>
      </c>
      <c r="B27" s="16">
        <v>4066</v>
      </c>
      <c r="C27" s="17" t="s">
        <v>112</v>
      </c>
      <c r="D27" s="306">
        <v>51944147</v>
      </c>
      <c r="E27" s="306">
        <v>51944147</v>
      </c>
      <c r="F27" s="17" t="s">
        <v>329</v>
      </c>
      <c r="G27" s="16" t="s">
        <v>139</v>
      </c>
      <c r="H27" s="35" t="s">
        <v>140</v>
      </c>
      <c r="I27" s="16" t="s">
        <v>259</v>
      </c>
      <c r="J27" s="16" t="s">
        <v>331</v>
      </c>
      <c r="K27" s="16" t="s">
        <v>331</v>
      </c>
      <c r="L27" s="16" t="s">
        <v>76</v>
      </c>
      <c r="M27" s="16" t="s">
        <v>76</v>
      </c>
      <c r="N27" s="307" t="s">
        <v>76</v>
      </c>
    </row>
    <row r="28" spans="1:14">
      <c r="A28" s="299">
        <v>36</v>
      </c>
      <c r="B28" s="300">
        <v>4066</v>
      </c>
      <c r="C28" s="301" t="s">
        <v>112</v>
      </c>
      <c r="D28" s="302">
        <v>1085246468</v>
      </c>
      <c r="E28" s="302">
        <v>1085246468</v>
      </c>
      <c r="F28" s="301" t="s">
        <v>336</v>
      </c>
      <c r="G28" s="300" t="s">
        <v>139</v>
      </c>
      <c r="H28" s="303" t="s">
        <v>140</v>
      </c>
      <c r="I28" s="300" t="s">
        <v>181</v>
      </c>
      <c r="J28" s="300" t="s">
        <v>338</v>
      </c>
      <c r="K28" s="300" t="s">
        <v>338</v>
      </c>
      <c r="L28" s="300" t="s">
        <v>339</v>
      </c>
      <c r="M28" s="300" t="s">
        <v>340</v>
      </c>
      <c r="N28" s="304" t="s">
        <v>341</v>
      </c>
    </row>
    <row r="29" spans="1:14">
      <c r="A29" s="305">
        <v>37</v>
      </c>
      <c r="B29" s="16">
        <v>4066</v>
      </c>
      <c r="C29" s="17" t="s">
        <v>64</v>
      </c>
      <c r="D29" s="306">
        <v>1075227619</v>
      </c>
      <c r="E29" s="306">
        <v>1075227619</v>
      </c>
      <c r="F29" s="17" t="s">
        <v>348</v>
      </c>
      <c r="G29" s="16" t="s">
        <v>350</v>
      </c>
      <c r="H29" s="35" t="s">
        <v>116</v>
      </c>
      <c r="I29" s="16" t="s">
        <v>170</v>
      </c>
      <c r="J29" s="16" t="s">
        <v>351</v>
      </c>
      <c r="K29" s="16" t="s">
        <v>351</v>
      </c>
      <c r="L29" s="16" t="s">
        <v>76</v>
      </c>
      <c r="M29" s="16" t="s">
        <v>76</v>
      </c>
      <c r="N29" s="307" t="s">
        <v>76</v>
      </c>
    </row>
    <row r="30" spans="1:14">
      <c r="A30" s="299">
        <v>38</v>
      </c>
      <c r="B30" s="300">
        <v>4066</v>
      </c>
      <c r="C30" s="301" t="s">
        <v>112</v>
      </c>
      <c r="D30" s="302">
        <v>1090378210</v>
      </c>
      <c r="E30" s="302">
        <v>1090378210</v>
      </c>
      <c r="F30" s="301" t="s">
        <v>356</v>
      </c>
      <c r="G30" s="300" t="s">
        <v>358</v>
      </c>
      <c r="H30" s="308" t="s">
        <v>284</v>
      </c>
      <c r="I30" s="300" t="s">
        <v>170</v>
      </c>
      <c r="J30" s="300" t="s">
        <v>231</v>
      </c>
      <c r="K30" s="300" t="s">
        <v>231</v>
      </c>
      <c r="L30" s="300" t="s">
        <v>145</v>
      </c>
      <c r="M30" s="300" t="s">
        <v>146</v>
      </c>
      <c r="N30" s="304" t="s">
        <v>147</v>
      </c>
    </row>
    <row r="31" spans="1:14">
      <c r="A31" s="305">
        <v>39</v>
      </c>
      <c r="B31" s="16">
        <v>4066</v>
      </c>
      <c r="C31" s="17" t="s">
        <v>112</v>
      </c>
      <c r="D31" s="306">
        <v>52227941</v>
      </c>
      <c r="E31" s="306">
        <v>52227941</v>
      </c>
      <c r="F31" s="17" t="s">
        <v>365</v>
      </c>
      <c r="G31" s="16" t="s">
        <v>367</v>
      </c>
      <c r="H31" s="21" t="s">
        <v>368</v>
      </c>
      <c r="I31" s="16" t="s">
        <v>181</v>
      </c>
      <c r="J31" s="16" t="s">
        <v>369</v>
      </c>
      <c r="K31" s="16" t="s">
        <v>369</v>
      </c>
      <c r="L31" s="16" t="s">
        <v>76</v>
      </c>
      <c r="M31" s="16" t="s">
        <v>76</v>
      </c>
      <c r="N31" s="307" t="s">
        <v>76</v>
      </c>
    </row>
    <row r="32" spans="1:14">
      <c r="A32" s="299">
        <v>40</v>
      </c>
      <c r="B32" s="300">
        <v>4066</v>
      </c>
      <c r="C32" s="301" t="s">
        <v>112</v>
      </c>
      <c r="D32" s="302">
        <v>51973370</v>
      </c>
      <c r="E32" s="302">
        <v>51973370</v>
      </c>
      <c r="F32" s="301" t="s">
        <v>375</v>
      </c>
      <c r="G32" s="300" t="s">
        <v>358</v>
      </c>
      <c r="H32" s="308" t="s">
        <v>284</v>
      </c>
      <c r="I32" s="300" t="s">
        <v>170</v>
      </c>
      <c r="J32" s="300" t="s">
        <v>377</v>
      </c>
      <c r="K32" s="300" t="s">
        <v>378</v>
      </c>
      <c r="L32" s="300" t="s">
        <v>76</v>
      </c>
      <c r="M32" s="300" t="s">
        <v>76</v>
      </c>
      <c r="N32" s="304" t="s">
        <v>76</v>
      </c>
    </row>
    <row r="33" spans="1:14">
      <c r="A33" s="305">
        <v>41</v>
      </c>
      <c r="B33" s="16">
        <v>4066</v>
      </c>
      <c r="C33" s="17" t="s">
        <v>112</v>
      </c>
      <c r="D33" s="306">
        <v>52517619</v>
      </c>
      <c r="E33" s="306">
        <v>52517619</v>
      </c>
      <c r="F33" s="17" t="s">
        <v>384</v>
      </c>
      <c r="G33" s="16" t="s">
        <v>358</v>
      </c>
      <c r="H33" s="35" t="s">
        <v>284</v>
      </c>
      <c r="I33" s="16" t="s">
        <v>170</v>
      </c>
      <c r="J33" s="16" t="s">
        <v>171</v>
      </c>
      <c r="K33" s="16" t="s">
        <v>171</v>
      </c>
      <c r="L33" s="16" t="s">
        <v>76</v>
      </c>
      <c r="M33" s="16" t="s">
        <v>76</v>
      </c>
      <c r="N33" s="307" t="s">
        <v>76</v>
      </c>
    </row>
    <row r="34" spans="1:14" ht="22.5">
      <c r="A34" s="299">
        <v>42</v>
      </c>
      <c r="B34" s="300">
        <v>4066</v>
      </c>
      <c r="C34" s="301" t="s">
        <v>64</v>
      </c>
      <c r="D34" s="302">
        <v>79372716</v>
      </c>
      <c r="E34" s="302">
        <v>79372716</v>
      </c>
      <c r="F34" s="301" t="s">
        <v>391</v>
      </c>
      <c r="G34" s="300" t="s">
        <v>139</v>
      </c>
      <c r="H34" s="303" t="s">
        <v>140</v>
      </c>
      <c r="I34" s="300" t="s">
        <v>181</v>
      </c>
      <c r="J34" s="309" t="s">
        <v>204</v>
      </c>
      <c r="K34" s="309" t="s">
        <v>204</v>
      </c>
      <c r="L34" s="300" t="s">
        <v>76</v>
      </c>
      <c r="M34" s="300" t="s">
        <v>76</v>
      </c>
      <c r="N34" s="304" t="s">
        <v>76</v>
      </c>
    </row>
    <row r="35" spans="1:14">
      <c r="A35" s="305">
        <v>43</v>
      </c>
      <c r="B35" s="16">
        <v>4066</v>
      </c>
      <c r="C35" s="17" t="s">
        <v>112</v>
      </c>
      <c r="D35" s="306">
        <v>59395552</v>
      </c>
      <c r="E35" s="306">
        <v>59395552</v>
      </c>
      <c r="F35" s="17" t="s">
        <v>397</v>
      </c>
      <c r="G35" s="16" t="s">
        <v>139</v>
      </c>
      <c r="H35" s="35" t="s">
        <v>140</v>
      </c>
      <c r="I35" s="16" t="s">
        <v>170</v>
      </c>
      <c r="J35" s="16" t="s">
        <v>351</v>
      </c>
      <c r="K35" s="16" t="s">
        <v>351</v>
      </c>
      <c r="L35" s="16" t="s">
        <v>76</v>
      </c>
      <c r="M35" s="16" t="s">
        <v>294</v>
      </c>
      <c r="N35" s="307" t="s">
        <v>295</v>
      </c>
    </row>
    <row r="36" spans="1:14">
      <c r="A36" s="299">
        <v>44</v>
      </c>
      <c r="B36" s="300">
        <v>4066</v>
      </c>
      <c r="C36" s="301" t="s">
        <v>64</v>
      </c>
      <c r="D36" s="302">
        <v>86070463</v>
      </c>
      <c r="E36" s="302">
        <v>86070463</v>
      </c>
      <c r="F36" s="301" t="s">
        <v>403</v>
      </c>
      <c r="G36" s="300" t="s">
        <v>139</v>
      </c>
      <c r="H36" s="308" t="s">
        <v>140</v>
      </c>
      <c r="I36" s="300" t="s">
        <v>170</v>
      </c>
      <c r="J36" s="300" t="s">
        <v>293</v>
      </c>
      <c r="K36" s="300" t="s">
        <v>293</v>
      </c>
      <c r="L36" s="300" t="s">
        <v>76</v>
      </c>
      <c r="M36" s="300" t="s">
        <v>76</v>
      </c>
      <c r="N36" s="304" t="s">
        <v>76</v>
      </c>
    </row>
    <row r="37" spans="1:14">
      <c r="A37" s="305">
        <v>45</v>
      </c>
      <c r="B37" s="16">
        <v>4066</v>
      </c>
      <c r="C37" s="17" t="s">
        <v>112</v>
      </c>
      <c r="D37" s="306">
        <v>42877065</v>
      </c>
      <c r="E37" s="306">
        <v>42877065</v>
      </c>
      <c r="F37" s="17" t="s">
        <v>410</v>
      </c>
      <c r="G37" s="16" t="s">
        <v>139</v>
      </c>
      <c r="H37" s="35" t="s">
        <v>140</v>
      </c>
      <c r="I37" s="16" t="s">
        <v>311</v>
      </c>
      <c r="J37" s="16" t="s">
        <v>312</v>
      </c>
      <c r="K37" s="16" t="s">
        <v>312</v>
      </c>
      <c r="L37" s="16" t="s">
        <v>339</v>
      </c>
      <c r="M37" s="16" t="s">
        <v>340</v>
      </c>
      <c r="N37" s="307" t="s">
        <v>341</v>
      </c>
    </row>
    <row r="38" spans="1:14">
      <c r="A38" s="299">
        <v>46</v>
      </c>
      <c r="B38" s="300">
        <v>4066</v>
      </c>
      <c r="C38" s="301" t="s">
        <v>112</v>
      </c>
      <c r="D38" s="302">
        <v>33675537</v>
      </c>
      <c r="E38" s="302">
        <v>33675537</v>
      </c>
      <c r="F38" s="301" t="s">
        <v>414</v>
      </c>
      <c r="G38" s="300" t="s">
        <v>139</v>
      </c>
      <c r="H38" s="308" t="s">
        <v>140</v>
      </c>
      <c r="I38" s="300" t="s">
        <v>170</v>
      </c>
      <c r="J38" s="300" t="s">
        <v>416</v>
      </c>
      <c r="K38" s="300" t="s">
        <v>416</v>
      </c>
      <c r="L38" s="300" t="s">
        <v>76</v>
      </c>
      <c r="M38" s="300" t="s">
        <v>76</v>
      </c>
      <c r="N38" s="304" t="s">
        <v>76</v>
      </c>
    </row>
    <row r="39" spans="1:14">
      <c r="A39" s="305">
        <v>47</v>
      </c>
      <c r="B39" s="16">
        <v>4066</v>
      </c>
      <c r="C39" s="17" t="s">
        <v>112</v>
      </c>
      <c r="D39" s="306">
        <v>56053452</v>
      </c>
      <c r="E39" s="306">
        <v>56053452</v>
      </c>
      <c r="F39" s="17" t="s">
        <v>420</v>
      </c>
      <c r="G39" s="16" t="s">
        <v>139</v>
      </c>
      <c r="H39" s="21" t="s">
        <v>140</v>
      </c>
      <c r="I39" s="16" t="s">
        <v>181</v>
      </c>
      <c r="J39" s="16" t="s">
        <v>182</v>
      </c>
      <c r="K39" s="16" t="s">
        <v>182</v>
      </c>
      <c r="L39" s="16" t="s">
        <v>421</v>
      </c>
      <c r="M39" s="16" t="s">
        <v>422</v>
      </c>
      <c r="N39" s="307" t="s">
        <v>423</v>
      </c>
    </row>
    <row r="40" spans="1:14">
      <c r="A40" s="299">
        <v>48</v>
      </c>
      <c r="B40" s="300">
        <v>4066</v>
      </c>
      <c r="C40" s="301" t="s">
        <v>112</v>
      </c>
      <c r="D40" s="302">
        <v>34602513</v>
      </c>
      <c r="E40" s="302">
        <v>34602513</v>
      </c>
      <c r="F40" s="301" t="s">
        <v>430</v>
      </c>
      <c r="G40" s="300" t="s">
        <v>139</v>
      </c>
      <c r="H40" s="308" t="s">
        <v>140</v>
      </c>
      <c r="I40" s="300" t="s">
        <v>170</v>
      </c>
      <c r="J40" s="300" t="s">
        <v>432</v>
      </c>
      <c r="K40" s="300" t="s">
        <v>432</v>
      </c>
      <c r="L40" s="300" t="s">
        <v>433</v>
      </c>
      <c r="M40" s="300" t="s">
        <v>434</v>
      </c>
      <c r="N40" s="304" t="s">
        <v>435</v>
      </c>
    </row>
    <row r="41" spans="1:14">
      <c r="A41" s="305">
        <v>49</v>
      </c>
      <c r="B41" s="16">
        <v>4066</v>
      </c>
      <c r="C41" s="17" t="s">
        <v>64</v>
      </c>
      <c r="D41" s="306">
        <v>80076501</v>
      </c>
      <c r="E41" s="306">
        <v>80076501</v>
      </c>
      <c r="F41" s="17" t="s">
        <v>442</v>
      </c>
      <c r="G41" s="16" t="s">
        <v>444</v>
      </c>
      <c r="H41" s="35" t="s">
        <v>116</v>
      </c>
      <c r="I41" s="16" t="s">
        <v>159</v>
      </c>
      <c r="J41" s="16" t="s">
        <v>445</v>
      </c>
      <c r="K41" s="16" t="s">
        <v>445</v>
      </c>
      <c r="L41" s="16" t="s">
        <v>76</v>
      </c>
      <c r="M41" s="16" t="s">
        <v>76</v>
      </c>
      <c r="N41" s="307" t="s">
        <v>76</v>
      </c>
    </row>
    <row r="42" spans="1:14">
      <c r="A42" s="299">
        <v>51</v>
      </c>
      <c r="B42" s="300">
        <v>4066</v>
      </c>
      <c r="C42" s="301" t="s">
        <v>64</v>
      </c>
      <c r="D42" s="302">
        <v>15505817</v>
      </c>
      <c r="E42" s="302">
        <v>15505817</v>
      </c>
      <c r="F42" s="301" t="s">
        <v>451</v>
      </c>
      <c r="G42" s="300" t="s">
        <v>454</v>
      </c>
      <c r="H42" s="303" t="s">
        <v>455</v>
      </c>
      <c r="I42" s="300" t="s">
        <v>181</v>
      </c>
      <c r="J42" s="300" t="s">
        <v>182</v>
      </c>
      <c r="K42" s="300" t="s">
        <v>182</v>
      </c>
      <c r="L42" s="300" t="s">
        <v>76</v>
      </c>
      <c r="M42" s="300" t="s">
        <v>76</v>
      </c>
      <c r="N42" s="304" t="s">
        <v>76</v>
      </c>
    </row>
    <row r="43" spans="1:14">
      <c r="A43" s="305">
        <v>53</v>
      </c>
      <c r="B43" s="16">
        <v>4066</v>
      </c>
      <c r="C43" s="17" t="s">
        <v>64</v>
      </c>
      <c r="D43" s="306">
        <v>79051858</v>
      </c>
      <c r="E43" s="306">
        <v>79051858</v>
      </c>
      <c r="F43" s="17" t="s">
        <v>460</v>
      </c>
      <c r="G43" s="16" t="s">
        <v>454</v>
      </c>
      <c r="H43" s="21" t="s">
        <v>455</v>
      </c>
      <c r="I43" s="16" t="s">
        <v>181</v>
      </c>
      <c r="J43" s="16" t="s">
        <v>182</v>
      </c>
      <c r="K43" s="16" t="s">
        <v>182</v>
      </c>
      <c r="L43" s="16" t="s">
        <v>463</v>
      </c>
      <c r="M43" s="16" t="s">
        <v>464</v>
      </c>
      <c r="N43" s="307" t="s">
        <v>465</v>
      </c>
    </row>
    <row r="44" spans="1:14">
      <c r="A44" s="299">
        <v>55</v>
      </c>
      <c r="B44" s="300">
        <v>4066</v>
      </c>
      <c r="C44" s="301" t="s">
        <v>64</v>
      </c>
      <c r="D44" s="302">
        <v>10174397</v>
      </c>
      <c r="E44" s="302">
        <v>10174397</v>
      </c>
      <c r="F44" s="301" t="s">
        <v>471</v>
      </c>
      <c r="G44" s="300" t="s">
        <v>454</v>
      </c>
      <c r="H44" s="308" t="s">
        <v>455</v>
      </c>
      <c r="I44" s="300" t="s">
        <v>170</v>
      </c>
      <c r="J44" s="300" t="s">
        <v>189</v>
      </c>
      <c r="K44" s="300" t="s">
        <v>189</v>
      </c>
      <c r="L44" s="300" t="s">
        <v>190</v>
      </c>
      <c r="M44" s="300" t="s">
        <v>191</v>
      </c>
      <c r="N44" s="304" t="s">
        <v>192</v>
      </c>
    </row>
    <row r="45" spans="1:14">
      <c r="A45" s="305">
        <v>57</v>
      </c>
      <c r="B45" s="16">
        <v>4066</v>
      </c>
      <c r="C45" s="17" t="s">
        <v>64</v>
      </c>
      <c r="D45" s="306">
        <v>14239882</v>
      </c>
      <c r="E45" s="306">
        <v>14239882</v>
      </c>
      <c r="F45" s="17" t="s">
        <v>475</v>
      </c>
      <c r="G45" s="16" t="s">
        <v>454</v>
      </c>
      <c r="H45" s="35" t="s">
        <v>455</v>
      </c>
      <c r="I45" s="16" t="s">
        <v>170</v>
      </c>
      <c r="J45" s="16" t="s">
        <v>477</v>
      </c>
      <c r="K45" s="16" t="s">
        <v>477</v>
      </c>
      <c r="L45" s="16" t="s">
        <v>478</v>
      </c>
      <c r="M45" s="16" t="s">
        <v>479</v>
      </c>
      <c r="N45" s="307" t="s">
        <v>480</v>
      </c>
    </row>
    <row r="46" spans="1:14">
      <c r="A46" s="299">
        <v>61</v>
      </c>
      <c r="B46" s="300">
        <v>4066</v>
      </c>
      <c r="C46" s="301" t="s">
        <v>64</v>
      </c>
      <c r="D46" s="302">
        <v>79057587</v>
      </c>
      <c r="E46" s="302">
        <v>79057587</v>
      </c>
      <c r="F46" s="301" t="s">
        <v>485</v>
      </c>
      <c r="G46" s="300" t="s">
        <v>487</v>
      </c>
      <c r="H46" s="303" t="s">
        <v>455</v>
      </c>
      <c r="I46" s="300" t="s">
        <v>181</v>
      </c>
      <c r="J46" s="300" t="s">
        <v>182</v>
      </c>
      <c r="K46" s="300" t="s">
        <v>182</v>
      </c>
      <c r="L46" s="300" t="s">
        <v>76</v>
      </c>
      <c r="M46" s="300" t="s">
        <v>76</v>
      </c>
      <c r="N46" s="304" t="s">
        <v>76</v>
      </c>
    </row>
    <row r="47" spans="1:14">
      <c r="A47" s="305">
        <v>64</v>
      </c>
      <c r="B47" s="16">
        <v>4066</v>
      </c>
      <c r="C47" s="17" t="s">
        <v>64</v>
      </c>
      <c r="D47" s="306">
        <v>72132728</v>
      </c>
      <c r="E47" s="306">
        <v>72132728</v>
      </c>
      <c r="F47" s="17" t="s">
        <v>494</v>
      </c>
      <c r="G47" s="16" t="s">
        <v>487</v>
      </c>
      <c r="H47" s="35" t="s">
        <v>455</v>
      </c>
      <c r="I47" s="16" t="s">
        <v>170</v>
      </c>
      <c r="J47" s="16" t="s">
        <v>432</v>
      </c>
      <c r="K47" s="16" t="s">
        <v>432</v>
      </c>
      <c r="L47" s="16" t="s">
        <v>433</v>
      </c>
      <c r="M47" s="16" t="s">
        <v>496</v>
      </c>
      <c r="N47" s="307" t="s">
        <v>497</v>
      </c>
    </row>
    <row r="48" spans="1:14">
      <c r="A48" s="299">
        <v>66</v>
      </c>
      <c r="B48" s="300">
        <v>4066</v>
      </c>
      <c r="C48" s="301" t="s">
        <v>64</v>
      </c>
      <c r="D48" s="302">
        <v>9143519</v>
      </c>
      <c r="E48" s="302">
        <v>9143519</v>
      </c>
      <c r="F48" s="301" t="s">
        <v>503</v>
      </c>
      <c r="G48" s="300" t="s">
        <v>487</v>
      </c>
      <c r="H48" s="303" t="s">
        <v>455</v>
      </c>
      <c r="I48" s="300" t="s">
        <v>181</v>
      </c>
      <c r="J48" s="300" t="s">
        <v>182</v>
      </c>
      <c r="K48" s="300" t="s">
        <v>182</v>
      </c>
      <c r="L48" s="300" t="s">
        <v>190</v>
      </c>
      <c r="M48" s="300" t="s">
        <v>191</v>
      </c>
      <c r="N48" s="304" t="s">
        <v>192</v>
      </c>
    </row>
    <row r="49" spans="1:14">
      <c r="A49" s="305">
        <v>67</v>
      </c>
      <c r="B49" s="16">
        <v>4066</v>
      </c>
      <c r="C49" s="17" t="s">
        <v>112</v>
      </c>
      <c r="D49" s="306">
        <v>30721796</v>
      </c>
      <c r="E49" s="306">
        <v>30721796</v>
      </c>
      <c r="F49" s="17" t="s">
        <v>507</v>
      </c>
      <c r="G49" s="16" t="s">
        <v>487</v>
      </c>
      <c r="H49" s="21" t="s">
        <v>455</v>
      </c>
      <c r="I49" s="16" t="s">
        <v>181</v>
      </c>
      <c r="J49" s="16" t="s">
        <v>182</v>
      </c>
      <c r="K49" s="16" t="s">
        <v>182</v>
      </c>
      <c r="L49" s="16" t="s">
        <v>463</v>
      </c>
      <c r="M49" s="16" t="s">
        <v>510</v>
      </c>
      <c r="N49" s="307" t="s">
        <v>511</v>
      </c>
    </row>
    <row r="50" spans="1:14">
      <c r="A50" s="299">
        <v>69</v>
      </c>
      <c r="B50" s="300">
        <v>4066</v>
      </c>
      <c r="C50" s="301" t="s">
        <v>64</v>
      </c>
      <c r="D50" s="302">
        <v>10272278</v>
      </c>
      <c r="E50" s="302">
        <v>10272278</v>
      </c>
      <c r="F50" s="301" t="s">
        <v>517</v>
      </c>
      <c r="G50" s="300" t="s">
        <v>487</v>
      </c>
      <c r="H50" s="308" t="s">
        <v>455</v>
      </c>
      <c r="I50" s="300" t="s">
        <v>170</v>
      </c>
      <c r="J50" s="300" t="s">
        <v>519</v>
      </c>
      <c r="K50" s="300" t="s">
        <v>519</v>
      </c>
      <c r="L50" s="300" t="s">
        <v>339</v>
      </c>
      <c r="M50" s="300" t="s">
        <v>340</v>
      </c>
      <c r="N50" s="304" t="s">
        <v>341</v>
      </c>
    </row>
    <row r="51" spans="1:14">
      <c r="A51" s="305">
        <v>70</v>
      </c>
      <c r="B51" s="16">
        <v>4066</v>
      </c>
      <c r="C51" s="17" t="s">
        <v>64</v>
      </c>
      <c r="D51" s="306">
        <v>10276995</v>
      </c>
      <c r="E51" s="306">
        <v>10276995</v>
      </c>
      <c r="F51" s="17" t="s">
        <v>524</v>
      </c>
      <c r="G51" s="16" t="s">
        <v>525</v>
      </c>
      <c r="H51" s="35" t="s">
        <v>455</v>
      </c>
      <c r="I51" s="16" t="s">
        <v>170</v>
      </c>
      <c r="J51" s="16" t="s">
        <v>519</v>
      </c>
      <c r="K51" s="16" t="s">
        <v>519</v>
      </c>
      <c r="L51" s="16" t="s">
        <v>339</v>
      </c>
      <c r="M51" s="16" t="s">
        <v>340</v>
      </c>
      <c r="N51" s="307" t="s">
        <v>341</v>
      </c>
    </row>
    <row r="52" spans="1:14">
      <c r="A52" s="299">
        <v>75</v>
      </c>
      <c r="B52" s="300">
        <v>4066</v>
      </c>
      <c r="C52" s="301" t="s">
        <v>64</v>
      </c>
      <c r="D52" s="302">
        <v>18926885</v>
      </c>
      <c r="E52" s="302">
        <v>18926885</v>
      </c>
      <c r="F52" s="301" t="s">
        <v>530</v>
      </c>
      <c r="G52" s="300" t="s">
        <v>525</v>
      </c>
      <c r="H52" s="308" t="s">
        <v>455</v>
      </c>
      <c r="I52" s="300" t="s">
        <v>170</v>
      </c>
      <c r="J52" s="300" t="s">
        <v>531</v>
      </c>
      <c r="K52" s="300" t="s">
        <v>531</v>
      </c>
      <c r="L52" s="300" t="s">
        <v>421</v>
      </c>
      <c r="M52" s="300" t="s">
        <v>422</v>
      </c>
      <c r="N52" s="304" t="s">
        <v>423</v>
      </c>
    </row>
    <row r="53" spans="1:14">
      <c r="A53" s="305">
        <v>76</v>
      </c>
      <c r="B53" s="16">
        <v>4066</v>
      </c>
      <c r="C53" s="17" t="s">
        <v>64</v>
      </c>
      <c r="D53" s="306">
        <v>1005476407</v>
      </c>
      <c r="E53" s="306">
        <v>1005476407</v>
      </c>
      <c r="F53" s="17" t="s">
        <v>537</v>
      </c>
      <c r="G53" s="16" t="s">
        <v>525</v>
      </c>
      <c r="H53" s="35" t="s">
        <v>455</v>
      </c>
      <c r="I53" s="16" t="s">
        <v>170</v>
      </c>
      <c r="J53" s="16" t="s">
        <v>538</v>
      </c>
      <c r="K53" s="16" t="s">
        <v>538</v>
      </c>
      <c r="L53" s="16" t="s">
        <v>76</v>
      </c>
      <c r="M53" s="16" t="s">
        <v>76</v>
      </c>
      <c r="N53" s="307" t="s">
        <v>76</v>
      </c>
    </row>
    <row r="54" spans="1:14">
      <c r="A54" s="299">
        <v>78</v>
      </c>
      <c r="B54" s="300">
        <v>4066</v>
      </c>
      <c r="C54" s="301" t="s">
        <v>64</v>
      </c>
      <c r="D54" s="302">
        <v>85458347</v>
      </c>
      <c r="E54" s="302">
        <v>85458347</v>
      </c>
      <c r="F54" s="301" t="s">
        <v>542</v>
      </c>
      <c r="G54" s="300" t="s">
        <v>525</v>
      </c>
      <c r="H54" s="303" t="s">
        <v>455</v>
      </c>
      <c r="I54" s="300" t="s">
        <v>181</v>
      </c>
      <c r="J54" s="300" t="s">
        <v>182</v>
      </c>
      <c r="K54" s="300" t="s">
        <v>182</v>
      </c>
      <c r="L54" s="300" t="s">
        <v>421</v>
      </c>
      <c r="M54" s="300" t="s">
        <v>544</v>
      </c>
      <c r="N54" s="304" t="s">
        <v>545</v>
      </c>
    </row>
    <row r="55" spans="1:14">
      <c r="A55" s="305">
        <v>79</v>
      </c>
      <c r="B55" s="16">
        <v>4066</v>
      </c>
      <c r="C55" s="17" t="s">
        <v>64</v>
      </c>
      <c r="D55" s="306">
        <v>1065640278</v>
      </c>
      <c r="E55" s="306">
        <v>1065640278</v>
      </c>
      <c r="F55" s="17" t="s">
        <v>550</v>
      </c>
      <c r="G55" s="16" t="s">
        <v>525</v>
      </c>
      <c r="H55" s="35" t="s">
        <v>455</v>
      </c>
      <c r="I55" s="16" t="s">
        <v>170</v>
      </c>
      <c r="J55" s="16" t="s">
        <v>531</v>
      </c>
      <c r="K55" s="16" t="s">
        <v>531</v>
      </c>
      <c r="L55" s="16" t="s">
        <v>421</v>
      </c>
      <c r="M55" s="16" t="s">
        <v>422</v>
      </c>
      <c r="N55" s="307" t="s">
        <v>423</v>
      </c>
    </row>
    <row r="56" spans="1:14">
      <c r="A56" s="299">
        <v>80</v>
      </c>
      <c r="B56" s="300">
        <v>4066</v>
      </c>
      <c r="C56" s="301" t="s">
        <v>64</v>
      </c>
      <c r="D56" s="302">
        <v>91270273</v>
      </c>
      <c r="E56" s="302">
        <v>91270273</v>
      </c>
      <c r="F56" s="301" t="s">
        <v>556</v>
      </c>
      <c r="G56" s="300" t="s">
        <v>525</v>
      </c>
      <c r="H56" s="308" t="s">
        <v>455</v>
      </c>
      <c r="I56" s="300" t="s">
        <v>170</v>
      </c>
      <c r="J56" s="300" t="s">
        <v>231</v>
      </c>
      <c r="K56" s="300" t="s">
        <v>231</v>
      </c>
      <c r="L56" s="300" t="s">
        <v>145</v>
      </c>
      <c r="M56" s="300" t="s">
        <v>558</v>
      </c>
      <c r="N56" s="304" t="s">
        <v>559</v>
      </c>
    </row>
    <row r="57" spans="1:14">
      <c r="A57" s="305">
        <v>81</v>
      </c>
      <c r="B57" s="16">
        <v>4066</v>
      </c>
      <c r="C57" s="17" t="s">
        <v>64</v>
      </c>
      <c r="D57" s="306">
        <v>88214795</v>
      </c>
      <c r="E57" s="306">
        <v>88214795</v>
      </c>
      <c r="F57" s="17" t="s">
        <v>566</v>
      </c>
      <c r="G57" s="16" t="s">
        <v>525</v>
      </c>
      <c r="H57" s="35" t="s">
        <v>455</v>
      </c>
      <c r="I57" s="16" t="s">
        <v>170</v>
      </c>
      <c r="J57" s="16" t="s">
        <v>231</v>
      </c>
      <c r="K57" s="16" t="s">
        <v>231</v>
      </c>
      <c r="L57" s="16" t="s">
        <v>145</v>
      </c>
      <c r="M57" s="16" t="s">
        <v>146</v>
      </c>
      <c r="N57" s="307" t="s">
        <v>147</v>
      </c>
    </row>
    <row r="58" spans="1:14">
      <c r="A58" s="299">
        <v>82</v>
      </c>
      <c r="B58" s="300">
        <v>4066</v>
      </c>
      <c r="C58" s="301" t="s">
        <v>112</v>
      </c>
      <c r="D58" s="302">
        <v>34570009</v>
      </c>
      <c r="E58" s="302">
        <v>34570009</v>
      </c>
      <c r="F58" s="301" t="s">
        <v>572</v>
      </c>
      <c r="G58" s="300" t="s">
        <v>525</v>
      </c>
      <c r="H58" s="308" t="s">
        <v>455</v>
      </c>
      <c r="I58" s="300" t="s">
        <v>170</v>
      </c>
      <c r="J58" s="300" t="s">
        <v>574</v>
      </c>
      <c r="K58" s="300" t="s">
        <v>574</v>
      </c>
      <c r="L58" s="300" t="s">
        <v>463</v>
      </c>
      <c r="M58" s="300" t="s">
        <v>464</v>
      </c>
      <c r="N58" s="304" t="s">
        <v>465</v>
      </c>
    </row>
    <row r="59" spans="1:14">
      <c r="A59" s="305">
        <v>85</v>
      </c>
      <c r="B59" s="16">
        <v>4066</v>
      </c>
      <c r="C59" s="17" t="s">
        <v>64</v>
      </c>
      <c r="D59" s="306">
        <v>9267862</v>
      </c>
      <c r="E59" s="306">
        <v>9267862</v>
      </c>
      <c r="F59" s="17" t="s">
        <v>579</v>
      </c>
      <c r="G59" s="16" t="s">
        <v>525</v>
      </c>
      <c r="H59" s="35" t="s">
        <v>455</v>
      </c>
      <c r="I59" s="16" t="s">
        <v>170</v>
      </c>
      <c r="J59" s="16" t="s">
        <v>531</v>
      </c>
      <c r="K59" s="16" t="s">
        <v>531</v>
      </c>
      <c r="L59" s="16" t="s">
        <v>421</v>
      </c>
      <c r="M59" s="16" t="s">
        <v>581</v>
      </c>
      <c r="N59" s="307" t="s">
        <v>582</v>
      </c>
    </row>
    <row r="60" spans="1:14">
      <c r="A60" s="299">
        <v>86</v>
      </c>
      <c r="B60" s="300">
        <v>4066</v>
      </c>
      <c r="C60" s="301" t="s">
        <v>64</v>
      </c>
      <c r="D60" s="302">
        <v>91279617</v>
      </c>
      <c r="E60" s="302">
        <v>91279617</v>
      </c>
      <c r="F60" s="301" t="s">
        <v>587</v>
      </c>
      <c r="G60" s="300" t="s">
        <v>525</v>
      </c>
      <c r="H60" s="308" t="s">
        <v>455</v>
      </c>
      <c r="I60" s="300" t="s">
        <v>170</v>
      </c>
      <c r="J60" s="300" t="s">
        <v>432</v>
      </c>
      <c r="K60" s="300" t="s">
        <v>432</v>
      </c>
      <c r="L60" s="300" t="s">
        <v>433</v>
      </c>
      <c r="M60" s="300" t="s">
        <v>496</v>
      </c>
      <c r="N60" s="304" t="s">
        <v>497</v>
      </c>
    </row>
    <row r="61" spans="1:14">
      <c r="A61" s="305">
        <v>87</v>
      </c>
      <c r="B61" s="16">
        <v>4066</v>
      </c>
      <c r="C61" s="17" t="s">
        <v>64</v>
      </c>
      <c r="D61" s="306">
        <v>91291574</v>
      </c>
      <c r="E61" s="306">
        <v>91291574</v>
      </c>
      <c r="F61" s="17" t="s">
        <v>592</v>
      </c>
      <c r="G61" s="16" t="s">
        <v>525</v>
      </c>
      <c r="H61" s="21" t="s">
        <v>455</v>
      </c>
      <c r="I61" s="16" t="s">
        <v>181</v>
      </c>
      <c r="J61" s="16" t="s">
        <v>182</v>
      </c>
      <c r="K61" s="16" t="s">
        <v>182</v>
      </c>
      <c r="L61" s="16" t="s">
        <v>145</v>
      </c>
      <c r="M61" s="16" t="s">
        <v>558</v>
      </c>
      <c r="N61" s="307" t="s">
        <v>559</v>
      </c>
    </row>
    <row r="62" spans="1:14">
      <c r="A62" s="299">
        <v>91</v>
      </c>
      <c r="B62" s="300">
        <v>4066</v>
      </c>
      <c r="C62" s="301" t="s">
        <v>112</v>
      </c>
      <c r="D62" s="302">
        <v>52710738</v>
      </c>
      <c r="E62" s="302">
        <v>52710738</v>
      </c>
      <c r="F62" s="301" t="s">
        <v>601</v>
      </c>
      <c r="G62" s="300" t="s">
        <v>603</v>
      </c>
      <c r="H62" s="303" t="s">
        <v>455</v>
      </c>
      <c r="I62" s="300" t="s">
        <v>181</v>
      </c>
      <c r="J62" s="300" t="s">
        <v>369</v>
      </c>
      <c r="K62" s="300" t="s">
        <v>369</v>
      </c>
      <c r="L62" s="300" t="s">
        <v>76</v>
      </c>
      <c r="M62" s="300" t="s">
        <v>76</v>
      </c>
      <c r="N62" s="304" t="s">
        <v>76</v>
      </c>
    </row>
    <row r="63" spans="1:14">
      <c r="A63" s="305">
        <v>92</v>
      </c>
      <c r="B63" s="16">
        <v>4066</v>
      </c>
      <c r="C63" s="17" t="s">
        <v>64</v>
      </c>
      <c r="D63" s="306">
        <v>9818897</v>
      </c>
      <c r="E63" s="306">
        <v>9818897</v>
      </c>
      <c r="F63" s="17" t="s">
        <v>607</v>
      </c>
      <c r="G63" s="16" t="s">
        <v>603</v>
      </c>
      <c r="H63" s="35" t="s">
        <v>455</v>
      </c>
      <c r="I63" s="16" t="s">
        <v>170</v>
      </c>
      <c r="J63" s="16" t="s">
        <v>432</v>
      </c>
      <c r="K63" s="16" t="s">
        <v>432</v>
      </c>
      <c r="L63" s="16" t="s">
        <v>433</v>
      </c>
      <c r="M63" s="16" t="s">
        <v>496</v>
      </c>
      <c r="N63" s="307" t="s">
        <v>497</v>
      </c>
    </row>
    <row r="64" spans="1:14">
      <c r="A64" s="299">
        <v>93</v>
      </c>
      <c r="B64" s="300">
        <v>4066</v>
      </c>
      <c r="C64" s="301" t="s">
        <v>64</v>
      </c>
      <c r="D64" s="302">
        <v>91495440</v>
      </c>
      <c r="E64" s="302">
        <v>91495440</v>
      </c>
      <c r="F64" s="301" t="s">
        <v>612</v>
      </c>
      <c r="G64" s="300" t="s">
        <v>603</v>
      </c>
      <c r="H64" s="303" t="s">
        <v>455</v>
      </c>
      <c r="I64" s="300" t="s">
        <v>181</v>
      </c>
      <c r="J64" s="300" t="s">
        <v>369</v>
      </c>
      <c r="K64" s="300" t="s">
        <v>369</v>
      </c>
      <c r="L64" s="300" t="s">
        <v>145</v>
      </c>
      <c r="M64" s="300" t="s">
        <v>558</v>
      </c>
      <c r="N64" s="304" t="s">
        <v>559</v>
      </c>
    </row>
    <row r="65" spans="1:14">
      <c r="A65" s="305">
        <v>94</v>
      </c>
      <c r="B65" s="16">
        <v>4066</v>
      </c>
      <c r="C65" s="17" t="s">
        <v>64</v>
      </c>
      <c r="D65" s="306">
        <v>93405786</v>
      </c>
      <c r="E65" s="306">
        <v>93405786</v>
      </c>
      <c r="F65" s="17" t="s">
        <v>617</v>
      </c>
      <c r="G65" s="16" t="s">
        <v>603</v>
      </c>
      <c r="H65" s="35" t="s">
        <v>455</v>
      </c>
      <c r="I65" s="16" t="s">
        <v>170</v>
      </c>
      <c r="J65" s="16" t="s">
        <v>477</v>
      </c>
      <c r="K65" s="16" t="s">
        <v>477</v>
      </c>
      <c r="L65" s="16" t="s">
        <v>478</v>
      </c>
      <c r="M65" s="16" t="s">
        <v>479</v>
      </c>
      <c r="N65" s="307" t="s">
        <v>480</v>
      </c>
    </row>
    <row r="66" spans="1:14">
      <c r="A66" s="299">
        <v>95</v>
      </c>
      <c r="B66" s="300">
        <v>4066</v>
      </c>
      <c r="C66" s="301" t="s">
        <v>112</v>
      </c>
      <c r="D66" s="302">
        <v>52226306</v>
      </c>
      <c r="E66" s="302">
        <v>52226306</v>
      </c>
      <c r="F66" s="301" t="s">
        <v>621</v>
      </c>
      <c r="G66" s="300" t="s">
        <v>603</v>
      </c>
      <c r="H66" s="303" t="s">
        <v>455</v>
      </c>
      <c r="I66" s="300" t="s">
        <v>181</v>
      </c>
      <c r="J66" s="300" t="s">
        <v>182</v>
      </c>
      <c r="K66" s="300" t="s">
        <v>182</v>
      </c>
      <c r="L66" s="300" t="s">
        <v>478</v>
      </c>
      <c r="M66" s="300" t="s">
        <v>479</v>
      </c>
      <c r="N66" s="304" t="s">
        <v>480</v>
      </c>
    </row>
    <row r="67" spans="1:14">
      <c r="A67" s="305">
        <v>96</v>
      </c>
      <c r="B67" s="16">
        <v>4066</v>
      </c>
      <c r="C67" s="17" t="s">
        <v>64</v>
      </c>
      <c r="D67" s="306">
        <v>71756162</v>
      </c>
      <c r="E67" s="306">
        <v>71756162</v>
      </c>
      <c r="F67" s="17" t="s">
        <v>628</v>
      </c>
      <c r="G67" s="16" t="s">
        <v>603</v>
      </c>
      <c r="H67" s="35" t="s">
        <v>455</v>
      </c>
      <c r="I67" s="16" t="s">
        <v>170</v>
      </c>
      <c r="J67" s="16" t="s">
        <v>519</v>
      </c>
      <c r="K67" s="16" t="s">
        <v>519</v>
      </c>
      <c r="L67" s="16" t="s">
        <v>339</v>
      </c>
      <c r="M67" s="16" t="s">
        <v>630</v>
      </c>
      <c r="N67" s="307" t="s">
        <v>341</v>
      </c>
    </row>
    <row r="68" spans="1:14">
      <c r="A68" s="299">
        <v>97</v>
      </c>
      <c r="B68" s="300">
        <v>4066</v>
      </c>
      <c r="C68" s="301" t="s">
        <v>64</v>
      </c>
      <c r="D68" s="302">
        <v>80018165</v>
      </c>
      <c r="E68" s="302">
        <v>80018165</v>
      </c>
      <c r="F68" s="301" t="s">
        <v>635</v>
      </c>
      <c r="G68" s="300" t="s">
        <v>603</v>
      </c>
      <c r="H68" s="303" t="s">
        <v>455</v>
      </c>
      <c r="I68" s="300" t="s">
        <v>181</v>
      </c>
      <c r="J68" s="300" t="s">
        <v>182</v>
      </c>
      <c r="K68" s="300" t="s">
        <v>182</v>
      </c>
      <c r="L68" s="300" t="s">
        <v>339</v>
      </c>
      <c r="M68" s="300" t="s">
        <v>340</v>
      </c>
      <c r="N68" s="304" t="s">
        <v>341</v>
      </c>
    </row>
    <row r="69" spans="1:14">
      <c r="A69" s="305">
        <v>98</v>
      </c>
      <c r="B69" s="16">
        <v>4066</v>
      </c>
      <c r="C69" s="17" t="s">
        <v>64</v>
      </c>
      <c r="D69" s="306">
        <v>94316893</v>
      </c>
      <c r="E69" s="306">
        <v>94316893</v>
      </c>
      <c r="F69" s="17" t="s">
        <v>639</v>
      </c>
      <c r="G69" s="16" t="s">
        <v>603</v>
      </c>
      <c r="H69" s="21" t="s">
        <v>455</v>
      </c>
      <c r="I69" s="16" t="s">
        <v>181</v>
      </c>
      <c r="J69" s="16" t="s">
        <v>182</v>
      </c>
      <c r="K69" s="16" t="s">
        <v>182</v>
      </c>
      <c r="L69" s="16" t="s">
        <v>463</v>
      </c>
      <c r="M69" s="16" t="s">
        <v>510</v>
      </c>
      <c r="N69" s="307" t="s">
        <v>511</v>
      </c>
    </row>
    <row r="70" spans="1:14">
      <c r="A70" s="299">
        <v>99</v>
      </c>
      <c r="B70" s="300">
        <v>4066</v>
      </c>
      <c r="C70" s="301" t="s">
        <v>64</v>
      </c>
      <c r="D70" s="302">
        <v>92522468</v>
      </c>
      <c r="E70" s="302">
        <v>92522468</v>
      </c>
      <c r="F70" s="301" t="s">
        <v>643</v>
      </c>
      <c r="G70" s="300" t="s">
        <v>603</v>
      </c>
      <c r="H70" s="308" t="s">
        <v>455</v>
      </c>
      <c r="I70" s="300" t="s">
        <v>170</v>
      </c>
      <c r="J70" s="300" t="s">
        <v>293</v>
      </c>
      <c r="K70" s="300" t="s">
        <v>293</v>
      </c>
      <c r="L70" s="300" t="s">
        <v>190</v>
      </c>
      <c r="M70" s="300" t="s">
        <v>645</v>
      </c>
      <c r="N70" s="304" t="s">
        <v>646</v>
      </c>
    </row>
    <row r="71" spans="1:14">
      <c r="A71" s="305">
        <v>100</v>
      </c>
      <c r="B71" s="16">
        <v>4066</v>
      </c>
      <c r="C71" s="17" t="s">
        <v>64</v>
      </c>
      <c r="D71" s="306">
        <v>71940803</v>
      </c>
      <c r="E71" s="306">
        <v>71940803</v>
      </c>
      <c r="F71" s="17" t="s">
        <v>650</v>
      </c>
      <c r="G71" s="16" t="s">
        <v>603</v>
      </c>
      <c r="H71" s="21" t="s">
        <v>455</v>
      </c>
      <c r="I71" s="16" t="s">
        <v>181</v>
      </c>
      <c r="J71" s="16" t="s">
        <v>182</v>
      </c>
      <c r="K71" s="16" t="s">
        <v>182</v>
      </c>
      <c r="L71" s="16" t="s">
        <v>339</v>
      </c>
      <c r="M71" s="16" t="s">
        <v>630</v>
      </c>
      <c r="N71" s="307" t="s">
        <v>341</v>
      </c>
    </row>
    <row r="72" spans="1:14">
      <c r="A72" s="299">
        <v>101</v>
      </c>
      <c r="B72" s="300">
        <v>4066</v>
      </c>
      <c r="C72" s="301" t="s">
        <v>64</v>
      </c>
      <c r="D72" s="302">
        <v>79487552</v>
      </c>
      <c r="E72" s="302">
        <v>79487552</v>
      </c>
      <c r="F72" s="301" t="s">
        <v>654</v>
      </c>
      <c r="G72" s="300" t="s">
        <v>603</v>
      </c>
      <c r="H72" s="308" t="s">
        <v>455</v>
      </c>
      <c r="I72" s="300" t="s">
        <v>170</v>
      </c>
      <c r="J72" s="300" t="s">
        <v>656</v>
      </c>
      <c r="K72" s="300" t="s">
        <v>656</v>
      </c>
      <c r="L72" s="300" t="s">
        <v>76</v>
      </c>
      <c r="M72" s="300" t="s">
        <v>76</v>
      </c>
      <c r="N72" s="304" t="s">
        <v>76</v>
      </c>
    </row>
    <row r="73" spans="1:14">
      <c r="A73" s="305">
        <v>102</v>
      </c>
      <c r="B73" s="16">
        <v>4066</v>
      </c>
      <c r="C73" s="17" t="s">
        <v>64</v>
      </c>
      <c r="D73" s="306">
        <v>79620754</v>
      </c>
      <c r="E73" s="306">
        <v>79620754</v>
      </c>
      <c r="F73" s="17" t="s">
        <v>660</v>
      </c>
      <c r="G73" s="16" t="s">
        <v>603</v>
      </c>
      <c r="H73" s="35" t="s">
        <v>455</v>
      </c>
      <c r="I73" s="16" t="s">
        <v>170</v>
      </c>
      <c r="J73" s="16" t="s">
        <v>432</v>
      </c>
      <c r="K73" s="16" t="s">
        <v>432</v>
      </c>
      <c r="L73" s="16" t="s">
        <v>433</v>
      </c>
      <c r="M73" s="16" t="s">
        <v>662</v>
      </c>
      <c r="N73" s="307" t="s">
        <v>663</v>
      </c>
    </row>
    <row r="74" spans="1:14">
      <c r="A74" s="299">
        <v>103</v>
      </c>
      <c r="B74" s="300">
        <v>4066</v>
      </c>
      <c r="C74" s="301" t="s">
        <v>64</v>
      </c>
      <c r="D74" s="302">
        <v>74811681</v>
      </c>
      <c r="E74" s="302">
        <v>74811681</v>
      </c>
      <c r="F74" s="301" t="s">
        <v>668</v>
      </c>
      <c r="G74" s="300" t="s">
        <v>603</v>
      </c>
      <c r="H74" s="308" t="s">
        <v>455</v>
      </c>
      <c r="I74" s="300" t="s">
        <v>170</v>
      </c>
      <c r="J74" s="300" t="s">
        <v>670</v>
      </c>
      <c r="K74" s="300" t="s">
        <v>670</v>
      </c>
      <c r="L74" s="300" t="s">
        <v>671</v>
      </c>
      <c r="M74" s="300" t="s">
        <v>672</v>
      </c>
      <c r="N74" s="304" t="s">
        <v>673</v>
      </c>
    </row>
    <row r="75" spans="1:14">
      <c r="A75" s="305">
        <v>104</v>
      </c>
      <c r="B75" s="16">
        <v>4066</v>
      </c>
      <c r="C75" s="17" t="s">
        <v>64</v>
      </c>
      <c r="D75" s="306">
        <v>5823362</v>
      </c>
      <c r="E75" s="306">
        <v>5823362</v>
      </c>
      <c r="F75" s="17" t="s">
        <v>678</v>
      </c>
      <c r="G75" s="16" t="s">
        <v>603</v>
      </c>
      <c r="H75" s="21" t="s">
        <v>455</v>
      </c>
      <c r="I75" s="16" t="s">
        <v>181</v>
      </c>
      <c r="J75" s="16" t="s">
        <v>182</v>
      </c>
      <c r="K75" s="16" t="s">
        <v>182</v>
      </c>
      <c r="L75" s="16" t="s">
        <v>478</v>
      </c>
      <c r="M75" s="16" t="s">
        <v>479</v>
      </c>
      <c r="N75" s="307" t="s">
        <v>480</v>
      </c>
    </row>
    <row r="76" spans="1:14">
      <c r="A76" s="299">
        <v>105</v>
      </c>
      <c r="B76" s="300">
        <v>4066</v>
      </c>
      <c r="C76" s="301" t="s">
        <v>112</v>
      </c>
      <c r="D76" s="302">
        <v>52218150</v>
      </c>
      <c r="E76" s="302">
        <v>52218150</v>
      </c>
      <c r="F76" s="301" t="s">
        <v>683</v>
      </c>
      <c r="G76" s="300" t="s">
        <v>603</v>
      </c>
      <c r="H76" s="303" t="s">
        <v>455</v>
      </c>
      <c r="I76" s="300" t="s">
        <v>181</v>
      </c>
      <c r="J76" s="300" t="s">
        <v>685</v>
      </c>
      <c r="K76" s="300" t="s">
        <v>685</v>
      </c>
      <c r="L76" s="300" t="s">
        <v>76</v>
      </c>
      <c r="M76" s="300" t="s">
        <v>76</v>
      </c>
      <c r="N76" s="304" t="s">
        <v>76</v>
      </c>
    </row>
    <row r="77" spans="1:14">
      <c r="A77" s="305">
        <v>106</v>
      </c>
      <c r="B77" s="16">
        <v>4066</v>
      </c>
      <c r="C77" s="17" t="s">
        <v>64</v>
      </c>
      <c r="D77" s="306">
        <v>86052576</v>
      </c>
      <c r="E77" s="306">
        <v>86052576</v>
      </c>
      <c r="F77" s="17" t="s">
        <v>689</v>
      </c>
      <c r="G77" s="16" t="s">
        <v>603</v>
      </c>
      <c r="H77" s="21" t="s">
        <v>455</v>
      </c>
      <c r="I77" s="16" t="s">
        <v>181</v>
      </c>
      <c r="J77" s="16" t="s">
        <v>182</v>
      </c>
      <c r="K77" s="16" t="s">
        <v>182</v>
      </c>
      <c r="L77" s="16" t="s">
        <v>671</v>
      </c>
      <c r="M77" s="16" t="s">
        <v>691</v>
      </c>
      <c r="N77" s="307" t="s">
        <v>692</v>
      </c>
    </row>
    <row r="78" spans="1:14">
      <c r="A78" s="299">
        <v>107</v>
      </c>
      <c r="B78" s="300">
        <v>4066</v>
      </c>
      <c r="C78" s="301" t="s">
        <v>64</v>
      </c>
      <c r="D78" s="302">
        <v>10185289</v>
      </c>
      <c r="E78" s="302">
        <v>10185289</v>
      </c>
      <c r="F78" s="301" t="s">
        <v>697</v>
      </c>
      <c r="G78" s="300" t="s">
        <v>603</v>
      </c>
      <c r="H78" s="303" t="s">
        <v>455</v>
      </c>
      <c r="I78" s="300" t="s">
        <v>181</v>
      </c>
      <c r="J78" s="300" t="s">
        <v>182</v>
      </c>
      <c r="K78" s="300" t="s">
        <v>182</v>
      </c>
      <c r="L78" s="300" t="s">
        <v>478</v>
      </c>
      <c r="M78" s="300" t="s">
        <v>479</v>
      </c>
      <c r="N78" s="304" t="s">
        <v>480</v>
      </c>
    </row>
    <row r="79" spans="1:14">
      <c r="A79" s="305">
        <v>108</v>
      </c>
      <c r="B79" s="16">
        <v>4066</v>
      </c>
      <c r="C79" s="17" t="s">
        <v>112</v>
      </c>
      <c r="D79" s="306">
        <v>66962299</v>
      </c>
      <c r="E79" s="306">
        <v>66962299</v>
      </c>
      <c r="F79" s="17" t="s">
        <v>701</v>
      </c>
      <c r="G79" s="16" t="s">
        <v>603</v>
      </c>
      <c r="H79" s="21" t="s">
        <v>455</v>
      </c>
      <c r="I79" s="16" t="s">
        <v>181</v>
      </c>
      <c r="J79" s="16" t="s">
        <v>182</v>
      </c>
      <c r="K79" s="16" t="s">
        <v>182</v>
      </c>
      <c r="L79" s="16" t="s">
        <v>433</v>
      </c>
      <c r="M79" s="16" t="s">
        <v>662</v>
      </c>
      <c r="N79" s="307" t="s">
        <v>663</v>
      </c>
    </row>
    <row r="80" spans="1:14">
      <c r="A80" s="299">
        <v>110</v>
      </c>
      <c r="B80" s="300">
        <v>4066</v>
      </c>
      <c r="C80" s="301" t="s">
        <v>64</v>
      </c>
      <c r="D80" s="302">
        <v>79854991</v>
      </c>
      <c r="E80" s="302">
        <v>79854991</v>
      </c>
      <c r="F80" s="301" t="s">
        <v>712</v>
      </c>
      <c r="G80" s="300" t="s">
        <v>603</v>
      </c>
      <c r="H80" s="303" t="s">
        <v>455</v>
      </c>
      <c r="I80" s="300" t="s">
        <v>181</v>
      </c>
      <c r="J80" s="300" t="s">
        <v>182</v>
      </c>
      <c r="K80" s="300" t="s">
        <v>182</v>
      </c>
      <c r="L80" s="300" t="s">
        <v>76</v>
      </c>
      <c r="M80" s="300" t="s">
        <v>76</v>
      </c>
      <c r="N80" s="304" t="s">
        <v>76</v>
      </c>
    </row>
    <row r="81" spans="1:14">
      <c r="A81" s="305">
        <v>111</v>
      </c>
      <c r="B81" s="16">
        <v>4066</v>
      </c>
      <c r="C81" s="17" t="s">
        <v>112</v>
      </c>
      <c r="D81" s="306">
        <v>46450415</v>
      </c>
      <c r="E81" s="306">
        <v>46450415</v>
      </c>
      <c r="F81" s="17" t="s">
        <v>716</v>
      </c>
      <c r="G81" s="16" t="s">
        <v>603</v>
      </c>
      <c r="H81" s="21" t="s">
        <v>455</v>
      </c>
      <c r="I81" s="16" t="s">
        <v>181</v>
      </c>
      <c r="J81" s="16" t="s">
        <v>182</v>
      </c>
      <c r="K81" s="16" t="s">
        <v>182</v>
      </c>
      <c r="L81" s="16" t="s">
        <v>76</v>
      </c>
      <c r="M81" s="16" t="s">
        <v>294</v>
      </c>
      <c r="N81" s="307" t="s">
        <v>295</v>
      </c>
    </row>
    <row r="82" spans="1:14">
      <c r="A82" s="299">
        <v>112</v>
      </c>
      <c r="B82" s="300">
        <v>4066</v>
      </c>
      <c r="C82" s="301" t="s">
        <v>64</v>
      </c>
      <c r="D82" s="302">
        <v>79843675</v>
      </c>
      <c r="E82" s="302">
        <v>79843675</v>
      </c>
      <c r="F82" s="301" t="s">
        <v>721</v>
      </c>
      <c r="G82" s="300" t="s">
        <v>603</v>
      </c>
      <c r="H82" s="308" t="s">
        <v>455</v>
      </c>
      <c r="I82" s="300" t="s">
        <v>170</v>
      </c>
      <c r="J82" s="300" t="s">
        <v>723</v>
      </c>
      <c r="K82" s="300" t="s">
        <v>723</v>
      </c>
      <c r="L82" s="300" t="s">
        <v>76</v>
      </c>
      <c r="M82" s="300" t="s">
        <v>76</v>
      </c>
      <c r="N82" s="304" t="s">
        <v>76</v>
      </c>
    </row>
    <row r="83" spans="1:14">
      <c r="A83" s="305">
        <v>113</v>
      </c>
      <c r="B83" s="16">
        <v>4066</v>
      </c>
      <c r="C83" s="17" t="s">
        <v>64</v>
      </c>
      <c r="D83" s="306">
        <v>79811486</v>
      </c>
      <c r="E83" s="306">
        <v>79811486</v>
      </c>
      <c r="F83" s="17" t="s">
        <v>727</v>
      </c>
      <c r="G83" s="16" t="s">
        <v>603</v>
      </c>
      <c r="H83" s="35" t="s">
        <v>455</v>
      </c>
      <c r="I83" s="16" t="s">
        <v>170</v>
      </c>
      <c r="J83" s="16" t="s">
        <v>670</v>
      </c>
      <c r="K83" s="16" t="s">
        <v>670</v>
      </c>
      <c r="L83" s="16" t="s">
        <v>671</v>
      </c>
      <c r="M83" s="16" t="s">
        <v>691</v>
      </c>
      <c r="N83" s="307" t="s">
        <v>692</v>
      </c>
    </row>
    <row r="84" spans="1:14">
      <c r="A84" s="299">
        <v>114</v>
      </c>
      <c r="B84" s="300">
        <v>4066</v>
      </c>
      <c r="C84" s="301" t="s">
        <v>64</v>
      </c>
      <c r="D84" s="302">
        <v>79731804</v>
      </c>
      <c r="E84" s="302">
        <v>79731804</v>
      </c>
      <c r="F84" s="301" t="s">
        <v>734</v>
      </c>
      <c r="G84" s="300" t="s">
        <v>603</v>
      </c>
      <c r="H84" s="303" t="s">
        <v>455</v>
      </c>
      <c r="I84" s="300" t="s">
        <v>181</v>
      </c>
      <c r="J84" s="300" t="s">
        <v>338</v>
      </c>
      <c r="K84" s="300" t="s">
        <v>338</v>
      </c>
      <c r="L84" s="300" t="s">
        <v>76</v>
      </c>
      <c r="M84" s="300" t="s">
        <v>294</v>
      </c>
      <c r="N84" s="304" t="s">
        <v>295</v>
      </c>
    </row>
    <row r="85" spans="1:14">
      <c r="A85" s="305">
        <v>115</v>
      </c>
      <c r="B85" s="16">
        <v>4066</v>
      </c>
      <c r="C85" s="17" t="s">
        <v>64</v>
      </c>
      <c r="D85" s="306">
        <v>5824714</v>
      </c>
      <c r="E85" s="306">
        <v>5824714</v>
      </c>
      <c r="F85" s="17" t="s">
        <v>739</v>
      </c>
      <c r="G85" s="16" t="s">
        <v>603</v>
      </c>
      <c r="H85" s="35" t="s">
        <v>455</v>
      </c>
      <c r="I85" s="16" t="s">
        <v>170</v>
      </c>
      <c r="J85" s="16" t="s">
        <v>477</v>
      </c>
      <c r="K85" s="16" t="s">
        <v>477</v>
      </c>
      <c r="L85" s="16" t="s">
        <v>478</v>
      </c>
      <c r="M85" s="16" t="s">
        <v>479</v>
      </c>
      <c r="N85" s="307" t="s">
        <v>480</v>
      </c>
    </row>
    <row r="86" spans="1:14">
      <c r="A86" s="299">
        <v>116</v>
      </c>
      <c r="B86" s="300">
        <v>4066</v>
      </c>
      <c r="C86" s="301" t="s">
        <v>64</v>
      </c>
      <c r="D86" s="302">
        <v>6567420</v>
      </c>
      <c r="E86" s="302">
        <v>6567420</v>
      </c>
      <c r="F86" s="301" t="s">
        <v>743</v>
      </c>
      <c r="G86" s="300" t="s">
        <v>603</v>
      </c>
      <c r="H86" s="308" t="s">
        <v>455</v>
      </c>
      <c r="I86" s="300" t="s">
        <v>170</v>
      </c>
      <c r="J86" s="300" t="s">
        <v>656</v>
      </c>
      <c r="K86" s="300" t="s">
        <v>656</v>
      </c>
      <c r="L86" s="300" t="s">
        <v>76</v>
      </c>
      <c r="M86" s="300" t="s">
        <v>76</v>
      </c>
      <c r="N86" s="304" t="s">
        <v>76</v>
      </c>
    </row>
    <row r="87" spans="1:14">
      <c r="A87" s="305">
        <v>117</v>
      </c>
      <c r="B87" s="16">
        <v>4066</v>
      </c>
      <c r="C87" s="17" t="s">
        <v>64</v>
      </c>
      <c r="D87" s="306">
        <v>88234923</v>
      </c>
      <c r="E87" s="306">
        <v>88234923</v>
      </c>
      <c r="F87" s="17" t="s">
        <v>748</v>
      </c>
      <c r="G87" s="16" t="s">
        <v>603</v>
      </c>
      <c r="H87" s="21" t="s">
        <v>455</v>
      </c>
      <c r="I87" s="16" t="s">
        <v>181</v>
      </c>
      <c r="J87" s="16" t="s">
        <v>369</v>
      </c>
      <c r="K87" s="16" t="s">
        <v>369</v>
      </c>
      <c r="L87" s="16" t="s">
        <v>145</v>
      </c>
      <c r="M87" s="16" t="s">
        <v>750</v>
      </c>
      <c r="N87" s="307" t="s">
        <v>147</v>
      </c>
    </row>
    <row r="88" spans="1:14">
      <c r="A88" s="299">
        <v>118</v>
      </c>
      <c r="B88" s="300">
        <v>4066</v>
      </c>
      <c r="C88" s="301" t="s">
        <v>112</v>
      </c>
      <c r="D88" s="302">
        <v>52316567</v>
      </c>
      <c r="E88" s="302">
        <v>52316567</v>
      </c>
      <c r="F88" s="301" t="s">
        <v>753</v>
      </c>
      <c r="G88" s="300" t="s">
        <v>603</v>
      </c>
      <c r="H88" s="308" t="s">
        <v>455</v>
      </c>
      <c r="I88" s="300" t="s">
        <v>170</v>
      </c>
      <c r="J88" s="300" t="s">
        <v>432</v>
      </c>
      <c r="K88" s="300" t="s">
        <v>432</v>
      </c>
      <c r="L88" s="300" t="s">
        <v>433</v>
      </c>
      <c r="M88" s="300" t="s">
        <v>755</v>
      </c>
      <c r="N88" s="304" t="s">
        <v>756</v>
      </c>
    </row>
    <row r="89" spans="1:14">
      <c r="A89" s="305">
        <v>119</v>
      </c>
      <c r="B89" s="16">
        <v>4066</v>
      </c>
      <c r="C89" s="17" t="s">
        <v>64</v>
      </c>
      <c r="D89" s="306">
        <v>14838140</v>
      </c>
      <c r="E89" s="306">
        <v>14838140</v>
      </c>
      <c r="F89" s="17" t="s">
        <v>761</v>
      </c>
      <c r="G89" s="16" t="s">
        <v>603</v>
      </c>
      <c r="H89" s="35" t="s">
        <v>455</v>
      </c>
      <c r="I89" s="16" t="s">
        <v>170</v>
      </c>
      <c r="J89" s="16" t="s">
        <v>432</v>
      </c>
      <c r="K89" s="16" t="s">
        <v>432</v>
      </c>
      <c r="L89" s="16" t="s">
        <v>433</v>
      </c>
      <c r="M89" s="16" t="s">
        <v>434</v>
      </c>
      <c r="N89" s="307" t="s">
        <v>435</v>
      </c>
    </row>
    <row r="90" spans="1:14">
      <c r="A90" s="299">
        <v>121</v>
      </c>
      <c r="B90" s="300">
        <v>4066</v>
      </c>
      <c r="C90" s="301" t="s">
        <v>112</v>
      </c>
      <c r="D90" s="302">
        <v>36065691</v>
      </c>
      <c r="E90" s="302">
        <v>36065691</v>
      </c>
      <c r="F90" s="301" t="s">
        <v>769</v>
      </c>
      <c r="G90" s="300" t="s">
        <v>603</v>
      </c>
      <c r="H90" s="303" t="s">
        <v>455</v>
      </c>
      <c r="I90" s="300" t="s">
        <v>181</v>
      </c>
      <c r="J90" s="300" t="s">
        <v>182</v>
      </c>
      <c r="K90" s="300" t="s">
        <v>182</v>
      </c>
      <c r="L90" s="300" t="s">
        <v>478</v>
      </c>
      <c r="M90" s="300" t="s">
        <v>771</v>
      </c>
      <c r="N90" s="304" t="s">
        <v>772</v>
      </c>
    </row>
    <row r="91" spans="1:14">
      <c r="A91" s="305">
        <v>122</v>
      </c>
      <c r="B91" s="16">
        <v>4066</v>
      </c>
      <c r="C91" s="17" t="s">
        <v>64</v>
      </c>
      <c r="D91" s="306">
        <v>93060287</v>
      </c>
      <c r="E91" s="306">
        <v>93060287</v>
      </c>
      <c r="F91" s="17" t="s">
        <v>777</v>
      </c>
      <c r="G91" s="16" t="s">
        <v>603</v>
      </c>
      <c r="H91" s="21" t="s">
        <v>455</v>
      </c>
      <c r="I91" s="16" t="s">
        <v>181</v>
      </c>
      <c r="J91" s="16" t="s">
        <v>369</v>
      </c>
      <c r="K91" s="16" t="s">
        <v>369</v>
      </c>
      <c r="L91" s="16" t="s">
        <v>433</v>
      </c>
      <c r="M91" s="16" t="s">
        <v>755</v>
      </c>
      <c r="N91" s="307" t="s">
        <v>756</v>
      </c>
    </row>
    <row r="92" spans="1:14">
      <c r="A92" s="299">
        <v>123</v>
      </c>
      <c r="B92" s="300">
        <v>4066</v>
      </c>
      <c r="C92" s="301" t="s">
        <v>64</v>
      </c>
      <c r="D92" s="302">
        <v>5823646</v>
      </c>
      <c r="E92" s="302">
        <v>5823646</v>
      </c>
      <c r="F92" s="301" t="s">
        <v>782</v>
      </c>
      <c r="G92" s="300" t="s">
        <v>603</v>
      </c>
      <c r="H92" s="303" t="s">
        <v>455</v>
      </c>
      <c r="I92" s="300" t="s">
        <v>181</v>
      </c>
      <c r="J92" s="300" t="s">
        <v>369</v>
      </c>
      <c r="K92" s="300" t="s">
        <v>369</v>
      </c>
      <c r="L92" s="300" t="s">
        <v>478</v>
      </c>
      <c r="M92" s="300" t="s">
        <v>479</v>
      </c>
      <c r="N92" s="304" t="s">
        <v>480</v>
      </c>
    </row>
    <row r="93" spans="1:14">
      <c r="A93" s="305">
        <v>124</v>
      </c>
      <c r="B93" s="16">
        <v>4066</v>
      </c>
      <c r="C93" s="17" t="s">
        <v>64</v>
      </c>
      <c r="D93" s="306">
        <v>79718162</v>
      </c>
      <c r="E93" s="306">
        <v>79718162</v>
      </c>
      <c r="F93" s="17" t="s">
        <v>787</v>
      </c>
      <c r="G93" s="16" t="s">
        <v>603</v>
      </c>
      <c r="H93" s="35" t="s">
        <v>455</v>
      </c>
      <c r="I93" s="16" t="s">
        <v>170</v>
      </c>
      <c r="J93" s="16" t="s">
        <v>723</v>
      </c>
      <c r="K93" s="16" t="s">
        <v>723</v>
      </c>
      <c r="L93" s="16" t="s">
        <v>76</v>
      </c>
      <c r="M93" s="16" t="s">
        <v>76</v>
      </c>
      <c r="N93" s="307" t="s">
        <v>76</v>
      </c>
    </row>
    <row r="94" spans="1:14">
      <c r="A94" s="299">
        <v>125</v>
      </c>
      <c r="B94" s="300">
        <v>4066</v>
      </c>
      <c r="C94" s="301" t="s">
        <v>64</v>
      </c>
      <c r="D94" s="302">
        <v>13716395</v>
      </c>
      <c r="E94" s="302">
        <v>13716395</v>
      </c>
      <c r="F94" s="301" t="s">
        <v>791</v>
      </c>
      <c r="G94" s="300" t="s">
        <v>603</v>
      </c>
      <c r="H94" s="308" t="s">
        <v>455</v>
      </c>
      <c r="I94" s="300" t="s">
        <v>170</v>
      </c>
      <c r="J94" s="300" t="s">
        <v>432</v>
      </c>
      <c r="K94" s="300" t="s">
        <v>432</v>
      </c>
      <c r="L94" s="300" t="s">
        <v>433</v>
      </c>
      <c r="M94" s="300" t="s">
        <v>434</v>
      </c>
      <c r="N94" s="304" t="s">
        <v>435</v>
      </c>
    </row>
    <row r="95" spans="1:14">
      <c r="A95" s="305">
        <v>126</v>
      </c>
      <c r="B95" s="16">
        <v>4066</v>
      </c>
      <c r="C95" s="17" t="s">
        <v>64</v>
      </c>
      <c r="D95" s="306">
        <v>93296495</v>
      </c>
      <c r="E95" s="306">
        <v>93296495</v>
      </c>
      <c r="F95" s="17" t="s">
        <v>797</v>
      </c>
      <c r="G95" s="16" t="s">
        <v>603</v>
      </c>
      <c r="H95" s="21" t="s">
        <v>455</v>
      </c>
      <c r="I95" s="16" t="s">
        <v>181</v>
      </c>
      <c r="J95" s="16" t="s">
        <v>685</v>
      </c>
      <c r="K95" s="16" t="s">
        <v>685</v>
      </c>
      <c r="L95" s="16" t="s">
        <v>76</v>
      </c>
      <c r="M95" s="16" t="s">
        <v>76</v>
      </c>
      <c r="N95" s="307" t="s">
        <v>76</v>
      </c>
    </row>
    <row r="96" spans="1:14">
      <c r="A96" s="299">
        <v>127</v>
      </c>
      <c r="B96" s="300">
        <v>4066</v>
      </c>
      <c r="C96" s="301" t="s">
        <v>112</v>
      </c>
      <c r="D96" s="302">
        <v>38792390</v>
      </c>
      <c r="E96" s="302">
        <v>38792390</v>
      </c>
      <c r="F96" s="300" t="s">
        <v>801</v>
      </c>
      <c r="G96" s="300" t="s">
        <v>603</v>
      </c>
      <c r="H96" s="303" t="s">
        <v>455</v>
      </c>
      <c r="I96" s="300" t="s">
        <v>181</v>
      </c>
      <c r="J96" s="300" t="s">
        <v>182</v>
      </c>
      <c r="K96" s="300" t="s">
        <v>182</v>
      </c>
      <c r="L96" s="300" t="s">
        <v>76</v>
      </c>
      <c r="M96" s="300" t="s">
        <v>76</v>
      </c>
      <c r="N96" s="304" t="s">
        <v>76</v>
      </c>
    </row>
    <row r="97" spans="1:14">
      <c r="A97" s="305">
        <v>128</v>
      </c>
      <c r="B97" s="16">
        <v>4066</v>
      </c>
      <c r="C97" s="17" t="s">
        <v>112</v>
      </c>
      <c r="D97" s="306">
        <v>30402506</v>
      </c>
      <c r="E97" s="306">
        <v>30402506</v>
      </c>
      <c r="F97" s="17" t="s">
        <v>809</v>
      </c>
      <c r="G97" s="16" t="s">
        <v>603</v>
      </c>
      <c r="H97" s="21" t="s">
        <v>455</v>
      </c>
      <c r="I97" s="16" t="s">
        <v>181</v>
      </c>
      <c r="J97" s="16" t="s">
        <v>182</v>
      </c>
      <c r="K97" s="16" t="s">
        <v>182</v>
      </c>
      <c r="L97" s="16" t="s">
        <v>433</v>
      </c>
      <c r="M97" s="16" t="s">
        <v>755</v>
      </c>
      <c r="N97" s="307" t="s">
        <v>756</v>
      </c>
    </row>
    <row r="98" spans="1:14">
      <c r="A98" s="299">
        <v>129</v>
      </c>
      <c r="B98" s="300">
        <v>4066</v>
      </c>
      <c r="C98" s="301" t="s">
        <v>64</v>
      </c>
      <c r="D98" s="302">
        <v>79865019</v>
      </c>
      <c r="E98" s="302">
        <v>79865019</v>
      </c>
      <c r="F98" s="301" t="s">
        <v>815</v>
      </c>
      <c r="G98" s="300" t="s">
        <v>603</v>
      </c>
      <c r="H98" s="303" t="s">
        <v>455</v>
      </c>
      <c r="I98" s="300" t="s">
        <v>181</v>
      </c>
      <c r="J98" s="300" t="s">
        <v>182</v>
      </c>
      <c r="K98" s="300" t="s">
        <v>182</v>
      </c>
      <c r="L98" s="300" t="s">
        <v>145</v>
      </c>
      <c r="M98" s="300" t="s">
        <v>558</v>
      </c>
      <c r="N98" s="304" t="s">
        <v>559</v>
      </c>
    </row>
    <row r="99" spans="1:14">
      <c r="A99" s="305">
        <v>130</v>
      </c>
      <c r="B99" s="16">
        <v>4066</v>
      </c>
      <c r="C99" s="17" t="s">
        <v>64</v>
      </c>
      <c r="D99" s="306">
        <v>86074131</v>
      </c>
      <c r="E99" s="306">
        <v>86074131</v>
      </c>
      <c r="F99" s="17" t="s">
        <v>820</v>
      </c>
      <c r="G99" s="16" t="s">
        <v>822</v>
      </c>
      <c r="H99" s="21" t="s">
        <v>455</v>
      </c>
      <c r="I99" s="16" t="s">
        <v>181</v>
      </c>
      <c r="J99" s="16" t="s">
        <v>182</v>
      </c>
      <c r="K99" s="16" t="s">
        <v>182</v>
      </c>
      <c r="L99" s="16" t="s">
        <v>671</v>
      </c>
      <c r="M99" s="16" t="s">
        <v>691</v>
      </c>
      <c r="N99" s="307" t="s">
        <v>692</v>
      </c>
    </row>
    <row r="100" spans="1:14">
      <c r="A100" s="299">
        <v>131</v>
      </c>
      <c r="B100" s="300">
        <v>4066</v>
      </c>
      <c r="C100" s="301" t="s">
        <v>64</v>
      </c>
      <c r="D100" s="302">
        <v>98400305</v>
      </c>
      <c r="E100" s="302">
        <v>98400305</v>
      </c>
      <c r="F100" s="301" t="s">
        <v>826</v>
      </c>
      <c r="G100" s="300" t="s">
        <v>822</v>
      </c>
      <c r="H100" s="308" t="s">
        <v>455</v>
      </c>
      <c r="I100" s="300" t="s">
        <v>170</v>
      </c>
      <c r="J100" s="300" t="s">
        <v>574</v>
      </c>
      <c r="K100" s="300" t="s">
        <v>574</v>
      </c>
      <c r="L100" s="300" t="s">
        <v>463</v>
      </c>
      <c r="M100" s="300" t="s">
        <v>510</v>
      </c>
      <c r="N100" s="304" t="s">
        <v>511</v>
      </c>
    </row>
    <row r="101" spans="1:14">
      <c r="A101" s="305">
        <v>132</v>
      </c>
      <c r="B101" s="16">
        <v>4066</v>
      </c>
      <c r="C101" s="17" t="s">
        <v>112</v>
      </c>
      <c r="D101" s="306">
        <v>52935969</v>
      </c>
      <c r="E101" s="306">
        <v>52935969</v>
      </c>
      <c r="F101" s="17" t="s">
        <v>832</v>
      </c>
      <c r="G101" s="16" t="s">
        <v>822</v>
      </c>
      <c r="H101" s="35" t="s">
        <v>455</v>
      </c>
      <c r="I101" s="16" t="s">
        <v>170</v>
      </c>
      <c r="J101" s="16" t="s">
        <v>351</v>
      </c>
      <c r="K101" s="16" t="s">
        <v>351</v>
      </c>
      <c r="L101" s="16" t="s">
        <v>76</v>
      </c>
      <c r="M101" s="16" t="s">
        <v>76</v>
      </c>
      <c r="N101" s="307" t="s">
        <v>76</v>
      </c>
    </row>
    <row r="102" spans="1:14">
      <c r="A102" s="299">
        <v>133</v>
      </c>
      <c r="B102" s="300">
        <v>4066</v>
      </c>
      <c r="C102" s="301" t="s">
        <v>64</v>
      </c>
      <c r="D102" s="302">
        <v>88030805</v>
      </c>
      <c r="E102" s="302">
        <v>88030805</v>
      </c>
      <c r="F102" s="301" t="s">
        <v>837</v>
      </c>
      <c r="G102" s="300" t="s">
        <v>822</v>
      </c>
      <c r="H102" s="308" t="s">
        <v>455</v>
      </c>
      <c r="I102" s="300" t="s">
        <v>170</v>
      </c>
      <c r="J102" s="300" t="s">
        <v>231</v>
      </c>
      <c r="K102" s="300" t="s">
        <v>231</v>
      </c>
      <c r="L102" s="300" t="s">
        <v>145</v>
      </c>
      <c r="M102" s="300" t="s">
        <v>146</v>
      </c>
      <c r="N102" s="304" t="s">
        <v>147</v>
      </c>
    </row>
    <row r="103" spans="1:14">
      <c r="A103" s="305">
        <v>134</v>
      </c>
      <c r="B103" s="16">
        <v>4066</v>
      </c>
      <c r="C103" s="17" t="s">
        <v>112</v>
      </c>
      <c r="D103" s="306">
        <v>52803290</v>
      </c>
      <c r="E103" s="306">
        <v>52803290</v>
      </c>
      <c r="F103" s="17" t="s">
        <v>842</v>
      </c>
      <c r="G103" s="16" t="s">
        <v>822</v>
      </c>
      <c r="H103" s="35" t="s">
        <v>455</v>
      </c>
      <c r="I103" s="16" t="s">
        <v>159</v>
      </c>
      <c r="J103" s="16" t="s">
        <v>445</v>
      </c>
      <c r="K103" s="16" t="s">
        <v>445</v>
      </c>
      <c r="L103" s="16" t="s">
        <v>76</v>
      </c>
      <c r="M103" s="16" t="s">
        <v>76</v>
      </c>
      <c r="N103" s="307" t="s">
        <v>76</v>
      </c>
    </row>
    <row r="104" spans="1:14">
      <c r="A104" s="299">
        <v>136</v>
      </c>
      <c r="B104" s="300">
        <v>4066</v>
      </c>
      <c r="C104" s="301" t="s">
        <v>112</v>
      </c>
      <c r="D104" s="302">
        <v>52950939</v>
      </c>
      <c r="E104" s="302">
        <v>52950939</v>
      </c>
      <c r="F104" s="301" t="s">
        <v>858</v>
      </c>
      <c r="G104" s="300" t="s">
        <v>822</v>
      </c>
      <c r="H104" s="303" t="s">
        <v>455</v>
      </c>
      <c r="I104" s="300" t="s">
        <v>181</v>
      </c>
      <c r="J104" s="300" t="s">
        <v>182</v>
      </c>
      <c r="K104" s="300" t="s">
        <v>182</v>
      </c>
      <c r="L104" s="300" t="s">
        <v>76</v>
      </c>
      <c r="M104" s="300" t="s">
        <v>76</v>
      </c>
      <c r="N104" s="304" t="s">
        <v>76</v>
      </c>
    </row>
    <row r="105" spans="1:14">
      <c r="A105" s="305">
        <v>137</v>
      </c>
      <c r="B105" s="16">
        <v>4066</v>
      </c>
      <c r="C105" s="17" t="s">
        <v>64</v>
      </c>
      <c r="D105" s="306">
        <v>80166784</v>
      </c>
      <c r="E105" s="306">
        <v>80166784</v>
      </c>
      <c r="F105" s="17" t="s">
        <v>863</v>
      </c>
      <c r="G105" s="16" t="s">
        <v>822</v>
      </c>
      <c r="H105" s="35" t="s">
        <v>455</v>
      </c>
      <c r="I105" s="16" t="s">
        <v>159</v>
      </c>
      <c r="J105" s="16" t="s">
        <v>268</v>
      </c>
      <c r="K105" s="16" t="s">
        <v>268</v>
      </c>
      <c r="L105" s="16" t="s">
        <v>76</v>
      </c>
      <c r="M105" s="16" t="s">
        <v>76</v>
      </c>
      <c r="N105" s="307" t="s">
        <v>76</v>
      </c>
    </row>
    <row r="106" spans="1:14">
      <c r="A106" s="299">
        <v>138</v>
      </c>
      <c r="B106" s="300">
        <v>4066</v>
      </c>
      <c r="C106" s="301" t="s">
        <v>64</v>
      </c>
      <c r="D106" s="302">
        <v>80243109</v>
      </c>
      <c r="E106" s="302">
        <v>80243109</v>
      </c>
      <c r="F106" s="301" t="s">
        <v>869</v>
      </c>
      <c r="G106" s="300" t="s">
        <v>822</v>
      </c>
      <c r="H106" s="303" t="s">
        <v>455</v>
      </c>
      <c r="I106" s="300" t="s">
        <v>181</v>
      </c>
      <c r="J106" s="300" t="s">
        <v>182</v>
      </c>
      <c r="K106" s="300" t="s">
        <v>182</v>
      </c>
      <c r="L106" s="300" t="s">
        <v>76</v>
      </c>
      <c r="M106" s="300" t="s">
        <v>294</v>
      </c>
      <c r="N106" s="304" t="s">
        <v>295</v>
      </c>
    </row>
    <row r="107" spans="1:14">
      <c r="A107" s="305">
        <v>139</v>
      </c>
      <c r="B107" s="16">
        <v>4066</v>
      </c>
      <c r="C107" s="17" t="s">
        <v>64</v>
      </c>
      <c r="D107" s="306">
        <v>86074559</v>
      </c>
      <c r="E107" s="306">
        <v>86074559</v>
      </c>
      <c r="F107" s="17" t="s">
        <v>875</v>
      </c>
      <c r="G107" s="16" t="s">
        <v>822</v>
      </c>
      <c r="H107" s="35" t="s">
        <v>455</v>
      </c>
      <c r="I107" s="16" t="s">
        <v>170</v>
      </c>
      <c r="J107" s="16" t="s">
        <v>519</v>
      </c>
      <c r="K107" s="16" t="s">
        <v>519</v>
      </c>
      <c r="L107" s="16" t="s">
        <v>339</v>
      </c>
      <c r="M107" s="16" t="s">
        <v>340</v>
      </c>
      <c r="N107" s="307" t="s">
        <v>341</v>
      </c>
    </row>
    <row r="108" spans="1:14">
      <c r="A108" s="299">
        <v>140</v>
      </c>
      <c r="B108" s="300">
        <v>4066</v>
      </c>
      <c r="C108" s="301" t="s">
        <v>64</v>
      </c>
      <c r="D108" s="302">
        <v>86068319</v>
      </c>
      <c r="E108" s="302">
        <v>86068319</v>
      </c>
      <c r="F108" s="301" t="s">
        <v>880</v>
      </c>
      <c r="G108" s="300" t="s">
        <v>822</v>
      </c>
      <c r="H108" s="308" t="s">
        <v>455</v>
      </c>
      <c r="I108" s="300" t="s">
        <v>170</v>
      </c>
      <c r="J108" s="300" t="s">
        <v>723</v>
      </c>
      <c r="K108" s="300" t="s">
        <v>723</v>
      </c>
      <c r="L108" s="300" t="s">
        <v>76</v>
      </c>
      <c r="M108" s="300" t="s">
        <v>76</v>
      </c>
      <c r="N108" s="304" t="s">
        <v>76</v>
      </c>
    </row>
    <row r="109" spans="1:14">
      <c r="A109" s="305">
        <v>142</v>
      </c>
      <c r="B109" s="16">
        <v>4066</v>
      </c>
      <c r="C109" s="17" t="s">
        <v>112</v>
      </c>
      <c r="D109" s="306">
        <v>52490669</v>
      </c>
      <c r="E109" s="306">
        <v>52490669</v>
      </c>
      <c r="F109" s="17" t="s">
        <v>886</v>
      </c>
      <c r="G109" s="16" t="s">
        <v>822</v>
      </c>
      <c r="H109" s="21" t="s">
        <v>455</v>
      </c>
      <c r="I109" s="16" t="s">
        <v>181</v>
      </c>
      <c r="J109" s="16" t="s">
        <v>182</v>
      </c>
      <c r="K109" s="16" t="s">
        <v>182</v>
      </c>
      <c r="L109" s="16" t="s">
        <v>478</v>
      </c>
      <c r="M109" s="16" t="s">
        <v>479</v>
      </c>
      <c r="N109" s="307" t="s">
        <v>480</v>
      </c>
    </row>
    <row r="110" spans="1:14">
      <c r="A110" s="299">
        <v>143</v>
      </c>
      <c r="B110" s="300">
        <v>4066</v>
      </c>
      <c r="C110" s="301" t="s">
        <v>64</v>
      </c>
      <c r="D110" s="302">
        <v>80577259</v>
      </c>
      <c r="E110" s="302">
        <v>80577259</v>
      </c>
      <c r="F110" s="301" t="s">
        <v>892</v>
      </c>
      <c r="G110" s="300" t="s">
        <v>822</v>
      </c>
      <c r="H110" s="303" t="s">
        <v>455</v>
      </c>
      <c r="I110" s="300" t="s">
        <v>181</v>
      </c>
      <c r="J110" s="300" t="s">
        <v>182</v>
      </c>
      <c r="K110" s="300" t="s">
        <v>182</v>
      </c>
      <c r="L110" s="300" t="s">
        <v>76</v>
      </c>
      <c r="M110" s="300" t="s">
        <v>76</v>
      </c>
      <c r="N110" s="304" t="s">
        <v>76</v>
      </c>
    </row>
    <row r="111" spans="1:14">
      <c r="A111" s="305">
        <v>144</v>
      </c>
      <c r="B111" s="16">
        <v>4066</v>
      </c>
      <c r="C111" s="17" t="s">
        <v>112</v>
      </c>
      <c r="D111" s="306">
        <v>52852014</v>
      </c>
      <c r="E111" s="306">
        <v>52852014</v>
      </c>
      <c r="F111" s="17" t="s">
        <v>898</v>
      </c>
      <c r="G111" s="16" t="s">
        <v>822</v>
      </c>
      <c r="H111" s="21" t="s">
        <v>455</v>
      </c>
      <c r="I111" s="16" t="s">
        <v>181</v>
      </c>
      <c r="J111" s="16" t="s">
        <v>182</v>
      </c>
      <c r="K111" s="16" t="s">
        <v>182</v>
      </c>
      <c r="L111" s="16" t="s">
        <v>76</v>
      </c>
      <c r="M111" s="16" t="s">
        <v>76</v>
      </c>
      <c r="N111" s="307" t="s">
        <v>76</v>
      </c>
    </row>
    <row r="112" spans="1:14">
      <c r="A112" s="299">
        <v>146</v>
      </c>
      <c r="B112" s="300">
        <v>4066</v>
      </c>
      <c r="C112" s="301" t="s">
        <v>112</v>
      </c>
      <c r="D112" s="302">
        <v>51778815</v>
      </c>
      <c r="E112" s="302">
        <v>51778815</v>
      </c>
      <c r="F112" s="301" t="s">
        <v>907</v>
      </c>
      <c r="G112" s="300" t="s">
        <v>251</v>
      </c>
      <c r="H112" s="308" t="s">
        <v>130</v>
      </c>
      <c r="I112" s="300" t="s">
        <v>259</v>
      </c>
      <c r="J112" s="300" t="s">
        <v>909</v>
      </c>
      <c r="K112" s="300" t="s">
        <v>909</v>
      </c>
      <c r="L112" s="300" t="s">
        <v>76</v>
      </c>
      <c r="M112" s="300" t="s">
        <v>76</v>
      </c>
      <c r="N112" s="304" t="s">
        <v>76</v>
      </c>
    </row>
    <row r="113" spans="1:14">
      <c r="A113" s="305">
        <v>147</v>
      </c>
      <c r="B113" s="16">
        <v>4066</v>
      </c>
      <c r="C113" s="17" t="s">
        <v>64</v>
      </c>
      <c r="D113" s="306">
        <v>1016015781</v>
      </c>
      <c r="E113" s="306">
        <v>1016015781</v>
      </c>
      <c r="F113" s="17" t="s">
        <v>914</v>
      </c>
      <c r="G113" s="16" t="s">
        <v>916</v>
      </c>
      <c r="H113" s="35" t="s">
        <v>917</v>
      </c>
      <c r="I113" s="16" t="s">
        <v>259</v>
      </c>
      <c r="J113" s="16" t="s">
        <v>918</v>
      </c>
      <c r="K113" s="16" t="s">
        <v>918</v>
      </c>
      <c r="L113" s="16" t="s">
        <v>76</v>
      </c>
      <c r="M113" s="16" t="s">
        <v>76</v>
      </c>
      <c r="N113" s="307" t="s">
        <v>76</v>
      </c>
    </row>
    <row r="114" spans="1:14">
      <c r="A114" s="299">
        <v>150</v>
      </c>
      <c r="B114" s="300">
        <v>4066</v>
      </c>
      <c r="C114" s="301" t="s">
        <v>64</v>
      </c>
      <c r="D114" s="302">
        <v>79708143</v>
      </c>
      <c r="E114" s="302">
        <v>79708143</v>
      </c>
      <c r="F114" s="301" t="s">
        <v>922</v>
      </c>
      <c r="G114" s="300" t="s">
        <v>139</v>
      </c>
      <c r="H114" s="303" t="s">
        <v>140</v>
      </c>
      <c r="I114" s="300" t="s">
        <v>181</v>
      </c>
      <c r="J114" s="300" t="s">
        <v>685</v>
      </c>
      <c r="K114" s="300" t="s">
        <v>685</v>
      </c>
      <c r="L114" s="300" t="s">
        <v>76</v>
      </c>
      <c r="M114" s="300" t="s">
        <v>76</v>
      </c>
      <c r="N114" s="304" t="s">
        <v>76</v>
      </c>
    </row>
    <row r="115" spans="1:14">
      <c r="A115" s="305">
        <v>151</v>
      </c>
      <c r="B115" s="16">
        <v>4066</v>
      </c>
      <c r="C115" s="17" t="s">
        <v>112</v>
      </c>
      <c r="D115" s="306">
        <v>53070208</v>
      </c>
      <c r="E115" s="306">
        <v>53070208</v>
      </c>
      <c r="F115" s="17" t="s">
        <v>927</v>
      </c>
      <c r="G115" s="16" t="s">
        <v>139</v>
      </c>
      <c r="H115" s="35" t="s">
        <v>140</v>
      </c>
      <c r="I115" s="16" t="s">
        <v>143</v>
      </c>
      <c r="J115" s="16" t="s">
        <v>929</v>
      </c>
      <c r="K115" s="16" t="s">
        <v>929</v>
      </c>
      <c r="L115" s="16" t="s">
        <v>76</v>
      </c>
      <c r="M115" s="16" t="s">
        <v>76</v>
      </c>
      <c r="N115" s="307" t="s">
        <v>76</v>
      </c>
    </row>
    <row r="116" spans="1:14">
      <c r="A116" s="299">
        <v>152</v>
      </c>
      <c r="B116" s="300">
        <v>4066</v>
      </c>
      <c r="C116" s="301" t="s">
        <v>64</v>
      </c>
      <c r="D116" s="302">
        <v>10301516</v>
      </c>
      <c r="E116" s="302">
        <v>10301516</v>
      </c>
      <c r="F116" s="301" t="s">
        <v>935</v>
      </c>
      <c r="G116" s="300" t="s">
        <v>139</v>
      </c>
      <c r="H116" s="308" t="s">
        <v>140</v>
      </c>
      <c r="I116" s="300" t="s">
        <v>170</v>
      </c>
      <c r="J116" s="300" t="s">
        <v>574</v>
      </c>
      <c r="K116" s="300" t="s">
        <v>574</v>
      </c>
      <c r="L116" s="300" t="s">
        <v>463</v>
      </c>
      <c r="M116" s="300" t="s">
        <v>464</v>
      </c>
      <c r="N116" s="304" t="s">
        <v>465</v>
      </c>
    </row>
    <row r="117" spans="1:14">
      <c r="A117" s="305">
        <v>153</v>
      </c>
      <c r="B117" s="16">
        <v>4066</v>
      </c>
      <c r="C117" s="17" t="s">
        <v>64</v>
      </c>
      <c r="D117" s="306">
        <v>79858404</v>
      </c>
      <c r="E117" s="306">
        <v>79858404</v>
      </c>
      <c r="F117" s="17" t="s">
        <v>941</v>
      </c>
      <c r="G117" s="16" t="s">
        <v>139</v>
      </c>
      <c r="H117" s="35" t="s">
        <v>140</v>
      </c>
      <c r="I117" s="16" t="s">
        <v>143</v>
      </c>
      <c r="J117" s="16" t="s">
        <v>213</v>
      </c>
      <c r="K117" s="16" t="s">
        <v>213</v>
      </c>
      <c r="L117" s="16" t="s">
        <v>76</v>
      </c>
      <c r="M117" s="16" t="s">
        <v>76</v>
      </c>
      <c r="N117" s="307" t="s">
        <v>76</v>
      </c>
    </row>
    <row r="118" spans="1:14">
      <c r="A118" s="299">
        <v>155</v>
      </c>
      <c r="B118" s="300">
        <v>4066</v>
      </c>
      <c r="C118" s="301" t="s">
        <v>64</v>
      </c>
      <c r="D118" s="302">
        <v>8160990</v>
      </c>
      <c r="E118" s="302">
        <v>8160990</v>
      </c>
      <c r="F118" s="301" t="s">
        <v>948</v>
      </c>
      <c r="G118" s="300" t="s">
        <v>139</v>
      </c>
      <c r="H118" s="308" t="s">
        <v>140</v>
      </c>
      <c r="I118" s="300" t="s">
        <v>170</v>
      </c>
      <c r="J118" s="300" t="s">
        <v>519</v>
      </c>
      <c r="K118" s="300" t="s">
        <v>519</v>
      </c>
      <c r="L118" s="300" t="s">
        <v>339</v>
      </c>
      <c r="M118" s="300" t="s">
        <v>340</v>
      </c>
      <c r="N118" s="304" t="s">
        <v>341</v>
      </c>
    </row>
    <row r="119" spans="1:14">
      <c r="A119" s="305">
        <v>157</v>
      </c>
      <c r="B119" s="16">
        <v>4066</v>
      </c>
      <c r="C119" s="17" t="s">
        <v>112</v>
      </c>
      <c r="D119" s="306">
        <v>60367556</v>
      </c>
      <c r="E119" s="306">
        <v>60367556</v>
      </c>
      <c r="F119" s="17" t="s">
        <v>954</v>
      </c>
      <c r="G119" s="16" t="s">
        <v>139</v>
      </c>
      <c r="H119" s="35" t="s">
        <v>140</v>
      </c>
      <c r="I119" s="16" t="s">
        <v>170</v>
      </c>
      <c r="J119" s="16" t="s">
        <v>231</v>
      </c>
      <c r="K119" s="16" t="s">
        <v>231</v>
      </c>
      <c r="L119" s="16" t="s">
        <v>145</v>
      </c>
      <c r="M119" s="16" t="s">
        <v>146</v>
      </c>
      <c r="N119" s="307" t="s">
        <v>147</v>
      </c>
    </row>
    <row r="120" spans="1:14">
      <c r="A120" s="299">
        <v>158</v>
      </c>
      <c r="B120" s="300">
        <v>4066</v>
      </c>
      <c r="C120" s="301" t="s">
        <v>112</v>
      </c>
      <c r="D120" s="302">
        <v>25289397</v>
      </c>
      <c r="E120" s="302">
        <v>25289397</v>
      </c>
      <c r="F120" s="301" t="s">
        <v>960</v>
      </c>
      <c r="G120" s="300" t="s">
        <v>139</v>
      </c>
      <c r="H120" s="308" t="s">
        <v>140</v>
      </c>
      <c r="I120" s="300" t="s">
        <v>170</v>
      </c>
      <c r="J120" s="300" t="s">
        <v>574</v>
      </c>
      <c r="K120" s="300" t="s">
        <v>574</v>
      </c>
      <c r="L120" s="300" t="s">
        <v>463</v>
      </c>
      <c r="M120" s="300" t="s">
        <v>464</v>
      </c>
      <c r="N120" s="304" t="s">
        <v>465</v>
      </c>
    </row>
    <row r="121" spans="1:14">
      <c r="A121" s="305">
        <v>159</v>
      </c>
      <c r="B121" s="16">
        <v>4066</v>
      </c>
      <c r="C121" s="17" t="s">
        <v>64</v>
      </c>
      <c r="D121" s="306">
        <v>12455896</v>
      </c>
      <c r="E121" s="306">
        <v>12455896</v>
      </c>
      <c r="F121" s="17" t="s">
        <v>963</v>
      </c>
      <c r="G121" s="16" t="s">
        <v>367</v>
      </c>
      <c r="H121" s="35" t="s">
        <v>368</v>
      </c>
      <c r="I121" s="16" t="s">
        <v>170</v>
      </c>
      <c r="J121" s="16" t="s">
        <v>377</v>
      </c>
      <c r="K121" s="16" t="s">
        <v>377</v>
      </c>
      <c r="L121" s="16" t="s">
        <v>76</v>
      </c>
      <c r="M121" s="16" t="s">
        <v>76</v>
      </c>
      <c r="N121" s="307" t="s">
        <v>76</v>
      </c>
    </row>
    <row r="122" spans="1:14">
      <c r="A122" s="299">
        <v>160</v>
      </c>
      <c r="B122" s="300">
        <v>4066</v>
      </c>
      <c r="C122" s="310" t="s">
        <v>112</v>
      </c>
      <c r="D122" s="302">
        <v>20796916</v>
      </c>
      <c r="E122" s="302">
        <v>20796916</v>
      </c>
      <c r="F122" s="301" t="s">
        <v>968</v>
      </c>
      <c r="G122" s="300" t="s">
        <v>248</v>
      </c>
      <c r="H122" s="308" t="s">
        <v>130</v>
      </c>
      <c r="I122" s="300" t="s">
        <v>170</v>
      </c>
      <c r="J122" s="300" t="s">
        <v>293</v>
      </c>
      <c r="K122" s="300" t="s">
        <v>293</v>
      </c>
      <c r="L122" s="300" t="s">
        <v>76</v>
      </c>
      <c r="M122" s="300" t="s">
        <v>76</v>
      </c>
      <c r="N122" s="304" t="s">
        <v>76</v>
      </c>
    </row>
    <row r="123" spans="1:14">
      <c r="A123" s="305">
        <v>161</v>
      </c>
      <c r="B123" s="16">
        <v>4066</v>
      </c>
      <c r="C123" s="17" t="s">
        <v>64</v>
      </c>
      <c r="D123" s="306">
        <v>79707148</v>
      </c>
      <c r="E123" s="306">
        <v>79707148</v>
      </c>
      <c r="F123" s="17" t="s">
        <v>973</v>
      </c>
      <c r="G123" s="16" t="s">
        <v>139</v>
      </c>
      <c r="H123" s="21" t="s">
        <v>140</v>
      </c>
      <c r="I123" s="16" t="s">
        <v>181</v>
      </c>
      <c r="J123" s="16" t="s">
        <v>369</v>
      </c>
      <c r="K123" s="16" t="s">
        <v>369</v>
      </c>
      <c r="L123" s="16" t="s">
        <v>76</v>
      </c>
      <c r="M123" s="16" t="s">
        <v>76</v>
      </c>
      <c r="N123" s="307" t="s">
        <v>76</v>
      </c>
    </row>
    <row r="124" spans="1:14">
      <c r="A124" s="299">
        <v>162</v>
      </c>
      <c r="B124" s="300">
        <v>4066</v>
      </c>
      <c r="C124" s="301" t="s">
        <v>64</v>
      </c>
      <c r="D124" s="302">
        <v>4979932</v>
      </c>
      <c r="E124" s="302">
        <v>4979932</v>
      </c>
      <c r="F124" s="301" t="s">
        <v>980</v>
      </c>
      <c r="G124" s="300" t="s">
        <v>982</v>
      </c>
      <c r="H124" s="308" t="s">
        <v>983</v>
      </c>
      <c r="I124" s="300" t="s">
        <v>259</v>
      </c>
      <c r="J124" s="300" t="s">
        <v>984</v>
      </c>
      <c r="K124" s="300" t="s">
        <v>984</v>
      </c>
      <c r="L124" s="300" t="s">
        <v>76</v>
      </c>
      <c r="M124" s="300" t="s">
        <v>76</v>
      </c>
      <c r="N124" s="304" t="s">
        <v>76</v>
      </c>
    </row>
    <row r="125" spans="1:14">
      <c r="A125" s="305">
        <v>163</v>
      </c>
      <c r="B125" s="16">
        <v>4066</v>
      </c>
      <c r="C125" s="17" t="s">
        <v>64</v>
      </c>
      <c r="D125" s="306">
        <v>5939121</v>
      </c>
      <c r="E125" s="306">
        <v>5939121</v>
      </c>
      <c r="F125" s="17" t="s">
        <v>990</v>
      </c>
      <c r="G125" s="16" t="s">
        <v>982</v>
      </c>
      <c r="H125" s="35" t="s">
        <v>983</v>
      </c>
      <c r="I125" s="16" t="s">
        <v>170</v>
      </c>
      <c r="J125" s="16" t="s">
        <v>351</v>
      </c>
      <c r="K125" s="16" t="s">
        <v>351</v>
      </c>
      <c r="L125" s="16" t="s">
        <v>76</v>
      </c>
      <c r="M125" s="16" t="s">
        <v>76</v>
      </c>
      <c r="N125" s="307" t="s">
        <v>76</v>
      </c>
    </row>
    <row r="126" spans="1:14">
      <c r="A126" s="299">
        <v>164</v>
      </c>
      <c r="B126" s="300">
        <v>4066</v>
      </c>
      <c r="C126" s="301" t="s">
        <v>112</v>
      </c>
      <c r="D126" s="302">
        <v>51977393</v>
      </c>
      <c r="E126" s="302">
        <v>51977393</v>
      </c>
      <c r="F126" s="301" t="s">
        <v>996</v>
      </c>
      <c r="G126" s="300" t="s">
        <v>999</v>
      </c>
      <c r="H126" s="308" t="s">
        <v>983</v>
      </c>
      <c r="I126" s="300" t="s">
        <v>170</v>
      </c>
      <c r="J126" s="300" t="s">
        <v>351</v>
      </c>
      <c r="K126" s="300" t="s">
        <v>351</v>
      </c>
      <c r="L126" s="300" t="s">
        <v>76</v>
      </c>
      <c r="M126" s="300" t="s">
        <v>76</v>
      </c>
      <c r="N126" s="304" t="s">
        <v>76</v>
      </c>
    </row>
    <row r="127" spans="1:14">
      <c r="A127" s="305">
        <v>168</v>
      </c>
      <c r="B127" s="16">
        <v>4066</v>
      </c>
      <c r="C127" s="17" t="s">
        <v>64</v>
      </c>
      <c r="D127" s="306">
        <v>80504321</v>
      </c>
      <c r="E127" s="306">
        <v>80504321</v>
      </c>
      <c r="F127" s="17" t="s">
        <v>1005</v>
      </c>
      <c r="G127" s="16" t="s">
        <v>462</v>
      </c>
      <c r="H127" s="35" t="s">
        <v>455</v>
      </c>
      <c r="I127" s="16" t="s">
        <v>170</v>
      </c>
      <c r="J127" s="16" t="s">
        <v>723</v>
      </c>
      <c r="K127" s="16" t="s">
        <v>723</v>
      </c>
      <c r="L127" s="16" t="s">
        <v>76</v>
      </c>
      <c r="M127" s="16" t="s">
        <v>76</v>
      </c>
      <c r="N127" s="307" t="s">
        <v>76</v>
      </c>
    </row>
    <row r="128" spans="1:14">
      <c r="A128" s="299">
        <v>173</v>
      </c>
      <c r="B128" s="300">
        <v>4066</v>
      </c>
      <c r="C128" s="301" t="s">
        <v>64</v>
      </c>
      <c r="D128" s="302">
        <v>79510844</v>
      </c>
      <c r="E128" s="302">
        <v>79510844</v>
      </c>
      <c r="F128" s="301" t="s">
        <v>1010</v>
      </c>
      <c r="G128" s="300" t="s">
        <v>509</v>
      </c>
      <c r="H128" s="308" t="s">
        <v>455</v>
      </c>
      <c r="I128" s="300" t="s">
        <v>170</v>
      </c>
      <c r="J128" s="300" t="s">
        <v>293</v>
      </c>
      <c r="K128" s="300" t="s">
        <v>293</v>
      </c>
      <c r="L128" s="300" t="s">
        <v>76</v>
      </c>
      <c r="M128" s="300" t="s">
        <v>76</v>
      </c>
      <c r="N128" s="304" t="s">
        <v>76</v>
      </c>
    </row>
    <row r="129" spans="1:14">
      <c r="A129" s="305">
        <v>175</v>
      </c>
      <c r="B129" s="16">
        <v>4066</v>
      </c>
      <c r="C129" s="17" t="s">
        <v>64</v>
      </c>
      <c r="D129" s="306">
        <v>79424158</v>
      </c>
      <c r="E129" s="306">
        <v>79424158</v>
      </c>
      <c r="F129" s="17" t="s">
        <v>1015</v>
      </c>
      <c r="G129" s="16" t="s">
        <v>509</v>
      </c>
      <c r="H129" s="35" t="s">
        <v>455</v>
      </c>
      <c r="I129" s="16" t="s">
        <v>170</v>
      </c>
      <c r="J129" s="16" t="s">
        <v>293</v>
      </c>
      <c r="K129" s="16" t="s">
        <v>293</v>
      </c>
      <c r="L129" s="16" t="s">
        <v>76</v>
      </c>
      <c r="M129" s="16" t="s">
        <v>76</v>
      </c>
      <c r="N129" s="307" t="s">
        <v>76</v>
      </c>
    </row>
    <row r="130" spans="1:14">
      <c r="A130" s="299">
        <v>176</v>
      </c>
      <c r="B130" s="300">
        <v>4066</v>
      </c>
      <c r="C130" s="301" t="s">
        <v>64</v>
      </c>
      <c r="D130" s="302">
        <v>79487494</v>
      </c>
      <c r="E130" s="302">
        <v>79487494</v>
      </c>
      <c r="F130" s="301" t="s">
        <v>1020</v>
      </c>
      <c r="G130" s="300" t="s">
        <v>509</v>
      </c>
      <c r="H130" s="308" t="s">
        <v>455</v>
      </c>
      <c r="I130" s="300" t="s">
        <v>170</v>
      </c>
      <c r="J130" s="300" t="s">
        <v>432</v>
      </c>
      <c r="K130" s="300" t="s">
        <v>432</v>
      </c>
      <c r="L130" s="300" t="s">
        <v>433</v>
      </c>
      <c r="M130" s="300" t="s">
        <v>434</v>
      </c>
      <c r="N130" s="304" t="s">
        <v>435</v>
      </c>
    </row>
    <row r="131" spans="1:14">
      <c r="A131" s="305">
        <v>180</v>
      </c>
      <c r="B131" s="16">
        <v>4066</v>
      </c>
      <c r="C131" s="17" t="s">
        <v>64</v>
      </c>
      <c r="D131" s="306">
        <v>79325332</v>
      </c>
      <c r="E131" s="306">
        <v>79325332</v>
      </c>
      <c r="F131" s="17" t="s">
        <v>1025</v>
      </c>
      <c r="G131" s="16" t="s">
        <v>454</v>
      </c>
      <c r="H131" s="35" t="s">
        <v>455</v>
      </c>
      <c r="I131" s="16" t="s">
        <v>170</v>
      </c>
      <c r="J131" s="16" t="s">
        <v>656</v>
      </c>
      <c r="K131" s="16" t="s">
        <v>656</v>
      </c>
      <c r="L131" s="16" t="s">
        <v>76</v>
      </c>
      <c r="M131" s="16" t="s">
        <v>76</v>
      </c>
      <c r="N131" s="307" t="s">
        <v>76</v>
      </c>
    </row>
    <row r="132" spans="1:14">
      <c r="A132" s="299">
        <v>186</v>
      </c>
      <c r="B132" s="300">
        <v>4066</v>
      </c>
      <c r="C132" s="301" t="s">
        <v>64</v>
      </c>
      <c r="D132" s="302">
        <v>79516115</v>
      </c>
      <c r="E132" s="302">
        <v>79516115</v>
      </c>
      <c r="F132" s="301" t="s">
        <v>1031</v>
      </c>
      <c r="G132" s="300" t="s">
        <v>454</v>
      </c>
      <c r="H132" s="308" t="s">
        <v>455</v>
      </c>
      <c r="I132" s="300" t="s">
        <v>170</v>
      </c>
      <c r="J132" s="300" t="s">
        <v>293</v>
      </c>
      <c r="K132" s="300" t="s">
        <v>293</v>
      </c>
      <c r="L132" s="300" t="s">
        <v>76</v>
      </c>
      <c r="M132" s="300" t="s">
        <v>76</v>
      </c>
      <c r="N132" s="304" t="s">
        <v>76</v>
      </c>
    </row>
    <row r="133" spans="1:14">
      <c r="A133" s="305">
        <v>188</v>
      </c>
      <c r="B133" s="16">
        <v>4066</v>
      </c>
      <c r="C133" s="17" t="s">
        <v>64</v>
      </c>
      <c r="D133" s="306">
        <v>79443580</v>
      </c>
      <c r="E133" s="306">
        <v>79443580</v>
      </c>
      <c r="F133" s="17" t="s">
        <v>1036</v>
      </c>
      <c r="G133" s="16" t="s">
        <v>454</v>
      </c>
      <c r="H133" s="35" t="s">
        <v>455</v>
      </c>
      <c r="I133" s="16" t="s">
        <v>170</v>
      </c>
      <c r="J133" s="16" t="s">
        <v>293</v>
      </c>
      <c r="K133" s="16" t="s">
        <v>293</v>
      </c>
      <c r="L133" s="16" t="s">
        <v>76</v>
      </c>
      <c r="M133" s="16" t="s">
        <v>76</v>
      </c>
      <c r="N133" s="307" t="s">
        <v>76</v>
      </c>
    </row>
    <row r="134" spans="1:14">
      <c r="A134" s="299">
        <v>190</v>
      </c>
      <c r="B134" s="300">
        <v>4066</v>
      </c>
      <c r="C134" s="301" t="s">
        <v>64</v>
      </c>
      <c r="D134" s="302">
        <v>91013856</v>
      </c>
      <c r="E134" s="302">
        <v>91013856</v>
      </c>
      <c r="F134" s="301" t="s">
        <v>1042</v>
      </c>
      <c r="G134" s="300" t="s">
        <v>487</v>
      </c>
      <c r="H134" s="308" t="s">
        <v>455</v>
      </c>
      <c r="I134" s="300" t="s">
        <v>170</v>
      </c>
      <c r="J134" s="300" t="s">
        <v>293</v>
      </c>
      <c r="K134" s="300" t="s">
        <v>293</v>
      </c>
      <c r="L134" s="300" t="s">
        <v>76</v>
      </c>
      <c r="M134" s="300" t="s">
        <v>76</v>
      </c>
      <c r="N134" s="304" t="s">
        <v>76</v>
      </c>
    </row>
    <row r="135" spans="1:14">
      <c r="A135" s="305">
        <v>191</v>
      </c>
      <c r="B135" s="16">
        <v>4066</v>
      </c>
      <c r="C135" s="17" t="s">
        <v>64</v>
      </c>
      <c r="D135" s="306">
        <v>13392580</v>
      </c>
      <c r="E135" s="306">
        <v>13392580</v>
      </c>
      <c r="F135" s="17" t="s">
        <v>1047</v>
      </c>
      <c r="G135" s="16" t="s">
        <v>487</v>
      </c>
      <c r="H135" s="35" t="s">
        <v>455</v>
      </c>
      <c r="I135" s="16" t="s">
        <v>170</v>
      </c>
      <c r="J135" s="16" t="s">
        <v>231</v>
      </c>
      <c r="K135" s="16" t="s">
        <v>231</v>
      </c>
      <c r="L135" s="16" t="s">
        <v>145</v>
      </c>
      <c r="M135" s="16" t="s">
        <v>146</v>
      </c>
      <c r="N135" s="307" t="s">
        <v>147</v>
      </c>
    </row>
    <row r="136" spans="1:14">
      <c r="A136" s="299">
        <v>195</v>
      </c>
      <c r="B136" s="300">
        <v>4066</v>
      </c>
      <c r="C136" s="301" t="s">
        <v>64</v>
      </c>
      <c r="D136" s="302">
        <v>79391081</v>
      </c>
      <c r="E136" s="302">
        <v>79391081</v>
      </c>
      <c r="F136" s="301" t="s">
        <v>1052</v>
      </c>
      <c r="G136" s="300" t="s">
        <v>487</v>
      </c>
      <c r="H136" s="308" t="s">
        <v>455</v>
      </c>
      <c r="I136" s="300" t="s">
        <v>170</v>
      </c>
      <c r="J136" s="300" t="s">
        <v>723</v>
      </c>
      <c r="K136" s="300" t="s">
        <v>723</v>
      </c>
      <c r="L136" s="300" t="s">
        <v>76</v>
      </c>
      <c r="M136" s="300" t="s">
        <v>76</v>
      </c>
      <c r="N136" s="304" t="s">
        <v>76</v>
      </c>
    </row>
    <row r="137" spans="1:14">
      <c r="A137" s="305">
        <v>196</v>
      </c>
      <c r="B137" s="16">
        <v>4066</v>
      </c>
      <c r="C137" s="17" t="s">
        <v>64</v>
      </c>
      <c r="D137" s="306">
        <v>79499542</v>
      </c>
      <c r="E137" s="306">
        <v>79499542</v>
      </c>
      <c r="F137" s="17" t="s">
        <v>1057</v>
      </c>
      <c r="G137" s="16" t="s">
        <v>487</v>
      </c>
      <c r="H137" s="35" t="s">
        <v>455</v>
      </c>
      <c r="I137" s="16" t="s">
        <v>170</v>
      </c>
      <c r="J137" s="16" t="s">
        <v>293</v>
      </c>
      <c r="K137" s="16" t="s">
        <v>293</v>
      </c>
      <c r="L137" s="16" t="s">
        <v>76</v>
      </c>
      <c r="M137" s="16" t="s">
        <v>76</v>
      </c>
      <c r="N137" s="307" t="s">
        <v>76</v>
      </c>
    </row>
    <row r="138" spans="1:14">
      <c r="A138" s="299">
        <v>201</v>
      </c>
      <c r="B138" s="300">
        <v>4066</v>
      </c>
      <c r="C138" s="301" t="s">
        <v>64</v>
      </c>
      <c r="D138" s="302">
        <v>79462983</v>
      </c>
      <c r="E138" s="302">
        <v>79462983</v>
      </c>
      <c r="F138" s="301" t="s">
        <v>1062</v>
      </c>
      <c r="G138" s="300" t="s">
        <v>487</v>
      </c>
      <c r="H138" s="308" t="s">
        <v>455</v>
      </c>
      <c r="I138" s="300" t="s">
        <v>170</v>
      </c>
      <c r="J138" s="300" t="s">
        <v>293</v>
      </c>
      <c r="K138" s="300" t="s">
        <v>293</v>
      </c>
      <c r="L138" s="300" t="s">
        <v>76</v>
      </c>
      <c r="M138" s="300" t="s">
        <v>76</v>
      </c>
      <c r="N138" s="304" t="s">
        <v>76</v>
      </c>
    </row>
    <row r="139" spans="1:14">
      <c r="A139" s="305">
        <v>202</v>
      </c>
      <c r="B139" s="16">
        <v>4066</v>
      </c>
      <c r="C139" s="17" t="s">
        <v>64</v>
      </c>
      <c r="D139" s="306">
        <v>79052254</v>
      </c>
      <c r="E139" s="306">
        <v>79052254</v>
      </c>
      <c r="F139" s="17" t="s">
        <v>1067</v>
      </c>
      <c r="G139" s="16" t="s">
        <v>487</v>
      </c>
      <c r="H139" s="35" t="s">
        <v>455</v>
      </c>
      <c r="I139" s="16" t="s">
        <v>170</v>
      </c>
      <c r="J139" s="16" t="s">
        <v>293</v>
      </c>
      <c r="K139" s="16" t="s">
        <v>293</v>
      </c>
      <c r="L139" s="16" t="s">
        <v>76</v>
      </c>
      <c r="M139" s="16" t="s">
        <v>76</v>
      </c>
      <c r="N139" s="307" t="s">
        <v>76</v>
      </c>
    </row>
    <row r="140" spans="1:14">
      <c r="A140" s="299">
        <v>203</v>
      </c>
      <c r="B140" s="300">
        <v>4066</v>
      </c>
      <c r="C140" s="301" t="s">
        <v>64</v>
      </c>
      <c r="D140" s="302">
        <v>17338134</v>
      </c>
      <c r="E140" s="302">
        <v>17338134</v>
      </c>
      <c r="F140" s="301" t="s">
        <v>1073</v>
      </c>
      <c r="G140" s="300" t="s">
        <v>487</v>
      </c>
      <c r="H140" s="308" t="s">
        <v>455</v>
      </c>
      <c r="I140" s="300" t="s">
        <v>170</v>
      </c>
      <c r="J140" s="300" t="s">
        <v>351</v>
      </c>
      <c r="K140" s="300" t="s">
        <v>351</v>
      </c>
      <c r="L140" s="300" t="s">
        <v>76</v>
      </c>
      <c r="M140" s="300" t="s">
        <v>76</v>
      </c>
      <c r="N140" s="304" t="s">
        <v>76</v>
      </c>
    </row>
    <row r="141" spans="1:14">
      <c r="A141" s="305">
        <v>212</v>
      </c>
      <c r="B141" s="16">
        <v>4066</v>
      </c>
      <c r="C141" s="17" t="s">
        <v>64</v>
      </c>
      <c r="D141" s="306">
        <v>10549361</v>
      </c>
      <c r="E141" s="306">
        <v>10549361</v>
      </c>
      <c r="F141" s="17" t="s">
        <v>1078</v>
      </c>
      <c r="G141" s="16" t="s">
        <v>487</v>
      </c>
      <c r="H141" s="35" t="s">
        <v>455</v>
      </c>
      <c r="I141" s="16" t="s">
        <v>170</v>
      </c>
      <c r="J141" s="16" t="s">
        <v>293</v>
      </c>
      <c r="K141" s="16" t="s">
        <v>293</v>
      </c>
      <c r="L141" s="16" t="s">
        <v>76</v>
      </c>
      <c r="M141" s="16" t="s">
        <v>76</v>
      </c>
      <c r="N141" s="307" t="s">
        <v>76</v>
      </c>
    </row>
    <row r="142" spans="1:14">
      <c r="A142" s="299">
        <v>215</v>
      </c>
      <c r="B142" s="300">
        <v>4066</v>
      </c>
      <c r="C142" s="301" t="s">
        <v>64</v>
      </c>
      <c r="D142" s="302">
        <v>18000989</v>
      </c>
      <c r="E142" s="302">
        <v>18000989</v>
      </c>
      <c r="F142" s="301" t="s">
        <v>1083</v>
      </c>
      <c r="G142" s="300" t="s">
        <v>487</v>
      </c>
      <c r="H142" s="308" t="s">
        <v>455</v>
      </c>
      <c r="I142" s="300" t="s">
        <v>170</v>
      </c>
      <c r="J142" s="300" t="s">
        <v>189</v>
      </c>
      <c r="K142" s="300" t="s">
        <v>189</v>
      </c>
      <c r="L142" s="300" t="s">
        <v>190</v>
      </c>
      <c r="M142" s="300" t="s">
        <v>1085</v>
      </c>
      <c r="N142" s="304" t="s">
        <v>1086</v>
      </c>
    </row>
    <row r="143" spans="1:14">
      <c r="A143" s="305">
        <v>216</v>
      </c>
      <c r="B143" s="16">
        <v>4066</v>
      </c>
      <c r="C143" s="17" t="s">
        <v>112</v>
      </c>
      <c r="D143" s="306">
        <v>28541980</v>
      </c>
      <c r="E143" s="306">
        <v>28541980</v>
      </c>
      <c r="F143" s="17" t="s">
        <v>1090</v>
      </c>
      <c r="G143" s="16" t="s">
        <v>822</v>
      </c>
      <c r="H143" s="35" t="s">
        <v>455</v>
      </c>
      <c r="I143" s="16" t="s">
        <v>170</v>
      </c>
      <c r="J143" s="16" t="s">
        <v>477</v>
      </c>
      <c r="K143" s="16" t="s">
        <v>477</v>
      </c>
      <c r="L143" s="16" t="s">
        <v>478</v>
      </c>
      <c r="M143" s="16" t="s">
        <v>479</v>
      </c>
      <c r="N143" s="307" t="s">
        <v>480</v>
      </c>
    </row>
    <row r="144" spans="1:14">
      <c r="A144" s="299">
        <v>217</v>
      </c>
      <c r="B144" s="300">
        <v>4066</v>
      </c>
      <c r="C144" s="301" t="s">
        <v>64</v>
      </c>
      <c r="D144" s="302">
        <v>80894392</v>
      </c>
      <c r="E144" s="302">
        <v>80894392</v>
      </c>
      <c r="F144" s="301" t="s">
        <v>1096</v>
      </c>
      <c r="G144" s="300" t="s">
        <v>822</v>
      </c>
      <c r="H144" s="308" t="s">
        <v>455</v>
      </c>
      <c r="I144" s="300" t="s">
        <v>170</v>
      </c>
      <c r="J144" s="300" t="s">
        <v>293</v>
      </c>
      <c r="K144" s="300" t="s">
        <v>293</v>
      </c>
      <c r="L144" s="300" t="s">
        <v>76</v>
      </c>
      <c r="M144" s="300" t="s">
        <v>76</v>
      </c>
      <c r="N144" s="304" t="s">
        <v>76</v>
      </c>
    </row>
    <row r="145" spans="1:14">
      <c r="A145" s="305">
        <v>218</v>
      </c>
      <c r="B145" s="16">
        <v>4066</v>
      </c>
      <c r="C145" s="17" t="s">
        <v>64</v>
      </c>
      <c r="D145" s="306">
        <v>88219715</v>
      </c>
      <c r="E145" s="306">
        <v>88219715</v>
      </c>
      <c r="F145" s="17" t="s">
        <v>1101</v>
      </c>
      <c r="G145" s="16" t="s">
        <v>822</v>
      </c>
      <c r="H145" s="35" t="s">
        <v>455</v>
      </c>
      <c r="I145" s="16" t="s">
        <v>170</v>
      </c>
      <c r="J145" s="16" t="s">
        <v>231</v>
      </c>
      <c r="K145" s="16" t="s">
        <v>231</v>
      </c>
      <c r="L145" s="16" t="s">
        <v>145</v>
      </c>
      <c r="M145" s="16" t="s">
        <v>146</v>
      </c>
      <c r="N145" s="307" t="s">
        <v>147</v>
      </c>
    </row>
    <row r="146" spans="1:14">
      <c r="A146" s="299">
        <v>219</v>
      </c>
      <c r="B146" s="300">
        <v>4066</v>
      </c>
      <c r="C146" s="301" t="s">
        <v>64</v>
      </c>
      <c r="D146" s="302">
        <v>80227582</v>
      </c>
      <c r="E146" s="302">
        <v>80227582</v>
      </c>
      <c r="F146" s="301" t="s">
        <v>1108</v>
      </c>
      <c r="G146" s="300" t="s">
        <v>822</v>
      </c>
      <c r="H146" s="308" t="s">
        <v>455</v>
      </c>
      <c r="I146" s="300" t="s">
        <v>170</v>
      </c>
      <c r="J146" s="300" t="s">
        <v>293</v>
      </c>
      <c r="K146" s="300" t="s">
        <v>293</v>
      </c>
      <c r="L146" s="300" t="s">
        <v>76</v>
      </c>
      <c r="M146" s="300" t="s">
        <v>76</v>
      </c>
      <c r="N146" s="304" t="s">
        <v>76</v>
      </c>
    </row>
    <row r="147" spans="1:14">
      <c r="A147" s="305">
        <v>220</v>
      </c>
      <c r="B147" s="16">
        <v>4066</v>
      </c>
      <c r="C147" s="17" t="s">
        <v>112</v>
      </c>
      <c r="D147" s="306">
        <v>52705599</v>
      </c>
      <c r="E147" s="306">
        <v>52705599</v>
      </c>
      <c r="F147" s="17" t="s">
        <v>1113</v>
      </c>
      <c r="G147" s="16" t="s">
        <v>822</v>
      </c>
      <c r="H147" s="35" t="s">
        <v>455</v>
      </c>
      <c r="I147" s="16" t="s">
        <v>170</v>
      </c>
      <c r="J147" s="16" t="s">
        <v>723</v>
      </c>
      <c r="K147" s="16" t="s">
        <v>723</v>
      </c>
      <c r="L147" s="16" t="s">
        <v>76</v>
      </c>
      <c r="M147" s="16" t="s">
        <v>76</v>
      </c>
      <c r="N147" s="307" t="s">
        <v>76</v>
      </c>
    </row>
    <row r="148" spans="1:14">
      <c r="A148" s="299">
        <v>221</v>
      </c>
      <c r="B148" s="300">
        <v>4066</v>
      </c>
      <c r="C148" s="301" t="s">
        <v>64</v>
      </c>
      <c r="D148" s="302">
        <v>79914104</v>
      </c>
      <c r="E148" s="302">
        <v>79914104</v>
      </c>
      <c r="F148" s="301" t="s">
        <v>1117</v>
      </c>
      <c r="G148" s="300" t="s">
        <v>822</v>
      </c>
      <c r="H148" s="308" t="s">
        <v>455</v>
      </c>
      <c r="I148" s="300" t="s">
        <v>170</v>
      </c>
      <c r="J148" s="300" t="s">
        <v>723</v>
      </c>
      <c r="K148" s="300" t="s">
        <v>723</v>
      </c>
      <c r="L148" s="300" t="s">
        <v>76</v>
      </c>
      <c r="M148" s="300" t="s">
        <v>76</v>
      </c>
      <c r="N148" s="304" t="s">
        <v>76</v>
      </c>
    </row>
    <row r="149" spans="1:14">
      <c r="A149" s="305">
        <v>222</v>
      </c>
      <c r="B149" s="16">
        <v>4066</v>
      </c>
      <c r="C149" s="17" t="s">
        <v>64</v>
      </c>
      <c r="D149" s="306">
        <v>6663922</v>
      </c>
      <c r="E149" s="306">
        <v>6663922</v>
      </c>
      <c r="F149" s="17" t="s">
        <v>1123</v>
      </c>
      <c r="G149" s="16" t="s">
        <v>822</v>
      </c>
      <c r="H149" s="35" t="s">
        <v>455</v>
      </c>
      <c r="I149" s="16" t="s">
        <v>170</v>
      </c>
      <c r="J149" s="16" t="s">
        <v>538</v>
      </c>
      <c r="K149" s="16" t="s">
        <v>538</v>
      </c>
      <c r="L149" s="16" t="s">
        <v>76</v>
      </c>
      <c r="M149" s="16" t="s">
        <v>76</v>
      </c>
      <c r="N149" s="307" t="s">
        <v>76</v>
      </c>
    </row>
    <row r="150" spans="1:14">
      <c r="A150" s="299">
        <v>223</v>
      </c>
      <c r="B150" s="300">
        <v>4066</v>
      </c>
      <c r="C150" s="301" t="s">
        <v>64</v>
      </c>
      <c r="D150" s="302">
        <v>79834858</v>
      </c>
      <c r="E150" s="302">
        <v>79834858</v>
      </c>
      <c r="F150" s="301" t="s">
        <v>1129</v>
      </c>
      <c r="G150" s="300" t="s">
        <v>822</v>
      </c>
      <c r="H150" s="308" t="s">
        <v>455</v>
      </c>
      <c r="I150" s="300" t="s">
        <v>170</v>
      </c>
      <c r="J150" s="300" t="s">
        <v>723</v>
      </c>
      <c r="K150" s="300" t="s">
        <v>723</v>
      </c>
      <c r="L150" s="300" t="s">
        <v>76</v>
      </c>
      <c r="M150" s="300" t="s">
        <v>76</v>
      </c>
      <c r="N150" s="304" t="s">
        <v>76</v>
      </c>
    </row>
    <row r="151" spans="1:14">
      <c r="A151" s="305">
        <v>224</v>
      </c>
      <c r="B151" s="16">
        <v>4066</v>
      </c>
      <c r="C151" s="17" t="s">
        <v>112</v>
      </c>
      <c r="D151" s="306">
        <v>52715360</v>
      </c>
      <c r="E151" s="306">
        <v>52715360</v>
      </c>
      <c r="F151" s="17" t="s">
        <v>1135</v>
      </c>
      <c r="G151" s="16" t="s">
        <v>822</v>
      </c>
      <c r="H151" s="35" t="s">
        <v>455</v>
      </c>
      <c r="I151" s="16" t="s">
        <v>143</v>
      </c>
      <c r="J151" s="16" t="s">
        <v>238</v>
      </c>
      <c r="K151" s="16" t="s">
        <v>238</v>
      </c>
      <c r="L151" s="16" t="s">
        <v>76</v>
      </c>
      <c r="M151" s="16" t="s">
        <v>76</v>
      </c>
      <c r="N151" s="307" t="s">
        <v>76</v>
      </c>
    </row>
    <row r="152" spans="1:14">
      <c r="A152" s="299">
        <v>225</v>
      </c>
      <c r="B152" s="300">
        <v>4066</v>
      </c>
      <c r="C152" s="301" t="s">
        <v>64</v>
      </c>
      <c r="D152" s="302">
        <v>13617580</v>
      </c>
      <c r="E152" s="302">
        <v>13617580</v>
      </c>
      <c r="F152" s="301" t="s">
        <v>1140</v>
      </c>
      <c r="G152" s="300" t="s">
        <v>822</v>
      </c>
      <c r="H152" s="308" t="s">
        <v>455</v>
      </c>
      <c r="I152" s="300" t="s">
        <v>170</v>
      </c>
      <c r="J152" s="300" t="s">
        <v>293</v>
      </c>
      <c r="K152" s="300" t="s">
        <v>293</v>
      </c>
      <c r="L152" s="300" t="s">
        <v>76</v>
      </c>
      <c r="M152" s="300" t="s">
        <v>76</v>
      </c>
      <c r="N152" s="304" t="s">
        <v>76</v>
      </c>
    </row>
    <row r="153" spans="1:14">
      <c r="A153" s="305">
        <v>226</v>
      </c>
      <c r="B153" s="16">
        <v>4066</v>
      </c>
      <c r="C153" s="17" t="s">
        <v>64</v>
      </c>
      <c r="D153" s="306">
        <v>96192807</v>
      </c>
      <c r="E153" s="306">
        <v>96192807</v>
      </c>
      <c r="F153" s="17" t="s">
        <v>1146</v>
      </c>
      <c r="G153" s="16" t="s">
        <v>822</v>
      </c>
      <c r="H153" s="35" t="s">
        <v>455</v>
      </c>
      <c r="I153" s="16" t="s">
        <v>170</v>
      </c>
      <c r="J153" s="16" t="s">
        <v>293</v>
      </c>
      <c r="K153" s="16" t="s">
        <v>293</v>
      </c>
      <c r="L153" s="16" t="s">
        <v>76</v>
      </c>
      <c r="M153" s="16" t="s">
        <v>76</v>
      </c>
      <c r="N153" s="307" t="s">
        <v>76</v>
      </c>
    </row>
    <row r="154" spans="1:14">
      <c r="A154" s="299">
        <v>227</v>
      </c>
      <c r="B154" s="300">
        <v>4066</v>
      </c>
      <c r="C154" s="301" t="s">
        <v>112</v>
      </c>
      <c r="D154" s="302">
        <v>40342430</v>
      </c>
      <c r="E154" s="302">
        <v>40342430</v>
      </c>
      <c r="F154" s="301" t="s">
        <v>1151</v>
      </c>
      <c r="G154" s="300" t="s">
        <v>822</v>
      </c>
      <c r="H154" s="308" t="s">
        <v>455</v>
      </c>
      <c r="I154" s="300" t="s">
        <v>170</v>
      </c>
      <c r="J154" s="300" t="s">
        <v>670</v>
      </c>
      <c r="K154" s="300" t="s">
        <v>670</v>
      </c>
      <c r="L154" s="300" t="s">
        <v>671</v>
      </c>
      <c r="M154" s="300" t="s">
        <v>691</v>
      </c>
      <c r="N154" s="304" t="s">
        <v>692</v>
      </c>
    </row>
    <row r="155" spans="1:14">
      <c r="A155" s="305">
        <v>228</v>
      </c>
      <c r="B155" s="16">
        <v>4066</v>
      </c>
      <c r="C155" s="17" t="s">
        <v>64</v>
      </c>
      <c r="D155" s="306">
        <v>79684039</v>
      </c>
      <c r="E155" s="306">
        <v>79684039</v>
      </c>
      <c r="F155" s="17" t="s">
        <v>1155</v>
      </c>
      <c r="G155" s="16" t="s">
        <v>822</v>
      </c>
      <c r="H155" s="35" t="s">
        <v>455</v>
      </c>
      <c r="I155" s="16" t="s">
        <v>170</v>
      </c>
      <c r="J155" s="16" t="s">
        <v>293</v>
      </c>
      <c r="K155" s="16" t="s">
        <v>293</v>
      </c>
      <c r="L155" s="16" t="s">
        <v>76</v>
      </c>
      <c r="M155" s="16" t="s">
        <v>76</v>
      </c>
      <c r="N155" s="307" t="s">
        <v>76</v>
      </c>
    </row>
    <row r="156" spans="1:14">
      <c r="A156" s="299">
        <v>229</v>
      </c>
      <c r="B156" s="300">
        <v>4066</v>
      </c>
      <c r="C156" s="301" t="s">
        <v>64</v>
      </c>
      <c r="D156" s="302">
        <v>79610999</v>
      </c>
      <c r="E156" s="302">
        <v>79610999</v>
      </c>
      <c r="F156" s="301" t="s">
        <v>1160</v>
      </c>
      <c r="G156" s="300" t="s">
        <v>822</v>
      </c>
      <c r="H156" s="308" t="s">
        <v>455</v>
      </c>
      <c r="I156" s="300" t="s">
        <v>170</v>
      </c>
      <c r="J156" s="300" t="s">
        <v>293</v>
      </c>
      <c r="K156" s="300" t="s">
        <v>293</v>
      </c>
      <c r="L156" s="300" t="s">
        <v>76</v>
      </c>
      <c r="M156" s="300" t="s">
        <v>76</v>
      </c>
      <c r="N156" s="304" t="s">
        <v>76</v>
      </c>
    </row>
    <row r="157" spans="1:14">
      <c r="A157" s="305">
        <v>230</v>
      </c>
      <c r="B157" s="16">
        <v>4066</v>
      </c>
      <c r="C157" s="17" t="s">
        <v>64</v>
      </c>
      <c r="D157" s="306">
        <v>79005491</v>
      </c>
      <c r="E157" s="306">
        <v>79005491</v>
      </c>
      <c r="F157" s="17" t="s">
        <v>1167</v>
      </c>
      <c r="G157" s="16" t="s">
        <v>822</v>
      </c>
      <c r="H157" s="35" t="s">
        <v>455</v>
      </c>
      <c r="I157" s="16" t="s">
        <v>170</v>
      </c>
      <c r="J157" s="16" t="s">
        <v>723</v>
      </c>
      <c r="K157" s="16" t="s">
        <v>723</v>
      </c>
      <c r="L157" s="16" t="s">
        <v>76</v>
      </c>
      <c r="M157" s="16" t="s">
        <v>76</v>
      </c>
      <c r="N157" s="307" t="s">
        <v>76</v>
      </c>
    </row>
    <row r="158" spans="1:14">
      <c r="A158" s="299">
        <v>231</v>
      </c>
      <c r="B158" s="300">
        <v>4066</v>
      </c>
      <c r="C158" s="301" t="s">
        <v>64</v>
      </c>
      <c r="D158" s="302">
        <v>15875758</v>
      </c>
      <c r="E158" s="302">
        <v>15875758</v>
      </c>
      <c r="F158" s="301" t="s">
        <v>1171</v>
      </c>
      <c r="G158" s="300" t="s">
        <v>822</v>
      </c>
      <c r="H158" s="308" t="s">
        <v>455</v>
      </c>
      <c r="I158" s="300" t="s">
        <v>170</v>
      </c>
      <c r="J158" s="300" t="s">
        <v>293</v>
      </c>
      <c r="K158" s="300" t="s">
        <v>293</v>
      </c>
      <c r="L158" s="300" t="s">
        <v>76</v>
      </c>
      <c r="M158" s="300" t="s">
        <v>76</v>
      </c>
      <c r="N158" s="304" t="s">
        <v>76</v>
      </c>
    </row>
    <row r="159" spans="1:14">
      <c r="A159" s="311">
        <v>232</v>
      </c>
      <c r="B159" s="16">
        <v>4066</v>
      </c>
      <c r="C159" s="17" t="s">
        <v>112</v>
      </c>
      <c r="D159" s="306">
        <v>52851405</v>
      </c>
      <c r="E159" s="306">
        <v>52851405</v>
      </c>
      <c r="F159" s="17" t="s">
        <v>1176</v>
      </c>
      <c r="G159" s="16" t="s">
        <v>822</v>
      </c>
      <c r="H159" s="35" t="s">
        <v>455</v>
      </c>
      <c r="I159" s="16" t="s">
        <v>170</v>
      </c>
      <c r="J159" s="16" t="s">
        <v>293</v>
      </c>
      <c r="K159" s="16" t="s">
        <v>293</v>
      </c>
      <c r="L159" s="16" t="s">
        <v>76</v>
      </c>
      <c r="M159" s="16" t="s">
        <v>76</v>
      </c>
      <c r="N159" s="307" t="s">
        <v>76</v>
      </c>
    </row>
    <row r="160" spans="1:14">
      <c r="A160" s="312">
        <v>233</v>
      </c>
      <c r="B160" s="300">
        <v>4066</v>
      </c>
      <c r="C160" s="301" t="s">
        <v>64</v>
      </c>
      <c r="D160" s="302">
        <v>79997017</v>
      </c>
      <c r="E160" s="302">
        <v>79997017</v>
      </c>
      <c r="F160" s="301" t="s">
        <v>1181</v>
      </c>
      <c r="G160" s="300" t="s">
        <v>822</v>
      </c>
      <c r="H160" s="308" t="s">
        <v>455</v>
      </c>
      <c r="I160" s="300" t="s">
        <v>170</v>
      </c>
      <c r="J160" s="300" t="s">
        <v>723</v>
      </c>
      <c r="K160" s="300" t="s">
        <v>723</v>
      </c>
      <c r="L160" s="300" t="s">
        <v>76</v>
      </c>
      <c r="M160" s="300" t="s">
        <v>76</v>
      </c>
      <c r="N160" s="304" t="s">
        <v>76</v>
      </c>
    </row>
    <row r="161" spans="1:14">
      <c r="A161" s="305">
        <v>234</v>
      </c>
      <c r="B161" s="16">
        <v>4066</v>
      </c>
      <c r="C161" s="17" t="s">
        <v>112</v>
      </c>
      <c r="D161" s="306">
        <v>1085255833</v>
      </c>
      <c r="E161" s="306">
        <v>1085255833</v>
      </c>
      <c r="F161" s="17" t="s">
        <v>1187</v>
      </c>
      <c r="G161" s="16" t="s">
        <v>822</v>
      </c>
      <c r="H161" s="35" t="s">
        <v>455</v>
      </c>
      <c r="I161" s="16" t="s">
        <v>170</v>
      </c>
      <c r="J161" s="16" t="s">
        <v>723</v>
      </c>
      <c r="K161" s="16" t="s">
        <v>723</v>
      </c>
      <c r="L161" s="16" t="s">
        <v>76</v>
      </c>
      <c r="M161" s="16" t="s">
        <v>76</v>
      </c>
      <c r="N161" s="307" t="s">
        <v>76</v>
      </c>
    </row>
    <row r="162" spans="1:14">
      <c r="A162" s="299">
        <v>235</v>
      </c>
      <c r="B162" s="300">
        <v>4066</v>
      </c>
      <c r="C162" s="301" t="s">
        <v>64</v>
      </c>
      <c r="D162" s="302">
        <v>86056552</v>
      </c>
      <c r="E162" s="302">
        <v>86056552</v>
      </c>
      <c r="F162" s="301" t="s">
        <v>1193</v>
      </c>
      <c r="G162" s="300" t="s">
        <v>822</v>
      </c>
      <c r="H162" s="308" t="s">
        <v>455</v>
      </c>
      <c r="I162" s="300" t="s">
        <v>170</v>
      </c>
      <c r="J162" s="300" t="s">
        <v>293</v>
      </c>
      <c r="K162" s="300" t="s">
        <v>293</v>
      </c>
      <c r="L162" s="300" t="s">
        <v>76</v>
      </c>
      <c r="M162" s="300" t="s">
        <v>76</v>
      </c>
      <c r="N162" s="304" t="s">
        <v>76</v>
      </c>
    </row>
    <row r="163" spans="1:14">
      <c r="A163" s="305">
        <v>236</v>
      </c>
      <c r="B163" s="16">
        <v>4066</v>
      </c>
      <c r="C163" s="17" t="s">
        <v>64</v>
      </c>
      <c r="D163" s="306">
        <v>7164867</v>
      </c>
      <c r="E163" s="306">
        <v>7164867</v>
      </c>
      <c r="F163" s="17" t="s">
        <v>1199</v>
      </c>
      <c r="G163" s="16" t="s">
        <v>525</v>
      </c>
      <c r="H163" s="35" t="s">
        <v>455</v>
      </c>
      <c r="I163" s="16" t="s">
        <v>170</v>
      </c>
      <c r="J163" s="16" t="s">
        <v>293</v>
      </c>
      <c r="K163" s="16" t="s">
        <v>293</v>
      </c>
      <c r="L163" s="16" t="s">
        <v>76</v>
      </c>
      <c r="M163" s="16" t="s">
        <v>76</v>
      </c>
      <c r="N163" s="307" t="s">
        <v>76</v>
      </c>
    </row>
    <row r="164" spans="1:14">
      <c r="A164" s="299">
        <v>237</v>
      </c>
      <c r="B164" s="300">
        <v>4066</v>
      </c>
      <c r="C164" s="301" t="s">
        <v>64</v>
      </c>
      <c r="D164" s="302">
        <v>7692933</v>
      </c>
      <c r="E164" s="302">
        <v>7692933</v>
      </c>
      <c r="F164" s="301" t="s">
        <v>1203</v>
      </c>
      <c r="G164" s="300" t="s">
        <v>525</v>
      </c>
      <c r="H164" s="308" t="s">
        <v>455</v>
      </c>
      <c r="I164" s="300" t="s">
        <v>170</v>
      </c>
      <c r="J164" s="300" t="s">
        <v>293</v>
      </c>
      <c r="K164" s="300" t="s">
        <v>293</v>
      </c>
      <c r="L164" s="300" t="s">
        <v>76</v>
      </c>
      <c r="M164" s="300" t="s">
        <v>76</v>
      </c>
      <c r="N164" s="304" t="s">
        <v>76</v>
      </c>
    </row>
    <row r="165" spans="1:14">
      <c r="A165" s="305">
        <v>238</v>
      </c>
      <c r="B165" s="16">
        <v>4066</v>
      </c>
      <c r="C165" s="17" t="s">
        <v>64</v>
      </c>
      <c r="D165" s="306">
        <v>74301777</v>
      </c>
      <c r="E165" s="306">
        <v>74301777</v>
      </c>
      <c r="F165" s="17" t="s">
        <v>1208</v>
      </c>
      <c r="G165" s="16" t="s">
        <v>525</v>
      </c>
      <c r="H165" s="35" t="s">
        <v>455</v>
      </c>
      <c r="I165" s="16" t="s">
        <v>170</v>
      </c>
      <c r="J165" s="16" t="s">
        <v>171</v>
      </c>
      <c r="K165" s="16" t="s">
        <v>171</v>
      </c>
      <c r="L165" s="16" t="s">
        <v>76</v>
      </c>
      <c r="M165" s="16" t="s">
        <v>294</v>
      </c>
      <c r="N165" s="307" t="s">
        <v>295</v>
      </c>
    </row>
    <row r="166" spans="1:14">
      <c r="A166" s="299">
        <v>239</v>
      </c>
      <c r="B166" s="300">
        <v>4066</v>
      </c>
      <c r="C166" s="301" t="s">
        <v>64</v>
      </c>
      <c r="D166" s="302">
        <v>76315239</v>
      </c>
      <c r="E166" s="302">
        <v>76315239</v>
      </c>
      <c r="F166" s="301" t="s">
        <v>1215</v>
      </c>
      <c r="G166" s="300" t="s">
        <v>525</v>
      </c>
      <c r="H166" s="308" t="s">
        <v>455</v>
      </c>
      <c r="I166" s="300" t="s">
        <v>170</v>
      </c>
      <c r="J166" s="300" t="s">
        <v>293</v>
      </c>
      <c r="K166" s="300" t="s">
        <v>293</v>
      </c>
      <c r="L166" s="300" t="s">
        <v>76</v>
      </c>
      <c r="M166" s="300" t="s">
        <v>76</v>
      </c>
      <c r="N166" s="304" t="s">
        <v>76</v>
      </c>
    </row>
    <row r="167" spans="1:14">
      <c r="A167" s="305">
        <v>240</v>
      </c>
      <c r="B167" s="16">
        <v>4066</v>
      </c>
      <c r="C167" s="17" t="s">
        <v>64</v>
      </c>
      <c r="D167" s="306">
        <v>18493989</v>
      </c>
      <c r="E167" s="306">
        <v>18493989</v>
      </c>
      <c r="F167" s="17" t="s">
        <v>1220</v>
      </c>
      <c r="G167" s="16" t="s">
        <v>525</v>
      </c>
      <c r="H167" s="35" t="s">
        <v>455</v>
      </c>
      <c r="I167" s="16" t="s">
        <v>170</v>
      </c>
      <c r="J167" s="16" t="s">
        <v>293</v>
      </c>
      <c r="K167" s="16" t="s">
        <v>293</v>
      </c>
      <c r="L167" s="16" t="s">
        <v>76</v>
      </c>
      <c r="M167" s="16" t="s">
        <v>76</v>
      </c>
      <c r="N167" s="307" t="s">
        <v>76</v>
      </c>
    </row>
    <row r="168" spans="1:14">
      <c r="A168" s="299">
        <v>242</v>
      </c>
      <c r="B168" s="300">
        <v>4066</v>
      </c>
      <c r="C168" s="301" t="s">
        <v>64</v>
      </c>
      <c r="D168" s="302">
        <v>80426571</v>
      </c>
      <c r="E168" s="302">
        <v>80426571</v>
      </c>
      <c r="F168" s="301" t="s">
        <v>1230</v>
      </c>
      <c r="G168" s="300" t="s">
        <v>525</v>
      </c>
      <c r="H168" s="308" t="s">
        <v>455</v>
      </c>
      <c r="I168" s="300" t="s">
        <v>170</v>
      </c>
      <c r="J168" s="300" t="s">
        <v>293</v>
      </c>
      <c r="K168" s="300" t="s">
        <v>293</v>
      </c>
      <c r="L168" s="300" t="s">
        <v>76</v>
      </c>
      <c r="M168" s="300" t="s">
        <v>76</v>
      </c>
      <c r="N168" s="304" t="s">
        <v>76</v>
      </c>
    </row>
    <row r="169" spans="1:14">
      <c r="A169" s="305">
        <v>243</v>
      </c>
      <c r="B169" s="16">
        <v>4066</v>
      </c>
      <c r="C169" s="17" t="s">
        <v>64</v>
      </c>
      <c r="D169" s="306">
        <v>9396415</v>
      </c>
      <c r="E169" s="306">
        <v>9396415</v>
      </c>
      <c r="F169" s="17" t="s">
        <v>1235</v>
      </c>
      <c r="G169" s="16" t="s">
        <v>525</v>
      </c>
      <c r="H169" s="35" t="s">
        <v>455</v>
      </c>
      <c r="I169" s="16" t="s">
        <v>170</v>
      </c>
      <c r="J169" s="16" t="s">
        <v>723</v>
      </c>
      <c r="K169" s="16" t="s">
        <v>723</v>
      </c>
      <c r="L169" s="16" t="s">
        <v>76</v>
      </c>
      <c r="M169" s="16" t="s">
        <v>76</v>
      </c>
      <c r="N169" s="307" t="s">
        <v>76</v>
      </c>
    </row>
    <row r="170" spans="1:14">
      <c r="A170" s="299">
        <v>244</v>
      </c>
      <c r="B170" s="300">
        <v>4066</v>
      </c>
      <c r="C170" s="301" t="s">
        <v>64</v>
      </c>
      <c r="D170" s="302">
        <v>79291371</v>
      </c>
      <c r="E170" s="302">
        <v>79291371</v>
      </c>
      <c r="F170" s="301" t="s">
        <v>1241</v>
      </c>
      <c r="G170" s="300" t="s">
        <v>525</v>
      </c>
      <c r="H170" s="308" t="s">
        <v>455</v>
      </c>
      <c r="I170" s="300" t="s">
        <v>170</v>
      </c>
      <c r="J170" s="300" t="s">
        <v>477</v>
      </c>
      <c r="K170" s="300" t="s">
        <v>477</v>
      </c>
      <c r="L170" s="300" t="s">
        <v>478</v>
      </c>
      <c r="M170" s="300" t="s">
        <v>479</v>
      </c>
      <c r="N170" s="304" t="s">
        <v>480</v>
      </c>
    </row>
    <row r="171" spans="1:14">
      <c r="A171" s="305">
        <v>245</v>
      </c>
      <c r="B171" s="16">
        <v>4066</v>
      </c>
      <c r="C171" s="17" t="s">
        <v>64</v>
      </c>
      <c r="D171" s="306">
        <v>79596745</v>
      </c>
      <c r="E171" s="306">
        <v>79596745</v>
      </c>
      <c r="F171" s="17" t="s">
        <v>1245</v>
      </c>
      <c r="G171" s="16" t="s">
        <v>525</v>
      </c>
      <c r="H171" s="35" t="s">
        <v>455</v>
      </c>
      <c r="I171" s="16" t="s">
        <v>170</v>
      </c>
      <c r="J171" s="16" t="s">
        <v>293</v>
      </c>
      <c r="K171" s="16" t="s">
        <v>293</v>
      </c>
      <c r="L171" s="16" t="s">
        <v>76</v>
      </c>
      <c r="M171" s="16" t="s">
        <v>76</v>
      </c>
      <c r="N171" s="307" t="s">
        <v>76</v>
      </c>
    </row>
    <row r="172" spans="1:14">
      <c r="A172" s="299">
        <v>246</v>
      </c>
      <c r="B172" s="300">
        <v>4066</v>
      </c>
      <c r="C172" s="301" t="s">
        <v>64</v>
      </c>
      <c r="D172" s="302">
        <v>79535729</v>
      </c>
      <c r="E172" s="302">
        <v>79535729</v>
      </c>
      <c r="F172" s="301" t="s">
        <v>1251</v>
      </c>
      <c r="G172" s="300" t="s">
        <v>525</v>
      </c>
      <c r="H172" s="308" t="s">
        <v>455</v>
      </c>
      <c r="I172" s="300" t="s">
        <v>170</v>
      </c>
      <c r="J172" s="300" t="s">
        <v>351</v>
      </c>
      <c r="K172" s="300" t="s">
        <v>351</v>
      </c>
      <c r="L172" s="300" t="s">
        <v>76</v>
      </c>
      <c r="M172" s="300" t="s">
        <v>76</v>
      </c>
      <c r="N172" s="304" t="s">
        <v>76</v>
      </c>
    </row>
    <row r="173" spans="1:14">
      <c r="A173" s="305">
        <v>247</v>
      </c>
      <c r="B173" s="16">
        <v>4066</v>
      </c>
      <c r="C173" s="17" t="s">
        <v>64</v>
      </c>
      <c r="D173" s="306">
        <v>79467834</v>
      </c>
      <c r="E173" s="306">
        <v>79467834</v>
      </c>
      <c r="F173" s="17" t="s">
        <v>1256</v>
      </c>
      <c r="G173" s="16" t="s">
        <v>525</v>
      </c>
      <c r="H173" s="35" t="s">
        <v>455</v>
      </c>
      <c r="I173" s="16" t="s">
        <v>170</v>
      </c>
      <c r="J173" s="16" t="s">
        <v>293</v>
      </c>
      <c r="K173" s="16" t="s">
        <v>293</v>
      </c>
      <c r="L173" s="16" t="s">
        <v>76</v>
      </c>
      <c r="M173" s="16" t="s">
        <v>76</v>
      </c>
      <c r="N173" s="307" t="s">
        <v>76</v>
      </c>
    </row>
    <row r="174" spans="1:14">
      <c r="A174" s="299">
        <v>249</v>
      </c>
      <c r="B174" s="300">
        <v>4066</v>
      </c>
      <c r="C174" s="301" t="s">
        <v>64</v>
      </c>
      <c r="D174" s="302">
        <v>3274658</v>
      </c>
      <c r="E174" s="302">
        <v>3274658</v>
      </c>
      <c r="F174" s="301" t="s">
        <v>1261</v>
      </c>
      <c r="G174" s="300" t="s">
        <v>525</v>
      </c>
      <c r="H174" s="308" t="s">
        <v>455</v>
      </c>
      <c r="I174" s="300" t="s">
        <v>170</v>
      </c>
      <c r="J174" s="300" t="s">
        <v>293</v>
      </c>
      <c r="K174" s="300" t="s">
        <v>293</v>
      </c>
      <c r="L174" s="300" t="s">
        <v>76</v>
      </c>
      <c r="M174" s="300" t="s">
        <v>76</v>
      </c>
      <c r="N174" s="304" t="s">
        <v>76</v>
      </c>
    </row>
    <row r="175" spans="1:14">
      <c r="A175" s="305">
        <v>250</v>
      </c>
      <c r="B175" s="16">
        <v>4066</v>
      </c>
      <c r="C175" s="17" t="s">
        <v>64</v>
      </c>
      <c r="D175" s="306">
        <v>79463869</v>
      </c>
      <c r="E175" s="306">
        <v>79463869</v>
      </c>
      <c r="F175" s="17" t="s">
        <v>1266</v>
      </c>
      <c r="G175" s="16" t="s">
        <v>525</v>
      </c>
      <c r="H175" s="35" t="s">
        <v>455</v>
      </c>
      <c r="I175" s="16" t="s">
        <v>170</v>
      </c>
      <c r="J175" s="16" t="s">
        <v>293</v>
      </c>
      <c r="K175" s="16" t="s">
        <v>293</v>
      </c>
      <c r="L175" s="16" t="s">
        <v>76</v>
      </c>
      <c r="M175" s="16" t="s">
        <v>76</v>
      </c>
      <c r="N175" s="307" t="s">
        <v>76</v>
      </c>
    </row>
    <row r="176" spans="1:14">
      <c r="A176" s="299">
        <v>252</v>
      </c>
      <c r="B176" s="300">
        <v>4066</v>
      </c>
      <c r="C176" s="301" t="s">
        <v>64</v>
      </c>
      <c r="D176" s="302">
        <v>74752974</v>
      </c>
      <c r="E176" s="302">
        <v>74752974</v>
      </c>
      <c r="F176" s="301" t="s">
        <v>1271</v>
      </c>
      <c r="G176" s="300" t="s">
        <v>525</v>
      </c>
      <c r="H176" s="308" t="s">
        <v>455</v>
      </c>
      <c r="I176" s="300" t="s">
        <v>170</v>
      </c>
      <c r="J176" s="300" t="s">
        <v>538</v>
      </c>
      <c r="K176" s="300" t="s">
        <v>538</v>
      </c>
      <c r="L176" s="300" t="s">
        <v>76</v>
      </c>
      <c r="M176" s="300" t="s">
        <v>76</v>
      </c>
      <c r="N176" s="304" t="s">
        <v>76</v>
      </c>
    </row>
    <row r="177" spans="1:14">
      <c r="A177" s="305">
        <v>253</v>
      </c>
      <c r="B177" s="16">
        <v>4066</v>
      </c>
      <c r="C177" s="17" t="s">
        <v>64</v>
      </c>
      <c r="D177" s="306">
        <v>80426703</v>
      </c>
      <c r="E177" s="306">
        <v>80426703</v>
      </c>
      <c r="F177" s="17" t="s">
        <v>1275</v>
      </c>
      <c r="G177" s="16" t="s">
        <v>525</v>
      </c>
      <c r="H177" s="21" t="s">
        <v>455</v>
      </c>
      <c r="I177" s="16" t="s">
        <v>181</v>
      </c>
      <c r="J177" s="16" t="s">
        <v>182</v>
      </c>
      <c r="K177" s="16" t="s">
        <v>182</v>
      </c>
      <c r="L177" s="16" t="s">
        <v>76</v>
      </c>
      <c r="M177" s="16" t="s">
        <v>76</v>
      </c>
      <c r="N177" s="307" t="s">
        <v>76</v>
      </c>
    </row>
    <row r="178" spans="1:14">
      <c r="A178" s="299">
        <v>254</v>
      </c>
      <c r="B178" s="300">
        <v>4066</v>
      </c>
      <c r="C178" s="301" t="s">
        <v>64</v>
      </c>
      <c r="D178" s="302">
        <v>86044092</v>
      </c>
      <c r="E178" s="302">
        <v>86044092</v>
      </c>
      <c r="F178" s="301" t="s">
        <v>1281</v>
      </c>
      <c r="G178" s="300" t="s">
        <v>525</v>
      </c>
      <c r="H178" s="308" t="s">
        <v>455</v>
      </c>
      <c r="I178" s="300" t="s">
        <v>170</v>
      </c>
      <c r="J178" s="300" t="s">
        <v>293</v>
      </c>
      <c r="K178" s="300" t="s">
        <v>293</v>
      </c>
      <c r="L178" s="300" t="s">
        <v>76</v>
      </c>
      <c r="M178" s="300" t="s">
        <v>76</v>
      </c>
      <c r="N178" s="304" t="s">
        <v>76</v>
      </c>
    </row>
    <row r="179" spans="1:14">
      <c r="A179" s="305">
        <v>255</v>
      </c>
      <c r="B179" s="16">
        <v>4066</v>
      </c>
      <c r="C179" s="17" t="s">
        <v>64</v>
      </c>
      <c r="D179" s="306">
        <v>79580628</v>
      </c>
      <c r="E179" s="306">
        <v>79580628</v>
      </c>
      <c r="F179" s="17" t="s">
        <v>1286</v>
      </c>
      <c r="G179" s="16" t="s">
        <v>525</v>
      </c>
      <c r="H179" s="35" t="s">
        <v>455</v>
      </c>
      <c r="I179" s="16" t="s">
        <v>170</v>
      </c>
      <c r="J179" s="16" t="s">
        <v>293</v>
      </c>
      <c r="K179" s="16" t="s">
        <v>293</v>
      </c>
      <c r="L179" s="16" t="s">
        <v>76</v>
      </c>
      <c r="M179" s="16" t="s">
        <v>76</v>
      </c>
      <c r="N179" s="307" t="s">
        <v>76</v>
      </c>
    </row>
    <row r="180" spans="1:14">
      <c r="A180" s="299">
        <v>256</v>
      </c>
      <c r="B180" s="300">
        <v>4066</v>
      </c>
      <c r="C180" s="301" t="s">
        <v>64</v>
      </c>
      <c r="D180" s="302">
        <v>73155668</v>
      </c>
      <c r="E180" s="302">
        <v>73155668</v>
      </c>
      <c r="F180" s="301" t="s">
        <v>1291</v>
      </c>
      <c r="G180" s="300" t="s">
        <v>525</v>
      </c>
      <c r="H180" s="308" t="s">
        <v>455</v>
      </c>
      <c r="I180" s="300" t="s">
        <v>170</v>
      </c>
      <c r="J180" s="300" t="s">
        <v>293</v>
      </c>
      <c r="K180" s="300" t="s">
        <v>293</v>
      </c>
      <c r="L180" s="300" t="s">
        <v>76</v>
      </c>
      <c r="M180" s="300" t="s">
        <v>76</v>
      </c>
      <c r="N180" s="304" t="s">
        <v>76</v>
      </c>
    </row>
    <row r="181" spans="1:14">
      <c r="A181" s="305">
        <v>257</v>
      </c>
      <c r="B181" s="16">
        <v>4066</v>
      </c>
      <c r="C181" s="17" t="s">
        <v>64</v>
      </c>
      <c r="D181" s="306">
        <v>11187810</v>
      </c>
      <c r="E181" s="306">
        <v>11187810</v>
      </c>
      <c r="F181" s="17" t="s">
        <v>1296</v>
      </c>
      <c r="G181" s="16" t="s">
        <v>525</v>
      </c>
      <c r="H181" s="35" t="s">
        <v>455</v>
      </c>
      <c r="I181" s="16" t="s">
        <v>170</v>
      </c>
      <c r="J181" s="16" t="s">
        <v>293</v>
      </c>
      <c r="K181" s="16" t="s">
        <v>293</v>
      </c>
      <c r="L181" s="16" t="s">
        <v>76</v>
      </c>
      <c r="M181" s="16" t="s">
        <v>76</v>
      </c>
      <c r="N181" s="307" t="s">
        <v>76</v>
      </c>
    </row>
    <row r="182" spans="1:14">
      <c r="A182" s="299">
        <v>259</v>
      </c>
      <c r="B182" s="300">
        <v>4066</v>
      </c>
      <c r="C182" s="301" t="s">
        <v>64</v>
      </c>
      <c r="D182" s="302">
        <v>79405652</v>
      </c>
      <c r="E182" s="302">
        <v>79405652</v>
      </c>
      <c r="F182" s="301" t="s">
        <v>1301</v>
      </c>
      <c r="G182" s="300" t="s">
        <v>525</v>
      </c>
      <c r="H182" s="308" t="s">
        <v>455</v>
      </c>
      <c r="I182" s="300" t="s">
        <v>170</v>
      </c>
      <c r="J182" s="300" t="s">
        <v>432</v>
      </c>
      <c r="K182" s="300" t="s">
        <v>432</v>
      </c>
      <c r="L182" s="300" t="s">
        <v>433</v>
      </c>
      <c r="M182" s="300" t="s">
        <v>434</v>
      </c>
      <c r="N182" s="304" t="s">
        <v>435</v>
      </c>
    </row>
    <row r="183" spans="1:14">
      <c r="A183" s="305">
        <v>261</v>
      </c>
      <c r="B183" s="16">
        <v>4066</v>
      </c>
      <c r="C183" s="17" t="s">
        <v>64</v>
      </c>
      <c r="D183" s="306">
        <v>91473937</v>
      </c>
      <c r="E183" s="306">
        <v>91473937</v>
      </c>
      <c r="F183" s="17" t="s">
        <v>1312</v>
      </c>
      <c r="G183" s="16" t="s">
        <v>525</v>
      </c>
      <c r="H183" s="21" t="s">
        <v>455</v>
      </c>
      <c r="I183" s="16" t="s">
        <v>181</v>
      </c>
      <c r="J183" s="16" t="s">
        <v>182</v>
      </c>
      <c r="K183" s="16" t="s">
        <v>182</v>
      </c>
      <c r="L183" s="16" t="s">
        <v>145</v>
      </c>
      <c r="M183" s="16" t="s">
        <v>1314</v>
      </c>
      <c r="N183" s="307" t="s">
        <v>559</v>
      </c>
    </row>
    <row r="184" spans="1:14">
      <c r="A184" s="299">
        <v>262</v>
      </c>
      <c r="B184" s="300">
        <v>4066</v>
      </c>
      <c r="C184" s="301" t="s">
        <v>64</v>
      </c>
      <c r="D184" s="302">
        <v>94279541</v>
      </c>
      <c r="E184" s="302">
        <v>94279541</v>
      </c>
      <c r="F184" s="301" t="s">
        <v>1318</v>
      </c>
      <c r="G184" s="300" t="s">
        <v>525</v>
      </c>
      <c r="H184" s="308" t="s">
        <v>455</v>
      </c>
      <c r="I184" s="300" t="s">
        <v>170</v>
      </c>
      <c r="J184" s="300" t="s">
        <v>432</v>
      </c>
      <c r="K184" s="300" t="s">
        <v>432</v>
      </c>
      <c r="L184" s="300" t="s">
        <v>433</v>
      </c>
      <c r="M184" s="300" t="s">
        <v>496</v>
      </c>
      <c r="N184" s="304" t="s">
        <v>497</v>
      </c>
    </row>
    <row r="185" spans="1:14">
      <c r="A185" s="305">
        <v>263</v>
      </c>
      <c r="B185" s="16">
        <v>4066</v>
      </c>
      <c r="C185" s="17" t="s">
        <v>64</v>
      </c>
      <c r="D185" s="306">
        <v>19459563</v>
      </c>
      <c r="E185" s="306">
        <v>19459563</v>
      </c>
      <c r="F185" s="17" t="s">
        <v>1323</v>
      </c>
      <c r="G185" s="16" t="s">
        <v>525</v>
      </c>
      <c r="H185" s="35" t="s">
        <v>455</v>
      </c>
      <c r="I185" s="16" t="s">
        <v>170</v>
      </c>
      <c r="J185" s="16" t="s">
        <v>293</v>
      </c>
      <c r="K185" s="16" t="s">
        <v>293</v>
      </c>
      <c r="L185" s="16" t="s">
        <v>76</v>
      </c>
      <c r="M185" s="16" t="s">
        <v>76</v>
      </c>
      <c r="N185" s="307" t="s">
        <v>76</v>
      </c>
    </row>
    <row r="186" spans="1:14">
      <c r="A186" s="299">
        <v>264</v>
      </c>
      <c r="B186" s="300">
        <v>4066</v>
      </c>
      <c r="C186" s="301" t="s">
        <v>64</v>
      </c>
      <c r="D186" s="302">
        <v>79597449</v>
      </c>
      <c r="E186" s="302">
        <v>79597449</v>
      </c>
      <c r="F186" s="301" t="s">
        <v>1329</v>
      </c>
      <c r="G186" s="300" t="s">
        <v>525</v>
      </c>
      <c r="H186" s="308" t="s">
        <v>455</v>
      </c>
      <c r="I186" s="300" t="s">
        <v>259</v>
      </c>
      <c r="J186" s="300" t="s">
        <v>1331</v>
      </c>
      <c r="K186" s="300" t="s">
        <v>1331</v>
      </c>
      <c r="L186" s="300" t="s">
        <v>76</v>
      </c>
      <c r="M186" s="300" t="s">
        <v>76</v>
      </c>
      <c r="N186" s="304" t="s">
        <v>76</v>
      </c>
    </row>
    <row r="187" spans="1:14">
      <c r="A187" s="305">
        <v>266</v>
      </c>
      <c r="B187" s="16">
        <v>4066</v>
      </c>
      <c r="C187" s="17" t="s">
        <v>64</v>
      </c>
      <c r="D187" s="306">
        <v>11409637</v>
      </c>
      <c r="E187" s="306">
        <v>11409637</v>
      </c>
      <c r="F187" s="17" t="s">
        <v>1335</v>
      </c>
      <c r="G187" s="16" t="s">
        <v>525</v>
      </c>
      <c r="H187" s="35" t="s">
        <v>455</v>
      </c>
      <c r="I187" s="16" t="s">
        <v>170</v>
      </c>
      <c r="J187" s="16" t="s">
        <v>293</v>
      </c>
      <c r="K187" s="16" t="s">
        <v>293</v>
      </c>
      <c r="L187" s="16" t="s">
        <v>76</v>
      </c>
      <c r="M187" s="16" t="s">
        <v>76</v>
      </c>
      <c r="N187" s="307" t="s">
        <v>76</v>
      </c>
    </row>
    <row r="188" spans="1:14">
      <c r="A188" s="299">
        <v>268</v>
      </c>
      <c r="B188" s="300">
        <v>4066</v>
      </c>
      <c r="C188" s="301" t="s">
        <v>64</v>
      </c>
      <c r="D188" s="302">
        <v>18493684</v>
      </c>
      <c r="E188" s="302">
        <v>18493684</v>
      </c>
      <c r="F188" s="301" t="s">
        <v>1340</v>
      </c>
      <c r="G188" s="300" t="s">
        <v>525</v>
      </c>
      <c r="H188" s="308" t="s">
        <v>455</v>
      </c>
      <c r="I188" s="300" t="s">
        <v>170</v>
      </c>
      <c r="J188" s="300" t="s">
        <v>432</v>
      </c>
      <c r="K188" s="300" t="s">
        <v>432</v>
      </c>
      <c r="L188" s="300" t="s">
        <v>433</v>
      </c>
      <c r="M188" s="300" t="s">
        <v>662</v>
      </c>
      <c r="N188" s="304" t="s">
        <v>663</v>
      </c>
    </row>
    <row r="189" spans="1:14">
      <c r="A189" s="305">
        <v>269</v>
      </c>
      <c r="B189" s="16">
        <v>4066</v>
      </c>
      <c r="C189" s="17" t="s">
        <v>64</v>
      </c>
      <c r="D189" s="306">
        <v>17417018</v>
      </c>
      <c r="E189" s="306">
        <v>17417018</v>
      </c>
      <c r="F189" s="17" t="s">
        <v>1345</v>
      </c>
      <c r="G189" s="16" t="s">
        <v>525</v>
      </c>
      <c r="H189" s="35" t="s">
        <v>455</v>
      </c>
      <c r="I189" s="16" t="s">
        <v>170</v>
      </c>
      <c r="J189" s="16" t="s">
        <v>293</v>
      </c>
      <c r="K189" s="16" t="s">
        <v>293</v>
      </c>
      <c r="L189" s="16" t="s">
        <v>76</v>
      </c>
      <c r="M189" s="16" t="s">
        <v>76</v>
      </c>
      <c r="N189" s="307" t="s">
        <v>76</v>
      </c>
    </row>
    <row r="190" spans="1:14">
      <c r="A190" s="299">
        <v>270</v>
      </c>
      <c r="B190" s="300">
        <v>4066</v>
      </c>
      <c r="C190" s="301" t="s">
        <v>64</v>
      </c>
      <c r="D190" s="302">
        <v>80470899</v>
      </c>
      <c r="E190" s="302">
        <v>80470899</v>
      </c>
      <c r="F190" s="301" t="s">
        <v>1350</v>
      </c>
      <c r="G190" s="300" t="s">
        <v>603</v>
      </c>
      <c r="H190" s="308" t="s">
        <v>455</v>
      </c>
      <c r="I190" s="300" t="s">
        <v>170</v>
      </c>
      <c r="J190" s="300" t="s">
        <v>293</v>
      </c>
      <c r="K190" s="300" t="s">
        <v>293</v>
      </c>
      <c r="L190" s="300" t="s">
        <v>76</v>
      </c>
      <c r="M190" s="300" t="s">
        <v>76</v>
      </c>
      <c r="N190" s="304" t="s">
        <v>76</v>
      </c>
    </row>
    <row r="191" spans="1:14">
      <c r="A191" s="305">
        <v>271</v>
      </c>
      <c r="B191" s="16">
        <v>4066</v>
      </c>
      <c r="C191" s="17" t="s">
        <v>64</v>
      </c>
      <c r="D191" s="306">
        <v>18131040</v>
      </c>
      <c r="E191" s="306">
        <v>18131040</v>
      </c>
      <c r="F191" s="17" t="s">
        <v>1356</v>
      </c>
      <c r="G191" s="16" t="s">
        <v>603</v>
      </c>
      <c r="H191" s="35" t="s">
        <v>455</v>
      </c>
      <c r="I191" s="16" t="s">
        <v>170</v>
      </c>
      <c r="J191" s="16" t="s">
        <v>1358</v>
      </c>
      <c r="K191" s="16" t="s">
        <v>1358</v>
      </c>
      <c r="L191" s="16" t="s">
        <v>1359</v>
      </c>
      <c r="M191" s="16" t="s">
        <v>1360</v>
      </c>
      <c r="N191" s="307" t="s">
        <v>1361</v>
      </c>
    </row>
    <row r="192" spans="1:14">
      <c r="A192" s="299">
        <v>272</v>
      </c>
      <c r="B192" s="300">
        <v>4066</v>
      </c>
      <c r="C192" s="301" t="s">
        <v>64</v>
      </c>
      <c r="D192" s="302">
        <v>76330378</v>
      </c>
      <c r="E192" s="302">
        <v>76330378</v>
      </c>
      <c r="F192" s="301" t="s">
        <v>1368</v>
      </c>
      <c r="G192" s="300" t="s">
        <v>603</v>
      </c>
      <c r="H192" s="303" t="s">
        <v>455</v>
      </c>
      <c r="I192" s="300" t="s">
        <v>181</v>
      </c>
      <c r="J192" s="300" t="s">
        <v>182</v>
      </c>
      <c r="K192" s="300" t="s">
        <v>182</v>
      </c>
      <c r="L192" s="300" t="s">
        <v>478</v>
      </c>
      <c r="M192" s="300" t="s">
        <v>479</v>
      </c>
      <c r="N192" s="304" t="s">
        <v>480</v>
      </c>
    </row>
    <row r="193" spans="1:14">
      <c r="A193" s="305">
        <v>273</v>
      </c>
      <c r="B193" s="16">
        <v>4066</v>
      </c>
      <c r="C193" s="17" t="s">
        <v>64</v>
      </c>
      <c r="D193" s="306">
        <v>79720047</v>
      </c>
      <c r="E193" s="306">
        <v>79720047</v>
      </c>
      <c r="F193" s="17" t="s">
        <v>1373</v>
      </c>
      <c r="G193" s="16" t="s">
        <v>603</v>
      </c>
      <c r="H193" s="35" t="s">
        <v>455</v>
      </c>
      <c r="I193" s="16" t="s">
        <v>170</v>
      </c>
      <c r="J193" s="16" t="s">
        <v>670</v>
      </c>
      <c r="K193" s="16" t="s">
        <v>670</v>
      </c>
      <c r="L193" s="16" t="s">
        <v>671</v>
      </c>
      <c r="M193" s="16" t="s">
        <v>691</v>
      </c>
      <c r="N193" s="307" t="s">
        <v>692</v>
      </c>
    </row>
    <row r="194" spans="1:14">
      <c r="A194" s="299">
        <v>274</v>
      </c>
      <c r="B194" s="300">
        <v>4066</v>
      </c>
      <c r="C194" s="301" t="s">
        <v>64</v>
      </c>
      <c r="D194" s="302">
        <v>79972972</v>
      </c>
      <c r="E194" s="302">
        <v>79972972</v>
      </c>
      <c r="F194" s="301" t="s">
        <v>1377</v>
      </c>
      <c r="G194" s="300" t="s">
        <v>603</v>
      </c>
      <c r="H194" s="308" t="s">
        <v>455</v>
      </c>
      <c r="I194" s="300" t="s">
        <v>170</v>
      </c>
      <c r="J194" s="300" t="s">
        <v>293</v>
      </c>
      <c r="K194" s="300" t="s">
        <v>293</v>
      </c>
      <c r="L194" s="300" t="s">
        <v>76</v>
      </c>
      <c r="M194" s="300" t="s">
        <v>76</v>
      </c>
      <c r="N194" s="304" t="s">
        <v>76</v>
      </c>
    </row>
    <row r="195" spans="1:14">
      <c r="A195" s="305">
        <v>275</v>
      </c>
      <c r="B195" s="16">
        <v>4066</v>
      </c>
      <c r="C195" s="17" t="s">
        <v>64</v>
      </c>
      <c r="D195" s="306">
        <v>17357222</v>
      </c>
      <c r="E195" s="306">
        <v>17357222</v>
      </c>
      <c r="F195" s="17" t="s">
        <v>1382</v>
      </c>
      <c r="G195" s="16" t="s">
        <v>603</v>
      </c>
      <c r="H195" s="35" t="s">
        <v>455</v>
      </c>
      <c r="I195" s="16" t="s">
        <v>170</v>
      </c>
      <c r="J195" s="16" t="s">
        <v>670</v>
      </c>
      <c r="K195" s="16" t="s">
        <v>670</v>
      </c>
      <c r="L195" s="16" t="s">
        <v>671</v>
      </c>
      <c r="M195" s="16" t="s">
        <v>691</v>
      </c>
      <c r="N195" s="307" t="s">
        <v>692</v>
      </c>
    </row>
    <row r="196" spans="1:14">
      <c r="A196" s="299">
        <v>276</v>
      </c>
      <c r="B196" s="300">
        <v>4066</v>
      </c>
      <c r="C196" s="301" t="s">
        <v>64</v>
      </c>
      <c r="D196" s="302">
        <v>94301766</v>
      </c>
      <c r="E196" s="302">
        <v>94301766</v>
      </c>
      <c r="F196" s="301" t="s">
        <v>1387</v>
      </c>
      <c r="G196" s="300" t="s">
        <v>603</v>
      </c>
      <c r="H196" s="308" t="s">
        <v>455</v>
      </c>
      <c r="I196" s="300" t="s">
        <v>170</v>
      </c>
      <c r="J196" s="300" t="s">
        <v>432</v>
      </c>
      <c r="K196" s="300" t="s">
        <v>432</v>
      </c>
      <c r="L196" s="300" t="s">
        <v>433</v>
      </c>
      <c r="M196" s="300" t="s">
        <v>1389</v>
      </c>
      <c r="N196" s="304" t="s">
        <v>435</v>
      </c>
    </row>
    <row r="197" spans="1:14">
      <c r="A197" s="305">
        <v>277</v>
      </c>
      <c r="B197" s="16">
        <v>4066</v>
      </c>
      <c r="C197" s="17" t="s">
        <v>64</v>
      </c>
      <c r="D197" s="306">
        <v>79790737</v>
      </c>
      <c r="E197" s="306">
        <v>79790737</v>
      </c>
      <c r="F197" s="17" t="s">
        <v>1395</v>
      </c>
      <c r="G197" s="16" t="s">
        <v>603</v>
      </c>
      <c r="H197" s="35" t="s">
        <v>455</v>
      </c>
      <c r="I197" s="16" t="s">
        <v>170</v>
      </c>
      <c r="J197" s="16" t="s">
        <v>293</v>
      </c>
      <c r="K197" s="16" t="s">
        <v>293</v>
      </c>
      <c r="L197" s="16" t="s">
        <v>76</v>
      </c>
      <c r="M197" s="16" t="s">
        <v>76</v>
      </c>
      <c r="N197" s="307" t="s">
        <v>76</v>
      </c>
    </row>
    <row r="198" spans="1:14">
      <c r="A198" s="299">
        <v>278</v>
      </c>
      <c r="B198" s="300">
        <v>4066</v>
      </c>
      <c r="C198" s="301" t="s">
        <v>64</v>
      </c>
      <c r="D198" s="302">
        <v>80070016</v>
      </c>
      <c r="E198" s="302">
        <v>80070016</v>
      </c>
      <c r="F198" s="301" t="s">
        <v>1400</v>
      </c>
      <c r="G198" s="300" t="s">
        <v>603</v>
      </c>
      <c r="H198" s="303" t="s">
        <v>455</v>
      </c>
      <c r="I198" s="300" t="s">
        <v>181</v>
      </c>
      <c r="J198" s="300" t="s">
        <v>182</v>
      </c>
      <c r="K198" s="300" t="s">
        <v>182</v>
      </c>
      <c r="L198" s="300" t="s">
        <v>76</v>
      </c>
      <c r="M198" s="300" t="s">
        <v>76</v>
      </c>
      <c r="N198" s="304" t="s">
        <v>76</v>
      </c>
    </row>
    <row r="199" spans="1:14">
      <c r="A199" s="305">
        <v>279</v>
      </c>
      <c r="B199" s="16">
        <v>4066</v>
      </c>
      <c r="C199" s="17" t="s">
        <v>64</v>
      </c>
      <c r="D199" s="306">
        <v>77103667</v>
      </c>
      <c r="E199" s="306">
        <v>77103667</v>
      </c>
      <c r="F199" s="17" t="s">
        <v>1404</v>
      </c>
      <c r="G199" s="16" t="s">
        <v>603</v>
      </c>
      <c r="H199" s="35" t="s">
        <v>455</v>
      </c>
      <c r="I199" s="16" t="s">
        <v>170</v>
      </c>
      <c r="J199" s="16" t="s">
        <v>293</v>
      </c>
      <c r="K199" s="16" t="s">
        <v>293</v>
      </c>
      <c r="L199" s="16" t="s">
        <v>76</v>
      </c>
      <c r="M199" s="16" t="s">
        <v>76</v>
      </c>
      <c r="N199" s="307" t="s">
        <v>76</v>
      </c>
    </row>
    <row r="200" spans="1:14">
      <c r="A200" s="299">
        <v>280</v>
      </c>
      <c r="B200" s="300">
        <v>4066</v>
      </c>
      <c r="C200" s="301" t="s">
        <v>64</v>
      </c>
      <c r="D200" s="302">
        <v>79864822</v>
      </c>
      <c r="E200" s="302">
        <v>79864822</v>
      </c>
      <c r="F200" s="301" t="s">
        <v>1410</v>
      </c>
      <c r="G200" s="300" t="s">
        <v>603</v>
      </c>
      <c r="H200" s="308" t="s">
        <v>455</v>
      </c>
      <c r="I200" s="300" t="s">
        <v>170</v>
      </c>
      <c r="J200" s="300" t="s">
        <v>293</v>
      </c>
      <c r="K200" s="300" t="s">
        <v>293</v>
      </c>
      <c r="L200" s="300" t="s">
        <v>76</v>
      </c>
      <c r="M200" s="300" t="s">
        <v>294</v>
      </c>
      <c r="N200" s="304" t="s">
        <v>295</v>
      </c>
    </row>
    <row r="201" spans="1:14">
      <c r="A201" s="305">
        <v>281</v>
      </c>
      <c r="B201" s="16">
        <v>4066</v>
      </c>
      <c r="C201" s="17" t="s">
        <v>64</v>
      </c>
      <c r="D201" s="306">
        <v>79897354</v>
      </c>
      <c r="E201" s="306">
        <v>79897354</v>
      </c>
      <c r="F201" s="17" t="s">
        <v>1415</v>
      </c>
      <c r="G201" s="16" t="s">
        <v>603</v>
      </c>
      <c r="H201" s="35" t="s">
        <v>455</v>
      </c>
      <c r="I201" s="16" t="s">
        <v>170</v>
      </c>
      <c r="J201" s="16" t="s">
        <v>293</v>
      </c>
      <c r="K201" s="16" t="s">
        <v>293</v>
      </c>
      <c r="L201" s="16" t="s">
        <v>76</v>
      </c>
      <c r="M201" s="16" t="s">
        <v>76</v>
      </c>
      <c r="N201" s="307" t="s">
        <v>76</v>
      </c>
    </row>
    <row r="202" spans="1:14">
      <c r="A202" s="299">
        <v>282</v>
      </c>
      <c r="B202" s="300">
        <v>4066</v>
      </c>
      <c r="C202" s="301" t="s">
        <v>64</v>
      </c>
      <c r="D202" s="302">
        <v>79885058</v>
      </c>
      <c r="E202" s="302">
        <v>79885058</v>
      </c>
      <c r="F202" s="301" t="s">
        <v>1420</v>
      </c>
      <c r="G202" s="300" t="s">
        <v>603</v>
      </c>
      <c r="H202" s="308" t="s">
        <v>455</v>
      </c>
      <c r="I202" s="300" t="s">
        <v>170</v>
      </c>
      <c r="J202" s="300" t="s">
        <v>723</v>
      </c>
      <c r="K202" s="300" t="s">
        <v>723</v>
      </c>
      <c r="L202" s="300" t="s">
        <v>76</v>
      </c>
      <c r="M202" s="300" t="s">
        <v>76</v>
      </c>
      <c r="N202" s="304" t="s">
        <v>76</v>
      </c>
    </row>
    <row r="203" spans="1:14">
      <c r="A203" s="305">
        <v>283</v>
      </c>
      <c r="B203" s="16">
        <v>4066</v>
      </c>
      <c r="C203" s="17" t="s">
        <v>64</v>
      </c>
      <c r="D203" s="306">
        <v>79756705</v>
      </c>
      <c r="E203" s="306">
        <v>79756705</v>
      </c>
      <c r="F203" s="17" t="s">
        <v>1426</v>
      </c>
      <c r="G203" s="16" t="s">
        <v>603</v>
      </c>
      <c r="H203" s="35" t="s">
        <v>455</v>
      </c>
      <c r="I203" s="16" t="s">
        <v>170</v>
      </c>
      <c r="J203" s="16" t="s">
        <v>293</v>
      </c>
      <c r="K203" s="16" t="s">
        <v>293</v>
      </c>
      <c r="L203" s="16" t="s">
        <v>76</v>
      </c>
      <c r="M203" s="16" t="s">
        <v>76</v>
      </c>
      <c r="N203" s="307" t="s">
        <v>76</v>
      </c>
    </row>
    <row r="204" spans="1:14">
      <c r="A204" s="299">
        <v>284</v>
      </c>
      <c r="B204" s="300">
        <v>4066</v>
      </c>
      <c r="C204" s="301" t="s">
        <v>64</v>
      </c>
      <c r="D204" s="302">
        <v>79819561</v>
      </c>
      <c r="E204" s="302">
        <v>79819561</v>
      </c>
      <c r="F204" s="301" t="s">
        <v>1430</v>
      </c>
      <c r="G204" s="300" t="s">
        <v>603</v>
      </c>
      <c r="H204" s="308" t="s">
        <v>455</v>
      </c>
      <c r="I204" s="300" t="s">
        <v>170</v>
      </c>
      <c r="J204" s="300" t="s">
        <v>293</v>
      </c>
      <c r="K204" s="300" t="s">
        <v>293</v>
      </c>
      <c r="L204" s="300" t="s">
        <v>76</v>
      </c>
      <c r="M204" s="300" t="s">
        <v>76</v>
      </c>
      <c r="N204" s="304" t="s">
        <v>76</v>
      </c>
    </row>
    <row r="205" spans="1:14">
      <c r="A205" s="305">
        <v>285</v>
      </c>
      <c r="B205" s="16">
        <v>4066</v>
      </c>
      <c r="C205" s="17" t="s">
        <v>64</v>
      </c>
      <c r="D205" s="306">
        <v>93402642</v>
      </c>
      <c r="E205" s="306">
        <v>93402642</v>
      </c>
      <c r="F205" s="17" t="s">
        <v>1435</v>
      </c>
      <c r="G205" s="16" t="s">
        <v>603</v>
      </c>
      <c r="H205" s="35" t="s">
        <v>455</v>
      </c>
      <c r="I205" s="16" t="s">
        <v>170</v>
      </c>
      <c r="J205" s="16" t="s">
        <v>293</v>
      </c>
      <c r="K205" s="16" t="s">
        <v>293</v>
      </c>
      <c r="L205" s="16" t="s">
        <v>76</v>
      </c>
      <c r="M205" s="16" t="s">
        <v>76</v>
      </c>
      <c r="N205" s="307" t="s">
        <v>76</v>
      </c>
    </row>
    <row r="206" spans="1:14">
      <c r="A206" s="299">
        <v>286</v>
      </c>
      <c r="B206" s="300">
        <v>4066</v>
      </c>
      <c r="C206" s="301" t="s">
        <v>64</v>
      </c>
      <c r="D206" s="302">
        <v>79830797</v>
      </c>
      <c r="E206" s="302">
        <v>79830797</v>
      </c>
      <c r="F206" s="301" t="s">
        <v>1442</v>
      </c>
      <c r="G206" s="300" t="s">
        <v>603</v>
      </c>
      <c r="H206" s="308" t="s">
        <v>455</v>
      </c>
      <c r="I206" s="300" t="s">
        <v>170</v>
      </c>
      <c r="J206" s="300" t="s">
        <v>723</v>
      </c>
      <c r="K206" s="300" t="s">
        <v>723</v>
      </c>
      <c r="L206" s="300" t="s">
        <v>76</v>
      </c>
      <c r="M206" s="300" t="s">
        <v>76</v>
      </c>
      <c r="N206" s="304" t="s">
        <v>76</v>
      </c>
    </row>
    <row r="207" spans="1:14">
      <c r="A207" s="305">
        <v>288</v>
      </c>
      <c r="B207" s="16">
        <v>4066</v>
      </c>
      <c r="C207" s="17" t="s">
        <v>64</v>
      </c>
      <c r="D207" s="306">
        <v>4134123</v>
      </c>
      <c r="E207" s="306">
        <v>4134123</v>
      </c>
      <c r="F207" s="17" t="s">
        <v>1447</v>
      </c>
      <c r="G207" s="16" t="s">
        <v>603</v>
      </c>
      <c r="H207" s="35" t="s">
        <v>455</v>
      </c>
      <c r="I207" s="16" t="s">
        <v>170</v>
      </c>
      <c r="J207" s="16" t="s">
        <v>293</v>
      </c>
      <c r="K207" s="16" t="s">
        <v>293</v>
      </c>
      <c r="L207" s="16" t="s">
        <v>76</v>
      </c>
      <c r="M207" s="16" t="s">
        <v>76</v>
      </c>
      <c r="N207" s="307" t="s">
        <v>76</v>
      </c>
    </row>
    <row r="208" spans="1:14">
      <c r="A208" s="299">
        <v>289</v>
      </c>
      <c r="B208" s="300">
        <v>4066</v>
      </c>
      <c r="C208" s="301" t="s">
        <v>64</v>
      </c>
      <c r="D208" s="302">
        <v>80008275</v>
      </c>
      <c r="E208" s="302">
        <v>80008275</v>
      </c>
      <c r="F208" s="301" t="s">
        <v>1451</v>
      </c>
      <c r="G208" s="300" t="s">
        <v>603</v>
      </c>
      <c r="H208" s="308" t="s">
        <v>455</v>
      </c>
      <c r="I208" s="300" t="s">
        <v>170</v>
      </c>
      <c r="J208" s="300" t="s">
        <v>171</v>
      </c>
      <c r="K208" s="300" t="s">
        <v>171</v>
      </c>
      <c r="L208" s="300" t="s">
        <v>76</v>
      </c>
      <c r="M208" s="300" t="s">
        <v>76</v>
      </c>
      <c r="N208" s="304" t="s">
        <v>76</v>
      </c>
    </row>
    <row r="209" spans="1:14">
      <c r="A209" s="305">
        <v>290</v>
      </c>
      <c r="B209" s="16">
        <v>4066</v>
      </c>
      <c r="C209" s="17" t="s">
        <v>64</v>
      </c>
      <c r="D209" s="306">
        <v>75035118</v>
      </c>
      <c r="E209" s="306">
        <v>75035118</v>
      </c>
      <c r="F209" s="17" t="s">
        <v>1456</v>
      </c>
      <c r="G209" s="16" t="s">
        <v>603</v>
      </c>
      <c r="H209" s="35" t="s">
        <v>455</v>
      </c>
      <c r="I209" s="16" t="s">
        <v>170</v>
      </c>
      <c r="J209" s="16" t="s">
        <v>723</v>
      </c>
      <c r="K209" s="16" t="s">
        <v>723</v>
      </c>
      <c r="L209" s="16" t="s">
        <v>76</v>
      </c>
      <c r="M209" s="16" t="s">
        <v>76</v>
      </c>
      <c r="N209" s="307" t="s">
        <v>76</v>
      </c>
    </row>
    <row r="210" spans="1:14">
      <c r="A210" s="299">
        <v>291</v>
      </c>
      <c r="B210" s="300">
        <v>4066</v>
      </c>
      <c r="C210" s="301" t="s">
        <v>64</v>
      </c>
      <c r="D210" s="302">
        <v>93452882</v>
      </c>
      <c r="E210" s="302">
        <v>93452882</v>
      </c>
      <c r="F210" s="301" t="s">
        <v>1461</v>
      </c>
      <c r="G210" s="300" t="s">
        <v>603</v>
      </c>
      <c r="H210" s="308" t="s">
        <v>455</v>
      </c>
      <c r="I210" s="300" t="s">
        <v>170</v>
      </c>
      <c r="J210" s="300" t="s">
        <v>723</v>
      </c>
      <c r="K210" s="300" t="s">
        <v>723</v>
      </c>
      <c r="L210" s="300" t="s">
        <v>76</v>
      </c>
      <c r="M210" s="300" t="s">
        <v>76</v>
      </c>
      <c r="N210" s="304" t="s">
        <v>76</v>
      </c>
    </row>
    <row r="211" spans="1:14">
      <c r="A211" s="305">
        <v>292</v>
      </c>
      <c r="B211" s="16">
        <v>4066</v>
      </c>
      <c r="C211" s="17" t="s">
        <v>64</v>
      </c>
      <c r="D211" s="306">
        <v>93399528</v>
      </c>
      <c r="E211" s="306">
        <v>93399528</v>
      </c>
      <c r="F211" s="17" t="s">
        <v>1467</v>
      </c>
      <c r="G211" s="16" t="s">
        <v>603</v>
      </c>
      <c r="H211" s="35" t="s">
        <v>455</v>
      </c>
      <c r="I211" s="16" t="s">
        <v>170</v>
      </c>
      <c r="J211" s="16" t="s">
        <v>293</v>
      </c>
      <c r="K211" s="16" t="s">
        <v>293</v>
      </c>
      <c r="L211" s="16" t="s">
        <v>76</v>
      </c>
      <c r="M211" s="16" t="s">
        <v>76</v>
      </c>
      <c r="N211" s="307" t="s">
        <v>76</v>
      </c>
    </row>
    <row r="212" spans="1:14">
      <c r="A212" s="299">
        <v>293</v>
      </c>
      <c r="B212" s="300">
        <v>4066</v>
      </c>
      <c r="C212" s="301" t="s">
        <v>112</v>
      </c>
      <c r="D212" s="302">
        <v>37722333</v>
      </c>
      <c r="E212" s="302">
        <v>37722333</v>
      </c>
      <c r="F212" s="301" t="s">
        <v>1472</v>
      </c>
      <c r="G212" s="300" t="s">
        <v>603</v>
      </c>
      <c r="H212" s="308" t="s">
        <v>455</v>
      </c>
      <c r="I212" s="300" t="s">
        <v>259</v>
      </c>
      <c r="J212" s="300" t="s">
        <v>1474</v>
      </c>
      <c r="K212" s="300" t="s">
        <v>1474</v>
      </c>
      <c r="L212" s="300" t="s">
        <v>76</v>
      </c>
      <c r="M212" s="300" t="s">
        <v>76</v>
      </c>
      <c r="N212" s="304" t="s">
        <v>76</v>
      </c>
    </row>
    <row r="213" spans="1:14">
      <c r="A213" s="305">
        <v>294</v>
      </c>
      <c r="B213" s="16">
        <v>4066</v>
      </c>
      <c r="C213" s="17" t="s">
        <v>64</v>
      </c>
      <c r="D213" s="306">
        <v>7175935</v>
      </c>
      <c r="E213" s="306">
        <v>7175935</v>
      </c>
      <c r="F213" s="17" t="s">
        <v>1478</v>
      </c>
      <c r="G213" s="16" t="s">
        <v>603</v>
      </c>
      <c r="H213" s="35" t="s">
        <v>455</v>
      </c>
      <c r="I213" s="16" t="s">
        <v>170</v>
      </c>
      <c r="J213" s="16" t="s">
        <v>723</v>
      </c>
      <c r="K213" s="16" t="s">
        <v>723</v>
      </c>
      <c r="L213" s="16" t="s">
        <v>76</v>
      </c>
      <c r="M213" s="16" t="s">
        <v>76</v>
      </c>
      <c r="N213" s="307" t="s">
        <v>76</v>
      </c>
    </row>
    <row r="214" spans="1:14">
      <c r="A214" s="299">
        <v>295</v>
      </c>
      <c r="B214" s="300">
        <v>4066</v>
      </c>
      <c r="C214" s="301" t="s">
        <v>64</v>
      </c>
      <c r="D214" s="302">
        <v>79648845</v>
      </c>
      <c r="E214" s="302">
        <v>79648845</v>
      </c>
      <c r="F214" s="301" t="s">
        <v>1483</v>
      </c>
      <c r="G214" s="300" t="s">
        <v>603</v>
      </c>
      <c r="H214" s="308" t="s">
        <v>455</v>
      </c>
      <c r="I214" s="300" t="s">
        <v>170</v>
      </c>
      <c r="J214" s="300" t="s">
        <v>293</v>
      </c>
      <c r="K214" s="300" t="s">
        <v>293</v>
      </c>
      <c r="L214" s="300" t="s">
        <v>76</v>
      </c>
      <c r="M214" s="300" t="s">
        <v>76</v>
      </c>
      <c r="N214" s="304" t="s">
        <v>76</v>
      </c>
    </row>
    <row r="215" spans="1:14">
      <c r="A215" s="305">
        <v>296</v>
      </c>
      <c r="B215" s="16">
        <v>4066</v>
      </c>
      <c r="C215" s="17" t="s">
        <v>64</v>
      </c>
      <c r="D215" s="306">
        <v>80056685</v>
      </c>
      <c r="E215" s="306">
        <v>80056685</v>
      </c>
      <c r="F215" s="17" t="s">
        <v>1488</v>
      </c>
      <c r="G215" s="16" t="s">
        <v>603</v>
      </c>
      <c r="H215" s="35" t="s">
        <v>455</v>
      </c>
      <c r="I215" s="16" t="s">
        <v>170</v>
      </c>
      <c r="J215" s="16" t="s">
        <v>293</v>
      </c>
      <c r="K215" s="16" t="s">
        <v>293</v>
      </c>
      <c r="L215" s="16" t="s">
        <v>76</v>
      </c>
      <c r="M215" s="16" t="s">
        <v>76</v>
      </c>
      <c r="N215" s="307" t="s">
        <v>76</v>
      </c>
    </row>
    <row r="216" spans="1:14">
      <c r="A216" s="299">
        <v>297</v>
      </c>
      <c r="B216" s="300">
        <v>4066</v>
      </c>
      <c r="C216" s="301" t="s">
        <v>64</v>
      </c>
      <c r="D216" s="302">
        <v>79801982</v>
      </c>
      <c r="E216" s="302">
        <v>79801982</v>
      </c>
      <c r="F216" s="301" t="s">
        <v>1493</v>
      </c>
      <c r="G216" s="300" t="s">
        <v>603</v>
      </c>
      <c r="H216" s="308" t="s">
        <v>455</v>
      </c>
      <c r="I216" s="300" t="s">
        <v>170</v>
      </c>
      <c r="J216" s="300" t="s">
        <v>293</v>
      </c>
      <c r="K216" s="300" t="s">
        <v>293</v>
      </c>
      <c r="L216" s="300" t="s">
        <v>76</v>
      </c>
      <c r="M216" s="300" t="s">
        <v>76</v>
      </c>
      <c r="N216" s="304" t="s">
        <v>76</v>
      </c>
    </row>
    <row r="217" spans="1:14">
      <c r="A217" s="305">
        <v>299</v>
      </c>
      <c r="B217" s="16">
        <v>4066</v>
      </c>
      <c r="C217" s="17" t="s">
        <v>64</v>
      </c>
      <c r="D217" s="306">
        <v>80231397</v>
      </c>
      <c r="E217" s="306">
        <v>80231397</v>
      </c>
      <c r="F217" s="17" t="s">
        <v>1498</v>
      </c>
      <c r="G217" s="16" t="s">
        <v>603</v>
      </c>
      <c r="H217" s="35" t="s">
        <v>455</v>
      </c>
      <c r="I217" s="16" t="s">
        <v>170</v>
      </c>
      <c r="J217" s="16" t="s">
        <v>723</v>
      </c>
      <c r="K217" s="16" t="s">
        <v>723</v>
      </c>
      <c r="L217" s="16" t="s">
        <v>76</v>
      </c>
      <c r="M217" s="16" t="s">
        <v>76</v>
      </c>
      <c r="N217" s="307" t="s">
        <v>76</v>
      </c>
    </row>
    <row r="218" spans="1:14">
      <c r="A218" s="299">
        <v>300</v>
      </c>
      <c r="B218" s="300">
        <v>4066</v>
      </c>
      <c r="C218" s="301" t="s">
        <v>64</v>
      </c>
      <c r="D218" s="302">
        <v>13376986</v>
      </c>
      <c r="E218" s="302">
        <v>13376986</v>
      </c>
      <c r="F218" s="301" t="s">
        <v>1504</v>
      </c>
      <c r="G218" s="300" t="s">
        <v>603</v>
      </c>
      <c r="H218" s="308" t="s">
        <v>455</v>
      </c>
      <c r="I218" s="300" t="s">
        <v>170</v>
      </c>
      <c r="J218" s="300" t="s">
        <v>231</v>
      </c>
      <c r="K218" s="300" t="s">
        <v>231</v>
      </c>
      <c r="L218" s="300" t="s">
        <v>145</v>
      </c>
      <c r="M218" s="300" t="s">
        <v>558</v>
      </c>
      <c r="N218" s="304" t="s">
        <v>559</v>
      </c>
    </row>
    <row r="219" spans="1:14">
      <c r="A219" s="305">
        <v>301</v>
      </c>
      <c r="B219" s="16">
        <v>4066</v>
      </c>
      <c r="C219" s="17" t="s">
        <v>64</v>
      </c>
      <c r="D219" s="306">
        <v>79132771</v>
      </c>
      <c r="E219" s="306">
        <v>79132771</v>
      </c>
      <c r="F219" s="17" t="s">
        <v>1509</v>
      </c>
      <c r="G219" s="16" t="s">
        <v>603</v>
      </c>
      <c r="H219" s="35" t="s">
        <v>455</v>
      </c>
      <c r="I219" s="16" t="s">
        <v>170</v>
      </c>
      <c r="J219" s="16" t="s">
        <v>293</v>
      </c>
      <c r="K219" s="16" t="s">
        <v>293</v>
      </c>
      <c r="L219" s="16" t="s">
        <v>76</v>
      </c>
      <c r="M219" s="16" t="s">
        <v>76</v>
      </c>
      <c r="N219" s="307" t="s">
        <v>76</v>
      </c>
    </row>
    <row r="220" spans="1:14">
      <c r="A220" s="299">
        <v>303</v>
      </c>
      <c r="B220" s="300">
        <v>4066</v>
      </c>
      <c r="C220" s="301" t="s">
        <v>64</v>
      </c>
      <c r="D220" s="302">
        <v>79592886</v>
      </c>
      <c r="E220" s="302">
        <v>79592886</v>
      </c>
      <c r="F220" s="301" t="s">
        <v>1519</v>
      </c>
      <c r="G220" s="300" t="s">
        <v>603</v>
      </c>
      <c r="H220" s="308" t="s">
        <v>455</v>
      </c>
      <c r="I220" s="300" t="s">
        <v>170</v>
      </c>
      <c r="J220" s="300" t="s">
        <v>293</v>
      </c>
      <c r="K220" s="300" t="s">
        <v>293</v>
      </c>
      <c r="L220" s="300" t="s">
        <v>76</v>
      </c>
      <c r="M220" s="300" t="s">
        <v>76</v>
      </c>
      <c r="N220" s="304" t="s">
        <v>76</v>
      </c>
    </row>
    <row r="221" spans="1:14">
      <c r="A221" s="305">
        <v>304</v>
      </c>
      <c r="B221" s="16">
        <v>4066</v>
      </c>
      <c r="C221" s="17" t="s">
        <v>64</v>
      </c>
      <c r="D221" s="306">
        <v>10021610</v>
      </c>
      <c r="E221" s="306">
        <v>10021610</v>
      </c>
      <c r="F221" s="17" t="s">
        <v>1524</v>
      </c>
      <c r="G221" s="16" t="s">
        <v>603</v>
      </c>
      <c r="H221" s="35" t="s">
        <v>455</v>
      </c>
      <c r="I221" s="16" t="s">
        <v>170</v>
      </c>
      <c r="J221" s="16" t="s">
        <v>432</v>
      </c>
      <c r="K221" s="16" t="s">
        <v>432</v>
      </c>
      <c r="L221" s="16" t="s">
        <v>433</v>
      </c>
      <c r="M221" s="16" t="s">
        <v>496</v>
      </c>
      <c r="N221" s="307" t="s">
        <v>497</v>
      </c>
    </row>
    <row r="222" spans="1:14">
      <c r="A222" s="299">
        <v>305</v>
      </c>
      <c r="B222" s="300">
        <v>4066</v>
      </c>
      <c r="C222" s="301" t="s">
        <v>64</v>
      </c>
      <c r="D222" s="302">
        <v>72259738</v>
      </c>
      <c r="E222" s="302">
        <v>72259738</v>
      </c>
      <c r="F222" s="301" t="s">
        <v>1529</v>
      </c>
      <c r="G222" s="300" t="s">
        <v>603</v>
      </c>
      <c r="H222" s="308" t="s">
        <v>455</v>
      </c>
      <c r="I222" s="300" t="s">
        <v>170</v>
      </c>
      <c r="J222" s="300" t="s">
        <v>293</v>
      </c>
      <c r="K222" s="300" t="s">
        <v>293</v>
      </c>
      <c r="L222" s="300" t="s">
        <v>76</v>
      </c>
      <c r="M222" s="300" t="s">
        <v>76</v>
      </c>
      <c r="N222" s="304" t="s">
        <v>76</v>
      </c>
    </row>
    <row r="223" spans="1:14">
      <c r="A223" s="305">
        <v>306</v>
      </c>
      <c r="B223" s="16">
        <v>4066</v>
      </c>
      <c r="C223" s="17" t="s">
        <v>64</v>
      </c>
      <c r="D223" s="306">
        <v>79964740</v>
      </c>
      <c r="E223" s="306">
        <v>79964740</v>
      </c>
      <c r="F223" s="17" t="s">
        <v>1534</v>
      </c>
      <c r="G223" s="16" t="s">
        <v>603</v>
      </c>
      <c r="H223" s="35" t="s">
        <v>455</v>
      </c>
      <c r="I223" s="16" t="s">
        <v>170</v>
      </c>
      <c r="J223" s="16" t="s">
        <v>293</v>
      </c>
      <c r="K223" s="16" t="s">
        <v>293</v>
      </c>
      <c r="L223" s="16" t="s">
        <v>76</v>
      </c>
      <c r="M223" s="16" t="s">
        <v>76</v>
      </c>
      <c r="N223" s="307" t="s">
        <v>76</v>
      </c>
    </row>
    <row r="224" spans="1:14">
      <c r="A224" s="299">
        <v>307</v>
      </c>
      <c r="B224" s="300">
        <v>4066</v>
      </c>
      <c r="C224" s="301" t="s">
        <v>64</v>
      </c>
      <c r="D224" s="302">
        <v>79736366</v>
      </c>
      <c r="E224" s="302">
        <v>79736366</v>
      </c>
      <c r="F224" s="301" t="s">
        <v>1538</v>
      </c>
      <c r="G224" s="300" t="s">
        <v>603</v>
      </c>
      <c r="H224" s="308" t="s">
        <v>455</v>
      </c>
      <c r="I224" s="300" t="s">
        <v>170</v>
      </c>
      <c r="J224" s="300" t="s">
        <v>293</v>
      </c>
      <c r="K224" s="300" t="s">
        <v>293</v>
      </c>
      <c r="L224" s="300" t="s">
        <v>76</v>
      </c>
      <c r="M224" s="300" t="s">
        <v>76</v>
      </c>
      <c r="N224" s="304" t="s">
        <v>76</v>
      </c>
    </row>
    <row r="225" spans="1:14">
      <c r="A225" s="305">
        <v>308</v>
      </c>
      <c r="B225" s="16">
        <v>4066</v>
      </c>
      <c r="C225" s="17" t="s">
        <v>64</v>
      </c>
      <c r="D225" s="306">
        <v>91493608</v>
      </c>
      <c r="E225" s="306">
        <v>91493608</v>
      </c>
      <c r="F225" s="17" t="s">
        <v>1543</v>
      </c>
      <c r="G225" s="16" t="s">
        <v>603</v>
      </c>
      <c r="H225" s="35" t="s">
        <v>455</v>
      </c>
      <c r="I225" s="16" t="s">
        <v>170</v>
      </c>
      <c r="J225" s="16" t="s">
        <v>723</v>
      </c>
      <c r="K225" s="16" t="s">
        <v>723</v>
      </c>
      <c r="L225" s="16" t="s">
        <v>76</v>
      </c>
      <c r="M225" s="16" t="s">
        <v>76</v>
      </c>
      <c r="N225" s="307" t="s">
        <v>76</v>
      </c>
    </row>
    <row r="226" spans="1:14">
      <c r="A226" s="299">
        <v>309</v>
      </c>
      <c r="B226" s="300">
        <v>4066</v>
      </c>
      <c r="C226" s="301" t="s">
        <v>64</v>
      </c>
      <c r="D226" s="302">
        <v>79556997</v>
      </c>
      <c r="E226" s="302">
        <v>79556997</v>
      </c>
      <c r="F226" s="301" t="s">
        <v>1548</v>
      </c>
      <c r="G226" s="300" t="s">
        <v>603</v>
      </c>
      <c r="H226" s="308" t="s">
        <v>455</v>
      </c>
      <c r="I226" s="300" t="s">
        <v>170</v>
      </c>
      <c r="J226" s="300" t="s">
        <v>723</v>
      </c>
      <c r="K226" s="300" t="s">
        <v>723</v>
      </c>
      <c r="L226" s="300" t="s">
        <v>76</v>
      </c>
      <c r="M226" s="300" t="s">
        <v>76</v>
      </c>
      <c r="N226" s="304" t="s">
        <v>76</v>
      </c>
    </row>
    <row r="227" spans="1:14">
      <c r="A227" s="305">
        <v>310</v>
      </c>
      <c r="B227" s="16">
        <v>4066</v>
      </c>
      <c r="C227" s="17" t="s">
        <v>64</v>
      </c>
      <c r="D227" s="306">
        <v>82391717</v>
      </c>
      <c r="E227" s="306">
        <v>82391717</v>
      </c>
      <c r="F227" s="17" t="s">
        <v>1554</v>
      </c>
      <c r="G227" s="16" t="s">
        <v>603</v>
      </c>
      <c r="H227" s="35" t="s">
        <v>455</v>
      </c>
      <c r="I227" s="16" t="s">
        <v>170</v>
      </c>
      <c r="J227" s="16" t="s">
        <v>723</v>
      </c>
      <c r="K227" s="16" t="s">
        <v>723</v>
      </c>
      <c r="L227" s="16" t="s">
        <v>76</v>
      </c>
      <c r="M227" s="16" t="s">
        <v>76</v>
      </c>
      <c r="N227" s="307" t="s">
        <v>76</v>
      </c>
    </row>
    <row r="228" spans="1:14">
      <c r="A228" s="299">
        <v>311</v>
      </c>
      <c r="B228" s="300">
        <v>4066</v>
      </c>
      <c r="C228" s="301" t="s">
        <v>64</v>
      </c>
      <c r="D228" s="302">
        <v>75084268</v>
      </c>
      <c r="E228" s="302">
        <v>75084268</v>
      </c>
      <c r="F228" s="301" t="s">
        <v>1559</v>
      </c>
      <c r="G228" s="300" t="s">
        <v>603</v>
      </c>
      <c r="H228" s="308" t="s">
        <v>455</v>
      </c>
      <c r="I228" s="300" t="s">
        <v>170</v>
      </c>
      <c r="J228" s="300" t="s">
        <v>432</v>
      </c>
      <c r="K228" s="300" t="s">
        <v>432</v>
      </c>
      <c r="L228" s="300" t="s">
        <v>433</v>
      </c>
      <c r="M228" s="300" t="s">
        <v>496</v>
      </c>
      <c r="N228" s="304" t="s">
        <v>497</v>
      </c>
    </row>
    <row r="229" spans="1:14">
      <c r="A229" s="305">
        <v>312</v>
      </c>
      <c r="B229" s="16">
        <v>4066</v>
      </c>
      <c r="C229" s="17" t="s">
        <v>64</v>
      </c>
      <c r="D229" s="306">
        <v>15988344</v>
      </c>
      <c r="E229" s="306">
        <v>15988344</v>
      </c>
      <c r="F229" s="17" t="s">
        <v>1564</v>
      </c>
      <c r="G229" s="16" t="s">
        <v>1566</v>
      </c>
      <c r="H229" s="35" t="s">
        <v>1567</v>
      </c>
      <c r="I229" s="16" t="s">
        <v>170</v>
      </c>
      <c r="J229" s="16" t="s">
        <v>293</v>
      </c>
      <c r="K229" s="16" t="s">
        <v>293</v>
      </c>
      <c r="L229" s="16" t="s">
        <v>76</v>
      </c>
      <c r="M229" s="16" t="s">
        <v>76</v>
      </c>
      <c r="N229" s="307" t="s">
        <v>76</v>
      </c>
    </row>
    <row r="230" spans="1:14">
      <c r="A230" s="299">
        <v>314</v>
      </c>
      <c r="B230" s="300">
        <v>4066</v>
      </c>
      <c r="C230" s="301" t="s">
        <v>64</v>
      </c>
      <c r="D230" s="302">
        <v>79261638</v>
      </c>
      <c r="E230" s="302">
        <v>79261638</v>
      </c>
      <c r="F230" s="301" t="s">
        <v>1576</v>
      </c>
      <c r="G230" s="300" t="s">
        <v>1566</v>
      </c>
      <c r="H230" s="308" t="s">
        <v>1567</v>
      </c>
      <c r="I230" s="300" t="s">
        <v>170</v>
      </c>
      <c r="J230" s="300" t="s">
        <v>293</v>
      </c>
      <c r="K230" s="300" t="s">
        <v>293</v>
      </c>
      <c r="L230" s="300" t="s">
        <v>76</v>
      </c>
      <c r="M230" s="300" t="s">
        <v>76</v>
      </c>
      <c r="N230" s="304" t="s">
        <v>76</v>
      </c>
    </row>
    <row r="231" spans="1:14">
      <c r="A231" s="305">
        <v>315</v>
      </c>
      <c r="B231" s="16">
        <v>4066</v>
      </c>
      <c r="C231" s="17" t="s">
        <v>64</v>
      </c>
      <c r="D231" s="306">
        <v>79482598</v>
      </c>
      <c r="E231" s="306">
        <v>79482598</v>
      </c>
      <c r="F231" s="17" t="s">
        <v>1581</v>
      </c>
      <c r="G231" s="16" t="s">
        <v>1566</v>
      </c>
      <c r="H231" s="35" t="s">
        <v>1567</v>
      </c>
      <c r="I231" s="16" t="s">
        <v>259</v>
      </c>
      <c r="J231" s="16" t="s">
        <v>1583</v>
      </c>
      <c r="K231" s="16" t="s">
        <v>1583</v>
      </c>
      <c r="L231" s="16" t="s">
        <v>76</v>
      </c>
      <c r="M231" s="16" t="s">
        <v>76</v>
      </c>
      <c r="N231" s="307" t="s">
        <v>76</v>
      </c>
    </row>
    <row r="232" spans="1:14">
      <c r="A232" s="299">
        <v>316</v>
      </c>
      <c r="B232" s="300">
        <v>4066</v>
      </c>
      <c r="C232" s="301" t="s">
        <v>64</v>
      </c>
      <c r="D232" s="302">
        <v>4053421</v>
      </c>
      <c r="E232" s="302">
        <v>4053421</v>
      </c>
      <c r="F232" s="301" t="s">
        <v>1587</v>
      </c>
      <c r="G232" s="300" t="s">
        <v>1566</v>
      </c>
      <c r="H232" s="308" t="s">
        <v>1567</v>
      </c>
      <c r="I232" s="300" t="s">
        <v>170</v>
      </c>
      <c r="J232" s="300" t="s">
        <v>293</v>
      </c>
      <c r="K232" s="300" t="s">
        <v>293</v>
      </c>
      <c r="L232" s="300" t="s">
        <v>76</v>
      </c>
      <c r="M232" s="300" t="s">
        <v>76</v>
      </c>
      <c r="N232" s="304" t="s">
        <v>76</v>
      </c>
    </row>
    <row r="233" spans="1:14">
      <c r="A233" s="305">
        <v>317</v>
      </c>
      <c r="B233" s="16">
        <v>4066</v>
      </c>
      <c r="C233" s="17" t="s">
        <v>64</v>
      </c>
      <c r="D233" s="306">
        <v>12564662</v>
      </c>
      <c r="E233" s="306">
        <v>12564662</v>
      </c>
      <c r="F233" s="17" t="s">
        <v>1592</v>
      </c>
      <c r="G233" s="16" t="s">
        <v>1566</v>
      </c>
      <c r="H233" s="35" t="s">
        <v>1567</v>
      </c>
      <c r="I233" s="16" t="s">
        <v>170</v>
      </c>
      <c r="J233" s="16" t="s">
        <v>293</v>
      </c>
      <c r="K233" s="16" t="s">
        <v>293</v>
      </c>
      <c r="L233" s="16" t="s">
        <v>76</v>
      </c>
      <c r="M233" s="16" t="s">
        <v>76</v>
      </c>
      <c r="N233" s="307" t="s">
        <v>76</v>
      </c>
    </row>
    <row r="234" spans="1:14">
      <c r="A234" s="299">
        <v>318</v>
      </c>
      <c r="B234" s="300">
        <v>4066</v>
      </c>
      <c r="C234" s="301" t="s">
        <v>64</v>
      </c>
      <c r="D234" s="302">
        <v>86009438</v>
      </c>
      <c r="E234" s="302">
        <v>86009438</v>
      </c>
      <c r="F234" s="301" t="s">
        <v>1597</v>
      </c>
      <c r="G234" s="300" t="s">
        <v>1598</v>
      </c>
      <c r="H234" s="308" t="s">
        <v>1567</v>
      </c>
      <c r="I234" s="300" t="s">
        <v>170</v>
      </c>
      <c r="J234" s="300" t="s">
        <v>293</v>
      </c>
      <c r="K234" s="300" t="s">
        <v>293</v>
      </c>
      <c r="L234" s="300" t="s">
        <v>76</v>
      </c>
      <c r="M234" s="300" t="s">
        <v>76</v>
      </c>
      <c r="N234" s="304" t="s">
        <v>76</v>
      </c>
    </row>
    <row r="235" spans="1:14">
      <c r="A235" s="305">
        <v>319</v>
      </c>
      <c r="B235" s="16">
        <v>4066</v>
      </c>
      <c r="C235" s="17" t="s">
        <v>112</v>
      </c>
      <c r="D235" s="306">
        <v>36666948</v>
      </c>
      <c r="E235" s="306">
        <v>36666948</v>
      </c>
      <c r="F235" s="17" t="s">
        <v>1603</v>
      </c>
      <c r="G235" s="16" t="s">
        <v>1598</v>
      </c>
      <c r="H235" s="35" t="s">
        <v>1567</v>
      </c>
      <c r="I235" s="16" t="s">
        <v>170</v>
      </c>
      <c r="J235" s="16" t="s">
        <v>293</v>
      </c>
      <c r="K235" s="16" t="s">
        <v>293</v>
      </c>
      <c r="L235" s="16" t="s">
        <v>76</v>
      </c>
      <c r="M235" s="16" t="s">
        <v>76</v>
      </c>
      <c r="N235" s="307" t="s">
        <v>76</v>
      </c>
    </row>
    <row r="236" spans="1:14">
      <c r="A236" s="299">
        <v>320</v>
      </c>
      <c r="B236" s="300">
        <v>4066</v>
      </c>
      <c r="C236" s="301" t="s">
        <v>64</v>
      </c>
      <c r="D236" s="302">
        <v>4525589</v>
      </c>
      <c r="E236" s="302">
        <v>4525589</v>
      </c>
      <c r="F236" s="301" t="s">
        <v>1607</v>
      </c>
      <c r="G236" s="300" t="s">
        <v>1598</v>
      </c>
      <c r="H236" s="308" t="s">
        <v>1567</v>
      </c>
      <c r="I236" s="300" t="s">
        <v>170</v>
      </c>
      <c r="J236" s="300" t="s">
        <v>519</v>
      </c>
      <c r="K236" s="300" t="s">
        <v>519</v>
      </c>
      <c r="L236" s="300" t="s">
        <v>339</v>
      </c>
      <c r="M236" s="300" t="s">
        <v>340</v>
      </c>
      <c r="N236" s="304" t="s">
        <v>341</v>
      </c>
    </row>
    <row r="237" spans="1:14">
      <c r="A237" s="305">
        <v>322</v>
      </c>
      <c r="B237" s="16">
        <v>4066</v>
      </c>
      <c r="C237" s="17" t="s">
        <v>64</v>
      </c>
      <c r="D237" s="306">
        <v>7572567</v>
      </c>
      <c r="E237" s="306">
        <v>7572567</v>
      </c>
      <c r="F237" s="17" t="s">
        <v>1612</v>
      </c>
      <c r="G237" s="16" t="s">
        <v>1598</v>
      </c>
      <c r="H237" s="35" t="s">
        <v>1567</v>
      </c>
      <c r="I237" s="16" t="s">
        <v>170</v>
      </c>
      <c r="J237" s="16" t="s">
        <v>531</v>
      </c>
      <c r="K237" s="16" t="s">
        <v>531</v>
      </c>
      <c r="L237" s="16" t="s">
        <v>421</v>
      </c>
      <c r="M237" s="16" t="s">
        <v>422</v>
      </c>
      <c r="N237" s="307" t="s">
        <v>423</v>
      </c>
    </row>
    <row r="238" spans="1:14">
      <c r="A238" s="299">
        <v>323</v>
      </c>
      <c r="B238" s="300">
        <v>4066</v>
      </c>
      <c r="C238" s="301" t="s">
        <v>64</v>
      </c>
      <c r="D238" s="302">
        <v>5993189</v>
      </c>
      <c r="E238" s="302">
        <v>5993189</v>
      </c>
      <c r="F238" s="301" t="s">
        <v>1617</v>
      </c>
      <c r="G238" s="300" t="s">
        <v>1598</v>
      </c>
      <c r="H238" s="308" t="s">
        <v>1567</v>
      </c>
      <c r="I238" s="300" t="s">
        <v>170</v>
      </c>
      <c r="J238" s="300" t="s">
        <v>293</v>
      </c>
      <c r="K238" s="300" t="s">
        <v>293</v>
      </c>
      <c r="L238" s="300" t="s">
        <v>76</v>
      </c>
      <c r="M238" s="300" t="s">
        <v>76</v>
      </c>
      <c r="N238" s="304" t="s">
        <v>76</v>
      </c>
    </row>
    <row r="239" spans="1:14">
      <c r="A239" s="305">
        <v>324</v>
      </c>
      <c r="B239" s="16">
        <v>4066</v>
      </c>
      <c r="C239" s="17" t="s">
        <v>64</v>
      </c>
      <c r="D239" s="306">
        <v>79277527</v>
      </c>
      <c r="E239" s="306">
        <v>79277527</v>
      </c>
      <c r="F239" s="17" t="s">
        <v>1622</v>
      </c>
      <c r="G239" s="16" t="s">
        <v>1598</v>
      </c>
      <c r="H239" s="35" t="s">
        <v>1567</v>
      </c>
      <c r="I239" s="16" t="s">
        <v>170</v>
      </c>
      <c r="J239" s="16" t="s">
        <v>293</v>
      </c>
      <c r="K239" s="16" t="s">
        <v>293</v>
      </c>
      <c r="L239" s="16" t="s">
        <v>76</v>
      </c>
      <c r="M239" s="16" t="s">
        <v>76</v>
      </c>
      <c r="N239" s="307" t="s">
        <v>76</v>
      </c>
    </row>
    <row r="240" spans="1:14">
      <c r="A240" s="299">
        <v>326</v>
      </c>
      <c r="B240" s="300">
        <v>4066</v>
      </c>
      <c r="C240" s="301" t="s">
        <v>64</v>
      </c>
      <c r="D240" s="302">
        <v>98580393</v>
      </c>
      <c r="E240" s="302">
        <v>98580393</v>
      </c>
      <c r="F240" s="301" t="s">
        <v>1627</v>
      </c>
      <c r="G240" s="300" t="s">
        <v>1629</v>
      </c>
      <c r="H240" s="308" t="s">
        <v>1567</v>
      </c>
      <c r="I240" s="300" t="s">
        <v>170</v>
      </c>
      <c r="J240" s="300" t="s">
        <v>519</v>
      </c>
      <c r="K240" s="300" t="s">
        <v>519</v>
      </c>
      <c r="L240" s="300" t="s">
        <v>339</v>
      </c>
      <c r="M240" s="300" t="s">
        <v>340</v>
      </c>
      <c r="N240" s="304" t="s">
        <v>341</v>
      </c>
    </row>
    <row r="241" spans="1:14">
      <c r="A241" s="305">
        <v>327</v>
      </c>
      <c r="B241" s="16">
        <v>4066</v>
      </c>
      <c r="C241" s="17" t="s">
        <v>64</v>
      </c>
      <c r="D241" s="306">
        <v>70418751</v>
      </c>
      <c r="E241" s="306">
        <v>70418751</v>
      </c>
      <c r="F241" s="17" t="s">
        <v>1633</v>
      </c>
      <c r="G241" s="16" t="s">
        <v>1629</v>
      </c>
      <c r="H241" s="35" t="s">
        <v>1567</v>
      </c>
      <c r="I241" s="16" t="s">
        <v>259</v>
      </c>
      <c r="J241" s="16" t="s">
        <v>984</v>
      </c>
      <c r="K241" s="16" t="s">
        <v>984</v>
      </c>
      <c r="L241" s="16" t="s">
        <v>76</v>
      </c>
      <c r="M241" s="16" t="s">
        <v>76</v>
      </c>
      <c r="N241" s="307" t="s">
        <v>76</v>
      </c>
    </row>
    <row r="242" spans="1:14">
      <c r="A242" s="299">
        <v>328</v>
      </c>
      <c r="B242" s="300">
        <v>4066</v>
      </c>
      <c r="C242" s="301" t="s">
        <v>64</v>
      </c>
      <c r="D242" s="302">
        <v>15508795</v>
      </c>
      <c r="E242" s="302">
        <v>15508795</v>
      </c>
      <c r="F242" s="301" t="s">
        <v>1639</v>
      </c>
      <c r="G242" s="300" t="s">
        <v>1629</v>
      </c>
      <c r="H242" s="308" t="s">
        <v>1567</v>
      </c>
      <c r="I242" s="300" t="s">
        <v>170</v>
      </c>
      <c r="J242" s="300" t="s">
        <v>519</v>
      </c>
      <c r="K242" s="300" t="s">
        <v>519</v>
      </c>
      <c r="L242" s="300" t="s">
        <v>339</v>
      </c>
      <c r="M242" s="300" t="s">
        <v>340</v>
      </c>
      <c r="N242" s="304" t="s">
        <v>341</v>
      </c>
    </row>
    <row r="243" spans="1:14">
      <c r="A243" s="305">
        <v>329</v>
      </c>
      <c r="B243" s="16">
        <v>4066</v>
      </c>
      <c r="C243" s="17" t="s">
        <v>64</v>
      </c>
      <c r="D243" s="306">
        <v>6442138</v>
      </c>
      <c r="E243" s="306">
        <v>6442138</v>
      </c>
      <c r="F243" s="17" t="s">
        <v>1644</v>
      </c>
      <c r="G243" s="16" t="s">
        <v>1629</v>
      </c>
      <c r="H243" s="35" t="s">
        <v>1567</v>
      </c>
      <c r="I243" s="16" t="s">
        <v>170</v>
      </c>
      <c r="J243" s="16" t="s">
        <v>432</v>
      </c>
      <c r="K243" s="16" t="s">
        <v>432</v>
      </c>
      <c r="L243" s="16" t="s">
        <v>433</v>
      </c>
      <c r="M243" s="16" t="s">
        <v>434</v>
      </c>
      <c r="N243" s="307" t="s">
        <v>435</v>
      </c>
    </row>
    <row r="244" spans="1:14">
      <c r="A244" s="299">
        <v>330</v>
      </c>
      <c r="B244" s="300">
        <v>4066</v>
      </c>
      <c r="C244" s="301" t="s">
        <v>64</v>
      </c>
      <c r="D244" s="302">
        <v>6246903</v>
      </c>
      <c r="E244" s="302">
        <v>6246903</v>
      </c>
      <c r="F244" s="301" t="s">
        <v>1650</v>
      </c>
      <c r="G244" s="300" t="s">
        <v>1629</v>
      </c>
      <c r="H244" s="308" t="s">
        <v>1567</v>
      </c>
      <c r="I244" s="300" t="s">
        <v>170</v>
      </c>
      <c r="J244" s="300" t="s">
        <v>293</v>
      </c>
      <c r="K244" s="300" t="s">
        <v>293</v>
      </c>
      <c r="L244" s="300" t="s">
        <v>76</v>
      </c>
      <c r="M244" s="300" t="s">
        <v>76</v>
      </c>
      <c r="N244" s="304" t="s">
        <v>76</v>
      </c>
    </row>
    <row r="245" spans="1:14">
      <c r="A245" s="305">
        <v>331</v>
      </c>
      <c r="B245" s="16">
        <v>4066</v>
      </c>
      <c r="C245" s="17" t="s">
        <v>64</v>
      </c>
      <c r="D245" s="306">
        <v>70877122</v>
      </c>
      <c r="E245" s="306">
        <v>70877122</v>
      </c>
      <c r="F245" s="17" t="s">
        <v>1655</v>
      </c>
      <c r="G245" s="16" t="s">
        <v>1629</v>
      </c>
      <c r="H245" s="35" t="s">
        <v>1567</v>
      </c>
      <c r="I245" s="16" t="s">
        <v>170</v>
      </c>
      <c r="J245" s="16" t="s">
        <v>519</v>
      </c>
      <c r="K245" s="16" t="s">
        <v>519</v>
      </c>
      <c r="L245" s="16" t="s">
        <v>339</v>
      </c>
      <c r="M245" s="16" t="s">
        <v>340</v>
      </c>
      <c r="N245" s="307" t="s">
        <v>341</v>
      </c>
    </row>
    <row r="246" spans="1:14">
      <c r="A246" s="299">
        <v>332</v>
      </c>
      <c r="B246" s="300">
        <v>4066</v>
      </c>
      <c r="C246" s="301" t="s">
        <v>64</v>
      </c>
      <c r="D246" s="302">
        <v>93451424</v>
      </c>
      <c r="E246" s="302">
        <v>93451424</v>
      </c>
      <c r="F246" s="301" t="s">
        <v>1660</v>
      </c>
      <c r="G246" s="300" t="s">
        <v>1629</v>
      </c>
      <c r="H246" s="308" t="s">
        <v>1567</v>
      </c>
      <c r="I246" s="300" t="s">
        <v>170</v>
      </c>
      <c r="J246" s="300" t="s">
        <v>477</v>
      </c>
      <c r="K246" s="300" t="s">
        <v>477</v>
      </c>
      <c r="L246" s="300" t="s">
        <v>478</v>
      </c>
      <c r="M246" s="300" t="s">
        <v>479</v>
      </c>
      <c r="N246" s="304" t="s">
        <v>480</v>
      </c>
    </row>
    <row r="247" spans="1:14">
      <c r="A247" s="305">
        <v>333</v>
      </c>
      <c r="B247" s="16">
        <v>4066</v>
      </c>
      <c r="C247" s="17" t="s">
        <v>64</v>
      </c>
      <c r="D247" s="306">
        <v>1273835</v>
      </c>
      <c r="E247" s="306">
        <v>1273835</v>
      </c>
      <c r="F247" s="17" t="s">
        <v>1664</v>
      </c>
      <c r="G247" s="16" t="s">
        <v>1629</v>
      </c>
      <c r="H247" s="35" t="s">
        <v>1567</v>
      </c>
      <c r="I247" s="16" t="s">
        <v>170</v>
      </c>
      <c r="J247" s="16" t="s">
        <v>293</v>
      </c>
      <c r="K247" s="16" t="s">
        <v>293</v>
      </c>
      <c r="L247" s="16" t="s">
        <v>76</v>
      </c>
      <c r="M247" s="16" t="s">
        <v>76</v>
      </c>
      <c r="N247" s="307" t="s">
        <v>76</v>
      </c>
    </row>
    <row r="248" spans="1:14">
      <c r="A248" s="299">
        <v>334</v>
      </c>
      <c r="B248" s="300">
        <v>4066</v>
      </c>
      <c r="C248" s="301" t="s">
        <v>64</v>
      </c>
      <c r="D248" s="302">
        <v>98386459</v>
      </c>
      <c r="E248" s="302">
        <v>98386459</v>
      </c>
      <c r="F248" s="301" t="s">
        <v>1669</v>
      </c>
      <c r="G248" s="300" t="s">
        <v>1629</v>
      </c>
      <c r="H248" s="308" t="s">
        <v>1567</v>
      </c>
      <c r="I248" s="300" t="s">
        <v>170</v>
      </c>
      <c r="J248" s="300" t="s">
        <v>432</v>
      </c>
      <c r="K248" s="300" t="s">
        <v>432</v>
      </c>
      <c r="L248" s="300" t="s">
        <v>433</v>
      </c>
      <c r="M248" s="300" t="s">
        <v>496</v>
      </c>
      <c r="N248" s="304" t="s">
        <v>497</v>
      </c>
    </row>
    <row r="249" spans="1:14">
      <c r="A249" s="305">
        <v>335</v>
      </c>
      <c r="B249" s="16">
        <v>4066</v>
      </c>
      <c r="C249" s="17" t="s">
        <v>112</v>
      </c>
      <c r="D249" s="306">
        <v>66820072</v>
      </c>
      <c r="E249" s="306">
        <v>66820072</v>
      </c>
      <c r="F249" s="17" t="s">
        <v>1676</v>
      </c>
      <c r="G249" s="16" t="s">
        <v>1629</v>
      </c>
      <c r="H249" s="35" t="s">
        <v>1567</v>
      </c>
      <c r="I249" s="16" t="s">
        <v>170</v>
      </c>
      <c r="J249" s="16" t="s">
        <v>432</v>
      </c>
      <c r="K249" s="16" t="s">
        <v>432</v>
      </c>
      <c r="L249" s="16" t="s">
        <v>433</v>
      </c>
      <c r="M249" s="16" t="s">
        <v>434</v>
      </c>
      <c r="N249" s="307" t="s">
        <v>435</v>
      </c>
    </row>
    <row r="250" spans="1:14">
      <c r="A250" s="299">
        <v>336</v>
      </c>
      <c r="B250" s="300">
        <v>4066</v>
      </c>
      <c r="C250" s="301" t="s">
        <v>64</v>
      </c>
      <c r="D250" s="302">
        <v>19366503</v>
      </c>
      <c r="E250" s="302">
        <v>19366503</v>
      </c>
      <c r="F250" s="301" t="s">
        <v>1682</v>
      </c>
      <c r="G250" s="300" t="s">
        <v>1629</v>
      </c>
      <c r="H250" s="308" t="s">
        <v>1567</v>
      </c>
      <c r="I250" s="300" t="s">
        <v>170</v>
      </c>
      <c r="J250" s="300" t="s">
        <v>231</v>
      </c>
      <c r="K250" s="300" t="s">
        <v>231</v>
      </c>
      <c r="L250" s="300" t="s">
        <v>145</v>
      </c>
      <c r="M250" s="300" t="s">
        <v>558</v>
      </c>
      <c r="N250" s="304" t="s">
        <v>559</v>
      </c>
    </row>
    <row r="251" spans="1:14">
      <c r="A251" s="305">
        <v>338</v>
      </c>
      <c r="B251" s="16">
        <v>4066</v>
      </c>
      <c r="C251" s="17" t="s">
        <v>64</v>
      </c>
      <c r="D251" s="306">
        <v>91287008</v>
      </c>
      <c r="E251" s="306">
        <v>91287008</v>
      </c>
      <c r="F251" s="17" t="s">
        <v>1692</v>
      </c>
      <c r="G251" s="16" t="s">
        <v>1629</v>
      </c>
      <c r="H251" s="35" t="s">
        <v>1567</v>
      </c>
      <c r="I251" s="16" t="s">
        <v>170</v>
      </c>
      <c r="J251" s="16" t="s">
        <v>231</v>
      </c>
      <c r="K251" s="16" t="s">
        <v>231</v>
      </c>
      <c r="L251" s="16" t="s">
        <v>145</v>
      </c>
      <c r="M251" s="16" t="s">
        <v>1314</v>
      </c>
      <c r="N251" s="307" t="s">
        <v>559</v>
      </c>
    </row>
    <row r="252" spans="1:14">
      <c r="A252" s="299">
        <v>339</v>
      </c>
      <c r="B252" s="300">
        <v>4066</v>
      </c>
      <c r="C252" s="301" t="s">
        <v>64</v>
      </c>
      <c r="D252" s="302">
        <v>79711538</v>
      </c>
      <c r="E252" s="302">
        <v>79711538</v>
      </c>
      <c r="F252" s="301" t="s">
        <v>1696</v>
      </c>
      <c r="G252" s="300" t="s">
        <v>1629</v>
      </c>
      <c r="H252" s="308" t="s">
        <v>1567</v>
      </c>
      <c r="I252" s="300" t="s">
        <v>259</v>
      </c>
      <c r="J252" s="300" t="s">
        <v>918</v>
      </c>
      <c r="K252" s="300" t="s">
        <v>918</v>
      </c>
      <c r="L252" s="300" t="s">
        <v>76</v>
      </c>
      <c r="M252" s="300" t="s">
        <v>76</v>
      </c>
      <c r="N252" s="304" t="s">
        <v>76</v>
      </c>
    </row>
    <row r="253" spans="1:14">
      <c r="A253" s="305">
        <v>340</v>
      </c>
      <c r="B253" s="16">
        <v>4066</v>
      </c>
      <c r="C253" s="17" t="s">
        <v>64</v>
      </c>
      <c r="D253" s="306">
        <v>72072470</v>
      </c>
      <c r="E253" s="306">
        <v>72072470</v>
      </c>
      <c r="F253" s="17" t="s">
        <v>1701</v>
      </c>
      <c r="G253" s="16" t="s">
        <v>1629</v>
      </c>
      <c r="H253" s="35" t="s">
        <v>1567</v>
      </c>
      <c r="I253" s="16" t="s">
        <v>170</v>
      </c>
      <c r="J253" s="35" t="s">
        <v>531</v>
      </c>
      <c r="K253" s="35" t="s">
        <v>531</v>
      </c>
      <c r="L253" s="16" t="s">
        <v>421</v>
      </c>
      <c r="M253" s="16" t="s">
        <v>581</v>
      </c>
      <c r="N253" s="307" t="s">
        <v>582</v>
      </c>
    </row>
    <row r="254" spans="1:14">
      <c r="A254" s="299">
        <v>341</v>
      </c>
      <c r="B254" s="300">
        <v>4066</v>
      </c>
      <c r="C254" s="301" t="s">
        <v>64</v>
      </c>
      <c r="D254" s="302">
        <v>98631868</v>
      </c>
      <c r="E254" s="302">
        <v>98631868</v>
      </c>
      <c r="F254" s="301" t="s">
        <v>1706</v>
      </c>
      <c r="G254" s="300" t="s">
        <v>1629</v>
      </c>
      <c r="H254" s="308" t="s">
        <v>1567</v>
      </c>
      <c r="I254" s="300" t="s">
        <v>170</v>
      </c>
      <c r="J254" s="300" t="s">
        <v>519</v>
      </c>
      <c r="K254" s="300" t="s">
        <v>519</v>
      </c>
      <c r="L254" s="300" t="s">
        <v>339</v>
      </c>
      <c r="M254" s="300" t="s">
        <v>340</v>
      </c>
      <c r="N254" s="304" t="s">
        <v>341</v>
      </c>
    </row>
    <row r="255" spans="1:14">
      <c r="A255" s="305">
        <v>342</v>
      </c>
      <c r="B255" s="16">
        <v>4066</v>
      </c>
      <c r="C255" s="17" t="s">
        <v>64</v>
      </c>
      <c r="D255" s="306">
        <v>2518184</v>
      </c>
      <c r="E255" s="306">
        <v>2518184</v>
      </c>
      <c r="F255" s="17" t="s">
        <v>1711</v>
      </c>
      <c r="G255" s="16" t="s">
        <v>1629</v>
      </c>
      <c r="H255" s="35" t="s">
        <v>1567</v>
      </c>
      <c r="I255" s="16" t="s">
        <v>170</v>
      </c>
      <c r="J255" s="16" t="s">
        <v>432</v>
      </c>
      <c r="K255" s="16" t="s">
        <v>432</v>
      </c>
      <c r="L255" s="16" t="s">
        <v>433</v>
      </c>
      <c r="M255" s="16" t="s">
        <v>434</v>
      </c>
      <c r="N255" s="307" t="s">
        <v>435</v>
      </c>
    </row>
    <row r="256" spans="1:14">
      <c r="A256" s="299">
        <v>343</v>
      </c>
      <c r="B256" s="300">
        <v>4066</v>
      </c>
      <c r="C256" s="301" t="s">
        <v>64</v>
      </c>
      <c r="D256" s="302">
        <v>19488218</v>
      </c>
      <c r="E256" s="302">
        <v>19488218</v>
      </c>
      <c r="F256" s="301" t="s">
        <v>1718</v>
      </c>
      <c r="G256" s="300" t="s">
        <v>1629</v>
      </c>
      <c r="H256" s="308" t="s">
        <v>1567</v>
      </c>
      <c r="I256" s="300" t="s">
        <v>170</v>
      </c>
      <c r="J256" s="300" t="s">
        <v>293</v>
      </c>
      <c r="K256" s="300" t="s">
        <v>293</v>
      </c>
      <c r="L256" s="300" t="s">
        <v>76</v>
      </c>
      <c r="M256" s="300" t="s">
        <v>76</v>
      </c>
      <c r="N256" s="304" t="s">
        <v>76</v>
      </c>
    </row>
    <row r="257" spans="1:14">
      <c r="A257" s="305">
        <v>344</v>
      </c>
      <c r="B257" s="16">
        <v>4066</v>
      </c>
      <c r="C257" s="17" t="s">
        <v>64</v>
      </c>
      <c r="D257" s="306">
        <v>79535952</v>
      </c>
      <c r="E257" s="306">
        <v>79535952</v>
      </c>
      <c r="F257" s="17" t="s">
        <v>1724</v>
      </c>
      <c r="G257" s="16" t="s">
        <v>1629</v>
      </c>
      <c r="H257" s="35" t="s">
        <v>1567</v>
      </c>
      <c r="I257" s="16" t="s">
        <v>170</v>
      </c>
      <c r="J257" s="16" t="s">
        <v>432</v>
      </c>
      <c r="K257" s="16" t="s">
        <v>432</v>
      </c>
      <c r="L257" s="16" t="s">
        <v>433</v>
      </c>
      <c r="M257" s="16" t="s">
        <v>434</v>
      </c>
      <c r="N257" s="307" t="s">
        <v>435</v>
      </c>
    </row>
    <row r="258" spans="1:14">
      <c r="A258" s="299">
        <v>345</v>
      </c>
      <c r="B258" s="300">
        <v>4066</v>
      </c>
      <c r="C258" s="301" t="s">
        <v>64</v>
      </c>
      <c r="D258" s="302">
        <v>18102450</v>
      </c>
      <c r="E258" s="302">
        <v>18102450</v>
      </c>
      <c r="F258" s="301" t="s">
        <v>1731</v>
      </c>
      <c r="G258" s="300" t="s">
        <v>1629</v>
      </c>
      <c r="H258" s="308" t="s">
        <v>1567</v>
      </c>
      <c r="I258" s="300" t="s">
        <v>170</v>
      </c>
      <c r="J258" s="300" t="s">
        <v>293</v>
      </c>
      <c r="K258" s="300" t="s">
        <v>293</v>
      </c>
      <c r="L258" s="300" t="s">
        <v>76</v>
      </c>
      <c r="M258" s="300" t="s">
        <v>76</v>
      </c>
      <c r="N258" s="304" t="s">
        <v>76</v>
      </c>
    </row>
    <row r="259" spans="1:14">
      <c r="A259" s="305">
        <v>346</v>
      </c>
      <c r="B259" s="16">
        <v>4066</v>
      </c>
      <c r="C259" s="17" t="s">
        <v>64</v>
      </c>
      <c r="D259" s="306">
        <v>93363901</v>
      </c>
      <c r="E259" s="306">
        <v>93363901</v>
      </c>
      <c r="F259" s="17" t="s">
        <v>1736</v>
      </c>
      <c r="G259" s="16" t="s">
        <v>1629</v>
      </c>
      <c r="H259" s="35" t="s">
        <v>1567</v>
      </c>
      <c r="I259" s="16" t="s">
        <v>170</v>
      </c>
      <c r="J259" s="16" t="s">
        <v>477</v>
      </c>
      <c r="K259" s="16" t="s">
        <v>477</v>
      </c>
      <c r="L259" s="16" t="s">
        <v>478</v>
      </c>
      <c r="M259" s="16" t="s">
        <v>479</v>
      </c>
      <c r="N259" s="307" t="s">
        <v>480</v>
      </c>
    </row>
    <row r="260" spans="1:14">
      <c r="A260" s="299">
        <v>347</v>
      </c>
      <c r="B260" s="300">
        <v>4066</v>
      </c>
      <c r="C260" s="301" t="s">
        <v>64</v>
      </c>
      <c r="D260" s="302">
        <v>79888090</v>
      </c>
      <c r="E260" s="302">
        <v>79888090</v>
      </c>
      <c r="F260" s="301" t="s">
        <v>1740</v>
      </c>
      <c r="G260" s="300" t="s">
        <v>1629</v>
      </c>
      <c r="H260" s="308" t="s">
        <v>1567</v>
      </c>
      <c r="I260" s="300" t="s">
        <v>170</v>
      </c>
      <c r="J260" s="300" t="s">
        <v>293</v>
      </c>
      <c r="K260" s="300" t="s">
        <v>293</v>
      </c>
      <c r="L260" s="300" t="s">
        <v>76</v>
      </c>
      <c r="M260" s="300" t="s">
        <v>76</v>
      </c>
      <c r="N260" s="304" t="s">
        <v>76</v>
      </c>
    </row>
    <row r="261" spans="1:14">
      <c r="A261" s="305">
        <v>348</v>
      </c>
      <c r="B261" s="16">
        <v>4066</v>
      </c>
      <c r="C261" s="17" t="s">
        <v>64</v>
      </c>
      <c r="D261" s="306">
        <v>71676538</v>
      </c>
      <c r="E261" s="306">
        <v>71676538</v>
      </c>
      <c r="F261" s="17" t="s">
        <v>1745</v>
      </c>
      <c r="G261" s="16" t="s">
        <v>1629</v>
      </c>
      <c r="H261" s="35" t="s">
        <v>1567</v>
      </c>
      <c r="I261" s="16" t="s">
        <v>170</v>
      </c>
      <c r="J261" s="16" t="s">
        <v>519</v>
      </c>
      <c r="K261" s="16" t="s">
        <v>519</v>
      </c>
      <c r="L261" s="16" t="s">
        <v>339</v>
      </c>
      <c r="M261" s="16" t="s">
        <v>340</v>
      </c>
      <c r="N261" s="307" t="s">
        <v>341</v>
      </c>
    </row>
    <row r="262" spans="1:14">
      <c r="A262" s="299">
        <v>349</v>
      </c>
      <c r="B262" s="300">
        <v>4066</v>
      </c>
      <c r="C262" s="301" t="s">
        <v>64</v>
      </c>
      <c r="D262" s="302">
        <v>7716639</v>
      </c>
      <c r="E262" s="302">
        <v>7716639</v>
      </c>
      <c r="F262" s="301" t="s">
        <v>1750</v>
      </c>
      <c r="G262" s="300" t="s">
        <v>1629</v>
      </c>
      <c r="H262" s="308" t="s">
        <v>1567</v>
      </c>
      <c r="I262" s="300" t="s">
        <v>170</v>
      </c>
      <c r="J262" s="300" t="s">
        <v>293</v>
      </c>
      <c r="K262" s="300" t="s">
        <v>293</v>
      </c>
      <c r="L262" s="300" t="s">
        <v>76</v>
      </c>
      <c r="M262" s="300" t="s">
        <v>76</v>
      </c>
      <c r="N262" s="304" t="s">
        <v>76</v>
      </c>
    </row>
    <row r="263" spans="1:14">
      <c r="A263" s="305">
        <v>350</v>
      </c>
      <c r="B263" s="16">
        <v>4066</v>
      </c>
      <c r="C263" s="17" t="s">
        <v>64</v>
      </c>
      <c r="D263" s="306">
        <v>1065634316</v>
      </c>
      <c r="E263" s="306">
        <v>1065634316</v>
      </c>
      <c r="F263" s="17" t="s">
        <v>1755</v>
      </c>
      <c r="G263" s="16" t="s">
        <v>1629</v>
      </c>
      <c r="H263" s="35" t="s">
        <v>1567</v>
      </c>
      <c r="I263" s="16" t="s">
        <v>170</v>
      </c>
      <c r="J263" s="16" t="s">
        <v>531</v>
      </c>
      <c r="K263" s="16" t="s">
        <v>531</v>
      </c>
      <c r="L263" s="16" t="s">
        <v>421</v>
      </c>
      <c r="M263" s="16" t="s">
        <v>422</v>
      </c>
      <c r="N263" s="307" t="s">
        <v>423</v>
      </c>
    </row>
    <row r="264" spans="1:14">
      <c r="A264" s="299">
        <v>351</v>
      </c>
      <c r="B264" s="300">
        <v>4066</v>
      </c>
      <c r="C264" s="301" t="s">
        <v>64</v>
      </c>
      <c r="D264" s="302">
        <v>98581046</v>
      </c>
      <c r="E264" s="302">
        <v>98581046</v>
      </c>
      <c r="F264" s="301" t="s">
        <v>1761</v>
      </c>
      <c r="G264" s="300" t="s">
        <v>1629</v>
      </c>
      <c r="H264" s="308" t="s">
        <v>1567</v>
      </c>
      <c r="I264" s="300" t="s">
        <v>170</v>
      </c>
      <c r="J264" s="300" t="s">
        <v>519</v>
      </c>
      <c r="K264" s="300" t="s">
        <v>519</v>
      </c>
      <c r="L264" s="300" t="s">
        <v>339</v>
      </c>
      <c r="M264" s="300" t="s">
        <v>340</v>
      </c>
      <c r="N264" s="304" t="s">
        <v>341</v>
      </c>
    </row>
    <row r="265" spans="1:14">
      <c r="A265" s="305">
        <v>352</v>
      </c>
      <c r="B265" s="16">
        <v>4066</v>
      </c>
      <c r="C265" s="17" t="s">
        <v>64</v>
      </c>
      <c r="D265" s="306">
        <v>71251285</v>
      </c>
      <c r="E265" s="306">
        <v>71251285</v>
      </c>
      <c r="F265" s="17" t="s">
        <v>1765</v>
      </c>
      <c r="G265" s="16" t="s">
        <v>1629</v>
      </c>
      <c r="H265" s="35" t="s">
        <v>1567</v>
      </c>
      <c r="I265" s="16" t="s">
        <v>170</v>
      </c>
      <c r="J265" s="16" t="s">
        <v>293</v>
      </c>
      <c r="K265" s="16" t="s">
        <v>293</v>
      </c>
      <c r="L265" s="16" t="s">
        <v>76</v>
      </c>
      <c r="M265" s="16" t="s">
        <v>76</v>
      </c>
      <c r="N265" s="307" t="s">
        <v>76</v>
      </c>
    </row>
    <row r="266" spans="1:14">
      <c r="A266" s="299">
        <v>353</v>
      </c>
      <c r="B266" s="300">
        <v>4066</v>
      </c>
      <c r="C266" s="301" t="s">
        <v>64</v>
      </c>
      <c r="D266" s="302">
        <v>91420064</v>
      </c>
      <c r="E266" s="302">
        <v>91420064</v>
      </c>
      <c r="F266" s="301" t="s">
        <v>1770</v>
      </c>
      <c r="G266" s="300" t="s">
        <v>1629</v>
      </c>
      <c r="H266" s="308" t="s">
        <v>1567</v>
      </c>
      <c r="I266" s="300" t="s">
        <v>170</v>
      </c>
      <c r="J266" s="300" t="s">
        <v>293</v>
      </c>
      <c r="K266" s="300" t="s">
        <v>293</v>
      </c>
      <c r="L266" s="300" t="s">
        <v>76</v>
      </c>
      <c r="M266" s="300" t="s">
        <v>76</v>
      </c>
      <c r="N266" s="304" t="s">
        <v>76</v>
      </c>
    </row>
    <row r="267" spans="1:14">
      <c r="A267" s="305">
        <v>354</v>
      </c>
      <c r="B267" s="16">
        <v>4066</v>
      </c>
      <c r="C267" s="17" t="s">
        <v>64</v>
      </c>
      <c r="D267" s="306">
        <v>79738084</v>
      </c>
      <c r="E267" s="306">
        <v>79738084</v>
      </c>
      <c r="F267" s="17" t="s">
        <v>1776</v>
      </c>
      <c r="G267" s="16" t="s">
        <v>1629</v>
      </c>
      <c r="H267" s="35" t="s">
        <v>1567</v>
      </c>
      <c r="I267" s="16" t="s">
        <v>170</v>
      </c>
      <c r="J267" s="16" t="s">
        <v>293</v>
      </c>
      <c r="K267" s="16" t="s">
        <v>293</v>
      </c>
      <c r="L267" s="16" t="s">
        <v>76</v>
      </c>
      <c r="M267" s="16" t="s">
        <v>76</v>
      </c>
      <c r="N267" s="307" t="s">
        <v>76</v>
      </c>
    </row>
    <row r="268" spans="1:14">
      <c r="A268" s="299">
        <v>355</v>
      </c>
      <c r="B268" s="300">
        <v>4066</v>
      </c>
      <c r="C268" s="301" t="s">
        <v>64</v>
      </c>
      <c r="D268" s="302">
        <v>98631900</v>
      </c>
      <c r="E268" s="302">
        <v>98631900</v>
      </c>
      <c r="F268" s="301" t="s">
        <v>1781</v>
      </c>
      <c r="G268" s="300" t="s">
        <v>1629</v>
      </c>
      <c r="H268" s="308" t="s">
        <v>1567</v>
      </c>
      <c r="I268" s="300" t="s">
        <v>170</v>
      </c>
      <c r="J268" s="300" t="s">
        <v>519</v>
      </c>
      <c r="K268" s="300" t="s">
        <v>519</v>
      </c>
      <c r="L268" s="300" t="s">
        <v>339</v>
      </c>
      <c r="M268" s="300" t="s">
        <v>340</v>
      </c>
      <c r="N268" s="304" t="s">
        <v>341</v>
      </c>
    </row>
    <row r="269" spans="1:14">
      <c r="A269" s="305">
        <v>357</v>
      </c>
      <c r="B269" s="16">
        <v>4066</v>
      </c>
      <c r="C269" s="17" t="s">
        <v>64</v>
      </c>
      <c r="D269" s="306">
        <v>77181560</v>
      </c>
      <c r="E269" s="306">
        <v>77181560</v>
      </c>
      <c r="F269" s="17" t="s">
        <v>1791</v>
      </c>
      <c r="G269" s="16" t="s">
        <v>1629</v>
      </c>
      <c r="H269" s="35" t="s">
        <v>1567</v>
      </c>
      <c r="I269" s="16" t="s">
        <v>170</v>
      </c>
      <c r="J269" s="16" t="s">
        <v>531</v>
      </c>
      <c r="K269" s="16" t="s">
        <v>531</v>
      </c>
      <c r="L269" s="16" t="s">
        <v>421</v>
      </c>
      <c r="M269" s="16" t="s">
        <v>422</v>
      </c>
      <c r="N269" s="307" t="s">
        <v>423</v>
      </c>
    </row>
    <row r="270" spans="1:14">
      <c r="A270" s="299">
        <v>358</v>
      </c>
      <c r="B270" s="300">
        <v>4066</v>
      </c>
      <c r="C270" s="301" t="s">
        <v>64</v>
      </c>
      <c r="D270" s="302">
        <v>80097126</v>
      </c>
      <c r="E270" s="302">
        <v>80097126</v>
      </c>
      <c r="F270" s="301" t="s">
        <v>1796</v>
      </c>
      <c r="G270" s="300" t="s">
        <v>1629</v>
      </c>
      <c r="H270" s="308" t="s">
        <v>1567</v>
      </c>
      <c r="I270" s="300" t="s">
        <v>170</v>
      </c>
      <c r="J270" s="300" t="s">
        <v>293</v>
      </c>
      <c r="K270" s="300" t="s">
        <v>293</v>
      </c>
      <c r="L270" s="300" t="s">
        <v>76</v>
      </c>
      <c r="M270" s="300" t="s">
        <v>76</v>
      </c>
      <c r="N270" s="304" t="s">
        <v>76</v>
      </c>
    </row>
    <row r="271" spans="1:14">
      <c r="A271" s="305">
        <v>359</v>
      </c>
      <c r="B271" s="16">
        <v>4066</v>
      </c>
      <c r="C271" s="313" t="s">
        <v>112</v>
      </c>
      <c r="D271" s="306">
        <v>66961168</v>
      </c>
      <c r="E271" s="306">
        <v>66961168</v>
      </c>
      <c r="F271" s="17" t="s">
        <v>1801</v>
      </c>
      <c r="G271" s="16" t="s">
        <v>1629</v>
      </c>
      <c r="H271" s="35" t="s">
        <v>1567</v>
      </c>
      <c r="I271" s="16" t="s">
        <v>170</v>
      </c>
      <c r="J271" s="16" t="s">
        <v>432</v>
      </c>
      <c r="K271" s="16" t="s">
        <v>432</v>
      </c>
      <c r="L271" s="16" t="s">
        <v>433</v>
      </c>
      <c r="M271" s="16" t="s">
        <v>662</v>
      </c>
      <c r="N271" s="307" t="s">
        <v>663</v>
      </c>
    </row>
    <row r="272" spans="1:14">
      <c r="A272" s="299">
        <v>360</v>
      </c>
      <c r="B272" s="300">
        <v>4066</v>
      </c>
      <c r="C272" s="301" t="s">
        <v>64</v>
      </c>
      <c r="D272" s="302">
        <v>94385508</v>
      </c>
      <c r="E272" s="302">
        <v>94385508</v>
      </c>
      <c r="F272" s="301" t="s">
        <v>1807</v>
      </c>
      <c r="G272" s="300" t="s">
        <v>1629</v>
      </c>
      <c r="H272" s="308" t="s">
        <v>1567</v>
      </c>
      <c r="I272" s="300" t="s">
        <v>170</v>
      </c>
      <c r="J272" s="300" t="s">
        <v>432</v>
      </c>
      <c r="K272" s="300" t="s">
        <v>432</v>
      </c>
      <c r="L272" s="300" t="s">
        <v>433</v>
      </c>
      <c r="M272" s="300" t="s">
        <v>434</v>
      </c>
      <c r="N272" s="304" t="s">
        <v>435</v>
      </c>
    </row>
    <row r="273" spans="1:14">
      <c r="A273" s="305">
        <v>361</v>
      </c>
      <c r="B273" s="16">
        <v>4066</v>
      </c>
      <c r="C273" s="17" t="s">
        <v>64</v>
      </c>
      <c r="D273" s="306">
        <v>73128741</v>
      </c>
      <c r="E273" s="306">
        <v>73128741</v>
      </c>
      <c r="F273" s="17" t="s">
        <v>1813</v>
      </c>
      <c r="G273" s="16" t="s">
        <v>1629</v>
      </c>
      <c r="H273" s="35" t="s">
        <v>1567</v>
      </c>
      <c r="I273" s="16" t="s">
        <v>170</v>
      </c>
      <c r="J273" s="16" t="s">
        <v>293</v>
      </c>
      <c r="K273" s="16" t="s">
        <v>293</v>
      </c>
      <c r="L273" s="16" t="s">
        <v>76</v>
      </c>
      <c r="M273" s="16" t="s">
        <v>76</v>
      </c>
      <c r="N273" s="307" t="s">
        <v>76</v>
      </c>
    </row>
    <row r="274" spans="1:14">
      <c r="A274" s="299">
        <v>362</v>
      </c>
      <c r="B274" s="300">
        <v>4066</v>
      </c>
      <c r="C274" s="301" t="s">
        <v>64</v>
      </c>
      <c r="D274" s="302">
        <v>91488652</v>
      </c>
      <c r="E274" s="302">
        <v>91488652</v>
      </c>
      <c r="F274" s="301" t="s">
        <v>1817</v>
      </c>
      <c r="G274" s="300" t="s">
        <v>1629</v>
      </c>
      <c r="H274" s="308" t="s">
        <v>1567</v>
      </c>
      <c r="I274" s="300" t="s">
        <v>170</v>
      </c>
      <c r="J274" s="300" t="s">
        <v>231</v>
      </c>
      <c r="K274" s="300" t="s">
        <v>231</v>
      </c>
      <c r="L274" s="300" t="s">
        <v>145</v>
      </c>
      <c r="M274" s="300" t="s">
        <v>558</v>
      </c>
      <c r="N274" s="304" t="s">
        <v>559</v>
      </c>
    </row>
    <row r="275" spans="1:14">
      <c r="A275" s="305">
        <v>363</v>
      </c>
      <c r="B275" s="16">
        <v>4066</v>
      </c>
      <c r="C275" s="17" t="s">
        <v>64</v>
      </c>
      <c r="D275" s="306">
        <v>16748507</v>
      </c>
      <c r="E275" s="306">
        <v>16748507</v>
      </c>
      <c r="F275" s="17" t="s">
        <v>1823</v>
      </c>
      <c r="G275" s="16" t="s">
        <v>1629</v>
      </c>
      <c r="H275" s="35" t="s">
        <v>1567</v>
      </c>
      <c r="I275" s="16" t="s">
        <v>170</v>
      </c>
      <c r="J275" s="16" t="s">
        <v>574</v>
      </c>
      <c r="K275" s="16" t="s">
        <v>574</v>
      </c>
      <c r="L275" s="16" t="s">
        <v>463</v>
      </c>
      <c r="M275" s="16" t="s">
        <v>510</v>
      </c>
      <c r="N275" s="307" t="s">
        <v>511</v>
      </c>
    </row>
    <row r="276" spans="1:14">
      <c r="A276" s="299">
        <v>364</v>
      </c>
      <c r="B276" s="300">
        <v>4066</v>
      </c>
      <c r="C276" s="301" t="s">
        <v>64</v>
      </c>
      <c r="D276" s="302">
        <v>71526397</v>
      </c>
      <c r="E276" s="302">
        <v>71526397</v>
      </c>
      <c r="F276" s="301" t="s">
        <v>1828</v>
      </c>
      <c r="G276" s="300" t="s">
        <v>1629</v>
      </c>
      <c r="H276" s="303" t="s">
        <v>1567</v>
      </c>
      <c r="I276" s="300" t="s">
        <v>181</v>
      </c>
      <c r="J276" s="300" t="s">
        <v>182</v>
      </c>
      <c r="K276" s="300" t="s">
        <v>182</v>
      </c>
      <c r="L276" s="300" t="s">
        <v>339</v>
      </c>
      <c r="M276" s="300" t="s">
        <v>340</v>
      </c>
      <c r="N276" s="304" t="s">
        <v>341</v>
      </c>
    </row>
    <row r="277" spans="1:14">
      <c r="A277" s="305">
        <v>365</v>
      </c>
      <c r="B277" s="16">
        <v>4066</v>
      </c>
      <c r="C277" s="17" t="s">
        <v>64</v>
      </c>
      <c r="D277" s="306">
        <v>7381274</v>
      </c>
      <c r="E277" s="306">
        <v>7381274</v>
      </c>
      <c r="F277" s="17" t="s">
        <v>1833</v>
      </c>
      <c r="G277" s="16" t="s">
        <v>1629</v>
      </c>
      <c r="H277" s="35" t="s">
        <v>1567</v>
      </c>
      <c r="I277" s="16" t="s">
        <v>170</v>
      </c>
      <c r="J277" s="16" t="s">
        <v>189</v>
      </c>
      <c r="K277" s="16" t="s">
        <v>189</v>
      </c>
      <c r="L277" s="16" t="s">
        <v>190</v>
      </c>
      <c r="M277" s="16" t="s">
        <v>1085</v>
      </c>
      <c r="N277" s="307" t="s">
        <v>1086</v>
      </c>
    </row>
    <row r="278" spans="1:14">
      <c r="A278" s="299">
        <v>366</v>
      </c>
      <c r="B278" s="300">
        <v>4066</v>
      </c>
      <c r="C278" s="301" t="s">
        <v>64</v>
      </c>
      <c r="D278" s="302">
        <v>72134849</v>
      </c>
      <c r="E278" s="302">
        <v>72134849</v>
      </c>
      <c r="F278" s="301" t="s">
        <v>1838</v>
      </c>
      <c r="G278" s="300" t="s">
        <v>1629</v>
      </c>
      <c r="H278" s="308" t="s">
        <v>1567</v>
      </c>
      <c r="I278" s="300" t="s">
        <v>170</v>
      </c>
      <c r="J278" s="300" t="s">
        <v>231</v>
      </c>
      <c r="K278" s="300" t="s">
        <v>231</v>
      </c>
      <c r="L278" s="300" t="s">
        <v>145</v>
      </c>
      <c r="M278" s="300" t="s">
        <v>146</v>
      </c>
      <c r="N278" s="304" t="s">
        <v>147</v>
      </c>
    </row>
    <row r="279" spans="1:14">
      <c r="A279" s="305">
        <v>367</v>
      </c>
      <c r="B279" s="16">
        <v>4066</v>
      </c>
      <c r="C279" s="17" t="s">
        <v>64</v>
      </c>
      <c r="D279" s="306">
        <v>8533606</v>
      </c>
      <c r="E279" s="306">
        <v>8533606</v>
      </c>
      <c r="F279" s="17" t="s">
        <v>1844</v>
      </c>
      <c r="G279" s="16" t="s">
        <v>1629</v>
      </c>
      <c r="H279" s="35" t="s">
        <v>1567</v>
      </c>
      <c r="I279" s="16" t="s">
        <v>170</v>
      </c>
      <c r="J279" s="16" t="s">
        <v>293</v>
      </c>
      <c r="K279" s="16" t="s">
        <v>293</v>
      </c>
      <c r="L279" s="16" t="s">
        <v>76</v>
      </c>
      <c r="M279" s="16" t="s">
        <v>76</v>
      </c>
      <c r="N279" s="307" t="s">
        <v>76</v>
      </c>
    </row>
    <row r="280" spans="1:14">
      <c r="A280" s="299">
        <v>368</v>
      </c>
      <c r="B280" s="300">
        <v>4066</v>
      </c>
      <c r="C280" s="301" t="s">
        <v>64</v>
      </c>
      <c r="D280" s="302">
        <v>19354879</v>
      </c>
      <c r="E280" s="302">
        <v>19354879</v>
      </c>
      <c r="F280" s="301" t="s">
        <v>1849</v>
      </c>
      <c r="G280" s="300" t="s">
        <v>1629</v>
      </c>
      <c r="H280" s="308" t="s">
        <v>1567</v>
      </c>
      <c r="I280" s="300" t="s">
        <v>259</v>
      </c>
      <c r="J280" s="300" t="s">
        <v>1851</v>
      </c>
      <c r="K280" s="300" t="s">
        <v>1851</v>
      </c>
      <c r="L280" s="300" t="s">
        <v>76</v>
      </c>
      <c r="M280" s="300" t="s">
        <v>76</v>
      </c>
      <c r="N280" s="304" t="s">
        <v>76</v>
      </c>
    </row>
    <row r="281" spans="1:14">
      <c r="A281" s="305">
        <v>369</v>
      </c>
      <c r="B281" s="16">
        <v>4066</v>
      </c>
      <c r="C281" s="17" t="s">
        <v>64</v>
      </c>
      <c r="D281" s="306">
        <v>8635456</v>
      </c>
      <c r="E281" s="306">
        <v>8635456</v>
      </c>
      <c r="F281" s="17" t="s">
        <v>1855</v>
      </c>
      <c r="G281" s="16" t="s">
        <v>1629</v>
      </c>
      <c r="H281" s="35" t="s">
        <v>1567</v>
      </c>
      <c r="I281" s="16" t="s">
        <v>170</v>
      </c>
      <c r="J281" s="16" t="s">
        <v>531</v>
      </c>
      <c r="K281" s="16" t="s">
        <v>531</v>
      </c>
      <c r="L281" s="16" t="s">
        <v>421</v>
      </c>
      <c r="M281" s="16" t="s">
        <v>581</v>
      </c>
      <c r="N281" s="307" t="s">
        <v>582</v>
      </c>
    </row>
    <row r="282" spans="1:14">
      <c r="A282" s="299">
        <v>370</v>
      </c>
      <c r="B282" s="300">
        <v>4066</v>
      </c>
      <c r="C282" s="301" t="s">
        <v>64</v>
      </c>
      <c r="D282" s="302">
        <v>5823926</v>
      </c>
      <c r="E282" s="302">
        <v>5823926</v>
      </c>
      <c r="F282" s="301" t="s">
        <v>1859</v>
      </c>
      <c r="G282" s="300" t="s">
        <v>1629</v>
      </c>
      <c r="H282" s="308" t="s">
        <v>1567</v>
      </c>
      <c r="I282" s="300" t="s">
        <v>170</v>
      </c>
      <c r="J282" s="300" t="s">
        <v>538</v>
      </c>
      <c r="K282" s="300" t="s">
        <v>538</v>
      </c>
      <c r="L282" s="300" t="s">
        <v>76</v>
      </c>
      <c r="M282" s="300" t="s">
        <v>76</v>
      </c>
      <c r="N282" s="304" t="s">
        <v>76</v>
      </c>
    </row>
    <row r="283" spans="1:14">
      <c r="A283" s="305">
        <v>371</v>
      </c>
      <c r="B283" s="16">
        <v>4066</v>
      </c>
      <c r="C283" s="17" t="s">
        <v>64</v>
      </c>
      <c r="D283" s="306">
        <v>73543991</v>
      </c>
      <c r="E283" s="306">
        <v>73543991</v>
      </c>
      <c r="F283" s="17" t="s">
        <v>1865</v>
      </c>
      <c r="G283" s="16" t="s">
        <v>1629</v>
      </c>
      <c r="H283" s="35" t="s">
        <v>1567</v>
      </c>
      <c r="I283" s="16" t="s">
        <v>170</v>
      </c>
      <c r="J283" s="16" t="s">
        <v>531</v>
      </c>
      <c r="K283" s="16" t="s">
        <v>531</v>
      </c>
      <c r="L283" s="16" t="s">
        <v>421</v>
      </c>
      <c r="M283" s="16" t="s">
        <v>581</v>
      </c>
      <c r="N283" s="307" t="s">
        <v>582</v>
      </c>
    </row>
    <row r="284" spans="1:14">
      <c r="A284" s="299">
        <v>372</v>
      </c>
      <c r="B284" s="300">
        <v>4066</v>
      </c>
      <c r="C284" s="301" t="s">
        <v>64</v>
      </c>
      <c r="D284" s="302">
        <v>12723075</v>
      </c>
      <c r="E284" s="302">
        <v>12723075</v>
      </c>
      <c r="F284" s="301" t="s">
        <v>1871</v>
      </c>
      <c r="G284" s="300" t="s">
        <v>1629</v>
      </c>
      <c r="H284" s="308" t="s">
        <v>1567</v>
      </c>
      <c r="I284" s="300" t="s">
        <v>170</v>
      </c>
      <c r="J284" s="300" t="s">
        <v>531</v>
      </c>
      <c r="K284" s="300" t="s">
        <v>531</v>
      </c>
      <c r="L284" s="300" t="s">
        <v>421</v>
      </c>
      <c r="M284" s="300" t="s">
        <v>422</v>
      </c>
      <c r="N284" s="304" t="s">
        <v>423</v>
      </c>
    </row>
    <row r="285" spans="1:14">
      <c r="A285" s="305">
        <v>373</v>
      </c>
      <c r="B285" s="16">
        <v>4066</v>
      </c>
      <c r="C285" s="17" t="s">
        <v>64</v>
      </c>
      <c r="D285" s="306">
        <v>15614029</v>
      </c>
      <c r="E285" s="306">
        <v>15614029</v>
      </c>
      <c r="F285" s="17" t="s">
        <v>1876</v>
      </c>
      <c r="G285" s="16" t="s">
        <v>1629</v>
      </c>
      <c r="H285" s="35" t="s">
        <v>1567</v>
      </c>
      <c r="I285" s="16" t="s">
        <v>170</v>
      </c>
      <c r="J285" s="16" t="s">
        <v>519</v>
      </c>
      <c r="K285" s="16" t="s">
        <v>519</v>
      </c>
      <c r="L285" s="16" t="s">
        <v>339</v>
      </c>
      <c r="M285" s="16" t="s">
        <v>630</v>
      </c>
      <c r="N285" s="307" t="s">
        <v>341</v>
      </c>
    </row>
    <row r="286" spans="1:14">
      <c r="A286" s="299">
        <v>374</v>
      </c>
      <c r="B286" s="300">
        <v>4066</v>
      </c>
      <c r="C286" s="301" t="s">
        <v>64</v>
      </c>
      <c r="D286" s="302">
        <v>74378331</v>
      </c>
      <c r="E286" s="302">
        <v>74378331</v>
      </c>
      <c r="F286" s="301" t="s">
        <v>1881</v>
      </c>
      <c r="G286" s="300" t="s">
        <v>1629</v>
      </c>
      <c r="H286" s="308" t="s">
        <v>1567</v>
      </c>
      <c r="I286" s="300" t="s">
        <v>170</v>
      </c>
      <c r="J286" s="300" t="s">
        <v>293</v>
      </c>
      <c r="K286" s="300" t="s">
        <v>293</v>
      </c>
      <c r="L286" s="300" t="s">
        <v>76</v>
      </c>
      <c r="M286" s="300" t="s">
        <v>76</v>
      </c>
      <c r="N286" s="304" t="s">
        <v>76</v>
      </c>
    </row>
    <row r="287" spans="1:14">
      <c r="A287" s="305">
        <v>375</v>
      </c>
      <c r="B287" s="16">
        <v>4066</v>
      </c>
      <c r="C287" s="17" t="s">
        <v>64</v>
      </c>
      <c r="D287" s="306">
        <v>88212041</v>
      </c>
      <c r="E287" s="306">
        <v>88212041</v>
      </c>
      <c r="F287" s="17" t="s">
        <v>1885</v>
      </c>
      <c r="G287" s="16" t="s">
        <v>1629</v>
      </c>
      <c r="H287" s="35" t="s">
        <v>1567</v>
      </c>
      <c r="I287" s="16" t="s">
        <v>170</v>
      </c>
      <c r="J287" s="16" t="s">
        <v>531</v>
      </c>
      <c r="K287" s="16" t="s">
        <v>531</v>
      </c>
      <c r="L287" s="16" t="s">
        <v>421</v>
      </c>
      <c r="M287" s="16" t="s">
        <v>422</v>
      </c>
      <c r="N287" s="307" t="s">
        <v>423</v>
      </c>
    </row>
    <row r="288" spans="1:14">
      <c r="A288" s="299">
        <v>377</v>
      </c>
      <c r="B288" s="300">
        <v>4066</v>
      </c>
      <c r="C288" s="301" t="s">
        <v>64</v>
      </c>
      <c r="D288" s="302">
        <v>71666066</v>
      </c>
      <c r="E288" s="302">
        <v>71666066</v>
      </c>
      <c r="F288" s="301" t="s">
        <v>1896</v>
      </c>
      <c r="G288" s="300" t="s">
        <v>1629</v>
      </c>
      <c r="H288" s="308" t="s">
        <v>1567</v>
      </c>
      <c r="I288" s="300" t="s">
        <v>170</v>
      </c>
      <c r="J288" s="300" t="s">
        <v>293</v>
      </c>
      <c r="K288" s="300" t="s">
        <v>293</v>
      </c>
      <c r="L288" s="300" t="s">
        <v>76</v>
      </c>
      <c r="M288" s="300" t="s">
        <v>76</v>
      </c>
      <c r="N288" s="304" t="s">
        <v>76</v>
      </c>
    </row>
    <row r="289" spans="1:14">
      <c r="A289" s="305">
        <v>378</v>
      </c>
      <c r="B289" s="16">
        <v>4066</v>
      </c>
      <c r="C289" s="17" t="s">
        <v>64</v>
      </c>
      <c r="D289" s="306">
        <v>73117318</v>
      </c>
      <c r="E289" s="306">
        <v>73117318</v>
      </c>
      <c r="F289" s="17" t="s">
        <v>1902</v>
      </c>
      <c r="G289" s="16" t="s">
        <v>1629</v>
      </c>
      <c r="H289" s="35" t="s">
        <v>1567</v>
      </c>
      <c r="I289" s="16" t="s">
        <v>170</v>
      </c>
      <c r="J289" s="16" t="s">
        <v>531</v>
      </c>
      <c r="K289" s="16" t="s">
        <v>531</v>
      </c>
      <c r="L289" s="16" t="s">
        <v>190</v>
      </c>
      <c r="M289" s="16" t="s">
        <v>191</v>
      </c>
      <c r="N289" s="307" t="s">
        <v>192</v>
      </c>
    </row>
    <row r="290" spans="1:14">
      <c r="A290" s="299">
        <v>379</v>
      </c>
      <c r="B290" s="300">
        <v>4066</v>
      </c>
      <c r="C290" s="301" t="s">
        <v>64</v>
      </c>
      <c r="D290" s="302">
        <v>1098603900</v>
      </c>
      <c r="E290" s="302">
        <v>1098603900</v>
      </c>
      <c r="F290" s="301" t="s">
        <v>1908</v>
      </c>
      <c r="G290" s="300" t="s">
        <v>1629</v>
      </c>
      <c r="H290" s="308" t="s">
        <v>1567</v>
      </c>
      <c r="I290" s="300" t="s">
        <v>170</v>
      </c>
      <c r="J290" s="300" t="s">
        <v>231</v>
      </c>
      <c r="K290" s="300" t="s">
        <v>231</v>
      </c>
      <c r="L290" s="300" t="s">
        <v>145</v>
      </c>
      <c r="M290" s="300" t="s">
        <v>558</v>
      </c>
      <c r="N290" s="304" t="s">
        <v>559</v>
      </c>
    </row>
    <row r="291" spans="1:14">
      <c r="A291" s="305">
        <v>380</v>
      </c>
      <c r="B291" s="16">
        <v>4066</v>
      </c>
      <c r="C291" s="17" t="s">
        <v>64</v>
      </c>
      <c r="D291" s="306">
        <v>9175820</v>
      </c>
      <c r="E291" s="306">
        <v>9175820</v>
      </c>
      <c r="F291" s="17" t="s">
        <v>1914</v>
      </c>
      <c r="G291" s="16" t="s">
        <v>1629</v>
      </c>
      <c r="H291" s="35" t="s">
        <v>1567</v>
      </c>
      <c r="I291" s="16" t="s">
        <v>170</v>
      </c>
      <c r="J291" s="16" t="s">
        <v>531</v>
      </c>
      <c r="K291" s="16" t="s">
        <v>531</v>
      </c>
      <c r="L291" s="16" t="s">
        <v>421</v>
      </c>
      <c r="M291" s="16" t="s">
        <v>581</v>
      </c>
      <c r="N291" s="307" t="s">
        <v>582</v>
      </c>
    </row>
    <row r="292" spans="1:14">
      <c r="A292" s="299">
        <v>381</v>
      </c>
      <c r="B292" s="300">
        <v>4066</v>
      </c>
      <c r="C292" s="301" t="s">
        <v>64</v>
      </c>
      <c r="D292" s="302">
        <v>77171252</v>
      </c>
      <c r="E292" s="302">
        <v>77171252</v>
      </c>
      <c r="F292" s="301" t="s">
        <v>1919</v>
      </c>
      <c r="G292" s="300" t="s">
        <v>1629</v>
      </c>
      <c r="H292" s="308" t="s">
        <v>1567</v>
      </c>
      <c r="I292" s="300" t="s">
        <v>170</v>
      </c>
      <c r="J292" s="300" t="s">
        <v>531</v>
      </c>
      <c r="K292" s="300" t="s">
        <v>531</v>
      </c>
      <c r="L292" s="300" t="s">
        <v>421</v>
      </c>
      <c r="M292" s="300" t="s">
        <v>422</v>
      </c>
      <c r="N292" s="304" t="s">
        <v>423</v>
      </c>
    </row>
    <row r="293" spans="1:14">
      <c r="A293" s="305">
        <v>383</v>
      </c>
      <c r="B293" s="16">
        <v>4066</v>
      </c>
      <c r="C293" s="17" t="s">
        <v>64</v>
      </c>
      <c r="D293" s="306">
        <v>17343242</v>
      </c>
      <c r="E293" s="306">
        <v>17343242</v>
      </c>
      <c r="F293" s="17" t="s">
        <v>1928</v>
      </c>
      <c r="G293" s="16" t="s">
        <v>1629</v>
      </c>
      <c r="H293" s="35" t="s">
        <v>1567</v>
      </c>
      <c r="I293" s="16" t="s">
        <v>170</v>
      </c>
      <c r="J293" s="16" t="s">
        <v>293</v>
      </c>
      <c r="K293" s="16" t="s">
        <v>293</v>
      </c>
      <c r="L293" s="16" t="s">
        <v>76</v>
      </c>
      <c r="M293" s="16" t="s">
        <v>76</v>
      </c>
      <c r="N293" s="307" t="s">
        <v>76</v>
      </c>
    </row>
    <row r="294" spans="1:14">
      <c r="A294" s="299">
        <v>384</v>
      </c>
      <c r="B294" s="300">
        <v>4066</v>
      </c>
      <c r="C294" s="301" t="s">
        <v>64</v>
      </c>
      <c r="D294" s="302">
        <v>71670008</v>
      </c>
      <c r="E294" s="302">
        <v>71670008</v>
      </c>
      <c r="F294" s="301" t="s">
        <v>1933</v>
      </c>
      <c r="G294" s="300" t="s">
        <v>1629</v>
      </c>
      <c r="H294" s="308" t="s">
        <v>1567</v>
      </c>
      <c r="I294" s="300" t="s">
        <v>170</v>
      </c>
      <c r="J294" s="300" t="s">
        <v>519</v>
      </c>
      <c r="K294" s="300" t="s">
        <v>519</v>
      </c>
      <c r="L294" s="300" t="s">
        <v>339</v>
      </c>
      <c r="M294" s="300" t="s">
        <v>340</v>
      </c>
      <c r="N294" s="304" t="s">
        <v>341</v>
      </c>
    </row>
    <row r="295" spans="1:14">
      <c r="A295" s="305">
        <v>385</v>
      </c>
      <c r="B295" s="16">
        <v>4066</v>
      </c>
      <c r="C295" s="17" t="s">
        <v>64</v>
      </c>
      <c r="D295" s="306">
        <v>98612040</v>
      </c>
      <c r="E295" s="306">
        <v>98612040</v>
      </c>
      <c r="F295" s="17" t="s">
        <v>1938</v>
      </c>
      <c r="G295" s="16" t="s">
        <v>1629</v>
      </c>
      <c r="H295" s="35" t="s">
        <v>1567</v>
      </c>
      <c r="I295" s="16" t="s">
        <v>170</v>
      </c>
      <c r="J295" s="16" t="s">
        <v>519</v>
      </c>
      <c r="K295" s="16" t="s">
        <v>519</v>
      </c>
      <c r="L295" s="16" t="s">
        <v>339</v>
      </c>
      <c r="M295" s="16" t="s">
        <v>630</v>
      </c>
      <c r="N295" s="307" t="s">
        <v>341</v>
      </c>
    </row>
    <row r="296" spans="1:14">
      <c r="A296" s="299">
        <v>386</v>
      </c>
      <c r="B296" s="300">
        <v>4066</v>
      </c>
      <c r="C296" s="301" t="s">
        <v>64</v>
      </c>
      <c r="D296" s="302">
        <v>18878563</v>
      </c>
      <c r="E296" s="302">
        <v>18878563</v>
      </c>
      <c r="F296" s="301" t="s">
        <v>1943</v>
      </c>
      <c r="G296" s="300" t="s">
        <v>1629</v>
      </c>
      <c r="H296" s="308" t="s">
        <v>1567</v>
      </c>
      <c r="I296" s="300" t="s">
        <v>170</v>
      </c>
      <c r="J296" s="300" t="s">
        <v>189</v>
      </c>
      <c r="K296" s="300" t="s">
        <v>189</v>
      </c>
      <c r="L296" s="300" t="s">
        <v>190</v>
      </c>
      <c r="M296" s="300" t="s">
        <v>645</v>
      </c>
      <c r="N296" s="304" t="s">
        <v>646</v>
      </c>
    </row>
    <row r="297" spans="1:14">
      <c r="A297" s="305">
        <v>387</v>
      </c>
      <c r="B297" s="16">
        <v>4066</v>
      </c>
      <c r="C297" s="17" t="s">
        <v>64</v>
      </c>
      <c r="D297" s="306">
        <v>16190793</v>
      </c>
      <c r="E297" s="306">
        <v>16190793</v>
      </c>
      <c r="F297" s="17" t="s">
        <v>1948</v>
      </c>
      <c r="G297" s="16" t="s">
        <v>1629</v>
      </c>
      <c r="H297" s="35" t="s">
        <v>1567</v>
      </c>
      <c r="I297" s="16" t="s">
        <v>170</v>
      </c>
      <c r="J297" s="16" t="s">
        <v>1358</v>
      </c>
      <c r="K297" s="16" t="s">
        <v>1358</v>
      </c>
      <c r="L297" s="16" t="s">
        <v>1359</v>
      </c>
      <c r="M297" s="16" t="s">
        <v>1950</v>
      </c>
      <c r="N297" s="307" t="s">
        <v>1951</v>
      </c>
    </row>
    <row r="298" spans="1:14">
      <c r="A298" s="299">
        <v>388</v>
      </c>
      <c r="B298" s="300">
        <v>4066</v>
      </c>
      <c r="C298" s="301" t="s">
        <v>64</v>
      </c>
      <c r="D298" s="302">
        <v>79153298</v>
      </c>
      <c r="E298" s="302">
        <v>79153298</v>
      </c>
      <c r="F298" s="301" t="s">
        <v>1957</v>
      </c>
      <c r="G298" s="300" t="s">
        <v>1629</v>
      </c>
      <c r="H298" s="308" t="s">
        <v>1567</v>
      </c>
      <c r="I298" s="300" t="s">
        <v>170</v>
      </c>
      <c r="J298" s="300" t="s">
        <v>293</v>
      </c>
      <c r="K298" s="300" t="s">
        <v>293</v>
      </c>
      <c r="L298" s="300" t="s">
        <v>76</v>
      </c>
      <c r="M298" s="300" t="s">
        <v>76</v>
      </c>
      <c r="N298" s="304" t="s">
        <v>76</v>
      </c>
    </row>
    <row r="299" spans="1:14">
      <c r="A299" s="305">
        <v>389</v>
      </c>
      <c r="B299" s="16">
        <v>4066</v>
      </c>
      <c r="C299" s="17" t="s">
        <v>64</v>
      </c>
      <c r="D299" s="306">
        <v>71984263</v>
      </c>
      <c r="E299" s="306">
        <v>71984263</v>
      </c>
      <c r="F299" s="17" t="s">
        <v>1961</v>
      </c>
      <c r="G299" s="16" t="s">
        <v>1629</v>
      </c>
      <c r="H299" s="35" t="s">
        <v>1567</v>
      </c>
      <c r="I299" s="16" t="s">
        <v>170</v>
      </c>
      <c r="J299" s="16" t="s">
        <v>293</v>
      </c>
      <c r="K299" s="16" t="s">
        <v>293</v>
      </c>
      <c r="L299" s="16" t="s">
        <v>76</v>
      </c>
      <c r="M299" s="16" t="s">
        <v>76</v>
      </c>
      <c r="N299" s="307" t="s">
        <v>76</v>
      </c>
    </row>
    <row r="300" spans="1:14">
      <c r="A300" s="299">
        <v>390</v>
      </c>
      <c r="B300" s="300">
        <v>4066</v>
      </c>
      <c r="C300" s="301" t="s">
        <v>64</v>
      </c>
      <c r="D300" s="302">
        <v>17642684</v>
      </c>
      <c r="E300" s="302">
        <v>17642684</v>
      </c>
      <c r="F300" s="301" t="s">
        <v>1968</v>
      </c>
      <c r="G300" s="300" t="s">
        <v>1629</v>
      </c>
      <c r="H300" s="308" t="s">
        <v>1567</v>
      </c>
      <c r="I300" s="300" t="s">
        <v>170</v>
      </c>
      <c r="J300" s="300" t="s">
        <v>1358</v>
      </c>
      <c r="K300" s="300" t="s">
        <v>1358</v>
      </c>
      <c r="L300" s="300" t="s">
        <v>1359</v>
      </c>
      <c r="M300" s="300" t="s">
        <v>1950</v>
      </c>
      <c r="N300" s="304" t="s">
        <v>1951</v>
      </c>
    </row>
    <row r="301" spans="1:14">
      <c r="A301" s="305">
        <v>391</v>
      </c>
      <c r="B301" s="16">
        <v>4066</v>
      </c>
      <c r="C301" s="17" t="s">
        <v>64</v>
      </c>
      <c r="D301" s="306">
        <v>71613289</v>
      </c>
      <c r="E301" s="306">
        <v>71613289</v>
      </c>
      <c r="F301" s="17" t="s">
        <v>1973</v>
      </c>
      <c r="G301" s="16" t="s">
        <v>1629</v>
      </c>
      <c r="H301" s="35" t="s">
        <v>1567</v>
      </c>
      <c r="I301" s="16" t="s">
        <v>170</v>
      </c>
      <c r="J301" s="16" t="s">
        <v>519</v>
      </c>
      <c r="K301" s="16" t="s">
        <v>519</v>
      </c>
      <c r="L301" s="16" t="s">
        <v>339</v>
      </c>
      <c r="M301" s="16" t="s">
        <v>340</v>
      </c>
      <c r="N301" s="307" t="s">
        <v>341</v>
      </c>
    </row>
    <row r="302" spans="1:14">
      <c r="A302" s="299">
        <v>392</v>
      </c>
      <c r="B302" s="300">
        <v>4066</v>
      </c>
      <c r="C302" s="301" t="s">
        <v>64</v>
      </c>
      <c r="D302" s="302">
        <v>98642973</v>
      </c>
      <c r="E302" s="302">
        <v>98642973</v>
      </c>
      <c r="F302" s="301" t="s">
        <v>1978</v>
      </c>
      <c r="G302" s="300" t="s">
        <v>1629</v>
      </c>
      <c r="H302" s="308" t="s">
        <v>1567</v>
      </c>
      <c r="I302" s="300" t="s">
        <v>170</v>
      </c>
      <c r="J302" s="300" t="s">
        <v>519</v>
      </c>
      <c r="K302" s="300" t="s">
        <v>519</v>
      </c>
      <c r="L302" s="300" t="s">
        <v>339</v>
      </c>
      <c r="M302" s="300" t="s">
        <v>340</v>
      </c>
      <c r="N302" s="304" t="s">
        <v>341</v>
      </c>
    </row>
    <row r="303" spans="1:14">
      <c r="A303" s="305">
        <v>393</v>
      </c>
      <c r="B303" s="16">
        <v>4066</v>
      </c>
      <c r="C303" s="17" t="s">
        <v>64</v>
      </c>
      <c r="D303" s="306">
        <v>79539242</v>
      </c>
      <c r="E303" s="306">
        <v>79539242</v>
      </c>
      <c r="F303" s="17" t="s">
        <v>1983</v>
      </c>
      <c r="G303" s="16" t="s">
        <v>1629</v>
      </c>
      <c r="H303" s="35" t="s">
        <v>1567</v>
      </c>
      <c r="I303" s="16" t="s">
        <v>170</v>
      </c>
      <c r="J303" s="16" t="s">
        <v>293</v>
      </c>
      <c r="K303" s="16" t="s">
        <v>293</v>
      </c>
      <c r="L303" s="16" t="s">
        <v>76</v>
      </c>
      <c r="M303" s="16" t="s">
        <v>76</v>
      </c>
      <c r="N303" s="307" t="s">
        <v>76</v>
      </c>
    </row>
    <row r="304" spans="1:14">
      <c r="A304" s="299">
        <v>395</v>
      </c>
      <c r="B304" s="300">
        <v>4066</v>
      </c>
      <c r="C304" s="301" t="s">
        <v>112</v>
      </c>
      <c r="D304" s="302">
        <v>52239884</v>
      </c>
      <c r="E304" s="302">
        <v>52239884</v>
      </c>
      <c r="F304" s="301" t="s">
        <v>1987</v>
      </c>
      <c r="G304" s="300" t="s">
        <v>1629</v>
      </c>
      <c r="H304" s="308" t="s">
        <v>1567</v>
      </c>
      <c r="I304" s="300" t="s">
        <v>170</v>
      </c>
      <c r="J304" s="300" t="s">
        <v>293</v>
      </c>
      <c r="K304" s="300" t="s">
        <v>293</v>
      </c>
      <c r="L304" s="300" t="s">
        <v>76</v>
      </c>
      <c r="M304" s="300" t="s">
        <v>76</v>
      </c>
      <c r="N304" s="304" t="s">
        <v>76</v>
      </c>
    </row>
    <row r="305" spans="1:14">
      <c r="A305" s="305">
        <v>396</v>
      </c>
      <c r="B305" s="16">
        <v>4066</v>
      </c>
      <c r="C305" s="17" t="s">
        <v>64</v>
      </c>
      <c r="D305" s="306">
        <v>78250116</v>
      </c>
      <c r="E305" s="306">
        <v>78250116</v>
      </c>
      <c r="F305" s="17" t="s">
        <v>1993</v>
      </c>
      <c r="G305" s="16" t="s">
        <v>1629</v>
      </c>
      <c r="H305" s="35" t="s">
        <v>1567</v>
      </c>
      <c r="I305" s="16" t="s">
        <v>170</v>
      </c>
      <c r="J305" s="16" t="s">
        <v>519</v>
      </c>
      <c r="K305" s="16" t="s">
        <v>519</v>
      </c>
      <c r="L305" s="16" t="s">
        <v>339</v>
      </c>
      <c r="M305" s="16" t="s">
        <v>630</v>
      </c>
      <c r="N305" s="307" t="s">
        <v>341</v>
      </c>
    </row>
    <row r="306" spans="1:14">
      <c r="A306" s="299">
        <v>397</v>
      </c>
      <c r="B306" s="300">
        <v>4066</v>
      </c>
      <c r="C306" s="301" t="s">
        <v>64</v>
      </c>
      <c r="D306" s="302">
        <v>79737793</v>
      </c>
      <c r="E306" s="302">
        <v>79737793</v>
      </c>
      <c r="F306" s="301" t="s">
        <v>1998</v>
      </c>
      <c r="G306" s="300" t="s">
        <v>1629</v>
      </c>
      <c r="H306" s="308" t="s">
        <v>1567</v>
      </c>
      <c r="I306" s="300" t="s">
        <v>170</v>
      </c>
      <c r="J306" s="300" t="s">
        <v>293</v>
      </c>
      <c r="K306" s="300" t="s">
        <v>293</v>
      </c>
      <c r="L306" s="300" t="s">
        <v>76</v>
      </c>
      <c r="M306" s="300" t="s">
        <v>76</v>
      </c>
      <c r="N306" s="304" t="s">
        <v>76</v>
      </c>
    </row>
    <row r="307" spans="1:14">
      <c r="A307" s="305">
        <v>398</v>
      </c>
      <c r="B307" s="16">
        <v>4066</v>
      </c>
      <c r="C307" s="17" t="s">
        <v>64</v>
      </c>
      <c r="D307" s="306">
        <v>80657200</v>
      </c>
      <c r="E307" s="306">
        <v>80657200</v>
      </c>
      <c r="F307" s="17" t="s">
        <v>2003</v>
      </c>
      <c r="G307" s="16" t="s">
        <v>1629</v>
      </c>
      <c r="H307" s="21" t="s">
        <v>1567</v>
      </c>
      <c r="I307" s="16" t="s">
        <v>181</v>
      </c>
      <c r="J307" s="16" t="s">
        <v>182</v>
      </c>
      <c r="K307" s="16" t="s">
        <v>182</v>
      </c>
      <c r="L307" s="16" t="s">
        <v>478</v>
      </c>
      <c r="M307" s="16" t="s">
        <v>479</v>
      </c>
      <c r="N307" s="307" t="s">
        <v>480</v>
      </c>
    </row>
    <row r="308" spans="1:14">
      <c r="A308" s="299">
        <v>400</v>
      </c>
      <c r="B308" s="300">
        <v>4066</v>
      </c>
      <c r="C308" s="301" t="s">
        <v>112</v>
      </c>
      <c r="D308" s="302">
        <v>43799047</v>
      </c>
      <c r="E308" s="302">
        <v>43799047</v>
      </c>
      <c r="F308" s="301" t="s">
        <v>2013</v>
      </c>
      <c r="G308" s="300" t="s">
        <v>1629</v>
      </c>
      <c r="H308" s="308" t="s">
        <v>1567</v>
      </c>
      <c r="I308" s="300" t="s">
        <v>170</v>
      </c>
      <c r="J308" s="300" t="s">
        <v>519</v>
      </c>
      <c r="K308" s="300" t="s">
        <v>519</v>
      </c>
      <c r="L308" s="300" t="s">
        <v>339</v>
      </c>
      <c r="M308" s="300" t="s">
        <v>340</v>
      </c>
      <c r="N308" s="304" t="s">
        <v>341</v>
      </c>
    </row>
    <row r="309" spans="1:14">
      <c r="A309" s="305">
        <v>401</v>
      </c>
      <c r="B309" s="16">
        <v>4066</v>
      </c>
      <c r="C309" s="17" t="s">
        <v>64</v>
      </c>
      <c r="D309" s="306">
        <v>4269940</v>
      </c>
      <c r="E309" s="306">
        <v>4269940</v>
      </c>
      <c r="F309" s="17" t="s">
        <v>2018</v>
      </c>
      <c r="G309" s="16" t="s">
        <v>1629</v>
      </c>
      <c r="H309" s="35" t="s">
        <v>1567</v>
      </c>
      <c r="I309" s="16" t="s">
        <v>170</v>
      </c>
      <c r="J309" s="16" t="s">
        <v>293</v>
      </c>
      <c r="K309" s="16" t="s">
        <v>293</v>
      </c>
      <c r="L309" s="16" t="s">
        <v>76</v>
      </c>
      <c r="M309" s="16" t="s">
        <v>76</v>
      </c>
      <c r="N309" s="307" t="s">
        <v>76</v>
      </c>
    </row>
    <row r="310" spans="1:14">
      <c r="A310" s="299">
        <v>402</v>
      </c>
      <c r="B310" s="300">
        <v>4066</v>
      </c>
      <c r="C310" s="301" t="s">
        <v>64</v>
      </c>
      <c r="D310" s="302">
        <v>79963249</v>
      </c>
      <c r="E310" s="302">
        <v>79963249</v>
      </c>
      <c r="F310" s="301" t="s">
        <v>2023</v>
      </c>
      <c r="G310" s="300" t="s">
        <v>1629</v>
      </c>
      <c r="H310" s="308" t="s">
        <v>1567</v>
      </c>
      <c r="I310" s="300" t="s">
        <v>170</v>
      </c>
      <c r="J310" s="300" t="s">
        <v>293</v>
      </c>
      <c r="K310" s="300" t="s">
        <v>293</v>
      </c>
      <c r="L310" s="300" t="s">
        <v>76</v>
      </c>
      <c r="M310" s="300" t="s">
        <v>76</v>
      </c>
      <c r="N310" s="304" t="s">
        <v>76</v>
      </c>
    </row>
    <row r="311" spans="1:14">
      <c r="A311" s="305">
        <v>403</v>
      </c>
      <c r="B311" s="16">
        <v>4066</v>
      </c>
      <c r="C311" s="17" t="s">
        <v>64</v>
      </c>
      <c r="D311" s="306">
        <v>71730474</v>
      </c>
      <c r="E311" s="306">
        <v>71730474</v>
      </c>
      <c r="F311" s="17" t="s">
        <v>2028</v>
      </c>
      <c r="G311" s="16" t="s">
        <v>1629</v>
      </c>
      <c r="H311" s="35" t="s">
        <v>1567</v>
      </c>
      <c r="I311" s="16" t="s">
        <v>170</v>
      </c>
      <c r="J311" s="16" t="s">
        <v>519</v>
      </c>
      <c r="K311" s="16" t="s">
        <v>519</v>
      </c>
      <c r="L311" s="16" t="s">
        <v>339</v>
      </c>
      <c r="M311" s="16" t="s">
        <v>340</v>
      </c>
      <c r="N311" s="307" t="s">
        <v>341</v>
      </c>
    </row>
    <row r="312" spans="1:14">
      <c r="A312" s="299">
        <v>404</v>
      </c>
      <c r="B312" s="300">
        <v>4066</v>
      </c>
      <c r="C312" s="301" t="s">
        <v>64</v>
      </c>
      <c r="D312" s="302">
        <v>1017168235</v>
      </c>
      <c r="E312" s="302">
        <v>1017168235</v>
      </c>
      <c r="F312" s="301" t="s">
        <v>2033</v>
      </c>
      <c r="G312" s="300" t="s">
        <v>1629</v>
      </c>
      <c r="H312" s="308" t="s">
        <v>1567</v>
      </c>
      <c r="I312" s="300" t="s">
        <v>170</v>
      </c>
      <c r="J312" s="300" t="s">
        <v>519</v>
      </c>
      <c r="K312" s="300" t="s">
        <v>519</v>
      </c>
      <c r="L312" s="300" t="s">
        <v>339</v>
      </c>
      <c r="M312" s="300" t="s">
        <v>340</v>
      </c>
      <c r="N312" s="304" t="s">
        <v>341</v>
      </c>
    </row>
    <row r="313" spans="1:14">
      <c r="A313" s="305">
        <v>405</v>
      </c>
      <c r="B313" s="16">
        <v>4066</v>
      </c>
      <c r="C313" s="17" t="s">
        <v>64</v>
      </c>
      <c r="D313" s="306">
        <v>7691235</v>
      </c>
      <c r="E313" s="306">
        <v>7691235</v>
      </c>
      <c r="F313" s="17" t="s">
        <v>2038</v>
      </c>
      <c r="G313" s="16" t="s">
        <v>1629</v>
      </c>
      <c r="H313" s="35" t="s">
        <v>1567</v>
      </c>
      <c r="I313" s="16" t="s">
        <v>170</v>
      </c>
      <c r="J313" s="16" t="s">
        <v>293</v>
      </c>
      <c r="K313" s="16" t="s">
        <v>293</v>
      </c>
      <c r="L313" s="16" t="s">
        <v>76</v>
      </c>
      <c r="M313" s="16" t="s">
        <v>76</v>
      </c>
      <c r="N313" s="307" t="s">
        <v>76</v>
      </c>
    </row>
    <row r="314" spans="1:14">
      <c r="A314" s="299">
        <v>406</v>
      </c>
      <c r="B314" s="300">
        <v>4066</v>
      </c>
      <c r="C314" s="301" t="s">
        <v>64</v>
      </c>
      <c r="D314" s="302">
        <v>70523565</v>
      </c>
      <c r="E314" s="302">
        <v>70523565</v>
      </c>
      <c r="F314" s="301" t="s">
        <v>2043</v>
      </c>
      <c r="G314" s="300" t="s">
        <v>1629</v>
      </c>
      <c r="H314" s="308" t="s">
        <v>1567</v>
      </c>
      <c r="I314" s="300" t="s">
        <v>170</v>
      </c>
      <c r="J314" s="300" t="s">
        <v>189</v>
      </c>
      <c r="K314" s="300" t="s">
        <v>189</v>
      </c>
      <c r="L314" s="300" t="s">
        <v>190</v>
      </c>
      <c r="M314" s="300" t="s">
        <v>191</v>
      </c>
      <c r="N314" s="304" t="s">
        <v>192</v>
      </c>
    </row>
    <row r="315" spans="1:14">
      <c r="A315" s="305">
        <v>407</v>
      </c>
      <c r="B315" s="16">
        <v>4066</v>
      </c>
      <c r="C315" s="17" t="s">
        <v>64</v>
      </c>
      <c r="D315" s="306">
        <v>71637704</v>
      </c>
      <c r="E315" s="306">
        <v>71637704</v>
      </c>
      <c r="F315" s="66" t="s">
        <v>2048</v>
      </c>
      <c r="G315" s="16" t="s">
        <v>1629</v>
      </c>
      <c r="H315" s="35" t="s">
        <v>1567</v>
      </c>
      <c r="I315" s="16" t="s">
        <v>170</v>
      </c>
      <c r="J315" s="16" t="s">
        <v>293</v>
      </c>
      <c r="K315" s="16" t="s">
        <v>293</v>
      </c>
      <c r="L315" s="16" t="s">
        <v>76</v>
      </c>
      <c r="M315" s="16" t="s">
        <v>76</v>
      </c>
      <c r="N315" s="307" t="s">
        <v>76</v>
      </c>
    </row>
    <row r="316" spans="1:14">
      <c r="A316" s="299">
        <v>408</v>
      </c>
      <c r="B316" s="300">
        <v>4066</v>
      </c>
      <c r="C316" s="301" t="s">
        <v>64</v>
      </c>
      <c r="D316" s="302">
        <v>98612011</v>
      </c>
      <c r="E316" s="302">
        <v>98612011</v>
      </c>
      <c r="F316" s="301" t="s">
        <v>2052</v>
      </c>
      <c r="G316" s="300" t="s">
        <v>1629</v>
      </c>
      <c r="H316" s="308" t="s">
        <v>1567</v>
      </c>
      <c r="I316" s="300" t="s">
        <v>170</v>
      </c>
      <c r="J316" s="300" t="s">
        <v>519</v>
      </c>
      <c r="K316" s="300" t="s">
        <v>519</v>
      </c>
      <c r="L316" s="300" t="s">
        <v>339</v>
      </c>
      <c r="M316" s="300" t="s">
        <v>630</v>
      </c>
      <c r="N316" s="304" t="s">
        <v>341</v>
      </c>
    </row>
    <row r="317" spans="1:14">
      <c r="A317" s="305">
        <v>410</v>
      </c>
      <c r="B317" s="16">
        <v>4066</v>
      </c>
      <c r="C317" s="17" t="s">
        <v>64</v>
      </c>
      <c r="D317" s="306">
        <v>13893213</v>
      </c>
      <c r="E317" s="306">
        <v>13893213</v>
      </c>
      <c r="F317" s="17" t="s">
        <v>2063</v>
      </c>
      <c r="G317" s="16" t="s">
        <v>1629</v>
      </c>
      <c r="H317" s="35" t="s">
        <v>1567</v>
      </c>
      <c r="I317" s="16" t="s">
        <v>170</v>
      </c>
      <c r="J317" s="16" t="s">
        <v>293</v>
      </c>
      <c r="K317" s="16" t="s">
        <v>293</v>
      </c>
      <c r="L317" s="16" t="s">
        <v>76</v>
      </c>
      <c r="M317" s="16" t="s">
        <v>76</v>
      </c>
      <c r="N317" s="307" t="s">
        <v>76</v>
      </c>
    </row>
    <row r="318" spans="1:14">
      <c r="A318" s="299">
        <v>412</v>
      </c>
      <c r="B318" s="300">
        <v>4066</v>
      </c>
      <c r="C318" s="301" t="s">
        <v>64</v>
      </c>
      <c r="D318" s="302">
        <v>12195741</v>
      </c>
      <c r="E318" s="302">
        <v>12195741</v>
      </c>
      <c r="F318" s="301" t="s">
        <v>2076</v>
      </c>
      <c r="G318" s="300" t="s">
        <v>1629</v>
      </c>
      <c r="H318" s="308" t="s">
        <v>1567</v>
      </c>
      <c r="I318" s="300" t="s">
        <v>170</v>
      </c>
      <c r="J318" s="300" t="s">
        <v>293</v>
      </c>
      <c r="K318" s="300" t="s">
        <v>293</v>
      </c>
      <c r="L318" s="300" t="s">
        <v>76</v>
      </c>
      <c r="M318" s="300" t="s">
        <v>76</v>
      </c>
      <c r="N318" s="304" t="s">
        <v>76</v>
      </c>
    </row>
    <row r="319" spans="1:14">
      <c r="A319" s="305">
        <v>413</v>
      </c>
      <c r="B319" s="16">
        <v>4066</v>
      </c>
      <c r="C319" s="17" t="s">
        <v>64</v>
      </c>
      <c r="D319" s="306">
        <v>18879035</v>
      </c>
      <c r="E319" s="306">
        <v>18879035</v>
      </c>
      <c r="F319" s="17" t="s">
        <v>2081</v>
      </c>
      <c r="G319" s="16" t="s">
        <v>1629</v>
      </c>
      <c r="H319" s="35" t="s">
        <v>1567</v>
      </c>
      <c r="I319" s="16" t="s">
        <v>170</v>
      </c>
      <c r="J319" s="16" t="s">
        <v>293</v>
      </c>
      <c r="K319" s="16" t="s">
        <v>293</v>
      </c>
      <c r="L319" s="16" t="s">
        <v>76</v>
      </c>
      <c r="M319" s="16" t="s">
        <v>76</v>
      </c>
      <c r="N319" s="307" t="s">
        <v>76</v>
      </c>
    </row>
    <row r="320" spans="1:14">
      <c r="A320" s="299">
        <v>414</v>
      </c>
      <c r="B320" s="300">
        <v>4066</v>
      </c>
      <c r="C320" s="301" t="s">
        <v>64</v>
      </c>
      <c r="D320" s="302">
        <v>19396785</v>
      </c>
      <c r="E320" s="302">
        <v>19396785</v>
      </c>
      <c r="F320" s="301" t="s">
        <v>2086</v>
      </c>
      <c r="G320" s="300" t="s">
        <v>1629</v>
      </c>
      <c r="H320" s="308" t="s">
        <v>1567</v>
      </c>
      <c r="I320" s="300" t="s">
        <v>170</v>
      </c>
      <c r="J320" s="300" t="s">
        <v>293</v>
      </c>
      <c r="K320" s="300" t="s">
        <v>293</v>
      </c>
      <c r="L320" s="300" t="s">
        <v>76</v>
      </c>
      <c r="M320" s="300" t="s">
        <v>76</v>
      </c>
      <c r="N320" s="304" t="s">
        <v>76</v>
      </c>
    </row>
    <row r="321" spans="1:14">
      <c r="A321" s="305">
        <v>415</v>
      </c>
      <c r="B321" s="16">
        <v>4066</v>
      </c>
      <c r="C321" s="17" t="s">
        <v>64</v>
      </c>
      <c r="D321" s="306">
        <v>15285841</v>
      </c>
      <c r="E321" s="306">
        <v>15285841</v>
      </c>
      <c r="F321" s="17" t="s">
        <v>2091</v>
      </c>
      <c r="G321" s="16" t="s">
        <v>1629</v>
      </c>
      <c r="H321" s="35" t="s">
        <v>1567</v>
      </c>
      <c r="I321" s="16" t="s">
        <v>170</v>
      </c>
      <c r="J321" s="16" t="s">
        <v>519</v>
      </c>
      <c r="K321" s="16" t="s">
        <v>519</v>
      </c>
      <c r="L321" s="16" t="s">
        <v>339</v>
      </c>
      <c r="M321" s="16" t="s">
        <v>340</v>
      </c>
      <c r="N321" s="307" t="s">
        <v>341</v>
      </c>
    </row>
    <row r="322" spans="1:14">
      <c r="A322" s="299">
        <v>416</v>
      </c>
      <c r="B322" s="300">
        <v>4066</v>
      </c>
      <c r="C322" s="301" t="s">
        <v>64</v>
      </c>
      <c r="D322" s="302">
        <v>3921703</v>
      </c>
      <c r="E322" s="302">
        <v>3921703</v>
      </c>
      <c r="F322" s="301" t="s">
        <v>2096</v>
      </c>
      <c r="G322" s="300" t="s">
        <v>1629</v>
      </c>
      <c r="H322" s="308" t="s">
        <v>1567</v>
      </c>
      <c r="I322" s="300" t="s">
        <v>170</v>
      </c>
      <c r="J322" s="300" t="s">
        <v>293</v>
      </c>
      <c r="K322" s="300" t="s">
        <v>293</v>
      </c>
      <c r="L322" s="300" t="s">
        <v>76</v>
      </c>
      <c r="M322" s="300" t="s">
        <v>76</v>
      </c>
      <c r="N322" s="304" t="s">
        <v>76</v>
      </c>
    </row>
    <row r="323" spans="1:14">
      <c r="A323" s="305">
        <v>419</v>
      </c>
      <c r="B323" s="16">
        <v>4066</v>
      </c>
      <c r="C323" s="17" t="s">
        <v>64</v>
      </c>
      <c r="D323" s="306">
        <v>79568942</v>
      </c>
      <c r="E323" s="306">
        <v>79568942</v>
      </c>
      <c r="F323" s="17" t="s">
        <v>2107</v>
      </c>
      <c r="G323" s="16" t="s">
        <v>1629</v>
      </c>
      <c r="H323" s="35" t="s">
        <v>1567</v>
      </c>
      <c r="I323" s="16" t="s">
        <v>170</v>
      </c>
      <c r="J323" s="16" t="s">
        <v>538</v>
      </c>
      <c r="K323" s="16" t="s">
        <v>538</v>
      </c>
      <c r="L323" s="16" t="s">
        <v>76</v>
      </c>
      <c r="M323" s="16" t="s">
        <v>76</v>
      </c>
      <c r="N323" s="307" t="s">
        <v>76</v>
      </c>
    </row>
    <row r="324" spans="1:14">
      <c r="A324" s="299">
        <v>421</v>
      </c>
      <c r="B324" s="300">
        <v>4066</v>
      </c>
      <c r="C324" s="301" t="s">
        <v>64</v>
      </c>
      <c r="D324" s="302">
        <v>84028356</v>
      </c>
      <c r="E324" s="302">
        <v>84028356</v>
      </c>
      <c r="F324" s="301" t="s">
        <v>2112</v>
      </c>
      <c r="G324" s="300" t="s">
        <v>1629</v>
      </c>
      <c r="H324" s="308" t="s">
        <v>1567</v>
      </c>
      <c r="I324" s="300" t="s">
        <v>170</v>
      </c>
      <c r="J324" s="300" t="s">
        <v>519</v>
      </c>
      <c r="K324" s="300" t="s">
        <v>519</v>
      </c>
      <c r="L324" s="300" t="s">
        <v>339</v>
      </c>
      <c r="M324" s="300" t="s">
        <v>340</v>
      </c>
      <c r="N324" s="304" t="s">
        <v>341</v>
      </c>
    </row>
    <row r="325" spans="1:14">
      <c r="A325" s="305">
        <v>422</v>
      </c>
      <c r="B325" s="16">
        <v>4066</v>
      </c>
      <c r="C325" s="17" t="s">
        <v>64</v>
      </c>
      <c r="D325" s="306">
        <v>79544874</v>
      </c>
      <c r="E325" s="306">
        <v>79544874</v>
      </c>
      <c r="F325" s="17" t="s">
        <v>2117</v>
      </c>
      <c r="G325" s="16" t="s">
        <v>1629</v>
      </c>
      <c r="H325" s="35" t="s">
        <v>1567</v>
      </c>
      <c r="I325" s="16" t="s">
        <v>170</v>
      </c>
      <c r="J325" s="16" t="s">
        <v>477</v>
      </c>
      <c r="K325" s="16" t="s">
        <v>477</v>
      </c>
      <c r="L325" s="16" t="s">
        <v>478</v>
      </c>
      <c r="M325" s="16" t="s">
        <v>479</v>
      </c>
      <c r="N325" s="307" t="s">
        <v>480</v>
      </c>
    </row>
    <row r="326" spans="1:14">
      <c r="A326" s="299">
        <v>423</v>
      </c>
      <c r="B326" s="300">
        <v>4066</v>
      </c>
      <c r="C326" s="301" t="s">
        <v>64</v>
      </c>
      <c r="D326" s="302">
        <v>79420980</v>
      </c>
      <c r="E326" s="302">
        <v>79420980</v>
      </c>
      <c r="F326" s="301" t="s">
        <v>2122</v>
      </c>
      <c r="G326" s="300" t="s">
        <v>1629</v>
      </c>
      <c r="H326" s="308" t="s">
        <v>1567</v>
      </c>
      <c r="I326" s="300" t="s">
        <v>170</v>
      </c>
      <c r="J326" s="300" t="s">
        <v>293</v>
      </c>
      <c r="K326" s="300" t="s">
        <v>293</v>
      </c>
      <c r="L326" s="300" t="s">
        <v>76</v>
      </c>
      <c r="M326" s="300" t="s">
        <v>76</v>
      </c>
      <c r="N326" s="304" t="s">
        <v>76</v>
      </c>
    </row>
    <row r="327" spans="1:14">
      <c r="A327" s="305">
        <v>425</v>
      </c>
      <c r="B327" s="16">
        <v>4066</v>
      </c>
      <c r="C327" s="17" t="s">
        <v>64</v>
      </c>
      <c r="D327" s="306">
        <v>15295238</v>
      </c>
      <c r="E327" s="306">
        <v>15295238</v>
      </c>
      <c r="F327" s="17" t="s">
        <v>2132</v>
      </c>
      <c r="G327" s="16" t="s">
        <v>1629</v>
      </c>
      <c r="H327" s="35" t="s">
        <v>1567</v>
      </c>
      <c r="I327" s="16" t="s">
        <v>170</v>
      </c>
      <c r="J327" s="16" t="s">
        <v>519</v>
      </c>
      <c r="K327" s="16" t="s">
        <v>519</v>
      </c>
      <c r="L327" s="16" t="s">
        <v>339</v>
      </c>
      <c r="M327" s="16" t="s">
        <v>340</v>
      </c>
      <c r="N327" s="307" t="s">
        <v>341</v>
      </c>
    </row>
    <row r="328" spans="1:14">
      <c r="A328" s="299">
        <v>426</v>
      </c>
      <c r="B328" s="300">
        <v>4066</v>
      </c>
      <c r="C328" s="301" t="s">
        <v>64</v>
      </c>
      <c r="D328" s="302">
        <v>10632262</v>
      </c>
      <c r="E328" s="302">
        <v>10632262</v>
      </c>
      <c r="F328" s="301" t="s">
        <v>2137</v>
      </c>
      <c r="G328" s="300" t="s">
        <v>1629</v>
      </c>
      <c r="H328" s="308" t="s">
        <v>1567</v>
      </c>
      <c r="I328" s="300" t="s">
        <v>170</v>
      </c>
      <c r="J328" s="300" t="s">
        <v>293</v>
      </c>
      <c r="K328" s="300" t="s">
        <v>293</v>
      </c>
      <c r="L328" s="300" t="s">
        <v>76</v>
      </c>
      <c r="M328" s="300" t="s">
        <v>76</v>
      </c>
      <c r="N328" s="304" t="s">
        <v>76</v>
      </c>
    </row>
    <row r="329" spans="1:14">
      <c r="A329" s="305">
        <v>427</v>
      </c>
      <c r="B329" s="16">
        <v>4066</v>
      </c>
      <c r="C329" s="17" t="s">
        <v>64</v>
      </c>
      <c r="D329" s="306">
        <v>70557187</v>
      </c>
      <c r="E329" s="306">
        <v>70557187</v>
      </c>
      <c r="F329" s="17" t="s">
        <v>2143</v>
      </c>
      <c r="G329" s="16" t="s">
        <v>1629</v>
      </c>
      <c r="H329" s="35" t="s">
        <v>1567</v>
      </c>
      <c r="I329" s="16" t="s">
        <v>170</v>
      </c>
      <c r="J329" s="16" t="s">
        <v>432</v>
      </c>
      <c r="K329" s="16" t="s">
        <v>432</v>
      </c>
      <c r="L329" s="16" t="s">
        <v>433</v>
      </c>
      <c r="M329" s="16" t="s">
        <v>434</v>
      </c>
      <c r="N329" s="307" t="s">
        <v>435</v>
      </c>
    </row>
    <row r="330" spans="1:14">
      <c r="A330" s="299">
        <v>428</v>
      </c>
      <c r="B330" s="300">
        <v>4066</v>
      </c>
      <c r="C330" s="301" t="s">
        <v>64</v>
      </c>
      <c r="D330" s="302">
        <v>5292122</v>
      </c>
      <c r="E330" s="302">
        <v>5292122</v>
      </c>
      <c r="F330" s="301" t="s">
        <v>2148</v>
      </c>
      <c r="G330" s="300" t="s">
        <v>1629</v>
      </c>
      <c r="H330" s="308" t="s">
        <v>1567</v>
      </c>
      <c r="I330" s="300" t="s">
        <v>170</v>
      </c>
      <c r="J330" s="300" t="s">
        <v>432</v>
      </c>
      <c r="K330" s="300" t="s">
        <v>432</v>
      </c>
      <c r="L330" s="300" t="s">
        <v>433</v>
      </c>
      <c r="M330" s="300" t="s">
        <v>496</v>
      </c>
      <c r="N330" s="304" t="s">
        <v>497</v>
      </c>
    </row>
    <row r="331" spans="1:14">
      <c r="A331" s="305">
        <v>429</v>
      </c>
      <c r="B331" s="16">
        <v>4066</v>
      </c>
      <c r="C331" s="17" t="s">
        <v>64</v>
      </c>
      <c r="D331" s="306">
        <v>7306558</v>
      </c>
      <c r="E331" s="306">
        <v>7306558</v>
      </c>
      <c r="F331" s="17" t="s">
        <v>2153</v>
      </c>
      <c r="G331" s="16" t="s">
        <v>1629</v>
      </c>
      <c r="H331" s="35" t="s">
        <v>1567</v>
      </c>
      <c r="I331" s="16" t="s">
        <v>170</v>
      </c>
      <c r="J331" s="16" t="s">
        <v>293</v>
      </c>
      <c r="K331" s="16" t="s">
        <v>293</v>
      </c>
      <c r="L331" s="16" t="s">
        <v>76</v>
      </c>
      <c r="M331" s="16" t="s">
        <v>76</v>
      </c>
      <c r="N331" s="307" t="s">
        <v>76</v>
      </c>
    </row>
    <row r="332" spans="1:14">
      <c r="A332" s="299">
        <v>431</v>
      </c>
      <c r="B332" s="300">
        <v>4066</v>
      </c>
      <c r="C332" s="301" t="s">
        <v>64</v>
      </c>
      <c r="D332" s="302">
        <v>1116236042</v>
      </c>
      <c r="E332" s="302">
        <v>1116236042</v>
      </c>
      <c r="F332" s="301" t="s">
        <v>2163</v>
      </c>
      <c r="G332" s="300" t="s">
        <v>1629</v>
      </c>
      <c r="H332" s="308" t="s">
        <v>1567</v>
      </c>
      <c r="I332" s="300" t="s">
        <v>170</v>
      </c>
      <c r="J332" s="300" t="s">
        <v>574</v>
      </c>
      <c r="K332" s="300" t="s">
        <v>574</v>
      </c>
      <c r="L332" s="300" t="s">
        <v>463</v>
      </c>
      <c r="M332" s="300" t="s">
        <v>510</v>
      </c>
      <c r="N332" s="304" t="s">
        <v>511</v>
      </c>
    </row>
    <row r="333" spans="1:14">
      <c r="A333" s="305">
        <v>432</v>
      </c>
      <c r="B333" s="16">
        <v>4066</v>
      </c>
      <c r="C333" s="17" t="s">
        <v>64</v>
      </c>
      <c r="D333" s="306">
        <v>14248309</v>
      </c>
      <c r="E333" s="306">
        <v>14248309</v>
      </c>
      <c r="F333" s="17" t="s">
        <v>2168</v>
      </c>
      <c r="G333" s="16" t="s">
        <v>1629</v>
      </c>
      <c r="H333" s="35" t="s">
        <v>1567</v>
      </c>
      <c r="I333" s="16" t="s">
        <v>170</v>
      </c>
      <c r="J333" s="16" t="s">
        <v>477</v>
      </c>
      <c r="K333" s="16" t="s">
        <v>477</v>
      </c>
      <c r="L333" s="16" t="s">
        <v>478</v>
      </c>
      <c r="M333" s="16" t="s">
        <v>479</v>
      </c>
      <c r="N333" s="307" t="s">
        <v>480</v>
      </c>
    </row>
    <row r="334" spans="1:14">
      <c r="A334" s="299">
        <v>433</v>
      </c>
      <c r="B334" s="300">
        <v>4066</v>
      </c>
      <c r="C334" s="301" t="s">
        <v>64</v>
      </c>
      <c r="D334" s="302">
        <v>10120300</v>
      </c>
      <c r="E334" s="302">
        <v>10120300</v>
      </c>
      <c r="F334" s="301" t="s">
        <v>2173</v>
      </c>
      <c r="G334" s="300" t="s">
        <v>1629</v>
      </c>
      <c r="H334" s="308" t="s">
        <v>1567</v>
      </c>
      <c r="I334" s="300" t="s">
        <v>170</v>
      </c>
      <c r="J334" s="300" t="s">
        <v>519</v>
      </c>
      <c r="K334" s="300" t="s">
        <v>519</v>
      </c>
      <c r="L334" s="300" t="s">
        <v>339</v>
      </c>
      <c r="M334" s="300" t="s">
        <v>340</v>
      </c>
      <c r="N334" s="304" t="s">
        <v>341</v>
      </c>
    </row>
    <row r="335" spans="1:14">
      <c r="A335" s="305">
        <v>434</v>
      </c>
      <c r="B335" s="16">
        <v>4066</v>
      </c>
      <c r="C335" s="17" t="s">
        <v>64</v>
      </c>
      <c r="D335" s="306">
        <v>91444773</v>
      </c>
      <c r="E335" s="306">
        <v>91444773</v>
      </c>
      <c r="F335" s="17" t="s">
        <v>2177</v>
      </c>
      <c r="G335" s="16" t="s">
        <v>1629</v>
      </c>
      <c r="H335" s="35" t="s">
        <v>1567</v>
      </c>
      <c r="I335" s="16" t="s">
        <v>170</v>
      </c>
      <c r="J335" s="16" t="s">
        <v>231</v>
      </c>
      <c r="K335" s="16" t="s">
        <v>231</v>
      </c>
      <c r="L335" s="16" t="s">
        <v>145</v>
      </c>
      <c r="M335" s="16" t="s">
        <v>558</v>
      </c>
      <c r="N335" s="307" t="s">
        <v>559</v>
      </c>
    </row>
    <row r="336" spans="1:14">
      <c r="A336" s="299">
        <v>435</v>
      </c>
      <c r="B336" s="300">
        <v>4066</v>
      </c>
      <c r="C336" s="301" t="s">
        <v>64</v>
      </c>
      <c r="D336" s="302">
        <v>14254349</v>
      </c>
      <c r="E336" s="302">
        <v>14254349</v>
      </c>
      <c r="F336" s="301" t="s">
        <v>2182</v>
      </c>
      <c r="G336" s="300" t="s">
        <v>1629</v>
      </c>
      <c r="H336" s="308" t="s">
        <v>1567</v>
      </c>
      <c r="I336" s="300" t="s">
        <v>170</v>
      </c>
      <c r="J336" s="300" t="s">
        <v>293</v>
      </c>
      <c r="K336" s="300" t="s">
        <v>293</v>
      </c>
      <c r="L336" s="300" t="s">
        <v>76</v>
      </c>
      <c r="M336" s="300" t="s">
        <v>76</v>
      </c>
      <c r="N336" s="304" t="s">
        <v>76</v>
      </c>
    </row>
    <row r="337" spans="1:14">
      <c r="A337" s="305">
        <v>436</v>
      </c>
      <c r="B337" s="16">
        <v>4066</v>
      </c>
      <c r="C337" s="17" t="s">
        <v>64</v>
      </c>
      <c r="D337" s="306">
        <v>80165606</v>
      </c>
      <c r="E337" s="306">
        <v>80165606</v>
      </c>
      <c r="F337" s="17" t="s">
        <v>2187</v>
      </c>
      <c r="G337" s="16" t="s">
        <v>1629</v>
      </c>
      <c r="H337" s="35" t="s">
        <v>1567</v>
      </c>
      <c r="I337" s="16" t="s">
        <v>259</v>
      </c>
      <c r="J337" s="16" t="s">
        <v>1474</v>
      </c>
      <c r="K337" s="16" t="s">
        <v>1474</v>
      </c>
      <c r="L337" s="16" t="s">
        <v>76</v>
      </c>
      <c r="M337" s="16" t="s">
        <v>76</v>
      </c>
      <c r="N337" s="307" t="s">
        <v>76</v>
      </c>
    </row>
    <row r="338" spans="1:14">
      <c r="A338" s="299">
        <v>437</v>
      </c>
      <c r="B338" s="300">
        <v>4066</v>
      </c>
      <c r="C338" s="301" t="s">
        <v>64</v>
      </c>
      <c r="D338" s="302">
        <v>71250072</v>
      </c>
      <c r="E338" s="302">
        <v>71250072</v>
      </c>
      <c r="F338" s="301" t="s">
        <v>2193</v>
      </c>
      <c r="G338" s="300" t="s">
        <v>1629</v>
      </c>
      <c r="H338" s="308" t="s">
        <v>1567</v>
      </c>
      <c r="I338" s="300" t="s">
        <v>170</v>
      </c>
      <c r="J338" s="300" t="s">
        <v>477</v>
      </c>
      <c r="K338" s="300" t="s">
        <v>477</v>
      </c>
      <c r="L338" s="300" t="s">
        <v>478</v>
      </c>
      <c r="M338" s="300" t="s">
        <v>479</v>
      </c>
      <c r="N338" s="304" t="s">
        <v>480</v>
      </c>
    </row>
    <row r="339" spans="1:14">
      <c r="A339" s="305">
        <v>439</v>
      </c>
      <c r="B339" s="16">
        <v>4066</v>
      </c>
      <c r="C339" s="17" t="s">
        <v>64</v>
      </c>
      <c r="D339" s="306">
        <v>96303080</v>
      </c>
      <c r="E339" s="306">
        <v>96303080</v>
      </c>
      <c r="F339" s="17" t="s">
        <v>2197</v>
      </c>
      <c r="G339" s="16" t="s">
        <v>1629</v>
      </c>
      <c r="H339" s="35" t="s">
        <v>1567</v>
      </c>
      <c r="I339" s="16" t="s">
        <v>170</v>
      </c>
      <c r="J339" s="16" t="s">
        <v>477</v>
      </c>
      <c r="K339" s="16" t="s">
        <v>477</v>
      </c>
      <c r="L339" s="16" t="s">
        <v>478</v>
      </c>
      <c r="M339" s="16" t="s">
        <v>2199</v>
      </c>
      <c r="N339" s="307" t="s">
        <v>772</v>
      </c>
    </row>
    <row r="340" spans="1:14">
      <c r="A340" s="299">
        <v>440</v>
      </c>
      <c r="B340" s="300">
        <v>4066</v>
      </c>
      <c r="C340" s="301" t="s">
        <v>64</v>
      </c>
      <c r="D340" s="302">
        <v>1082935012</v>
      </c>
      <c r="E340" s="302">
        <v>1082935012</v>
      </c>
      <c r="F340" s="301" t="s">
        <v>2203</v>
      </c>
      <c r="G340" s="300" t="s">
        <v>1629</v>
      </c>
      <c r="H340" s="308" t="s">
        <v>1567</v>
      </c>
      <c r="I340" s="300" t="s">
        <v>170</v>
      </c>
      <c r="J340" s="300" t="s">
        <v>531</v>
      </c>
      <c r="K340" s="300" t="s">
        <v>531</v>
      </c>
      <c r="L340" s="300" t="s">
        <v>421</v>
      </c>
      <c r="M340" s="300" t="s">
        <v>2069</v>
      </c>
      <c r="N340" s="304" t="s">
        <v>2070</v>
      </c>
    </row>
    <row r="341" spans="1:14">
      <c r="A341" s="305">
        <v>441</v>
      </c>
      <c r="B341" s="16">
        <v>4066</v>
      </c>
      <c r="C341" s="17" t="s">
        <v>64</v>
      </c>
      <c r="D341" s="306">
        <v>91425113</v>
      </c>
      <c r="E341" s="306">
        <v>91425113</v>
      </c>
      <c r="F341" s="17" t="s">
        <v>2208</v>
      </c>
      <c r="G341" s="16" t="s">
        <v>1629</v>
      </c>
      <c r="H341" s="35" t="s">
        <v>1567</v>
      </c>
      <c r="I341" s="16" t="s">
        <v>170</v>
      </c>
      <c r="J341" s="16" t="s">
        <v>231</v>
      </c>
      <c r="K341" s="16" t="s">
        <v>231</v>
      </c>
      <c r="L341" s="16" t="s">
        <v>145</v>
      </c>
      <c r="M341" s="16" t="s">
        <v>1314</v>
      </c>
      <c r="N341" s="307" t="s">
        <v>559</v>
      </c>
    </row>
    <row r="342" spans="1:14">
      <c r="A342" s="299">
        <v>442</v>
      </c>
      <c r="B342" s="300">
        <v>4066</v>
      </c>
      <c r="C342" s="301" t="s">
        <v>64</v>
      </c>
      <c r="D342" s="302">
        <v>16451028</v>
      </c>
      <c r="E342" s="302">
        <v>16451028</v>
      </c>
      <c r="F342" s="301" t="s">
        <v>2213</v>
      </c>
      <c r="G342" s="300" t="s">
        <v>1629</v>
      </c>
      <c r="H342" s="308" t="s">
        <v>1567</v>
      </c>
      <c r="I342" s="300" t="s">
        <v>170</v>
      </c>
      <c r="J342" s="300" t="s">
        <v>432</v>
      </c>
      <c r="K342" s="300" t="s">
        <v>432</v>
      </c>
      <c r="L342" s="300" t="s">
        <v>433</v>
      </c>
      <c r="M342" s="300" t="s">
        <v>434</v>
      </c>
      <c r="N342" s="304" t="s">
        <v>435</v>
      </c>
    </row>
    <row r="343" spans="1:14">
      <c r="A343" s="305">
        <v>443</v>
      </c>
      <c r="B343" s="16">
        <v>4066</v>
      </c>
      <c r="C343" s="17" t="s">
        <v>64</v>
      </c>
      <c r="D343" s="306">
        <v>78691770</v>
      </c>
      <c r="E343" s="306">
        <v>78691770</v>
      </c>
      <c r="F343" s="17" t="s">
        <v>2218</v>
      </c>
      <c r="G343" s="16" t="s">
        <v>1629</v>
      </c>
      <c r="H343" s="35" t="s">
        <v>1567</v>
      </c>
      <c r="I343" s="16" t="s">
        <v>170</v>
      </c>
      <c r="J343" s="16" t="s">
        <v>189</v>
      </c>
      <c r="K343" s="16" t="s">
        <v>189</v>
      </c>
      <c r="L343" s="16" t="s">
        <v>190</v>
      </c>
      <c r="M343" s="16" t="s">
        <v>1085</v>
      </c>
      <c r="N343" s="307" t="s">
        <v>1086</v>
      </c>
    </row>
    <row r="344" spans="1:14">
      <c r="A344" s="299">
        <v>444</v>
      </c>
      <c r="B344" s="300">
        <v>4066</v>
      </c>
      <c r="C344" s="301" t="s">
        <v>64</v>
      </c>
      <c r="D344" s="302">
        <v>7687645</v>
      </c>
      <c r="E344" s="302">
        <v>7687645</v>
      </c>
      <c r="F344" s="301" t="s">
        <v>2223</v>
      </c>
      <c r="G344" s="300" t="s">
        <v>1629</v>
      </c>
      <c r="H344" s="308" t="s">
        <v>1567</v>
      </c>
      <c r="I344" s="300" t="s">
        <v>170</v>
      </c>
      <c r="J344" s="300" t="s">
        <v>519</v>
      </c>
      <c r="K344" s="300" t="s">
        <v>519</v>
      </c>
      <c r="L344" s="300" t="s">
        <v>339</v>
      </c>
      <c r="M344" s="300" t="s">
        <v>340</v>
      </c>
      <c r="N344" s="304" t="s">
        <v>341</v>
      </c>
    </row>
    <row r="345" spans="1:14">
      <c r="A345" s="305">
        <v>446</v>
      </c>
      <c r="B345" s="16">
        <v>4066</v>
      </c>
      <c r="C345" s="17" t="s">
        <v>64</v>
      </c>
      <c r="D345" s="306">
        <v>71611738</v>
      </c>
      <c r="E345" s="306">
        <v>71611738</v>
      </c>
      <c r="F345" s="17" t="s">
        <v>2234</v>
      </c>
      <c r="G345" s="16" t="s">
        <v>1629</v>
      </c>
      <c r="H345" s="35" t="s">
        <v>1567</v>
      </c>
      <c r="I345" s="16" t="s">
        <v>170</v>
      </c>
      <c r="J345" s="16" t="s">
        <v>519</v>
      </c>
      <c r="K345" s="16" t="s">
        <v>519</v>
      </c>
      <c r="L345" s="16" t="s">
        <v>339</v>
      </c>
      <c r="M345" s="16" t="s">
        <v>340</v>
      </c>
      <c r="N345" s="307" t="s">
        <v>341</v>
      </c>
    </row>
    <row r="346" spans="1:14">
      <c r="A346" s="299">
        <v>447</v>
      </c>
      <c r="B346" s="300">
        <v>4066</v>
      </c>
      <c r="C346" s="301" t="s">
        <v>64</v>
      </c>
      <c r="D346" s="302">
        <v>98499232</v>
      </c>
      <c r="E346" s="302">
        <v>98499232</v>
      </c>
      <c r="F346" s="301" t="s">
        <v>2239</v>
      </c>
      <c r="G346" s="300" t="s">
        <v>1629</v>
      </c>
      <c r="H346" s="308" t="s">
        <v>1567</v>
      </c>
      <c r="I346" s="300" t="s">
        <v>170</v>
      </c>
      <c r="J346" s="300" t="s">
        <v>519</v>
      </c>
      <c r="K346" s="300" t="s">
        <v>519</v>
      </c>
      <c r="L346" s="300" t="s">
        <v>339</v>
      </c>
      <c r="M346" s="300" t="s">
        <v>340</v>
      </c>
      <c r="N346" s="304" t="s">
        <v>341</v>
      </c>
    </row>
    <row r="347" spans="1:14">
      <c r="A347" s="305">
        <v>448</v>
      </c>
      <c r="B347" s="16">
        <v>4066</v>
      </c>
      <c r="C347" s="17" t="s">
        <v>64</v>
      </c>
      <c r="D347" s="306">
        <v>79332856</v>
      </c>
      <c r="E347" s="306">
        <v>79332856</v>
      </c>
      <c r="F347" s="17" t="s">
        <v>2244</v>
      </c>
      <c r="G347" s="16" t="s">
        <v>1629</v>
      </c>
      <c r="H347" s="35" t="s">
        <v>1567</v>
      </c>
      <c r="I347" s="16" t="s">
        <v>170</v>
      </c>
      <c r="J347" s="16" t="s">
        <v>432</v>
      </c>
      <c r="K347" s="16" t="s">
        <v>432</v>
      </c>
      <c r="L347" s="16" t="s">
        <v>433</v>
      </c>
      <c r="M347" s="16" t="s">
        <v>434</v>
      </c>
      <c r="N347" s="307" t="s">
        <v>435</v>
      </c>
    </row>
    <row r="348" spans="1:14">
      <c r="A348" s="299">
        <v>449</v>
      </c>
      <c r="B348" s="300">
        <v>4066</v>
      </c>
      <c r="C348" s="301" t="s">
        <v>64</v>
      </c>
      <c r="D348" s="302">
        <v>70951681</v>
      </c>
      <c r="E348" s="302">
        <v>70951681</v>
      </c>
      <c r="F348" s="301" t="s">
        <v>2248</v>
      </c>
      <c r="G348" s="300" t="s">
        <v>1629</v>
      </c>
      <c r="H348" s="308" t="s">
        <v>1567</v>
      </c>
      <c r="I348" s="300" t="s">
        <v>170</v>
      </c>
      <c r="J348" s="300" t="s">
        <v>519</v>
      </c>
      <c r="K348" s="300" t="s">
        <v>519</v>
      </c>
      <c r="L348" s="300" t="s">
        <v>339</v>
      </c>
      <c r="M348" s="300" t="s">
        <v>340</v>
      </c>
      <c r="N348" s="304" t="s">
        <v>341</v>
      </c>
    </row>
    <row r="349" spans="1:14">
      <c r="A349" s="305">
        <v>450</v>
      </c>
      <c r="B349" s="16">
        <v>4066</v>
      </c>
      <c r="C349" s="17" t="s">
        <v>64</v>
      </c>
      <c r="D349" s="306">
        <v>98648437</v>
      </c>
      <c r="E349" s="306">
        <v>98648437</v>
      </c>
      <c r="F349" s="17" t="s">
        <v>2254</v>
      </c>
      <c r="G349" s="16" t="s">
        <v>1629</v>
      </c>
      <c r="H349" s="35" t="s">
        <v>1567</v>
      </c>
      <c r="I349" s="16" t="s">
        <v>170</v>
      </c>
      <c r="J349" s="16" t="s">
        <v>519</v>
      </c>
      <c r="K349" s="16" t="s">
        <v>519</v>
      </c>
      <c r="L349" s="16" t="s">
        <v>339</v>
      </c>
      <c r="M349" s="16" t="s">
        <v>340</v>
      </c>
      <c r="N349" s="307" t="s">
        <v>341</v>
      </c>
    </row>
    <row r="350" spans="1:14">
      <c r="A350" s="299">
        <v>451</v>
      </c>
      <c r="B350" s="300">
        <v>4066</v>
      </c>
      <c r="C350" s="301" t="s">
        <v>64</v>
      </c>
      <c r="D350" s="302">
        <v>8797002</v>
      </c>
      <c r="E350" s="302">
        <v>8797002</v>
      </c>
      <c r="F350" s="301" t="s">
        <v>2259</v>
      </c>
      <c r="G350" s="300" t="s">
        <v>1629</v>
      </c>
      <c r="H350" s="308" t="s">
        <v>1567</v>
      </c>
      <c r="I350" s="300" t="s">
        <v>170</v>
      </c>
      <c r="J350" s="300" t="s">
        <v>531</v>
      </c>
      <c r="K350" s="300" t="s">
        <v>531</v>
      </c>
      <c r="L350" s="300" t="s">
        <v>421</v>
      </c>
      <c r="M350" s="300" t="s">
        <v>581</v>
      </c>
      <c r="N350" s="304" t="s">
        <v>582</v>
      </c>
    </row>
    <row r="351" spans="1:14">
      <c r="A351" s="305">
        <v>452</v>
      </c>
      <c r="B351" s="16">
        <v>4066</v>
      </c>
      <c r="C351" s="17" t="s">
        <v>64</v>
      </c>
      <c r="D351" s="306">
        <v>71971982</v>
      </c>
      <c r="E351" s="306">
        <v>71971982</v>
      </c>
      <c r="F351" s="17" t="s">
        <v>2264</v>
      </c>
      <c r="G351" s="16" t="s">
        <v>1629</v>
      </c>
      <c r="H351" s="35" t="s">
        <v>1567</v>
      </c>
      <c r="I351" s="16" t="s">
        <v>170</v>
      </c>
      <c r="J351" s="16" t="s">
        <v>189</v>
      </c>
      <c r="K351" s="16" t="s">
        <v>189</v>
      </c>
      <c r="L351" s="16" t="s">
        <v>190</v>
      </c>
      <c r="M351" s="16" t="s">
        <v>1085</v>
      </c>
      <c r="N351" s="307" t="s">
        <v>1086</v>
      </c>
    </row>
    <row r="352" spans="1:14">
      <c r="A352" s="299">
        <v>455</v>
      </c>
      <c r="B352" s="300">
        <v>4066</v>
      </c>
      <c r="C352" s="301" t="s">
        <v>64</v>
      </c>
      <c r="D352" s="302">
        <v>3928787</v>
      </c>
      <c r="E352" s="302">
        <v>3928787</v>
      </c>
      <c r="F352" s="301" t="s">
        <v>2280</v>
      </c>
      <c r="G352" s="300" t="s">
        <v>1629</v>
      </c>
      <c r="H352" s="308" t="s">
        <v>1567</v>
      </c>
      <c r="I352" s="300" t="s">
        <v>170</v>
      </c>
      <c r="J352" s="300" t="s">
        <v>189</v>
      </c>
      <c r="K352" s="300" t="s">
        <v>189</v>
      </c>
      <c r="L352" s="300" t="s">
        <v>190</v>
      </c>
      <c r="M352" s="300" t="s">
        <v>191</v>
      </c>
      <c r="N352" s="304" t="s">
        <v>192</v>
      </c>
    </row>
    <row r="353" spans="1:14">
      <c r="A353" s="305">
        <v>456</v>
      </c>
      <c r="B353" s="16">
        <v>4066</v>
      </c>
      <c r="C353" s="17" t="s">
        <v>64</v>
      </c>
      <c r="D353" s="306">
        <v>3103062</v>
      </c>
      <c r="E353" s="306">
        <v>3103062</v>
      </c>
      <c r="F353" s="17" t="s">
        <v>2285</v>
      </c>
      <c r="G353" s="16" t="s">
        <v>1629</v>
      </c>
      <c r="H353" s="35" t="s">
        <v>1567</v>
      </c>
      <c r="I353" s="16" t="s">
        <v>170</v>
      </c>
      <c r="J353" s="16" t="s">
        <v>293</v>
      </c>
      <c r="K353" s="16" t="s">
        <v>293</v>
      </c>
      <c r="L353" s="16" t="s">
        <v>76</v>
      </c>
      <c r="M353" s="16" t="s">
        <v>76</v>
      </c>
      <c r="N353" s="307" t="s">
        <v>76</v>
      </c>
    </row>
    <row r="354" spans="1:14">
      <c r="A354" s="299">
        <v>457</v>
      </c>
      <c r="B354" s="300">
        <v>4066</v>
      </c>
      <c r="C354" s="301" t="s">
        <v>64</v>
      </c>
      <c r="D354" s="302">
        <v>79594870</v>
      </c>
      <c r="E354" s="302">
        <v>79594870</v>
      </c>
      <c r="F354" s="301" t="s">
        <v>2289</v>
      </c>
      <c r="G354" s="300" t="s">
        <v>1629</v>
      </c>
      <c r="H354" s="308" t="s">
        <v>1567</v>
      </c>
      <c r="I354" s="300" t="s">
        <v>170</v>
      </c>
      <c r="J354" s="300" t="s">
        <v>293</v>
      </c>
      <c r="K354" s="300" t="s">
        <v>293</v>
      </c>
      <c r="L354" s="300" t="s">
        <v>76</v>
      </c>
      <c r="M354" s="300" t="s">
        <v>76</v>
      </c>
      <c r="N354" s="304" t="s">
        <v>76</v>
      </c>
    </row>
    <row r="355" spans="1:14">
      <c r="A355" s="305">
        <v>458</v>
      </c>
      <c r="B355" s="16">
        <v>4066</v>
      </c>
      <c r="C355" s="17" t="s">
        <v>64</v>
      </c>
      <c r="D355" s="306">
        <v>72177290</v>
      </c>
      <c r="E355" s="306">
        <v>72177290</v>
      </c>
      <c r="F355" s="17" t="s">
        <v>2293</v>
      </c>
      <c r="G355" s="16" t="s">
        <v>1629</v>
      </c>
      <c r="H355" s="35" t="s">
        <v>1567</v>
      </c>
      <c r="I355" s="16" t="s">
        <v>170</v>
      </c>
      <c r="J355" s="16" t="s">
        <v>531</v>
      </c>
      <c r="K355" s="16" t="s">
        <v>531</v>
      </c>
      <c r="L355" s="16" t="s">
        <v>421</v>
      </c>
      <c r="M355" s="16" t="s">
        <v>581</v>
      </c>
      <c r="N355" s="307" t="s">
        <v>582</v>
      </c>
    </row>
    <row r="356" spans="1:14">
      <c r="A356" s="299">
        <v>460</v>
      </c>
      <c r="B356" s="300">
        <v>4066</v>
      </c>
      <c r="C356" s="301" t="s">
        <v>64</v>
      </c>
      <c r="D356" s="302">
        <v>17974641</v>
      </c>
      <c r="E356" s="302">
        <v>17974641</v>
      </c>
      <c r="F356" s="301" t="s">
        <v>2298</v>
      </c>
      <c r="G356" s="300" t="s">
        <v>1629</v>
      </c>
      <c r="H356" s="308" t="s">
        <v>1567</v>
      </c>
      <c r="I356" s="300" t="s">
        <v>170</v>
      </c>
      <c r="J356" s="300" t="s">
        <v>531</v>
      </c>
      <c r="K356" s="300" t="s">
        <v>531</v>
      </c>
      <c r="L356" s="300" t="s">
        <v>421</v>
      </c>
      <c r="M356" s="300" t="s">
        <v>2300</v>
      </c>
      <c r="N356" s="304" t="s">
        <v>423</v>
      </c>
    </row>
    <row r="357" spans="1:14">
      <c r="A357" s="305">
        <v>461</v>
      </c>
      <c r="B357" s="16">
        <v>4066</v>
      </c>
      <c r="C357" s="17" t="s">
        <v>64</v>
      </c>
      <c r="D357" s="306">
        <v>79824768</v>
      </c>
      <c r="E357" s="306">
        <v>79824768</v>
      </c>
      <c r="F357" s="17" t="s">
        <v>2304</v>
      </c>
      <c r="G357" s="16" t="s">
        <v>1629</v>
      </c>
      <c r="H357" s="35" t="s">
        <v>1567</v>
      </c>
      <c r="I357" s="16" t="s">
        <v>170</v>
      </c>
      <c r="J357" s="16" t="s">
        <v>670</v>
      </c>
      <c r="K357" s="16" t="s">
        <v>670</v>
      </c>
      <c r="L357" s="16" t="s">
        <v>671</v>
      </c>
      <c r="M357" s="16" t="s">
        <v>691</v>
      </c>
      <c r="N357" s="307" t="s">
        <v>692</v>
      </c>
    </row>
    <row r="358" spans="1:14">
      <c r="A358" s="299">
        <v>462</v>
      </c>
      <c r="B358" s="300">
        <v>4066</v>
      </c>
      <c r="C358" s="301" t="s">
        <v>64</v>
      </c>
      <c r="D358" s="302">
        <v>79636351</v>
      </c>
      <c r="E358" s="302">
        <v>79636351</v>
      </c>
      <c r="F358" s="301" t="s">
        <v>2310</v>
      </c>
      <c r="G358" s="300" t="s">
        <v>1629</v>
      </c>
      <c r="H358" s="308" t="s">
        <v>1567</v>
      </c>
      <c r="I358" s="300" t="s">
        <v>170</v>
      </c>
      <c r="J358" s="300" t="s">
        <v>293</v>
      </c>
      <c r="K358" s="300" t="s">
        <v>293</v>
      </c>
      <c r="L358" s="300" t="s">
        <v>76</v>
      </c>
      <c r="M358" s="300" t="s">
        <v>76</v>
      </c>
      <c r="N358" s="304" t="s">
        <v>76</v>
      </c>
    </row>
    <row r="359" spans="1:14">
      <c r="A359" s="305">
        <v>463</v>
      </c>
      <c r="B359" s="16">
        <v>4066</v>
      </c>
      <c r="C359" s="17" t="s">
        <v>64</v>
      </c>
      <c r="D359" s="306">
        <v>78699511</v>
      </c>
      <c r="E359" s="306">
        <v>78699511</v>
      </c>
      <c r="F359" s="17" t="s">
        <v>2315</v>
      </c>
      <c r="G359" s="16" t="s">
        <v>1629</v>
      </c>
      <c r="H359" s="35" t="s">
        <v>1567</v>
      </c>
      <c r="I359" s="16" t="s">
        <v>170</v>
      </c>
      <c r="J359" s="16" t="s">
        <v>189</v>
      </c>
      <c r="K359" s="16" t="s">
        <v>189</v>
      </c>
      <c r="L359" s="16" t="s">
        <v>190</v>
      </c>
      <c r="M359" s="16" t="s">
        <v>2317</v>
      </c>
      <c r="N359" s="307" t="s">
        <v>1086</v>
      </c>
    </row>
    <row r="360" spans="1:14">
      <c r="A360" s="299">
        <v>465</v>
      </c>
      <c r="B360" s="300">
        <v>4066</v>
      </c>
      <c r="C360" s="301" t="s">
        <v>64</v>
      </c>
      <c r="D360" s="302">
        <v>88247408</v>
      </c>
      <c r="E360" s="302">
        <v>88247408</v>
      </c>
      <c r="F360" s="301" t="s">
        <v>2320</v>
      </c>
      <c r="G360" s="300" t="s">
        <v>1629</v>
      </c>
      <c r="H360" s="308" t="s">
        <v>1567</v>
      </c>
      <c r="I360" s="300" t="s">
        <v>170</v>
      </c>
      <c r="J360" s="300" t="s">
        <v>231</v>
      </c>
      <c r="K360" s="300" t="s">
        <v>231</v>
      </c>
      <c r="L360" s="300" t="s">
        <v>145</v>
      </c>
      <c r="M360" s="300" t="s">
        <v>146</v>
      </c>
      <c r="N360" s="304" t="s">
        <v>147</v>
      </c>
    </row>
    <row r="361" spans="1:14">
      <c r="A361" s="305">
        <v>466</v>
      </c>
      <c r="B361" s="16">
        <v>4066</v>
      </c>
      <c r="C361" s="17" t="s">
        <v>64</v>
      </c>
      <c r="D361" s="306">
        <v>71662627</v>
      </c>
      <c r="E361" s="306">
        <v>71662627</v>
      </c>
      <c r="F361" s="17" t="s">
        <v>2326</v>
      </c>
      <c r="G361" s="16" t="s">
        <v>1629</v>
      </c>
      <c r="H361" s="35" t="s">
        <v>1567</v>
      </c>
      <c r="I361" s="16" t="s">
        <v>170</v>
      </c>
      <c r="J361" s="16" t="s">
        <v>519</v>
      </c>
      <c r="K361" s="16" t="s">
        <v>519</v>
      </c>
      <c r="L361" s="16" t="s">
        <v>339</v>
      </c>
      <c r="M361" s="16" t="s">
        <v>340</v>
      </c>
      <c r="N361" s="307" t="s">
        <v>341</v>
      </c>
    </row>
    <row r="362" spans="1:14">
      <c r="A362" s="299">
        <v>467</v>
      </c>
      <c r="B362" s="300">
        <v>4066</v>
      </c>
      <c r="C362" s="301" t="s">
        <v>64</v>
      </c>
      <c r="D362" s="302">
        <v>71724291</v>
      </c>
      <c r="E362" s="302">
        <v>71724291</v>
      </c>
      <c r="F362" s="301" t="s">
        <v>2332</v>
      </c>
      <c r="G362" s="300" t="s">
        <v>1629</v>
      </c>
      <c r="H362" s="308" t="s">
        <v>1567</v>
      </c>
      <c r="I362" s="300" t="s">
        <v>170</v>
      </c>
      <c r="J362" s="300" t="s">
        <v>519</v>
      </c>
      <c r="K362" s="300" t="s">
        <v>519</v>
      </c>
      <c r="L362" s="300" t="s">
        <v>339</v>
      </c>
      <c r="M362" s="300" t="s">
        <v>340</v>
      </c>
      <c r="N362" s="304" t="s">
        <v>341</v>
      </c>
    </row>
    <row r="363" spans="1:14">
      <c r="A363" s="305">
        <v>468</v>
      </c>
      <c r="B363" s="16">
        <v>4066</v>
      </c>
      <c r="C363" s="17" t="s">
        <v>64</v>
      </c>
      <c r="D363" s="306">
        <v>79046146</v>
      </c>
      <c r="E363" s="306">
        <v>79046146</v>
      </c>
      <c r="F363" s="17" t="s">
        <v>2336</v>
      </c>
      <c r="G363" s="16" t="s">
        <v>1629</v>
      </c>
      <c r="H363" s="35" t="s">
        <v>1567</v>
      </c>
      <c r="I363" s="16" t="s">
        <v>170</v>
      </c>
      <c r="J363" s="16" t="s">
        <v>293</v>
      </c>
      <c r="K363" s="16" t="s">
        <v>293</v>
      </c>
      <c r="L363" s="16" t="s">
        <v>76</v>
      </c>
      <c r="M363" s="16" t="s">
        <v>76</v>
      </c>
      <c r="N363" s="307" t="s">
        <v>76</v>
      </c>
    </row>
    <row r="364" spans="1:14">
      <c r="A364" s="299">
        <v>469</v>
      </c>
      <c r="B364" s="300">
        <v>4066</v>
      </c>
      <c r="C364" s="301" t="s">
        <v>64</v>
      </c>
      <c r="D364" s="302">
        <v>98551955</v>
      </c>
      <c r="E364" s="302">
        <v>98551955</v>
      </c>
      <c r="F364" s="301" t="s">
        <v>2342</v>
      </c>
      <c r="G364" s="300" t="s">
        <v>1629</v>
      </c>
      <c r="H364" s="308" t="s">
        <v>1567</v>
      </c>
      <c r="I364" s="300" t="s">
        <v>170</v>
      </c>
      <c r="J364" s="300" t="s">
        <v>519</v>
      </c>
      <c r="K364" s="300" t="s">
        <v>519</v>
      </c>
      <c r="L364" s="300" t="s">
        <v>339</v>
      </c>
      <c r="M364" s="300" t="s">
        <v>340</v>
      </c>
      <c r="N364" s="304" t="s">
        <v>341</v>
      </c>
    </row>
    <row r="365" spans="1:14">
      <c r="A365" s="305">
        <v>470</v>
      </c>
      <c r="B365" s="16">
        <v>4066</v>
      </c>
      <c r="C365" s="17" t="s">
        <v>64</v>
      </c>
      <c r="D365" s="306">
        <v>71684313</v>
      </c>
      <c r="E365" s="306">
        <v>71684313</v>
      </c>
      <c r="F365" s="17" t="s">
        <v>2347</v>
      </c>
      <c r="G365" s="16" t="s">
        <v>1629</v>
      </c>
      <c r="H365" s="35" t="s">
        <v>1567</v>
      </c>
      <c r="I365" s="16" t="s">
        <v>170</v>
      </c>
      <c r="J365" s="16" t="s">
        <v>519</v>
      </c>
      <c r="K365" s="16" t="s">
        <v>519</v>
      </c>
      <c r="L365" s="16" t="s">
        <v>339</v>
      </c>
      <c r="M365" s="16" t="s">
        <v>340</v>
      </c>
      <c r="N365" s="307" t="s">
        <v>341</v>
      </c>
    </row>
    <row r="366" spans="1:14">
      <c r="A366" s="299">
        <v>471</v>
      </c>
      <c r="B366" s="300">
        <v>4066</v>
      </c>
      <c r="C366" s="301" t="s">
        <v>64</v>
      </c>
      <c r="D366" s="302">
        <v>16759166</v>
      </c>
      <c r="E366" s="302">
        <v>16759166</v>
      </c>
      <c r="F366" s="301" t="s">
        <v>2352</v>
      </c>
      <c r="G366" s="300" t="s">
        <v>1629</v>
      </c>
      <c r="H366" s="308" t="s">
        <v>1567</v>
      </c>
      <c r="I366" s="300" t="s">
        <v>170</v>
      </c>
      <c r="J366" s="300" t="s">
        <v>432</v>
      </c>
      <c r="K366" s="300" t="s">
        <v>432</v>
      </c>
      <c r="L366" s="300" t="s">
        <v>433</v>
      </c>
      <c r="M366" s="300" t="s">
        <v>434</v>
      </c>
      <c r="N366" s="304" t="s">
        <v>435</v>
      </c>
    </row>
    <row r="367" spans="1:14">
      <c r="A367" s="305">
        <v>472</v>
      </c>
      <c r="B367" s="16">
        <v>4066</v>
      </c>
      <c r="C367" s="17" t="s">
        <v>64</v>
      </c>
      <c r="D367" s="306">
        <v>79489250</v>
      </c>
      <c r="E367" s="306">
        <v>79489250</v>
      </c>
      <c r="F367" s="17" t="s">
        <v>2357</v>
      </c>
      <c r="G367" s="16" t="s">
        <v>1629</v>
      </c>
      <c r="H367" s="35" t="s">
        <v>1567</v>
      </c>
      <c r="I367" s="16" t="s">
        <v>170</v>
      </c>
      <c r="J367" s="16" t="s">
        <v>293</v>
      </c>
      <c r="K367" s="16" t="s">
        <v>293</v>
      </c>
      <c r="L367" s="16" t="s">
        <v>76</v>
      </c>
      <c r="M367" s="16" t="s">
        <v>76</v>
      </c>
      <c r="N367" s="307" t="s">
        <v>76</v>
      </c>
    </row>
    <row r="368" spans="1:14">
      <c r="A368" s="299">
        <v>473</v>
      </c>
      <c r="B368" s="300">
        <v>4066</v>
      </c>
      <c r="C368" s="301" t="s">
        <v>64</v>
      </c>
      <c r="D368" s="302">
        <v>88173991</v>
      </c>
      <c r="E368" s="302">
        <v>88173991</v>
      </c>
      <c r="F368" s="301" t="s">
        <v>2362</v>
      </c>
      <c r="G368" s="300" t="s">
        <v>1629</v>
      </c>
      <c r="H368" s="308" t="s">
        <v>1567</v>
      </c>
      <c r="I368" s="300" t="s">
        <v>170</v>
      </c>
      <c r="J368" s="300" t="s">
        <v>531</v>
      </c>
      <c r="K368" s="300" t="s">
        <v>531</v>
      </c>
      <c r="L368" s="300" t="s">
        <v>421</v>
      </c>
      <c r="M368" s="300" t="s">
        <v>544</v>
      </c>
      <c r="N368" s="304" t="s">
        <v>545</v>
      </c>
    </row>
    <row r="369" spans="1:14">
      <c r="A369" s="305">
        <v>474</v>
      </c>
      <c r="B369" s="16">
        <v>4066</v>
      </c>
      <c r="C369" s="17" t="s">
        <v>64</v>
      </c>
      <c r="D369" s="306">
        <v>79322687</v>
      </c>
      <c r="E369" s="306">
        <v>79322687</v>
      </c>
      <c r="F369" s="17" t="s">
        <v>2369</v>
      </c>
      <c r="G369" s="16" t="s">
        <v>1629</v>
      </c>
      <c r="H369" s="35" t="s">
        <v>1567</v>
      </c>
      <c r="I369" s="16" t="s">
        <v>170</v>
      </c>
      <c r="J369" s="16" t="s">
        <v>293</v>
      </c>
      <c r="K369" s="16" t="s">
        <v>293</v>
      </c>
      <c r="L369" s="16" t="s">
        <v>76</v>
      </c>
      <c r="M369" s="16" t="s">
        <v>76</v>
      </c>
      <c r="N369" s="307" t="s">
        <v>76</v>
      </c>
    </row>
    <row r="370" spans="1:14">
      <c r="A370" s="299">
        <v>475</v>
      </c>
      <c r="B370" s="300">
        <v>4066</v>
      </c>
      <c r="C370" s="301" t="s">
        <v>64</v>
      </c>
      <c r="D370" s="302">
        <v>77188243</v>
      </c>
      <c r="E370" s="302">
        <v>77188243</v>
      </c>
      <c r="F370" s="301" t="s">
        <v>2374</v>
      </c>
      <c r="G370" s="300" t="s">
        <v>1629</v>
      </c>
      <c r="H370" s="308" t="s">
        <v>1567</v>
      </c>
      <c r="I370" s="300" t="s">
        <v>170</v>
      </c>
      <c r="J370" s="300" t="s">
        <v>531</v>
      </c>
      <c r="K370" s="300" t="s">
        <v>531</v>
      </c>
      <c r="L370" s="300" t="s">
        <v>421</v>
      </c>
      <c r="M370" s="300" t="s">
        <v>422</v>
      </c>
      <c r="N370" s="304" t="s">
        <v>423</v>
      </c>
    </row>
    <row r="371" spans="1:14">
      <c r="A371" s="305">
        <v>476</v>
      </c>
      <c r="B371" s="16">
        <v>4066</v>
      </c>
      <c r="C371" s="17" t="s">
        <v>64</v>
      </c>
      <c r="D371" s="306">
        <v>91426605</v>
      </c>
      <c r="E371" s="306">
        <v>91426605</v>
      </c>
      <c r="F371" s="17" t="s">
        <v>2379</v>
      </c>
      <c r="G371" s="16" t="s">
        <v>1629</v>
      </c>
      <c r="H371" s="21" t="s">
        <v>1567</v>
      </c>
      <c r="I371" s="16" t="s">
        <v>181</v>
      </c>
      <c r="J371" s="16" t="s">
        <v>182</v>
      </c>
      <c r="K371" s="16" t="s">
        <v>182</v>
      </c>
      <c r="L371" s="16" t="s">
        <v>76</v>
      </c>
      <c r="M371" s="16" t="s">
        <v>76</v>
      </c>
      <c r="N371" s="307" t="s">
        <v>76</v>
      </c>
    </row>
    <row r="372" spans="1:14">
      <c r="A372" s="299">
        <v>477</v>
      </c>
      <c r="B372" s="300">
        <v>4066</v>
      </c>
      <c r="C372" s="301" t="s">
        <v>64</v>
      </c>
      <c r="D372" s="302">
        <v>12457120</v>
      </c>
      <c r="E372" s="302">
        <v>12457120</v>
      </c>
      <c r="F372" s="301" t="s">
        <v>2384</v>
      </c>
      <c r="G372" s="300" t="s">
        <v>1629</v>
      </c>
      <c r="H372" s="308" t="s">
        <v>1567</v>
      </c>
      <c r="I372" s="300" t="s">
        <v>170</v>
      </c>
      <c r="J372" s="300" t="s">
        <v>231</v>
      </c>
      <c r="K372" s="300" t="s">
        <v>231</v>
      </c>
      <c r="L372" s="300" t="s">
        <v>145</v>
      </c>
      <c r="M372" s="300" t="s">
        <v>146</v>
      </c>
      <c r="N372" s="304" t="s">
        <v>147</v>
      </c>
    </row>
    <row r="373" spans="1:14">
      <c r="A373" s="305">
        <v>478</v>
      </c>
      <c r="B373" s="16">
        <v>4066</v>
      </c>
      <c r="C373" s="17" t="s">
        <v>64</v>
      </c>
      <c r="D373" s="306">
        <v>9175840</v>
      </c>
      <c r="E373" s="306">
        <v>9175840</v>
      </c>
      <c r="F373" s="17" t="s">
        <v>2389</v>
      </c>
      <c r="G373" s="16" t="s">
        <v>1629</v>
      </c>
      <c r="H373" s="35" t="s">
        <v>1567</v>
      </c>
      <c r="I373" s="16" t="s">
        <v>170</v>
      </c>
      <c r="J373" s="16" t="s">
        <v>189</v>
      </c>
      <c r="K373" s="16" t="s">
        <v>189</v>
      </c>
      <c r="L373" s="16" t="s">
        <v>190</v>
      </c>
      <c r="M373" s="16" t="s">
        <v>191</v>
      </c>
      <c r="N373" s="307" t="s">
        <v>192</v>
      </c>
    </row>
    <row r="374" spans="1:14">
      <c r="A374" s="299">
        <v>479</v>
      </c>
      <c r="B374" s="300">
        <v>4066</v>
      </c>
      <c r="C374" s="301" t="s">
        <v>64</v>
      </c>
      <c r="D374" s="302">
        <v>9041946</v>
      </c>
      <c r="E374" s="302">
        <v>9041946</v>
      </c>
      <c r="F374" s="301" t="s">
        <v>2394</v>
      </c>
      <c r="G374" s="300" t="s">
        <v>1629</v>
      </c>
      <c r="H374" s="308" t="s">
        <v>1567</v>
      </c>
      <c r="I374" s="300" t="s">
        <v>170</v>
      </c>
      <c r="J374" s="300" t="s">
        <v>531</v>
      </c>
      <c r="K374" s="300" t="s">
        <v>531</v>
      </c>
      <c r="L374" s="300" t="s">
        <v>421</v>
      </c>
      <c r="M374" s="300" t="s">
        <v>581</v>
      </c>
      <c r="N374" s="304" t="s">
        <v>582</v>
      </c>
    </row>
    <row r="375" spans="1:14">
      <c r="A375" s="305">
        <v>480</v>
      </c>
      <c r="B375" s="16">
        <v>4066</v>
      </c>
      <c r="C375" s="17" t="s">
        <v>64</v>
      </c>
      <c r="D375" s="306">
        <v>9175842</v>
      </c>
      <c r="E375" s="306">
        <v>9175842</v>
      </c>
      <c r="F375" s="17" t="s">
        <v>2398</v>
      </c>
      <c r="G375" s="16" t="s">
        <v>1629</v>
      </c>
      <c r="H375" s="35" t="s">
        <v>1567</v>
      </c>
      <c r="I375" s="16" t="s">
        <v>170</v>
      </c>
      <c r="J375" s="16" t="s">
        <v>531</v>
      </c>
      <c r="K375" s="16" t="s">
        <v>531</v>
      </c>
      <c r="L375" s="16" t="s">
        <v>421</v>
      </c>
      <c r="M375" s="16" t="s">
        <v>581</v>
      </c>
      <c r="N375" s="307" t="s">
        <v>582</v>
      </c>
    </row>
    <row r="376" spans="1:14">
      <c r="A376" s="299">
        <v>482</v>
      </c>
      <c r="B376" s="300">
        <v>4066</v>
      </c>
      <c r="C376" s="301" t="s">
        <v>64</v>
      </c>
      <c r="D376" s="302">
        <v>79211879</v>
      </c>
      <c r="E376" s="302">
        <v>79211879</v>
      </c>
      <c r="F376" s="301" t="s">
        <v>2403</v>
      </c>
      <c r="G376" s="300" t="s">
        <v>1629</v>
      </c>
      <c r="H376" s="308" t="s">
        <v>1567</v>
      </c>
      <c r="I376" s="300" t="s">
        <v>170</v>
      </c>
      <c r="J376" s="300" t="s">
        <v>293</v>
      </c>
      <c r="K376" s="300" t="s">
        <v>293</v>
      </c>
      <c r="L376" s="300" t="s">
        <v>76</v>
      </c>
      <c r="M376" s="300" t="s">
        <v>76</v>
      </c>
      <c r="N376" s="304" t="s">
        <v>76</v>
      </c>
    </row>
    <row r="377" spans="1:14">
      <c r="A377" s="305">
        <v>483</v>
      </c>
      <c r="B377" s="16">
        <v>4066</v>
      </c>
      <c r="C377" s="17" t="s">
        <v>64</v>
      </c>
      <c r="D377" s="306">
        <v>79059371</v>
      </c>
      <c r="E377" s="306">
        <v>79059371</v>
      </c>
      <c r="F377" s="17" t="s">
        <v>2407</v>
      </c>
      <c r="G377" s="16" t="s">
        <v>1629</v>
      </c>
      <c r="H377" s="35" t="s">
        <v>1567</v>
      </c>
      <c r="I377" s="16" t="s">
        <v>170</v>
      </c>
      <c r="J377" s="16" t="s">
        <v>293</v>
      </c>
      <c r="K377" s="16" t="s">
        <v>293</v>
      </c>
      <c r="L377" s="16" t="s">
        <v>76</v>
      </c>
      <c r="M377" s="16" t="s">
        <v>76</v>
      </c>
      <c r="N377" s="307" t="s">
        <v>76</v>
      </c>
    </row>
    <row r="378" spans="1:14">
      <c r="A378" s="299">
        <v>484</v>
      </c>
      <c r="B378" s="300">
        <v>4066</v>
      </c>
      <c r="C378" s="301" t="s">
        <v>64</v>
      </c>
      <c r="D378" s="302">
        <v>88208075</v>
      </c>
      <c r="E378" s="302">
        <v>88208075</v>
      </c>
      <c r="F378" s="301" t="s">
        <v>2412</v>
      </c>
      <c r="G378" s="300" t="s">
        <v>1629</v>
      </c>
      <c r="H378" s="308" t="s">
        <v>1567</v>
      </c>
      <c r="I378" s="300" t="s">
        <v>170</v>
      </c>
      <c r="J378" s="300" t="s">
        <v>538</v>
      </c>
      <c r="K378" s="300" t="s">
        <v>538</v>
      </c>
      <c r="L378" s="300" t="s">
        <v>76</v>
      </c>
      <c r="M378" s="300" t="s">
        <v>76</v>
      </c>
      <c r="N378" s="304" t="s">
        <v>76</v>
      </c>
    </row>
    <row r="379" spans="1:14">
      <c r="A379" s="305">
        <v>485</v>
      </c>
      <c r="B379" s="16">
        <v>4066</v>
      </c>
      <c r="C379" s="17" t="s">
        <v>112</v>
      </c>
      <c r="D379" s="306">
        <v>51882786</v>
      </c>
      <c r="E379" s="306">
        <v>51882786</v>
      </c>
      <c r="F379" s="17" t="s">
        <v>2418</v>
      </c>
      <c r="G379" s="16" t="s">
        <v>1629</v>
      </c>
      <c r="H379" s="35" t="s">
        <v>1567</v>
      </c>
      <c r="I379" s="16" t="s">
        <v>170</v>
      </c>
      <c r="J379" s="16" t="s">
        <v>432</v>
      </c>
      <c r="K379" s="16" t="s">
        <v>432</v>
      </c>
      <c r="L379" s="16" t="s">
        <v>433</v>
      </c>
      <c r="M379" s="16" t="s">
        <v>755</v>
      </c>
      <c r="N379" s="307" t="s">
        <v>756</v>
      </c>
    </row>
    <row r="380" spans="1:14">
      <c r="A380" s="299">
        <v>487</v>
      </c>
      <c r="B380" s="300">
        <v>4066</v>
      </c>
      <c r="C380" s="301" t="s">
        <v>64</v>
      </c>
      <c r="D380" s="302">
        <v>4831771</v>
      </c>
      <c r="E380" s="302">
        <v>4831771</v>
      </c>
      <c r="F380" s="301" t="s">
        <v>2431</v>
      </c>
      <c r="G380" s="300" t="s">
        <v>1629</v>
      </c>
      <c r="H380" s="308" t="s">
        <v>1567</v>
      </c>
      <c r="I380" s="300" t="s">
        <v>170</v>
      </c>
      <c r="J380" s="300" t="s">
        <v>519</v>
      </c>
      <c r="K380" s="300" t="s">
        <v>519</v>
      </c>
      <c r="L380" s="300" t="s">
        <v>339</v>
      </c>
      <c r="M380" s="300" t="s">
        <v>630</v>
      </c>
      <c r="N380" s="304" t="s">
        <v>341</v>
      </c>
    </row>
    <row r="381" spans="1:14">
      <c r="A381" s="305">
        <v>488</v>
      </c>
      <c r="B381" s="16">
        <v>4066</v>
      </c>
      <c r="C381" s="17" t="s">
        <v>64</v>
      </c>
      <c r="D381" s="306">
        <v>83218275</v>
      </c>
      <c r="E381" s="306">
        <v>83218275</v>
      </c>
      <c r="F381" s="17" t="s">
        <v>2436</v>
      </c>
      <c r="G381" s="16" t="s">
        <v>1629</v>
      </c>
      <c r="H381" s="35" t="s">
        <v>1567</v>
      </c>
      <c r="I381" s="16" t="s">
        <v>170</v>
      </c>
      <c r="J381" s="16" t="s">
        <v>477</v>
      </c>
      <c r="K381" s="16" t="s">
        <v>477</v>
      </c>
      <c r="L381" s="16" t="s">
        <v>478</v>
      </c>
      <c r="M381" s="16" t="s">
        <v>771</v>
      </c>
      <c r="N381" s="307" t="s">
        <v>772</v>
      </c>
    </row>
    <row r="382" spans="1:14">
      <c r="A382" s="299">
        <v>490</v>
      </c>
      <c r="B382" s="300">
        <v>4066</v>
      </c>
      <c r="C382" s="301" t="s">
        <v>64</v>
      </c>
      <c r="D382" s="302">
        <v>79642648</v>
      </c>
      <c r="E382" s="302">
        <v>79642648</v>
      </c>
      <c r="F382" s="301" t="s">
        <v>2441</v>
      </c>
      <c r="G382" s="300" t="s">
        <v>1629</v>
      </c>
      <c r="H382" s="308" t="s">
        <v>1567</v>
      </c>
      <c r="I382" s="300" t="s">
        <v>170</v>
      </c>
      <c r="J382" s="300" t="s">
        <v>574</v>
      </c>
      <c r="K382" s="300" t="s">
        <v>574</v>
      </c>
      <c r="L382" s="300" t="s">
        <v>463</v>
      </c>
      <c r="M382" s="300" t="s">
        <v>510</v>
      </c>
      <c r="N382" s="304" t="s">
        <v>511</v>
      </c>
    </row>
    <row r="383" spans="1:14">
      <c r="A383" s="305">
        <v>491</v>
      </c>
      <c r="B383" s="16">
        <v>4066</v>
      </c>
      <c r="C383" s="17" t="s">
        <v>64</v>
      </c>
      <c r="D383" s="306">
        <v>1050672345</v>
      </c>
      <c r="E383" s="306">
        <v>1050672345</v>
      </c>
      <c r="F383" s="17" t="s">
        <v>2447</v>
      </c>
      <c r="G383" s="16" t="s">
        <v>1629</v>
      </c>
      <c r="H383" s="35" t="s">
        <v>1567</v>
      </c>
      <c r="I383" s="16" t="s">
        <v>170</v>
      </c>
      <c r="J383" s="16" t="s">
        <v>293</v>
      </c>
      <c r="K383" s="16" t="s">
        <v>293</v>
      </c>
      <c r="L383" s="16" t="s">
        <v>76</v>
      </c>
      <c r="M383" s="16" t="s">
        <v>76</v>
      </c>
      <c r="N383" s="307" t="s">
        <v>76</v>
      </c>
    </row>
    <row r="384" spans="1:14">
      <c r="A384" s="299">
        <v>493</v>
      </c>
      <c r="B384" s="300">
        <v>4066</v>
      </c>
      <c r="C384" s="301" t="s">
        <v>64</v>
      </c>
      <c r="D384" s="302">
        <v>7689807</v>
      </c>
      <c r="E384" s="302">
        <v>7689807</v>
      </c>
      <c r="F384" s="301" t="s">
        <v>2452</v>
      </c>
      <c r="G384" s="300" t="s">
        <v>1629</v>
      </c>
      <c r="H384" s="308" t="s">
        <v>1567</v>
      </c>
      <c r="I384" s="300" t="s">
        <v>170</v>
      </c>
      <c r="J384" s="300" t="s">
        <v>1358</v>
      </c>
      <c r="K384" s="300" t="s">
        <v>1358</v>
      </c>
      <c r="L384" s="300" t="s">
        <v>1359</v>
      </c>
      <c r="M384" s="300" t="s">
        <v>1950</v>
      </c>
      <c r="N384" s="304" t="s">
        <v>1951</v>
      </c>
    </row>
    <row r="385" spans="1:14">
      <c r="A385" s="305">
        <v>494</v>
      </c>
      <c r="B385" s="16">
        <v>4066</v>
      </c>
      <c r="C385" s="17" t="s">
        <v>112</v>
      </c>
      <c r="D385" s="306">
        <v>34555670</v>
      </c>
      <c r="E385" s="306">
        <v>34555670</v>
      </c>
      <c r="F385" s="17" t="s">
        <v>2456</v>
      </c>
      <c r="G385" s="16" t="s">
        <v>1629</v>
      </c>
      <c r="H385" s="35" t="s">
        <v>1567</v>
      </c>
      <c r="I385" s="16" t="s">
        <v>170</v>
      </c>
      <c r="J385" s="16" t="s">
        <v>574</v>
      </c>
      <c r="K385" s="16" t="s">
        <v>574</v>
      </c>
      <c r="L385" s="16" t="s">
        <v>463</v>
      </c>
      <c r="M385" s="16" t="s">
        <v>464</v>
      </c>
      <c r="N385" s="307" t="s">
        <v>465</v>
      </c>
    </row>
    <row r="386" spans="1:14">
      <c r="A386" s="299">
        <v>495</v>
      </c>
      <c r="B386" s="300">
        <v>4066</v>
      </c>
      <c r="C386" s="301" t="s">
        <v>64</v>
      </c>
      <c r="D386" s="302">
        <v>14637471</v>
      </c>
      <c r="E386" s="302">
        <v>14637471</v>
      </c>
      <c r="F386" s="301" t="s">
        <v>2462</v>
      </c>
      <c r="G386" s="300" t="s">
        <v>1629</v>
      </c>
      <c r="H386" s="308" t="s">
        <v>1567</v>
      </c>
      <c r="I386" s="300" t="s">
        <v>170</v>
      </c>
      <c r="J386" s="300" t="s">
        <v>432</v>
      </c>
      <c r="K386" s="300" t="s">
        <v>432</v>
      </c>
      <c r="L386" s="300" t="s">
        <v>433</v>
      </c>
      <c r="M386" s="300" t="s">
        <v>434</v>
      </c>
      <c r="N386" s="304" t="s">
        <v>435</v>
      </c>
    </row>
    <row r="387" spans="1:14">
      <c r="A387" s="305">
        <v>496</v>
      </c>
      <c r="B387" s="16">
        <v>4066</v>
      </c>
      <c r="C387" s="17" t="s">
        <v>64</v>
      </c>
      <c r="D387" s="306">
        <v>1064713150</v>
      </c>
      <c r="E387" s="306">
        <v>1064713150</v>
      </c>
      <c r="F387" s="17" t="s">
        <v>2467</v>
      </c>
      <c r="G387" s="16" t="s">
        <v>1629</v>
      </c>
      <c r="H387" s="35" t="s">
        <v>1567</v>
      </c>
      <c r="I387" s="16" t="s">
        <v>170</v>
      </c>
      <c r="J387" s="16" t="s">
        <v>531</v>
      </c>
      <c r="K387" s="16" t="s">
        <v>531</v>
      </c>
      <c r="L387" s="16" t="s">
        <v>421</v>
      </c>
      <c r="M387" s="16" t="s">
        <v>2468</v>
      </c>
      <c r="N387" s="307" t="s">
        <v>423</v>
      </c>
    </row>
    <row r="388" spans="1:14">
      <c r="A388" s="299">
        <v>497</v>
      </c>
      <c r="B388" s="300">
        <v>4066</v>
      </c>
      <c r="C388" s="301" t="s">
        <v>64</v>
      </c>
      <c r="D388" s="302">
        <v>91219116</v>
      </c>
      <c r="E388" s="302">
        <v>91219116</v>
      </c>
      <c r="F388" s="301" t="s">
        <v>2474</v>
      </c>
      <c r="G388" s="300" t="s">
        <v>1629</v>
      </c>
      <c r="H388" s="308" t="s">
        <v>1567</v>
      </c>
      <c r="I388" s="300" t="s">
        <v>170</v>
      </c>
      <c r="J388" s="300" t="s">
        <v>231</v>
      </c>
      <c r="K388" s="300" t="s">
        <v>231</v>
      </c>
      <c r="L388" s="300" t="s">
        <v>145</v>
      </c>
      <c r="M388" s="300" t="s">
        <v>558</v>
      </c>
      <c r="N388" s="304" t="s">
        <v>559</v>
      </c>
    </row>
    <row r="389" spans="1:14">
      <c r="A389" s="305">
        <v>498</v>
      </c>
      <c r="B389" s="16">
        <v>4066</v>
      </c>
      <c r="C389" s="17" t="s">
        <v>64</v>
      </c>
      <c r="D389" s="306">
        <v>13953308</v>
      </c>
      <c r="E389" s="306">
        <v>13953308</v>
      </c>
      <c r="F389" s="17" t="s">
        <v>2479</v>
      </c>
      <c r="G389" s="16" t="s">
        <v>1629</v>
      </c>
      <c r="H389" s="35" t="s">
        <v>1567</v>
      </c>
      <c r="I389" s="16" t="s">
        <v>170</v>
      </c>
      <c r="J389" s="16" t="s">
        <v>293</v>
      </c>
      <c r="K389" s="16" t="s">
        <v>293</v>
      </c>
      <c r="L389" s="16" t="s">
        <v>76</v>
      </c>
      <c r="M389" s="16" t="s">
        <v>76</v>
      </c>
      <c r="N389" s="307" t="s">
        <v>76</v>
      </c>
    </row>
    <row r="390" spans="1:14">
      <c r="A390" s="299">
        <v>499</v>
      </c>
      <c r="B390" s="300">
        <v>4066</v>
      </c>
      <c r="C390" s="301" t="s">
        <v>64</v>
      </c>
      <c r="D390" s="302">
        <v>12134795</v>
      </c>
      <c r="E390" s="302">
        <v>12134795</v>
      </c>
      <c r="F390" s="301" t="s">
        <v>2484</v>
      </c>
      <c r="G390" s="300" t="s">
        <v>1629</v>
      </c>
      <c r="H390" s="308" t="s">
        <v>1567</v>
      </c>
      <c r="I390" s="300" t="s">
        <v>170</v>
      </c>
      <c r="J390" s="300" t="s">
        <v>477</v>
      </c>
      <c r="K390" s="300" t="s">
        <v>477</v>
      </c>
      <c r="L390" s="300" t="s">
        <v>478</v>
      </c>
      <c r="M390" s="300" t="s">
        <v>2486</v>
      </c>
      <c r="N390" s="304" t="s">
        <v>772</v>
      </c>
    </row>
    <row r="391" spans="1:14">
      <c r="A391" s="305">
        <v>500</v>
      </c>
      <c r="B391" s="16">
        <v>4066</v>
      </c>
      <c r="C391" s="17" t="s">
        <v>64</v>
      </c>
      <c r="D391" s="306">
        <v>79350864</v>
      </c>
      <c r="E391" s="306">
        <v>79350864</v>
      </c>
      <c r="F391" s="17" t="s">
        <v>2491</v>
      </c>
      <c r="G391" s="16" t="s">
        <v>1629</v>
      </c>
      <c r="H391" s="35" t="s">
        <v>1567</v>
      </c>
      <c r="I391" s="16" t="s">
        <v>170</v>
      </c>
      <c r="J391" s="16" t="s">
        <v>293</v>
      </c>
      <c r="K391" s="16" t="s">
        <v>293</v>
      </c>
      <c r="L391" s="16" t="s">
        <v>76</v>
      </c>
      <c r="M391" s="16" t="s">
        <v>76</v>
      </c>
      <c r="N391" s="307" t="s">
        <v>76</v>
      </c>
    </row>
    <row r="392" spans="1:14">
      <c r="A392" s="299">
        <v>501</v>
      </c>
      <c r="B392" s="300">
        <v>4066</v>
      </c>
      <c r="C392" s="301" t="s">
        <v>64</v>
      </c>
      <c r="D392" s="302">
        <v>77169170</v>
      </c>
      <c r="E392" s="302">
        <v>77169170</v>
      </c>
      <c r="F392" s="301" t="s">
        <v>2495</v>
      </c>
      <c r="G392" s="300" t="s">
        <v>1629</v>
      </c>
      <c r="H392" s="308" t="s">
        <v>1567</v>
      </c>
      <c r="I392" s="300" t="s">
        <v>170</v>
      </c>
      <c r="J392" s="300" t="s">
        <v>531</v>
      </c>
      <c r="K392" s="300" t="s">
        <v>531</v>
      </c>
      <c r="L392" s="300" t="s">
        <v>421</v>
      </c>
      <c r="M392" s="300" t="s">
        <v>422</v>
      </c>
      <c r="N392" s="304" t="s">
        <v>423</v>
      </c>
    </row>
    <row r="393" spans="1:14">
      <c r="A393" s="305">
        <v>502</v>
      </c>
      <c r="B393" s="16">
        <v>4066</v>
      </c>
      <c r="C393" s="17" t="s">
        <v>64</v>
      </c>
      <c r="D393" s="306">
        <v>98502577</v>
      </c>
      <c r="E393" s="306">
        <v>98502577</v>
      </c>
      <c r="F393" s="17" t="s">
        <v>2500</v>
      </c>
      <c r="G393" s="16" t="s">
        <v>1629</v>
      </c>
      <c r="H393" s="35" t="s">
        <v>1567</v>
      </c>
      <c r="I393" s="16" t="s">
        <v>170</v>
      </c>
      <c r="J393" s="16" t="s">
        <v>519</v>
      </c>
      <c r="K393" s="16" t="s">
        <v>519</v>
      </c>
      <c r="L393" s="16" t="s">
        <v>339</v>
      </c>
      <c r="M393" s="16" t="s">
        <v>340</v>
      </c>
      <c r="N393" s="307" t="s">
        <v>341</v>
      </c>
    </row>
    <row r="394" spans="1:14">
      <c r="A394" s="299">
        <v>503</v>
      </c>
      <c r="B394" s="300">
        <v>4066</v>
      </c>
      <c r="C394" s="301" t="s">
        <v>64</v>
      </c>
      <c r="D394" s="302">
        <v>91182165</v>
      </c>
      <c r="E394" s="302">
        <v>91182165</v>
      </c>
      <c r="F394" s="301" t="s">
        <v>2505</v>
      </c>
      <c r="G394" s="300" t="s">
        <v>1629</v>
      </c>
      <c r="H394" s="308" t="s">
        <v>1567</v>
      </c>
      <c r="I394" s="300" t="s">
        <v>170</v>
      </c>
      <c r="J394" s="300" t="s">
        <v>293</v>
      </c>
      <c r="K394" s="300" t="s">
        <v>293</v>
      </c>
      <c r="L394" s="300" t="s">
        <v>76</v>
      </c>
      <c r="M394" s="300" t="s">
        <v>76</v>
      </c>
      <c r="N394" s="304" t="s">
        <v>76</v>
      </c>
    </row>
    <row r="395" spans="1:14">
      <c r="A395" s="305">
        <v>504</v>
      </c>
      <c r="B395" s="16">
        <v>4066</v>
      </c>
      <c r="C395" s="17" t="s">
        <v>64</v>
      </c>
      <c r="D395" s="306">
        <v>88173693</v>
      </c>
      <c r="E395" s="306">
        <v>88173693</v>
      </c>
      <c r="F395" s="17" t="s">
        <v>2511</v>
      </c>
      <c r="G395" s="16" t="s">
        <v>1629</v>
      </c>
      <c r="H395" s="35" t="s">
        <v>1567</v>
      </c>
      <c r="I395" s="16" t="s">
        <v>170</v>
      </c>
      <c r="J395" s="16" t="s">
        <v>231</v>
      </c>
      <c r="K395" s="16" t="s">
        <v>231</v>
      </c>
      <c r="L395" s="16" t="s">
        <v>145</v>
      </c>
      <c r="M395" s="16" t="s">
        <v>558</v>
      </c>
      <c r="N395" s="307" t="s">
        <v>559</v>
      </c>
    </row>
    <row r="396" spans="1:14">
      <c r="A396" s="299">
        <v>505</v>
      </c>
      <c r="B396" s="300">
        <v>4066</v>
      </c>
      <c r="C396" s="301" t="s">
        <v>64</v>
      </c>
      <c r="D396" s="302">
        <v>79663194</v>
      </c>
      <c r="E396" s="302">
        <v>79663194</v>
      </c>
      <c r="F396" s="301" t="s">
        <v>2517</v>
      </c>
      <c r="G396" s="300" t="s">
        <v>1629</v>
      </c>
      <c r="H396" s="303" t="s">
        <v>1567</v>
      </c>
      <c r="I396" s="300" t="s">
        <v>181</v>
      </c>
      <c r="J396" s="300" t="s">
        <v>182</v>
      </c>
      <c r="K396" s="300" t="s">
        <v>182</v>
      </c>
      <c r="L396" s="300" t="s">
        <v>76</v>
      </c>
      <c r="M396" s="300" t="s">
        <v>76</v>
      </c>
      <c r="N396" s="304" t="s">
        <v>76</v>
      </c>
    </row>
    <row r="397" spans="1:14">
      <c r="A397" s="305">
        <v>506</v>
      </c>
      <c r="B397" s="16">
        <v>4066</v>
      </c>
      <c r="C397" s="17" t="s">
        <v>64</v>
      </c>
      <c r="D397" s="306">
        <v>92513564</v>
      </c>
      <c r="E397" s="306">
        <v>92513564</v>
      </c>
      <c r="F397" s="17" t="s">
        <v>2521</v>
      </c>
      <c r="G397" s="16" t="s">
        <v>1629</v>
      </c>
      <c r="H397" s="35" t="s">
        <v>1567</v>
      </c>
      <c r="I397" s="16" t="s">
        <v>170</v>
      </c>
      <c r="J397" s="16" t="s">
        <v>531</v>
      </c>
      <c r="K397" s="16" t="s">
        <v>531</v>
      </c>
      <c r="L397" s="16" t="s">
        <v>421</v>
      </c>
      <c r="M397" s="16" t="s">
        <v>581</v>
      </c>
      <c r="N397" s="307" t="s">
        <v>582</v>
      </c>
    </row>
    <row r="398" spans="1:14">
      <c r="A398" s="299">
        <v>507</v>
      </c>
      <c r="B398" s="300">
        <v>4066</v>
      </c>
      <c r="C398" s="301" t="s">
        <v>64</v>
      </c>
      <c r="D398" s="302">
        <v>72047191</v>
      </c>
      <c r="E398" s="302">
        <v>72047191</v>
      </c>
      <c r="F398" s="301" t="s">
        <v>2526</v>
      </c>
      <c r="G398" s="300" t="s">
        <v>1629</v>
      </c>
      <c r="H398" s="308" t="s">
        <v>1567</v>
      </c>
      <c r="I398" s="300" t="s">
        <v>170</v>
      </c>
      <c r="J398" s="300" t="s">
        <v>531</v>
      </c>
      <c r="K398" s="300" t="s">
        <v>531</v>
      </c>
      <c r="L398" s="300" t="s">
        <v>421</v>
      </c>
      <c r="M398" s="300" t="s">
        <v>581</v>
      </c>
      <c r="N398" s="304" t="s">
        <v>582</v>
      </c>
    </row>
    <row r="399" spans="1:14">
      <c r="A399" s="305">
        <v>508</v>
      </c>
      <c r="B399" s="16">
        <v>4066</v>
      </c>
      <c r="C399" s="17" t="s">
        <v>64</v>
      </c>
      <c r="D399" s="306">
        <v>79535818</v>
      </c>
      <c r="E399" s="306">
        <v>79535818</v>
      </c>
      <c r="F399" s="17" t="s">
        <v>2531</v>
      </c>
      <c r="G399" s="16" t="s">
        <v>1629</v>
      </c>
      <c r="H399" s="35" t="s">
        <v>1567</v>
      </c>
      <c r="I399" s="16" t="s">
        <v>170</v>
      </c>
      <c r="J399" s="16" t="s">
        <v>293</v>
      </c>
      <c r="K399" s="16" t="s">
        <v>293</v>
      </c>
      <c r="L399" s="16" t="s">
        <v>76</v>
      </c>
      <c r="M399" s="16" t="s">
        <v>76</v>
      </c>
      <c r="N399" s="307" t="s">
        <v>76</v>
      </c>
    </row>
    <row r="400" spans="1:14">
      <c r="A400" s="299">
        <v>509</v>
      </c>
      <c r="B400" s="300">
        <v>4066</v>
      </c>
      <c r="C400" s="301" t="s">
        <v>64</v>
      </c>
      <c r="D400" s="302">
        <v>78696034</v>
      </c>
      <c r="E400" s="302">
        <v>78696034</v>
      </c>
      <c r="F400" s="301" t="s">
        <v>2537</v>
      </c>
      <c r="G400" s="300" t="s">
        <v>1629</v>
      </c>
      <c r="H400" s="308" t="s">
        <v>1567</v>
      </c>
      <c r="I400" s="300" t="s">
        <v>170</v>
      </c>
      <c r="J400" s="300" t="s">
        <v>519</v>
      </c>
      <c r="K400" s="300" t="s">
        <v>519</v>
      </c>
      <c r="L400" s="300" t="s">
        <v>339</v>
      </c>
      <c r="M400" s="300" t="s">
        <v>630</v>
      </c>
      <c r="N400" s="304" t="s">
        <v>341</v>
      </c>
    </row>
    <row r="401" spans="1:14">
      <c r="A401" s="305">
        <v>510</v>
      </c>
      <c r="B401" s="16">
        <v>4066</v>
      </c>
      <c r="C401" s="17" t="s">
        <v>64</v>
      </c>
      <c r="D401" s="306">
        <v>8734890</v>
      </c>
      <c r="E401" s="306">
        <v>8734890</v>
      </c>
      <c r="F401" s="17" t="s">
        <v>2543</v>
      </c>
      <c r="G401" s="16" t="s">
        <v>1629</v>
      </c>
      <c r="H401" s="35" t="s">
        <v>1567</v>
      </c>
      <c r="I401" s="16" t="s">
        <v>170</v>
      </c>
      <c r="J401" s="16" t="s">
        <v>531</v>
      </c>
      <c r="K401" s="16" t="s">
        <v>531</v>
      </c>
      <c r="L401" s="16" t="s">
        <v>421</v>
      </c>
      <c r="M401" s="16" t="s">
        <v>581</v>
      </c>
      <c r="N401" s="307" t="s">
        <v>582</v>
      </c>
    </row>
    <row r="402" spans="1:14">
      <c r="A402" s="299">
        <v>511</v>
      </c>
      <c r="B402" s="300">
        <v>4066</v>
      </c>
      <c r="C402" s="301" t="s">
        <v>64</v>
      </c>
      <c r="D402" s="302">
        <v>73106921</v>
      </c>
      <c r="E402" s="302">
        <v>73106921</v>
      </c>
      <c r="F402" s="301" t="s">
        <v>2548</v>
      </c>
      <c r="G402" s="300" t="s">
        <v>1629</v>
      </c>
      <c r="H402" s="308" t="s">
        <v>1567</v>
      </c>
      <c r="I402" s="300" t="s">
        <v>170</v>
      </c>
      <c r="J402" s="300" t="s">
        <v>189</v>
      </c>
      <c r="K402" s="300" t="s">
        <v>189</v>
      </c>
      <c r="L402" s="300" t="s">
        <v>190</v>
      </c>
      <c r="M402" s="300" t="s">
        <v>191</v>
      </c>
      <c r="N402" s="304" t="s">
        <v>192</v>
      </c>
    </row>
    <row r="403" spans="1:14">
      <c r="A403" s="305">
        <v>512</v>
      </c>
      <c r="B403" s="16">
        <v>4066</v>
      </c>
      <c r="C403" s="17" t="s">
        <v>64</v>
      </c>
      <c r="D403" s="306">
        <v>78697397</v>
      </c>
      <c r="E403" s="306">
        <v>78697397</v>
      </c>
      <c r="F403" s="17" t="s">
        <v>2553</v>
      </c>
      <c r="G403" s="16" t="s">
        <v>1629</v>
      </c>
      <c r="H403" s="35" t="s">
        <v>1567</v>
      </c>
      <c r="I403" s="16" t="s">
        <v>170</v>
      </c>
      <c r="J403" s="16" t="s">
        <v>189</v>
      </c>
      <c r="K403" s="16" t="s">
        <v>189</v>
      </c>
      <c r="L403" s="16" t="s">
        <v>190</v>
      </c>
      <c r="M403" s="16" t="s">
        <v>1085</v>
      </c>
      <c r="N403" s="307" t="s">
        <v>1086</v>
      </c>
    </row>
    <row r="404" spans="1:14">
      <c r="A404" s="299">
        <v>513</v>
      </c>
      <c r="B404" s="300">
        <v>4066</v>
      </c>
      <c r="C404" s="301" t="s">
        <v>64</v>
      </c>
      <c r="D404" s="302">
        <v>4789585</v>
      </c>
      <c r="E404" s="302">
        <v>4789585</v>
      </c>
      <c r="F404" s="301" t="s">
        <v>2558</v>
      </c>
      <c r="G404" s="300" t="s">
        <v>1629</v>
      </c>
      <c r="H404" s="308" t="s">
        <v>1567</v>
      </c>
      <c r="I404" s="300" t="s">
        <v>170</v>
      </c>
      <c r="J404" s="300" t="s">
        <v>574</v>
      </c>
      <c r="K404" s="300" t="s">
        <v>574</v>
      </c>
      <c r="L404" s="300" t="s">
        <v>463</v>
      </c>
      <c r="M404" s="300" t="s">
        <v>464</v>
      </c>
      <c r="N404" s="304" t="s">
        <v>465</v>
      </c>
    </row>
    <row r="405" spans="1:14">
      <c r="A405" s="305">
        <v>514</v>
      </c>
      <c r="B405" s="16">
        <v>4066</v>
      </c>
      <c r="C405" s="17" t="s">
        <v>64</v>
      </c>
      <c r="D405" s="306">
        <v>98612516</v>
      </c>
      <c r="E405" s="306">
        <v>98612516</v>
      </c>
      <c r="F405" s="17" t="s">
        <v>2562</v>
      </c>
      <c r="G405" s="16" t="s">
        <v>1629</v>
      </c>
      <c r="H405" s="35" t="s">
        <v>1567</v>
      </c>
      <c r="I405" s="16" t="s">
        <v>170</v>
      </c>
      <c r="J405" s="16" t="s">
        <v>293</v>
      </c>
      <c r="K405" s="16" t="s">
        <v>293</v>
      </c>
      <c r="L405" s="16" t="s">
        <v>76</v>
      </c>
      <c r="M405" s="16" t="s">
        <v>76</v>
      </c>
      <c r="N405" s="307" t="s">
        <v>76</v>
      </c>
    </row>
    <row r="406" spans="1:14">
      <c r="A406" s="299">
        <v>516</v>
      </c>
      <c r="B406" s="300">
        <v>4066</v>
      </c>
      <c r="C406" s="301" t="s">
        <v>64</v>
      </c>
      <c r="D406" s="302">
        <v>70521466</v>
      </c>
      <c r="E406" s="302">
        <v>70521466</v>
      </c>
      <c r="F406" s="301" t="s">
        <v>2567</v>
      </c>
      <c r="G406" s="300" t="s">
        <v>1629</v>
      </c>
      <c r="H406" s="308" t="s">
        <v>1567</v>
      </c>
      <c r="I406" s="300" t="s">
        <v>170</v>
      </c>
      <c r="J406" s="300" t="s">
        <v>519</v>
      </c>
      <c r="K406" s="300" t="s">
        <v>519</v>
      </c>
      <c r="L406" s="300" t="s">
        <v>339</v>
      </c>
      <c r="M406" s="300" t="s">
        <v>340</v>
      </c>
      <c r="N406" s="304" t="s">
        <v>341</v>
      </c>
    </row>
    <row r="407" spans="1:14">
      <c r="A407" s="305">
        <v>517</v>
      </c>
      <c r="B407" s="16">
        <v>4066</v>
      </c>
      <c r="C407" s="17" t="s">
        <v>64</v>
      </c>
      <c r="D407" s="306">
        <v>73154451</v>
      </c>
      <c r="E407" s="306">
        <v>73154451</v>
      </c>
      <c r="F407" s="17" t="s">
        <v>2571</v>
      </c>
      <c r="G407" s="16" t="s">
        <v>1629</v>
      </c>
      <c r="H407" s="35" t="s">
        <v>1567</v>
      </c>
      <c r="I407" s="16" t="s">
        <v>170</v>
      </c>
      <c r="J407" s="16" t="s">
        <v>189</v>
      </c>
      <c r="K407" s="16" t="s">
        <v>189</v>
      </c>
      <c r="L407" s="16" t="s">
        <v>190</v>
      </c>
      <c r="M407" s="16" t="s">
        <v>2573</v>
      </c>
      <c r="N407" s="307" t="s">
        <v>192</v>
      </c>
    </row>
    <row r="408" spans="1:14">
      <c r="A408" s="299">
        <v>518</v>
      </c>
      <c r="B408" s="300">
        <v>4066</v>
      </c>
      <c r="C408" s="301" t="s">
        <v>64</v>
      </c>
      <c r="D408" s="302">
        <v>98612013</v>
      </c>
      <c r="E408" s="302">
        <v>98612013</v>
      </c>
      <c r="F408" s="301" t="s">
        <v>2578</v>
      </c>
      <c r="G408" s="300" t="s">
        <v>1629</v>
      </c>
      <c r="H408" s="308" t="s">
        <v>1567</v>
      </c>
      <c r="I408" s="300" t="s">
        <v>170</v>
      </c>
      <c r="J408" s="300" t="s">
        <v>293</v>
      </c>
      <c r="K408" s="300" t="s">
        <v>293</v>
      </c>
      <c r="L408" s="300" t="s">
        <v>76</v>
      </c>
      <c r="M408" s="300" t="s">
        <v>76</v>
      </c>
      <c r="N408" s="304" t="s">
        <v>76</v>
      </c>
    </row>
    <row r="409" spans="1:14">
      <c r="A409" s="305">
        <v>519</v>
      </c>
      <c r="B409" s="16">
        <v>4066</v>
      </c>
      <c r="C409" s="17" t="s">
        <v>64</v>
      </c>
      <c r="D409" s="306">
        <v>71932603</v>
      </c>
      <c r="E409" s="306">
        <v>71932603</v>
      </c>
      <c r="F409" s="17" t="s">
        <v>2583</v>
      </c>
      <c r="G409" s="16" t="s">
        <v>1629</v>
      </c>
      <c r="H409" s="35" t="s">
        <v>1567</v>
      </c>
      <c r="I409" s="16" t="s">
        <v>170</v>
      </c>
      <c r="J409" s="16" t="s">
        <v>519</v>
      </c>
      <c r="K409" s="16" t="s">
        <v>519</v>
      </c>
      <c r="L409" s="16" t="s">
        <v>339</v>
      </c>
      <c r="M409" s="16" t="s">
        <v>630</v>
      </c>
      <c r="N409" s="307" t="s">
        <v>341</v>
      </c>
    </row>
    <row r="410" spans="1:14">
      <c r="A410" s="299">
        <v>520</v>
      </c>
      <c r="B410" s="300">
        <v>4066</v>
      </c>
      <c r="C410" s="301" t="s">
        <v>64</v>
      </c>
      <c r="D410" s="302">
        <v>71850704</v>
      </c>
      <c r="E410" s="302">
        <v>71850704</v>
      </c>
      <c r="F410" s="301" t="s">
        <v>2588</v>
      </c>
      <c r="G410" s="300" t="s">
        <v>1629</v>
      </c>
      <c r="H410" s="308" t="s">
        <v>1567</v>
      </c>
      <c r="I410" s="300" t="s">
        <v>170</v>
      </c>
      <c r="J410" s="300" t="s">
        <v>519</v>
      </c>
      <c r="K410" s="300" t="s">
        <v>519</v>
      </c>
      <c r="L410" s="300" t="s">
        <v>339</v>
      </c>
      <c r="M410" s="300" t="s">
        <v>340</v>
      </c>
      <c r="N410" s="304" t="s">
        <v>341</v>
      </c>
    </row>
    <row r="411" spans="1:14">
      <c r="A411" s="305">
        <v>522</v>
      </c>
      <c r="B411" s="16">
        <v>4066</v>
      </c>
      <c r="C411" s="17" t="s">
        <v>64</v>
      </c>
      <c r="D411" s="306">
        <v>79436231</v>
      </c>
      <c r="E411" s="306">
        <v>79436231</v>
      </c>
      <c r="F411" s="17" t="s">
        <v>2598</v>
      </c>
      <c r="G411" s="16" t="s">
        <v>1629</v>
      </c>
      <c r="H411" s="35" t="s">
        <v>1567</v>
      </c>
      <c r="I411" s="16" t="s">
        <v>170</v>
      </c>
      <c r="J411" s="16" t="s">
        <v>293</v>
      </c>
      <c r="K411" s="16" t="s">
        <v>293</v>
      </c>
      <c r="L411" s="16" t="s">
        <v>76</v>
      </c>
      <c r="M411" s="16" t="s">
        <v>76</v>
      </c>
      <c r="N411" s="307" t="s">
        <v>76</v>
      </c>
    </row>
    <row r="412" spans="1:14">
      <c r="A412" s="299">
        <v>523</v>
      </c>
      <c r="B412" s="300">
        <v>4066</v>
      </c>
      <c r="C412" s="301" t="s">
        <v>64</v>
      </c>
      <c r="D412" s="302">
        <v>19424814</v>
      </c>
      <c r="E412" s="302">
        <v>19424814</v>
      </c>
      <c r="F412" s="301" t="s">
        <v>2603</v>
      </c>
      <c r="G412" s="300" t="s">
        <v>2605</v>
      </c>
      <c r="H412" s="308" t="s">
        <v>2606</v>
      </c>
      <c r="I412" s="300" t="s">
        <v>170</v>
      </c>
      <c r="J412" s="300" t="s">
        <v>293</v>
      </c>
      <c r="K412" s="300" t="s">
        <v>293</v>
      </c>
      <c r="L412" s="300" t="s">
        <v>76</v>
      </c>
      <c r="M412" s="300" t="s">
        <v>76</v>
      </c>
      <c r="N412" s="304" t="s">
        <v>76</v>
      </c>
    </row>
    <row r="413" spans="1:14">
      <c r="A413" s="305">
        <v>526</v>
      </c>
      <c r="B413" s="16">
        <v>4066</v>
      </c>
      <c r="C413" s="17" t="s">
        <v>64</v>
      </c>
      <c r="D413" s="306">
        <v>79040979</v>
      </c>
      <c r="E413" s="306">
        <v>79040979</v>
      </c>
      <c r="F413" s="17" t="s">
        <v>2610</v>
      </c>
      <c r="G413" s="16" t="s">
        <v>2605</v>
      </c>
      <c r="H413" s="35" t="s">
        <v>2606</v>
      </c>
      <c r="I413" s="16" t="s">
        <v>259</v>
      </c>
      <c r="J413" s="16" t="s">
        <v>1474</v>
      </c>
      <c r="K413" s="16" t="s">
        <v>1474</v>
      </c>
      <c r="L413" s="16" t="s">
        <v>76</v>
      </c>
      <c r="M413" s="16" t="s">
        <v>76</v>
      </c>
      <c r="N413" s="307" t="s">
        <v>76</v>
      </c>
    </row>
    <row r="414" spans="1:14">
      <c r="A414" s="299">
        <v>527</v>
      </c>
      <c r="B414" s="300">
        <v>4066</v>
      </c>
      <c r="C414" s="301" t="s">
        <v>64</v>
      </c>
      <c r="D414" s="302">
        <v>79428052</v>
      </c>
      <c r="E414" s="302">
        <v>79428052</v>
      </c>
      <c r="F414" s="301" t="s">
        <v>2614</v>
      </c>
      <c r="G414" s="300" t="s">
        <v>2605</v>
      </c>
      <c r="H414" s="308" t="s">
        <v>2606</v>
      </c>
      <c r="I414" s="300" t="s">
        <v>170</v>
      </c>
      <c r="J414" s="300" t="s">
        <v>293</v>
      </c>
      <c r="K414" s="300" t="s">
        <v>293</v>
      </c>
      <c r="L414" s="300" t="s">
        <v>76</v>
      </c>
      <c r="M414" s="300" t="s">
        <v>76</v>
      </c>
      <c r="N414" s="304" t="s">
        <v>76</v>
      </c>
    </row>
    <row r="415" spans="1:14">
      <c r="A415" s="305">
        <v>529</v>
      </c>
      <c r="B415" s="16">
        <v>4066</v>
      </c>
      <c r="C415" s="17" t="s">
        <v>64</v>
      </c>
      <c r="D415" s="306">
        <v>19485247</v>
      </c>
      <c r="E415" s="306">
        <v>19485247</v>
      </c>
      <c r="F415" s="17" t="s">
        <v>2619</v>
      </c>
      <c r="G415" s="16" t="s">
        <v>2621</v>
      </c>
      <c r="H415" s="35" t="s">
        <v>2606</v>
      </c>
      <c r="I415" s="16" t="s">
        <v>170</v>
      </c>
      <c r="J415" s="16" t="s">
        <v>432</v>
      </c>
      <c r="K415" s="16" t="s">
        <v>432</v>
      </c>
      <c r="L415" s="16" t="s">
        <v>433</v>
      </c>
      <c r="M415" s="16" t="s">
        <v>496</v>
      </c>
      <c r="N415" s="307" t="s">
        <v>497</v>
      </c>
    </row>
    <row r="416" spans="1:14">
      <c r="A416" s="299">
        <v>531</v>
      </c>
      <c r="B416" s="300">
        <v>4066</v>
      </c>
      <c r="C416" s="301" t="s">
        <v>64</v>
      </c>
      <c r="D416" s="302">
        <v>478628</v>
      </c>
      <c r="E416" s="302">
        <v>478628</v>
      </c>
      <c r="F416" s="301" t="s">
        <v>2626</v>
      </c>
      <c r="G416" s="300" t="s">
        <v>2621</v>
      </c>
      <c r="H416" s="308" t="s">
        <v>2606</v>
      </c>
      <c r="I416" s="300" t="s">
        <v>170</v>
      </c>
      <c r="J416" s="300" t="s">
        <v>293</v>
      </c>
      <c r="K416" s="300" t="s">
        <v>293</v>
      </c>
      <c r="L416" s="300" t="s">
        <v>76</v>
      </c>
      <c r="M416" s="300" t="s">
        <v>76</v>
      </c>
      <c r="N416" s="304" t="s">
        <v>76</v>
      </c>
    </row>
    <row r="417" spans="1:14">
      <c r="A417" s="305">
        <v>533</v>
      </c>
      <c r="B417" s="16">
        <v>4066</v>
      </c>
      <c r="C417" s="17" t="s">
        <v>64</v>
      </c>
      <c r="D417" s="306">
        <v>19404719</v>
      </c>
      <c r="E417" s="306">
        <v>19404719</v>
      </c>
      <c r="F417" s="17" t="s">
        <v>2636</v>
      </c>
      <c r="G417" s="16" t="s">
        <v>2621</v>
      </c>
      <c r="H417" s="35" t="s">
        <v>2606</v>
      </c>
      <c r="I417" s="16" t="s">
        <v>170</v>
      </c>
      <c r="J417" s="16" t="s">
        <v>293</v>
      </c>
      <c r="K417" s="16" t="s">
        <v>293</v>
      </c>
      <c r="L417" s="16" t="s">
        <v>76</v>
      </c>
      <c r="M417" s="16" t="s">
        <v>76</v>
      </c>
      <c r="N417" s="307" t="s">
        <v>76</v>
      </c>
    </row>
    <row r="418" spans="1:14">
      <c r="A418" s="299">
        <v>534</v>
      </c>
      <c r="B418" s="300">
        <v>4066</v>
      </c>
      <c r="C418" s="301" t="s">
        <v>64</v>
      </c>
      <c r="D418" s="302">
        <v>94515322</v>
      </c>
      <c r="E418" s="302">
        <v>94515322</v>
      </c>
      <c r="F418" s="301" t="s">
        <v>2641</v>
      </c>
      <c r="G418" s="300" t="s">
        <v>2621</v>
      </c>
      <c r="H418" s="308" t="s">
        <v>2606</v>
      </c>
      <c r="I418" s="300" t="s">
        <v>170</v>
      </c>
      <c r="J418" s="300" t="s">
        <v>519</v>
      </c>
      <c r="K418" s="300" t="s">
        <v>519</v>
      </c>
      <c r="L418" s="300" t="s">
        <v>339</v>
      </c>
      <c r="M418" s="300" t="s">
        <v>2643</v>
      </c>
      <c r="N418" s="304" t="s">
        <v>341</v>
      </c>
    </row>
    <row r="419" spans="1:14">
      <c r="A419" s="305">
        <v>537</v>
      </c>
      <c r="B419" s="16">
        <v>4066</v>
      </c>
      <c r="C419" s="17" t="s">
        <v>64</v>
      </c>
      <c r="D419" s="306">
        <v>79978342</v>
      </c>
      <c r="E419" s="306">
        <v>79978342</v>
      </c>
      <c r="F419" s="17" t="s">
        <v>2647</v>
      </c>
      <c r="G419" s="16" t="s">
        <v>2621</v>
      </c>
      <c r="H419" s="35" t="s">
        <v>2606</v>
      </c>
      <c r="I419" s="16" t="s">
        <v>170</v>
      </c>
      <c r="J419" s="16" t="s">
        <v>293</v>
      </c>
      <c r="K419" s="16" t="s">
        <v>293</v>
      </c>
      <c r="L419" s="16" t="s">
        <v>76</v>
      </c>
      <c r="M419" s="16" t="s">
        <v>76</v>
      </c>
      <c r="N419" s="307" t="s">
        <v>76</v>
      </c>
    </row>
    <row r="420" spans="1:14">
      <c r="A420" s="299">
        <v>539</v>
      </c>
      <c r="B420" s="300">
        <v>4066</v>
      </c>
      <c r="C420" s="301" t="s">
        <v>64</v>
      </c>
      <c r="D420" s="302">
        <v>79501887</v>
      </c>
      <c r="E420" s="302">
        <v>79501887</v>
      </c>
      <c r="F420" s="301" t="s">
        <v>2652</v>
      </c>
      <c r="G420" s="300" t="s">
        <v>2621</v>
      </c>
      <c r="H420" s="308" t="s">
        <v>2606</v>
      </c>
      <c r="I420" s="300" t="s">
        <v>170</v>
      </c>
      <c r="J420" s="300" t="s">
        <v>293</v>
      </c>
      <c r="K420" s="300" t="s">
        <v>293</v>
      </c>
      <c r="L420" s="300" t="s">
        <v>76</v>
      </c>
      <c r="M420" s="300" t="s">
        <v>76</v>
      </c>
      <c r="N420" s="304" t="s">
        <v>76</v>
      </c>
    </row>
    <row r="421" spans="1:14">
      <c r="A421" s="305">
        <v>540</v>
      </c>
      <c r="B421" s="16">
        <v>4066</v>
      </c>
      <c r="C421" s="17" t="s">
        <v>64</v>
      </c>
      <c r="D421" s="306">
        <v>79500953</v>
      </c>
      <c r="E421" s="306">
        <v>79500953</v>
      </c>
      <c r="F421" s="17" t="s">
        <v>2656</v>
      </c>
      <c r="G421" s="16" t="s">
        <v>2621</v>
      </c>
      <c r="H421" s="35" t="s">
        <v>2606</v>
      </c>
      <c r="I421" s="16" t="s">
        <v>170</v>
      </c>
      <c r="J421" s="16" t="s">
        <v>723</v>
      </c>
      <c r="K421" s="16" t="s">
        <v>723</v>
      </c>
      <c r="L421" s="16" t="s">
        <v>76</v>
      </c>
      <c r="M421" s="16" t="s">
        <v>76</v>
      </c>
      <c r="N421" s="307" t="s">
        <v>76</v>
      </c>
    </row>
    <row r="422" spans="1:14">
      <c r="A422" s="299">
        <v>542</v>
      </c>
      <c r="B422" s="300">
        <v>4066</v>
      </c>
      <c r="C422" s="301" t="s">
        <v>64</v>
      </c>
      <c r="D422" s="302">
        <v>80213520</v>
      </c>
      <c r="E422" s="302">
        <v>80213520</v>
      </c>
      <c r="F422" s="301" t="s">
        <v>2661</v>
      </c>
      <c r="G422" s="300" t="s">
        <v>2621</v>
      </c>
      <c r="H422" s="308" t="s">
        <v>2606</v>
      </c>
      <c r="I422" s="300" t="s">
        <v>170</v>
      </c>
      <c r="J422" s="300" t="s">
        <v>293</v>
      </c>
      <c r="K422" s="300" t="s">
        <v>293</v>
      </c>
      <c r="L422" s="300" t="s">
        <v>76</v>
      </c>
      <c r="M422" s="300" t="s">
        <v>76</v>
      </c>
      <c r="N422" s="304" t="s">
        <v>76</v>
      </c>
    </row>
    <row r="423" spans="1:14">
      <c r="A423" s="305">
        <v>543</v>
      </c>
      <c r="B423" s="16">
        <v>4066</v>
      </c>
      <c r="C423" s="17" t="s">
        <v>64</v>
      </c>
      <c r="D423" s="306">
        <v>91237023</v>
      </c>
      <c r="E423" s="306">
        <v>91237023</v>
      </c>
      <c r="F423" s="17" t="s">
        <v>2666</v>
      </c>
      <c r="G423" s="16" t="s">
        <v>2621</v>
      </c>
      <c r="H423" s="35" t="s">
        <v>2606</v>
      </c>
      <c r="I423" s="16" t="s">
        <v>259</v>
      </c>
      <c r="J423" s="16" t="s">
        <v>260</v>
      </c>
      <c r="K423" s="16" t="s">
        <v>260</v>
      </c>
      <c r="L423" s="16" t="s">
        <v>76</v>
      </c>
      <c r="M423" s="16" t="s">
        <v>76</v>
      </c>
      <c r="N423" s="307" t="s">
        <v>76</v>
      </c>
    </row>
    <row r="424" spans="1:14">
      <c r="A424" s="299">
        <v>544</v>
      </c>
      <c r="B424" s="300">
        <v>4066</v>
      </c>
      <c r="C424" s="301" t="s">
        <v>64</v>
      </c>
      <c r="D424" s="302">
        <v>79379302</v>
      </c>
      <c r="E424" s="302">
        <v>79379302</v>
      </c>
      <c r="F424" s="301" t="s">
        <v>2671</v>
      </c>
      <c r="G424" s="300" t="s">
        <v>2621</v>
      </c>
      <c r="H424" s="308" t="s">
        <v>2606</v>
      </c>
      <c r="I424" s="300" t="s">
        <v>170</v>
      </c>
      <c r="J424" s="300" t="s">
        <v>293</v>
      </c>
      <c r="K424" s="300" t="s">
        <v>293</v>
      </c>
      <c r="L424" s="300" t="s">
        <v>76</v>
      </c>
      <c r="M424" s="300" t="s">
        <v>76</v>
      </c>
      <c r="N424" s="304" t="s">
        <v>76</v>
      </c>
    </row>
    <row r="425" spans="1:14">
      <c r="A425" s="305">
        <v>545</v>
      </c>
      <c r="B425" s="16">
        <v>4066</v>
      </c>
      <c r="C425" s="17" t="s">
        <v>64</v>
      </c>
      <c r="D425" s="306">
        <v>80269941</v>
      </c>
      <c r="E425" s="306">
        <v>80269941</v>
      </c>
      <c r="F425" s="17" t="s">
        <v>2676</v>
      </c>
      <c r="G425" s="16" t="s">
        <v>2621</v>
      </c>
      <c r="H425" s="35" t="s">
        <v>2606</v>
      </c>
      <c r="I425" s="16" t="s">
        <v>170</v>
      </c>
      <c r="J425" s="16" t="s">
        <v>293</v>
      </c>
      <c r="K425" s="16" t="s">
        <v>293</v>
      </c>
      <c r="L425" s="16" t="s">
        <v>76</v>
      </c>
      <c r="M425" s="16" t="s">
        <v>76</v>
      </c>
      <c r="N425" s="307" t="s">
        <v>76</v>
      </c>
    </row>
    <row r="426" spans="1:14">
      <c r="A426" s="299">
        <v>546</v>
      </c>
      <c r="B426" s="300">
        <v>4066</v>
      </c>
      <c r="C426" s="301" t="s">
        <v>64</v>
      </c>
      <c r="D426" s="302">
        <v>80409280</v>
      </c>
      <c r="E426" s="302">
        <v>80409280</v>
      </c>
      <c r="F426" s="301" t="s">
        <v>2681</v>
      </c>
      <c r="G426" s="300" t="s">
        <v>2683</v>
      </c>
      <c r="H426" s="308" t="s">
        <v>2606</v>
      </c>
      <c r="I426" s="300" t="s">
        <v>170</v>
      </c>
      <c r="J426" s="300" t="s">
        <v>293</v>
      </c>
      <c r="K426" s="300" t="s">
        <v>293</v>
      </c>
      <c r="L426" s="300" t="s">
        <v>76</v>
      </c>
      <c r="M426" s="300" t="s">
        <v>76</v>
      </c>
      <c r="N426" s="304" t="s">
        <v>76</v>
      </c>
    </row>
    <row r="427" spans="1:14">
      <c r="A427" s="305">
        <v>547</v>
      </c>
      <c r="B427" s="16">
        <v>4066</v>
      </c>
      <c r="C427" s="17" t="s">
        <v>64</v>
      </c>
      <c r="D427" s="306">
        <v>79106717</v>
      </c>
      <c r="E427" s="306">
        <v>79106717</v>
      </c>
      <c r="F427" s="17" t="s">
        <v>2687</v>
      </c>
      <c r="G427" s="16" t="s">
        <v>2683</v>
      </c>
      <c r="H427" s="35" t="s">
        <v>2606</v>
      </c>
      <c r="I427" s="16" t="s">
        <v>170</v>
      </c>
      <c r="J427" s="16" t="s">
        <v>656</v>
      </c>
      <c r="K427" s="16" t="s">
        <v>656</v>
      </c>
      <c r="L427" s="16" t="s">
        <v>76</v>
      </c>
      <c r="M427" s="16" t="s">
        <v>76</v>
      </c>
      <c r="N427" s="307" t="s">
        <v>76</v>
      </c>
    </row>
    <row r="428" spans="1:14">
      <c r="A428" s="299">
        <v>548</v>
      </c>
      <c r="B428" s="300">
        <v>4066</v>
      </c>
      <c r="C428" s="301" t="s">
        <v>64</v>
      </c>
      <c r="D428" s="302">
        <v>79311547</v>
      </c>
      <c r="E428" s="302">
        <v>79311547</v>
      </c>
      <c r="F428" s="301" t="s">
        <v>2693</v>
      </c>
      <c r="G428" s="300" t="s">
        <v>2683</v>
      </c>
      <c r="H428" s="308" t="s">
        <v>2606</v>
      </c>
      <c r="I428" s="300" t="s">
        <v>170</v>
      </c>
      <c r="J428" s="300" t="s">
        <v>656</v>
      </c>
      <c r="K428" s="300" t="s">
        <v>656</v>
      </c>
      <c r="L428" s="300" t="s">
        <v>76</v>
      </c>
      <c r="M428" s="300" t="s">
        <v>76</v>
      </c>
      <c r="N428" s="304" t="s">
        <v>76</v>
      </c>
    </row>
    <row r="429" spans="1:14">
      <c r="A429" s="305">
        <v>549</v>
      </c>
      <c r="B429" s="16">
        <v>4066</v>
      </c>
      <c r="C429" s="17" t="s">
        <v>64</v>
      </c>
      <c r="D429" s="306">
        <v>7546342</v>
      </c>
      <c r="E429" s="306">
        <v>7546342</v>
      </c>
      <c r="F429" s="17" t="s">
        <v>2699</v>
      </c>
      <c r="G429" s="16" t="s">
        <v>2683</v>
      </c>
      <c r="H429" s="35" t="s">
        <v>2606</v>
      </c>
      <c r="I429" s="16" t="s">
        <v>170</v>
      </c>
      <c r="J429" s="16" t="s">
        <v>432</v>
      </c>
      <c r="K429" s="16" t="s">
        <v>432</v>
      </c>
      <c r="L429" s="16" t="s">
        <v>433</v>
      </c>
      <c r="M429" s="16" t="s">
        <v>496</v>
      </c>
      <c r="N429" s="307" t="s">
        <v>497</v>
      </c>
    </row>
    <row r="430" spans="1:14">
      <c r="A430" s="299">
        <v>550</v>
      </c>
      <c r="B430" s="300">
        <v>4066</v>
      </c>
      <c r="C430" s="301" t="s">
        <v>64</v>
      </c>
      <c r="D430" s="302">
        <v>79391167</v>
      </c>
      <c r="E430" s="302">
        <v>79391167</v>
      </c>
      <c r="F430" s="301" t="s">
        <v>2705</v>
      </c>
      <c r="G430" s="300" t="s">
        <v>2683</v>
      </c>
      <c r="H430" s="308" t="s">
        <v>2606</v>
      </c>
      <c r="I430" s="300" t="s">
        <v>170</v>
      </c>
      <c r="J430" s="300" t="s">
        <v>293</v>
      </c>
      <c r="K430" s="300" t="s">
        <v>293</v>
      </c>
      <c r="L430" s="300" t="s">
        <v>76</v>
      </c>
      <c r="M430" s="300" t="s">
        <v>76</v>
      </c>
      <c r="N430" s="304" t="s">
        <v>76</v>
      </c>
    </row>
    <row r="431" spans="1:14">
      <c r="A431" s="305">
        <v>551</v>
      </c>
      <c r="B431" s="16">
        <v>4066</v>
      </c>
      <c r="C431" s="17" t="s">
        <v>64</v>
      </c>
      <c r="D431" s="306">
        <v>1075287255</v>
      </c>
      <c r="E431" s="306">
        <v>1075287255</v>
      </c>
      <c r="F431" s="17" t="s">
        <v>2710</v>
      </c>
      <c r="G431" s="16" t="s">
        <v>2683</v>
      </c>
      <c r="H431" s="35" t="s">
        <v>2606</v>
      </c>
      <c r="I431" s="16" t="s">
        <v>170</v>
      </c>
      <c r="J431" s="16" t="s">
        <v>538</v>
      </c>
      <c r="K431" s="16" t="s">
        <v>538</v>
      </c>
      <c r="L431" s="16" t="s">
        <v>76</v>
      </c>
      <c r="M431" s="16" t="s">
        <v>76</v>
      </c>
      <c r="N431" s="307" t="s">
        <v>76</v>
      </c>
    </row>
    <row r="432" spans="1:14">
      <c r="A432" s="299">
        <v>553</v>
      </c>
      <c r="B432" s="300">
        <v>4066</v>
      </c>
      <c r="C432" s="301" t="s">
        <v>64</v>
      </c>
      <c r="D432" s="302">
        <v>80393811</v>
      </c>
      <c r="E432" s="302">
        <v>80393811</v>
      </c>
      <c r="F432" s="301" t="s">
        <v>2720</v>
      </c>
      <c r="G432" s="300" t="s">
        <v>2683</v>
      </c>
      <c r="H432" s="308" t="s">
        <v>2606</v>
      </c>
      <c r="I432" s="300" t="s">
        <v>170</v>
      </c>
      <c r="J432" s="300" t="s">
        <v>293</v>
      </c>
      <c r="K432" s="300" t="s">
        <v>293</v>
      </c>
      <c r="L432" s="300" t="s">
        <v>76</v>
      </c>
      <c r="M432" s="300" t="s">
        <v>76</v>
      </c>
      <c r="N432" s="304" t="s">
        <v>76</v>
      </c>
    </row>
    <row r="433" spans="1:14">
      <c r="A433" s="305">
        <v>554</v>
      </c>
      <c r="B433" s="16">
        <v>4066</v>
      </c>
      <c r="C433" s="17" t="s">
        <v>64</v>
      </c>
      <c r="D433" s="306">
        <v>1059914131</v>
      </c>
      <c r="E433" s="306">
        <v>1059914131</v>
      </c>
      <c r="F433" s="17" t="s">
        <v>2725</v>
      </c>
      <c r="G433" s="16" t="s">
        <v>2683</v>
      </c>
      <c r="H433" s="35" t="s">
        <v>2606</v>
      </c>
      <c r="I433" s="16" t="s">
        <v>170</v>
      </c>
      <c r="J433" s="16" t="s">
        <v>574</v>
      </c>
      <c r="K433" s="16" t="s">
        <v>574</v>
      </c>
      <c r="L433" s="16" t="s">
        <v>463</v>
      </c>
      <c r="M433" s="16" t="s">
        <v>464</v>
      </c>
      <c r="N433" s="307" t="s">
        <v>465</v>
      </c>
    </row>
    <row r="434" spans="1:14">
      <c r="A434" s="299">
        <v>555</v>
      </c>
      <c r="B434" s="300">
        <v>4066</v>
      </c>
      <c r="C434" s="301" t="s">
        <v>64</v>
      </c>
      <c r="D434" s="302">
        <v>19392417</v>
      </c>
      <c r="E434" s="302">
        <v>19392417</v>
      </c>
      <c r="F434" s="301" t="s">
        <v>2730</v>
      </c>
      <c r="G434" s="300" t="s">
        <v>2683</v>
      </c>
      <c r="H434" s="308" t="s">
        <v>2606</v>
      </c>
      <c r="I434" s="300" t="s">
        <v>170</v>
      </c>
      <c r="J434" s="300" t="s">
        <v>723</v>
      </c>
      <c r="K434" s="300" t="s">
        <v>723</v>
      </c>
      <c r="L434" s="300" t="s">
        <v>76</v>
      </c>
      <c r="M434" s="300" t="s">
        <v>76</v>
      </c>
      <c r="N434" s="304" t="s">
        <v>76</v>
      </c>
    </row>
    <row r="435" spans="1:14">
      <c r="A435" s="305">
        <v>556</v>
      </c>
      <c r="B435" s="16">
        <v>4066</v>
      </c>
      <c r="C435" s="17" t="s">
        <v>64</v>
      </c>
      <c r="D435" s="306">
        <v>3199219</v>
      </c>
      <c r="E435" s="306">
        <v>3199219</v>
      </c>
      <c r="F435" s="17" t="s">
        <v>2735</v>
      </c>
      <c r="G435" s="16" t="s">
        <v>2683</v>
      </c>
      <c r="H435" s="35" t="s">
        <v>2606</v>
      </c>
      <c r="I435" s="16" t="s">
        <v>170</v>
      </c>
      <c r="J435" s="16" t="s">
        <v>293</v>
      </c>
      <c r="K435" s="16" t="s">
        <v>293</v>
      </c>
      <c r="L435" s="16" t="s">
        <v>76</v>
      </c>
      <c r="M435" s="16" t="s">
        <v>76</v>
      </c>
      <c r="N435" s="307" t="s">
        <v>76</v>
      </c>
    </row>
    <row r="436" spans="1:14">
      <c r="A436" s="299">
        <v>557</v>
      </c>
      <c r="B436" s="300">
        <v>4066</v>
      </c>
      <c r="C436" s="301" t="s">
        <v>64</v>
      </c>
      <c r="D436" s="302">
        <v>79777728</v>
      </c>
      <c r="E436" s="302">
        <v>79777728</v>
      </c>
      <c r="F436" s="301" t="s">
        <v>2740</v>
      </c>
      <c r="G436" s="300" t="s">
        <v>2683</v>
      </c>
      <c r="H436" s="308" t="s">
        <v>2606</v>
      </c>
      <c r="I436" s="300" t="s">
        <v>170</v>
      </c>
      <c r="J436" s="300" t="s">
        <v>723</v>
      </c>
      <c r="K436" s="300" t="s">
        <v>723</v>
      </c>
      <c r="L436" s="300" t="s">
        <v>76</v>
      </c>
      <c r="M436" s="300" t="s">
        <v>76</v>
      </c>
      <c r="N436" s="304" t="s">
        <v>76</v>
      </c>
    </row>
    <row r="437" spans="1:14">
      <c r="A437" s="305">
        <v>558</v>
      </c>
      <c r="B437" s="16">
        <v>4066</v>
      </c>
      <c r="C437" s="17" t="s">
        <v>64</v>
      </c>
      <c r="D437" s="306">
        <v>79605321</v>
      </c>
      <c r="E437" s="306">
        <v>79605321</v>
      </c>
      <c r="F437" s="17" t="s">
        <v>2745</v>
      </c>
      <c r="G437" s="16" t="s">
        <v>2683</v>
      </c>
      <c r="H437" s="35" t="s">
        <v>2606</v>
      </c>
      <c r="I437" s="16" t="s">
        <v>170</v>
      </c>
      <c r="J437" s="16" t="s">
        <v>293</v>
      </c>
      <c r="K437" s="16" t="s">
        <v>293</v>
      </c>
      <c r="L437" s="16" t="s">
        <v>76</v>
      </c>
      <c r="M437" s="16" t="s">
        <v>76</v>
      </c>
      <c r="N437" s="307" t="s">
        <v>76</v>
      </c>
    </row>
    <row r="438" spans="1:14">
      <c r="A438" s="299">
        <v>559</v>
      </c>
      <c r="B438" s="300">
        <v>4066</v>
      </c>
      <c r="C438" s="301" t="s">
        <v>64</v>
      </c>
      <c r="D438" s="302">
        <v>72143425</v>
      </c>
      <c r="E438" s="302">
        <v>72143425</v>
      </c>
      <c r="F438" s="301" t="s">
        <v>2750</v>
      </c>
      <c r="G438" s="300" t="s">
        <v>2683</v>
      </c>
      <c r="H438" s="308" t="s">
        <v>2606</v>
      </c>
      <c r="I438" s="300" t="s">
        <v>170</v>
      </c>
      <c r="J438" s="300" t="s">
        <v>293</v>
      </c>
      <c r="K438" s="300" t="s">
        <v>293</v>
      </c>
      <c r="L438" s="300" t="s">
        <v>76</v>
      </c>
      <c r="M438" s="300" t="s">
        <v>76</v>
      </c>
      <c r="N438" s="304" t="s">
        <v>76</v>
      </c>
    </row>
    <row r="439" spans="1:14">
      <c r="A439" s="305">
        <v>560</v>
      </c>
      <c r="B439" s="16">
        <v>4066</v>
      </c>
      <c r="C439" s="17" t="s">
        <v>64</v>
      </c>
      <c r="D439" s="306">
        <v>79351675</v>
      </c>
      <c r="E439" s="306">
        <v>79351675</v>
      </c>
      <c r="F439" s="17" t="s">
        <v>2755</v>
      </c>
      <c r="G439" s="16" t="s">
        <v>2683</v>
      </c>
      <c r="H439" s="35" t="s">
        <v>2606</v>
      </c>
      <c r="I439" s="16" t="s">
        <v>170</v>
      </c>
      <c r="J439" s="16" t="s">
        <v>293</v>
      </c>
      <c r="K439" s="16" t="s">
        <v>293</v>
      </c>
      <c r="L439" s="16" t="s">
        <v>76</v>
      </c>
      <c r="M439" s="16" t="s">
        <v>76</v>
      </c>
      <c r="N439" s="307" t="s">
        <v>76</v>
      </c>
    </row>
    <row r="440" spans="1:14">
      <c r="A440" s="299">
        <v>561</v>
      </c>
      <c r="B440" s="300">
        <v>4066</v>
      </c>
      <c r="C440" s="301" t="s">
        <v>64</v>
      </c>
      <c r="D440" s="302">
        <v>328475</v>
      </c>
      <c r="E440" s="302">
        <v>328475</v>
      </c>
      <c r="F440" s="301" t="s">
        <v>2759</v>
      </c>
      <c r="G440" s="300" t="s">
        <v>2683</v>
      </c>
      <c r="H440" s="308" t="s">
        <v>2606</v>
      </c>
      <c r="I440" s="300" t="s">
        <v>170</v>
      </c>
      <c r="J440" s="300" t="s">
        <v>293</v>
      </c>
      <c r="K440" s="300" t="s">
        <v>293</v>
      </c>
      <c r="L440" s="300" t="s">
        <v>76</v>
      </c>
      <c r="M440" s="300" t="s">
        <v>76</v>
      </c>
      <c r="N440" s="304" t="s">
        <v>76</v>
      </c>
    </row>
    <row r="441" spans="1:14">
      <c r="A441" s="305">
        <v>564</v>
      </c>
      <c r="B441" s="16">
        <v>4066</v>
      </c>
      <c r="C441" s="17" t="s">
        <v>64</v>
      </c>
      <c r="D441" s="306">
        <v>79997421</v>
      </c>
      <c r="E441" s="306">
        <v>79997421</v>
      </c>
      <c r="F441" s="17" t="s">
        <v>2764</v>
      </c>
      <c r="G441" s="16" t="s">
        <v>2683</v>
      </c>
      <c r="H441" s="35" t="s">
        <v>2606</v>
      </c>
      <c r="I441" s="16" t="s">
        <v>170</v>
      </c>
      <c r="J441" s="16" t="s">
        <v>324</v>
      </c>
      <c r="K441" s="16" t="s">
        <v>324</v>
      </c>
      <c r="L441" s="16" t="s">
        <v>76</v>
      </c>
      <c r="M441" s="16" t="s">
        <v>76</v>
      </c>
      <c r="N441" s="307" t="s">
        <v>76</v>
      </c>
    </row>
    <row r="442" spans="1:14">
      <c r="A442" s="299">
        <v>565</v>
      </c>
      <c r="B442" s="300">
        <v>4066</v>
      </c>
      <c r="C442" s="301" t="s">
        <v>64</v>
      </c>
      <c r="D442" s="302">
        <v>3102638</v>
      </c>
      <c r="E442" s="302">
        <v>3102638</v>
      </c>
      <c r="F442" s="301" t="s">
        <v>2770</v>
      </c>
      <c r="G442" s="300" t="s">
        <v>2683</v>
      </c>
      <c r="H442" s="308" t="s">
        <v>2606</v>
      </c>
      <c r="I442" s="300" t="s">
        <v>170</v>
      </c>
      <c r="J442" s="300" t="s">
        <v>293</v>
      </c>
      <c r="K442" s="300" t="s">
        <v>293</v>
      </c>
      <c r="L442" s="300" t="s">
        <v>76</v>
      </c>
      <c r="M442" s="300" t="s">
        <v>76</v>
      </c>
      <c r="N442" s="304" t="s">
        <v>76</v>
      </c>
    </row>
    <row r="443" spans="1:14">
      <c r="A443" s="305">
        <v>566</v>
      </c>
      <c r="B443" s="16">
        <v>4066</v>
      </c>
      <c r="C443" s="17" t="s">
        <v>64</v>
      </c>
      <c r="D443" s="306">
        <v>8698359</v>
      </c>
      <c r="E443" s="306">
        <v>8698359</v>
      </c>
      <c r="F443" s="17" t="s">
        <v>2775</v>
      </c>
      <c r="G443" s="16" t="s">
        <v>2683</v>
      </c>
      <c r="H443" s="35" t="s">
        <v>2606</v>
      </c>
      <c r="I443" s="16" t="s">
        <v>170</v>
      </c>
      <c r="J443" s="16" t="s">
        <v>293</v>
      </c>
      <c r="K443" s="16" t="s">
        <v>293</v>
      </c>
      <c r="L443" s="16" t="s">
        <v>76</v>
      </c>
      <c r="M443" s="16" t="s">
        <v>76</v>
      </c>
      <c r="N443" s="307" t="s">
        <v>76</v>
      </c>
    </row>
    <row r="444" spans="1:14">
      <c r="A444" s="299">
        <v>567</v>
      </c>
      <c r="B444" s="300">
        <v>4066</v>
      </c>
      <c r="C444" s="301" t="s">
        <v>64</v>
      </c>
      <c r="D444" s="302">
        <v>6879189</v>
      </c>
      <c r="E444" s="302">
        <v>6879189</v>
      </c>
      <c r="F444" s="301" t="s">
        <v>2780</v>
      </c>
      <c r="G444" s="300" t="s">
        <v>2683</v>
      </c>
      <c r="H444" s="308" t="s">
        <v>2606</v>
      </c>
      <c r="I444" s="300" t="s">
        <v>170</v>
      </c>
      <c r="J444" s="300" t="s">
        <v>189</v>
      </c>
      <c r="K444" s="300" t="s">
        <v>189</v>
      </c>
      <c r="L444" s="300" t="s">
        <v>190</v>
      </c>
      <c r="M444" s="300" t="s">
        <v>1085</v>
      </c>
      <c r="N444" s="304" t="s">
        <v>1086</v>
      </c>
    </row>
    <row r="445" spans="1:14">
      <c r="A445" s="305">
        <v>568</v>
      </c>
      <c r="B445" s="16">
        <v>4066</v>
      </c>
      <c r="C445" s="17" t="s">
        <v>64</v>
      </c>
      <c r="D445" s="306">
        <v>2994247</v>
      </c>
      <c r="E445" s="306">
        <v>2994247</v>
      </c>
      <c r="F445" s="17" t="s">
        <v>2785</v>
      </c>
      <c r="G445" s="16" t="s">
        <v>2683</v>
      </c>
      <c r="H445" s="35" t="s">
        <v>2606</v>
      </c>
      <c r="I445" s="16" t="s">
        <v>170</v>
      </c>
      <c r="J445" s="16" t="s">
        <v>293</v>
      </c>
      <c r="K445" s="16" t="s">
        <v>293</v>
      </c>
      <c r="L445" s="16" t="s">
        <v>76</v>
      </c>
      <c r="M445" s="16" t="s">
        <v>76</v>
      </c>
      <c r="N445" s="307" t="s">
        <v>76</v>
      </c>
    </row>
    <row r="446" spans="1:14">
      <c r="A446" s="299">
        <v>569</v>
      </c>
      <c r="B446" s="300">
        <v>4066</v>
      </c>
      <c r="C446" s="301" t="s">
        <v>64</v>
      </c>
      <c r="D446" s="302">
        <v>1112479436</v>
      </c>
      <c r="E446" s="302">
        <v>1112479436</v>
      </c>
      <c r="F446" s="301" t="s">
        <v>2791</v>
      </c>
      <c r="G446" s="300" t="s">
        <v>2683</v>
      </c>
      <c r="H446" s="308" t="s">
        <v>2606</v>
      </c>
      <c r="I446" s="300" t="s">
        <v>170</v>
      </c>
      <c r="J446" s="300" t="s">
        <v>432</v>
      </c>
      <c r="K446" s="300" t="s">
        <v>432</v>
      </c>
      <c r="L446" s="300" t="s">
        <v>433</v>
      </c>
      <c r="M446" s="300" t="s">
        <v>2792</v>
      </c>
      <c r="N446" s="304" t="s">
        <v>435</v>
      </c>
    </row>
    <row r="447" spans="1:14">
      <c r="A447" s="305">
        <v>572</v>
      </c>
      <c r="B447" s="16">
        <v>4066</v>
      </c>
      <c r="C447" s="17" t="s">
        <v>64</v>
      </c>
      <c r="D447" s="306">
        <v>79886470</v>
      </c>
      <c r="E447" s="306">
        <v>79886470</v>
      </c>
      <c r="F447" s="17" t="s">
        <v>2797</v>
      </c>
      <c r="G447" s="16" t="s">
        <v>2683</v>
      </c>
      <c r="H447" s="35" t="s">
        <v>2606</v>
      </c>
      <c r="I447" s="16" t="s">
        <v>170</v>
      </c>
      <c r="J447" s="16" t="s">
        <v>293</v>
      </c>
      <c r="K447" s="16" t="s">
        <v>293</v>
      </c>
      <c r="L447" s="16" t="s">
        <v>76</v>
      </c>
      <c r="M447" s="16" t="s">
        <v>76</v>
      </c>
      <c r="N447" s="307" t="s">
        <v>76</v>
      </c>
    </row>
    <row r="448" spans="1:14">
      <c r="A448" s="299">
        <v>573</v>
      </c>
      <c r="B448" s="300">
        <v>4066</v>
      </c>
      <c r="C448" s="301" t="s">
        <v>64</v>
      </c>
      <c r="D448" s="302">
        <v>79338779</v>
      </c>
      <c r="E448" s="302">
        <v>79338779</v>
      </c>
      <c r="F448" s="301" t="s">
        <v>2802</v>
      </c>
      <c r="G448" s="300" t="s">
        <v>2683</v>
      </c>
      <c r="H448" s="308" t="s">
        <v>2606</v>
      </c>
      <c r="I448" s="300" t="s">
        <v>170</v>
      </c>
      <c r="J448" s="300" t="s">
        <v>293</v>
      </c>
      <c r="K448" s="300" t="s">
        <v>293</v>
      </c>
      <c r="L448" s="300" t="s">
        <v>76</v>
      </c>
      <c r="M448" s="300" t="s">
        <v>76</v>
      </c>
      <c r="N448" s="304" t="s">
        <v>76</v>
      </c>
    </row>
    <row r="449" spans="1:14">
      <c r="A449" s="305">
        <v>574</v>
      </c>
      <c r="B449" s="16">
        <v>4066</v>
      </c>
      <c r="C449" s="17" t="s">
        <v>64</v>
      </c>
      <c r="D449" s="306">
        <v>17352746</v>
      </c>
      <c r="E449" s="306">
        <v>17352746</v>
      </c>
      <c r="F449" s="17" t="s">
        <v>2807</v>
      </c>
      <c r="G449" s="16" t="s">
        <v>2683</v>
      </c>
      <c r="H449" s="35" t="s">
        <v>2606</v>
      </c>
      <c r="I449" s="16" t="s">
        <v>170</v>
      </c>
      <c r="J449" s="16" t="s">
        <v>293</v>
      </c>
      <c r="K449" s="16" t="s">
        <v>293</v>
      </c>
      <c r="L449" s="16" t="s">
        <v>76</v>
      </c>
      <c r="M449" s="16" t="s">
        <v>76</v>
      </c>
      <c r="N449" s="307" t="s">
        <v>76</v>
      </c>
    </row>
    <row r="450" spans="1:14">
      <c r="A450" s="299">
        <v>575</v>
      </c>
      <c r="B450" s="300">
        <v>4066</v>
      </c>
      <c r="C450" s="301" t="s">
        <v>64</v>
      </c>
      <c r="D450" s="302">
        <v>94304518</v>
      </c>
      <c r="E450" s="302">
        <v>94304518</v>
      </c>
      <c r="F450" s="301" t="s">
        <v>2812</v>
      </c>
      <c r="G450" s="300" t="s">
        <v>2683</v>
      </c>
      <c r="H450" s="308" t="s">
        <v>2606</v>
      </c>
      <c r="I450" s="300" t="s">
        <v>170</v>
      </c>
      <c r="J450" s="300" t="s">
        <v>432</v>
      </c>
      <c r="K450" s="300" t="s">
        <v>432</v>
      </c>
      <c r="L450" s="300" t="s">
        <v>433</v>
      </c>
      <c r="M450" s="300" t="s">
        <v>434</v>
      </c>
      <c r="N450" s="304" t="s">
        <v>435</v>
      </c>
    </row>
    <row r="451" spans="1:14">
      <c r="A451" s="305">
        <v>576</v>
      </c>
      <c r="B451" s="16">
        <v>4066</v>
      </c>
      <c r="C451" s="17" t="s">
        <v>64</v>
      </c>
      <c r="D451" s="306">
        <v>80407481</v>
      </c>
      <c r="E451" s="306">
        <v>80407481</v>
      </c>
      <c r="F451" s="17" t="s">
        <v>2816</v>
      </c>
      <c r="G451" s="16" t="s">
        <v>2683</v>
      </c>
      <c r="H451" s="35" t="s">
        <v>2606</v>
      </c>
      <c r="I451" s="16" t="s">
        <v>170</v>
      </c>
      <c r="J451" s="16" t="s">
        <v>293</v>
      </c>
      <c r="K451" s="16" t="s">
        <v>293</v>
      </c>
      <c r="L451" s="16" t="s">
        <v>76</v>
      </c>
      <c r="M451" s="16" t="s">
        <v>76</v>
      </c>
      <c r="N451" s="307" t="s">
        <v>76</v>
      </c>
    </row>
    <row r="452" spans="1:14">
      <c r="A452" s="299">
        <v>577</v>
      </c>
      <c r="B452" s="300">
        <v>4066</v>
      </c>
      <c r="C452" s="301" t="s">
        <v>64</v>
      </c>
      <c r="D452" s="302">
        <v>80769362</v>
      </c>
      <c r="E452" s="302">
        <v>80769362</v>
      </c>
      <c r="F452" s="301" t="s">
        <v>2820</v>
      </c>
      <c r="G452" s="300" t="s">
        <v>2683</v>
      </c>
      <c r="H452" s="308" t="s">
        <v>2606</v>
      </c>
      <c r="I452" s="300" t="s">
        <v>170</v>
      </c>
      <c r="J452" s="300" t="s">
        <v>293</v>
      </c>
      <c r="K452" s="300" t="s">
        <v>293</v>
      </c>
      <c r="L452" s="300" t="s">
        <v>76</v>
      </c>
      <c r="M452" s="300" t="s">
        <v>76</v>
      </c>
      <c r="N452" s="304" t="s">
        <v>76</v>
      </c>
    </row>
    <row r="453" spans="1:14">
      <c r="A453" s="305">
        <v>578</v>
      </c>
      <c r="B453" s="16">
        <v>4066</v>
      </c>
      <c r="C453" s="17" t="s">
        <v>64</v>
      </c>
      <c r="D453" s="306">
        <v>79361609</v>
      </c>
      <c r="E453" s="306">
        <v>79361609</v>
      </c>
      <c r="F453" s="17" t="s">
        <v>2823</v>
      </c>
      <c r="G453" s="16" t="s">
        <v>2683</v>
      </c>
      <c r="H453" s="35" t="s">
        <v>2606</v>
      </c>
      <c r="I453" s="16" t="s">
        <v>170</v>
      </c>
      <c r="J453" s="16" t="s">
        <v>293</v>
      </c>
      <c r="K453" s="16" t="s">
        <v>293</v>
      </c>
      <c r="L453" s="16" t="s">
        <v>76</v>
      </c>
      <c r="M453" s="16" t="s">
        <v>76</v>
      </c>
      <c r="N453" s="307" t="s">
        <v>76</v>
      </c>
    </row>
    <row r="454" spans="1:14">
      <c r="A454" s="299">
        <v>579</v>
      </c>
      <c r="B454" s="300">
        <v>4066</v>
      </c>
      <c r="C454" s="301" t="s">
        <v>64</v>
      </c>
      <c r="D454" s="302">
        <v>11384610</v>
      </c>
      <c r="E454" s="302">
        <v>11384610</v>
      </c>
      <c r="F454" s="301" t="s">
        <v>2828</v>
      </c>
      <c r="G454" s="300" t="s">
        <v>2683</v>
      </c>
      <c r="H454" s="308" t="s">
        <v>2606</v>
      </c>
      <c r="I454" s="300" t="s">
        <v>170</v>
      </c>
      <c r="J454" s="300" t="s">
        <v>293</v>
      </c>
      <c r="K454" s="300" t="s">
        <v>293</v>
      </c>
      <c r="L454" s="300" t="s">
        <v>76</v>
      </c>
      <c r="M454" s="300" t="s">
        <v>76</v>
      </c>
      <c r="N454" s="304" t="s">
        <v>76</v>
      </c>
    </row>
    <row r="455" spans="1:14">
      <c r="A455" s="305">
        <v>580</v>
      </c>
      <c r="B455" s="16">
        <v>4066</v>
      </c>
      <c r="C455" s="17" t="s">
        <v>64</v>
      </c>
      <c r="D455" s="306">
        <v>79304300</v>
      </c>
      <c r="E455" s="306">
        <v>79304300</v>
      </c>
      <c r="F455" s="17" t="s">
        <v>2833</v>
      </c>
      <c r="G455" s="16" t="s">
        <v>2683</v>
      </c>
      <c r="H455" s="35" t="s">
        <v>2606</v>
      </c>
      <c r="I455" s="16" t="s">
        <v>170</v>
      </c>
      <c r="J455" s="16" t="s">
        <v>293</v>
      </c>
      <c r="K455" s="16" t="s">
        <v>293</v>
      </c>
      <c r="L455" s="16" t="s">
        <v>76</v>
      </c>
      <c r="M455" s="16" t="s">
        <v>76</v>
      </c>
      <c r="N455" s="307" t="s">
        <v>76</v>
      </c>
    </row>
    <row r="456" spans="1:14">
      <c r="A456" s="299">
        <v>581</v>
      </c>
      <c r="B456" s="300">
        <v>4066</v>
      </c>
      <c r="C456" s="301" t="s">
        <v>64</v>
      </c>
      <c r="D456" s="302">
        <v>78695473</v>
      </c>
      <c r="E456" s="302">
        <v>78695473</v>
      </c>
      <c r="F456" s="301" t="s">
        <v>2839</v>
      </c>
      <c r="G456" s="300" t="s">
        <v>2683</v>
      </c>
      <c r="H456" s="308" t="s">
        <v>2606</v>
      </c>
      <c r="I456" s="300" t="s">
        <v>170</v>
      </c>
      <c r="J456" s="300" t="s">
        <v>189</v>
      </c>
      <c r="K456" s="300" t="s">
        <v>189</v>
      </c>
      <c r="L456" s="300" t="s">
        <v>190</v>
      </c>
      <c r="M456" s="300" t="s">
        <v>1085</v>
      </c>
      <c r="N456" s="304" t="s">
        <v>1086</v>
      </c>
    </row>
    <row r="457" spans="1:14">
      <c r="A457" s="305">
        <v>582</v>
      </c>
      <c r="B457" s="16">
        <v>4066</v>
      </c>
      <c r="C457" s="17" t="s">
        <v>64</v>
      </c>
      <c r="D457" s="306">
        <v>79366305</v>
      </c>
      <c r="E457" s="306">
        <v>79366305</v>
      </c>
      <c r="F457" s="17" t="s">
        <v>2844</v>
      </c>
      <c r="G457" s="16" t="s">
        <v>2683</v>
      </c>
      <c r="H457" s="35" t="s">
        <v>2606</v>
      </c>
      <c r="I457" s="16" t="s">
        <v>170</v>
      </c>
      <c r="J457" s="16" t="s">
        <v>293</v>
      </c>
      <c r="K457" s="16" t="s">
        <v>293</v>
      </c>
      <c r="L457" s="16" t="s">
        <v>76</v>
      </c>
      <c r="M457" s="16" t="s">
        <v>76</v>
      </c>
      <c r="N457" s="307" t="s">
        <v>76</v>
      </c>
    </row>
    <row r="458" spans="1:14">
      <c r="A458" s="299">
        <v>583</v>
      </c>
      <c r="B458" s="300">
        <v>4066</v>
      </c>
      <c r="C458" s="301" t="s">
        <v>64</v>
      </c>
      <c r="D458" s="302">
        <v>79374112</v>
      </c>
      <c r="E458" s="302">
        <v>79374112</v>
      </c>
      <c r="F458" s="301" t="s">
        <v>2849</v>
      </c>
      <c r="G458" s="300" t="s">
        <v>2683</v>
      </c>
      <c r="H458" s="308" t="s">
        <v>2606</v>
      </c>
      <c r="I458" s="300" t="s">
        <v>170</v>
      </c>
      <c r="J458" s="300" t="s">
        <v>293</v>
      </c>
      <c r="K458" s="300" t="s">
        <v>293</v>
      </c>
      <c r="L458" s="300" t="s">
        <v>76</v>
      </c>
      <c r="M458" s="300" t="s">
        <v>76</v>
      </c>
      <c r="N458" s="304" t="s">
        <v>76</v>
      </c>
    </row>
    <row r="459" spans="1:14">
      <c r="A459" s="305">
        <v>584</v>
      </c>
      <c r="B459" s="16">
        <v>4066</v>
      </c>
      <c r="C459" s="17" t="s">
        <v>64</v>
      </c>
      <c r="D459" s="306">
        <v>79394415</v>
      </c>
      <c r="E459" s="306">
        <v>79394415</v>
      </c>
      <c r="F459" s="17" t="s">
        <v>2852</v>
      </c>
      <c r="G459" s="16" t="s">
        <v>2683</v>
      </c>
      <c r="H459" s="35" t="s">
        <v>2606</v>
      </c>
      <c r="I459" s="16" t="s">
        <v>170</v>
      </c>
      <c r="J459" s="16" t="s">
        <v>293</v>
      </c>
      <c r="K459" s="16" t="s">
        <v>293</v>
      </c>
      <c r="L459" s="16" t="s">
        <v>76</v>
      </c>
      <c r="M459" s="16" t="s">
        <v>76</v>
      </c>
      <c r="N459" s="307" t="s">
        <v>76</v>
      </c>
    </row>
    <row r="460" spans="1:14">
      <c r="A460" s="299">
        <v>585</v>
      </c>
      <c r="B460" s="300">
        <v>4066</v>
      </c>
      <c r="C460" s="301" t="s">
        <v>64</v>
      </c>
      <c r="D460" s="302">
        <v>79855009</v>
      </c>
      <c r="E460" s="302">
        <v>79855009</v>
      </c>
      <c r="F460" s="301" t="s">
        <v>2857</v>
      </c>
      <c r="G460" s="300" t="s">
        <v>2683</v>
      </c>
      <c r="H460" s="308" t="s">
        <v>2606</v>
      </c>
      <c r="I460" s="300" t="s">
        <v>170</v>
      </c>
      <c r="J460" s="300" t="s">
        <v>723</v>
      </c>
      <c r="K460" s="300" t="s">
        <v>723</v>
      </c>
      <c r="L460" s="300" t="s">
        <v>76</v>
      </c>
      <c r="M460" s="300" t="s">
        <v>76</v>
      </c>
      <c r="N460" s="304" t="s">
        <v>76</v>
      </c>
    </row>
    <row r="461" spans="1:14">
      <c r="A461" s="305">
        <v>586</v>
      </c>
      <c r="B461" s="16">
        <v>4066</v>
      </c>
      <c r="C461" s="17" t="s">
        <v>64</v>
      </c>
      <c r="D461" s="306">
        <v>79352276</v>
      </c>
      <c r="E461" s="306">
        <v>79352276</v>
      </c>
      <c r="F461" s="17" t="s">
        <v>2862</v>
      </c>
      <c r="G461" s="16" t="s">
        <v>2683</v>
      </c>
      <c r="H461" s="35" t="s">
        <v>2606</v>
      </c>
      <c r="I461" s="16" t="s">
        <v>170</v>
      </c>
      <c r="J461" s="16" t="s">
        <v>293</v>
      </c>
      <c r="K461" s="16" t="s">
        <v>293</v>
      </c>
      <c r="L461" s="16" t="s">
        <v>76</v>
      </c>
      <c r="M461" s="16" t="s">
        <v>76</v>
      </c>
      <c r="N461" s="307" t="s">
        <v>76</v>
      </c>
    </row>
    <row r="462" spans="1:14">
      <c r="A462" s="299">
        <v>587</v>
      </c>
      <c r="B462" s="300">
        <v>4066</v>
      </c>
      <c r="C462" s="301" t="s">
        <v>64</v>
      </c>
      <c r="D462" s="302">
        <v>1063279051</v>
      </c>
      <c r="E462" s="302">
        <v>1063279051</v>
      </c>
      <c r="F462" s="301" t="s">
        <v>2866</v>
      </c>
      <c r="G462" s="300" t="s">
        <v>2683</v>
      </c>
      <c r="H462" s="308" t="s">
        <v>2606</v>
      </c>
      <c r="I462" s="300" t="s">
        <v>170</v>
      </c>
      <c r="J462" s="300" t="s">
        <v>189</v>
      </c>
      <c r="K462" s="300" t="s">
        <v>189</v>
      </c>
      <c r="L462" s="300" t="s">
        <v>190</v>
      </c>
      <c r="M462" s="300" t="s">
        <v>1085</v>
      </c>
      <c r="N462" s="304" t="s">
        <v>1086</v>
      </c>
    </row>
    <row r="463" spans="1:14">
      <c r="A463" s="305">
        <v>588</v>
      </c>
      <c r="B463" s="16">
        <v>4066</v>
      </c>
      <c r="C463" s="17" t="s">
        <v>64</v>
      </c>
      <c r="D463" s="306">
        <v>19276939</v>
      </c>
      <c r="E463" s="306">
        <v>19276939</v>
      </c>
      <c r="F463" s="17" t="s">
        <v>2871</v>
      </c>
      <c r="G463" s="16" t="s">
        <v>2683</v>
      </c>
      <c r="H463" s="35" t="s">
        <v>2606</v>
      </c>
      <c r="I463" s="16" t="s">
        <v>170</v>
      </c>
      <c r="J463" s="16" t="s">
        <v>293</v>
      </c>
      <c r="K463" s="16" t="s">
        <v>293</v>
      </c>
      <c r="L463" s="16" t="s">
        <v>76</v>
      </c>
      <c r="M463" s="16" t="s">
        <v>76</v>
      </c>
      <c r="N463" s="307" t="s">
        <v>76</v>
      </c>
    </row>
    <row r="464" spans="1:14">
      <c r="A464" s="299">
        <v>590</v>
      </c>
      <c r="B464" s="300">
        <v>4066</v>
      </c>
      <c r="C464" s="301" t="s">
        <v>112</v>
      </c>
      <c r="D464" s="302">
        <v>52064942</v>
      </c>
      <c r="E464" s="302">
        <v>52064942</v>
      </c>
      <c r="F464" s="301" t="s">
        <v>2880</v>
      </c>
      <c r="G464" s="300" t="s">
        <v>258</v>
      </c>
      <c r="H464" s="303" t="s">
        <v>130</v>
      </c>
      <c r="I464" s="300" t="s">
        <v>181</v>
      </c>
      <c r="J464" s="300" t="s">
        <v>305</v>
      </c>
      <c r="K464" s="300" t="s">
        <v>305</v>
      </c>
      <c r="L464" s="300" t="s">
        <v>76</v>
      </c>
      <c r="M464" s="300" t="s">
        <v>76</v>
      </c>
      <c r="N464" s="304" t="s">
        <v>76</v>
      </c>
    </row>
    <row r="465" spans="1:14">
      <c r="A465" s="305">
        <v>591</v>
      </c>
      <c r="B465" s="16">
        <v>4066</v>
      </c>
      <c r="C465" s="17" t="s">
        <v>64</v>
      </c>
      <c r="D465" s="306">
        <v>91291117</v>
      </c>
      <c r="E465" s="306">
        <v>91291117</v>
      </c>
      <c r="F465" s="17" t="s">
        <v>2885</v>
      </c>
      <c r="G465" s="16" t="s">
        <v>525</v>
      </c>
      <c r="H465" s="35" t="s">
        <v>455</v>
      </c>
      <c r="I465" s="16" t="s">
        <v>259</v>
      </c>
      <c r="J465" s="16" t="s">
        <v>1474</v>
      </c>
      <c r="K465" s="16" t="s">
        <v>1474</v>
      </c>
      <c r="L465" s="16" t="s">
        <v>76</v>
      </c>
      <c r="M465" s="16" t="s">
        <v>76</v>
      </c>
      <c r="N465" s="307" t="s">
        <v>76</v>
      </c>
    </row>
    <row r="466" spans="1:14">
      <c r="A466" s="299">
        <v>592</v>
      </c>
      <c r="B466" s="300">
        <v>4066</v>
      </c>
      <c r="C466" s="301" t="s">
        <v>64</v>
      </c>
      <c r="D466" s="302">
        <v>79545058</v>
      </c>
      <c r="E466" s="302">
        <v>79545058</v>
      </c>
      <c r="F466" s="301" t="s">
        <v>2892</v>
      </c>
      <c r="G466" s="300" t="s">
        <v>2683</v>
      </c>
      <c r="H466" s="308" t="s">
        <v>2606</v>
      </c>
      <c r="I466" s="300" t="s">
        <v>170</v>
      </c>
      <c r="J466" s="300" t="s">
        <v>293</v>
      </c>
      <c r="K466" s="300" t="s">
        <v>293</v>
      </c>
      <c r="L466" s="300" t="s">
        <v>76</v>
      </c>
      <c r="M466" s="300" t="s">
        <v>76</v>
      </c>
      <c r="N466" s="304" t="s">
        <v>76</v>
      </c>
    </row>
    <row r="467" spans="1:14">
      <c r="A467" s="305">
        <v>594</v>
      </c>
      <c r="B467" s="16">
        <v>4066</v>
      </c>
      <c r="C467" s="17" t="s">
        <v>64</v>
      </c>
      <c r="D467" s="306">
        <v>7697384</v>
      </c>
      <c r="E467" s="306">
        <v>7697384</v>
      </c>
      <c r="F467" s="17" t="s">
        <v>2897</v>
      </c>
      <c r="G467" s="16" t="s">
        <v>525</v>
      </c>
      <c r="H467" s="35" t="s">
        <v>455</v>
      </c>
      <c r="I467" s="16" t="s">
        <v>170</v>
      </c>
      <c r="J467" s="16" t="s">
        <v>351</v>
      </c>
      <c r="K467" s="16" t="s">
        <v>351</v>
      </c>
      <c r="L467" s="16" t="s">
        <v>76</v>
      </c>
      <c r="M467" s="16" t="s">
        <v>76</v>
      </c>
      <c r="N467" s="307" t="s">
        <v>76</v>
      </c>
    </row>
    <row r="468" spans="1:14">
      <c r="A468" s="299">
        <v>595</v>
      </c>
      <c r="B468" s="300">
        <v>4066</v>
      </c>
      <c r="C468" s="301" t="s">
        <v>64</v>
      </c>
      <c r="D468" s="302">
        <v>93130848</v>
      </c>
      <c r="E468" s="302">
        <v>93130848</v>
      </c>
      <c r="F468" s="301" t="s">
        <v>2902</v>
      </c>
      <c r="G468" s="300" t="s">
        <v>603</v>
      </c>
      <c r="H468" s="308" t="s">
        <v>455</v>
      </c>
      <c r="I468" s="300" t="s">
        <v>170</v>
      </c>
      <c r="J468" s="300" t="s">
        <v>351</v>
      </c>
      <c r="K468" s="300" t="s">
        <v>351</v>
      </c>
      <c r="L468" s="300" t="s">
        <v>76</v>
      </c>
      <c r="M468" s="300" t="s">
        <v>76</v>
      </c>
      <c r="N468" s="304" t="s">
        <v>76</v>
      </c>
    </row>
    <row r="469" spans="1:14">
      <c r="A469" s="305">
        <v>596</v>
      </c>
      <c r="B469" s="16">
        <v>4066</v>
      </c>
      <c r="C469" s="17" t="s">
        <v>112</v>
      </c>
      <c r="D469" s="306">
        <v>1033766026</v>
      </c>
      <c r="E469" s="306">
        <v>1033766026</v>
      </c>
      <c r="F469" s="17" t="s">
        <v>2908</v>
      </c>
      <c r="G469" s="16" t="s">
        <v>251</v>
      </c>
      <c r="H469" s="35" t="s">
        <v>130</v>
      </c>
      <c r="I469" s="16" t="s">
        <v>2910</v>
      </c>
      <c r="J469" s="16" t="s">
        <v>2910</v>
      </c>
      <c r="K469" s="16" t="s">
        <v>2911</v>
      </c>
      <c r="L469" s="16" t="s">
        <v>76</v>
      </c>
      <c r="M469" s="16" t="s">
        <v>76</v>
      </c>
      <c r="N469" s="307" t="s">
        <v>76</v>
      </c>
    </row>
    <row r="470" spans="1:14">
      <c r="A470" s="299">
        <v>600</v>
      </c>
      <c r="B470" s="300">
        <v>4066</v>
      </c>
      <c r="C470" s="301" t="s">
        <v>64</v>
      </c>
      <c r="D470" s="302">
        <v>74182685</v>
      </c>
      <c r="E470" s="302">
        <v>74182685</v>
      </c>
      <c r="F470" s="301" t="s">
        <v>2925</v>
      </c>
      <c r="G470" s="300" t="s">
        <v>603</v>
      </c>
      <c r="H470" s="303" t="s">
        <v>455</v>
      </c>
      <c r="I470" s="300" t="s">
        <v>181</v>
      </c>
      <c r="J470" s="300" t="s">
        <v>338</v>
      </c>
      <c r="K470" s="300" t="s">
        <v>338</v>
      </c>
      <c r="L470" s="300" t="s">
        <v>76</v>
      </c>
      <c r="M470" s="300" t="s">
        <v>76</v>
      </c>
      <c r="N470" s="304" t="s">
        <v>76</v>
      </c>
    </row>
    <row r="471" spans="1:14">
      <c r="A471" s="305">
        <v>603</v>
      </c>
      <c r="B471" s="16">
        <v>4066</v>
      </c>
      <c r="C471" s="17" t="s">
        <v>64</v>
      </c>
      <c r="D471" s="306">
        <v>6775770</v>
      </c>
      <c r="E471" s="306">
        <v>6775770</v>
      </c>
      <c r="F471" s="17" t="s">
        <v>2930</v>
      </c>
      <c r="G471" s="16" t="s">
        <v>982</v>
      </c>
      <c r="H471" s="35" t="s">
        <v>983</v>
      </c>
      <c r="I471" s="16" t="s">
        <v>170</v>
      </c>
      <c r="J471" s="16" t="s">
        <v>416</v>
      </c>
      <c r="K471" s="16" t="s">
        <v>416</v>
      </c>
      <c r="L471" s="16" t="s">
        <v>76</v>
      </c>
      <c r="M471" s="16" t="s">
        <v>76</v>
      </c>
      <c r="N471" s="307" t="s">
        <v>76</v>
      </c>
    </row>
    <row r="472" spans="1:14">
      <c r="A472" s="299">
        <v>604</v>
      </c>
      <c r="B472" s="300">
        <v>4066</v>
      </c>
      <c r="C472" s="301" t="s">
        <v>112</v>
      </c>
      <c r="D472" s="302">
        <v>52859286</v>
      </c>
      <c r="E472" s="302">
        <v>52859286</v>
      </c>
      <c r="F472" s="301" t="s">
        <v>2935</v>
      </c>
      <c r="G472" s="300" t="s">
        <v>603</v>
      </c>
      <c r="H472" s="308" t="s">
        <v>455</v>
      </c>
      <c r="I472" s="300" t="s">
        <v>159</v>
      </c>
      <c r="J472" s="300" t="s">
        <v>2937</v>
      </c>
      <c r="K472" s="300" t="s">
        <v>2937</v>
      </c>
      <c r="L472" s="300" t="s">
        <v>76</v>
      </c>
      <c r="M472" s="300" t="s">
        <v>76</v>
      </c>
      <c r="N472" s="304" t="s">
        <v>76</v>
      </c>
    </row>
    <row r="473" spans="1:14">
      <c r="A473" s="305">
        <v>605</v>
      </c>
      <c r="B473" s="16">
        <v>4066</v>
      </c>
      <c r="C473" s="17" t="s">
        <v>64</v>
      </c>
      <c r="D473" s="306">
        <v>94460159</v>
      </c>
      <c r="E473" s="306">
        <v>94460159</v>
      </c>
      <c r="F473" s="17" t="s">
        <v>2942</v>
      </c>
      <c r="G473" s="16" t="s">
        <v>822</v>
      </c>
      <c r="H473" s="35" t="s">
        <v>455</v>
      </c>
      <c r="I473" s="16" t="s">
        <v>170</v>
      </c>
      <c r="J473" s="16" t="s">
        <v>432</v>
      </c>
      <c r="K473" s="16" t="s">
        <v>432</v>
      </c>
      <c r="L473" s="16" t="s">
        <v>433</v>
      </c>
      <c r="M473" s="16" t="s">
        <v>434</v>
      </c>
      <c r="N473" s="307" t="s">
        <v>435</v>
      </c>
    </row>
    <row r="474" spans="1:14">
      <c r="A474" s="299">
        <v>607</v>
      </c>
      <c r="B474" s="300">
        <v>4066</v>
      </c>
      <c r="C474" s="301" t="s">
        <v>112</v>
      </c>
      <c r="D474" s="302">
        <v>40325843</v>
      </c>
      <c r="E474" s="302">
        <v>40325843</v>
      </c>
      <c r="F474" s="301" t="s">
        <v>2945</v>
      </c>
      <c r="G474" s="300" t="s">
        <v>822</v>
      </c>
      <c r="H474" s="308" t="s">
        <v>455</v>
      </c>
      <c r="I474" s="300" t="s">
        <v>170</v>
      </c>
      <c r="J474" s="300" t="s">
        <v>293</v>
      </c>
      <c r="K474" s="300" t="s">
        <v>293</v>
      </c>
      <c r="L474" s="300" t="s">
        <v>76</v>
      </c>
      <c r="M474" s="300" t="s">
        <v>76</v>
      </c>
      <c r="N474" s="304" t="s">
        <v>76</v>
      </c>
    </row>
    <row r="475" spans="1:14">
      <c r="A475" s="305">
        <v>608</v>
      </c>
      <c r="B475" s="16">
        <v>4066</v>
      </c>
      <c r="C475" s="17" t="s">
        <v>64</v>
      </c>
      <c r="D475" s="306">
        <v>79424615</v>
      </c>
      <c r="E475" s="306">
        <v>79424615</v>
      </c>
      <c r="F475" s="17" t="s">
        <v>2951</v>
      </c>
      <c r="G475" s="16" t="s">
        <v>2952</v>
      </c>
      <c r="H475" s="35" t="s">
        <v>116</v>
      </c>
      <c r="I475" s="16" t="s">
        <v>259</v>
      </c>
      <c r="J475" s="16" t="s">
        <v>1583</v>
      </c>
      <c r="K475" s="16" t="s">
        <v>1583</v>
      </c>
      <c r="L475" s="16" t="s">
        <v>76</v>
      </c>
      <c r="M475" s="16" t="s">
        <v>76</v>
      </c>
      <c r="N475" s="307" t="s">
        <v>76</v>
      </c>
    </row>
    <row r="476" spans="1:14">
      <c r="A476" s="299">
        <v>610</v>
      </c>
      <c r="B476" s="300">
        <v>4066</v>
      </c>
      <c r="C476" s="301" t="s">
        <v>112</v>
      </c>
      <c r="D476" s="302">
        <v>20370319</v>
      </c>
      <c r="E476" s="302">
        <v>20370319</v>
      </c>
      <c r="F476" s="301" t="s">
        <v>2966</v>
      </c>
      <c r="G476" s="300" t="s">
        <v>2968</v>
      </c>
      <c r="H476" s="308" t="s">
        <v>116</v>
      </c>
      <c r="I476" s="300" t="s">
        <v>170</v>
      </c>
      <c r="J476" s="300" t="s">
        <v>293</v>
      </c>
      <c r="K476" s="300" t="s">
        <v>293</v>
      </c>
      <c r="L476" s="300" t="s">
        <v>76</v>
      </c>
      <c r="M476" s="300" t="s">
        <v>76</v>
      </c>
      <c r="N476" s="304" t="s">
        <v>76</v>
      </c>
    </row>
    <row r="477" spans="1:14">
      <c r="A477" s="305">
        <v>616</v>
      </c>
      <c r="B477" s="16">
        <v>4066</v>
      </c>
      <c r="C477" s="17" t="s">
        <v>64</v>
      </c>
      <c r="D477" s="306">
        <v>1233889464</v>
      </c>
      <c r="E477" s="306">
        <v>1233889464</v>
      </c>
      <c r="F477" s="17" t="s">
        <v>2973</v>
      </c>
      <c r="G477" s="16" t="s">
        <v>2975</v>
      </c>
      <c r="H477" s="21" t="s">
        <v>917</v>
      </c>
      <c r="I477" s="16" t="s">
        <v>181</v>
      </c>
      <c r="J477" s="16" t="s">
        <v>338</v>
      </c>
      <c r="K477" s="16" t="s">
        <v>338</v>
      </c>
      <c r="L477" s="16" t="s">
        <v>76</v>
      </c>
      <c r="M477" s="16" t="s">
        <v>76</v>
      </c>
      <c r="N477" s="307" t="s">
        <v>76</v>
      </c>
    </row>
    <row r="478" spans="1:14">
      <c r="A478" s="299">
        <v>617</v>
      </c>
      <c r="B478" s="300">
        <v>4066</v>
      </c>
      <c r="C478" s="301" t="s">
        <v>112</v>
      </c>
      <c r="D478" s="302">
        <v>66660008</v>
      </c>
      <c r="E478" s="302">
        <v>66660008</v>
      </c>
      <c r="F478" s="301" t="s">
        <v>2980</v>
      </c>
      <c r="G478" s="300" t="s">
        <v>916</v>
      </c>
      <c r="H478" s="308" t="s">
        <v>917</v>
      </c>
      <c r="I478" s="300" t="s">
        <v>170</v>
      </c>
      <c r="J478" s="300" t="s">
        <v>432</v>
      </c>
      <c r="K478" s="300" t="s">
        <v>432</v>
      </c>
      <c r="L478" s="300" t="s">
        <v>433</v>
      </c>
      <c r="M478" s="300" t="s">
        <v>434</v>
      </c>
      <c r="N478" s="304" t="s">
        <v>435</v>
      </c>
    </row>
    <row r="479" spans="1:14">
      <c r="A479" s="305">
        <v>618</v>
      </c>
      <c r="B479" s="16">
        <v>4066</v>
      </c>
      <c r="C479" s="17" t="s">
        <v>112</v>
      </c>
      <c r="D479" s="306">
        <v>60399761</v>
      </c>
      <c r="E479" s="306">
        <v>60399761</v>
      </c>
      <c r="F479" s="17" t="s">
        <v>2986</v>
      </c>
      <c r="G479" s="16" t="s">
        <v>916</v>
      </c>
      <c r="H479" s="35" t="s">
        <v>917</v>
      </c>
      <c r="I479" s="16" t="s">
        <v>170</v>
      </c>
      <c r="J479" s="16" t="s">
        <v>231</v>
      </c>
      <c r="K479" s="16" t="s">
        <v>231</v>
      </c>
      <c r="L479" s="16" t="s">
        <v>145</v>
      </c>
      <c r="M479" s="16" t="s">
        <v>146</v>
      </c>
      <c r="N479" s="307" t="s">
        <v>147</v>
      </c>
    </row>
    <row r="480" spans="1:14">
      <c r="A480" s="299">
        <v>619</v>
      </c>
      <c r="B480" s="300">
        <v>4066</v>
      </c>
      <c r="C480" s="301" t="s">
        <v>64</v>
      </c>
      <c r="D480" s="302">
        <v>3140602</v>
      </c>
      <c r="E480" s="302">
        <v>3140602</v>
      </c>
      <c r="F480" s="301" t="s">
        <v>2991</v>
      </c>
      <c r="G480" s="300" t="s">
        <v>1629</v>
      </c>
      <c r="H480" s="308" t="s">
        <v>1567</v>
      </c>
      <c r="I480" s="300" t="s">
        <v>259</v>
      </c>
      <c r="J480" s="300" t="s">
        <v>2992</v>
      </c>
      <c r="K480" s="300" t="s">
        <v>2992</v>
      </c>
      <c r="L480" s="300" t="s">
        <v>76</v>
      </c>
      <c r="M480" s="300" t="s">
        <v>76</v>
      </c>
      <c r="N480" s="304" t="s">
        <v>76</v>
      </c>
    </row>
    <row r="481" spans="1:14">
      <c r="A481" s="305">
        <v>620</v>
      </c>
      <c r="B481" s="16">
        <v>4066</v>
      </c>
      <c r="C481" s="17" t="s">
        <v>64</v>
      </c>
      <c r="D481" s="306">
        <v>88179254</v>
      </c>
      <c r="E481" s="306">
        <v>88179254</v>
      </c>
      <c r="F481" s="17" t="s">
        <v>2999</v>
      </c>
      <c r="G481" s="16" t="s">
        <v>1629</v>
      </c>
      <c r="H481" s="35" t="s">
        <v>1567</v>
      </c>
      <c r="I481" s="16" t="s">
        <v>170</v>
      </c>
      <c r="J481" s="16" t="s">
        <v>231</v>
      </c>
      <c r="K481" s="16" t="s">
        <v>231</v>
      </c>
      <c r="L481" s="16" t="s">
        <v>145</v>
      </c>
      <c r="M481" s="16" t="s">
        <v>146</v>
      </c>
      <c r="N481" s="307" t="s">
        <v>147</v>
      </c>
    </row>
    <row r="482" spans="1:14">
      <c r="A482" s="299">
        <v>621</v>
      </c>
      <c r="B482" s="300">
        <v>4066</v>
      </c>
      <c r="C482" s="301" t="s">
        <v>64</v>
      </c>
      <c r="D482" s="302">
        <v>93373241</v>
      </c>
      <c r="E482" s="302">
        <v>93373241</v>
      </c>
      <c r="F482" s="301" t="s">
        <v>3005</v>
      </c>
      <c r="G482" s="300" t="s">
        <v>358</v>
      </c>
      <c r="H482" s="308" t="s">
        <v>284</v>
      </c>
      <c r="I482" s="300" t="s">
        <v>170</v>
      </c>
      <c r="J482" s="300" t="s">
        <v>324</v>
      </c>
      <c r="K482" s="300" t="s">
        <v>324</v>
      </c>
      <c r="L482" s="300" t="s">
        <v>76</v>
      </c>
      <c r="M482" s="300" t="s">
        <v>76</v>
      </c>
      <c r="N482" s="304" t="s">
        <v>76</v>
      </c>
    </row>
    <row r="483" spans="1:14">
      <c r="A483" s="305">
        <v>622</v>
      </c>
      <c r="B483" s="16">
        <v>4066</v>
      </c>
      <c r="C483" s="17" t="s">
        <v>64</v>
      </c>
      <c r="D483" s="306">
        <v>6773199</v>
      </c>
      <c r="E483" s="306">
        <v>6773199</v>
      </c>
      <c r="F483" s="17" t="s">
        <v>3011</v>
      </c>
      <c r="G483" s="16" t="s">
        <v>139</v>
      </c>
      <c r="H483" s="35" t="s">
        <v>140</v>
      </c>
      <c r="I483" s="16" t="s">
        <v>170</v>
      </c>
      <c r="J483" s="16" t="s">
        <v>351</v>
      </c>
      <c r="K483" s="16" t="s">
        <v>351</v>
      </c>
      <c r="L483" s="16" t="s">
        <v>76</v>
      </c>
      <c r="M483" s="16" t="s">
        <v>76</v>
      </c>
      <c r="N483" s="307" t="s">
        <v>76</v>
      </c>
    </row>
    <row r="484" spans="1:14">
      <c r="A484" s="299">
        <v>624</v>
      </c>
      <c r="B484" s="300">
        <v>4066</v>
      </c>
      <c r="C484" s="301" t="s">
        <v>112</v>
      </c>
      <c r="D484" s="302">
        <v>49743899</v>
      </c>
      <c r="E484" s="302">
        <v>49743899</v>
      </c>
      <c r="F484" s="301" t="s">
        <v>3023</v>
      </c>
      <c r="G484" s="300" t="s">
        <v>139</v>
      </c>
      <c r="H484" s="308" t="s">
        <v>140</v>
      </c>
      <c r="I484" s="300" t="s">
        <v>170</v>
      </c>
      <c r="J484" s="300" t="s">
        <v>531</v>
      </c>
      <c r="K484" s="300" t="s">
        <v>531</v>
      </c>
      <c r="L484" s="300" t="s">
        <v>421</v>
      </c>
      <c r="M484" s="300" t="s">
        <v>422</v>
      </c>
      <c r="N484" s="304" t="s">
        <v>423</v>
      </c>
    </row>
    <row r="485" spans="1:14">
      <c r="A485" s="305">
        <v>625</v>
      </c>
      <c r="B485" s="16">
        <v>4066</v>
      </c>
      <c r="C485" s="17" t="s">
        <v>64</v>
      </c>
      <c r="D485" s="306">
        <v>79117370</v>
      </c>
      <c r="E485" s="306">
        <v>79117370</v>
      </c>
      <c r="F485" s="17" t="s">
        <v>3029</v>
      </c>
      <c r="G485" s="16" t="s">
        <v>139</v>
      </c>
      <c r="H485" s="35" t="s">
        <v>140</v>
      </c>
      <c r="I485" s="16" t="s">
        <v>259</v>
      </c>
      <c r="J485" s="16" t="s">
        <v>331</v>
      </c>
      <c r="K485" s="16" t="s">
        <v>331</v>
      </c>
      <c r="L485" s="16" t="s">
        <v>76</v>
      </c>
      <c r="M485" s="16" t="s">
        <v>76</v>
      </c>
      <c r="N485" s="307" t="s">
        <v>76</v>
      </c>
    </row>
    <row r="486" spans="1:14">
      <c r="A486" s="299">
        <v>626</v>
      </c>
      <c r="B486" s="300">
        <v>4066</v>
      </c>
      <c r="C486" s="301" t="s">
        <v>64</v>
      </c>
      <c r="D486" s="302">
        <v>79788598</v>
      </c>
      <c r="E486" s="302">
        <v>79788598</v>
      </c>
      <c r="F486" s="301" t="s">
        <v>3034</v>
      </c>
      <c r="G486" s="300" t="s">
        <v>139</v>
      </c>
      <c r="H486" s="308" t="s">
        <v>140</v>
      </c>
      <c r="I486" s="300" t="s">
        <v>259</v>
      </c>
      <c r="J486" s="300" t="s">
        <v>1331</v>
      </c>
      <c r="K486" s="300" t="s">
        <v>1331</v>
      </c>
      <c r="L486" s="300" t="s">
        <v>76</v>
      </c>
      <c r="M486" s="300" t="s">
        <v>76</v>
      </c>
      <c r="N486" s="304" t="s">
        <v>76</v>
      </c>
    </row>
    <row r="487" spans="1:14">
      <c r="A487" s="305">
        <v>627</v>
      </c>
      <c r="B487" s="16">
        <v>4066</v>
      </c>
      <c r="C487" s="17" t="s">
        <v>64</v>
      </c>
      <c r="D487" s="306">
        <v>1102812336</v>
      </c>
      <c r="E487" s="306">
        <v>1102812336</v>
      </c>
      <c r="F487" s="17" t="s">
        <v>3039</v>
      </c>
      <c r="G487" s="16" t="s">
        <v>139</v>
      </c>
      <c r="H487" s="35" t="s">
        <v>140</v>
      </c>
      <c r="I487" s="16" t="s">
        <v>259</v>
      </c>
      <c r="J487" s="16" t="s">
        <v>984</v>
      </c>
      <c r="K487" s="16" t="s">
        <v>984</v>
      </c>
      <c r="L487" s="16" t="s">
        <v>76</v>
      </c>
      <c r="M487" s="16" t="s">
        <v>76</v>
      </c>
      <c r="N487" s="307" t="s">
        <v>76</v>
      </c>
    </row>
    <row r="488" spans="1:14">
      <c r="A488" s="299">
        <v>628</v>
      </c>
      <c r="B488" s="300">
        <v>4066</v>
      </c>
      <c r="C488" s="310" t="s">
        <v>64</v>
      </c>
      <c r="D488" s="302">
        <v>79584543</v>
      </c>
      <c r="E488" s="302">
        <v>79584543</v>
      </c>
      <c r="F488" s="301" t="s">
        <v>3046</v>
      </c>
      <c r="G488" s="300" t="s">
        <v>487</v>
      </c>
      <c r="H488" s="308" t="s">
        <v>455</v>
      </c>
      <c r="I488" s="300" t="s">
        <v>170</v>
      </c>
      <c r="J488" s="300" t="s">
        <v>519</v>
      </c>
      <c r="K488" s="300" t="s">
        <v>519</v>
      </c>
      <c r="L488" s="300" t="s">
        <v>339</v>
      </c>
      <c r="M488" s="300" t="s">
        <v>340</v>
      </c>
      <c r="N488" s="304" t="s">
        <v>341</v>
      </c>
    </row>
    <row r="489" spans="1:14">
      <c r="A489" s="305">
        <v>630</v>
      </c>
      <c r="B489" s="16">
        <v>4066</v>
      </c>
      <c r="C489" s="17" t="s">
        <v>64</v>
      </c>
      <c r="D489" s="306">
        <v>79592007</v>
      </c>
      <c r="E489" s="306">
        <v>79592007</v>
      </c>
      <c r="F489" s="17" t="s">
        <v>3051</v>
      </c>
      <c r="G489" s="16" t="s">
        <v>525</v>
      </c>
      <c r="H489" s="35" t="s">
        <v>455</v>
      </c>
      <c r="I489" s="16" t="s">
        <v>170</v>
      </c>
      <c r="J489" s="16" t="s">
        <v>723</v>
      </c>
      <c r="K489" s="16" t="s">
        <v>723</v>
      </c>
      <c r="L489" s="16" t="s">
        <v>76</v>
      </c>
      <c r="M489" s="16" t="s">
        <v>76</v>
      </c>
      <c r="N489" s="307" t="s">
        <v>76</v>
      </c>
    </row>
    <row r="490" spans="1:14">
      <c r="A490" s="299">
        <v>632</v>
      </c>
      <c r="B490" s="300">
        <v>4066</v>
      </c>
      <c r="C490" s="301" t="s">
        <v>64</v>
      </c>
      <c r="D490" s="302">
        <v>80401391</v>
      </c>
      <c r="E490" s="302">
        <v>80401391</v>
      </c>
      <c r="F490" s="301" t="s">
        <v>3055</v>
      </c>
      <c r="G490" s="300" t="s">
        <v>525</v>
      </c>
      <c r="H490" s="308" t="s">
        <v>455</v>
      </c>
      <c r="I490" s="300" t="s">
        <v>170</v>
      </c>
      <c r="J490" s="300" t="s">
        <v>574</v>
      </c>
      <c r="K490" s="300" t="s">
        <v>574</v>
      </c>
      <c r="L490" s="300" t="s">
        <v>463</v>
      </c>
      <c r="M490" s="300" t="s">
        <v>510</v>
      </c>
      <c r="N490" s="304" t="s">
        <v>511</v>
      </c>
    </row>
    <row r="491" spans="1:14">
      <c r="A491" s="305">
        <v>633</v>
      </c>
      <c r="B491" s="16">
        <v>4066</v>
      </c>
      <c r="C491" s="17" t="s">
        <v>112</v>
      </c>
      <c r="D491" s="306">
        <v>37559158</v>
      </c>
      <c r="E491" s="306">
        <v>37559158</v>
      </c>
      <c r="F491" s="17" t="s">
        <v>3059</v>
      </c>
      <c r="G491" s="16" t="s">
        <v>525</v>
      </c>
      <c r="H491" s="35" t="s">
        <v>455</v>
      </c>
      <c r="I491" s="16" t="s">
        <v>170</v>
      </c>
      <c r="J491" s="16" t="s">
        <v>231</v>
      </c>
      <c r="K491" s="16" t="s">
        <v>231</v>
      </c>
      <c r="L491" s="16" t="s">
        <v>145</v>
      </c>
      <c r="M491" s="16" t="s">
        <v>558</v>
      </c>
      <c r="N491" s="307" t="s">
        <v>559</v>
      </c>
    </row>
    <row r="492" spans="1:14">
      <c r="A492" s="299">
        <v>634</v>
      </c>
      <c r="B492" s="300">
        <v>4066</v>
      </c>
      <c r="C492" s="301" t="s">
        <v>64</v>
      </c>
      <c r="D492" s="302">
        <v>9763739</v>
      </c>
      <c r="E492" s="302">
        <v>9763739</v>
      </c>
      <c r="F492" s="301" t="s">
        <v>3063</v>
      </c>
      <c r="G492" s="300" t="s">
        <v>525</v>
      </c>
      <c r="H492" s="308" t="s">
        <v>455</v>
      </c>
      <c r="I492" s="300" t="s">
        <v>170</v>
      </c>
      <c r="J492" s="300" t="s">
        <v>432</v>
      </c>
      <c r="K492" s="300" t="s">
        <v>432</v>
      </c>
      <c r="L492" s="300" t="s">
        <v>433</v>
      </c>
      <c r="M492" s="300" t="s">
        <v>434</v>
      </c>
      <c r="N492" s="304" t="s">
        <v>435</v>
      </c>
    </row>
    <row r="493" spans="1:14">
      <c r="A493" s="305">
        <v>635</v>
      </c>
      <c r="B493" s="16">
        <v>4066</v>
      </c>
      <c r="C493" s="17" t="s">
        <v>64</v>
      </c>
      <c r="D493" s="306">
        <v>78709617</v>
      </c>
      <c r="E493" s="306">
        <v>78709617</v>
      </c>
      <c r="F493" s="17" t="s">
        <v>3067</v>
      </c>
      <c r="G493" s="16" t="s">
        <v>525</v>
      </c>
      <c r="H493" s="35" t="s">
        <v>455</v>
      </c>
      <c r="I493" s="16" t="s">
        <v>170</v>
      </c>
      <c r="J493" s="16" t="s">
        <v>531</v>
      </c>
      <c r="K493" s="16" t="s">
        <v>531</v>
      </c>
      <c r="L493" s="16" t="s">
        <v>421</v>
      </c>
      <c r="M493" s="16" t="s">
        <v>422</v>
      </c>
      <c r="N493" s="307" t="s">
        <v>423</v>
      </c>
    </row>
    <row r="494" spans="1:14">
      <c r="A494" s="299">
        <v>636</v>
      </c>
      <c r="B494" s="300">
        <v>4066</v>
      </c>
      <c r="C494" s="301" t="s">
        <v>64</v>
      </c>
      <c r="D494" s="302">
        <v>79992178</v>
      </c>
      <c r="E494" s="302">
        <v>79992178</v>
      </c>
      <c r="F494" s="301" t="s">
        <v>3070</v>
      </c>
      <c r="G494" s="300" t="s">
        <v>603</v>
      </c>
      <c r="H494" s="308" t="s">
        <v>455</v>
      </c>
      <c r="I494" s="300" t="s">
        <v>170</v>
      </c>
      <c r="J494" s="300" t="s">
        <v>293</v>
      </c>
      <c r="K494" s="300" t="s">
        <v>293</v>
      </c>
      <c r="L494" s="300" t="s">
        <v>76</v>
      </c>
      <c r="M494" s="300" t="s">
        <v>76</v>
      </c>
      <c r="N494" s="304" t="s">
        <v>76</v>
      </c>
    </row>
    <row r="495" spans="1:14">
      <c r="A495" s="305">
        <v>637</v>
      </c>
      <c r="B495" s="16">
        <v>4066</v>
      </c>
      <c r="C495" s="17" t="s">
        <v>64</v>
      </c>
      <c r="D495" s="306">
        <v>80489193</v>
      </c>
      <c r="E495" s="306">
        <v>80489193</v>
      </c>
      <c r="F495" s="17" t="s">
        <v>3075</v>
      </c>
      <c r="G495" s="16" t="s">
        <v>603</v>
      </c>
      <c r="H495" s="35" t="s">
        <v>455</v>
      </c>
      <c r="I495" s="16" t="s">
        <v>170</v>
      </c>
      <c r="J495" s="16" t="s">
        <v>293</v>
      </c>
      <c r="K495" s="16" t="s">
        <v>293</v>
      </c>
      <c r="L495" s="16" t="s">
        <v>76</v>
      </c>
      <c r="M495" s="16" t="s">
        <v>76</v>
      </c>
      <c r="N495" s="307" t="s">
        <v>76</v>
      </c>
    </row>
    <row r="496" spans="1:14">
      <c r="A496" s="299">
        <v>638</v>
      </c>
      <c r="B496" s="300">
        <v>4066</v>
      </c>
      <c r="C496" s="301" t="s">
        <v>64</v>
      </c>
      <c r="D496" s="302">
        <v>15532834</v>
      </c>
      <c r="E496" s="302">
        <v>15532834</v>
      </c>
      <c r="F496" s="301" t="s">
        <v>3079</v>
      </c>
      <c r="G496" s="300" t="s">
        <v>603</v>
      </c>
      <c r="H496" s="308" t="s">
        <v>455</v>
      </c>
      <c r="I496" s="300" t="s">
        <v>170</v>
      </c>
      <c r="J496" s="300" t="s">
        <v>231</v>
      </c>
      <c r="K496" s="300" t="s">
        <v>231</v>
      </c>
      <c r="L496" s="300" t="s">
        <v>145</v>
      </c>
      <c r="M496" s="300" t="s">
        <v>146</v>
      </c>
      <c r="N496" s="304" t="s">
        <v>147</v>
      </c>
    </row>
    <row r="497" spans="1:14">
      <c r="A497" s="305">
        <v>640</v>
      </c>
      <c r="B497" s="16">
        <v>4066</v>
      </c>
      <c r="C497" s="17" t="s">
        <v>112</v>
      </c>
      <c r="D497" s="306">
        <v>52480809</v>
      </c>
      <c r="E497" s="306">
        <v>52480809</v>
      </c>
      <c r="F497" s="17" t="s">
        <v>3084</v>
      </c>
      <c r="G497" s="16" t="s">
        <v>237</v>
      </c>
      <c r="H497" s="35" t="s">
        <v>116</v>
      </c>
      <c r="I497" s="16" t="s">
        <v>143</v>
      </c>
      <c r="J497" s="16" t="s">
        <v>238</v>
      </c>
      <c r="K497" s="16" t="s">
        <v>238</v>
      </c>
      <c r="L497" s="16" t="s">
        <v>76</v>
      </c>
      <c r="M497" s="16" t="s">
        <v>76</v>
      </c>
      <c r="N497" s="307" t="s">
        <v>76</v>
      </c>
    </row>
    <row r="498" spans="1:14" ht="22.5">
      <c r="A498" s="299">
        <v>641</v>
      </c>
      <c r="B498" s="300">
        <v>4066</v>
      </c>
      <c r="C498" s="301" t="s">
        <v>64</v>
      </c>
      <c r="D498" s="302">
        <v>80205484</v>
      </c>
      <c r="E498" s="302">
        <v>80205484</v>
      </c>
      <c r="F498" s="301" t="s">
        <v>3090</v>
      </c>
      <c r="G498" s="300" t="s">
        <v>916</v>
      </c>
      <c r="H498" s="303" t="s">
        <v>917</v>
      </c>
      <c r="I498" s="300" t="s">
        <v>181</v>
      </c>
      <c r="J498" s="309" t="s">
        <v>204</v>
      </c>
      <c r="K498" s="309" t="s">
        <v>204</v>
      </c>
      <c r="L498" s="300" t="s">
        <v>76</v>
      </c>
      <c r="M498" s="300" t="s">
        <v>76</v>
      </c>
      <c r="N498" s="304" t="s">
        <v>76</v>
      </c>
    </row>
    <row r="499" spans="1:14">
      <c r="A499" s="305">
        <v>643</v>
      </c>
      <c r="B499" s="16">
        <v>4066</v>
      </c>
      <c r="C499" s="17" t="s">
        <v>64</v>
      </c>
      <c r="D499" s="306">
        <v>80761951</v>
      </c>
      <c r="E499" s="306">
        <v>80761951</v>
      </c>
      <c r="F499" s="17" t="s">
        <v>3093</v>
      </c>
      <c r="G499" s="16" t="s">
        <v>822</v>
      </c>
      <c r="H499" s="35" t="s">
        <v>455</v>
      </c>
      <c r="I499" s="16" t="s">
        <v>170</v>
      </c>
      <c r="J499" s="16" t="s">
        <v>723</v>
      </c>
      <c r="K499" s="16" t="s">
        <v>723</v>
      </c>
      <c r="L499" s="16" t="s">
        <v>76</v>
      </c>
      <c r="M499" s="16" t="s">
        <v>76</v>
      </c>
      <c r="N499" s="307" t="s">
        <v>76</v>
      </c>
    </row>
    <row r="500" spans="1:14">
      <c r="A500" s="299">
        <v>644</v>
      </c>
      <c r="B500" s="300">
        <v>4066</v>
      </c>
      <c r="C500" s="301" t="s">
        <v>64</v>
      </c>
      <c r="D500" s="302">
        <v>79123802</v>
      </c>
      <c r="E500" s="302">
        <v>79123802</v>
      </c>
      <c r="F500" s="301" t="s">
        <v>3099</v>
      </c>
      <c r="G500" s="300" t="s">
        <v>982</v>
      </c>
      <c r="H500" s="308" t="s">
        <v>983</v>
      </c>
      <c r="I500" s="300" t="s">
        <v>170</v>
      </c>
      <c r="J500" s="300" t="s">
        <v>723</v>
      </c>
      <c r="K500" s="300" t="s">
        <v>723</v>
      </c>
      <c r="L500" s="300" t="s">
        <v>76</v>
      </c>
      <c r="M500" s="300" t="s">
        <v>76</v>
      </c>
      <c r="N500" s="304" t="s">
        <v>76</v>
      </c>
    </row>
    <row r="501" spans="1:14">
      <c r="A501" s="305">
        <v>646</v>
      </c>
      <c r="B501" s="16">
        <v>4066</v>
      </c>
      <c r="C501" s="17" t="s">
        <v>64</v>
      </c>
      <c r="D501" s="306">
        <v>86045160</v>
      </c>
      <c r="E501" s="306">
        <v>86045160</v>
      </c>
      <c r="F501" s="17" t="s">
        <v>3104</v>
      </c>
      <c r="G501" s="16" t="s">
        <v>603</v>
      </c>
      <c r="H501" s="35" t="s">
        <v>455</v>
      </c>
      <c r="I501" s="16" t="s">
        <v>170</v>
      </c>
      <c r="J501" s="16" t="s">
        <v>670</v>
      </c>
      <c r="K501" s="16" t="s">
        <v>670</v>
      </c>
      <c r="L501" s="16" t="s">
        <v>671</v>
      </c>
      <c r="M501" s="16" t="s">
        <v>691</v>
      </c>
      <c r="N501" s="307" t="s">
        <v>692</v>
      </c>
    </row>
    <row r="502" spans="1:14">
      <c r="A502" s="299">
        <v>647</v>
      </c>
      <c r="B502" s="300">
        <v>4066</v>
      </c>
      <c r="C502" s="301" t="s">
        <v>64</v>
      </c>
      <c r="D502" s="302">
        <v>86049861</v>
      </c>
      <c r="E502" s="302">
        <v>86049861</v>
      </c>
      <c r="F502" s="301" t="s">
        <v>3108</v>
      </c>
      <c r="G502" s="300" t="s">
        <v>603</v>
      </c>
      <c r="H502" s="308" t="s">
        <v>455</v>
      </c>
      <c r="I502" s="300" t="s">
        <v>170</v>
      </c>
      <c r="J502" s="300" t="s">
        <v>293</v>
      </c>
      <c r="K502" s="300" t="s">
        <v>293</v>
      </c>
      <c r="L502" s="300" t="s">
        <v>671</v>
      </c>
      <c r="M502" s="300" t="s">
        <v>691</v>
      </c>
      <c r="N502" s="304" t="s">
        <v>692</v>
      </c>
    </row>
    <row r="503" spans="1:14">
      <c r="A503" s="305">
        <v>648</v>
      </c>
      <c r="B503" s="16">
        <v>4066</v>
      </c>
      <c r="C503" s="17" t="s">
        <v>64</v>
      </c>
      <c r="D503" s="306">
        <v>86052130</v>
      </c>
      <c r="E503" s="306">
        <v>86052130</v>
      </c>
      <c r="F503" s="17" t="s">
        <v>3114</v>
      </c>
      <c r="G503" s="16" t="s">
        <v>603</v>
      </c>
      <c r="H503" s="35" t="s">
        <v>455</v>
      </c>
      <c r="I503" s="16" t="s">
        <v>170</v>
      </c>
      <c r="J503" s="16" t="s">
        <v>670</v>
      </c>
      <c r="K503" s="16" t="s">
        <v>670</v>
      </c>
      <c r="L503" s="16" t="s">
        <v>671</v>
      </c>
      <c r="M503" s="16" t="s">
        <v>691</v>
      </c>
      <c r="N503" s="307" t="s">
        <v>692</v>
      </c>
    </row>
    <row r="504" spans="1:14">
      <c r="A504" s="299">
        <v>649</v>
      </c>
      <c r="B504" s="300">
        <v>4066</v>
      </c>
      <c r="C504" s="301" t="s">
        <v>64</v>
      </c>
      <c r="D504" s="302">
        <v>86045309</v>
      </c>
      <c r="E504" s="302">
        <v>86045309</v>
      </c>
      <c r="F504" s="301" t="s">
        <v>3118</v>
      </c>
      <c r="G504" s="300" t="s">
        <v>603</v>
      </c>
      <c r="H504" s="308" t="s">
        <v>455</v>
      </c>
      <c r="I504" s="300" t="s">
        <v>170</v>
      </c>
      <c r="J504" s="300" t="s">
        <v>723</v>
      </c>
      <c r="K504" s="300" t="s">
        <v>723</v>
      </c>
      <c r="L504" s="300" t="s">
        <v>671</v>
      </c>
      <c r="M504" s="300" t="s">
        <v>691</v>
      </c>
      <c r="N504" s="304" t="s">
        <v>692</v>
      </c>
    </row>
    <row r="505" spans="1:14">
      <c r="A505" s="305">
        <v>651</v>
      </c>
      <c r="B505" s="16">
        <v>4066</v>
      </c>
      <c r="C505" s="17" t="s">
        <v>64</v>
      </c>
      <c r="D505" s="306">
        <v>88159188</v>
      </c>
      <c r="E505" s="306">
        <v>88159188</v>
      </c>
      <c r="F505" s="17" t="s">
        <v>3123</v>
      </c>
      <c r="G505" s="16" t="s">
        <v>603</v>
      </c>
      <c r="H505" s="35" t="s">
        <v>455</v>
      </c>
      <c r="I505" s="16" t="s">
        <v>170</v>
      </c>
      <c r="J505" s="16" t="s">
        <v>723</v>
      </c>
      <c r="K505" s="16" t="s">
        <v>723</v>
      </c>
      <c r="L505" s="16" t="s">
        <v>76</v>
      </c>
      <c r="M505" s="16" t="s">
        <v>76</v>
      </c>
      <c r="N505" s="307" t="s">
        <v>76</v>
      </c>
    </row>
    <row r="506" spans="1:14">
      <c r="A506" s="299">
        <v>652</v>
      </c>
      <c r="B506" s="300">
        <v>4066</v>
      </c>
      <c r="C506" s="301" t="s">
        <v>64</v>
      </c>
      <c r="D506" s="302">
        <v>17356051</v>
      </c>
      <c r="E506" s="302">
        <v>17356051</v>
      </c>
      <c r="F506" s="301" t="s">
        <v>3128</v>
      </c>
      <c r="G506" s="300" t="s">
        <v>603</v>
      </c>
      <c r="H506" s="308" t="s">
        <v>455</v>
      </c>
      <c r="I506" s="300" t="s">
        <v>170</v>
      </c>
      <c r="J506" s="300" t="s">
        <v>723</v>
      </c>
      <c r="K506" s="300" t="s">
        <v>723</v>
      </c>
      <c r="L506" s="300" t="s">
        <v>671</v>
      </c>
      <c r="M506" s="300" t="s">
        <v>691</v>
      </c>
      <c r="N506" s="304" t="s">
        <v>692</v>
      </c>
    </row>
    <row r="507" spans="1:14">
      <c r="A507" s="305">
        <v>653</v>
      </c>
      <c r="B507" s="16">
        <v>4066</v>
      </c>
      <c r="C507" s="17" t="s">
        <v>64</v>
      </c>
      <c r="D507" s="306">
        <v>93403121</v>
      </c>
      <c r="E507" s="306">
        <v>93403121</v>
      </c>
      <c r="F507" s="17" t="s">
        <v>3133</v>
      </c>
      <c r="G507" s="16" t="s">
        <v>603</v>
      </c>
      <c r="H507" s="35" t="s">
        <v>455</v>
      </c>
      <c r="I507" s="16" t="s">
        <v>259</v>
      </c>
      <c r="J507" s="16" t="s">
        <v>1474</v>
      </c>
      <c r="K507" s="16" t="s">
        <v>1474</v>
      </c>
      <c r="L507" s="16" t="s">
        <v>76</v>
      </c>
      <c r="M507" s="16" t="s">
        <v>76</v>
      </c>
      <c r="N507" s="307" t="s">
        <v>76</v>
      </c>
    </row>
    <row r="508" spans="1:14">
      <c r="A508" s="299">
        <v>654</v>
      </c>
      <c r="B508" s="300">
        <v>4066</v>
      </c>
      <c r="C508" s="301" t="s">
        <v>64</v>
      </c>
      <c r="D508" s="302">
        <v>7363651</v>
      </c>
      <c r="E508" s="302">
        <v>7363651</v>
      </c>
      <c r="F508" s="301" t="s">
        <v>3140</v>
      </c>
      <c r="G508" s="300" t="s">
        <v>603</v>
      </c>
      <c r="H508" s="308" t="s">
        <v>455</v>
      </c>
      <c r="I508" s="300" t="s">
        <v>170</v>
      </c>
      <c r="J508" s="300" t="s">
        <v>723</v>
      </c>
      <c r="K508" s="300" t="s">
        <v>723</v>
      </c>
      <c r="L508" s="300" t="s">
        <v>671</v>
      </c>
      <c r="M508" s="300" t="s">
        <v>672</v>
      </c>
      <c r="N508" s="304" t="s">
        <v>673</v>
      </c>
    </row>
    <row r="509" spans="1:14">
      <c r="A509" s="305">
        <v>655</v>
      </c>
      <c r="B509" s="16">
        <v>4066</v>
      </c>
      <c r="C509" s="17" t="s">
        <v>64</v>
      </c>
      <c r="D509" s="306">
        <v>76320598</v>
      </c>
      <c r="E509" s="306">
        <v>76320598</v>
      </c>
      <c r="F509" s="17" t="s">
        <v>3145</v>
      </c>
      <c r="G509" s="16" t="s">
        <v>603</v>
      </c>
      <c r="H509" s="35" t="s">
        <v>455</v>
      </c>
      <c r="I509" s="16" t="s">
        <v>170</v>
      </c>
      <c r="J509" s="16" t="s">
        <v>432</v>
      </c>
      <c r="K509" s="16" t="s">
        <v>432</v>
      </c>
      <c r="L509" s="16" t="s">
        <v>433</v>
      </c>
      <c r="M509" s="16" t="s">
        <v>434</v>
      </c>
      <c r="N509" s="307" t="s">
        <v>435</v>
      </c>
    </row>
    <row r="510" spans="1:14">
      <c r="A510" s="299">
        <v>656</v>
      </c>
      <c r="B510" s="300">
        <v>4066</v>
      </c>
      <c r="C510" s="301" t="s">
        <v>64</v>
      </c>
      <c r="D510" s="302">
        <v>79620979</v>
      </c>
      <c r="E510" s="302">
        <v>79620979</v>
      </c>
      <c r="F510" s="301" t="s">
        <v>3149</v>
      </c>
      <c r="G510" s="300" t="s">
        <v>603</v>
      </c>
      <c r="H510" s="308" t="s">
        <v>455</v>
      </c>
      <c r="I510" s="300" t="s">
        <v>170</v>
      </c>
      <c r="J510" s="300" t="s">
        <v>293</v>
      </c>
      <c r="K510" s="300" t="s">
        <v>293</v>
      </c>
      <c r="L510" s="300" t="s">
        <v>76</v>
      </c>
      <c r="M510" s="300" t="s">
        <v>76</v>
      </c>
      <c r="N510" s="304" t="s">
        <v>76</v>
      </c>
    </row>
    <row r="511" spans="1:14">
      <c r="A511" s="305">
        <v>657</v>
      </c>
      <c r="B511" s="16">
        <v>4066</v>
      </c>
      <c r="C511" s="17" t="s">
        <v>64</v>
      </c>
      <c r="D511" s="306">
        <v>79738499</v>
      </c>
      <c r="E511" s="306">
        <v>79738499</v>
      </c>
      <c r="F511" s="17" t="s">
        <v>3155</v>
      </c>
      <c r="G511" s="16" t="s">
        <v>603</v>
      </c>
      <c r="H511" s="35" t="s">
        <v>455</v>
      </c>
      <c r="I511" s="16" t="s">
        <v>170</v>
      </c>
      <c r="J511" s="16" t="s">
        <v>723</v>
      </c>
      <c r="K511" s="16" t="s">
        <v>723</v>
      </c>
      <c r="L511" s="16" t="s">
        <v>76</v>
      </c>
      <c r="M511" s="16" t="s">
        <v>76</v>
      </c>
      <c r="N511" s="307" t="s">
        <v>76</v>
      </c>
    </row>
    <row r="512" spans="1:14">
      <c r="A512" s="299">
        <v>658</v>
      </c>
      <c r="B512" s="300">
        <v>4066</v>
      </c>
      <c r="C512" s="301" t="s">
        <v>64</v>
      </c>
      <c r="D512" s="302">
        <v>80002650</v>
      </c>
      <c r="E512" s="302">
        <v>80002650</v>
      </c>
      <c r="F512" s="301" t="s">
        <v>3159</v>
      </c>
      <c r="G512" s="300" t="s">
        <v>603</v>
      </c>
      <c r="H512" s="308" t="s">
        <v>455</v>
      </c>
      <c r="I512" s="300" t="s">
        <v>170</v>
      </c>
      <c r="J512" s="300" t="s">
        <v>231</v>
      </c>
      <c r="K512" s="300" t="s">
        <v>231</v>
      </c>
      <c r="L512" s="300" t="s">
        <v>145</v>
      </c>
      <c r="M512" s="300" t="s">
        <v>558</v>
      </c>
      <c r="N512" s="304" t="s">
        <v>559</v>
      </c>
    </row>
    <row r="513" spans="1:14">
      <c r="A513" s="305">
        <v>659</v>
      </c>
      <c r="B513" s="16">
        <v>4066</v>
      </c>
      <c r="C513" s="17" t="s">
        <v>64</v>
      </c>
      <c r="D513" s="306">
        <v>14835808</v>
      </c>
      <c r="E513" s="306">
        <v>14835808</v>
      </c>
      <c r="F513" s="17" t="s">
        <v>3165</v>
      </c>
      <c r="G513" s="16" t="s">
        <v>822</v>
      </c>
      <c r="H513" s="35" t="s">
        <v>455</v>
      </c>
      <c r="I513" s="16" t="s">
        <v>170</v>
      </c>
      <c r="J513" s="16" t="s">
        <v>723</v>
      </c>
      <c r="K513" s="16" t="s">
        <v>723</v>
      </c>
      <c r="L513" s="16" t="s">
        <v>433</v>
      </c>
      <c r="M513" s="16" t="s">
        <v>434</v>
      </c>
      <c r="N513" s="307" t="s">
        <v>435</v>
      </c>
    </row>
    <row r="514" spans="1:14">
      <c r="A514" s="299">
        <v>660</v>
      </c>
      <c r="B514" s="300">
        <v>4066</v>
      </c>
      <c r="C514" s="301" t="s">
        <v>64</v>
      </c>
      <c r="D514" s="302">
        <v>12989212</v>
      </c>
      <c r="E514" s="302">
        <v>12989212</v>
      </c>
      <c r="F514" s="301" t="s">
        <v>3169</v>
      </c>
      <c r="G514" s="300" t="s">
        <v>822</v>
      </c>
      <c r="H514" s="308" t="s">
        <v>455</v>
      </c>
      <c r="I514" s="300" t="s">
        <v>170</v>
      </c>
      <c r="J514" s="300" t="s">
        <v>723</v>
      </c>
      <c r="K514" s="300" t="s">
        <v>723</v>
      </c>
      <c r="L514" s="300" t="s">
        <v>76</v>
      </c>
      <c r="M514" s="300" t="s">
        <v>76</v>
      </c>
      <c r="N514" s="304" t="s">
        <v>76</v>
      </c>
    </row>
    <row r="515" spans="1:14">
      <c r="A515" s="305">
        <v>661</v>
      </c>
      <c r="B515" s="16">
        <v>4066</v>
      </c>
      <c r="C515" s="17" t="s">
        <v>64</v>
      </c>
      <c r="D515" s="306">
        <v>6405679</v>
      </c>
      <c r="E515" s="306">
        <v>6405679</v>
      </c>
      <c r="F515" s="17" t="s">
        <v>3175</v>
      </c>
      <c r="G515" s="16" t="s">
        <v>822</v>
      </c>
      <c r="H515" s="35" t="s">
        <v>455</v>
      </c>
      <c r="I515" s="16" t="s">
        <v>170</v>
      </c>
      <c r="J515" s="16" t="s">
        <v>293</v>
      </c>
      <c r="K515" s="16" t="s">
        <v>293</v>
      </c>
      <c r="L515" s="16" t="s">
        <v>76</v>
      </c>
      <c r="M515" s="16" t="s">
        <v>76</v>
      </c>
      <c r="N515" s="307" t="s">
        <v>76</v>
      </c>
    </row>
    <row r="516" spans="1:14">
      <c r="A516" s="299">
        <v>662</v>
      </c>
      <c r="B516" s="300">
        <v>4066</v>
      </c>
      <c r="C516" s="301" t="s">
        <v>64</v>
      </c>
      <c r="D516" s="302">
        <v>80720715</v>
      </c>
      <c r="E516" s="302">
        <v>80720715</v>
      </c>
      <c r="F516" s="301" t="s">
        <v>3182</v>
      </c>
      <c r="G516" s="300" t="s">
        <v>822</v>
      </c>
      <c r="H516" s="308" t="s">
        <v>455</v>
      </c>
      <c r="I516" s="300" t="s">
        <v>170</v>
      </c>
      <c r="J516" s="300" t="s">
        <v>723</v>
      </c>
      <c r="K516" s="300" t="s">
        <v>723</v>
      </c>
      <c r="L516" s="300" t="s">
        <v>76</v>
      </c>
      <c r="M516" s="300" t="s">
        <v>76</v>
      </c>
      <c r="N516" s="304" t="s">
        <v>76</v>
      </c>
    </row>
    <row r="517" spans="1:14">
      <c r="A517" s="305">
        <v>663</v>
      </c>
      <c r="B517" s="16">
        <v>4066</v>
      </c>
      <c r="C517" s="17" t="s">
        <v>64</v>
      </c>
      <c r="D517" s="306">
        <v>3798286</v>
      </c>
      <c r="E517" s="306">
        <v>3798286</v>
      </c>
      <c r="F517" s="17" t="s">
        <v>3187</v>
      </c>
      <c r="G517" s="16" t="s">
        <v>822</v>
      </c>
      <c r="H517" s="35" t="s">
        <v>455</v>
      </c>
      <c r="I517" s="16" t="s">
        <v>170</v>
      </c>
      <c r="J517" s="16" t="s">
        <v>723</v>
      </c>
      <c r="K517" s="16" t="s">
        <v>723</v>
      </c>
      <c r="L517" s="16" t="s">
        <v>190</v>
      </c>
      <c r="M517" s="16" t="s">
        <v>191</v>
      </c>
      <c r="N517" s="307" t="s">
        <v>192</v>
      </c>
    </row>
    <row r="518" spans="1:14">
      <c r="A518" s="299">
        <v>664</v>
      </c>
      <c r="B518" s="300">
        <v>4066</v>
      </c>
      <c r="C518" s="301" t="s">
        <v>64</v>
      </c>
      <c r="D518" s="302">
        <v>80525291</v>
      </c>
      <c r="E518" s="302">
        <v>80525291</v>
      </c>
      <c r="F518" s="301" t="s">
        <v>3190</v>
      </c>
      <c r="G518" s="300" t="s">
        <v>822</v>
      </c>
      <c r="H518" s="308" t="s">
        <v>455</v>
      </c>
      <c r="I518" s="300" t="s">
        <v>259</v>
      </c>
      <c r="J518" s="300" t="s">
        <v>918</v>
      </c>
      <c r="K518" s="300" t="s">
        <v>918</v>
      </c>
      <c r="L518" s="300" t="s">
        <v>76</v>
      </c>
      <c r="M518" s="300" t="s">
        <v>76</v>
      </c>
      <c r="N518" s="304" t="s">
        <v>76</v>
      </c>
    </row>
    <row r="519" spans="1:14">
      <c r="A519" s="305">
        <v>665</v>
      </c>
      <c r="B519" s="16">
        <v>4066</v>
      </c>
      <c r="C519" s="17" t="s">
        <v>64</v>
      </c>
      <c r="D519" s="306">
        <v>14251847</v>
      </c>
      <c r="E519" s="306">
        <v>14251847</v>
      </c>
      <c r="F519" s="17" t="s">
        <v>3197</v>
      </c>
      <c r="G519" s="16" t="s">
        <v>822</v>
      </c>
      <c r="H519" s="35" t="s">
        <v>455</v>
      </c>
      <c r="I519" s="16" t="s">
        <v>170</v>
      </c>
      <c r="J519" s="16" t="s">
        <v>531</v>
      </c>
      <c r="K519" s="16" t="s">
        <v>531</v>
      </c>
      <c r="L519" s="16" t="s">
        <v>421</v>
      </c>
      <c r="M519" s="16" t="s">
        <v>422</v>
      </c>
      <c r="N519" s="307" t="s">
        <v>423</v>
      </c>
    </row>
    <row r="520" spans="1:14">
      <c r="A520" s="299">
        <v>667</v>
      </c>
      <c r="B520" s="300">
        <v>4066</v>
      </c>
      <c r="C520" s="301" t="s">
        <v>64</v>
      </c>
      <c r="D520" s="302">
        <v>91076418</v>
      </c>
      <c r="E520" s="302">
        <v>91076418</v>
      </c>
      <c r="F520" s="301" t="s">
        <v>3204</v>
      </c>
      <c r="G520" s="300" t="s">
        <v>822</v>
      </c>
      <c r="H520" s="308" t="s">
        <v>455</v>
      </c>
      <c r="I520" s="300" t="s">
        <v>170</v>
      </c>
      <c r="J520" s="300" t="s">
        <v>723</v>
      </c>
      <c r="K520" s="300" t="s">
        <v>723</v>
      </c>
      <c r="L520" s="300" t="s">
        <v>145</v>
      </c>
      <c r="M520" s="300" t="s">
        <v>558</v>
      </c>
      <c r="N520" s="304" t="s">
        <v>559</v>
      </c>
    </row>
    <row r="521" spans="1:14">
      <c r="A521" s="305">
        <v>668</v>
      </c>
      <c r="B521" s="16">
        <v>4066</v>
      </c>
      <c r="C521" s="17" t="s">
        <v>112</v>
      </c>
      <c r="D521" s="306">
        <v>53062736</v>
      </c>
      <c r="E521" s="306">
        <v>53062736</v>
      </c>
      <c r="F521" s="17" t="s">
        <v>3209</v>
      </c>
      <c r="G521" s="16" t="s">
        <v>822</v>
      </c>
      <c r="H521" s="35" t="s">
        <v>455</v>
      </c>
      <c r="I521" s="16" t="s">
        <v>170</v>
      </c>
      <c r="J521" s="16" t="s">
        <v>377</v>
      </c>
      <c r="K521" s="16" t="s">
        <v>377</v>
      </c>
      <c r="L521" s="16" t="s">
        <v>76</v>
      </c>
      <c r="M521" s="16" t="s">
        <v>76</v>
      </c>
      <c r="N521" s="307" t="s">
        <v>76</v>
      </c>
    </row>
    <row r="522" spans="1:14">
      <c r="A522" s="299">
        <v>669</v>
      </c>
      <c r="B522" s="300">
        <v>4066</v>
      </c>
      <c r="C522" s="301" t="s">
        <v>64</v>
      </c>
      <c r="D522" s="302">
        <v>17356899</v>
      </c>
      <c r="E522" s="302">
        <v>17356899</v>
      </c>
      <c r="F522" s="301" t="s">
        <v>3214</v>
      </c>
      <c r="G522" s="300" t="s">
        <v>525</v>
      </c>
      <c r="H522" s="308" t="s">
        <v>455</v>
      </c>
      <c r="I522" s="300" t="s">
        <v>170</v>
      </c>
      <c r="J522" s="300" t="s">
        <v>293</v>
      </c>
      <c r="K522" s="300" t="s">
        <v>293</v>
      </c>
      <c r="L522" s="300" t="s">
        <v>76</v>
      </c>
      <c r="M522" s="300" t="s">
        <v>76</v>
      </c>
      <c r="N522" s="304" t="s">
        <v>76</v>
      </c>
    </row>
    <row r="523" spans="1:14">
      <c r="A523" s="305">
        <v>670</v>
      </c>
      <c r="B523" s="16">
        <v>4066</v>
      </c>
      <c r="C523" s="17" t="s">
        <v>64</v>
      </c>
      <c r="D523" s="306">
        <v>93135840</v>
      </c>
      <c r="E523" s="306">
        <v>93135840</v>
      </c>
      <c r="F523" s="17" t="s">
        <v>3218</v>
      </c>
      <c r="G523" s="16" t="s">
        <v>525</v>
      </c>
      <c r="H523" s="35" t="s">
        <v>455</v>
      </c>
      <c r="I523" s="16" t="s">
        <v>170</v>
      </c>
      <c r="J523" s="16" t="s">
        <v>477</v>
      </c>
      <c r="K523" s="16" t="s">
        <v>477</v>
      </c>
      <c r="L523" s="16" t="s">
        <v>478</v>
      </c>
      <c r="M523" s="16" t="s">
        <v>479</v>
      </c>
      <c r="N523" s="307" t="s">
        <v>480</v>
      </c>
    </row>
    <row r="524" spans="1:14">
      <c r="A524" s="299">
        <v>671</v>
      </c>
      <c r="B524" s="300">
        <v>4066</v>
      </c>
      <c r="C524" s="301" t="s">
        <v>112</v>
      </c>
      <c r="D524" s="302">
        <v>23597100</v>
      </c>
      <c r="E524" s="302">
        <v>23597100</v>
      </c>
      <c r="F524" s="301" t="s">
        <v>3224</v>
      </c>
      <c r="G524" s="300" t="s">
        <v>603</v>
      </c>
      <c r="H524" s="308" t="s">
        <v>455</v>
      </c>
      <c r="I524" s="300" t="s">
        <v>74</v>
      </c>
      <c r="J524" s="300" t="s">
        <v>118</v>
      </c>
      <c r="K524" s="300" t="s">
        <v>118</v>
      </c>
      <c r="L524" s="300" t="s">
        <v>76</v>
      </c>
      <c r="M524" s="300" t="s">
        <v>76</v>
      </c>
      <c r="N524" s="304" t="s">
        <v>76</v>
      </c>
    </row>
    <row r="525" spans="1:14">
      <c r="A525" s="305">
        <v>672</v>
      </c>
      <c r="B525" s="16">
        <v>4066</v>
      </c>
      <c r="C525" s="17" t="s">
        <v>112</v>
      </c>
      <c r="D525" s="306">
        <v>52470012</v>
      </c>
      <c r="E525" s="306">
        <v>52470012</v>
      </c>
      <c r="F525" s="17" t="s">
        <v>3230</v>
      </c>
      <c r="G525" s="16" t="s">
        <v>603</v>
      </c>
      <c r="H525" s="35" t="s">
        <v>455</v>
      </c>
      <c r="I525" s="16" t="s">
        <v>170</v>
      </c>
      <c r="J525" s="16" t="s">
        <v>432</v>
      </c>
      <c r="K525" s="16" t="s">
        <v>432</v>
      </c>
      <c r="L525" s="16" t="s">
        <v>433</v>
      </c>
      <c r="M525" s="16" t="s">
        <v>434</v>
      </c>
      <c r="N525" s="307" t="s">
        <v>435</v>
      </c>
    </row>
    <row r="526" spans="1:14">
      <c r="A526" s="299">
        <v>673</v>
      </c>
      <c r="B526" s="300">
        <v>4066</v>
      </c>
      <c r="C526" s="301" t="s">
        <v>64</v>
      </c>
      <c r="D526" s="302">
        <v>80008660</v>
      </c>
      <c r="E526" s="302">
        <v>80008660</v>
      </c>
      <c r="F526" s="301" t="s">
        <v>3238</v>
      </c>
      <c r="G526" s="300" t="s">
        <v>603</v>
      </c>
      <c r="H526" s="308" t="s">
        <v>455</v>
      </c>
      <c r="I526" s="300" t="s">
        <v>170</v>
      </c>
      <c r="J526" s="300" t="s">
        <v>293</v>
      </c>
      <c r="K526" s="300" t="s">
        <v>293</v>
      </c>
      <c r="L526" s="300" t="s">
        <v>76</v>
      </c>
      <c r="M526" s="300" t="s">
        <v>76</v>
      </c>
      <c r="N526" s="304" t="s">
        <v>76</v>
      </c>
    </row>
    <row r="527" spans="1:14">
      <c r="A527" s="305">
        <v>674</v>
      </c>
      <c r="B527" s="16">
        <v>4066</v>
      </c>
      <c r="C527" s="17" t="s">
        <v>112</v>
      </c>
      <c r="D527" s="306">
        <v>52475222</v>
      </c>
      <c r="E527" s="306">
        <v>52475222</v>
      </c>
      <c r="F527" s="17" t="s">
        <v>3243</v>
      </c>
      <c r="G527" s="16" t="s">
        <v>358</v>
      </c>
      <c r="H527" s="35" t="s">
        <v>284</v>
      </c>
      <c r="I527" s="16" t="s">
        <v>143</v>
      </c>
      <c r="J527" s="16" t="s">
        <v>144</v>
      </c>
      <c r="K527" s="16" t="s">
        <v>144</v>
      </c>
      <c r="L527" s="16" t="s">
        <v>76</v>
      </c>
      <c r="M527" s="16" t="s">
        <v>76</v>
      </c>
      <c r="N527" s="307" t="s">
        <v>76</v>
      </c>
    </row>
    <row r="528" spans="1:14">
      <c r="A528" s="299">
        <v>676</v>
      </c>
      <c r="B528" s="300">
        <v>4066</v>
      </c>
      <c r="C528" s="301" t="s">
        <v>112</v>
      </c>
      <c r="D528" s="302">
        <v>1090450979</v>
      </c>
      <c r="E528" s="302">
        <v>1090450979</v>
      </c>
      <c r="F528" s="301" t="s">
        <v>3249</v>
      </c>
      <c r="G528" s="300" t="s">
        <v>916</v>
      </c>
      <c r="H528" s="308" t="s">
        <v>917</v>
      </c>
      <c r="I528" s="300" t="s">
        <v>170</v>
      </c>
      <c r="J528" s="300" t="s">
        <v>231</v>
      </c>
      <c r="K528" s="300" t="s">
        <v>231</v>
      </c>
      <c r="L528" s="300" t="s">
        <v>145</v>
      </c>
      <c r="M528" s="300" t="s">
        <v>146</v>
      </c>
      <c r="N528" s="304" t="s">
        <v>147</v>
      </c>
    </row>
    <row r="529" spans="1:14">
      <c r="A529" s="305">
        <v>678</v>
      </c>
      <c r="B529" s="16">
        <v>4066</v>
      </c>
      <c r="C529" s="17" t="s">
        <v>64</v>
      </c>
      <c r="D529" s="306">
        <v>80354447</v>
      </c>
      <c r="E529" s="306">
        <v>80354447</v>
      </c>
      <c r="F529" s="17" t="s">
        <v>3255</v>
      </c>
      <c r="G529" s="16" t="s">
        <v>139</v>
      </c>
      <c r="H529" s="35" t="s">
        <v>140</v>
      </c>
      <c r="I529" s="16" t="s">
        <v>143</v>
      </c>
      <c r="J529" s="16" t="s">
        <v>213</v>
      </c>
      <c r="K529" s="16" t="s">
        <v>213</v>
      </c>
      <c r="L529" s="16" t="s">
        <v>76</v>
      </c>
      <c r="M529" s="16" t="s">
        <v>76</v>
      </c>
      <c r="N529" s="307" t="s">
        <v>76</v>
      </c>
    </row>
    <row r="530" spans="1:14">
      <c r="A530" s="299">
        <v>679</v>
      </c>
      <c r="B530" s="300">
        <v>4066</v>
      </c>
      <c r="C530" s="301" t="s">
        <v>64</v>
      </c>
      <c r="D530" s="302">
        <v>79048863</v>
      </c>
      <c r="E530" s="302">
        <v>79048863</v>
      </c>
      <c r="F530" s="301" t="s">
        <v>3262</v>
      </c>
      <c r="G530" s="300" t="s">
        <v>139</v>
      </c>
      <c r="H530" s="308" t="s">
        <v>140</v>
      </c>
      <c r="I530" s="300" t="s">
        <v>170</v>
      </c>
      <c r="J530" s="300" t="s">
        <v>293</v>
      </c>
      <c r="K530" s="300" t="s">
        <v>293</v>
      </c>
      <c r="L530" s="300" t="s">
        <v>76</v>
      </c>
      <c r="M530" s="300" t="s">
        <v>76</v>
      </c>
      <c r="N530" s="304" t="s">
        <v>76</v>
      </c>
    </row>
    <row r="531" spans="1:14">
      <c r="A531" s="305">
        <v>681</v>
      </c>
      <c r="B531" s="16">
        <v>4066</v>
      </c>
      <c r="C531" s="17" t="s">
        <v>112</v>
      </c>
      <c r="D531" s="306">
        <v>37725096</v>
      </c>
      <c r="E531" s="306">
        <v>37725096</v>
      </c>
      <c r="F531" s="17" t="s">
        <v>3268</v>
      </c>
      <c r="G531" s="16" t="s">
        <v>358</v>
      </c>
      <c r="H531" s="35" t="s">
        <v>284</v>
      </c>
      <c r="I531" s="16" t="s">
        <v>259</v>
      </c>
      <c r="J531" s="35" t="s">
        <v>909</v>
      </c>
      <c r="K531" s="35" t="s">
        <v>909</v>
      </c>
      <c r="L531" s="16" t="s">
        <v>76</v>
      </c>
      <c r="M531" s="16" t="s">
        <v>76</v>
      </c>
      <c r="N531" s="307" t="s">
        <v>76</v>
      </c>
    </row>
    <row r="532" spans="1:14">
      <c r="A532" s="299">
        <v>682</v>
      </c>
      <c r="B532" s="300">
        <v>4066</v>
      </c>
      <c r="C532" s="301" t="s">
        <v>64</v>
      </c>
      <c r="D532" s="302">
        <v>8648866</v>
      </c>
      <c r="E532" s="302">
        <v>8648866</v>
      </c>
      <c r="F532" s="301" t="s">
        <v>3275</v>
      </c>
      <c r="G532" s="300" t="s">
        <v>916</v>
      </c>
      <c r="H532" s="308" t="s">
        <v>917</v>
      </c>
      <c r="I532" s="300" t="s">
        <v>170</v>
      </c>
      <c r="J532" s="300" t="s">
        <v>531</v>
      </c>
      <c r="K532" s="300" t="s">
        <v>531</v>
      </c>
      <c r="L532" s="300" t="s">
        <v>421</v>
      </c>
      <c r="M532" s="300" t="s">
        <v>581</v>
      </c>
      <c r="N532" s="304" t="s">
        <v>582</v>
      </c>
    </row>
    <row r="533" spans="1:14">
      <c r="A533" s="305">
        <v>683</v>
      </c>
      <c r="B533" s="16">
        <v>4066</v>
      </c>
      <c r="C533" s="17" t="s">
        <v>112</v>
      </c>
      <c r="D533" s="306">
        <v>36306584</v>
      </c>
      <c r="E533" s="306">
        <v>36306584</v>
      </c>
      <c r="F533" s="17" t="s">
        <v>3281</v>
      </c>
      <c r="G533" s="16" t="s">
        <v>358</v>
      </c>
      <c r="H533" s="35" t="s">
        <v>284</v>
      </c>
      <c r="I533" s="16" t="s">
        <v>170</v>
      </c>
      <c r="J533" s="16" t="s">
        <v>477</v>
      </c>
      <c r="K533" s="16" t="s">
        <v>477</v>
      </c>
      <c r="L533" s="16" t="s">
        <v>478</v>
      </c>
      <c r="M533" s="16" t="s">
        <v>771</v>
      </c>
      <c r="N533" s="307" t="s">
        <v>772</v>
      </c>
    </row>
    <row r="534" spans="1:14">
      <c r="A534" s="299">
        <v>684</v>
      </c>
      <c r="B534" s="300">
        <v>4066</v>
      </c>
      <c r="C534" s="301" t="s">
        <v>64</v>
      </c>
      <c r="D534" s="302">
        <v>79367672</v>
      </c>
      <c r="E534" s="302">
        <v>79367672</v>
      </c>
      <c r="F534" s="301" t="s">
        <v>3288</v>
      </c>
      <c r="G534" s="300" t="s">
        <v>139</v>
      </c>
      <c r="H534" s="308" t="s">
        <v>140</v>
      </c>
      <c r="I534" s="300" t="s">
        <v>159</v>
      </c>
      <c r="J534" s="300" t="s">
        <v>2937</v>
      </c>
      <c r="K534" s="300" t="s">
        <v>2937</v>
      </c>
      <c r="L534" s="300" t="s">
        <v>76</v>
      </c>
      <c r="M534" s="300" t="s">
        <v>76</v>
      </c>
      <c r="N534" s="304" t="s">
        <v>76</v>
      </c>
    </row>
    <row r="535" spans="1:14">
      <c r="A535" s="305">
        <v>685</v>
      </c>
      <c r="B535" s="16">
        <v>4066</v>
      </c>
      <c r="C535" s="17" t="s">
        <v>64</v>
      </c>
      <c r="D535" s="306">
        <v>4612446</v>
      </c>
      <c r="E535" s="306">
        <v>4612446</v>
      </c>
      <c r="F535" s="17" t="s">
        <v>3293</v>
      </c>
      <c r="G535" s="16" t="s">
        <v>916</v>
      </c>
      <c r="H535" s="35" t="s">
        <v>917</v>
      </c>
      <c r="I535" s="16" t="s">
        <v>170</v>
      </c>
      <c r="J535" s="16" t="s">
        <v>574</v>
      </c>
      <c r="K535" s="16" t="s">
        <v>574</v>
      </c>
      <c r="L535" s="16" t="s">
        <v>463</v>
      </c>
      <c r="M535" s="16" t="s">
        <v>464</v>
      </c>
      <c r="N535" s="307" t="s">
        <v>465</v>
      </c>
    </row>
    <row r="536" spans="1:14">
      <c r="A536" s="299">
        <v>687</v>
      </c>
      <c r="B536" s="300">
        <v>4066</v>
      </c>
      <c r="C536" s="301" t="s">
        <v>112</v>
      </c>
      <c r="D536" s="302">
        <v>66989485</v>
      </c>
      <c r="E536" s="302">
        <v>66989485</v>
      </c>
      <c r="F536" s="301" t="s">
        <v>3300</v>
      </c>
      <c r="G536" s="300" t="s">
        <v>139</v>
      </c>
      <c r="H536" s="303" t="s">
        <v>140</v>
      </c>
      <c r="I536" s="300" t="s">
        <v>181</v>
      </c>
      <c r="J536" s="300" t="s">
        <v>338</v>
      </c>
      <c r="K536" s="300" t="s">
        <v>338</v>
      </c>
      <c r="L536" s="300" t="s">
        <v>433</v>
      </c>
      <c r="M536" s="300" t="s">
        <v>434</v>
      </c>
      <c r="N536" s="304" t="s">
        <v>435</v>
      </c>
    </row>
    <row r="537" spans="1:14">
      <c r="A537" s="305">
        <v>688</v>
      </c>
      <c r="B537" s="16">
        <v>4066</v>
      </c>
      <c r="C537" s="17" t="s">
        <v>112</v>
      </c>
      <c r="D537" s="306">
        <v>1113528700</v>
      </c>
      <c r="E537" s="306">
        <v>1113528700</v>
      </c>
      <c r="F537" s="17" t="s">
        <v>3306</v>
      </c>
      <c r="G537" s="16" t="s">
        <v>916</v>
      </c>
      <c r="H537" s="35" t="s">
        <v>917</v>
      </c>
      <c r="I537" s="16" t="s">
        <v>170</v>
      </c>
      <c r="J537" s="16" t="s">
        <v>432</v>
      </c>
      <c r="K537" s="16" t="s">
        <v>432</v>
      </c>
      <c r="L537" s="16" t="s">
        <v>433</v>
      </c>
      <c r="M537" s="16" t="s">
        <v>434</v>
      </c>
      <c r="N537" s="307" t="s">
        <v>435</v>
      </c>
    </row>
    <row r="538" spans="1:14">
      <c r="A538" s="299">
        <v>689</v>
      </c>
      <c r="B538" s="300">
        <v>4066</v>
      </c>
      <c r="C538" s="301" t="s">
        <v>64</v>
      </c>
      <c r="D538" s="302">
        <v>93292894</v>
      </c>
      <c r="E538" s="302">
        <v>93292894</v>
      </c>
      <c r="F538" s="301" t="s">
        <v>3310</v>
      </c>
      <c r="G538" s="300" t="s">
        <v>358</v>
      </c>
      <c r="H538" s="308" t="s">
        <v>284</v>
      </c>
      <c r="I538" s="300" t="s">
        <v>159</v>
      </c>
      <c r="J538" s="300" t="s">
        <v>2937</v>
      </c>
      <c r="K538" s="300" t="s">
        <v>2937</v>
      </c>
      <c r="L538" s="300" t="s">
        <v>76</v>
      </c>
      <c r="M538" s="300" t="s">
        <v>76</v>
      </c>
      <c r="N538" s="304" t="s">
        <v>76</v>
      </c>
    </row>
    <row r="539" spans="1:14">
      <c r="A539" s="305">
        <v>690</v>
      </c>
      <c r="B539" s="16">
        <v>4066</v>
      </c>
      <c r="C539" s="17" t="s">
        <v>64</v>
      </c>
      <c r="D539" s="306">
        <v>79401049</v>
      </c>
      <c r="E539" s="306">
        <v>79401049</v>
      </c>
      <c r="F539" s="17" t="s">
        <v>3316</v>
      </c>
      <c r="G539" s="16" t="s">
        <v>139</v>
      </c>
      <c r="H539" s="35" t="s">
        <v>140</v>
      </c>
      <c r="I539" s="16" t="s">
        <v>259</v>
      </c>
      <c r="J539" s="16" t="s">
        <v>331</v>
      </c>
      <c r="K539" s="16" t="s">
        <v>331</v>
      </c>
      <c r="L539" s="16" t="s">
        <v>76</v>
      </c>
      <c r="M539" s="16" t="s">
        <v>76</v>
      </c>
      <c r="N539" s="307" t="s">
        <v>76</v>
      </c>
    </row>
    <row r="540" spans="1:14">
      <c r="A540" s="299">
        <v>691</v>
      </c>
      <c r="B540" s="300">
        <v>4066</v>
      </c>
      <c r="C540" s="301" t="s">
        <v>64</v>
      </c>
      <c r="D540" s="302">
        <v>79705197</v>
      </c>
      <c r="E540" s="302">
        <v>79705197</v>
      </c>
      <c r="F540" s="301" t="s">
        <v>3323</v>
      </c>
      <c r="G540" s="300" t="s">
        <v>444</v>
      </c>
      <c r="H540" s="308" t="s">
        <v>116</v>
      </c>
      <c r="I540" s="300" t="s">
        <v>143</v>
      </c>
      <c r="J540" s="300" t="s">
        <v>144</v>
      </c>
      <c r="K540" s="300" t="s">
        <v>144</v>
      </c>
      <c r="L540" s="300" t="s">
        <v>433</v>
      </c>
      <c r="M540" s="300" t="s">
        <v>496</v>
      </c>
      <c r="N540" s="304" t="s">
        <v>497</v>
      </c>
    </row>
    <row r="541" spans="1:14">
      <c r="A541" s="305">
        <v>692</v>
      </c>
      <c r="B541" s="16">
        <v>4066</v>
      </c>
      <c r="C541" s="17" t="s">
        <v>112</v>
      </c>
      <c r="D541" s="306">
        <v>1075245648</v>
      </c>
      <c r="E541" s="306">
        <v>1075245648</v>
      </c>
      <c r="F541" s="17" t="s">
        <v>3330</v>
      </c>
      <c r="G541" s="16" t="s">
        <v>139</v>
      </c>
      <c r="H541" s="35" t="s">
        <v>140</v>
      </c>
      <c r="I541" s="16" t="s">
        <v>159</v>
      </c>
      <c r="J541" s="16" t="s">
        <v>222</v>
      </c>
      <c r="K541" s="16" t="s">
        <v>222</v>
      </c>
      <c r="L541" s="16" t="s">
        <v>76</v>
      </c>
      <c r="M541" s="16" t="s">
        <v>76</v>
      </c>
      <c r="N541" s="307" t="s">
        <v>76</v>
      </c>
    </row>
    <row r="542" spans="1:14" ht="22.5">
      <c r="A542" s="299">
        <v>693</v>
      </c>
      <c r="B542" s="300">
        <v>4066</v>
      </c>
      <c r="C542" s="301" t="s">
        <v>64</v>
      </c>
      <c r="D542" s="314">
        <v>1136880706</v>
      </c>
      <c r="E542" s="314">
        <v>1136880706</v>
      </c>
      <c r="F542" s="301" t="s">
        <v>3336</v>
      </c>
      <c r="G542" s="300" t="s">
        <v>3338</v>
      </c>
      <c r="H542" s="303" t="s">
        <v>3339</v>
      </c>
      <c r="I542" s="300" t="s">
        <v>259</v>
      </c>
      <c r="J542" s="300" t="s">
        <v>909</v>
      </c>
      <c r="K542" s="300" t="s">
        <v>909</v>
      </c>
      <c r="L542" s="300" t="s">
        <v>76</v>
      </c>
      <c r="M542" s="300" t="s">
        <v>76</v>
      </c>
      <c r="N542" s="304" t="s">
        <v>76</v>
      </c>
    </row>
    <row r="543" spans="1:14">
      <c r="A543" s="305">
        <v>694</v>
      </c>
      <c r="B543" s="16">
        <v>4066</v>
      </c>
      <c r="C543" s="17" t="s">
        <v>112</v>
      </c>
      <c r="D543" s="306">
        <v>1019034480</v>
      </c>
      <c r="E543" s="306">
        <v>1019034480</v>
      </c>
      <c r="F543" s="17" t="s">
        <v>3346</v>
      </c>
      <c r="G543" s="16" t="s">
        <v>251</v>
      </c>
      <c r="H543" s="35" t="s">
        <v>130</v>
      </c>
      <c r="I543" s="16" t="s">
        <v>159</v>
      </c>
      <c r="J543" s="16" t="s">
        <v>2937</v>
      </c>
      <c r="K543" s="16" t="s">
        <v>2937</v>
      </c>
      <c r="L543" s="16" t="s">
        <v>76</v>
      </c>
      <c r="M543" s="16" t="s">
        <v>76</v>
      </c>
      <c r="N543" s="307" t="s">
        <v>76</v>
      </c>
    </row>
    <row r="544" spans="1:14">
      <c r="A544" s="299">
        <v>695</v>
      </c>
      <c r="B544" s="300">
        <v>4066</v>
      </c>
      <c r="C544" s="301" t="s">
        <v>64</v>
      </c>
      <c r="D544" s="302">
        <v>91281237</v>
      </c>
      <c r="E544" s="302">
        <v>91281237</v>
      </c>
      <c r="F544" s="301" t="s">
        <v>3351</v>
      </c>
      <c r="G544" s="300" t="s">
        <v>358</v>
      </c>
      <c r="H544" s="308" t="s">
        <v>284</v>
      </c>
      <c r="I544" s="300" t="s">
        <v>143</v>
      </c>
      <c r="J544" s="300" t="s">
        <v>144</v>
      </c>
      <c r="K544" s="300" t="s">
        <v>144</v>
      </c>
      <c r="L544" s="300" t="s">
        <v>76</v>
      </c>
      <c r="M544" s="300" t="s">
        <v>76</v>
      </c>
      <c r="N544" s="304" t="s">
        <v>76</v>
      </c>
    </row>
    <row r="545" spans="1:14">
      <c r="A545" s="305">
        <v>696</v>
      </c>
      <c r="B545" s="16">
        <v>4066</v>
      </c>
      <c r="C545" s="17" t="s">
        <v>64</v>
      </c>
      <c r="D545" s="306">
        <v>88217947</v>
      </c>
      <c r="E545" s="306">
        <v>88217947</v>
      </c>
      <c r="F545" s="17" t="s">
        <v>3357</v>
      </c>
      <c r="G545" s="16" t="s">
        <v>139</v>
      </c>
      <c r="H545" s="35" t="s">
        <v>140</v>
      </c>
      <c r="I545" s="16" t="s">
        <v>170</v>
      </c>
      <c r="J545" s="16" t="s">
        <v>231</v>
      </c>
      <c r="K545" s="16" t="s">
        <v>231</v>
      </c>
      <c r="L545" s="16" t="s">
        <v>145</v>
      </c>
      <c r="M545" s="16" t="s">
        <v>146</v>
      </c>
      <c r="N545" s="307" t="s">
        <v>147</v>
      </c>
    </row>
    <row r="546" spans="1:14">
      <c r="A546" s="299">
        <v>697</v>
      </c>
      <c r="B546" s="300">
        <v>4066</v>
      </c>
      <c r="C546" s="301" t="s">
        <v>112</v>
      </c>
      <c r="D546" s="302">
        <v>52732866</v>
      </c>
      <c r="E546" s="302">
        <v>52732866</v>
      </c>
      <c r="F546" s="301" t="s">
        <v>3364</v>
      </c>
      <c r="G546" s="300" t="s">
        <v>139</v>
      </c>
      <c r="H546" s="308" t="s">
        <v>140</v>
      </c>
      <c r="I546" s="300" t="s">
        <v>259</v>
      </c>
      <c r="J546" s="300" t="s">
        <v>1851</v>
      </c>
      <c r="K546" s="300" t="s">
        <v>1851</v>
      </c>
      <c r="L546" s="300" t="s">
        <v>76</v>
      </c>
      <c r="M546" s="300" t="s">
        <v>76</v>
      </c>
      <c r="N546" s="304" t="s">
        <v>76</v>
      </c>
    </row>
    <row r="547" spans="1:14">
      <c r="A547" s="305">
        <v>698</v>
      </c>
      <c r="B547" s="16">
        <v>4066</v>
      </c>
      <c r="C547" s="17" t="s">
        <v>64</v>
      </c>
      <c r="D547" s="306">
        <v>16792828</v>
      </c>
      <c r="E547" s="306">
        <v>16792828</v>
      </c>
      <c r="F547" s="17" t="s">
        <v>3371</v>
      </c>
      <c r="G547" s="16" t="s">
        <v>3373</v>
      </c>
      <c r="H547" s="35" t="s">
        <v>284</v>
      </c>
      <c r="I547" s="16" t="s">
        <v>259</v>
      </c>
      <c r="J547" s="16" t="s">
        <v>260</v>
      </c>
      <c r="K547" s="16" t="s">
        <v>260</v>
      </c>
      <c r="L547" s="16" t="s">
        <v>76</v>
      </c>
      <c r="M547" s="16" t="s">
        <v>76</v>
      </c>
      <c r="N547" s="307" t="s">
        <v>76</v>
      </c>
    </row>
    <row r="548" spans="1:14">
      <c r="A548" s="299">
        <v>699</v>
      </c>
      <c r="B548" s="300">
        <v>4066</v>
      </c>
      <c r="C548" s="301" t="s">
        <v>112</v>
      </c>
      <c r="D548" s="302">
        <v>1024463959</v>
      </c>
      <c r="E548" s="302">
        <v>1024463959</v>
      </c>
      <c r="F548" s="301" t="s">
        <v>3377</v>
      </c>
      <c r="G548" s="300" t="s">
        <v>139</v>
      </c>
      <c r="H548" s="308" t="s">
        <v>140</v>
      </c>
      <c r="I548" s="300" t="s">
        <v>259</v>
      </c>
      <c r="J548" s="300" t="s">
        <v>2992</v>
      </c>
      <c r="K548" s="300" t="s">
        <v>2992</v>
      </c>
      <c r="L548" s="300" t="s">
        <v>76</v>
      </c>
      <c r="M548" s="300" t="s">
        <v>76</v>
      </c>
      <c r="N548" s="304" t="s">
        <v>76</v>
      </c>
    </row>
    <row r="549" spans="1:14">
      <c r="A549" s="305">
        <v>701</v>
      </c>
      <c r="B549" s="16">
        <v>4066</v>
      </c>
      <c r="C549" s="17" t="s">
        <v>64</v>
      </c>
      <c r="D549" s="306">
        <v>79723081</v>
      </c>
      <c r="E549" s="306">
        <v>79723081</v>
      </c>
      <c r="F549" s="17" t="s">
        <v>3381</v>
      </c>
      <c r="G549" s="16" t="s">
        <v>139</v>
      </c>
      <c r="H549" s="35" t="s">
        <v>140</v>
      </c>
      <c r="I549" s="16" t="s">
        <v>159</v>
      </c>
      <c r="J549" s="16" t="s">
        <v>268</v>
      </c>
      <c r="K549" s="16" t="s">
        <v>268</v>
      </c>
      <c r="L549" s="16" t="s">
        <v>76</v>
      </c>
      <c r="M549" s="16" t="s">
        <v>76</v>
      </c>
      <c r="N549" s="307" t="s">
        <v>76</v>
      </c>
    </row>
    <row r="550" spans="1:14">
      <c r="A550" s="299">
        <v>702</v>
      </c>
      <c r="B550" s="300">
        <v>4066</v>
      </c>
      <c r="C550" s="301" t="s">
        <v>112</v>
      </c>
      <c r="D550" s="302">
        <v>39652013</v>
      </c>
      <c r="E550" s="302">
        <v>39652013</v>
      </c>
      <c r="F550" s="301" t="s">
        <v>3389</v>
      </c>
      <c r="G550" s="300" t="s">
        <v>237</v>
      </c>
      <c r="H550" s="308" t="s">
        <v>116</v>
      </c>
      <c r="I550" s="300" t="s">
        <v>259</v>
      </c>
      <c r="J550" s="300" t="s">
        <v>3391</v>
      </c>
      <c r="K550" s="300" t="s">
        <v>3391</v>
      </c>
      <c r="L550" s="300" t="s">
        <v>76</v>
      </c>
      <c r="M550" s="300" t="s">
        <v>76</v>
      </c>
      <c r="N550" s="304" t="s">
        <v>76</v>
      </c>
    </row>
    <row r="551" spans="1:14">
      <c r="A551" s="305">
        <v>703</v>
      </c>
      <c r="B551" s="16">
        <v>4066</v>
      </c>
      <c r="C551" s="17" t="s">
        <v>112</v>
      </c>
      <c r="D551" s="306">
        <v>34540762</v>
      </c>
      <c r="E551" s="306">
        <v>34540762</v>
      </c>
      <c r="F551" s="17" t="s">
        <v>3395</v>
      </c>
      <c r="G551" s="16" t="s">
        <v>444</v>
      </c>
      <c r="H551" s="35" t="s">
        <v>116</v>
      </c>
      <c r="I551" s="16" t="s">
        <v>259</v>
      </c>
      <c r="J551" s="16" t="s">
        <v>1851</v>
      </c>
      <c r="K551" s="16" t="s">
        <v>1851</v>
      </c>
      <c r="L551" s="16" t="s">
        <v>76</v>
      </c>
      <c r="M551" s="16" t="s">
        <v>76</v>
      </c>
      <c r="N551" s="307" t="s">
        <v>76</v>
      </c>
    </row>
    <row r="552" spans="1:14">
      <c r="A552" s="299">
        <v>704</v>
      </c>
      <c r="B552" s="300">
        <v>4066</v>
      </c>
      <c r="C552" s="301" t="s">
        <v>112</v>
      </c>
      <c r="D552" s="302">
        <v>51791819</v>
      </c>
      <c r="E552" s="302">
        <v>51791819</v>
      </c>
      <c r="F552" s="301" t="s">
        <v>3400</v>
      </c>
      <c r="G552" s="300" t="s">
        <v>237</v>
      </c>
      <c r="H552" s="308" t="s">
        <v>116</v>
      </c>
      <c r="I552" s="300" t="s">
        <v>259</v>
      </c>
      <c r="J552" s="300" t="s">
        <v>260</v>
      </c>
      <c r="K552" s="300" t="s">
        <v>260</v>
      </c>
      <c r="L552" s="300" t="s">
        <v>76</v>
      </c>
      <c r="M552" s="300" t="s">
        <v>76</v>
      </c>
      <c r="N552" s="304" t="s">
        <v>76</v>
      </c>
    </row>
    <row r="553" spans="1:14">
      <c r="A553" s="305">
        <v>705</v>
      </c>
      <c r="B553" s="16">
        <v>4066</v>
      </c>
      <c r="C553" s="17" t="s">
        <v>64</v>
      </c>
      <c r="D553" s="306">
        <v>93381830</v>
      </c>
      <c r="E553" s="306">
        <v>93381830</v>
      </c>
      <c r="F553" s="17" t="s">
        <v>3406</v>
      </c>
      <c r="G553" s="16" t="s">
        <v>237</v>
      </c>
      <c r="H553" s="35" t="s">
        <v>116</v>
      </c>
      <c r="I553" s="16" t="s">
        <v>143</v>
      </c>
      <c r="J553" s="16" t="s">
        <v>3407</v>
      </c>
      <c r="K553" s="16" t="s">
        <v>3407</v>
      </c>
      <c r="L553" s="16" t="s">
        <v>76</v>
      </c>
      <c r="M553" s="16" t="s">
        <v>76</v>
      </c>
      <c r="N553" s="307" t="s">
        <v>76</v>
      </c>
    </row>
    <row r="554" spans="1:14">
      <c r="A554" s="299">
        <v>706</v>
      </c>
      <c r="B554" s="300">
        <v>4066</v>
      </c>
      <c r="C554" s="301" t="s">
        <v>112</v>
      </c>
      <c r="D554" s="302">
        <v>1022404600</v>
      </c>
      <c r="E554" s="302">
        <v>1022404600</v>
      </c>
      <c r="F554" s="301" t="s">
        <v>3413</v>
      </c>
      <c r="G554" s="300" t="s">
        <v>916</v>
      </c>
      <c r="H554" s="308" t="s">
        <v>917</v>
      </c>
      <c r="I554" s="300" t="s">
        <v>159</v>
      </c>
      <c r="J554" s="300" t="s">
        <v>2937</v>
      </c>
      <c r="K554" s="300" t="s">
        <v>2937</v>
      </c>
      <c r="L554" s="300" t="s">
        <v>76</v>
      </c>
      <c r="M554" s="300" t="s">
        <v>76</v>
      </c>
      <c r="N554" s="304" t="s">
        <v>76</v>
      </c>
    </row>
    <row r="555" spans="1:14">
      <c r="A555" s="305">
        <v>707</v>
      </c>
      <c r="B555" s="16">
        <v>4066</v>
      </c>
      <c r="C555" s="17" t="s">
        <v>112</v>
      </c>
      <c r="D555" s="306">
        <v>52274790</v>
      </c>
      <c r="E555" s="306">
        <v>52274790</v>
      </c>
      <c r="F555" s="17" t="s">
        <v>3418</v>
      </c>
      <c r="G555" s="16" t="s">
        <v>916</v>
      </c>
      <c r="H555" s="35" t="s">
        <v>917</v>
      </c>
      <c r="I555" s="16" t="s">
        <v>259</v>
      </c>
      <c r="J555" s="16" t="s">
        <v>331</v>
      </c>
      <c r="K555" s="16" t="s">
        <v>331</v>
      </c>
      <c r="L555" s="16" t="s">
        <v>76</v>
      </c>
      <c r="M555" s="16" t="s">
        <v>76</v>
      </c>
      <c r="N555" s="307" t="s">
        <v>76</v>
      </c>
    </row>
    <row r="556" spans="1:14">
      <c r="A556" s="299">
        <v>708</v>
      </c>
      <c r="B556" s="300">
        <v>4066</v>
      </c>
      <c r="C556" s="301" t="s">
        <v>64</v>
      </c>
      <c r="D556" s="302">
        <v>1141316402</v>
      </c>
      <c r="E556" s="302">
        <v>1141316402</v>
      </c>
      <c r="F556" s="301" t="s">
        <v>3424</v>
      </c>
      <c r="G556" s="300" t="s">
        <v>916</v>
      </c>
      <c r="H556" s="308" t="s">
        <v>917</v>
      </c>
      <c r="I556" s="300" t="s">
        <v>74</v>
      </c>
      <c r="J556" s="300" t="s">
        <v>74</v>
      </c>
      <c r="K556" s="300" t="s">
        <v>74</v>
      </c>
      <c r="L556" s="300" t="s">
        <v>76</v>
      </c>
      <c r="M556" s="300" t="s">
        <v>76</v>
      </c>
      <c r="N556" s="304" t="s">
        <v>76</v>
      </c>
    </row>
    <row r="557" spans="1:14">
      <c r="A557" s="305">
        <v>709</v>
      </c>
      <c r="B557" s="16">
        <v>4066</v>
      </c>
      <c r="C557" s="17" t="s">
        <v>112</v>
      </c>
      <c r="D557" s="306">
        <v>49762096</v>
      </c>
      <c r="E557" s="306">
        <v>49762096</v>
      </c>
      <c r="F557" s="17" t="s">
        <v>3431</v>
      </c>
      <c r="G557" s="16" t="s">
        <v>916</v>
      </c>
      <c r="H557" s="35" t="s">
        <v>917</v>
      </c>
      <c r="I557" s="16" t="s">
        <v>170</v>
      </c>
      <c r="J557" s="16" t="s">
        <v>531</v>
      </c>
      <c r="K557" s="16" t="s">
        <v>531</v>
      </c>
      <c r="L557" s="16" t="s">
        <v>421</v>
      </c>
      <c r="M557" s="16" t="s">
        <v>422</v>
      </c>
      <c r="N557" s="307" t="s">
        <v>423</v>
      </c>
    </row>
    <row r="558" spans="1:14">
      <c r="A558" s="299">
        <v>710</v>
      </c>
      <c r="B558" s="300">
        <v>4066</v>
      </c>
      <c r="C558" s="301" t="s">
        <v>112</v>
      </c>
      <c r="D558" s="302">
        <v>49605505</v>
      </c>
      <c r="E558" s="302">
        <v>49605505</v>
      </c>
      <c r="F558" s="301" t="s">
        <v>3436</v>
      </c>
      <c r="G558" s="300" t="s">
        <v>139</v>
      </c>
      <c r="H558" s="303" t="s">
        <v>140</v>
      </c>
      <c r="I558" s="300" t="s">
        <v>181</v>
      </c>
      <c r="J558" s="300" t="s">
        <v>305</v>
      </c>
      <c r="K558" s="300" t="s">
        <v>305</v>
      </c>
      <c r="L558" s="300" t="s">
        <v>76</v>
      </c>
      <c r="M558" s="300" t="s">
        <v>76</v>
      </c>
      <c r="N558" s="304" t="s">
        <v>76</v>
      </c>
    </row>
    <row r="559" spans="1:14">
      <c r="A559" s="305">
        <v>711</v>
      </c>
      <c r="B559" s="16">
        <v>4066</v>
      </c>
      <c r="C559" s="17" t="s">
        <v>64</v>
      </c>
      <c r="D559" s="306">
        <v>78036544</v>
      </c>
      <c r="E559" s="306">
        <v>78036544</v>
      </c>
      <c r="F559" s="17" t="s">
        <v>3441</v>
      </c>
      <c r="G559" s="16" t="s">
        <v>916</v>
      </c>
      <c r="H559" s="35" t="s">
        <v>917</v>
      </c>
      <c r="I559" s="16" t="s">
        <v>159</v>
      </c>
      <c r="J559" s="16" t="s">
        <v>445</v>
      </c>
      <c r="K559" s="16" t="s">
        <v>445</v>
      </c>
      <c r="L559" s="16" t="s">
        <v>76</v>
      </c>
      <c r="M559" s="16" t="s">
        <v>76</v>
      </c>
      <c r="N559" s="307" t="s">
        <v>76</v>
      </c>
    </row>
    <row r="560" spans="1:14">
      <c r="A560" s="299">
        <v>712</v>
      </c>
      <c r="B560" s="300">
        <v>4066</v>
      </c>
      <c r="C560" s="301" t="s">
        <v>112</v>
      </c>
      <c r="D560" s="302">
        <v>52239083</v>
      </c>
      <c r="E560" s="302">
        <v>52239083</v>
      </c>
      <c r="F560" s="301" t="s">
        <v>3445</v>
      </c>
      <c r="G560" s="300" t="s">
        <v>916</v>
      </c>
      <c r="H560" s="308" t="s">
        <v>917</v>
      </c>
      <c r="I560" s="300" t="s">
        <v>159</v>
      </c>
      <c r="J560" s="300" t="s">
        <v>2937</v>
      </c>
      <c r="K560" s="300" t="s">
        <v>2937</v>
      </c>
      <c r="L560" s="300" t="s">
        <v>76</v>
      </c>
      <c r="M560" s="300" t="s">
        <v>76</v>
      </c>
      <c r="N560" s="304" t="s">
        <v>76</v>
      </c>
    </row>
    <row r="561" spans="1:14">
      <c r="A561" s="305">
        <v>713</v>
      </c>
      <c r="B561" s="16">
        <v>4066</v>
      </c>
      <c r="C561" s="17" t="s">
        <v>112</v>
      </c>
      <c r="D561" s="306">
        <v>43875542</v>
      </c>
      <c r="E561" s="306">
        <v>43875542</v>
      </c>
      <c r="F561" s="17" t="s">
        <v>3449</v>
      </c>
      <c r="G561" s="16" t="s">
        <v>139</v>
      </c>
      <c r="H561" s="35" t="s">
        <v>140</v>
      </c>
      <c r="I561" s="16" t="s">
        <v>259</v>
      </c>
      <c r="J561" s="16" t="s">
        <v>1583</v>
      </c>
      <c r="K561" s="16" t="s">
        <v>1583</v>
      </c>
      <c r="L561" s="16" t="s">
        <v>76</v>
      </c>
      <c r="M561" s="16" t="s">
        <v>76</v>
      </c>
      <c r="N561" s="307" t="s">
        <v>76</v>
      </c>
    </row>
    <row r="562" spans="1:14">
      <c r="A562" s="299">
        <v>714</v>
      </c>
      <c r="B562" s="300">
        <v>4066</v>
      </c>
      <c r="C562" s="301" t="s">
        <v>64</v>
      </c>
      <c r="D562" s="302">
        <v>19252503</v>
      </c>
      <c r="E562" s="302">
        <v>19252503</v>
      </c>
      <c r="F562" s="301" t="s">
        <v>3455</v>
      </c>
      <c r="G562" s="300" t="s">
        <v>115</v>
      </c>
      <c r="H562" s="308" t="s">
        <v>116</v>
      </c>
      <c r="I562" s="300" t="s">
        <v>170</v>
      </c>
      <c r="J562" s="300" t="s">
        <v>519</v>
      </c>
      <c r="K562" s="300" t="s">
        <v>519</v>
      </c>
      <c r="L562" s="300" t="s">
        <v>339</v>
      </c>
      <c r="M562" s="300" t="s">
        <v>340</v>
      </c>
      <c r="N562" s="304" t="s">
        <v>341</v>
      </c>
    </row>
    <row r="563" spans="1:14">
      <c r="A563" s="305">
        <v>715</v>
      </c>
      <c r="B563" s="16">
        <v>4066</v>
      </c>
      <c r="C563" s="17" t="s">
        <v>64</v>
      </c>
      <c r="D563" s="306">
        <v>80355432</v>
      </c>
      <c r="E563" s="306">
        <v>80355432</v>
      </c>
      <c r="F563" s="17" t="s">
        <v>3462</v>
      </c>
      <c r="G563" s="16" t="s">
        <v>444</v>
      </c>
      <c r="H563" s="35" t="s">
        <v>116</v>
      </c>
      <c r="I563" s="16" t="s">
        <v>259</v>
      </c>
      <c r="J563" s="16" t="s">
        <v>1851</v>
      </c>
      <c r="K563" s="16" t="s">
        <v>1851</v>
      </c>
      <c r="L563" s="16" t="s">
        <v>76</v>
      </c>
      <c r="M563" s="16" t="s">
        <v>76</v>
      </c>
      <c r="N563" s="307" t="s">
        <v>76</v>
      </c>
    </row>
    <row r="564" spans="1:14">
      <c r="A564" s="299">
        <v>716</v>
      </c>
      <c r="B564" s="300">
        <v>4066</v>
      </c>
      <c r="C564" s="301" t="s">
        <v>112</v>
      </c>
      <c r="D564" s="302">
        <v>1014251631</v>
      </c>
      <c r="E564" s="302">
        <v>1014251631</v>
      </c>
      <c r="F564" s="301" t="s">
        <v>3468</v>
      </c>
      <c r="G564" s="300" t="s">
        <v>916</v>
      </c>
      <c r="H564" s="308" t="s">
        <v>917</v>
      </c>
      <c r="I564" s="300" t="s">
        <v>311</v>
      </c>
      <c r="J564" s="300" t="s">
        <v>312</v>
      </c>
      <c r="K564" s="300" t="s">
        <v>312</v>
      </c>
      <c r="L564" s="300" t="s">
        <v>76</v>
      </c>
      <c r="M564" s="300" t="s">
        <v>76</v>
      </c>
      <c r="N564" s="304" t="s">
        <v>76</v>
      </c>
    </row>
    <row r="565" spans="1:14">
      <c r="A565" s="305">
        <v>719</v>
      </c>
      <c r="B565" s="16">
        <v>4066</v>
      </c>
      <c r="C565" s="17" t="s">
        <v>112</v>
      </c>
      <c r="D565" s="306">
        <v>52704796</v>
      </c>
      <c r="E565" s="306">
        <v>52704796</v>
      </c>
      <c r="F565" s="17" t="s">
        <v>3472</v>
      </c>
      <c r="G565" s="16" t="s">
        <v>916</v>
      </c>
      <c r="H565" s="35" t="s">
        <v>917</v>
      </c>
      <c r="I565" s="16" t="s">
        <v>259</v>
      </c>
      <c r="J565" s="16" t="s">
        <v>3391</v>
      </c>
      <c r="K565" s="16" t="s">
        <v>3391</v>
      </c>
      <c r="L565" s="16" t="s">
        <v>76</v>
      </c>
      <c r="M565" s="16" t="s">
        <v>76</v>
      </c>
      <c r="N565" s="307" t="s">
        <v>76</v>
      </c>
    </row>
    <row r="566" spans="1:14">
      <c r="A566" s="299">
        <v>720</v>
      </c>
      <c r="B566" s="300">
        <v>4066</v>
      </c>
      <c r="C566" s="301" t="s">
        <v>112</v>
      </c>
      <c r="D566" s="302">
        <v>52269017</v>
      </c>
      <c r="E566" s="302">
        <v>52269017</v>
      </c>
      <c r="F566" s="301" t="s">
        <v>3478</v>
      </c>
      <c r="G566" s="300" t="s">
        <v>139</v>
      </c>
      <c r="H566" s="308" t="s">
        <v>140</v>
      </c>
      <c r="I566" s="300" t="s">
        <v>259</v>
      </c>
      <c r="J566" s="300" t="s">
        <v>3391</v>
      </c>
      <c r="K566" s="300" t="s">
        <v>3391</v>
      </c>
      <c r="L566" s="300" t="s">
        <v>76</v>
      </c>
      <c r="M566" s="300" t="s">
        <v>76</v>
      </c>
      <c r="N566" s="304" t="s">
        <v>76</v>
      </c>
    </row>
    <row r="567" spans="1:14">
      <c r="A567" s="305">
        <v>721</v>
      </c>
      <c r="B567" s="16">
        <v>4066</v>
      </c>
      <c r="C567" s="17" t="s">
        <v>112</v>
      </c>
      <c r="D567" s="306">
        <v>52356296</v>
      </c>
      <c r="E567" s="306">
        <v>52356296</v>
      </c>
      <c r="F567" s="17" t="s">
        <v>3483</v>
      </c>
      <c r="G567" s="16" t="s">
        <v>367</v>
      </c>
      <c r="H567" s="21" t="s">
        <v>368</v>
      </c>
      <c r="I567" s="16" t="s">
        <v>143</v>
      </c>
      <c r="J567" s="16" t="s">
        <v>3484</v>
      </c>
      <c r="K567" s="16" t="s">
        <v>3484</v>
      </c>
      <c r="L567" s="16" t="s">
        <v>76</v>
      </c>
      <c r="M567" s="16" t="s">
        <v>76</v>
      </c>
      <c r="N567" s="307" t="s">
        <v>76</v>
      </c>
    </row>
    <row r="568" spans="1:14">
      <c r="A568" s="299">
        <v>722</v>
      </c>
      <c r="B568" s="300">
        <v>4066</v>
      </c>
      <c r="C568" s="301" t="s">
        <v>112</v>
      </c>
      <c r="D568" s="302">
        <v>52484548</v>
      </c>
      <c r="E568" s="302">
        <v>52484548</v>
      </c>
      <c r="F568" s="301" t="s">
        <v>3491</v>
      </c>
      <c r="G568" s="300" t="s">
        <v>251</v>
      </c>
      <c r="H568" s="308" t="s">
        <v>130</v>
      </c>
      <c r="I568" s="300" t="s">
        <v>143</v>
      </c>
      <c r="J568" s="300" t="s">
        <v>213</v>
      </c>
      <c r="K568" s="300" t="s">
        <v>213</v>
      </c>
      <c r="L568" s="300" t="s">
        <v>76</v>
      </c>
      <c r="M568" s="300" t="s">
        <v>76</v>
      </c>
      <c r="N568" s="304" t="s">
        <v>76</v>
      </c>
    </row>
    <row r="569" spans="1:14">
      <c r="A569" s="305">
        <v>723</v>
      </c>
      <c r="B569" s="16">
        <v>4066</v>
      </c>
      <c r="C569" s="17" t="s">
        <v>112</v>
      </c>
      <c r="D569" s="306">
        <v>64699294</v>
      </c>
      <c r="E569" s="306">
        <v>64699294</v>
      </c>
      <c r="F569" s="17" t="s">
        <v>3497</v>
      </c>
      <c r="G569" s="16" t="s">
        <v>358</v>
      </c>
      <c r="H569" s="35" t="s">
        <v>284</v>
      </c>
      <c r="I569" s="16" t="s">
        <v>170</v>
      </c>
      <c r="J569" s="16" t="s">
        <v>416</v>
      </c>
      <c r="K569" s="16" t="s">
        <v>416</v>
      </c>
      <c r="L569" s="16" t="s">
        <v>76</v>
      </c>
      <c r="M569" s="16" t="s">
        <v>76</v>
      </c>
      <c r="N569" s="307" t="s">
        <v>76</v>
      </c>
    </row>
    <row r="570" spans="1:14">
      <c r="A570" s="299">
        <v>724</v>
      </c>
      <c r="B570" s="300">
        <v>4066</v>
      </c>
      <c r="C570" s="301" t="s">
        <v>64</v>
      </c>
      <c r="D570" s="302">
        <v>77092838</v>
      </c>
      <c r="E570" s="302">
        <v>77092838</v>
      </c>
      <c r="F570" s="301" t="s">
        <v>3503</v>
      </c>
      <c r="G570" s="300" t="s">
        <v>139</v>
      </c>
      <c r="H570" s="308" t="s">
        <v>140</v>
      </c>
      <c r="I570" s="300" t="s">
        <v>170</v>
      </c>
      <c r="J570" s="300" t="s">
        <v>531</v>
      </c>
      <c r="K570" s="300" t="s">
        <v>531</v>
      </c>
      <c r="L570" s="300" t="s">
        <v>421</v>
      </c>
      <c r="M570" s="300" t="s">
        <v>422</v>
      </c>
      <c r="N570" s="304" t="s">
        <v>423</v>
      </c>
    </row>
    <row r="571" spans="1:14">
      <c r="A571" s="305">
        <v>725</v>
      </c>
      <c r="B571" s="16">
        <v>4066</v>
      </c>
      <c r="C571" s="17" t="s">
        <v>112</v>
      </c>
      <c r="D571" s="306">
        <v>39750179</v>
      </c>
      <c r="E571" s="306">
        <v>39750179</v>
      </c>
      <c r="F571" s="17" t="s">
        <v>3509</v>
      </c>
      <c r="G571" s="16" t="s">
        <v>444</v>
      </c>
      <c r="H571" s="35" t="s">
        <v>116</v>
      </c>
      <c r="I571" s="16" t="s">
        <v>143</v>
      </c>
      <c r="J571" s="16" t="s">
        <v>3407</v>
      </c>
      <c r="K571" s="16" t="s">
        <v>3407</v>
      </c>
      <c r="L571" s="16" t="s">
        <v>76</v>
      </c>
      <c r="M571" s="16" t="s">
        <v>76</v>
      </c>
      <c r="N571" s="307" t="s">
        <v>76</v>
      </c>
    </row>
    <row r="572" spans="1:14">
      <c r="A572" s="299">
        <v>726</v>
      </c>
      <c r="B572" s="300">
        <v>4066</v>
      </c>
      <c r="C572" s="301" t="s">
        <v>112</v>
      </c>
      <c r="D572" s="302">
        <v>52616825</v>
      </c>
      <c r="E572" s="315">
        <v>52616825</v>
      </c>
      <c r="F572" s="316" t="s">
        <v>3515</v>
      </c>
      <c r="G572" s="300" t="s">
        <v>444</v>
      </c>
      <c r="H572" s="308" t="s">
        <v>116</v>
      </c>
      <c r="I572" s="300" t="s">
        <v>259</v>
      </c>
      <c r="J572" s="300" t="s">
        <v>1583</v>
      </c>
      <c r="K572" s="300" t="s">
        <v>1583</v>
      </c>
      <c r="L572" s="300" t="s">
        <v>76</v>
      </c>
      <c r="M572" s="300" t="s">
        <v>76</v>
      </c>
      <c r="N572" s="304" t="s">
        <v>76</v>
      </c>
    </row>
    <row r="573" spans="1:14">
      <c r="A573" s="305">
        <v>727</v>
      </c>
      <c r="B573" s="16">
        <v>4066</v>
      </c>
      <c r="C573" s="17" t="s">
        <v>112</v>
      </c>
      <c r="D573" s="306">
        <v>1020783531</v>
      </c>
      <c r="E573" s="306">
        <v>1020783531</v>
      </c>
      <c r="F573" s="17" t="s">
        <v>3521</v>
      </c>
      <c r="G573" s="16" t="s">
        <v>444</v>
      </c>
      <c r="H573" s="35" t="s">
        <v>116</v>
      </c>
      <c r="I573" s="16" t="s">
        <v>170</v>
      </c>
      <c r="J573" s="16" t="s">
        <v>231</v>
      </c>
      <c r="K573" s="16" t="s">
        <v>231</v>
      </c>
      <c r="L573" s="16" t="s">
        <v>145</v>
      </c>
      <c r="M573" s="16" t="s">
        <v>146</v>
      </c>
      <c r="N573" s="307" t="s">
        <v>147</v>
      </c>
    </row>
    <row r="574" spans="1:14">
      <c r="A574" s="299">
        <v>728</v>
      </c>
      <c r="B574" s="300">
        <v>4066</v>
      </c>
      <c r="C574" s="301" t="s">
        <v>112</v>
      </c>
      <c r="D574" s="302">
        <v>52069443</v>
      </c>
      <c r="E574" s="302">
        <v>52069443</v>
      </c>
      <c r="F574" s="301" t="s">
        <v>3524</v>
      </c>
      <c r="G574" s="300" t="s">
        <v>115</v>
      </c>
      <c r="H574" s="308" t="s">
        <v>116</v>
      </c>
      <c r="I574" s="300" t="s">
        <v>170</v>
      </c>
      <c r="J574" s="300" t="s">
        <v>416</v>
      </c>
      <c r="K574" s="300" t="s">
        <v>416</v>
      </c>
      <c r="L574" s="300" t="s">
        <v>76</v>
      </c>
      <c r="M574" s="300" t="s">
        <v>76</v>
      </c>
      <c r="N574" s="304" t="s">
        <v>76</v>
      </c>
    </row>
    <row r="575" spans="1:14">
      <c r="A575" s="305">
        <v>729</v>
      </c>
      <c r="B575" s="16">
        <v>4066</v>
      </c>
      <c r="C575" s="17" t="s">
        <v>112</v>
      </c>
      <c r="D575" s="306">
        <v>1023904795</v>
      </c>
      <c r="E575" s="306">
        <v>1023904795</v>
      </c>
      <c r="F575" s="17" t="s">
        <v>3531</v>
      </c>
      <c r="G575" s="16" t="s">
        <v>350</v>
      </c>
      <c r="H575" s="35" t="s">
        <v>116</v>
      </c>
      <c r="I575" s="16" t="s">
        <v>159</v>
      </c>
      <c r="J575" s="16" t="s">
        <v>222</v>
      </c>
      <c r="K575" s="16" t="s">
        <v>222</v>
      </c>
      <c r="L575" s="16" t="s">
        <v>76</v>
      </c>
      <c r="M575" s="16" t="s">
        <v>76</v>
      </c>
      <c r="N575" s="307" t="s">
        <v>76</v>
      </c>
    </row>
    <row r="576" spans="1:14">
      <c r="A576" s="299">
        <v>730</v>
      </c>
      <c r="B576" s="300">
        <v>4066</v>
      </c>
      <c r="C576" s="301" t="s">
        <v>112</v>
      </c>
      <c r="D576" s="302">
        <v>1097389820</v>
      </c>
      <c r="E576" s="302">
        <v>1097389820</v>
      </c>
      <c r="F576" s="301" t="s">
        <v>3537</v>
      </c>
      <c r="G576" s="300" t="s">
        <v>358</v>
      </c>
      <c r="H576" s="308" t="s">
        <v>284</v>
      </c>
      <c r="I576" s="300" t="s">
        <v>170</v>
      </c>
      <c r="J576" s="300" t="s">
        <v>432</v>
      </c>
      <c r="K576" s="300" t="s">
        <v>432</v>
      </c>
      <c r="L576" s="300" t="s">
        <v>433</v>
      </c>
      <c r="M576" s="300" t="s">
        <v>662</v>
      </c>
      <c r="N576" s="304" t="s">
        <v>663</v>
      </c>
    </row>
    <row r="577" spans="1:14">
      <c r="A577" s="305">
        <v>731</v>
      </c>
      <c r="B577" s="16">
        <v>4066</v>
      </c>
      <c r="C577" s="17" t="s">
        <v>112</v>
      </c>
      <c r="D577" s="306">
        <v>52025883</v>
      </c>
      <c r="E577" s="306">
        <v>52025883</v>
      </c>
      <c r="F577" s="17" t="s">
        <v>3543</v>
      </c>
      <c r="G577" s="16" t="s">
        <v>444</v>
      </c>
      <c r="H577" s="35" t="s">
        <v>116</v>
      </c>
      <c r="I577" s="16" t="s">
        <v>143</v>
      </c>
      <c r="J577" s="16" t="s">
        <v>3407</v>
      </c>
      <c r="K577" s="16" t="s">
        <v>3407</v>
      </c>
      <c r="L577" s="16" t="s">
        <v>76</v>
      </c>
      <c r="M577" s="16" t="s">
        <v>76</v>
      </c>
      <c r="N577" s="307" t="s">
        <v>76</v>
      </c>
    </row>
    <row r="578" spans="1:14">
      <c r="A578" s="299">
        <v>732</v>
      </c>
      <c r="B578" s="300">
        <v>4066</v>
      </c>
      <c r="C578" s="301" t="s">
        <v>64</v>
      </c>
      <c r="D578" s="302">
        <v>79883334</v>
      </c>
      <c r="E578" s="302">
        <v>79883334</v>
      </c>
      <c r="F578" s="301" t="s">
        <v>3548</v>
      </c>
      <c r="G578" s="300" t="s">
        <v>444</v>
      </c>
      <c r="H578" s="308" t="s">
        <v>116</v>
      </c>
      <c r="I578" s="300" t="s">
        <v>259</v>
      </c>
      <c r="J578" s="300" t="s">
        <v>3391</v>
      </c>
      <c r="K578" s="300" t="s">
        <v>3391</v>
      </c>
      <c r="L578" s="300" t="s">
        <v>76</v>
      </c>
      <c r="M578" s="300" t="s">
        <v>76</v>
      </c>
      <c r="N578" s="304" t="s">
        <v>76</v>
      </c>
    </row>
    <row r="579" spans="1:14">
      <c r="A579" s="305">
        <v>733</v>
      </c>
      <c r="B579" s="16">
        <v>4066</v>
      </c>
      <c r="C579" s="17" t="s">
        <v>112</v>
      </c>
      <c r="D579" s="306">
        <v>51984683</v>
      </c>
      <c r="E579" s="306">
        <v>51984683</v>
      </c>
      <c r="F579" s="17" t="s">
        <v>3554</v>
      </c>
      <c r="G579" s="16" t="s">
        <v>139</v>
      </c>
      <c r="H579" s="35" t="s">
        <v>140</v>
      </c>
      <c r="I579" s="16" t="s">
        <v>143</v>
      </c>
      <c r="J579" s="16" t="s">
        <v>238</v>
      </c>
      <c r="K579" s="16" t="s">
        <v>238</v>
      </c>
      <c r="L579" s="16" t="s">
        <v>76</v>
      </c>
      <c r="M579" s="16" t="s">
        <v>76</v>
      </c>
      <c r="N579" s="307" t="s">
        <v>76</v>
      </c>
    </row>
    <row r="580" spans="1:14">
      <c r="A580" s="299">
        <v>734</v>
      </c>
      <c r="B580" s="300">
        <v>4066</v>
      </c>
      <c r="C580" s="301" t="s">
        <v>64</v>
      </c>
      <c r="D580" s="302">
        <v>1118839365</v>
      </c>
      <c r="E580" s="302">
        <v>1118839365</v>
      </c>
      <c r="F580" s="301" t="s">
        <v>3561</v>
      </c>
      <c r="G580" s="300" t="s">
        <v>139</v>
      </c>
      <c r="H580" s="308" t="s">
        <v>140</v>
      </c>
      <c r="I580" s="300" t="s">
        <v>143</v>
      </c>
      <c r="J580" s="300" t="s">
        <v>929</v>
      </c>
      <c r="K580" s="300" t="s">
        <v>929</v>
      </c>
      <c r="L580" s="300" t="s">
        <v>76</v>
      </c>
      <c r="M580" s="300" t="s">
        <v>76</v>
      </c>
      <c r="N580" s="304" t="s">
        <v>76</v>
      </c>
    </row>
    <row r="581" spans="1:14">
      <c r="A581" s="305">
        <v>735</v>
      </c>
      <c r="B581" s="16">
        <v>4066</v>
      </c>
      <c r="C581" s="17" t="s">
        <v>112</v>
      </c>
      <c r="D581" s="306">
        <v>52272390</v>
      </c>
      <c r="E581" s="306">
        <v>52272390</v>
      </c>
      <c r="F581" s="17" t="s">
        <v>3568</v>
      </c>
      <c r="G581" s="16" t="s">
        <v>139</v>
      </c>
      <c r="H581" s="35" t="s">
        <v>140</v>
      </c>
      <c r="I581" s="16" t="s">
        <v>143</v>
      </c>
      <c r="J581" s="16" t="s">
        <v>3407</v>
      </c>
      <c r="K581" s="16" t="s">
        <v>3407</v>
      </c>
      <c r="L581" s="16" t="s">
        <v>76</v>
      </c>
      <c r="M581" s="16" t="s">
        <v>76</v>
      </c>
      <c r="N581" s="307" t="s">
        <v>76</v>
      </c>
    </row>
    <row r="582" spans="1:14">
      <c r="A582" s="299">
        <v>736</v>
      </c>
      <c r="B582" s="300">
        <v>4066</v>
      </c>
      <c r="C582" s="301" t="s">
        <v>112</v>
      </c>
      <c r="D582" s="302">
        <v>52081596</v>
      </c>
      <c r="E582" s="302">
        <v>52081596</v>
      </c>
      <c r="F582" s="301" t="s">
        <v>3577</v>
      </c>
      <c r="G582" s="300" t="s">
        <v>2962</v>
      </c>
      <c r="H582" s="308" t="s">
        <v>116</v>
      </c>
      <c r="I582" s="300" t="s">
        <v>259</v>
      </c>
      <c r="J582" s="300" t="s">
        <v>1331</v>
      </c>
      <c r="K582" s="300" t="s">
        <v>1331</v>
      </c>
      <c r="L582" s="300" t="s">
        <v>76</v>
      </c>
      <c r="M582" s="300" t="s">
        <v>76</v>
      </c>
      <c r="N582" s="304" t="s">
        <v>76</v>
      </c>
    </row>
    <row r="583" spans="1:14">
      <c r="A583" s="305">
        <v>737</v>
      </c>
      <c r="B583" s="16">
        <v>4066</v>
      </c>
      <c r="C583" s="17" t="s">
        <v>112</v>
      </c>
      <c r="D583" s="306">
        <v>52233776</v>
      </c>
      <c r="E583" s="306">
        <v>52233776</v>
      </c>
      <c r="F583" s="17" t="s">
        <v>3582</v>
      </c>
      <c r="G583" s="16" t="s">
        <v>916</v>
      </c>
      <c r="H583" s="35" t="s">
        <v>917</v>
      </c>
      <c r="I583" s="16" t="s">
        <v>170</v>
      </c>
      <c r="J583" s="16" t="s">
        <v>377</v>
      </c>
      <c r="K583" s="16" t="s">
        <v>377</v>
      </c>
      <c r="L583" s="16" t="s">
        <v>76</v>
      </c>
      <c r="M583" s="16" t="s">
        <v>76</v>
      </c>
      <c r="N583" s="307" t="s">
        <v>76</v>
      </c>
    </row>
    <row r="584" spans="1:14">
      <c r="A584" s="299">
        <v>738</v>
      </c>
      <c r="B584" s="300">
        <v>4066</v>
      </c>
      <c r="C584" s="301" t="s">
        <v>112</v>
      </c>
      <c r="D584" s="302">
        <v>52117752</v>
      </c>
      <c r="E584" s="302">
        <v>52117752</v>
      </c>
      <c r="F584" s="301" t="s">
        <v>3589</v>
      </c>
      <c r="G584" s="300" t="s">
        <v>139</v>
      </c>
      <c r="H584" s="308" t="s">
        <v>140</v>
      </c>
      <c r="I584" s="300" t="s">
        <v>159</v>
      </c>
      <c r="J584" s="300" t="s">
        <v>268</v>
      </c>
      <c r="K584" s="300" t="s">
        <v>268</v>
      </c>
      <c r="L584" s="300" t="s">
        <v>76</v>
      </c>
      <c r="M584" s="300" t="s">
        <v>76</v>
      </c>
      <c r="N584" s="304" t="s">
        <v>76</v>
      </c>
    </row>
    <row r="585" spans="1:14">
      <c r="A585" s="305">
        <v>740</v>
      </c>
      <c r="B585" s="16">
        <v>301</v>
      </c>
      <c r="C585" s="17" t="s">
        <v>64</v>
      </c>
      <c r="D585" s="306">
        <v>349403</v>
      </c>
      <c r="E585" s="306">
        <v>349403</v>
      </c>
      <c r="F585" s="17" t="s">
        <v>3595</v>
      </c>
      <c r="G585" s="16" t="s">
        <v>3597</v>
      </c>
      <c r="H585" s="35" t="s">
        <v>3598</v>
      </c>
      <c r="I585" s="16" t="s">
        <v>74</v>
      </c>
      <c r="J585" s="16" t="s">
        <v>3599</v>
      </c>
      <c r="K585" s="16" t="s">
        <v>3600</v>
      </c>
      <c r="L585" s="16" t="s">
        <v>76</v>
      </c>
      <c r="M585" s="16" t="s">
        <v>76</v>
      </c>
      <c r="N585" s="307" t="s">
        <v>76</v>
      </c>
    </row>
    <row r="586" spans="1:14">
      <c r="A586" s="299">
        <v>741</v>
      </c>
      <c r="B586" s="300">
        <v>301</v>
      </c>
      <c r="C586" s="301" t="s">
        <v>64</v>
      </c>
      <c r="D586" s="302">
        <v>1013604</v>
      </c>
      <c r="E586" s="302">
        <v>1013604</v>
      </c>
      <c r="F586" s="301" t="s">
        <v>3605</v>
      </c>
      <c r="G586" s="300" t="s">
        <v>3597</v>
      </c>
      <c r="H586" s="308" t="s">
        <v>3598</v>
      </c>
      <c r="I586" s="300" t="s">
        <v>74</v>
      </c>
      <c r="J586" s="300" t="s">
        <v>170</v>
      </c>
      <c r="K586" s="300" t="s">
        <v>324</v>
      </c>
      <c r="L586" s="300" t="s">
        <v>76</v>
      </c>
      <c r="M586" s="300" t="s">
        <v>76</v>
      </c>
      <c r="N586" s="304" t="s">
        <v>76</v>
      </c>
    </row>
    <row r="587" spans="1:14">
      <c r="A587" s="305">
        <v>742</v>
      </c>
      <c r="B587" s="16">
        <v>301</v>
      </c>
      <c r="C587" s="17" t="s">
        <v>64</v>
      </c>
      <c r="D587" s="306">
        <v>2518217</v>
      </c>
      <c r="E587" s="306">
        <v>2518217</v>
      </c>
      <c r="F587" s="17" t="s">
        <v>3611</v>
      </c>
      <c r="G587" s="16" t="s">
        <v>3597</v>
      </c>
      <c r="H587" s="35" t="s">
        <v>3598</v>
      </c>
      <c r="I587" s="16" t="s">
        <v>74</v>
      </c>
      <c r="J587" s="16" t="s">
        <v>3599</v>
      </c>
      <c r="K587" s="16" t="s">
        <v>3600</v>
      </c>
      <c r="L587" s="16" t="s">
        <v>433</v>
      </c>
      <c r="M587" s="16" t="s">
        <v>496</v>
      </c>
      <c r="N587" s="307" t="s">
        <v>497</v>
      </c>
    </row>
    <row r="588" spans="1:14">
      <c r="A588" s="299">
        <v>743</v>
      </c>
      <c r="B588" s="300">
        <v>301</v>
      </c>
      <c r="C588" s="301" t="s">
        <v>64</v>
      </c>
      <c r="D588" s="302">
        <v>2518272</v>
      </c>
      <c r="E588" s="302">
        <v>2518272</v>
      </c>
      <c r="F588" s="301" t="s">
        <v>3615</v>
      </c>
      <c r="G588" s="300" t="s">
        <v>3597</v>
      </c>
      <c r="H588" s="308" t="s">
        <v>3598</v>
      </c>
      <c r="I588" s="300" t="s">
        <v>74</v>
      </c>
      <c r="J588" s="300" t="s">
        <v>3599</v>
      </c>
      <c r="K588" s="300" t="s">
        <v>3600</v>
      </c>
      <c r="L588" s="300" t="s">
        <v>433</v>
      </c>
      <c r="M588" s="300" t="s">
        <v>434</v>
      </c>
      <c r="N588" s="304" t="s">
        <v>435</v>
      </c>
    </row>
    <row r="589" spans="1:14">
      <c r="A589" s="305">
        <v>744</v>
      </c>
      <c r="B589" s="16">
        <v>301</v>
      </c>
      <c r="C589" s="17" t="s">
        <v>64</v>
      </c>
      <c r="D589" s="306">
        <v>3063543</v>
      </c>
      <c r="E589" s="306">
        <v>3063543</v>
      </c>
      <c r="F589" s="17" t="s">
        <v>3620</v>
      </c>
      <c r="G589" s="16" t="s">
        <v>3597</v>
      </c>
      <c r="H589" s="35" t="s">
        <v>3598</v>
      </c>
      <c r="I589" s="16" t="s">
        <v>74</v>
      </c>
      <c r="J589" s="16" t="s">
        <v>3599</v>
      </c>
      <c r="K589" s="16" t="s">
        <v>3600</v>
      </c>
      <c r="L589" s="16" t="s">
        <v>671</v>
      </c>
      <c r="M589" s="16" t="s">
        <v>691</v>
      </c>
      <c r="N589" s="307" t="s">
        <v>692</v>
      </c>
    </row>
    <row r="590" spans="1:14">
      <c r="A590" s="299">
        <v>745</v>
      </c>
      <c r="B590" s="300">
        <v>301</v>
      </c>
      <c r="C590" s="301" t="s">
        <v>64</v>
      </c>
      <c r="D590" s="302">
        <v>3140993</v>
      </c>
      <c r="E590" s="302">
        <v>3140993</v>
      </c>
      <c r="F590" s="301" t="s">
        <v>3625</v>
      </c>
      <c r="G590" s="300" t="s">
        <v>3597</v>
      </c>
      <c r="H590" s="308" t="s">
        <v>3598</v>
      </c>
      <c r="I590" s="300" t="s">
        <v>74</v>
      </c>
      <c r="J590" s="300" t="s">
        <v>3599</v>
      </c>
      <c r="K590" s="300" t="s">
        <v>3600</v>
      </c>
      <c r="L590" s="300" t="s">
        <v>433</v>
      </c>
      <c r="M590" s="300" t="s">
        <v>434</v>
      </c>
      <c r="N590" s="304" t="s">
        <v>435</v>
      </c>
    </row>
    <row r="591" spans="1:14">
      <c r="A591" s="305">
        <v>746</v>
      </c>
      <c r="B591" s="16">
        <v>301</v>
      </c>
      <c r="C591" s="17" t="s">
        <v>64</v>
      </c>
      <c r="D591" s="306">
        <v>3532831</v>
      </c>
      <c r="E591" s="306">
        <v>3532831</v>
      </c>
      <c r="F591" s="17" t="s">
        <v>3630</v>
      </c>
      <c r="G591" s="16" t="s">
        <v>3597</v>
      </c>
      <c r="H591" s="35" t="s">
        <v>3598</v>
      </c>
      <c r="I591" s="16" t="s">
        <v>74</v>
      </c>
      <c r="J591" s="16" t="s">
        <v>3599</v>
      </c>
      <c r="K591" s="16" t="s">
        <v>3600</v>
      </c>
      <c r="L591" s="16" t="s">
        <v>433</v>
      </c>
      <c r="M591" s="16" t="s">
        <v>3631</v>
      </c>
      <c r="N591" s="307" t="s">
        <v>663</v>
      </c>
    </row>
    <row r="592" spans="1:14">
      <c r="A592" s="299">
        <v>747</v>
      </c>
      <c r="B592" s="300">
        <v>301</v>
      </c>
      <c r="C592" s="301" t="s">
        <v>64</v>
      </c>
      <c r="D592" s="302">
        <v>4656649</v>
      </c>
      <c r="E592" s="302">
        <v>4656649</v>
      </c>
      <c r="F592" s="301" t="s">
        <v>3635</v>
      </c>
      <c r="G592" s="300" t="s">
        <v>3597</v>
      </c>
      <c r="H592" s="308" t="s">
        <v>3598</v>
      </c>
      <c r="I592" s="300" t="s">
        <v>74</v>
      </c>
      <c r="J592" s="300" t="s">
        <v>3599</v>
      </c>
      <c r="K592" s="300" t="s">
        <v>3600</v>
      </c>
      <c r="L592" s="300" t="s">
        <v>463</v>
      </c>
      <c r="M592" s="300" t="s">
        <v>464</v>
      </c>
      <c r="N592" s="304" t="s">
        <v>465</v>
      </c>
    </row>
    <row r="593" spans="1:14">
      <c r="A593" s="305">
        <v>748</v>
      </c>
      <c r="B593" s="16">
        <v>301</v>
      </c>
      <c r="C593" s="17" t="s">
        <v>64</v>
      </c>
      <c r="D593" s="306">
        <v>4675782</v>
      </c>
      <c r="E593" s="306">
        <v>4675782</v>
      </c>
      <c r="F593" s="17" t="s">
        <v>3638</v>
      </c>
      <c r="G593" s="16" t="s">
        <v>3597</v>
      </c>
      <c r="H593" s="35" t="s">
        <v>3598</v>
      </c>
      <c r="I593" s="16" t="s">
        <v>74</v>
      </c>
      <c r="J593" s="16" t="s">
        <v>3599</v>
      </c>
      <c r="K593" s="16" t="s">
        <v>3600</v>
      </c>
      <c r="L593" s="16" t="s">
        <v>76</v>
      </c>
      <c r="M593" s="16" t="s">
        <v>76</v>
      </c>
      <c r="N593" s="307" t="s">
        <v>76</v>
      </c>
    </row>
    <row r="594" spans="1:14">
      <c r="A594" s="299">
        <v>749</v>
      </c>
      <c r="B594" s="300">
        <v>301</v>
      </c>
      <c r="C594" s="301" t="s">
        <v>64</v>
      </c>
      <c r="D594" s="302">
        <v>4752493</v>
      </c>
      <c r="E594" s="302">
        <v>4752493</v>
      </c>
      <c r="F594" s="301" t="s">
        <v>3642</v>
      </c>
      <c r="G594" s="300" t="s">
        <v>3597</v>
      </c>
      <c r="H594" s="308" t="s">
        <v>3598</v>
      </c>
      <c r="I594" s="300" t="s">
        <v>74</v>
      </c>
      <c r="J594" s="300" t="s">
        <v>3599</v>
      </c>
      <c r="K594" s="300" t="s">
        <v>3600</v>
      </c>
      <c r="L594" s="300" t="s">
        <v>76</v>
      </c>
      <c r="M594" s="300" t="s">
        <v>76</v>
      </c>
      <c r="N594" s="304" t="s">
        <v>76</v>
      </c>
    </row>
    <row r="595" spans="1:14">
      <c r="A595" s="305">
        <v>750</v>
      </c>
      <c r="B595" s="16">
        <v>301</v>
      </c>
      <c r="C595" s="17" t="s">
        <v>64</v>
      </c>
      <c r="D595" s="306">
        <v>5010322</v>
      </c>
      <c r="E595" s="306">
        <v>5010322</v>
      </c>
      <c r="F595" s="17" t="s">
        <v>3645</v>
      </c>
      <c r="G595" s="16" t="s">
        <v>3597</v>
      </c>
      <c r="H595" s="35" t="s">
        <v>3598</v>
      </c>
      <c r="I595" s="16" t="s">
        <v>74</v>
      </c>
      <c r="J595" s="16" t="s">
        <v>3599</v>
      </c>
      <c r="K595" s="16" t="s">
        <v>3600</v>
      </c>
      <c r="L595" s="16" t="s">
        <v>421</v>
      </c>
      <c r="M595" s="16" t="s">
        <v>2300</v>
      </c>
      <c r="N595" s="307" t="s">
        <v>423</v>
      </c>
    </row>
    <row r="596" spans="1:14">
      <c r="A596" s="299">
        <v>751</v>
      </c>
      <c r="B596" s="300">
        <v>301</v>
      </c>
      <c r="C596" s="301" t="s">
        <v>64</v>
      </c>
      <c r="D596" s="302">
        <v>5165191</v>
      </c>
      <c r="E596" s="302">
        <v>5165191</v>
      </c>
      <c r="F596" s="301" t="s">
        <v>3648</v>
      </c>
      <c r="G596" s="300" t="s">
        <v>3597</v>
      </c>
      <c r="H596" s="308" t="s">
        <v>3598</v>
      </c>
      <c r="I596" s="300" t="s">
        <v>74</v>
      </c>
      <c r="J596" s="300" t="s">
        <v>3599</v>
      </c>
      <c r="K596" s="300" t="s">
        <v>3600</v>
      </c>
      <c r="L596" s="300" t="s">
        <v>421</v>
      </c>
      <c r="M596" s="300" t="s">
        <v>3649</v>
      </c>
      <c r="N596" s="304" t="s">
        <v>545</v>
      </c>
    </row>
    <row r="597" spans="1:14">
      <c r="A597" s="305">
        <v>752</v>
      </c>
      <c r="B597" s="16">
        <v>301</v>
      </c>
      <c r="C597" s="17" t="s">
        <v>64</v>
      </c>
      <c r="D597" s="306">
        <v>5166581</v>
      </c>
      <c r="E597" s="306">
        <v>5166581</v>
      </c>
      <c r="F597" s="17" t="s">
        <v>3652</v>
      </c>
      <c r="G597" s="16" t="s">
        <v>3597</v>
      </c>
      <c r="H597" s="35" t="s">
        <v>3598</v>
      </c>
      <c r="I597" s="16" t="s">
        <v>74</v>
      </c>
      <c r="J597" s="16" t="s">
        <v>3599</v>
      </c>
      <c r="K597" s="16" t="s">
        <v>3600</v>
      </c>
      <c r="L597" s="16" t="s">
        <v>421</v>
      </c>
      <c r="M597" s="16" t="s">
        <v>3649</v>
      </c>
      <c r="N597" s="307" t="s">
        <v>545</v>
      </c>
    </row>
    <row r="598" spans="1:14">
      <c r="A598" s="299">
        <v>753</v>
      </c>
      <c r="B598" s="300">
        <v>301</v>
      </c>
      <c r="C598" s="301" t="s">
        <v>64</v>
      </c>
      <c r="D598" s="302">
        <v>5207374</v>
      </c>
      <c r="E598" s="302">
        <v>5207374</v>
      </c>
      <c r="F598" s="301" t="s">
        <v>3655</v>
      </c>
      <c r="G598" s="300" t="s">
        <v>3597</v>
      </c>
      <c r="H598" s="308" t="s">
        <v>3598</v>
      </c>
      <c r="I598" s="300" t="s">
        <v>74</v>
      </c>
      <c r="J598" s="300" t="s">
        <v>3599</v>
      </c>
      <c r="K598" s="300" t="s">
        <v>3600</v>
      </c>
      <c r="L598" s="300" t="s">
        <v>463</v>
      </c>
      <c r="M598" s="300" t="s">
        <v>3657</v>
      </c>
      <c r="N598" s="304" t="s">
        <v>465</v>
      </c>
    </row>
    <row r="599" spans="1:14">
      <c r="A599" s="305">
        <v>754</v>
      </c>
      <c r="B599" s="16">
        <v>301</v>
      </c>
      <c r="C599" s="17" t="s">
        <v>64</v>
      </c>
      <c r="D599" s="306">
        <v>5426922</v>
      </c>
      <c r="E599" s="306">
        <v>5426922</v>
      </c>
      <c r="F599" s="17" t="s">
        <v>3662</v>
      </c>
      <c r="G599" s="16" t="s">
        <v>3597</v>
      </c>
      <c r="H599" s="35" t="s">
        <v>3598</v>
      </c>
      <c r="I599" s="16" t="s">
        <v>74</v>
      </c>
      <c r="J599" s="16" t="s">
        <v>3599</v>
      </c>
      <c r="K599" s="16" t="s">
        <v>3600</v>
      </c>
      <c r="L599" s="16" t="s">
        <v>433</v>
      </c>
      <c r="M599" s="16" t="s">
        <v>662</v>
      </c>
      <c r="N599" s="307" t="s">
        <v>663</v>
      </c>
    </row>
    <row r="600" spans="1:14">
      <c r="A600" s="299">
        <v>755</v>
      </c>
      <c r="B600" s="300">
        <v>301</v>
      </c>
      <c r="C600" s="301" t="s">
        <v>64</v>
      </c>
      <c r="D600" s="302">
        <v>5462456</v>
      </c>
      <c r="E600" s="302">
        <v>5462456</v>
      </c>
      <c r="F600" s="301" t="s">
        <v>3667</v>
      </c>
      <c r="G600" s="300" t="s">
        <v>3597</v>
      </c>
      <c r="H600" s="308" t="s">
        <v>3598</v>
      </c>
      <c r="I600" s="300" t="s">
        <v>74</v>
      </c>
      <c r="J600" s="300" t="s">
        <v>3599</v>
      </c>
      <c r="K600" s="300" t="s">
        <v>3600</v>
      </c>
      <c r="L600" s="300" t="s">
        <v>145</v>
      </c>
      <c r="M600" s="300" t="s">
        <v>3668</v>
      </c>
      <c r="N600" s="304" t="s">
        <v>147</v>
      </c>
    </row>
    <row r="601" spans="1:14">
      <c r="A601" s="305">
        <v>756</v>
      </c>
      <c r="B601" s="16">
        <v>301</v>
      </c>
      <c r="C601" s="17" t="s">
        <v>64</v>
      </c>
      <c r="D601" s="306">
        <v>5615146</v>
      </c>
      <c r="E601" s="306">
        <v>5615146</v>
      </c>
      <c r="F601" s="17" t="s">
        <v>3672</v>
      </c>
      <c r="G601" s="16" t="s">
        <v>3597</v>
      </c>
      <c r="H601" s="35" t="s">
        <v>3598</v>
      </c>
      <c r="I601" s="16" t="s">
        <v>74</v>
      </c>
      <c r="J601" s="16" t="s">
        <v>3599</v>
      </c>
      <c r="K601" s="16" t="s">
        <v>3600</v>
      </c>
      <c r="L601" s="16" t="s">
        <v>76</v>
      </c>
      <c r="M601" s="16" t="s">
        <v>76</v>
      </c>
      <c r="N601" s="307" t="s">
        <v>76</v>
      </c>
    </row>
    <row r="602" spans="1:14">
      <c r="A602" s="299">
        <v>757</v>
      </c>
      <c r="B602" s="300">
        <v>301</v>
      </c>
      <c r="C602" s="301" t="s">
        <v>64</v>
      </c>
      <c r="D602" s="302">
        <v>5822552</v>
      </c>
      <c r="E602" s="302">
        <v>5822552</v>
      </c>
      <c r="F602" s="301" t="s">
        <v>3676</v>
      </c>
      <c r="G602" s="300" t="s">
        <v>3597</v>
      </c>
      <c r="H602" s="308" t="s">
        <v>3598</v>
      </c>
      <c r="I602" s="300" t="s">
        <v>74</v>
      </c>
      <c r="J602" s="300" t="s">
        <v>3599</v>
      </c>
      <c r="K602" s="300" t="s">
        <v>3600</v>
      </c>
      <c r="L602" s="300" t="s">
        <v>76</v>
      </c>
      <c r="M602" s="300" t="s">
        <v>76</v>
      </c>
      <c r="N602" s="304" t="s">
        <v>76</v>
      </c>
    </row>
    <row r="603" spans="1:14">
      <c r="A603" s="305">
        <v>758</v>
      </c>
      <c r="B603" s="16">
        <v>301</v>
      </c>
      <c r="C603" s="17" t="s">
        <v>64</v>
      </c>
      <c r="D603" s="306">
        <v>5997066</v>
      </c>
      <c r="E603" s="306">
        <v>5997066</v>
      </c>
      <c r="F603" s="17" t="s">
        <v>3679</v>
      </c>
      <c r="G603" s="16" t="s">
        <v>3597</v>
      </c>
      <c r="H603" s="35" t="s">
        <v>3598</v>
      </c>
      <c r="I603" s="16" t="s">
        <v>74</v>
      </c>
      <c r="J603" s="16" t="s">
        <v>3599</v>
      </c>
      <c r="K603" s="16" t="s">
        <v>3600</v>
      </c>
      <c r="L603" s="16" t="s">
        <v>478</v>
      </c>
      <c r="M603" s="16" t="s">
        <v>3680</v>
      </c>
      <c r="N603" s="307" t="s">
        <v>772</v>
      </c>
    </row>
    <row r="604" spans="1:14">
      <c r="A604" s="299">
        <v>759</v>
      </c>
      <c r="B604" s="300">
        <v>301</v>
      </c>
      <c r="C604" s="301" t="s">
        <v>64</v>
      </c>
      <c r="D604" s="302">
        <v>6016026</v>
      </c>
      <c r="E604" s="302">
        <v>6016026</v>
      </c>
      <c r="F604" s="301" t="s">
        <v>3684</v>
      </c>
      <c r="G604" s="300" t="s">
        <v>3597</v>
      </c>
      <c r="H604" s="308" t="s">
        <v>3598</v>
      </c>
      <c r="I604" s="300" t="s">
        <v>74</v>
      </c>
      <c r="J604" s="300" t="s">
        <v>3599</v>
      </c>
      <c r="K604" s="300" t="s">
        <v>3600</v>
      </c>
      <c r="L604" s="300" t="s">
        <v>76</v>
      </c>
      <c r="M604" s="300" t="s">
        <v>76</v>
      </c>
      <c r="N604" s="304" t="s">
        <v>76</v>
      </c>
    </row>
    <row r="605" spans="1:14">
      <c r="A605" s="305">
        <v>760</v>
      </c>
      <c r="B605" s="16">
        <v>301</v>
      </c>
      <c r="C605" s="17" t="s">
        <v>64</v>
      </c>
      <c r="D605" s="306">
        <v>6031960</v>
      </c>
      <c r="E605" s="306">
        <v>6031960</v>
      </c>
      <c r="F605" s="17" t="s">
        <v>3689</v>
      </c>
      <c r="G605" s="16" t="s">
        <v>3597</v>
      </c>
      <c r="H605" s="35" t="s">
        <v>3598</v>
      </c>
      <c r="I605" s="16" t="s">
        <v>74</v>
      </c>
      <c r="J605" s="16" t="s">
        <v>3599</v>
      </c>
      <c r="K605" s="16" t="s">
        <v>3600</v>
      </c>
      <c r="L605" s="16" t="s">
        <v>671</v>
      </c>
      <c r="M605" s="16" t="s">
        <v>3691</v>
      </c>
      <c r="N605" s="307" t="s">
        <v>3691</v>
      </c>
    </row>
    <row r="606" spans="1:14">
      <c r="A606" s="299">
        <v>761</v>
      </c>
      <c r="B606" s="300">
        <v>301</v>
      </c>
      <c r="C606" s="301" t="s">
        <v>64</v>
      </c>
      <c r="D606" s="302">
        <v>6105811</v>
      </c>
      <c r="E606" s="302">
        <v>6105811</v>
      </c>
      <c r="F606" s="301" t="s">
        <v>3695</v>
      </c>
      <c r="G606" s="300" t="s">
        <v>3597</v>
      </c>
      <c r="H606" s="308" t="s">
        <v>3598</v>
      </c>
      <c r="I606" s="300" t="s">
        <v>74</v>
      </c>
      <c r="J606" s="300" t="s">
        <v>3599</v>
      </c>
      <c r="K606" s="300" t="s">
        <v>3600</v>
      </c>
      <c r="L606" s="300" t="s">
        <v>76</v>
      </c>
      <c r="M606" s="300" t="s">
        <v>76</v>
      </c>
      <c r="N606" s="304" t="s">
        <v>76</v>
      </c>
    </row>
    <row r="607" spans="1:14">
      <c r="A607" s="305">
        <v>762</v>
      </c>
      <c r="B607" s="16">
        <v>301</v>
      </c>
      <c r="C607" s="17" t="s">
        <v>64</v>
      </c>
      <c r="D607" s="306">
        <v>6107644</v>
      </c>
      <c r="E607" s="306">
        <v>6107644</v>
      </c>
      <c r="F607" s="17" t="s">
        <v>3700</v>
      </c>
      <c r="G607" s="16" t="s">
        <v>3597</v>
      </c>
      <c r="H607" s="35" t="s">
        <v>3598</v>
      </c>
      <c r="I607" s="16" t="s">
        <v>74</v>
      </c>
      <c r="J607" s="16" t="s">
        <v>3599</v>
      </c>
      <c r="K607" s="16" t="s">
        <v>3600</v>
      </c>
      <c r="L607" s="16" t="s">
        <v>76</v>
      </c>
      <c r="M607" s="16" t="s">
        <v>3701</v>
      </c>
      <c r="N607" s="307" t="s">
        <v>3702</v>
      </c>
    </row>
    <row r="608" spans="1:14">
      <c r="A608" s="299">
        <v>763</v>
      </c>
      <c r="B608" s="300">
        <v>301</v>
      </c>
      <c r="C608" s="301" t="s">
        <v>64</v>
      </c>
      <c r="D608" s="302">
        <v>6134833</v>
      </c>
      <c r="E608" s="302">
        <v>6134833</v>
      </c>
      <c r="F608" s="301" t="s">
        <v>3708</v>
      </c>
      <c r="G608" s="300" t="s">
        <v>3597</v>
      </c>
      <c r="H608" s="308" t="s">
        <v>3598</v>
      </c>
      <c r="I608" s="300" t="s">
        <v>74</v>
      </c>
      <c r="J608" s="300" t="s">
        <v>3599</v>
      </c>
      <c r="K608" s="300" t="s">
        <v>3600</v>
      </c>
      <c r="L608" s="300" t="s">
        <v>463</v>
      </c>
      <c r="M608" s="300" t="s">
        <v>3709</v>
      </c>
      <c r="N608" s="304" t="s">
        <v>465</v>
      </c>
    </row>
    <row r="609" spans="1:14">
      <c r="A609" s="305">
        <v>764</v>
      </c>
      <c r="B609" s="16">
        <v>301</v>
      </c>
      <c r="C609" s="17" t="s">
        <v>64</v>
      </c>
      <c r="D609" s="306">
        <v>6198115</v>
      </c>
      <c r="E609" s="306">
        <v>6198115</v>
      </c>
      <c r="F609" s="17" t="s">
        <v>3713</v>
      </c>
      <c r="G609" s="16" t="s">
        <v>3597</v>
      </c>
      <c r="H609" s="35" t="s">
        <v>3598</v>
      </c>
      <c r="I609" s="16" t="s">
        <v>74</v>
      </c>
      <c r="J609" s="16" t="s">
        <v>3599</v>
      </c>
      <c r="K609" s="16" t="s">
        <v>3600</v>
      </c>
      <c r="L609" s="16" t="s">
        <v>433</v>
      </c>
      <c r="M609" s="16" t="s">
        <v>3715</v>
      </c>
      <c r="N609" s="307" t="s">
        <v>435</v>
      </c>
    </row>
    <row r="610" spans="1:14">
      <c r="A610" s="299">
        <v>765</v>
      </c>
      <c r="B610" s="300">
        <v>301</v>
      </c>
      <c r="C610" s="301" t="s">
        <v>64</v>
      </c>
      <c r="D610" s="302">
        <v>6199140</v>
      </c>
      <c r="E610" s="302">
        <v>6199140</v>
      </c>
      <c r="F610" s="301" t="s">
        <v>3718</v>
      </c>
      <c r="G610" s="300" t="s">
        <v>3597</v>
      </c>
      <c r="H610" s="308" t="s">
        <v>3598</v>
      </c>
      <c r="I610" s="300" t="s">
        <v>74</v>
      </c>
      <c r="J610" s="300" t="s">
        <v>3599</v>
      </c>
      <c r="K610" s="300" t="s">
        <v>3600</v>
      </c>
      <c r="L610" s="300" t="s">
        <v>463</v>
      </c>
      <c r="M610" s="300" t="s">
        <v>3657</v>
      </c>
      <c r="N610" s="304" t="s">
        <v>465</v>
      </c>
    </row>
    <row r="611" spans="1:14">
      <c r="A611" s="305">
        <v>766</v>
      </c>
      <c r="B611" s="16">
        <v>301</v>
      </c>
      <c r="C611" s="17" t="s">
        <v>64</v>
      </c>
      <c r="D611" s="306">
        <v>6199736</v>
      </c>
      <c r="E611" s="306">
        <v>6199736</v>
      </c>
      <c r="F611" s="17" t="s">
        <v>3723</v>
      </c>
      <c r="G611" s="16" t="s">
        <v>3597</v>
      </c>
      <c r="H611" s="35" t="s">
        <v>3598</v>
      </c>
      <c r="I611" s="16" t="s">
        <v>74</v>
      </c>
      <c r="J611" s="16" t="s">
        <v>3599</v>
      </c>
      <c r="K611" s="16" t="s">
        <v>3600</v>
      </c>
      <c r="L611" s="16" t="s">
        <v>433</v>
      </c>
      <c r="M611" s="16" t="s">
        <v>3724</v>
      </c>
      <c r="N611" s="307" t="s">
        <v>435</v>
      </c>
    </row>
    <row r="612" spans="1:14">
      <c r="A612" s="299">
        <v>767</v>
      </c>
      <c r="B612" s="300">
        <v>301</v>
      </c>
      <c r="C612" s="301" t="s">
        <v>64</v>
      </c>
      <c r="D612" s="302">
        <v>6200074</v>
      </c>
      <c r="E612" s="302">
        <v>6200074</v>
      </c>
      <c r="F612" s="301" t="s">
        <v>3729</v>
      </c>
      <c r="G612" s="300" t="s">
        <v>3597</v>
      </c>
      <c r="H612" s="308" t="s">
        <v>3598</v>
      </c>
      <c r="I612" s="300" t="s">
        <v>74</v>
      </c>
      <c r="J612" s="300" t="s">
        <v>3599</v>
      </c>
      <c r="K612" s="300" t="s">
        <v>3600</v>
      </c>
      <c r="L612" s="300" t="s">
        <v>433</v>
      </c>
      <c r="M612" s="300" t="s">
        <v>434</v>
      </c>
      <c r="N612" s="304" t="s">
        <v>435</v>
      </c>
    </row>
    <row r="613" spans="1:14">
      <c r="A613" s="305">
        <v>768</v>
      </c>
      <c r="B613" s="16">
        <v>301</v>
      </c>
      <c r="C613" s="17" t="s">
        <v>64</v>
      </c>
      <c r="D613" s="306">
        <v>6200216</v>
      </c>
      <c r="E613" s="306">
        <v>6200216</v>
      </c>
      <c r="F613" s="17" t="s">
        <v>3733</v>
      </c>
      <c r="G613" s="16" t="s">
        <v>3597</v>
      </c>
      <c r="H613" s="35" t="s">
        <v>3598</v>
      </c>
      <c r="I613" s="16" t="s">
        <v>74</v>
      </c>
      <c r="J613" s="16" t="s">
        <v>3599</v>
      </c>
      <c r="K613" s="16" t="s">
        <v>3600</v>
      </c>
      <c r="L613" s="16" t="s">
        <v>433</v>
      </c>
      <c r="M613" s="16" t="s">
        <v>434</v>
      </c>
      <c r="N613" s="307" t="s">
        <v>435</v>
      </c>
    </row>
    <row r="614" spans="1:14">
      <c r="A614" s="299">
        <v>769</v>
      </c>
      <c r="B614" s="300">
        <v>301</v>
      </c>
      <c r="C614" s="301" t="s">
        <v>64</v>
      </c>
      <c r="D614" s="302">
        <v>11258765</v>
      </c>
      <c r="E614" s="302">
        <v>11258765</v>
      </c>
      <c r="F614" s="301" t="s">
        <v>3738</v>
      </c>
      <c r="G614" s="300" t="s">
        <v>3597</v>
      </c>
      <c r="H614" s="308" t="s">
        <v>3598</v>
      </c>
      <c r="I614" s="300" t="s">
        <v>74</v>
      </c>
      <c r="J614" s="300" t="s">
        <v>3599</v>
      </c>
      <c r="K614" s="300" t="s">
        <v>3600</v>
      </c>
      <c r="L614" s="300" t="s">
        <v>76</v>
      </c>
      <c r="M614" s="300" t="s">
        <v>76</v>
      </c>
      <c r="N614" s="304" t="s">
        <v>76</v>
      </c>
    </row>
    <row r="615" spans="1:14">
      <c r="A615" s="305">
        <v>770</v>
      </c>
      <c r="B615" s="16">
        <v>301</v>
      </c>
      <c r="C615" s="17" t="s">
        <v>112</v>
      </c>
      <c r="D615" s="306">
        <v>27737375</v>
      </c>
      <c r="E615" s="306">
        <v>27737375</v>
      </c>
      <c r="F615" s="17" t="s">
        <v>3741</v>
      </c>
      <c r="G615" s="16" t="s">
        <v>3597</v>
      </c>
      <c r="H615" s="35" t="s">
        <v>3598</v>
      </c>
      <c r="I615" s="16" t="s">
        <v>74</v>
      </c>
      <c r="J615" s="16" t="s">
        <v>3599</v>
      </c>
      <c r="K615" s="16" t="s">
        <v>3600</v>
      </c>
      <c r="L615" s="16" t="s">
        <v>76</v>
      </c>
      <c r="M615" s="16" t="s">
        <v>76</v>
      </c>
      <c r="N615" s="307" t="s">
        <v>76</v>
      </c>
    </row>
    <row r="616" spans="1:14">
      <c r="A616" s="299">
        <v>771</v>
      </c>
      <c r="B616" s="300">
        <v>301</v>
      </c>
      <c r="C616" s="301" t="s">
        <v>64</v>
      </c>
      <c r="D616" s="302">
        <v>6407644</v>
      </c>
      <c r="E616" s="302">
        <v>6407644</v>
      </c>
      <c r="F616" s="301" t="s">
        <v>3746</v>
      </c>
      <c r="G616" s="300" t="s">
        <v>3597</v>
      </c>
      <c r="H616" s="308" t="s">
        <v>3598</v>
      </c>
      <c r="I616" s="300" t="s">
        <v>74</v>
      </c>
      <c r="J616" s="300" t="s">
        <v>3599</v>
      </c>
      <c r="K616" s="300" t="s">
        <v>3600</v>
      </c>
      <c r="L616" s="300" t="s">
        <v>339</v>
      </c>
      <c r="M616" s="300" t="s">
        <v>340</v>
      </c>
      <c r="N616" s="304" t="s">
        <v>341</v>
      </c>
    </row>
    <row r="617" spans="1:14">
      <c r="A617" s="305">
        <v>772</v>
      </c>
      <c r="B617" s="16">
        <v>301</v>
      </c>
      <c r="C617" s="17" t="s">
        <v>64</v>
      </c>
      <c r="D617" s="306">
        <v>6804698</v>
      </c>
      <c r="E617" s="306">
        <v>6804698</v>
      </c>
      <c r="F617" s="17" t="s">
        <v>3751</v>
      </c>
      <c r="G617" s="16" t="s">
        <v>3597</v>
      </c>
      <c r="H617" s="35" t="s">
        <v>3598</v>
      </c>
      <c r="I617" s="16" t="s">
        <v>74</v>
      </c>
      <c r="J617" s="16" t="s">
        <v>3599</v>
      </c>
      <c r="K617" s="16" t="s">
        <v>3600</v>
      </c>
      <c r="L617" s="16" t="s">
        <v>1359</v>
      </c>
      <c r="M617" s="16" t="s">
        <v>3752</v>
      </c>
      <c r="N617" s="307" t="s">
        <v>1361</v>
      </c>
    </row>
    <row r="618" spans="1:14">
      <c r="A618" s="299">
        <v>773</v>
      </c>
      <c r="B618" s="300">
        <v>301</v>
      </c>
      <c r="C618" s="301" t="s">
        <v>64</v>
      </c>
      <c r="D618" s="302">
        <v>7143014</v>
      </c>
      <c r="E618" s="302">
        <v>7143014</v>
      </c>
      <c r="F618" s="301" t="s">
        <v>3758</v>
      </c>
      <c r="G618" s="300" t="s">
        <v>3597</v>
      </c>
      <c r="H618" s="308" t="s">
        <v>3598</v>
      </c>
      <c r="I618" s="300" t="s">
        <v>74</v>
      </c>
      <c r="J618" s="300" t="s">
        <v>3599</v>
      </c>
      <c r="K618" s="300" t="s">
        <v>3600</v>
      </c>
      <c r="L618" s="300" t="s">
        <v>421</v>
      </c>
      <c r="M618" s="300" t="s">
        <v>2300</v>
      </c>
      <c r="N618" s="304" t="s">
        <v>423</v>
      </c>
    </row>
    <row r="619" spans="1:14">
      <c r="A619" s="305">
        <v>774</v>
      </c>
      <c r="B619" s="16">
        <v>301</v>
      </c>
      <c r="C619" s="17" t="s">
        <v>64</v>
      </c>
      <c r="D619" s="306">
        <v>7144447</v>
      </c>
      <c r="E619" s="306">
        <v>7144447</v>
      </c>
      <c r="F619" s="17" t="s">
        <v>3763</v>
      </c>
      <c r="G619" s="16" t="s">
        <v>3597</v>
      </c>
      <c r="H619" s="35" t="s">
        <v>3598</v>
      </c>
      <c r="I619" s="16" t="s">
        <v>74</v>
      </c>
      <c r="J619" s="16" t="s">
        <v>3599</v>
      </c>
      <c r="K619" s="16" t="s">
        <v>3600</v>
      </c>
      <c r="L619" s="16" t="s">
        <v>421</v>
      </c>
      <c r="M619" s="16" t="s">
        <v>2069</v>
      </c>
      <c r="N619" s="307" t="s">
        <v>2070</v>
      </c>
    </row>
    <row r="620" spans="1:14">
      <c r="A620" s="299">
        <v>775</v>
      </c>
      <c r="B620" s="300">
        <v>301</v>
      </c>
      <c r="C620" s="301" t="s">
        <v>64</v>
      </c>
      <c r="D620" s="302">
        <v>7186689</v>
      </c>
      <c r="E620" s="302">
        <v>7186689</v>
      </c>
      <c r="F620" s="301" t="s">
        <v>3767</v>
      </c>
      <c r="G620" s="300" t="s">
        <v>3597</v>
      </c>
      <c r="H620" s="308" t="s">
        <v>3598</v>
      </c>
      <c r="I620" s="300" t="s">
        <v>74</v>
      </c>
      <c r="J620" s="300" t="s">
        <v>3599</v>
      </c>
      <c r="K620" s="300" t="s">
        <v>3600</v>
      </c>
      <c r="L620" s="300" t="s">
        <v>671</v>
      </c>
      <c r="M620" s="300" t="s">
        <v>3768</v>
      </c>
      <c r="N620" s="304" t="s">
        <v>3691</v>
      </c>
    </row>
    <row r="621" spans="1:14">
      <c r="A621" s="305">
        <v>776</v>
      </c>
      <c r="B621" s="16">
        <v>301</v>
      </c>
      <c r="C621" s="17" t="s">
        <v>64</v>
      </c>
      <c r="D621" s="306">
        <v>7319073</v>
      </c>
      <c r="E621" s="306">
        <v>7319073</v>
      </c>
      <c r="F621" s="17" t="s">
        <v>3773</v>
      </c>
      <c r="G621" s="16" t="s">
        <v>3597</v>
      </c>
      <c r="H621" s="35" t="s">
        <v>3598</v>
      </c>
      <c r="I621" s="16" t="s">
        <v>74</v>
      </c>
      <c r="J621" s="16" t="s">
        <v>170</v>
      </c>
      <c r="K621" s="16" t="s">
        <v>293</v>
      </c>
      <c r="L621" s="16" t="s">
        <v>76</v>
      </c>
      <c r="M621" s="16" t="s">
        <v>76</v>
      </c>
      <c r="N621" s="307" t="s">
        <v>76</v>
      </c>
    </row>
    <row r="622" spans="1:14">
      <c r="A622" s="299">
        <v>777</v>
      </c>
      <c r="B622" s="300">
        <v>301</v>
      </c>
      <c r="C622" s="301" t="s">
        <v>64</v>
      </c>
      <c r="D622" s="302">
        <v>7561583</v>
      </c>
      <c r="E622" s="302">
        <v>7561583</v>
      </c>
      <c r="F622" s="301" t="s">
        <v>3779</v>
      </c>
      <c r="G622" s="300" t="s">
        <v>3597</v>
      </c>
      <c r="H622" s="308" t="s">
        <v>3598</v>
      </c>
      <c r="I622" s="300" t="s">
        <v>74</v>
      </c>
      <c r="J622" s="300" t="s">
        <v>3599</v>
      </c>
      <c r="K622" s="300" t="s">
        <v>3600</v>
      </c>
      <c r="L622" s="300" t="s">
        <v>433</v>
      </c>
      <c r="M622" s="300" t="s">
        <v>662</v>
      </c>
      <c r="N622" s="304" t="s">
        <v>663</v>
      </c>
    </row>
    <row r="623" spans="1:14">
      <c r="A623" s="305">
        <v>778</v>
      </c>
      <c r="B623" s="16">
        <v>301</v>
      </c>
      <c r="C623" s="17" t="s">
        <v>64</v>
      </c>
      <c r="D623" s="306">
        <v>7571835</v>
      </c>
      <c r="E623" s="306">
        <v>7571835</v>
      </c>
      <c r="F623" s="17" t="s">
        <v>3784</v>
      </c>
      <c r="G623" s="16" t="s">
        <v>3597</v>
      </c>
      <c r="H623" s="35" t="s">
        <v>3598</v>
      </c>
      <c r="I623" s="16" t="s">
        <v>74</v>
      </c>
      <c r="J623" s="16" t="s">
        <v>3599</v>
      </c>
      <c r="K623" s="16" t="s">
        <v>3600</v>
      </c>
      <c r="L623" s="16" t="s">
        <v>190</v>
      </c>
      <c r="M623" s="16" t="s">
        <v>3786</v>
      </c>
      <c r="N623" s="307" t="s">
        <v>192</v>
      </c>
    </row>
    <row r="624" spans="1:14">
      <c r="A624" s="299">
        <v>779</v>
      </c>
      <c r="B624" s="300">
        <v>301</v>
      </c>
      <c r="C624" s="301" t="s">
        <v>64</v>
      </c>
      <c r="D624" s="302">
        <v>7693316</v>
      </c>
      <c r="E624" s="302">
        <v>7693316</v>
      </c>
      <c r="F624" s="301" t="s">
        <v>3790</v>
      </c>
      <c r="G624" s="300" t="s">
        <v>3597</v>
      </c>
      <c r="H624" s="308" t="s">
        <v>3598</v>
      </c>
      <c r="I624" s="300" t="s">
        <v>74</v>
      </c>
      <c r="J624" s="300" t="s">
        <v>3599</v>
      </c>
      <c r="K624" s="300" t="s">
        <v>3600</v>
      </c>
      <c r="L624" s="300" t="s">
        <v>478</v>
      </c>
      <c r="M624" s="300" t="s">
        <v>771</v>
      </c>
      <c r="N624" s="304" t="s">
        <v>772</v>
      </c>
    </row>
    <row r="625" spans="1:14">
      <c r="A625" s="305">
        <v>780</v>
      </c>
      <c r="B625" s="16">
        <v>301</v>
      </c>
      <c r="C625" s="17" t="s">
        <v>64</v>
      </c>
      <c r="D625" s="306">
        <v>7696864</v>
      </c>
      <c r="E625" s="306">
        <v>7696864</v>
      </c>
      <c r="F625" s="17" t="s">
        <v>3795</v>
      </c>
      <c r="G625" s="16" t="s">
        <v>3597</v>
      </c>
      <c r="H625" s="35" t="s">
        <v>3598</v>
      </c>
      <c r="I625" s="16" t="s">
        <v>74</v>
      </c>
      <c r="J625" s="16" t="s">
        <v>3599</v>
      </c>
      <c r="K625" s="16" t="s">
        <v>3600</v>
      </c>
      <c r="L625" s="16" t="s">
        <v>478</v>
      </c>
      <c r="M625" s="16" t="s">
        <v>771</v>
      </c>
      <c r="N625" s="307" t="s">
        <v>772</v>
      </c>
    </row>
    <row r="626" spans="1:14">
      <c r="A626" s="299">
        <v>781</v>
      </c>
      <c r="B626" s="300">
        <v>301</v>
      </c>
      <c r="C626" s="301" t="s">
        <v>64</v>
      </c>
      <c r="D626" s="302">
        <v>7701520</v>
      </c>
      <c r="E626" s="302">
        <v>7701520</v>
      </c>
      <c r="F626" s="301" t="s">
        <v>3798</v>
      </c>
      <c r="G626" s="300" t="s">
        <v>3597</v>
      </c>
      <c r="H626" s="308" t="s">
        <v>3598</v>
      </c>
      <c r="I626" s="300" t="s">
        <v>74</v>
      </c>
      <c r="J626" s="300" t="s">
        <v>3599</v>
      </c>
      <c r="K626" s="300" t="s">
        <v>3600</v>
      </c>
      <c r="L626" s="300" t="s">
        <v>478</v>
      </c>
      <c r="M626" s="300" t="s">
        <v>771</v>
      </c>
      <c r="N626" s="304" t="s">
        <v>772</v>
      </c>
    </row>
    <row r="627" spans="1:14">
      <c r="A627" s="305">
        <v>782</v>
      </c>
      <c r="B627" s="16">
        <v>301</v>
      </c>
      <c r="C627" s="17" t="s">
        <v>64</v>
      </c>
      <c r="D627" s="306">
        <v>7707154</v>
      </c>
      <c r="E627" s="306">
        <v>7707154</v>
      </c>
      <c r="F627" s="17" t="s">
        <v>3803</v>
      </c>
      <c r="G627" s="16" t="s">
        <v>3597</v>
      </c>
      <c r="H627" s="35" t="s">
        <v>3598</v>
      </c>
      <c r="I627" s="16" t="s">
        <v>74</v>
      </c>
      <c r="J627" s="16" t="s">
        <v>3599</v>
      </c>
      <c r="K627" s="16" t="s">
        <v>3600</v>
      </c>
      <c r="L627" s="16" t="s">
        <v>433</v>
      </c>
      <c r="M627" s="16" t="s">
        <v>496</v>
      </c>
      <c r="N627" s="307" t="s">
        <v>497</v>
      </c>
    </row>
    <row r="628" spans="1:14">
      <c r="A628" s="299">
        <v>783</v>
      </c>
      <c r="B628" s="300">
        <v>301</v>
      </c>
      <c r="C628" s="301" t="s">
        <v>64</v>
      </c>
      <c r="D628" s="302">
        <v>7711375</v>
      </c>
      <c r="E628" s="302">
        <v>7711375</v>
      </c>
      <c r="F628" s="301" t="s">
        <v>3807</v>
      </c>
      <c r="G628" s="300" t="s">
        <v>3597</v>
      </c>
      <c r="H628" s="308" t="s">
        <v>3598</v>
      </c>
      <c r="I628" s="300" t="s">
        <v>74</v>
      </c>
      <c r="J628" s="300" t="s">
        <v>170</v>
      </c>
      <c r="K628" s="300" t="s">
        <v>293</v>
      </c>
      <c r="L628" s="300" t="s">
        <v>76</v>
      </c>
      <c r="M628" s="300" t="s">
        <v>76</v>
      </c>
      <c r="N628" s="304" t="s">
        <v>76</v>
      </c>
    </row>
    <row r="629" spans="1:14">
      <c r="A629" s="305">
        <v>784</v>
      </c>
      <c r="B629" s="16">
        <v>301</v>
      </c>
      <c r="C629" s="17" t="s">
        <v>64</v>
      </c>
      <c r="D629" s="306">
        <v>7713956</v>
      </c>
      <c r="E629" s="306">
        <v>7713956</v>
      </c>
      <c r="F629" s="17" t="s">
        <v>3810</v>
      </c>
      <c r="G629" s="16" t="s">
        <v>3597</v>
      </c>
      <c r="H629" s="35" t="s">
        <v>3598</v>
      </c>
      <c r="I629" s="16" t="s">
        <v>74</v>
      </c>
      <c r="J629" s="16" t="s">
        <v>3599</v>
      </c>
      <c r="K629" s="16" t="s">
        <v>3600</v>
      </c>
      <c r="L629" s="16" t="s">
        <v>478</v>
      </c>
      <c r="M629" s="16" t="s">
        <v>771</v>
      </c>
      <c r="N629" s="307" t="s">
        <v>772</v>
      </c>
    </row>
    <row r="630" spans="1:14">
      <c r="A630" s="299">
        <v>785</v>
      </c>
      <c r="B630" s="300">
        <v>301</v>
      </c>
      <c r="C630" s="301" t="s">
        <v>64</v>
      </c>
      <c r="D630" s="302">
        <v>7819668</v>
      </c>
      <c r="E630" s="302">
        <v>7819668</v>
      </c>
      <c r="F630" s="301" t="s">
        <v>3815</v>
      </c>
      <c r="G630" s="300" t="s">
        <v>3597</v>
      </c>
      <c r="H630" s="308" t="s">
        <v>3598</v>
      </c>
      <c r="I630" s="300" t="s">
        <v>74</v>
      </c>
      <c r="J630" s="300" t="s">
        <v>3599</v>
      </c>
      <c r="K630" s="300" t="s">
        <v>3600</v>
      </c>
      <c r="L630" s="300" t="s">
        <v>671</v>
      </c>
      <c r="M630" s="300" t="s">
        <v>3816</v>
      </c>
      <c r="N630" s="304" t="s">
        <v>3817</v>
      </c>
    </row>
    <row r="631" spans="1:14">
      <c r="A631" s="305">
        <v>786</v>
      </c>
      <c r="B631" s="16">
        <v>301</v>
      </c>
      <c r="C631" s="17" t="s">
        <v>64</v>
      </c>
      <c r="D631" s="306">
        <v>7960508</v>
      </c>
      <c r="E631" s="306">
        <v>7960508</v>
      </c>
      <c r="F631" s="17" t="s">
        <v>3821</v>
      </c>
      <c r="G631" s="16" t="s">
        <v>3597</v>
      </c>
      <c r="H631" s="35" t="s">
        <v>3598</v>
      </c>
      <c r="I631" s="16" t="s">
        <v>74</v>
      </c>
      <c r="J631" s="16" t="s">
        <v>3599</v>
      </c>
      <c r="K631" s="16" t="s">
        <v>3600</v>
      </c>
      <c r="L631" s="16" t="s">
        <v>76</v>
      </c>
      <c r="M631" s="16" t="s">
        <v>76</v>
      </c>
      <c r="N631" s="307" t="s">
        <v>76</v>
      </c>
    </row>
    <row r="632" spans="1:14">
      <c r="A632" s="299">
        <v>787</v>
      </c>
      <c r="B632" s="300">
        <v>301</v>
      </c>
      <c r="C632" s="301" t="s">
        <v>64</v>
      </c>
      <c r="D632" s="302">
        <v>8104045</v>
      </c>
      <c r="E632" s="302">
        <v>8104045</v>
      </c>
      <c r="F632" s="301" t="s">
        <v>3824</v>
      </c>
      <c r="G632" s="300" t="s">
        <v>3597</v>
      </c>
      <c r="H632" s="308" t="s">
        <v>3598</v>
      </c>
      <c r="I632" s="300" t="s">
        <v>74</v>
      </c>
      <c r="J632" s="300" t="s">
        <v>3599</v>
      </c>
      <c r="K632" s="300" t="s">
        <v>3600</v>
      </c>
      <c r="L632" s="300" t="s">
        <v>339</v>
      </c>
      <c r="M632" s="300" t="s">
        <v>3825</v>
      </c>
      <c r="N632" s="304" t="s">
        <v>341</v>
      </c>
    </row>
    <row r="633" spans="1:14">
      <c r="A633" s="305">
        <v>789</v>
      </c>
      <c r="B633" s="16">
        <v>301</v>
      </c>
      <c r="C633" s="17" t="s">
        <v>64</v>
      </c>
      <c r="D633" s="306">
        <v>8415017</v>
      </c>
      <c r="E633" s="306">
        <v>8415017</v>
      </c>
      <c r="F633" s="17" t="s">
        <v>3828</v>
      </c>
      <c r="G633" s="16" t="s">
        <v>3597</v>
      </c>
      <c r="H633" s="35" t="s">
        <v>3598</v>
      </c>
      <c r="I633" s="16" t="s">
        <v>74</v>
      </c>
      <c r="J633" s="16" t="s">
        <v>3599</v>
      </c>
      <c r="K633" s="16" t="s">
        <v>3600</v>
      </c>
      <c r="L633" s="16" t="s">
        <v>339</v>
      </c>
      <c r="M633" s="16" t="s">
        <v>340</v>
      </c>
      <c r="N633" s="307" t="s">
        <v>341</v>
      </c>
    </row>
    <row r="634" spans="1:14">
      <c r="A634" s="299">
        <v>790</v>
      </c>
      <c r="B634" s="300">
        <v>301</v>
      </c>
      <c r="C634" s="301" t="s">
        <v>64</v>
      </c>
      <c r="D634" s="302">
        <v>8418190</v>
      </c>
      <c r="E634" s="302">
        <v>8418190</v>
      </c>
      <c r="F634" s="301" t="s">
        <v>3831</v>
      </c>
      <c r="G634" s="300" t="s">
        <v>3597</v>
      </c>
      <c r="H634" s="308" t="s">
        <v>3598</v>
      </c>
      <c r="I634" s="300" t="s">
        <v>74</v>
      </c>
      <c r="J634" s="300" t="s">
        <v>3599</v>
      </c>
      <c r="K634" s="300" t="s">
        <v>3600</v>
      </c>
      <c r="L634" s="300" t="s">
        <v>339</v>
      </c>
      <c r="M634" s="300" t="s">
        <v>3825</v>
      </c>
      <c r="N634" s="304" t="s">
        <v>341</v>
      </c>
    </row>
    <row r="635" spans="1:14">
      <c r="A635" s="305">
        <v>791</v>
      </c>
      <c r="B635" s="16">
        <v>301</v>
      </c>
      <c r="C635" s="17" t="s">
        <v>64</v>
      </c>
      <c r="D635" s="306">
        <v>8540604</v>
      </c>
      <c r="E635" s="306">
        <v>8540604</v>
      </c>
      <c r="F635" s="17" t="s">
        <v>3835</v>
      </c>
      <c r="G635" s="16" t="s">
        <v>3597</v>
      </c>
      <c r="H635" s="35" t="s">
        <v>3598</v>
      </c>
      <c r="I635" s="16" t="s">
        <v>74</v>
      </c>
      <c r="J635" s="16" t="s">
        <v>3599</v>
      </c>
      <c r="K635" s="16" t="s">
        <v>3600</v>
      </c>
      <c r="L635" s="16" t="s">
        <v>421</v>
      </c>
      <c r="M635" s="16" t="s">
        <v>3836</v>
      </c>
      <c r="N635" s="307" t="s">
        <v>545</v>
      </c>
    </row>
    <row r="636" spans="1:14">
      <c r="A636" s="299">
        <v>792</v>
      </c>
      <c r="B636" s="300">
        <v>301</v>
      </c>
      <c r="C636" s="301" t="s">
        <v>64</v>
      </c>
      <c r="D636" s="302">
        <v>8644853</v>
      </c>
      <c r="E636" s="302">
        <v>8644853</v>
      </c>
      <c r="F636" s="301" t="s">
        <v>3841</v>
      </c>
      <c r="G636" s="300" t="s">
        <v>3597</v>
      </c>
      <c r="H636" s="308" t="s">
        <v>3598</v>
      </c>
      <c r="I636" s="300" t="s">
        <v>74</v>
      </c>
      <c r="J636" s="300" t="s">
        <v>3599</v>
      </c>
      <c r="K636" s="300" t="s">
        <v>3600</v>
      </c>
      <c r="L636" s="300" t="s">
        <v>190</v>
      </c>
      <c r="M636" s="300" t="s">
        <v>3842</v>
      </c>
      <c r="N636" s="304" t="s">
        <v>192</v>
      </c>
    </row>
    <row r="637" spans="1:14">
      <c r="A637" s="305">
        <v>793</v>
      </c>
      <c r="B637" s="16">
        <v>301</v>
      </c>
      <c r="C637" s="17" t="s">
        <v>64</v>
      </c>
      <c r="D637" s="306">
        <v>8781704</v>
      </c>
      <c r="E637" s="306">
        <v>8781704</v>
      </c>
      <c r="F637" s="17" t="s">
        <v>3846</v>
      </c>
      <c r="G637" s="16" t="s">
        <v>3597</v>
      </c>
      <c r="H637" s="35" t="s">
        <v>3598</v>
      </c>
      <c r="I637" s="16" t="s">
        <v>74</v>
      </c>
      <c r="J637" s="16" t="s">
        <v>3599</v>
      </c>
      <c r="K637" s="16" t="s">
        <v>3600</v>
      </c>
      <c r="L637" s="16" t="s">
        <v>339</v>
      </c>
      <c r="M637" s="16" t="s">
        <v>3847</v>
      </c>
      <c r="N637" s="307" t="s">
        <v>341</v>
      </c>
    </row>
    <row r="638" spans="1:14">
      <c r="A638" s="299">
        <v>794</v>
      </c>
      <c r="B638" s="300">
        <v>301</v>
      </c>
      <c r="C638" s="301" t="s">
        <v>64</v>
      </c>
      <c r="D638" s="302">
        <v>8829790</v>
      </c>
      <c r="E638" s="302">
        <v>8829790</v>
      </c>
      <c r="F638" s="301" t="s">
        <v>3851</v>
      </c>
      <c r="G638" s="300" t="s">
        <v>3597</v>
      </c>
      <c r="H638" s="308" t="s">
        <v>3598</v>
      </c>
      <c r="I638" s="300" t="s">
        <v>74</v>
      </c>
      <c r="J638" s="300" t="s">
        <v>3599</v>
      </c>
      <c r="K638" s="300" t="s">
        <v>3600</v>
      </c>
      <c r="L638" s="300" t="s">
        <v>339</v>
      </c>
      <c r="M638" s="300" t="s">
        <v>3825</v>
      </c>
      <c r="N638" s="304" t="s">
        <v>341</v>
      </c>
    </row>
    <row r="639" spans="1:14">
      <c r="A639" s="305">
        <v>796</v>
      </c>
      <c r="B639" s="16">
        <v>301</v>
      </c>
      <c r="C639" s="17" t="s">
        <v>64</v>
      </c>
      <c r="D639" s="306">
        <v>1012366086</v>
      </c>
      <c r="E639" s="306">
        <v>1012366086</v>
      </c>
      <c r="F639" s="17" t="s">
        <v>3856</v>
      </c>
      <c r="G639" s="16" t="s">
        <v>3597</v>
      </c>
      <c r="H639" s="35" t="s">
        <v>3598</v>
      </c>
      <c r="I639" s="16" t="s">
        <v>74</v>
      </c>
      <c r="J639" s="16" t="s">
        <v>3599</v>
      </c>
      <c r="K639" s="16" t="s">
        <v>3600</v>
      </c>
      <c r="L639" s="16" t="s">
        <v>76</v>
      </c>
      <c r="M639" s="16" t="s">
        <v>76</v>
      </c>
      <c r="N639" s="307" t="s">
        <v>76</v>
      </c>
    </row>
    <row r="640" spans="1:14">
      <c r="A640" s="299">
        <v>797</v>
      </c>
      <c r="B640" s="300">
        <v>301</v>
      </c>
      <c r="C640" s="301" t="s">
        <v>64</v>
      </c>
      <c r="D640" s="302">
        <v>9845979</v>
      </c>
      <c r="E640" s="302">
        <v>9845979</v>
      </c>
      <c r="F640" s="301" t="s">
        <v>3861</v>
      </c>
      <c r="G640" s="300" t="s">
        <v>3597</v>
      </c>
      <c r="H640" s="308" t="s">
        <v>3598</v>
      </c>
      <c r="I640" s="300" t="s">
        <v>74</v>
      </c>
      <c r="J640" s="300" t="s">
        <v>3599</v>
      </c>
      <c r="K640" s="300" t="s">
        <v>3600</v>
      </c>
      <c r="L640" s="300" t="s">
        <v>76</v>
      </c>
      <c r="M640" s="300" t="s">
        <v>76</v>
      </c>
      <c r="N640" s="304" t="s">
        <v>76</v>
      </c>
    </row>
    <row r="641" spans="1:14">
      <c r="A641" s="305">
        <v>798</v>
      </c>
      <c r="B641" s="16">
        <v>301</v>
      </c>
      <c r="C641" s="17" t="s">
        <v>64</v>
      </c>
      <c r="D641" s="306">
        <v>10292036</v>
      </c>
      <c r="E641" s="306">
        <v>10292036</v>
      </c>
      <c r="F641" s="17" t="s">
        <v>3865</v>
      </c>
      <c r="G641" s="16" t="s">
        <v>3597</v>
      </c>
      <c r="H641" s="35" t="s">
        <v>3598</v>
      </c>
      <c r="I641" s="16" t="s">
        <v>74</v>
      </c>
      <c r="J641" s="16" t="s">
        <v>3599</v>
      </c>
      <c r="K641" s="16" t="s">
        <v>3600</v>
      </c>
      <c r="L641" s="16" t="s">
        <v>463</v>
      </c>
      <c r="M641" s="16" t="s">
        <v>464</v>
      </c>
      <c r="N641" s="307" t="s">
        <v>465</v>
      </c>
    </row>
    <row r="642" spans="1:14">
      <c r="A642" s="299">
        <v>799</v>
      </c>
      <c r="B642" s="300">
        <v>301</v>
      </c>
      <c r="C642" s="301" t="s">
        <v>64</v>
      </c>
      <c r="D642" s="302">
        <v>10490422</v>
      </c>
      <c r="E642" s="302">
        <v>10490422</v>
      </c>
      <c r="F642" s="301" t="s">
        <v>3870</v>
      </c>
      <c r="G642" s="300" t="s">
        <v>3597</v>
      </c>
      <c r="H642" s="308" t="s">
        <v>3598</v>
      </c>
      <c r="I642" s="300" t="s">
        <v>74</v>
      </c>
      <c r="J642" s="300" t="s">
        <v>3599</v>
      </c>
      <c r="K642" s="300" t="s">
        <v>3600</v>
      </c>
      <c r="L642" s="300" t="s">
        <v>463</v>
      </c>
      <c r="M642" s="300" t="s">
        <v>3657</v>
      </c>
      <c r="N642" s="304" t="s">
        <v>465</v>
      </c>
    </row>
    <row r="643" spans="1:14">
      <c r="A643" s="305">
        <v>800</v>
      </c>
      <c r="B643" s="16">
        <v>301</v>
      </c>
      <c r="C643" s="17" t="s">
        <v>64</v>
      </c>
      <c r="D643" s="306">
        <v>10492995</v>
      </c>
      <c r="E643" s="306">
        <v>10492995</v>
      </c>
      <c r="F643" s="17" t="s">
        <v>3873</v>
      </c>
      <c r="G643" s="16" t="s">
        <v>3597</v>
      </c>
      <c r="H643" s="35" t="s">
        <v>3598</v>
      </c>
      <c r="I643" s="16" t="s">
        <v>74</v>
      </c>
      <c r="J643" s="16" t="s">
        <v>3599</v>
      </c>
      <c r="K643" s="16" t="s">
        <v>3600</v>
      </c>
      <c r="L643" s="16" t="s">
        <v>433</v>
      </c>
      <c r="M643" s="16" t="s">
        <v>434</v>
      </c>
      <c r="N643" s="307" t="s">
        <v>435</v>
      </c>
    </row>
    <row r="644" spans="1:14">
      <c r="A644" s="299">
        <v>802</v>
      </c>
      <c r="B644" s="300">
        <v>301</v>
      </c>
      <c r="C644" s="301" t="s">
        <v>64</v>
      </c>
      <c r="D644" s="302">
        <v>1003818991</v>
      </c>
      <c r="E644" s="302">
        <v>1003818991</v>
      </c>
      <c r="F644" s="301" t="s">
        <v>3882</v>
      </c>
      <c r="G644" s="300" t="s">
        <v>3597</v>
      </c>
      <c r="H644" s="308" t="s">
        <v>3598</v>
      </c>
      <c r="I644" s="300" t="s">
        <v>74</v>
      </c>
      <c r="J644" s="300" t="s">
        <v>3599</v>
      </c>
      <c r="K644" s="300" t="s">
        <v>3600</v>
      </c>
      <c r="L644" s="300" t="s">
        <v>433</v>
      </c>
      <c r="M644" s="300" t="s">
        <v>662</v>
      </c>
      <c r="N644" s="304" t="s">
        <v>663</v>
      </c>
    </row>
    <row r="645" spans="1:14">
      <c r="A645" s="305">
        <v>803</v>
      </c>
      <c r="B645" s="16">
        <v>301</v>
      </c>
      <c r="C645" s="17" t="s">
        <v>64</v>
      </c>
      <c r="D645" s="306">
        <v>10632530</v>
      </c>
      <c r="E645" s="306">
        <v>10632530</v>
      </c>
      <c r="F645" s="17" t="s">
        <v>3888</v>
      </c>
      <c r="G645" s="16" t="s">
        <v>3597</v>
      </c>
      <c r="H645" s="35" t="s">
        <v>3598</v>
      </c>
      <c r="I645" s="16" t="s">
        <v>74</v>
      </c>
      <c r="J645" s="16" t="s">
        <v>3599</v>
      </c>
      <c r="K645" s="16" t="s">
        <v>3600</v>
      </c>
      <c r="L645" s="16" t="s">
        <v>463</v>
      </c>
      <c r="M645" s="16" t="s">
        <v>464</v>
      </c>
      <c r="N645" s="307" t="s">
        <v>465</v>
      </c>
    </row>
    <row r="646" spans="1:14">
      <c r="A646" s="299">
        <v>804</v>
      </c>
      <c r="B646" s="300">
        <v>301</v>
      </c>
      <c r="C646" s="301" t="s">
        <v>64</v>
      </c>
      <c r="D646" s="302">
        <v>10696973</v>
      </c>
      <c r="E646" s="302">
        <v>10696973</v>
      </c>
      <c r="F646" s="301" t="s">
        <v>3893</v>
      </c>
      <c r="G646" s="300" t="s">
        <v>3597</v>
      </c>
      <c r="H646" s="308" t="s">
        <v>3598</v>
      </c>
      <c r="I646" s="300" t="s">
        <v>74</v>
      </c>
      <c r="J646" s="300" t="s">
        <v>3599</v>
      </c>
      <c r="K646" s="300" t="s">
        <v>3600</v>
      </c>
      <c r="L646" s="300" t="s">
        <v>463</v>
      </c>
      <c r="M646" s="300" t="s">
        <v>3709</v>
      </c>
      <c r="N646" s="304" t="s">
        <v>465</v>
      </c>
    </row>
    <row r="647" spans="1:14">
      <c r="A647" s="305">
        <v>805</v>
      </c>
      <c r="B647" s="16">
        <v>301</v>
      </c>
      <c r="C647" s="17" t="s">
        <v>64</v>
      </c>
      <c r="D647" s="306">
        <v>10697387</v>
      </c>
      <c r="E647" s="306">
        <v>10697387</v>
      </c>
      <c r="F647" s="17" t="s">
        <v>3896</v>
      </c>
      <c r="G647" s="16" t="s">
        <v>3597</v>
      </c>
      <c r="H647" s="35" t="s">
        <v>3598</v>
      </c>
      <c r="I647" s="16" t="s">
        <v>74</v>
      </c>
      <c r="J647" s="16" t="s">
        <v>3599</v>
      </c>
      <c r="K647" s="16" t="s">
        <v>3600</v>
      </c>
      <c r="L647" s="16" t="s">
        <v>463</v>
      </c>
      <c r="M647" s="16" t="s">
        <v>464</v>
      </c>
      <c r="N647" s="307" t="s">
        <v>465</v>
      </c>
    </row>
    <row r="648" spans="1:14">
      <c r="A648" s="299">
        <v>806</v>
      </c>
      <c r="B648" s="300">
        <v>301</v>
      </c>
      <c r="C648" s="301" t="s">
        <v>64</v>
      </c>
      <c r="D648" s="302">
        <v>10741000</v>
      </c>
      <c r="E648" s="302">
        <v>10741000</v>
      </c>
      <c r="F648" s="301" t="s">
        <v>3901</v>
      </c>
      <c r="G648" s="300" t="s">
        <v>3597</v>
      </c>
      <c r="H648" s="308" t="s">
        <v>3598</v>
      </c>
      <c r="I648" s="300" t="s">
        <v>74</v>
      </c>
      <c r="J648" s="300" t="s">
        <v>3599</v>
      </c>
      <c r="K648" s="300" t="s">
        <v>3600</v>
      </c>
      <c r="L648" s="300" t="s">
        <v>463</v>
      </c>
      <c r="M648" s="300" t="s">
        <v>3902</v>
      </c>
      <c r="N648" s="304" t="s">
        <v>465</v>
      </c>
    </row>
    <row r="649" spans="1:14">
      <c r="A649" s="305">
        <v>807</v>
      </c>
      <c r="B649" s="16">
        <v>301</v>
      </c>
      <c r="C649" s="17" t="s">
        <v>64</v>
      </c>
      <c r="D649" s="306">
        <v>10742371</v>
      </c>
      <c r="E649" s="306">
        <v>10742371</v>
      </c>
      <c r="F649" s="17" t="s">
        <v>3906</v>
      </c>
      <c r="G649" s="16" t="s">
        <v>3597</v>
      </c>
      <c r="H649" s="35" t="s">
        <v>3598</v>
      </c>
      <c r="I649" s="16" t="s">
        <v>74</v>
      </c>
      <c r="J649" s="16" t="s">
        <v>3599</v>
      </c>
      <c r="K649" s="16" t="s">
        <v>3600</v>
      </c>
      <c r="L649" s="16" t="s">
        <v>463</v>
      </c>
      <c r="M649" s="16" t="s">
        <v>3907</v>
      </c>
      <c r="N649" s="307" t="s">
        <v>465</v>
      </c>
    </row>
    <row r="650" spans="1:14">
      <c r="A650" s="299">
        <v>808</v>
      </c>
      <c r="B650" s="300">
        <v>301</v>
      </c>
      <c r="C650" s="301" t="s">
        <v>64</v>
      </c>
      <c r="D650" s="302">
        <v>10765484</v>
      </c>
      <c r="E650" s="302">
        <v>10765484</v>
      </c>
      <c r="F650" s="301" t="s">
        <v>3910</v>
      </c>
      <c r="G650" s="300" t="s">
        <v>3597</v>
      </c>
      <c r="H650" s="308" t="s">
        <v>3598</v>
      </c>
      <c r="I650" s="300" t="s">
        <v>74</v>
      </c>
      <c r="J650" s="300" t="s">
        <v>3599</v>
      </c>
      <c r="K650" s="300" t="s">
        <v>3600</v>
      </c>
      <c r="L650" s="300" t="s">
        <v>190</v>
      </c>
      <c r="M650" s="300" t="s">
        <v>645</v>
      </c>
      <c r="N650" s="304" t="s">
        <v>646</v>
      </c>
    </row>
    <row r="651" spans="1:14">
      <c r="A651" s="305">
        <v>809</v>
      </c>
      <c r="B651" s="16">
        <v>301</v>
      </c>
      <c r="C651" s="17" t="s">
        <v>64</v>
      </c>
      <c r="D651" s="306">
        <v>10966818</v>
      </c>
      <c r="E651" s="306">
        <v>10966818</v>
      </c>
      <c r="F651" s="17" t="s">
        <v>3915</v>
      </c>
      <c r="G651" s="16" t="s">
        <v>3597</v>
      </c>
      <c r="H651" s="35" t="s">
        <v>3598</v>
      </c>
      <c r="I651" s="16" t="s">
        <v>74</v>
      </c>
      <c r="J651" s="16" t="s">
        <v>3599</v>
      </c>
      <c r="K651" s="16" t="s">
        <v>3600</v>
      </c>
      <c r="L651" s="16" t="s">
        <v>190</v>
      </c>
      <c r="M651" s="16" t="s">
        <v>1085</v>
      </c>
      <c r="N651" s="307" t="s">
        <v>1086</v>
      </c>
    </row>
    <row r="652" spans="1:14">
      <c r="A652" s="299">
        <v>810</v>
      </c>
      <c r="B652" s="300">
        <v>301</v>
      </c>
      <c r="C652" s="301" t="s">
        <v>64</v>
      </c>
      <c r="D652" s="302">
        <v>11259096</v>
      </c>
      <c r="E652" s="302">
        <v>11259096</v>
      </c>
      <c r="F652" s="301" t="s">
        <v>3918</v>
      </c>
      <c r="G652" s="300" t="s">
        <v>3597</v>
      </c>
      <c r="H652" s="308" t="s">
        <v>3598</v>
      </c>
      <c r="I652" s="300" t="s">
        <v>74</v>
      </c>
      <c r="J652" s="300" t="s">
        <v>3599</v>
      </c>
      <c r="K652" s="300" t="s">
        <v>3600</v>
      </c>
      <c r="L652" s="300" t="s">
        <v>671</v>
      </c>
      <c r="M652" s="300" t="s">
        <v>3919</v>
      </c>
      <c r="N652" s="304" t="s">
        <v>692</v>
      </c>
    </row>
    <row r="653" spans="1:14">
      <c r="A653" s="305">
        <v>811</v>
      </c>
      <c r="B653" s="16">
        <v>301</v>
      </c>
      <c r="C653" s="17" t="s">
        <v>64</v>
      </c>
      <c r="D653" s="306">
        <v>11320849</v>
      </c>
      <c r="E653" s="306">
        <v>11320849</v>
      </c>
      <c r="F653" s="17" t="s">
        <v>3923</v>
      </c>
      <c r="G653" s="16" t="s">
        <v>3597</v>
      </c>
      <c r="H653" s="35" t="s">
        <v>3598</v>
      </c>
      <c r="I653" s="16" t="s">
        <v>74</v>
      </c>
      <c r="J653" s="16" t="s">
        <v>3599</v>
      </c>
      <c r="K653" s="16" t="s">
        <v>3600</v>
      </c>
      <c r="L653" s="16" t="s">
        <v>433</v>
      </c>
      <c r="M653" s="16" t="s">
        <v>434</v>
      </c>
      <c r="N653" s="307" t="s">
        <v>435</v>
      </c>
    </row>
    <row r="654" spans="1:14">
      <c r="A654" s="299">
        <v>812</v>
      </c>
      <c r="B654" s="300">
        <v>301</v>
      </c>
      <c r="C654" s="301" t="s">
        <v>64</v>
      </c>
      <c r="D654" s="302">
        <v>11350107</v>
      </c>
      <c r="E654" s="302">
        <v>11350107</v>
      </c>
      <c r="F654" s="301" t="s">
        <v>3928</v>
      </c>
      <c r="G654" s="300" t="s">
        <v>3597</v>
      </c>
      <c r="H654" s="308" t="s">
        <v>3598</v>
      </c>
      <c r="I654" s="300" t="s">
        <v>74</v>
      </c>
      <c r="J654" s="300" t="s">
        <v>3599</v>
      </c>
      <c r="K654" s="300" t="s">
        <v>3600</v>
      </c>
      <c r="L654" s="300" t="s">
        <v>339</v>
      </c>
      <c r="M654" s="300" t="s">
        <v>340</v>
      </c>
      <c r="N654" s="304" t="s">
        <v>341</v>
      </c>
    </row>
    <row r="655" spans="1:14">
      <c r="A655" s="305">
        <v>815</v>
      </c>
      <c r="B655" s="16">
        <v>301</v>
      </c>
      <c r="C655" s="17" t="s">
        <v>64</v>
      </c>
      <c r="D655" s="306">
        <v>11636483</v>
      </c>
      <c r="E655" s="306">
        <v>11636483</v>
      </c>
      <c r="F655" s="17" t="s">
        <v>3937</v>
      </c>
      <c r="G655" s="16" t="s">
        <v>3597</v>
      </c>
      <c r="H655" s="35" t="s">
        <v>3598</v>
      </c>
      <c r="I655" s="16" t="s">
        <v>74</v>
      </c>
      <c r="J655" s="16" t="s">
        <v>3599</v>
      </c>
      <c r="K655" s="16" t="s">
        <v>3600</v>
      </c>
      <c r="L655" s="16" t="s">
        <v>671</v>
      </c>
      <c r="M655" s="16" t="s">
        <v>3938</v>
      </c>
      <c r="N655" s="307" t="s">
        <v>692</v>
      </c>
    </row>
    <row r="656" spans="1:14">
      <c r="A656" s="299">
        <v>816</v>
      </c>
      <c r="B656" s="300">
        <v>301</v>
      </c>
      <c r="C656" s="301" t="s">
        <v>64</v>
      </c>
      <c r="D656" s="302">
        <v>11645497</v>
      </c>
      <c r="E656" s="302">
        <v>11645497</v>
      </c>
      <c r="F656" s="301" t="s">
        <v>3942</v>
      </c>
      <c r="G656" s="300" t="s">
        <v>3597</v>
      </c>
      <c r="H656" s="308" t="s">
        <v>3598</v>
      </c>
      <c r="I656" s="300" t="s">
        <v>74</v>
      </c>
      <c r="J656" s="300" t="s">
        <v>3599</v>
      </c>
      <c r="K656" s="300" t="s">
        <v>3600</v>
      </c>
      <c r="L656" s="300" t="s">
        <v>339</v>
      </c>
      <c r="M656" s="300" t="s">
        <v>340</v>
      </c>
      <c r="N656" s="304" t="s">
        <v>341</v>
      </c>
    </row>
    <row r="657" spans="1:14">
      <c r="A657" s="305">
        <v>817</v>
      </c>
      <c r="B657" s="16">
        <v>301</v>
      </c>
      <c r="C657" s="17" t="s">
        <v>64</v>
      </c>
      <c r="D657" s="306">
        <v>11807893</v>
      </c>
      <c r="E657" s="306">
        <v>11807893</v>
      </c>
      <c r="F657" s="17" t="s">
        <v>3946</v>
      </c>
      <c r="G657" s="16" t="s">
        <v>3597</v>
      </c>
      <c r="H657" s="35" t="s">
        <v>3598</v>
      </c>
      <c r="I657" s="16" t="s">
        <v>74</v>
      </c>
      <c r="J657" s="16" t="s">
        <v>3599</v>
      </c>
      <c r="K657" s="16" t="s">
        <v>3600</v>
      </c>
      <c r="L657" s="16" t="s">
        <v>339</v>
      </c>
      <c r="M657" s="16" t="s">
        <v>3947</v>
      </c>
      <c r="N657" s="307" t="s">
        <v>3948</v>
      </c>
    </row>
    <row r="658" spans="1:14">
      <c r="A658" s="299">
        <v>818</v>
      </c>
      <c r="B658" s="300">
        <v>301</v>
      </c>
      <c r="C658" s="301" t="s">
        <v>64</v>
      </c>
      <c r="D658" s="302">
        <v>12138064</v>
      </c>
      <c r="E658" s="302">
        <v>12138064</v>
      </c>
      <c r="F658" s="301" t="s">
        <v>3953</v>
      </c>
      <c r="G658" s="300" t="s">
        <v>3597</v>
      </c>
      <c r="H658" s="308" t="s">
        <v>3598</v>
      </c>
      <c r="I658" s="300" t="s">
        <v>74</v>
      </c>
      <c r="J658" s="300" t="s">
        <v>3599</v>
      </c>
      <c r="K658" s="300" t="s">
        <v>3600</v>
      </c>
      <c r="L658" s="300" t="s">
        <v>478</v>
      </c>
      <c r="M658" s="300" t="s">
        <v>771</v>
      </c>
      <c r="N658" s="304" t="s">
        <v>772</v>
      </c>
    </row>
    <row r="659" spans="1:14">
      <c r="A659" s="305">
        <v>820</v>
      </c>
      <c r="B659" s="16">
        <v>301</v>
      </c>
      <c r="C659" s="17" t="s">
        <v>64</v>
      </c>
      <c r="D659" s="306">
        <v>12180837</v>
      </c>
      <c r="E659" s="306">
        <v>12180837</v>
      </c>
      <c r="F659" s="17" t="s">
        <v>3963</v>
      </c>
      <c r="G659" s="16" t="s">
        <v>3597</v>
      </c>
      <c r="H659" s="35" t="s">
        <v>3598</v>
      </c>
      <c r="I659" s="16" t="s">
        <v>74</v>
      </c>
      <c r="J659" s="16" t="s">
        <v>3599</v>
      </c>
      <c r="K659" s="16" t="s">
        <v>3600</v>
      </c>
      <c r="L659" s="16" t="s">
        <v>76</v>
      </c>
      <c r="M659" s="16" t="s">
        <v>76</v>
      </c>
      <c r="N659" s="307" t="s">
        <v>76</v>
      </c>
    </row>
    <row r="660" spans="1:14">
      <c r="A660" s="299">
        <v>821</v>
      </c>
      <c r="B660" s="300">
        <v>301</v>
      </c>
      <c r="C660" s="301" t="s">
        <v>64</v>
      </c>
      <c r="D660" s="302">
        <v>71263253</v>
      </c>
      <c r="E660" s="302">
        <v>71263253</v>
      </c>
      <c r="F660" s="301" t="s">
        <v>3968</v>
      </c>
      <c r="G660" s="300" t="s">
        <v>3597</v>
      </c>
      <c r="H660" s="308" t="s">
        <v>3598</v>
      </c>
      <c r="I660" s="300" t="s">
        <v>74</v>
      </c>
      <c r="J660" s="300" t="s">
        <v>3599</v>
      </c>
      <c r="K660" s="300" t="s">
        <v>3600</v>
      </c>
      <c r="L660" s="300" t="s">
        <v>339</v>
      </c>
      <c r="M660" s="300" t="s">
        <v>340</v>
      </c>
      <c r="N660" s="304" t="s">
        <v>341</v>
      </c>
    </row>
    <row r="661" spans="1:14">
      <c r="A661" s="305">
        <v>822</v>
      </c>
      <c r="B661" s="16">
        <v>301</v>
      </c>
      <c r="C661" s="17" t="s">
        <v>64</v>
      </c>
      <c r="D661" s="306">
        <v>12264578</v>
      </c>
      <c r="E661" s="306">
        <v>12264578</v>
      </c>
      <c r="F661" s="17" t="s">
        <v>3974</v>
      </c>
      <c r="G661" s="16" t="s">
        <v>3597</v>
      </c>
      <c r="H661" s="35" t="s">
        <v>3598</v>
      </c>
      <c r="I661" s="16" t="s">
        <v>74</v>
      </c>
      <c r="J661" s="16" t="s">
        <v>3599</v>
      </c>
      <c r="K661" s="16" t="s">
        <v>3600</v>
      </c>
      <c r="L661" s="16" t="s">
        <v>478</v>
      </c>
      <c r="M661" s="16" t="s">
        <v>3976</v>
      </c>
      <c r="N661" s="307" t="s">
        <v>480</v>
      </c>
    </row>
    <row r="662" spans="1:14">
      <c r="A662" s="299">
        <v>823</v>
      </c>
      <c r="B662" s="300">
        <v>301</v>
      </c>
      <c r="C662" s="301" t="s">
        <v>64</v>
      </c>
      <c r="D662" s="302">
        <v>12436515</v>
      </c>
      <c r="E662" s="302">
        <v>12436515</v>
      </c>
      <c r="F662" s="301" t="s">
        <v>3979</v>
      </c>
      <c r="G662" s="300" t="s">
        <v>3597</v>
      </c>
      <c r="H662" s="308" t="s">
        <v>3598</v>
      </c>
      <c r="I662" s="300" t="s">
        <v>74</v>
      </c>
      <c r="J662" s="300" t="s">
        <v>3599</v>
      </c>
      <c r="K662" s="300" t="s">
        <v>3600</v>
      </c>
      <c r="L662" s="300" t="s">
        <v>421</v>
      </c>
      <c r="M662" s="300" t="s">
        <v>3981</v>
      </c>
      <c r="N662" s="304" t="s">
        <v>423</v>
      </c>
    </row>
    <row r="663" spans="1:14">
      <c r="A663" s="305">
        <v>824</v>
      </c>
      <c r="B663" s="16">
        <v>301</v>
      </c>
      <c r="C663" s="17" t="s">
        <v>64</v>
      </c>
      <c r="D663" s="306">
        <v>12566902</v>
      </c>
      <c r="E663" s="306">
        <v>12566902</v>
      </c>
      <c r="F663" s="17" t="s">
        <v>3984</v>
      </c>
      <c r="G663" s="16" t="s">
        <v>3597</v>
      </c>
      <c r="H663" s="35" t="s">
        <v>3598</v>
      </c>
      <c r="I663" s="16" t="s">
        <v>74</v>
      </c>
      <c r="J663" s="16" t="s">
        <v>3599</v>
      </c>
      <c r="K663" s="16" t="s">
        <v>3600</v>
      </c>
      <c r="L663" s="16" t="s">
        <v>421</v>
      </c>
      <c r="M663" s="16" t="s">
        <v>2300</v>
      </c>
      <c r="N663" s="307" t="s">
        <v>423</v>
      </c>
    </row>
    <row r="664" spans="1:14">
      <c r="A664" s="299">
        <v>825</v>
      </c>
      <c r="B664" s="300">
        <v>301</v>
      </c>
      <c r="C664" s="301" t="s">
        <v>64</v>
      </c>
      <c r="D664" s="302">
        <v>12567218</v>
      </c>
      <c r="E664" s="302">
        <v>12567218</v>
      </c>
      <c r="F664" s="301" t="s">
        <v>3987</v>
      </c>
      <c r="G664" s="300" t="s">
        <v>3597</v>
      </c>
      <c r="H664" s="308" t="s">
        <v>3598</v>
      </c>
      <c r="I664" s="300" t="s">
        <v>74</v>
      </c>
      <c r="J664" s="300" t="s">
        <v>3599</v>
      </c>
      <c r="K664" s="300" t="s">
        <v>3600</v>
      </c>
      <c r="L664" s="300" t="s">
        <v>421</v>
      </c>
      <c r="M664" s="300" t="s">
        <v>2300</v>
      </c>
      <c r="N664" s="304" t="s">
        <v>423</v>
      </c>
    </row>
    <row r="665" spans="1:14">
      <c r="A665" s="305">
        <v>826</v>
      </c>
      <c r="B665" s="16">
        <v>301</v>
      </c>
      <c r="C665" s="17" t="s">
        <v>64</v>
      </c>
      <c r="D665" s="306">
        <v>12568217</v>
      </c>
      <c r="E665" s="306">
        <v>12568217</v>
      </c>
      <c r="F665" s="17" t="s">
        <v>3991</v>
      </c>
      <c r="G665" s="16" t="s">
        <v>3597</v>
      </c>
      <c r="H665" s="35" t="s">
        <v>3598</v>
      </c>
      <c r="I665" s="16" t="s">
        <v>74</v>
      </c>
      <c r="J665" s="16" t="s">
        <v>3599</v>
      </c>
      <c r="K665" s="16" t="s">
        <v>3600</v>
      </c>
      <c r="L665" s="16" t="s">
        <v>421</v>
      </c>
      <c r="M665" s="16" t="s">
        <v>2300</v>
      </c>
      <c r="N665" s="307" t="s">
        <v>423</v>
      </c>
    </row>
    <row r="666" spans="1:14">
      <c r="A666" s="299">
        <v>827</v>
      </c>
      <c r="B666" s="300">
        <v>301</v>
      </c>
      <c r="C666" s="301" t="s">
        <v>64</v>
      </c>
      <c r="D666" s="302">
        <v>1082893637</v>
      </c>
      <c r="E666" s="302">
        <v>1082893637</v>
      </c>
      <c r="F666" s="301" t="s">
        <v>3994</v>
      </c>
      <c r="G666" s="300" t="s">
        <v>3597</v>
      </c>
      <c r="H666" s="308" t="s">
        <v>3598</v>
      </c>
      <c r="I666" s="300" t="s">
        <v>74</v>
      </c>
      <c r="J666" s="300" t="s">
        <v>3599</v>
      </c>
      <c r="K666" s="300" t="s">
        <v>3600</v>
      </c>
      <c r="L666" s="300" t="s">
        <v>421</v>
      </c>
      <c r="M666" s="300" t="s">
        <v>581</v>
      </c>
      <c r="N666" s="304" t="s">
        <v>582</v>
      </c>
    </row>
    <row r="667" spans="1:14">
      <c r="A667" s="305">
        <v>828</v>
      </c>
      <c r="B667" s="16">
        <v>301</v>
      </c>
      <c r="C667" s="17" t="s">
        <v>64</v>
      </c>
      <c r="D667" s="306">
        <v>13071168</v>
      </c>
      <c r="E667" s="306">
        <v>13071168</v>
      </c>
      <c r="F667" s="17" t="s">
        <v>4000</v>
      </c>
      <c r="G667" s="16" t="s">
        <v>3597</v>
      </c>
      <c r="H667" s="35" t="s">
        <v>3598</v>
      </c>
      <c r="I667" s="16" t="s">
        <v>74</v>
      </c>
      <c r="J667" s="16" t="s">
        <v>3599</v>
      </c>
      <c r="K667" s="16" t="s">
        <v>3600</v>
      </c>
      <c r="L667" s="16" t="s">
        <v>463</v>
      </c>
      <c r="M667" s="16" t="s">
        <v>510</v>
      </c>
      <c r="N667" s="307" t="s">
        <v>511</v>
      </c>
    </row>
    <row r="668" spans="1:14">
      <c r="A668" s="299">
        <v>829</v>
      </c>
      <c r="B668" s="300">
        <v>301</v>
      </c>
      <c r="C668" s="301" t="s">
        <v>64</v>
      </c>
      <c r="D668" s="302">
        <v>13508722</v>
      </c>
      <c r="E668" s="302">
        <v>13508722</v>
      </c>
      <c r="F668" s="301" t="s">
        <v>4004</v>
      </c>
      <c r="G668" s="300" t="s">
        <v>3597</v>
      </c>
      <c r="H668" s="308" t="s">
        <v>3598</v>
      </c>
      <c r="I668" s="300" t="s">
        <v>74</v>
      </c>
      <c r="J668" s="300" t="s">
        <v>3599</v>
      </c>
      <c r="K668" s="300" t="s">
        <v>3600</v>
      </c>
      <c r="L668" s="300" t="s">
        <v>76</v>
      </c>
      <c r="M668" s="300" t="s">
        <v>76</v>
      </c>
      <c r="N668" s="304" t="s">
        <v>76</v>
      </c>
    </row>
    <row r="669" spans="1:14">
      <c r="A669" s="305">
        <v>830</v>
      </c>
      <c r="B669" s="16">
        <v>301</v>
      </c>
      <c r="C669" s="17" t="s">
        <v>64</v>
      </c>
      <c r="D669" s="306">
        <v>13543849</v>
      </c>
      <c r="E669" s="306">
        <v>13543849</v>
      </c>
      <c r="F669" s="17" t="s">
        <v>4009</v>
      </c>
      <c r="G669" s="16" t="s">
        <v>3597</v>
      </c>
      <c r="H669" s="35" t="s">
        <v>3598</v>
      </c>
      <c r="I669" s="16" t="s">
        <v>74</v>
      </c>
      <c r="J669" s="16" t="s">
        <v>3599</v>
      </c>
      <c r="K669" s="16" t="s">
        <v>3600</v>
      </c>
      <c r="L669" s="16" t="s">
        <v>671</v>
      </c>
      <c r="M669" s="16" t="s">
        <v>691</v>
      </c>
      <c r="N669" s="307" t="s">
        <v>692</v>
      </c>
    </row>
    <row r="670" spans="1:14">
      <c r="A670" s="299">
        <v>831</v>
      </c>
      <c r="B670" s="300">
        <v>301</v>
      </c>
      <c r="C670" s="301" t="s">
        <v>64</v>
      </c>
      <c r="D670" s="302">
        <v>13566384</v>
      </c>
      <c r="E670" s="302">
        <v>13566384</v>
      </c>
      <c r="F670" s="301" t="s">
        <v>4013</v>
      </c>
      <c r="G670" s="300" t="s">
        <v>3597</v>
      </c>
      <c r="H670" s="308" t="s">
        <v>3598</v>
      </c>
      <c r="I670" s="300" t="s">
        <v>74</v>
      </c>
      <c r="J670" s="300" t="s">
        <v>3599</v>
      </c>
      <c r="K670" s="300" t="s">
        <v>3600</v>
      </c>
      <c r="L670" s="300" t="s">
        <v>145</v>
      </c>
      <c r="M670" s="300" t="s">
        <v>1314</v>
      </c>
      <c r="N670" s="304" t="s">
        <v>559</v>
      </c>
    </row>
    <row r="671" spans="1:14">
      <c r="A671" s="305">
        <v>832</v>
      </c>
      <c r="B671" s="16">
        <v>301</v>
      </c>
      <c r="C671" s="17" t="s">
        <v>112</v>
      </c>
      <c r="D671" s="306">
        <v>36346919</v>
      </c>
      <c r="E671" s="306">
        <v>36346919</v>
      </c>
      <c r="F671" s="17" t="s">
        <v>4016</v>
      </c>
      <c r="G671" s="16" t="s">
        <v>3597</v>
      </c>
      <c r="H671" s="35" t="s">
        <v>3598</v>
      </c>
      <c r="I671" s="16" t="s">
        <v>74</v>
      </c>
      <c r="J671" s="16" t="s">
        <v>3599</v>
      </c>
      <c r="K671" s="16" t="s">
        <v>3600</v>
      </c>
      <c r="L671" s="16" t="s">
        <v>76</v>
      </c>
      <c r="M671" s="16" t="s">
        <v>76</v>
      </c>
      <c r="N671" s="307" t="s">
        <v>76</v>
      </c>
    </row>
    <row r="672" spans="1:14">
      <c r="A672" s="299">
        <v>833</v>
      </c>
      <c r="B672" s="300">
        <v>301</v>
      </c>
      <c r="C672" s="301" t="s">
        <v>64</v>
      </c>
      <c r="D672" s="302">
        <v>13686084</v>
      </c>
      <c r="E672" s="302">
        <v>13686084</v>
      </c>
      <c r="F672" s="301" t="s">
        <v>4021</v>
      </c>
      <c r="G672" s="300" t="s">
        <v>3597</v>
      </c>
      <c r="H672" s="308" t="s">
        <v>3598</v>
      </c>
      <c r="I672" s="300" t="s">
        <v>74</v>
      </c>
      <c r="J672" s="300" t="s">
        <v>3599</v>
      </c>
      <c r="K672" s="300" t="s">
        <v>3600</v>
      </c>
      <c r="L672" s="300" t="s">
        <v>76</v>
      </c>
      <c r="M672" s="300" t="s">
        <v>76</v>
      </c>
      <c r="N672" s="304" t="s">
        <v>76</v>
      </c>
    </row>
    <row r="673" spans="1:14">
      <c r="A673" s="305">
        <v>834</v>
      </c>
      <c r="B673" s="16">
        <v>301</v>
      </c>
      <c r="C673" s="17" t="s">
        <v>64</v>
      </c>
      <c r="D673" s="306">
        <v>77177376</v>
      </c>
      <c r="E673" s="306">
        <v>77177376</v>
      </c>
      <c r="F673" s="17" t="s">
        <v>4026</v>
      </c>
      <c r="G673" s="16" t="s">
        <v>3597</v>
      </c>
      <c r="H673" s="35" t="s">
        <v>3598</v>
      </c>
      <c r="I673" s="16" t="s">
        <v>74</v>
      </c>
      <c r="J673" s="16" t="s">
        <v>3599</v>
      </c>
      <c r="K673" s="16" t="s">
        <v>3600</v>
      </c>
      <c r="L673" s="16" t="s">
        <v>339</v>
      </c>
      <c r="M673" s="16" t="s">
        <v>340</v>
      </c>
      <c r="N673" s="307" t="s">
        <v>341</v>
      </c>
    </row>
    <row r="674" spans="1:14">
      <c r="A674" s="299">
        <v>835</v>
      </c>
      <c r="B674" s="300">
        <v>301</v>
      </c>
      <c r="C674" s="301" t="s">
        <v>64</v>
      </c>
      <c r="D674" s="302">
        <v>13703308</v>
      </c>
      <c r="E674" s="302">
        <v>13703308</v>
      </c>
      <c r="F674" s="301" t="s">
        <v>4031</v>
      </c>
      <c r="G674" s="300" t="s">
        <v>3597</v>
      </c>
      <c r="H674" s="308" t="s">
        <v>3598</v>
      </c>
      <c r="I674" s="300" t="s">
        <v>74</v>
      </c>
      <c r="J674" s="300" t="s">
        <v>3599</v>
      </c>
      <c r="K674" s="300" t="s">
        <v>3600</v>
      </c>
      <c r="L674" s="300" t="s">
        <v>76</v>
      </c>
      <c r="M674" s="300" t="s">
        <v>76</v>
      </c>
      <c r="N674" s="304" t="s">
        <v>76</v>
      </c>
    </row>
    <row r="675" spans="1:14">
      <c r="A675" s="305">
        <v>836</v>
      </c>
      <c r="B675" s="16">
        <v>301</v>
      </c>
      <c r="C675" s="17" t="s">
        <v>64</v>
      </c>
      <c r="D675" s="306">
        <v>13724329</v>
      </c>
      <c r="E675" s="306">
        <v>13724329</v>
      </c>
      <c r="F675" s="17" t="s">
        <v>4035</v>
      </c>
      <c r="G675" s="16" t="s">
        <v>3597</v>
      </c>
      <c r="H675" s="35" t="s">
        <v>3598</v>
      </c>
      <c r="I675" s="16" t="s">
        <v>74</v>
      </c>
      <c r="J675" s="16" t="s">
        <v>3599</v>
      </c>
      <c r="K675" s="16" t="s">
        <v>3600</v>
      </c>
      <c r="L675" s="16" t="s">
        <v>145</v>
      </c>
      <c r="M675" s="16" t="s">
        <v>558</v>
      </c>
      <c r="N675" s="307" t="s">
        <v>559</v>
      </c>
    </row>
    <row r="676" spans="1:14">
      <c r="A676" s="299">
        <v>837</v>
      </c>
      <c r="B676" s="300">
        <v>301</v>
      </c>
      <c r="C676" s="301" t="s">
        <v>64</v>
      </c>
      <c r="D676" s="302">
        <v>13762339</v>
      </c>
      <c r="E676" s="302">
        <v>13762339</v>
      </c>
      <c r="F676" s="301" t="s">
        <v>4038</v>
      </c>
      <c r="G676" s="300" t="s">
        <v>3597</v>
      </c>
      <c r="H676" s="308" t="s">
        <v>3598</v>
      </c>
      <c r="I676" s="300" t="s">
        <v>74</v>
      </c>
      <c r="J676" s="300" t="s">
        <v>3599</v>
      </c>
      <c r="K676" s="300" t="s">
        <v>3600</v>
      </c>
      <c r="L676" s="300" t="s">
        <v>339</v>
      </c>
      <c r="M676" s="300" t="s">
        <v>340</v>
      </c>
      <c r="N676" s="304" t="s">
        <v>341</v>
      </c>
    </row>
    <row r="677" spans="1:14">
      <c r="A677" s="305">
        <v>838</v>
      </c>
      <c r="B677" s="16">
        <v>301</v>
      </c>
      <c r="C677" s="17" t="s">
        <v>64</v>
      </c>
      <c r="D677" s="306">
        <v>86077937</v>
      </c>
      <c r="E677" s="306">
        <v>86077937</v>
      </c>
      <c r="F677" s="17" t="s">
        <v>4042</v>
      </c>
      <c r="G677" s="16" t="s">
        <v>3597</v>
      </c>
      <c r="H677" s="35" t="s">
        <v>3598</v>
      </c>
      <c r="I677" s="16" t="s">
        <v>74</v>
      </c>
      <c r="J677" s="16" t="s">
        <v>3599</v>
      </c>
      <c r="K677" s="16" t="s">
        <v>3600</v>
      </c>
      <c r="L677" s="16" t="s">
        <v>76</v>
      </c>
      <c r="M677" s="16" t="s">
        <v>76</v>
      </c>
      <c r="N677" s="307" t="s">
        <v>76</v>
      </c>
    </row>
    <row r="678" spans="1:14">
      <c r="A678" s="299">
        <v>839</v>
      </c>
      <c r="B678" s="300">
        <v>301</v>
      </c>
      <c r="C678" s="301" t="s">
        <v>64</v>
      </c>
      <c r="D678" s="302">
        <v>13791144</v>
      </c>
      <c r="E678" s="302">
        <v>13791144</v>
      </c>
      <c r="F678" s="301" t="s">
        <v>4047</v>
      </c>
      <c r="G678" s="300" t="s">
        <v>3597</v>
      </c>
      <c r="H678" s="308" t="s">
        <v>3598</v>
      </c>
      <c r="I678" s="300" t="s">
        <v>74</v>
      </c>
      <c r="J678" s="300" t="s">
        <v>3599</v>
      </c>
      <c r="K678" s="300" t="s">
        <v>3600</v>
      </c>
      <c r="L678" s="300" t="s">
        <v>76</v>
      </c>
      <c r="M678" s="300" t="s">
        <v>76</v>
      </c>
      <c r="N678" s="304" t="s">
        <v>76</v>
      </c>
    </row>
    <row r="679" spans="1:14">
      <c r="A679" s="305">
        <v>840</v>
      </c>
      <c r="B679" s="16">
        <v>301</v>
      </c>
      <c r="C679" s="17" t="s">
        <v>64</v>
      </c>
      <c r="D679" s="306">
        <v>13851805</v>
      </c>
      <c r="E679" s="306">
        <v>13851805</v>
      </c>
      <c r="F679" s="17" t="s">
        <v>4052</v>
      </c>
      <c r="G679" s="16" t="s">
        <v>3597</v>
      </c>
      <c r="H679" s="35" t="s">
        <v>3598</v>
      </c>
      <c r="I679" s="16" t="s">
        <v>74</v>
      </c>
      <c r="J679" s="16" t="s">
        <v>3599</v>
      </c>
      <c r="K679" s="16" t="s">
        <v>3600</v>
      </c>
      <c r="L679" s="16" t="s">
        <v>339</v>
      </c>
      <c r="M679" s="16" t="s">
        <v>340</v>
      </c>
      <c r="N679" s="307" t="s">
        <v>341</v>
      </c>
    </row>
    <row r="680" spans="1:14">
      <c r="A680" s="299">
        <v>841</v>
      </c>
      <c r="B680" s="300">
        <v>301</v>
      </c>
      <c r="C680" s="301" t="s">
        <v>64</v>
      </c>
      <c r="D680" s="302">
        <v>12201633</v>
      </c>
      <c r="E680" s="302">
        <v>12201633</v>
      </c>
      <c r="F680" s="301" t="s">
        <v>4057</v>
      </c>
      <c r="G680" s="300" t="s">
        <v>3597</v>
      </c>
      <c r="H680" s="308" t="s">
        <v>3598</v>
      </c>
      <c r="I680" s="300" t="s">
        <v>74</v>
      </c>
      <c r="J680" s="300" t="s">
        <v>3599</v>
      </c>
      <c r="K680" s="300" t="s">
        <v>3600</v>
      </c>
      <c r="L680" s="300" t="s">
        <v>433</v>
      </c>
      <c r="M680" s="300" t="s">
        <v>662</v>
      </c>
      <c r="N680" s="304" t="s">
        <v>663</v>
      </c>
    </row>
    <row r="681" spans="1:14">
      <c r="A681" s="305">
        <v>842</v>
      </c>
      <c r="B681" s="16">
        <v>301</v>
      </c>
      <c r="C681" s="17" t="s">
        <v>64</v>
      </c>
      <c r="D681" s="306">
        <v>13955621</v>
      </c>
      <c r="E681" s="306">
        <v>13955621</v>
      </c>
      <c r="F681" s="17" t="s">
        <v>4062</v>
      </c>
      <c r="G681" s="16" t="s">
        <v>3597</v>
      </c>
      <c r="H681" s="35" t="s">
        <v>3598</v>
      </c>
      <c r="I681" s="16" t="s">
        <v>74</v>
      </c>
      <c r="J681" s="16" t="s">
        <v>3599</v>
      </c>
      <c r="K681" s="16" t="s">
        <v>3600</v>
      </c>
      <c r="L681" s="16" t="s">
        <v>76</v>
      </c>
      <c r="M681" s="16" t="s">
        <v>76</v>
      </c>
      <c r="N681" s="307" t="s">
        <v>76</v>
      </c>
    </row>
    <row r="682" spans="1:14">
      <c r="A682" s="299">
        <v>843</v>
      </c>
      <c r="B682" s="300">
        <v>301</v>
      </c>
      <c r="C682" s="301" t="s">
        <v>64</v>
      </c>
      <c r="D682" s="302">
        <v>13957121</v>
      </c>
      <c r="E682" s="302">
        <v>13957121</v>
      </c>
      <c r="F682" s="301" t="s">
        <v>4066</v>
      </c>
      <c r="G682" s="300" t="s">
        <v>3597</v>
      </c>
      <c r="H682" s="308" t="s">
        <v>3598</v>
      </c>
      <c r="I682" s="300" t="s">
        <v>74</v>
      </c>
      <c r="J682" s="300" t="s">
        <v>3599</v>
      </c>
      <c r="K682" s="300" t="s">
        <v>3600</v>
      </c>
      <c r="L682" s="300" t="s">
        <v>145</v>
      </c>
      <c r="M682" s="300" t="s">
        <v>1314</v>
      </c>
      <c r="N682" s="304" t="s">
        <v>559</v>
      </c>
    </row>
    <row r="683" spans="1:14">
      <c r="A683" s="305">
        <v>844</v>
      </c>
      <c r="B683" s="16">
        <v>301</v>
      </c>
      <c r="C683" s="17" t="s">
        <v>64</v>
      </c>
      <c r="D683" s="306">
        <v>13992162</v>
      </c>
      <c r="E683" s="306">
        <v>13992162</v>
      </c>
      <c r="F683" s="17" t="s">
        <v>4070</v>
      </c>
      <c r="G683" s="16" t="s">
        <v>3597</v>
      </c>
      <c r="H683" s="35" t="s">
        <v>3598</v>
      </c>
      <c r="I683" s="16" t="s">
        <v>74</v>
      </c>
      <c r="J683" s="16" t="s">
        <v>3599</v>
      </c>
      <c r="K683" s="16" t="s">
        <v>3600</v>
      </c>
      <c r="L683" s="16" t="s">
        <v>478</v>
      </c>
      <c r="M683" s="16" t="s">
        <v>771</v>
      </c>
      <c r="N683" s="307" t="s">
        <v>772</v>
      </c>
    </row>
    <row r="684" spans="1:14">
      <c r="A684" s="299">
        <v>846</v>
      </c>
      <c r="B684" s="300">
        <v>301</v>
      </c>
      <c r="C684" s="301" t="s">
        <v>64</v>
      </c>
      <c r="D684" s="302">
        <v>14010297</v>
      </c>
      <c r="E684" s="302">
        <v>14010297</v>
      </c>
      <c r="F684" s="301" t="s">
        <v>4075</v>
      </c>
      <c r="G684" s="300" t="s">
        <v>3597</v>
      </c>
      <c r="H684" s="308" t="s">
        <v>3598</v>
      </c>
      <c r="I684" s="300" t="s">
        <v>74</v>
      </c>
      <c r="J684" s="300" t="s">
        <v>3599</v>
      </c>
      <c r="K684" s="300" t="s">
        <v>3600</v>
      </c>
      <c r="L684" s="300" t="s">
        <v>478</v>
      </c>
      <c r="M684" s="300" t="s">
        <v>4076</v>
      </c>
      <c r="N684" s="304" t="s">
        <v>480</v>
      </c>
    </row>
    <row r="685" spans="1:14">
      <c r="A685" s="305">
        <v>847</v>
      </c>
      <c r="B685" s="16">
        <v>301</v>
      </c>
      <c r="C685" s="17" t="s">
        <v>64</v>
      </c>
      <c r="D685" s="306">
        <v>14013207</v>
      </c>
      <c r="E685" s="306">
        <v>14013207</v>
      </c>
      <c r="F685" s="17" t="s">
        <v>4079</v>
      </c>
      <c r="G685" s="16" t="s">
        <v>3597</v>
      </c>
      <c r="H685" s="35" t="s">
        <v>3598</v>
      </c>
      <c r="I685" s="16" t="s">
        <v>74</v>
      </c>
      <c r="J685" s="16" t="s">
        <v>3599</v>
      </c>
      <c r="K685" s="16" t="s">
        <v>3600</v>
      </c>
      <c r="L685" s="16" t="s">
        <v>478</v>
      </c>
      <c r="M685" s="16" t="s">
        <v>4076</v>
      </c>
      <c r="N685" s="307" t="s">
        <v>480</v>
      </c>
    </row>
    <row r="686" spans="1:14">
      <c r="A686" s="299">
        <v>848</v>
      </c>
      <c r="B686" s="300">
        <v>301</v>
      </c>
      <c r="C686" s="301" t="s">
        <v>64</v>
      </c>
      <c r="D686" s="302">
        <v>14105654</v>
      </c>
      <c r="E686" s="302">
        <v>14105654</v>
      </c>
      <c r="F686" s="301" t="s">
        <v>4082</v>
      </c>
      <c r="G686" s="300" t="s">
        <v>3597</v>
      </c>
      <c r="H686" s="308" t="s">
        <v>3598</v>
      </c>
      <c r="I686" s="300" t="s">
        <v>74</v>
      </c>
      <c r="J686" s="300" t="s">
        <v>3599</v>
      </c>
      <c r="K686" s="300" t="s">
        <v>3600</v>
      </c>
      <c r="L686" s="300" t="s">
        <v>76</v>
      </c>
      <c r="M686" s="300" t="s">
        <v>76</v>
      </c>
      <c r="N686" s="304" t="s">
        <v>76</v>
      </c>
    </row>
    <row r="687" spans="1:14">
      <c r="A687" s="305">
        <v>849</v>
      </c>
      <c r="B687" s="16">
        <v>301</v>
      </c>
      <c r="C687" s="17" t="s">
        <v>64</v>
      </c>
      <c r="D687" s="306">
        <v>14251968</v>
      </c>
      <c r="E687" s="306">
        <v>14251968</v>
      </c>
      <c r="F687" s="17" t="s">
        <v>4087</v>
      </c>
      <c r="G687" s="16" t="s">
        <v>3597</v>
      </c>
      <c r="H687" s="35" t="s">
        <v>3598</v>
      </c>
      <c r="I687" s="16" t="s">
        <v>74</v>
      </c>
      <c r="J687" s="16" t="s">
        <v>3599</v>
      </c>
      <c r="K687" s="16" t="s">
        <v>3600</v>
      </c>
      <c r="L687" s="16" t="s">
        <v>76</v>
      </c>
      <c r="M687" s="16" t="s">
        <v>76</v>
      </c>
      <c r="N687" s="307" t="s">
        <v>76</v>
      </c>
    </row>
    <row r="688" spans="1:14">
      <c r="A688" s="299">
        <v>850</v>
      </c>
      <c r="B688" s="300">
        <v>301</v>
      </c>
      <c r="C688" s="301" t="s">
        <v>64</v>
      </c>
      <c r="D688" s="302">
        <v>14298211</v>
      </c>
      <c r="E688" s="302">
        <v>14298211</v>
      </c>
      <c r="F688" s="301" t="s">
        <v>4090</v>
      </c>
      <c r="G688" s="300" t="s">
        <v>3597</v>
      </c>
      <c r="H688" s="308" t="s">
        <v>3598</v>
      </c>
      <c r="I688" s="300" t="s">
        <v>74</v>
      </c>
      <c r="J688" s="300" t="s">
        <v>3599</v>
      </c>
      <c r="K688" s="300" t="s">
        <v>3600</v>
      </c>
      <c r="L688" s="300" t="s">
        <v>76</v>
      </c>
      <c r="M688" s="300" t="s">
        <v>76</v>
      </c>
      <c r="N688" s="304" t="s">
        <v>76</v>
      </c>
    </row>
    <row r="689" spans="1:14">
      <c r="A689" s="305">
        <v>851</v>
      </c>
      <c r="B689" s="16">
        <v>301</v>
      </c>
      <c r="C689" s="17" t="s">
        <v>64</v>
      </c>
      <c r="D689" s="306">
        <v>14322296</v>
      </c>
      <c r="E689" s="306">
        <v>14322296</v>
      </c>
      <c r="F689" s="17" t="s">
        <v>4096</v>
      </c>
      <c r="G689" s="16" t="s">
        <v>3597</v>
      </c>
      <c r="H689" s="35" t="s">
        <v>3598</v>
      </c>
      <c r="I689" s="16" t="s">
        <v>74</v>
      </c>
      <c r="J689" s="16" t="s">
        <v>3599</v>
      </c>
      <c r="K689" s="16" t="s">
        <v>3600</v>
      </c>
      <c r="L689" s="16" t="s">
        <v>76</v>
      </c>
      <c r="M689" s="16" t="s">
        <v>76</v>
      </c>
      <c r="N689" s="307" t="s">
        <v>76</v>
      </c>
    </row>
    <row r="690" spans="1:14">
      <c r="A690" s="299">
        <v>852</v>
      </c>
      <c r="B690" s="300">
        <v>301</v>
      </c>
      <c r="C690" s="301" t="s">
        <v>64</v>
      </c>
      <c r="D690" s="302">
        <v>14572531</v>
      </c>
      <c r="E690" s="302">
        <v>14572531</v>
      </c>
      <c r="F690" s="301" t="s">
        <v>4099</v>
      </c>
      <c r="G690" s="300" t="s">
        <v>3597</v>
      </c>
      <c r="H690" s="308" t="s">
        <v>3598</v>
      </c>
      <c r="I690" s="300" t="s">
        <v>74</v>
      </c>
      <c r="J690" s="300" t="s">
        <v>3599</v>
      </c>
      <c r="K690" s="300" t="s">
        <v>3600</v>
      </c>
      <c r="L690" s="300" t="s">
        <v>76</v>
      </c>
      <c r="M690" s="300" t="s">
        <v>76</v>
      </c>
      <c r="N690" s="304" t="s">
        <v>76</v>
      </c>
    </row>
    <row r="691" spans="1:14">
      <c r="A691" s="305">
        <v>853</v>
      </c>
      <c r="B691" s="16">
        <v>301</v>
      </c>
      <c r="C691" s="17" t="s">
        <v>64</v>
      </c>
      <c r="D691" s="306">
        <v>14575917</v>
      </c>
      <c r="E691" s="306">
        <v>14575917</v>
      </c>
      <c r="F691" s="17" t="s">
        <v>4102</v>
      </c>
      <c r="G691" s="16" t="s">
        <v>3597</v>
      </c>
      <c r="H691" s="35" t="s">
        <v>3598</v>
      </c>
      <c r="I691" s="16" t="s">
        <v>74</v>
      </c>
      <c r="J691" s="16" t="s">
        <v>3599</v>
      </c>
      <c r="K691" s="16" t="s">
        <v>3600</v>
      </c>
      <c r="L691" s="16" t="s">
        <v>433</v>
      </c>
      <c r="M691" s="16" t="s">
        <v>434</v>
      </c>
      <c r="N691" s="307" t="s">
        <v>435</v>
      </c>
    </row>
    <row r="692" spans="1:14">
      <c r="A692" s="299">
        <v>854</v>
      </c>
      <c r="B692" s="300">
        <v>301</v>
      </c>
      <c r="C692" s="301" t="s">
        <v>64</v>
      </c>
      <c r="D692" s="302">
        <v>14606919</v>
      </c>
      <c r="E692" s="302">
        <v>14606919</v>
      </c>
      <c r="F692" s="301" t="s">
        <v>4106</v>
      </c>
      <c r="G692" s="300" t="s">
        <v>3597</v>
      </c>
      <c r="H692" s="308" t="s">
        <v>3598</v>
      </c>
      <c r="I692" s="300" t="s">
        <v>74</v>
      </c>
      <c r="J692" s="300" t="s">
        <v>3599</v>
      </c>
      <c r="K692" s="300" t="s">
        <v>3600</v>
      </c>
      <c r="L692" s="300" t="s">
        <v>76</v>
      </c>
      <c r="M692" s="300" t="s">
        <v>76</v>
      </c>
      <c r="N692" s="304" t="s">
        <v>76</v>
      </c>
    </row>
    <row r="693" spans="1:14">
      <c r="A693" s="305">
        <v>855</v>
      </c>
      <c r="B693" s="16">
        <v>301</v>
      </c>
      <c r="C693" s="17" t="s">
        <v>64</v>
      </c>
      <c r="D693" s="306">
        <v>14677913</v>
      </c>
      <c r="E693" s="306">
        <v>14677913</v>
      </c>
      <c r="F693" s="17" t="s">
        <v>4109</v>
      </c>
      <c r="G693" s="16" t="s">
        <v>3597</v>
      </c>
      <c r="H693" s="35" t="s">
        <v>3598</v>
      </c>
      <c r="I693" s="16" t="s">
        <v>74</v>
      </c>
      <c r="J693" s="16" t="s">
        <v>3599</v>
      </c>
      <c r="K693" s="16" t="s">
        <v>3600</v>
      </c>
      <c r="L693" s="16" t="s">
        <v>433</v>
      </c>
      <c r="M693" s="16" t="s">
        <v>434</v>
      </c>
      <c r="N693" s="307" t="s">
        <v>435</v>
      </c>
    </row>
    <row r="694" spans="1:14">
      <c r="A694" s="299">
        <v>856</v>
      </c>
      <c r="B694" s="300">
        <v>301</v>
      </c>
      <c r="C694" s="301" t="s">
        <v>112</v>
      </c>
      <c r="D694" s="302">
        <v>1236238437</v>
      </c>
      <c r="E694" s="302">
        <v>1236238437</v>
      </c>
      <c r="F694" s="301" t="s">
        <v>4112</v>
      </c>
      <c r="G694" s="300" t="s">
        <v>3597</v>
      </c>
      <c r="H694" s="308" t="s">
        <v>3598</v>
      </c>
      <c r="I694" s="300" t="s">
        <v>74</v>
      </c>
      <c r="J694" s="300" t="s">
        <v>3599</v>
      </c>
      <c r="K694" s="300" t="s">
        <v>3600</v>
      </c>
      <c r="L694" s="300" t="s">
        <v>76</v>
      </c>
      <c r="M694" s="300" t="s">
        <v>76</v>
      </c>
      <c r="N694" s="304" t="s">
        <v>76</v>
      </c>
    </row>
    <row r="695" spans="1:14">
      <c r="A695" s="305">
        <v>857</v>
      </c>
      <c r="B695" s="16">
        <v>301</v>
      </c>
      <c r="C695" s="17" t="s">
        <v>64</v>
      </c>
      <c r="D695" s="306">
        <v>14898932</v>
      </c>
      <c r="E695" s="306">
        <v>14898932</v>
      </c>
      <c r="F695" s="17" t="s">
        <v>4117</v>
      </c>
      <c r="G695" s="16" t="s">
        <v>3597</v>
      </c>
      <c r="H695" s="35" t="s">
        <v>3598</v>
      </c>
      <c r="I695" s="16" t="s">
        <v>74</v>
      </c>
      <c r="J695" s="16" t="s">
        <v>3599</v>
      </c>
      <c r="K695" s="16" t="s">
        <v>3600</v>
      </c>
      <c r="L695" s="16" t="s">
        <v>433</v>
      </c>
      <c r="M695" s="16" t="s">
        <v>434</v>
      </c>
      <c r="N695" s="307" t="s">
        <v>435</v>
      </c>
    </row>
    <row r="696" spans="1:14">
      <c r="A696" s="299">
        <v>859</v>
      </c>
      <c r="B696" s="300">
        <v>301</v>
      </c>
      <c r="C696" s="301" t="s">
        <v>64</v>
      </c>
      <c r="D696" s="302">
        <v>15381228</v>
      </c>
      <c r="E696" s="302">
        <v>15381228</v>
      </c>
      <c r="F696" s="301" t="s">
        <v>4125</v>
      </c>
      <c r="G696" s="300" t="s">
        <v>3597</v>
      </c>
      <c r="H696" s="308" t="s">
        <v>3598</v>
      </c>
      <c r="I696" s="300" t="s">
        <v>74</v>
      </c>
      <c r="J696" s="300" t="s">
        <v>170</v>
      </c>
      <c r="K696" s="300" t="s">
        <v>293</v>
      </c>
      <c r="L696" s="300" t="s">
        <v>76</v>
      </c>
      <c r="M696" s="300" t="s">
        <v>76</v>
      </c>
      <c r="N696" s="304" t="s">
        <v>76</v>
      </c>
    </row>
    <row r="697" spans="1:14">
      <c r="A697" s="305">
        <v>860</v>
      </c>
      <c r="B697" s="16">
        <v>301</v>
      </c>
      <c r="C697" s="17" t="s">
        <v>64</v>
      </c>
      <c r="D697" s="306">
        <v>15510128</v>
      </c>
      <c r="E697" s="306">
        <v>15510128</v>
      </c>
      <c r="F697" s="17" t="s">
        <v>4130</v>
      </c>
      <c r="G697" s="16" t="s">
        <v>3597</v>
      </c>
      <c r="H697" s="35" t="s">
        <v>3598</v>
      </c>
      <c r="I697" s="16" t="s">
        <v>74</v>
      </c>
      <c r="J697" s="16" t="s">
        <v>3599</v>
      </c>
      <c r="K697" s="16" t="s">
        <v>3600</v>
      </c>
      <c r="L697" s="16" t="s">
        <v>339</v>
      </c>
      <c r="M697" s="16" t="s">
        <v>340</v>
      </c>
      <c r="N697" s="307" t="s">
        <v>341</v>
      </c>
    </row>
    <row r="698" spans="1:14">
      <c r="A698" s="299">
        <v>861</v>
      </c>
      <c r="B698" s="300">
        <v>301</v>
      </c>
      <c r="C698" s="301" t="s">
        <v>112</v>
      </c>
      <c r="D698" s="302">
        <v>1148957009</v>
      </c>
      <c r="E698" s="302">
        <v>1148957009</v>
      </c>
      <c r="F698" s="301" t="s">
        <v>4134</v>
      </c>
      <c r="G698" s="300" t="s">
        <v>3597</v>
      </c>
      <c r="H698" s="308" t="s">
        <v>3598</v>
      </c>
      <c r="I698" s="300" t="s">
        <v>74</v>
      </c>
      <c r="J698" s="300" t="s">
        <v>3599</v>
      </c>
      <c r="K698" s="300" t="s">
        <v>3600</v>
      </c>
      <c r="L698" s="300" t="s">
        <v>671</v>
      </c>
      <c r="M698" s="300" t="s">
        <v>4135</v>
      </c>
      <c r="N698" s="304" t="s">
        <v>3691</v>
      </c>
    </row>
    <row r="699" spans="1:14">
      <c r="A699" s="305">
        <v>863</v>
      </c>
      <c r="B699" s="16">
        <v>301</v>
      </c>
      <c r="C699" s="17" t="s">
        <v>64</v>
      </c>
      <c r="D699" s="306">
        <v>16114201</v>
      </c>
      <c r="E699" s="306">
        <v>16114201</v>
      </c>
      <c r="F699" s="17" t="s">
        <v>4140</v>
      </c>
      <c r="G699" s="16" t="s">
        <v>3597</v>
      </c>
      <c r="H699" s="35" t="s">
        <v>3598</v>
      </c>
      <c r="I699" s="16" t="s">
        <v>74</v>
      </c>
      <c r="J699" s="16" t="s">
        <v>3599</v>
      </c>
      <c r="K699" s="16" t="s">
        <v>3600</v>
      </c>
      <c r="L699" s="16" t="s">
        <v>478</v>
      </c>
      <c r="M699" s="16" t="s">
        <v>4141</v>
      </c>
      <c r="N699" s="307" t="s">
        <v>772</v>
      </c>
    </row>
    <row r="700" spans="1:14">
      <c r="A700" s="299">
        <v>865</v>
      </c>
      <c r="B700" s="300">
        <v>301</v>
      </c>
      <c r="C700" s="301" t="s">
        <v>64</v>
      </c>
      <c r="D700" s="302">
        <v>16188910</v>
      </c>
      <c r="E700" s="302">
        <v>16188910</v>
      </c>
      <c r="F700" s="301" t="s">
        <v>4145</v>
      </c>
      <c r="G700" s="300" t="s">
        <v>3597</v>
      </c>
      <c r="H700" s="308" t="s">
        <v>3598</v>
      </c>
      <c r="I700" s="300" t="s">
        <v>74</v>
      </c>
      <c r="J700" s="300" t="s">
        <v>3599</v>
      </c>
      <c r="K700" s="300" t="s">
        <v>3600</v>
      </c>
      <c r="L700" s="300" t="s">
        <v>1359</v>
      </c>
      <c r="M700" s="300" t="s">
        <v>4146</v>
      </c>
      <c r="N700" s="304" t="s">
        <v>1951</v>
      </c>
    </row>
    <row r="701" spans="1:14">
      <c r="A701" s="305">
        <v>866</v>
      </c>
      <c r="B701" s="16">
        <v>301</v>
      </c>
      <c r="C701" s="17" t="s">
        <v>64</v>
      </c>
      <c r="D701" s="306">
        <v>17593527</v>
      </c>
      <c r="E701" s="306">
        <v>17593527</v>
      </c>
      <c r="F701" s="17" t="s">
        <v>4150</v>
      </c>
      <c r="G701" s="16" t="s">
        <v>3597</v>
      </c>
      <c r="H701" s="35" t="s">
        <v>3598</v>
      </c>
      <c r="I701" s="16" t="s">
        <v>74</v>
      </c>
      <c r="J701" s="16" t="s">
        <v>3599</v>
      </c>
      <c r="K701" s="16" t="s">
        <v>3600</v>
      </c>
      <c r="L701" s="16" t="s">
        <v>671</v>
      </c>
      <c r="M701" s="16" t="s">
        <v>691</v>
      </c>
      <c r="N701" s="307" t="s">
        <v>692</v>
      </c>
    </row>
    <row r="702" spans="1:14">
      <c r="A702" s="299">
        <v>867</v>
      </c>
      <c r="B702" s="300">
        <v>301</v>
      </c>
      <c r="C702" s="301" t="s">
        <v>64</v>
      </c>
      <c r="D702" s="302">
        <v>16228542</v>
      </c>
      <c r="E702" s="302">
        <v>16228542</v>
      </c>
      <c r="F702" s="301" t="s">
        <v>4155</v>
      </c>
      <c r="G702" s="300" t="s">
        <v>3597</v>
      </c>
      <c r="H702" s="308" t="s">
        <v>3598</v>
      </c>
      <c r="I702" s="300" t="s">
        <v>74</v>
      </c>
      <c r="J702" s="300" t="s">
        <v>3599</v>
      </c>
      <c r="K702" s="300" t="s">
        <v>3600</v>
      </c>
      <c r="L702" s="300" t="s">
        <v>433</v>
      </c>
      <c r="M702" s="300" t="s">
        <v>4157</v>
      </c>
      <c r="N702" s="304" t="s">
        <v>756</v>
      </c>
    </row>
    <row r="703" spans="1:14">
      <c r="A703" s="305">
        <v>869</v>
      </c>
      <c r="B703" s="16">
        <v>301</v>
      </c>
      <c r="C703" s="17" t="s">
        <v>64</v>
      </c>
      <c r="D703" s="306">
        <v>16289112</v>
      </c>
      <c r="E703" s="306">
        <v>16289112</v>
      </c>
      <c r="F703" s="17" t="s">
        <v>4168</v>
      </c>
      <c r="G703" s="16" t="s">
        <v>3597</v>
      </c>
      <c r="H703" s="35" t="s">
        <v>3598</v>
      </c>
      <c r="I703" s="16" t="s">
        <v>74</v>
      </c>
      <c r="J703" s="16" t="s">
        <v>3599</v>
      </c>
      <c r="K703" s="16" t="s">
        <v>3600</v>
      </c>
      <c r="L703" s="16" t="s">
        <v>433</v>
      </c>
      <c r="M703" s="16" t="s">
        <v>434</v>
      </c>
      <c r="N703" s="307" t="s">
        <v>435</v>
      </c>
    </row>
    <row r="704" spans="1:14">
      <c r="A704" s="299">
        <v>870</v>
      </c>
      <c r="B704" s="300">
        <v>301</v>
      </c>
      <c r="C704" s="301" t="s">
        <v>64</v>
      </c>
      <c r="D704" s="302">
        <v>16365710</v>
      </c>
      <c r="E704" s="302">
        <v>16365710</v>
      </c>
      <c r="F704" s="301" t="s">
        <v>4172</v>
      </c>
      <c r="G704" s="300" t="s">
        <v>3597</v>
      </c>
      <c r="H704" s="308" t="s">
        <v>3598</v>
      </c>
      <c r="I704" s="300" t="s">
        <v>74</v>
      </c>
      <c r="J704" s="300" t="s">
        <v>3599</v>
      </c>
      <c r="K704" s="300" t="s">
        <v>3600</v>
      </c>
      <c r="L704" s="300" t="s">
        <v>76</v>
      </c>
      <c r="M704" s="300" t="s">
        <v>76</v>
      </c>
      <c r="N704" s="304" t="s">
        <v>76</v>
      </c>
    </row>
    <row r="705" spans="1:14">
      <c r="A705" s="305">
        <v>871</v>
      </c>
      <c r="B705" s="16">
        <v>301</v>
      </c>
      <c r="C705" s="17" t="s">
        <v>64</v>
      </c>
      <c r="D705" s="306">
        <v>16463131</v>
      </c>
      <c r="E705" s="306">
        <v>16463131</v>
      </c>
      <c r="F705" s="17" t="s">
        <v>4178</v>
      </c>
      <c r="G705" s="16" t="s">
        <v>3597</v>
      </c>
      <c r="H705" s="35" t="s">
        <v>3598</v>
      </c>
      <c r="I705" s="16" t="s">
        <v>74</v>
      </c>
      <c r="J705" s="16" t="s">
        <v>3599</v>
      </c>
      <c r="K705" s="16" t="s">
        <v>3600</v>
      </c>
      <c r="L705" s="16" t="s">
        <v>433</v>
      </c>
      <c r="M705" s="16" t="s">
        <v>434</v>
      </c>
      <c r="N705" s="307" t="s">
        <v>435</v>
      </c>
    </row>
    <row r="706" spans="1:14">
      <c r="A706" s="299">
        <v>872</v>
      </c>
      <c r="B706" s="300">
        <v>301</v>
      </c>
      <c r="C706" s="301" t="s">
        <v>64</v>
      </c>
      <c r="D706" s="302">
        <v>16477216</v>
      </c>
      <c r="E706" s="302">
        <v>16477216</v>
      </c>
      <c r="F706" s="301" t="s">
        <v>4182</v>
      </c>
      <c r="G706" s="300" t="s">
        <v>3597</v>
      </c>
      <c r="H706" s="308" t="s">
        <v>3598</v>
      </c>
      <c r="I706" s="300" t="s">
        <v>74</v>
      </c>
      <c r="J706" s="300" t="s">
        <v>3599</v>
      </c>
      <c r="K706" s="300" t="s">
        <v>3600</v>
      </c>
      <c r="L706" s="300" t="s">
        <v>76</v>
      </c>
      <c r="M706" s="300" t="s">
        <v>76</v>
      </c>
      <c r="N706" s="304" t="s">
        <v>76</v>
      </c>
    </row>
    <row r="707" spans="1:14">
      <c r="A707" s="305">
        <v>873</v>
      </c>
      <c r="B707" s="16">
        <v>301</v>
      </c>
      <c r="C707" s="17" t="s">
        <v>64</v>
      </c>
      <c r="D707" s="306">
        <v>16481969</v>
      </c>
      <c r="E707" s="306">
        <v>16481969</v>
      </c>
      <c r="F707" s="17" t="s">
        <v>4187</v>
      </c>
      <c r="G707" s="16" t="s">
        <v>3597</v>
      </c>
      <c r="H707" s="35" t="s">
        <v>3598</v>
      </c>
      <c r="I707" s="16" t="s">
        <v>74</v>
      </c>
      <c r="J707" s="16" t="s">
        <v>3599</v>
      </c>
      <c r="K707" s="16" t="s">
        <v>3600</v>
      </c>
      <c r="L707" s="16" t="s">
        <v>339</v>
      </c>
      <c r="M707" s="16" t="s">
        <v>4188</v>
      </c>
      <c r="N707" s="307" t="s">
        <v>341</v>
      </c>
    </row>
    <row r="708" spans="1:14">
      <c r="A708" s="299">
        <v>874</v>
      </c>
      <c r="B708" s="300">
        <v>301</v>
      </c>
      <c r="C708" s="301" t="s">
        <v>112</v>
      </c>
      <c r="D708" s="302">
        <v>1148211241</v>
      </c>
      <c r="E708" s="302">
        <v>1148211241</v>
      </c>
      <c r="F708" s="301" t="s">
        <v>4191</v>
      </c>
      <c r="G708" s="300" t="s">
        <v>3597</v>
      </c>
      <c r="H708" s="308" t="s">
        <v>3598</v>
      </c>
      <c r="I708" s="300" t="s">
        <v>74</v>
      </c>
      <c r="J708" s="300" t="s">
        <v>3599</v>
      </c>
      <c r="K708" s="300" t="s">
        <v>3600</v>
      </c>
      <c r="L708" s="300" t="s">
        <v>76</v>
      </c>
      <c r="M708" s="300" t="s">
        <v>76</v>
      </c>
      <c r="N708" s="304" t="s">
        <v>76</v>
      </c>
    </row>
    <row r="709" spans="1:14">
      <c r="A709" s="305">
        <v>875</v>
      </c>
      <c r="B709" s="16">
        <v>301</v>
      </c>
      <c r="C709" s="17" t="s">
        <v>64</v>
      </c>
      <c r="D709" s="306">
        <v>16775754</v>
      </c>
      <c r="E709" s="306">
        <v>16775754</v>
      </c>
      <c r="F709" s="17" t="s">
        <v>4196</v>
      </c>
      <c r="G709" s="16" t="s">
        <v>3597</v>
      </c>
      <c r="H709" s="35" t="s">
        <v>3598</v>
      </c>
      <c r="I709" s="16" t="s">
        <v>74</v>
      </c>
      <c r="J709" s="16" t="s">
        <v>3599</v>
      </c>
      <c r="K709" s="16" t="s">
        <v>3600</v>
      </c>
      <c r="L709" s="16" t="s">
        <v>463</v>
      </c>
      <c r="M709" s="16" t="s">
        <v>464</v>
      </c>
      <c r="N709" s="307" t="s">
        <v>465</v>
      </c>
    </row>
    <row r="710" spans="1:14">
      <c r="A710" s="299">
        <v>876</v>
      </c>
      <c r="B710" s="300">
        <v>301</v>
      </c>
      <c r="C710" s="301" t="s">
        <v>112</v>
      </c>
      <c r="D710" s="302">
        <v>1148957056</v>
      </c>
      <c r="E710" s="302">
        <v>1148957056</v>
      </c>
      <c r="F710" s="301" t="s">
        <v>4199</v>
      </c>
      <c r="G710" s="300" t="s">
        <v>3597</v>
      </c>
      <c r="H710" s="308" t="s">
        <v>3598</v>
      </c>
      <c r="I710" s="300" t="s">
        <v>74</v>
      </c>
      <c r="J710" s="300" t="s">
        <v>3599</v>
      </c>
      <c r="K710" s="300" t="s">
        <v>3600</v>
      </c>
      <c r="L710" s="300" t="s">
        <v>76</v>
      </c>
      <c r="M710" s="300" t="s">
        <v>76</v>
      </c>
      <c r="N710" s="304" t="s">
        <v>76</v>
      </c>
    </row>
    <row r="711" spans="1:14">
      <c r="A711" s="305">
        <v>877</v>
      </c>
      <c r="B711" s="16">
        <v>301</v>
      </c>
      <c r="C711" s="17" t="s">
        <v>64</v>
      </c>
      <c r="D711" s="306">
        <v>16840509</v>
      </c>
      <c r="E711" s="306">
        <v>16840509</v>
      </c>
      <c r="F711" s="17" t="s">
        <v>4204</v>
      </c>
      <c r="G711" s="16" t="s">
        <v>3597</v>
      </c>
      <c r="H711" s="35" t="s">
        <v>3598</v>
      </c>
      <c r="I711" s="16" t="s">
        <v>74</v>
      </c>
      <c r="J711" s="16" t="s">
        <v>3599</v>
      </c>
      <c r="K711" s="16" t="s">
        <v>3600</v>
      </c>
      <c r="L711" s="16" t="s">
        <v>433</v>
      </c>
      <c r="M711" s="16" t="s">
        <v>3715</v>
      </c>
      <c r="N711" s="307" t="s">
        <v>435</v>
      </c>
    </row>
    <row r="712" spans="1:14">
      <c r="A712" s="299">
        <v>878</v>
      </c>
      <c r="B712" s="300">
        <v>301</v>
      </c>
      <c r="C712" s="301" t="s">
        <v>64</v>
      </c>
      <c r="D712" s="302">
        <v>16844897</v>
      </c>
      <c r="E712" s="302">
        <v>16844897</v>
      </c>
      <c r="F712" s="301" t="s">
        <v>4207</v>
      </c>
      <c r="G712" s="300" t="s">
        <v>3597</v>
      </c>
      <c r="H712" s="308" t="s">
        <v>3598</v>
      </c>
      <c r="I712" s="300" t="s">
        <v>74</v>
      </c>
      <c r="J712" s="300" t="s">
        <v>3599</v>
      </c>
      <c r="K712" s="300" t="s">
        <v>3600</v>
      </c>
      <c r="L712" s="300" t="s">
        <v>433</v>
      </c>
      <c r="M712" s="300" t="s">
        <v>3715</v>
      </c>
      <c r="N712" s="304" t="s">
        <v>435</v>
      </c>
    </row>
    <row r="713" spans="1:14">
      <c r="A713" s="305">
        <v>879</v>
      </c>
      <c r="B713" s="16">
        <v>301</v>
      </c>
      <c r="C713" s="17" t="s">
        <v>64</v>
      </c>
      <c r="D713" s="306">
        <v>16849719</v>
      </c>
      <c r="E713" s="306">
        <v>16849719</v>
      </c>
      <c r="F713" s="17" t="s">
        <v>4210</v>
      </c>
      <c r="G713" s="16" t="s">
        <v>3597</v>
      </c>
      <c r="H713" s="35" t="s">
        <v>3598</v>
      </c>
      <c r="I713" s="16" t="s">
        <v>74</v>
      </c>
      <c r="J713" s="16" t="s">
        <v>3599</v>
      </c>
      <c r="K713" s="16" t="s">
        <v>3600</v>
      </c>
      <c r="L713" s="16" t="s">
        <v>433</v>
      </c>
      <c r="M713" s="16" t="s">
        <v>434</v>
      </c>
      <c r="N713" s="307" t="s">
        <v>435</v>
      </c>
    </row>
    <row r="714" spans="1:14">
      <c r="A714" s="299">
        <v>881</v>
      </c>
      <c r="B714" s="300">
        <v>301</v>
      </c>
      <c r="C714" s="301" t="s">
        <v>64</v>
      </c>
      <c r="D714" s="302">
        <v>16894693</v>
      </c>
      <c r="E714" s="302">
        <v>16894693</v>
      </c>
      <c r="F714" s="301" t="s">
        <v>4217</v>
      </c>
      <c r="G714" s="300" t="s">
        <v>3597</v>
      </c>
      <c r="H714" s="308" t="s">
        <v>3598</v>
      </c>
      <c r="I714" s="300" t="s">
        <v>74</v>
      </c>
      <c r="J714" s="300" t="s">
        <v>3599</v>
      </c>
      <c r="K714" s="300" t="s">
        <v>3600</v>
      </c>
      <c r="L714" s="300" t="s">
        <v>433</v>
      </c>
      <c r="M714" s="300" t="s">
        <v>434</v>
      </c>
      <c r="N714" s="304" t="s">
        <v>435</v>
      </c>
    </row>
    <row r="715" spans="1:14">
      <c r="A715" s="305">
        <v>882</v>
      </c>
      <c r="B715" s="16">
        <v>301</v>
      </c>
      <c r="C715" s="17" t="s">
        <v>64</v>
      </c>
      <c r="D715" s="306">
        <v>16895048</v>
      </c>
      <c r="E715" s="306">
        <v>16895048</v>
      </c>
      <c r="F715" s="17" t="s">
        <v>4220</v>
      </c>
      <c r="G715" s="16" t="s">
        <v>3597</v>
      </c>
      <c r="H715" s="35" t="s">
        <v>3598</v>
      </c>
      <c r="I715" s="16" t="s">
        <v>74</v>
      </c>
      <c r="J715" s="16" t="s">
        <v>170</v>
      </c>
      <c r="K715" s="16" t="s">
        <v>723</v>
      </c>
      <c r="L715" s="16" t="s">
        <v>433</v>
      </c>
      <c r="M715" s="16" t="s">
        <v>434</v>
      </c>
      <c r="N715" s="307" t="s">
        <v>435</v>
      </c>
    </row>
    <row r="716" spans="1:14">
      <c r="A716" s="299">
        <v>883</v>
      </c>
      <c r="B716" s="300">
        <v>301</v>
      </c>
      <c r="C716" s="301" t="s">
        <v>64</v>
      </c>
      <c r="D716" s="302">
        <v>16926484</v>
      </c>
      <c r="E716" s="302">
        <v>16926484</v>
      </c>
      <c r="F716" s="301" t="s">
        <v>4225</v>
      </c>
      <c r="G716" s="300" t="s">
        <v>3597</v>
      </c>
      <c r="H716" s="308" t="s">
        <v>3598</v>
      </c>
      <c r="I716" s="300" t="s">
        <v>74</v>
      </c>
      <c r="J716" s="300" t="s">
        <v>3599</v>
      </c>
      <c r="K716" s="300" t="s">
        <v>3600</v>
      </c>
      <c r="L716" s="300" t="s">
        <v>433</v>
      </c>
      <c r="M716" s="300" t="s">
        <v>434</v>
      </c>
      <c r="N716" s="304" t="s">
        <v>435</v>
      </c>
    </row>
    <row r="717" spans="1:14">
      <c r="A717" s="305">
        <v>884</v>
      </c>
      <c r="B717" s="16">
        <v>301</v>
      </c>
      <c r="C717" s="17" t="s">
        <v>64</v>
      </c>
      <c r="D717" s="306">
        <v>16932451</v>
      </c>
      <c r="E717" s="306">
        <v>16932451</v>
      </c>
      <c r="F717" s="17" t="s">
        <v>4229</v>
      </c>
      <c r="G717" s="16" t="s">
        <v>3597</v>
      </c>
      <c r="H717" s="35" t="s">
        <v>3598</v>
      </c>
      <c r="I717" s="16" t="s">
        <v>74</v>
      </c>
      <c r="J717" s="16" t="s">
        <v>3599</v>
      </c>
      <c r="K717" s="16" t="s">
        <v>3600</v>
      </c>
      <c r="L717" s="16" t="s">
        <v>433</v>
      </c>
      <c r="M717" s="16" t="s">
        <v>434</v>
      </c>
      <c r="N717" s="307" t="s">
        <v>435</v>
      </c>
    </row>
    <row r="718" spans="1:14">
      <c r="A718" s="299">
        <v>885</v>
      </c>
      <c r="B718" s="300">
        <v>301</v>
      </c>
      <c r="C718" s="301" t="s">
        <v>64</v>
      </c>
      <c r="D718" s="302">
        <v>16935783</v>
      </c>
      <c r="E718" s="302">
        <v>16935783</v>
      </c>
      <c r="F718" s="301" t="s">
        <v>4232</v>
      </c>
      <c r="G718" s="300" t="s">
        <v>3597</v>
      </c>
      <c r="H718" s="308" t="s">
        <v>3598</v>
      </c>
      <c r="I718" s="300" t="s">
        <v>74</v>
      </c>
      <c r="J718" s="300" t="s">
        <v>3599</v>
      </c>
      <c r="K718" s="300" t="s">
        <v>3600</v>
      </c>
      <c r="L718" s="300" t="s">
        <v>433</v>
      </c>
      <c r="M718" s="300" t="s">
        <v>434</v>
      </c>
      <c r="N718" s="304" t="s">
        <v>435</v>
      </c>
    </row>
    <row r="719" spans="1:14">
      <c r="A719" s="305">
        <v>886</v>
      </c>
      <c r="B719" s="16">
        <v>301</v>
      </c>
      <c r="C719" s="17" t="s">
        <v>64</v>
      </c>
      <c r="D719" s="306">
        <v>17265025</v>
      </c>
      <c r="E719" s="306">
        <v>17265025</v>
      </c>
      <c r="F719" s="17" t="s">
        <v>4235</v>
      </c>
      <c r="G719" s="16" t="s">
        <v>3597</v>
      </c>
      <c r="H719" s="35" t="s">
        <v>3598</v>
      </c>
      <c r="I719" s="16" t="s">
        <v>74</v>
      </c>
      <c r="J719" s="16" t="s">
        <v>3599</v>
      </c>
      <c r="K719" s="16" t="s">
        <v>3600</v>
      </c>
      <c r="L719" s="16" t="s">
        <v>76</v>
      </c>
      <c r="M719" s="16" t="s">
        <v>76</v>
      </c>
      <c r="N719" s="307" t="s">
        <v>76</v>
      </c>
    </row>
    <row r="720" spans="1:14">
      <c r="A720" s="299">
        <v>887</v>
      </c>
      <c r="B720" s="300">
        <v>301</v>
      </c>
      <c r="C720" s="301" t="s">
        <v>64</v>
      </c>
      <c r="D720" s="302">
        <v>17268148</v>
      </c>
      <c r="E720" s="302">
        <v>17268148</v>
      </c>
      <c r="F720" s="301" t="s">
        <v>4238</v>
      </c>
      <c r="G720" s="300" t="s">
        <v>3597</v>
      </c>
      <c r="H720" s="308" t="s">
        <v>3598</v>
      </c>
      <c r="I720" s="300" t="s">
        <v>74</v>
      </c>
      <c r="J720" s="300" t="s">
        <v>3599</v>
      </c>
      <c r="K720" s="300" t="s">
        <v>3600</v>
      </c>
      <c r="L720" s="300" t="s">
        <v>478</v>
      </c>
      <c r="M720" s="300" t="s">
        <v>771</v>
      </c>
      <c r="N720" s="304" t="s">
        <v>772</v>
      </c>
    </row>
    <row r="721" spans="1:14">
      <c r="A721" s="305">
        <v>889</v>
      </c>
      <c r="B721" s="16">
        <v>301</v>
      </c>
      <c r="C721" s="17" t="s">
        <v>64</v>
      </c>
      <c r="D721" s="306">
        <v>17282117</v>
      </c>
      <c r="E721" s="306">
        <v>17282117</v>
      </c>
      <c r="F721" s="17" t="s">
        <v>4242</v>
      </c>
      <c r="G721" s="16" t="s">
        <v>3597</v>
      </c>
      <c r="H721" s="35" t="s">
        <v>3598</v>
      </c>
      <c r="I721" s="16" t="s">
        <v>74</v>
      </c>
      <c r="J721" s="16" t="s">
        <v>3599</v>
      </c>
      <c r="K721" s="16" t="s">
        <v>3600</v>
      </c>
      <c r="L721" s="16" t="s">
        <v>671</v>
      </c>
      <c r="M721" s="16" t="s">
        <v>4243</v>
      </c>
      <c r="N721" s="307" t="s">
        <v>692</v>
      </c>
    </row>
    <row r="722" spans="1:14">
      <c r="A722" s="299">
        <v>890</v>
      </c>
      <c r="B722" s="300">
        <v>301</v>
      </c>
      <c r="C722" s="301" t="s">
        <v>64</v>
      </c>
      <c r="D722" s="302">
        <v>17282162</v>
      </c>
      <c r="E722" s="302">
        <v>17282162</v>
      </c>
      <c r="F722" s="301" t="s">
        <v>4247</v>
      </c>
      <c r="G722" s="300" t="s">
        <v>3597</v>
      </c>
      <c r="H722" s="308" t="s">
        <v>3598</v>
      </c>
      <c r="I722" s="300" t="s">
        <v>74</v>
      </c>
      <c r="J722" s="300" t="s">
        <v>3599</v>
      </c>
      <c r="K722" s="300" t="s">
        <v>3600</v>
      </c>
      <c r="L722" s="300" t="s">
        <v>76</v>
      </c>
      <c r="M722" s="300" t="s">
        <v>76</v>
      </c>
      <c r="N722" s="304" t="s">
        <v>76</v>
      </c>
    </row>
    <row r="723" spans="1:14">
      <c r="A723" s="305">
        <v>891</v>
      </c>
      <c r="B723" s="16">
        <v>301</v>
      </c>
      <c r="C723" s="17" t="s">
        <v>64</v>
      </c>
      <c r="D723" s="306">
        <v>17286919</v>
      </c>
      <c r="E723" s="306">
        <v>17286919</v>
      </c>
      <c r="F723" s="17" t="s">
        <v>4252</v>
      </c>
      <c r="G723" s="16" t="s">
        <v>3597</v>
      </c>
      <c r="H723" s="35" t="s">
        <v>3598</v>
      </c>
      <c r="I723" s="16" t="s">
        <v>74</v>
      </c>
      <c r="J723" s="16" t="s">
        <v>3599</v>
      </c>
      <c r="K723" s="16" t="s">
        <v>3600</v>
      </c>
      <c r="L723" s="16" t="s">
        <v>478</v>
      </c>
      <c r="M723" s="16" t="s">
        <v>3976</v>
      </c>
      <c r="N723" s="307" t="s">
        <v>480</v>
      </c>
    </row>
    <row r="724" spans="1:14">
      <c r="A724" s="299">
        <v>892</v>
      </c>
      <c r="B724" s="300">
        <v>301</v>
      </c>
      <c r="C724" s="301" t="s">
        <v>64</v>
      </c>
      <c r="D724" s="302">
        <v>17293882</v>
      </c>
      <c r="E724" s="302">
        <v>17293882</v>
      </c>
      <c r="F724" s="301" t="s">
        <v>4255</v>
      </c>
      <c r="G724" s="300" t="s">
        <v>3597</v>
      </c>
      <c r="H724" s="308" t="s">
        <v>3598</v>
      </c>
      <c r="I724" s="300" t="s">
        <v>74</v>
      </c>
      <c r="J724" s="300" t="s">
        <v>3599</v>
      </c>
      <c r="K724" s="300" t="s">
        <v>3600</v>
      </c>
      <c r="L724" s="300" t="s">
        <v>76</v>
      </c>
      <c r="M724" s="300" t="s">
        <v>76</v>
      </c>
      <c r="N724" s="304" t="s">
        <v>76</v>
      </c>
    </row>
    <row r="725" spans="1:14">
      <c r="A725" s="305">
        <v>893</v>
      </c>
      <c r="B725" s="16">
        <v>301</v>
      </c>
      <c r="C725" s="17" t="s">
        <v>64</v>
      </c>
      <c r="D725" s="306">
        <v>17294015</v>
      </c>
      <c r="E725" s="306">
        <v>17294015</v>
      </c>
      <c r="F725" s="17" t="s">
        <v>4261</v>
      </c>
      <c r="G725" s="16" t="s">
        <v>3597</v>
      </c>
      <c r="H725" s="35" t="s">
        <v>3598</v>
      </c>
      <c r="I725" s="16" t="s">
        <v>74</v>
      </c>
      <c r="J725" s="16" t="s">
        <v>3599</v>
      </c>
      <c r="K725" s="16" t="s">
        <v>3600</v>
      </c>
      <c r="L725" s="16" t="s">
        <v>671</v>
      </c>
      <c r="M725" s="16" t="s">
        <v>691</v>
      </c>
      <c r="N725" s="307" t="s">
        <v>692</v>
      </c>
    </row>
    <row r="726" spans="1:14">
      <c r="A726" s="299">
        <v>895</v>
      </c>
      <c r="B726" s="300">
        <v>301</v>
      </c>
      <c r="C726" s="301" t="s">
        <v>64</v>
      </c>
      <c r="D726" s="302">
        <v>17348565</v>
      </c>
      <c r="E726" s="302">
        <v>17348565</v>
      </c>
      <c r="F726" s="301" t="s">
        <v>4269</v>
      </c>
      <c r="G726" s="300" t="s">
        <v>3597</v>
      </c>
      <c r="H726" s="308" t="s">
        <v>3598</v>
      </c>
      <c r="I726" s="300" t="s">
        <v>74</v>
      </c>
      <c r="J726" s="300" t="s">
        <v>3599</v>
      </c>
      <c r="K726" s="300" t="s">
        <v>3600</v>
      </c>
      <c r="L726" s="300" t="s">
        <v>76</v>
      </c>
      <c r="M726" s="300" t="s">
        <v>4271</v>
      </c>
      <c r="N726" s="304" t="s">
        <v>3702</v>
      </c>
    </row>
    <row r="727" spans="1:14">
      <c r="A727" s="305">
        <v>896</v>
      </c>
      <c r="B727" s="16">
        <v>301</v>
      </c>
      <c r="C727" s="17" t="s">
        <v>112</v>
      </c>
      <c r="D727" s="306">
        <v>1001546735</v>
      </c>
      <c r="E727" s="306">
        <v>1001546735</v>
      </c>
      <c r="F727" s="17" t="s">
        <v>4275</v>
      </c>
      <c r="G727" s="16" t="s">
        <v>3597</v>
      </c>
      <c r="H727" s="35" t="s">
        <v>3598</v>
      </c>
      <c r="I727" s="16" t="s">
        <v>74</v>
      </c>
      <c r="J727" s="16" t="s">
        <v>3599</v>
      </c>
      <c r="K727" s="16" t="s">
        <v>3600</v>
      </c>
      <c r="L727" s="16" t="s">
        <v>478</v>
      </c>
      <c r="M727" s="16" t="s">
        <v>771</v>
      </c>
      <c r="N727" s="307" t="s">
        <v>772</v>
      </c>
    </row>
    <row r="728" spans="1:14">
      <c r="A728" s="299">
        <v>897</v>
      </c>
      <c r="B728" s="300">
        <v>301</v>
      </c>
      <c r="C728" s="301" t="s">
        <v>64</v>
      </c>
      <c r="D728" s="302">
        <v>17417634</v>
      </c>
      <c r="E728" s="302">
        <v>17417634</v>
      </c>
      <c r="F728" s="301" t="s">
        <v>4278</v>
      </c>
      <c r="G728" s="300" t="s">
        <v>3597</v>
      </c>
      <c r="H728" s="308" t="s">
        <v>3598</v>
      </c>
      <c r="I728" s="300" t="s">
        <v>74</v>
      </c>
      <c r="J728" s="300" t="s">
        <v>3599</v>
      </c>
      <c r="K728" s="300" t="s">
        <v>3600</v>
      </c>
      <c r="L728" s="300" t="s">
        <v>671</v>
      </c>
      <c r="M728" s="300" t="s">
        <v>691</v>
      </c>
      <c r="N728" s="304" t="s">
        <v>692</v>
      </c>
    </row>
    <row r="729" spans="1:14">
      <c r="A729" s="305">
        <v>898</v>
      </c>
      <c r="B729" s="16">
        <v>301</v>
      </c>
      <c r="C729" s="17" t="s">
        <v>112</v>
      </c>
      <c r="D729" s="306">
        <v>1148956988</v>
      </c>
      <c r="E729" s="306">
        <v>1148956988</v>
      </c>
      <c r="F729" s="17" t="s">
        <v>4281</v>
      </c>
      <c r="G729" s="16" t="s">
        <v>3597</v>
      </c>
      <c r="H729" s="35" t="s">
        <v>3598</v>
      </c>
      <c r="I729" s="16" t="s">
        <v>74</v>
      </c>
      <c r="J729" s="16" t="s">
        <v>3599</v>
      </c>
      <c r="K729" s="16" t="s">
        <v>3600</v>
      </c>
      <c r="L729" s="16" t="s">
        <v>76</v>
      </c>
      <c r="M729" s="16" t="s">
        <v>76</v>
      </c>
      <c r="N729" s="307" t="s">
        <v>76</v>
      </c>
    </row>
    <row r="730" spans="1:14">
      <c r="A730" s="299">
        <v>899</v>
      </c>
      <c r="B730" s="300">
        <v>301</v>
      </c>
      <c r="C730" s="301" t="s">
        <v>64</v>
      </c>
      <c r="D730" s="302">
        <v>17560144</v>
      </c>
      <c r="E730" s="302">
        <v>17560144</v>
      </c>
      <c r="F730" s="301" t="s">
        <v>4286</v>
      </c>
      <c r="G730" s="300" t="s">
        <v>3597</v>
      </c>
      <c r="H730" s="308" t="s">
        <v>3598</v>
      </c>
      <c r="I730" s="300" t="s">
        <v>74</v>
      </c>
      <c r="J730" s="300" t="s">
        <v>3599</v>
      </c>
      <c r="K730" s="300" t="s">
        <v>3600</v>
      </c>
      <c r="L730" s="300" t="s">
        <v>76</v>
      </c>
      <c r="M730" s="300" t="s">
        <v>76</v>
      </c>
      <c r="N730" s="304" t="s">
        <v>76</v>
      </c>
    </row>
    <row r="731" spans="1:14">
      <c r="A731" s="305">
        <v>900</v>
      </c>
      <c r="B731" s="16">
        <v>301</v>
      </c>
      <c r="C731" s="17" t="s">
        <v>64</v>
      </c>
      <c r="D731" s="306">
        <v>17571048</v>
      </c>
      <c r="E731" s="306">
        <v>17571048</v>
      </c>
      <c r="F731" s="17" t="s">
        <v>4289</v>
      </c>
      <c r="G731" s="16" t="s">
        <v>3597</v>
      </c>
      <c r="H731" s="35" t="s">
        <v>3598</v>
      </c>
      <c r="I731" s="16" t="s">
        <v>74</v>
      </c>
      <c r="J731" s="16" t="s">
        <v>3599</v>
      </c>
      <c r="K731" s="16" t="s">
        <v>3600</v>
      </c>
      <c r="L731" s="16" t="s">
        <v>478</v>
      </c>
      <c r="M731" s="16" t="s">
        <v>3976</v>
      </c>
      <c r="N731" s="307" t="s">
        <v>480</v>
      </c>
    </row>
    <row r="732" spans="1:14">
      <c r="A732" s="299">
        <v>901</v>
      </c>
      <c r="B732" s="300">
        <v>301</v>
      </c>
      <c r="C732" s="301" t="s">
        <v>64</v>
      </c>
      <c r="D732" s="302">
        <v>17585338</v>
      </c>
      <c r="E732" s="302">
        <v>17585338</v>
      </c>
      <c r="F732" s="301" t="s">
        <v>4294</v>
      </c>
      <c r="G732" s="300" t="s">
        <v>3597</v>
      </c>
      <c r="H732" s="308" t="s">
        <v>3598</v>
      </c>
      <c r="I732" s="300" t="s">
        <v>74</v>
      </c>
      <c r="J732" s="300" t="s">
        <v>3599</v>
      </c>
      <c r="K732" s="300" t="s">
        <v>3600</v>
      </c>
      <c r="L732" s="300" t="s">
        <v>671</v>
      </c>
      <c r="M732" s="300" t="s">
        <v>4243</v>
      </c>
      <c r="N732" s="304" t="s">
        <v>692</v>
      </c>
    </row>
    <row r="733" spans="1:14">
      <c r="A733" s="305">
        <v>902</v>
      </c>
      <c r="B733" s="16">
        <v>301</v>
      </c>
      <c r="C733" s="17" t="s">
        <v>64</v>
      </c>
      <c r="D733" s="306">
        <v>17589467</v>
      </c>
      <c r="E733" s="306">
        <v>17589467</v>
      </c>
      <c r="F733" s="17" t="s">
        <v>4299</v>
      </c>
      <c r="G733" s="16" t="s">
        <v>3597</v>
      </c>
      <c r="H733" s="35" t="s">
        <v>3598</v>
      </c>
      <c r="I733" s="16" t="s">
        <v>74</v>
      </c>
      <c r="J733" s="16" t="s">
        <v>3599</v>
      </c>
      <c r="K733" s="16" t="s">
        <v>3600</v>
      </c>
      <c r="L733" s="16" t="s">
        <v>671</v>
      </c>
      <c r="M733" s="16" t="s">
        <v>3768</v>
      </c>
      <c r="N733" s="307" t="s">
        <v>3691</v>
      </c>
    </row>
    <row r="734" spans="1:14">
      <c r="A734" s="299">
        <v>903</v>
      </c>
      <c r="B734" s="300">
        <v>301</v>
      </c>
      <c r="C734" s="301" t="s">
        <v>64</v>
      </c>
      <c r="D734" s="302">
        <v>17589845</v>
      </c>
      <c r="E734" s="302">
        <v>17589845</v>
      </c>
      <c r="F734" s="301" t="s">
        <v>4302</v>
      </c>
      <c r="G734" s="300" t="s">
        <v>3597</v>
      </c>
      <c r="H734" s="308" t="s">
        <v>3598</v>
      </c>
      <c r="I734" s="300" t="s">
        <v>74</v>
      </c>
      <c r="J734" s="300" t="s">
        <v>3599</v>
      </c>
      <c r="K734" s="300" t="s">
        <v>3600</v>
      </c>
      <c r="L734" s="300" t="s">
        <v>433</v>
      </c>
      <c r="M734" s="300" t="s">
        <v>434</v>
      </c>
      <c r="N734" s="304" t="s">
        <v>435</v>
      </c>
    </row>
    <row r="735" spans="1:14">
      <c r="A735" s="305">
        <v>904</v>
      </c>
      <c r="B735" s="16">
        <v>301</v>
      </c>
      <c r="C735" s="17" t="s">
        <v>64</v>
      </c>
      <c r="D735" s="306">
        <v>17592606</v>
      </c>
      <c r="E735" s="306">
        <v>17592606</v>
      </c>
      <c r="F735" s="17" t="s">
        <v>4306</v>
      </c>
      <c r="G735" s="16" t="s">
        <v>3597</v>
      </c>
      <c r="H735" s="35" t="s">
        <v>3598</v>
      </c>
      <c r="I735" s="16" t="s">
        <v>74</v>
      </c>
      <c r="J735" s="16" t="s">
        <v>3599</v>
      </c>
      <c r="K735" s="16" t="s">
        <v>3600</v>
      </c>
      <c r="L735" s="16" t="s">
        <v>76</v>
      </c>
      <c r="M735" s="16" t="s">
        <v>76</v>
      </c>
      <c r="N735" s="307" t="s">
        <v>76</v>
      </c>
    </row>
    <row r="736" spans="1:14">
      <c r="A736" s="299">
        <v>905</v>
      </c>
      <c r="B736" s="300">
        <v>301</v>
      </c>
      <c r="C736" s="301" t="s">
        <v>112</v>
      </c>
      <c r="D736" s="302">
        <v>1148956632</v>
      </c>
      <c r="E736" s="302">
        <v>1148956632</v>
      </c>
      <c r="F736" s="301" t="s">
        <v>4309</v>
      </c>
      <c r="G736" s="300" t="s">
        <v>3597</v>
      </c>
      <c r="H736" s="308" t="s">
        <v>3598</v>
      </c>
      <c r="I736" s="300" t="s">
        <v>74</v>
      </c>
      <c r="J736" s="300" t="s">
        <v>3599</v>
      </c>
      <c r="K736" s="300" t="s">
        <v>3600</v>
      </c>
      <c r="L736" s="300" t="s">
        <v>433</v>
      </c>
      <c r="M736" s="300" t="s">
        <v>662</v>
      </c>
      <c r="N736" s="304" t="s">
        <v>663</v>
      </c>
    </row>
    <row r="737" spans="1:14">
      <c r="A737" s="305">
        <v>906</v>
      </c>
      <c r="B737" s="16">
        <v>301</v>
      </c>
      <c r="C737" s="17" t="s">
        <v>112</v>
      </c>
      <c r="D737" s="306">
        <v>1148707121</v>
      </c>
      <c r="E737" s="306">
        <v>1148707121</v>
      </c>
      <c r="F737" s="17" t="s">
        <v>4314</v>
      </c>
      <c r="G737" s="16" t="s">
        <v>3597</v>
      </c>
      <c r="H737" s="35" t="s">
        <v>3598</v>
      </c>
      <c r="I737" s="16" t="s">
        <v>74</v>
      </c>
      <c r="J737" s="16" t="s">
        <v>3599</v>
      </c>
      <c r="K737" s="16" t="s">
        <v>3600</v>
      </c>
      <c r="L737" s="16" t="s">
        <v>76</v>
      </c>
      <c r="M737" s="16" t="s">
        <v>76</v>
      </c>
      <c r="N737" s="307" t="s">
        <v>76</v>
      </c>
    </row>
    <row r="738" spans="1:14">
      <c r="A738" s="299">
        <v>907</v>
      </c>
      <c r="B738" s="300">
        <v>301</v>
      </c>
      <c r="C738" s="301" t="s">
        <v>64</v>
      </c>
      <c r="D738" s="302">
        <v>17651569</v>
      </c>
      <c r="E738" s="302">
        <v>17651569</v>
      </c>
      <c r="F738" s="301" t="s">
        <v>4318</v>
      </c>
      <c r="G738" s="300" t="s">
        <v>3597</v>
      </c>
      <c r="H738" s="308" t="s">
        <v>3598</v>
      </c>
      <c r="I738" s="300" t="s">
        <v>74</v>
      </c>
      <c r="J738" s="300" t="s">
        <v>3599</v>
      </c>
      <c r="K738" s="300" t="s">
        <v>3600</v>
      </c>
      <c r="L738" s="300" t="s">
        <v>1359</v>
      </c>
      <c r="M738" s="300" t="s">
        <v>1950</v>
      </c>
      <c r="N738" s="304" t="s">
        <v>1951</v>
      </c>
    </row>
    <row r="739" spans="1:14">
      <c r="A739" s="305">
        <v>908</v>
      </c>
      <c r="B739" s="16">
        <v>301</v>
      </c>
      <c r="C739" s="17" t="s">
        <v>64</v>
      </c>
      <c r="D739" s="306">
        <v>17652175</v>
      </c>
      <c r="E739" s="306">
        <v>17652175</v>
      </c>
      <c r="F739" s="17" t="s">
        <v>4323</v>
      </c>
      <c r="G739" s="16" t="s">
        <v>3597</v>
      </c>
      <c r="H739" s="35" t="s">
        <v>3598</v>
      </c>
      <c r="I739" s="16" t="s">
        <v>74</v>
      </c>
      <c r="J739" s="16" t="s">
        <v>3599</v>
      </c>
      <c r="K739" s="16" t="s">
        <v>3600</v>
      </c>
      <c r="L739" s="16" t="s">
        <v>1359</v>
      </c>
      <c r="M739" s="16" t="s">
        <v>1950</v>
      </c>
      <c r="N739" s="307" t="s">
        <v>1951</v>
      </c>
    </row>
    <row r="740" spans="1:14">
      <c r="A740" s="299">
        <v>909</v>
      </c>
      <c r="B740" s="300">
        <v>301</v>
      </c>
      <c r="C740" s="301" t="s">
        <v>64</v>
      </c>
      <c r="D740" s="302">
        <v>91112135</v>
      </c>
      <c r="E740" s="302">
        <v>91112135</v>
      </c>
      <c r="F740" s="301" t="s">
        <v>4327</v>
      </c>
      <c r="G740" s="300" t="s">
        <v>3597</v>
      </c>
      <c r="H740" s="308" t="s">
        <v>3598</v>
      </c>
      <c r="I740" s="300" t="s">
        <v>74</v>
      </c>
      <c r="J740" s="300" t="s">
        <v>3599</v>
      </c>
      <c r="K740" s="300" t="s">
        <v>3600</v>
      </c>
      <c r="L740" s="300" t="s">
        <v>433</v>
      </c>
      <c r="M740" s="300" t="s">
        <v>662</v>
      </c>
      <c r="N740" s="304" t="s">
        <v>663</v>
      </c>
    </row>
    <row r="741" spans="1:14">
      <c r="A741" s="305">
        <v>910</v>
      </c>
      <c r="B741" s="16">
        <v>301</v>
      </c>
      <c r="C741" s="17" t="s">
        <v>64</v>
      </c>
      <c r="D741" s="306">
        <v>17656210</v>
      </c>
      <c r="E741" s="306">
        <v>17656210</v>
      </c>
      <c r="F741" s="17" t="s">
        <v>4332</v>
      </c>
      <c r="G741" s="16" t="s">
        <v>3597</v>
      </c>
      <c r="H741" s="35" t="s">
        <v>3598</v>
      </c>
      <c r="I741" s="16" t="s">
        <v>74</v>
      </c>
      <c r="J741" s="16" t="s">
        <v>3599</v>
      </c>
      <c r="K741" s="16" t="s">
        <v>3600</v>
      </c>
      <c r="L741" s="16" t="s">
        <v>671</v>
      </c>
      <c r="M741" s="16" t="s">
        <v>3938</v>
      </c>
      <c r="N741" s="307" t="s">
        <v>692</v>
      </c>
    </row>
    <row r="742" spans="1:14">
      <c r="A742" s="299">
        <v>911</v>
      </c>
      <c r="B742" s="300">
        <v>301</v>
      </c>
      <c r="C742" s="301" t="s">
        <v>64</v>
      </c>
      <c r="D742" s="302">
        <v>17657587</v>
      </c>
      <c r="E742" s="302">
        <v>17657587</v>
      </c>
      <c r="F742" s="301" t="s">
        <v>4336</v>
      </c>
      <c r="G742" s="300" t="s">
        <v>3597</v>
      </c>
      <c r="H742" s="308" t="s">
        <v>3598</v>
      </c>
      <c r="I742" s="300" t="s">
        <v>74</v>
      </c>
      <c r="J742" s="300" t="s">
        <v>3599</v>
      </c>
      <c r="K742" s="300" t="s">
        <v>3600</v>
      </c>
      <c r="L742" s="300" t="s">
        <v>1359</v>
      </c>
      <c r="M742" s="300" t="s">
        <v>4337</v>
      </c>
      <c r="N742" s="304" t="s">
        <v>1951</v>
      </c>
    </row>
    <row r="743" spans="1:14">
      <c r="A743" s="305">
        <v>912</v>
      </c>
      <c r="B743" s="16">
        <v>301</v>
      </c>
      <c r="C743" s="17" t="s">
        <v>64</v>
      </c>
      <c r="D743" s="306">
        <v>17659999</v>
      </c>
      <c r="E743" s="306">
        <v>17659999</v>
      </c>
      <c r="F743" s="17" t="s">
        <v>4341</v>
      </c>
      <c r="G743" s="16" t="s">
        <v>3597</v>
      </c>
      <c r="H743" s="35" t="s">
        <v>3598</v>
      </c>
      <c r="I743" s="16" t="s">
        <v>74</v>
      </c>
      <c r="J743" s="16" t="s">
        <v>3599</v>
      </c>
      <c r="K743" s="16" t="s">
        <v>3600</v>
      </c>
      <c r="L743" s="16" t="s">
        <v>478</v>
      </c>
      <c r="M743" s="16" t="s">
        <v>4342</v>
      </c>
      <c r="N743" s="307" t="s">
        <v>480</v>
      </c>
    </row>
    <row r="744" spans="1:14">
      <c r="A744" s="299">
        <v>913</v>
      </c>
      <c r="B744" s="300">
        <v>301</v>
      </c>
      <c r="C744" s="301" t="s">
        <v>64</v>
      </c>
      <c r="D744" s="302">
        <v>1003843105</v>
      </c>
      <c r="E744" s="302">
        <v>1003843105</v>
      </c>
      <c r="F744" s="301" t="s">
        <v>4345</v>
      </c>
      <c r="G744" s="300" t="s">
        <v>3597</v>
      </c>
      <c r="H744" s="308" t="s">
        <v>3598</v>
      </c>
      <c r="I744" s="300" t="s">
        <v>74</v>
      </c>
      <c r="J744" s="300" t="s">
        <v>3599</v>
      </c>
      <c r="K744" s="300" t="s">
        <v>3600</v>
      </c>
      <c r="L744" s="300" t="s">
        <v>76</v>
      </c>
      <c r="M744" s="300" t="s">
        <v>76</v>
      </c>
      <c r="N744" s="304" t="s">
        <v>76</v>
      </c>
    </row>
    <row r="745" spans="1:14">
      <c r="A745" s="305">
        <v>914</v>
      </c>
      <c r="B745" s="16">
        <v>301</v>
      </c>
      <c r="C745" s="17" t="s">
        <v>64</v>
      </c>
      <c r="D745" s="306">
        <v>17688576</v>
      </c>
      <c r="E745" s="306">
        <v>17688576</v>
      </c>
      <c r="F745" s="17" t="s">
        <v>4351</v>
      </c>
      <c r="G745" s="16" t="s">
        <v>3597</v>
      </c>
      <c r="H745" s="35" t="s">
        <v>3598</v>
      </c>
      <c r="I745" s="16" t="s">
        <v>74</v>
      </c>
      <c r="J745" s="16" t="s">
        <v>3599</v>
      </c>
      <c r="K745" s="16" t="s">
        <v>3600</v>
      </c>
      <c r="L745" s="16" t="s">
        <v>1359</v>
      </c>
      <c r="M745" s="16" t="s">
        <v>4352</v>
      </c>
      <c r="N745" s="307" t="s">
        <v>1951</v>
      </c>
    </row>
    <row r="746" spans="1:14">
      <c r="A746" s="299">
        <v>915</v>
      </c>
      <c r="B746" s="300">
        <v>301</v>
      </c>
      <c r="C746" s="301" t="s">
        <v>64</v>
      </c>
      <c r="D746" s="302">
        <v>17704329</v>
      </c>
      <c r="E746" s="302">
        <v>17704329</v>
      </c>
      <c r="F746" s="301" t="s">
        <v>4356</v>
      </c>
      <c r="G746" s="300" t="s">
        <v>3597</v>
      </c>
      <c r="H746" s="308" t="s">
        <v>3598</v>
      </c>
      <c r="I746" s="300" t="s">
        <v>74</v>
      </c>
      <c r="J746" s="300" t="s">
        <v>3599</v>
      </c>
      <c r="K746" s="300" t="s">
        <v>3600</v>
      </c>
      <c r="L746" s="300" t="s">
        <v>478</v>
      </c>
      <c r="M746" s="300" t="s">
        <v>771</v>
      </c>
      <c r="N746" s="304" t="s">
        <v>772</v>
      </c>
    </row>
    <row r="747" spans="1:14">
      <c r="A747" s="305">
        <v>916</v>
      </c>
      <c r="B747" s="16">
        <v>301</v>
      </c>
      <c r="C747" s="17" t="s">
        <v>64</v>
      </c>
      <c r="D747" s="306">
        <v>17710349</v>
      </c>
      <c r="E747" s="306">
        <v>17710349</v>
      </c>
      <c r="F747" s="17" t="s">
        <v>4361</v>
      </c>
      <c r="G747" s="16" t="s">
        <v>3597</v>
      </c>
      <c r="H747" s="35" t="s">
        <v>3598</v>
      </c>
      <c r="I747" s="16" t="s">
        <v>74</v>
      </c>
      <c r="J747" s="16" t="s">
        <v>3599</v>
      </c>
      <c r="K747" s="16" t="s">
        <v>3600</v>
      </c>
      <c r="L747" s="16" t="s">
        <v>76</v>
      </c>
      <c r="M747" s="16" t="s">
        <v>76</v>
      </c>
      <c r="N747" s="307" t="s">
        <v>76</v>
      </c>
    </row>
    <row r="748" spans="1:14">
      <c r="A748" s="299">
        <v>918</v>
      </c>
      <c r="B748" s="300">
        <v>301</v>
      </c>
      <c r="C748" s="301" t="s">
        <v>64</v>
      </c>
      <c r="D748" s="302">
        <v>17774776</v>
      </c>
      <c r="E748" s="302">
        <v>17774776</v>
      </c>
      <c r="F748" s="301" t="s">
        <v>4365</v>
      </c>
      <c r="G748" s="300" t="s">
        <v>3597</v>
      </c>
      <c r="H748" s="308" t="s">
        <v>3598</v>
      </c>
      <c r="I748" s="300" t="s">
        <v>74</v>
      </c>
      <c r="J748" s="300" t="s">
        <v>3599</v>
      </c>
      <c r="K748" s="300" t="s">
        <v>3600</v>
      </c>
      <c r="L748" s="300" t="s">
        <v>478</v>
      </c>
      <c r="M748" s="300" t="s">
        <v>771</v>
      </c>
      <c r="N748" s="304" t="s">
        <v>772</v>
      </c>
    </row>
    <row r="749" spans="1:14">
      <c r="A749" s="305">
        <v>919</v>
      </c>
      <c r="B749" s="16">
        <v>301</v>
      </c>
      <c r="C749" s="17" t="s">
        <v>64</v>
      </c>
      <c r="D749" s="306">
        <v>17783761</v>
      </c>
      <c r="E749" s="306">
        <v>17783761</v>
      </c>
      <c r="F749" s="17" t="s">
        <v>4370</v>
      </c>
      <c r="G749" s="16" t="s">
        <v>3597</v>
      </c>
      <c r="H749" s="35" t="s">
        <v>3598</v>
      </c>
      <c r="I749" s="16" t="s">
        <v>74</v>
      </c>
      <c r="J749" s="16" t="s">
        <v>3599</v>
      </c>
      <c r="K749" s="16" t="s">
        <v>3600</v>
      </c>
      <c r="L749" s="16" t="s">
        <v>478</v>
      </c>
      <c r="M749" s="16" t="s">
        <v>771</v>
      </c>
      <c r="N749" s="307" t="s">
        <v>772</v>
      </c>
    </row>
    <row r="750" spans="1:14">
      <c r="A750" s="299">
        <v>920</v>
      </c>
      <c r="B750" s="300">
        <v>301</v>
      </c>
      <c r="C750" s="301" t="s">
        <v>64</v>
      </c>
      <c r="D750" s="302">
        <v>17903027</v>
      </c>
      <c r="E750" s="302">
        <v>17903027</v>
      </c>
      <c r="F750" s="301" t="s">
        <v>4374</v>
      </c>
      <c r="G750" s="300" t="s">
        <v>3597</v>
      </c>
      <c r="H750" s="308" t="s">
        <v>3598</v>
      </c>
      <c r="I750" s="300" t="s">
        <v>74</v>
      </c>
      <c r="J750" s="300" t="s">
        <v>3599</v>
      </c>
      <c r="K750" s="300" t="s">
        <v>3600</v>
      </c>
      <c r="L750" s="300" t="s">
        <v>421</v>
      </c>
      <c r="M750" s="300" t="s">
        <v>2300</v>
      </c>
      <c r="N750" s="304" t="s">
        <v>423</v>
      </c>
    </row>
    <row r="751" spans="1:14">
      <c r="A751" s="305">
        <v>921</v>
      </c>
      <c r="B751" s="16">
        <v>301</v>
      </c>
      <c r="C751" s="17" t="s">
        <v>64</v>
      </c>
      <c r="D751" s="306">
        <v>17972829</v>
      </c>
      <c r="E751" s="306">
        <v>17972829</v>
      </c>
      <c r="F751" s="17" t="s">
        <v>4377</v>
      </c>
      <c r="G751" s="16" t="s">
        <v>3597</v>
      </c>
      <c r="H751" s="35" t="s">
        <v>3598</v>
      </c>
      <c r="I751" s="16" t="s">
        <v>74</v>
      </c>
      <c r="J751" s="16" t="s">
        <v>3599</v>
      </c>
      <c r="K751" s="16" t="s">
        <v>3600</v>
      </c>
      <c r="L751" s="16" t="s">
        <v>421</v>
      </c>
      <c r="M751" s="16" t="s">
        <v>3649</v>
      </c>
      <c r="N751" s="307" t="s">
        <v>545</v>
      </c>
    </row>
    <row r="752" spans="1:14">
      <c r="A752" s="299">
        <v>922</v>
      </c>
      <c r="B752" s="300">
        <v>301</v>
      </c>
      <c r="C752" s="301" t="s">
        <v>64</v>
      </c>
      <c r="D752" s="302">
        <v>1120742215</v>
      </c>
      <c r="E752" s="302">
        <v>1120742215</v>
      </c>
      <c r="F752" s="301" t="s">
        <v>4380</v>
      </c>
      <c r="G752" s="300" t="s">
        <v>3597</v>
      </c>
      <c r="H752" s="308" t="s">
        <v>3598</v>
      </c>
      <c r="I752" s="300" t="s">
        <v>74</v>
      </c>
      <c r="J752" s="300" t="s">
        <v>3599</v>
      </c>
      <c r="K752" s="300" t="s">
        <v>3600</v>
      </c>
      <c r="L752" s="300" t="s">
        <v>421</v>
      </c>
      <c r="M752" s="300" t="s">
        <v>3649</v>
      </c>
      <c r="N752" s="304" t="s">
        <v>545</v>
      </c>
    </row>
    <row r="753" spans="1:14">
      <c r="A753" s="305">
        <v>923</v>
      </c>
      <c r="B753" s="16">
        <v>301</v>
      </c>
      <c r="C753" s="17" t="s">
        <v>64</v>
      </c>
      <c r="D753" s="306">
        <v>17975424</v>
      </c>
      <c r="E753" s="306">
        <v>17975424</v>
      </c>
      <c r="F753" s="17" t="s">
        <v>4386</v>
      </c>
      <c r="G753" s="16" t="s">
        <v>3597</v>
      </c>
      <c r="H753" s="35" t="s">
        <v>3598</v>
      </c>
      <c r="I753" s="16" t="s">
        <v>74</v>
      </c>
      <c r="J753" s="16" t="s">
        <v>3599</v>
      </c>
      <c r="K753" s="16" t="s">
        <v>3600</v>
      </c>
      <c r="L753" s="16" t="s">
        <v>421</v>
      </c>
      <c r="M753" s="16" t="s">
        <v>4387</v>
      </c>
      <c r="N753" s="307" t="s">
        <v>545</v>
      </c>
    </row>
    <row r="754" spans="1:14">
      <c r="A754" s="299">
        <v>924</v>
      </c>
      <c r="B754" s="300">
        <v>301</v>
      </c>
      <c r="C754" s="301" t="s">
        <v>64</v>
      </c>
      <c r="D754" s="302">
        <v>18123381</v>
      </c>
      <c r="E754" s="302">
        <v>18123381</v>
      </c>
      <c r="F754" s="301" t="s">
        <v>4391</v>
      </c>
      <c r="G754" s="300" t="s">
        <v>3597</v>
      </c>
      <c r="H754" s="308" t="s">
        <v>3598</v>
      </c>
      <c r="I754" s="300" t="s">
        <v>74</v>
      </c>
      <c r="J754" s="300" t="s">
        <v>3599</v>
      </c>
      <c r="K754" s="300" t="s">
        <v>3600</v>
      </c>
      <c r="L754" s="300" t="s">
        <v>463</v>
      </c>
      <c r="M754" s="300" t="s">
        <v>3709</v>
      </c>
      <c r="N754" s="304" t="s">
        <v>465</v>
      </c>
    </row>
    <row r="755" spans="1:14">
      <c r="A755" s="305">
        <v>925</v>
      </c>
      <c r="B755" s="16">
        <v>301</v>
      </c>
      <c r="C755" s="17" t="s">
        <v>64</v>
      </c>
      <c r="D755" s="306">
        <v>79695901</v>
      </c>
      <c r="E755" s="306">
        <v>79695901</v>
      </c>
      <c r="F755" s="17" t="s">
        <v>4394</v>
      </c>
      <c r="G755" s="16" t="s">
        <v>3597</v>
      </c>
      <c r="H755" s="35" t="s">
        <v>3598</v>
      </c>
      <c r="I755" s="16" t="s">
        <v>74</v>
      </c>
      <c r="J755" s="16" t="s">
        <v>3599</v>
      </c>
      <c r="K755" s="16" t="s">
        <v>3600</v>
      </c>
      <c r="L755" s="16" t="s">
        <v>433</v>
      </c>
      <c r="M755" s="16" t="s">
        <v>662</v>
      </c>
      <c r="N755" s="307" t="s">
        <v>663</v>
      </c>
    </row>
    <row r="756" spans="1:14">
      <c r="A756" s="299">
        <v>926</v>
      </c>
      <c r="B756" s="300">
        <v>301</v>
      </c>
      <c r="C756" s="301" t="s">
        <v>64</v>
      </c>
      <c r="D756" s="302">
        <v>18155584</v>
      </c>
      <c r="E756" s="302">
        <v>18155584</v>
      </c>
      <c r="F756" s="301" t="s">
        <v>4400</v>
      </c>
      <c r="G756" s="300" t="s">
        <v>3597</v>
      </c>
      <c r="H756" s="308" t="s">
        <v>3598</v>
      </c>
      <c r="I756" s="300" t="s">
        <v>74</v>
      </c>
      <c r="J756" s="300" t="s">
        <v>3599</v>
      </c>
      <c r="K756" s="300" t="s">
        <v>3600</v>
      </c>
      <c r="L756" s="300" t="s">
        <v>76</v>
      </c>
      <c r="M756" s="300" t="s">
        <v>76</v>
      </c>
      <c r="N756" s="304" t="s">
        <v>76</v>
      </c>
    </row>
    <row r="757" spans="1:14">
      <c r="A757" s="305">
        <v>928</v>
      </c>
      <c r="B757" s="16">
        <v>301</v>
      </c>
      <c r="C757" s="17" t="s">
        <v>64</v>
      </c>
      <c r="D757" s="306">
        <v>18223263</v>
      </c>
      <c r="E757" s="306">
        <v>18223263</v>
      </c>
      <c r="F757" s="17" t="s">
        <v>4411</v>
      </c>
      <c r="G757" s="16" t="s">
        <v>3597</v>
      </c>
      <c r="H757" s="35" t="s">
        <v>3598</v>
      </c>
      <c r="I757" s="16" t="s">
        <v>74</v>
      </c>
      <c r="J757" s="16" t="s">
        <v>170</v>
      </c>
      <c r="K757" s="16" t="s">
        <v>293</v>
      </c>
      <c r="L757" s="16" t="s">
        <v>76</v>
      </c>
      <c r="M757" s="16" t="s">
        <v>76</v>
      </c>
      <c r="N757" s="307" t="s">
        <v>76</v>
      </c>
    </row>
    <row r="758" spans="1:14">
      <c r="A758" s="299">
        <v>929</v>
      </c>
      <c r="B758" s="300">
        <v>301</v>
      </c>
      <c r="C758" s="301" t="s">
        <v>112</v>
      </c>
      <c r="D758" s="302">
        <v>1123564296</v>
      </c>
      <c r="E758" s="302">
        <v>1123564296</v>
      </c>
      <c r="F758" s="301" t="s">
        <v>4415</v>
      </c>
      <c r="G758" s="300" t="s">
        <v>3597</v>
      </c>
      <c r="H758" s="308" t="s">
        <v>3598</v>
      </c>
      <c r="I758" s="300" t="s">
        <v>74</v>
      </c>
      <c r="J758" s="300" t="s">
        <v>3599</v>
      </c>
      <c r="K758" s="300" t="s">
        <v>3600</v>
      </c>
      <c r="L758" s="300" t="s">
        <v>76</v>
      </c>
      <c r="M758" s="300" t="s">
        <v>76</v>
      </c>
      <c r="N758" s="304" t="s">
        <v>76</v>
      </c>
    </row>
    <row r="759" spans="1:14">
      <c r="A759" s="305">
        <v>930</v>
      </c>
      <c r="B759" s="16">
        <v>301</v>
      </c>
      <c r="C759" s="17" t="s">
        <v>64</v>
      </c>
      <c r="D759" s="317">
        <v>96193639</v>
      </c>
      <c r="E759" s="317">
        <v>96193639</v>
      </c>
      <c r="F759" s="17" t="s">
        <v>4420</v>
      </c>
      <c r="G759" s="16" t="s">
        <v>3597</v>
      </c>
      <c r="H759" s="35" t="s">
        <v>3598</v>
      </c>
      <c r="I759" s="16" t="s">
        <v>74</v>
      </c>
      <c r="J759" s="16" t="s">
        <v>3599</v>
      </c>
      <c r="K759" s="16" t="s">
        <v>3600</v>
      </c>
      <c r="L759" s="16" t="s">
        <v>76</v>
      </c>
      <c r="M759" s="16" t="s">
        <v>76</v>
      </c>
      <c r="N759" s="307" t="s">
        <v>76</v>
      </c>
    </row>
    <row r="760" spans="1:14">
      <c r="A760" s="299">
        <v>931</v>
      </c>
      <c r="B760" s="300">
        <v>301</v>
      </c>
      <c r="C760" s="301" t="s">
        <v>64</v>
      </c>
      <c r="D760" s="302">
        <v>18415867</v>
      </c>
      <c r="E760" s="302">
        <v>18415867</v>
      </c>
      <c r="F760" s="301" t="s">
        <v>4425</v>
      </c>
      <c r="G760" s="300" t="s">
        <v>3597</v>
      </c>
      <c r="H760" s="308" t="s">
        <v>3598</v>
      </c>
      <c r="I760" s="300" t="s">
        <v>74</v>
      </c>
      <c r="J760" s="300" t="s">
        <v>3599</v>
      </c>
      <c r="K760" s="300" t="s">
        <v>3600</v>
      </c>
      <c r="L760" s="300" t="s">
        <v>433</v>
      </c>
      <c r="M760" s="300" t="s">
        <v>434</v>
      </c>
      <c r="N760" s="304" t="s">
        <v>435</v>
      </c>
    </row>
    <row r="761" spans="1:14">
      <c r="A761" s="305">
        <v>932</v>
      </c>
      <c r="B761" s="16">
        <v>301</v>
      </c>
      <c r="C761" s="17" t="s">
        <v>64</v>
      </c>
      <c r="D761" s="306">
        <v>18506838</v>
      </c>
      <c r="E761" s="306">
        <v>18506838</v>
      </c>
      <c r="F761" s="17" t="s">
        <v>4429</v>
      </c>
      <c r="G761" s="16" t="s">
        <v>3597</v>
      </c>
      <c r="H761" s="35" t="s">
        <v>3598</v>
      </c>
      <c r="I761" s="16" t="s">
        <v>74</v>
      </c>
      <c r="J761" s="16" t="s">
        <v>3599</v>
      </c>
      <c r="K761" s="16" t="s">
        <v>3600</v>
      </c>
      <c r="L761" s="16" t="s">
        <v>433</v>
      </c>
      <c r="M761" s="16" t="s">
        <v>4431</v>
      </c>
      <c r="N761" s="307" t="s">
        <v>497</v>
      </c>
    </row>
    <row r="762" spans="1:14">
      <c r="A762" s="299">
        <v>933</v>
      </c>
      <c r="B762" s="300">
        <v>301</v>
      </c>
      <c r="C762" s="301" t="s">
        <v>64</v>
      </c>
      <c r="D762" s="302">
        <v>18602442</v>
      </c>
      <c r="E762" s="302">
        <v>18602442</v>
      </c>
      <c r="F762" s="301" t="s">
        <v>4435</v>
      </c>
      <c r="G762" s="300" t="s">
        <v>3597</v>
      </c>
      <c r="H762" s="308" t="s">
        <v>3598</v>
      </c>
      <c r="I762" s="300" t="s">
        <v>74</v>
      </c>
      <c r="J762" s="300" t="s">
        <v>3599</v>
      </c>
      <c r="K762" s="300" t="s">
        <v>3600</v>
      </c>
      <c r="L762" s="300" t="s">
        <v>76</v>
      </c>
      <c r="M762" s="300" t="s">
        <v>76</v>
      </c>
      <c r="N762" s="304" t="s">
        <v>76</v>
      </c>
    </row>
    <row r="763" spans="1:14">
      <c r="A763" s="305">
        <v>934</v>
      </c>
      <c r="B763" s="16">
        <v>301</v>
      </c>
      <c r="C763" s="17" t="s">
        <v>64</v>
      </c>
      <c r="D763" s="306">
        <v>18615532</v>
      </c>
      <c r="E763" s="306">
        <v>18615532</v>
      </c>
      <c r="F763" s="17" t="s">
        <v>4438</v>
      </c>
      <c r="G763" s="16" t="s">
        <v>3597</v>
      </c>
      <c r="H763" s="35" t="s">
        <v>3598</v>
      </c>
      <c r="I763" s="16" t="s">
        <v>74</v>
      </c>
      <c r="J763" s="16" t="s">
        <v>3599</v>
      </c>
      <c r="K763" s="16" t="s">
        <v>3600</v>
      </c>
      <c r="L763" s="16" t="s">
        <v>339</v>
      </c>
      <c r="M763" s="16" t="s">
        <v>4440</v>
      </c>
      <c r="N763" s="307" t="s">
        <v>341</v>
      </c>
    </row>
    <row r="764" spans="1:14">
      <c r="A764" s="299">
        <v>935</v>
      </c>
      <c r="B764" s="300">
        <v>301</v>
      </c>
      <c r="C764" s="301" t="s">
        <v>64</v>
      </c>
      <c r="D764" s="302">
        <v>19600217</v>
      </c>
      <c r="E764" s="302">
        <v>19600217</v>
      </c>
      <c r="F764" s="301" t="s">
        <v>4446</v>
      </c>
      <c r="G764" s="300" t="s">
        <v>3597</v>
      </c>
      <c r="H764" s="308" t="s">
        <v>3598</v>
      </c>
      <c r="I764" s="300" t="s">
        <v>74</v>
      </c>
      <c r="J764" s="300" t="s">
        <v>3599</v>
      </c>
      <c r="K764" s="300" t="s">
        <v>3600</v>
      </c>
      <c r="L764" s="300" t="s">
        <v>421</v>
      </c>
      <c r="M764" s="300" t="s">
        <v>2300</v>
      </c>
      <c r="N764" s="304" t="s">
        <v>423</v>
      </c>
    </row>
    <row r="765" spans="1:14">
      <c r="A765" s="305">
        <v>936</v>
      </c>
      <c r="B765" s="16">
        <v>301</v>
      </c>
      <c r="C765" s="17" t="s">
        <v>112</v>
      </c>
      <c r="D765" s="306">
        <v>23360407</v>
      </c>
      <c r="E765" s="306">
        <v>23360407</v>
      </c>
      <c r="F765" s="17" t="s">
        <v>4449</v>
      </c>
      <c r="G765" s="16" t="s">
        <v>3597</v>
      </c>
      <c r="H765" s="35" t="s">
        <v>3598</v>
      </c>
      <c r="I765" s="16" t="s">
        <v>74</v>
      </c>
      <c r="J765" s="16" t="s">
        <v>3599</v>
      </c>
      <c r="K765" s="16" t="s">
        <v>3600</v>
      </c>
      <c r="L765" s="16" t="s">
        <v>76</v>
      </c>
      <c r="M765" s="16" t="s">
        <v>76</v>
      </c>
      <c r="N765" s="307" t="s">
        <v>76</v>
      </c>
    </row>
    <row r="766" spans="1:14">
      <c r="A766" s="299">
        <v>937</v>
      </c>
      <c r="B766" s="300">
        <v>301</v>
      </c>
      <c r="C766" s="301" t="s">
        <v>112</v>
      </c>
      <c r="D766" s="302">
        <v>26378202</v>
      </c>
      <c r="E766" s="302">
        <v>26378202</v>
      </c>
      <c r="F766" s="301" t="s">
        <v>4453</v>
      </c>
      <c r="G766" s="300" t="s">
        <v>3597</v>
      </c>
      <c r="H766" s="308" t="s">
        <v>3598</v>
      </c>
      <c r="I766" s="300" t="s">
        <v>74</v>
      </c>
      <c r="J766" s="300" t="s">
        <v>3599</v>
      </c>
      <c r="K766" s="300" t="s">
        <v>3600</v>
      </c>
      <c r="L766" s="300" t="s">
        <v>339</v>
      </c>
      <c r="M766" s="300" t="s">
        <v>4454</v>
      </c>
      <c r="N766" s="304" t="s">
        <v>3948</v>
      </c>
    </row>
    <row r="767" spans="1:14">
      <c r="A767" s="305">
        <v>938</v>
      </c>
      <c r="B767" s="16">
        <v>301</v>
      </c>
      <c r="C767" s="17" t="s">
        <v>112</v>
      </c>
      <c r="D767" s="306">
        <v>28488703</v>
      </c>
      <c r="E767" s="306">
        <v>28488703</v>
      </c>
      <c r="F767" s="17" t="s">
        <v>4458</v>
      </c>
      <c r="G767" s="16" t="s">
        <v>3597</v>
      </c>
      <c r="H767" s="35" t="s">
        <v>3598</v>
      </c>
      <c r="I767" s="16" t="s">
        <v>74</v>
      </c>
      <c r="J767" s="16" t="s">
        <v>3599</v>
      </c>
      <c r="K767" s="16" t="s">
        <v>3600</v>
      </c>
      <c r="L767" s="16" t="s">
        <v>76</v>
      </c>
      <c r="M767" s="16" t="s">
        <v>76</v>
      </c>
      <c r="N767" s="307" t="s">
        <v>76</v>
      </c>
    </row>
    <row r="768" spans="1:14">
      <c r="A768" s="299">
        <v>939</v>
      </c>
      <c r="B768" s="300">
        <v>301</v>
      </c>
      <c r="C768" s="301" t="s">
        <v>112</v>
      </c>
      <c r="D768" s="302">
        <v>33645929</v>
      </c>
      <c r="E768" s="302">
        <v>33645929</v>
      </c>
      <c r="F768" s="301" t="s">
        <v>4461</v>
      </c>
      <c r="G768" s="300" t="s">
        <v>3597</v>
      </c>
      <c r="H768" s="308" t="s">
        <v>3598</v>
      </c>
      <c r="I768" s="300" t="s">
        <v>74</v>
      </c>
      <c r="J768" s="300" t="s">
        <v>3599</v>
      </c>
      <c r="K768" s="300" t="s">
        <v>3600</v>
      </c>
      <c r="L768" s="300" t="s">
        <v>76</v>
      </c>
      <c r="M768" s="300" t="s">
        <v>76</v>
      </c>
      <c r="N768" s="304" t="s">
        <v>76</v>
      </c>
    </row>
    <row r="769" spans="1:14">
      <c r="A769" s="305">
        <v>940</v>
      </c>
      <c r="B769" s="16">
        <v>301</v>
      </c>
      <c r="C769" s="17" t="s">
        <v>112</v>
      </c>
      <c r="D769" s="306">
        <v>39422716</v>
      </c>
      <c r="E769" s="306">
        <v>39422716</v>
      </c>
      <c r="F769" s="17" t="s">
        <v>4465</v>
      </c>
      <c r="G769" s="16" t="s">
        <v>3597</v>
      </c>
      <c r="H769" s="35" t="s">
        <v>3598</v>
      </c>
      <c r="I769" s="16" t="s">
        <v>74</v>
      </c>
      <c r="J769" s="16" t="s">
        <v>3599</v>
      </c>
      <c r="K769" s="16" t="s">
        <v>3600</v>
      </c>
      <c r="L769" s="16" t="s">
        <v>339</v>
      </c>
      <c r="M769" s="16" t="s">
        <v>4188</v>
      </c>
      <c r="N769" s="307" t="s">
        <v>341</v>
      </c>
    </row>
    <row r="770" spans="1:14">
      <c r="A770" s="299">
        <v>941</v>
      </c>
      <c r="B770" s="300">
        <v>301</v>
      </c>
      <c r="C770" s="301" t="s">
        <v>112</v>
      </c>
      <c r="D770" s="302">
        <v>40330533</v>
      </c>
      <c r="E770" s="302">
        <v>40330533</v>
      </c>
      <c r="F770" s="301" t="s">
        <v>4468</v>
      </c>
      <c r="G770" s="300" t="s">
        <v>3597</v>
      </c>
      <c r="H770" s="308" t="s">
        <v>3598</v>
      </c>
      <c r="I770" s="300" t="s">
        <v>74</v>
      </c>
      <c r="J770" s="300" t="s">
        <v>3599</v>
      </c>
      <c r="K770" s="300" t="s">
        <v>3600</v>
      </c>
      <c r="L770" s="300" t="s">
        <v>671</v>
      </c>
      <c r="M770" s="300" t="s">
        <v>691</v>
      </c>
      <c r="N770" s="304" t="s">
        <v>692</v>
      </c>
    </row>
    <row r="771" spans="1:14">
      <c r="A771" s="305">
        <v>942</v>
      </c>
      <c r="B771" s="16">
        <v>301</v>
      </c>
      <c r="C771" s="17" t="s">
        <v>112</v>
      </c>
      <c r="D771" s="306">
        <v>42702359</v>
      </c>
      <c r="E771" s="306">
        <v>42702359</v>
      </c>
      <c r="F771" s="17" t="s">
        <v>4471</v>
      </c>
      <c r="G771" s="16" t="s">
        <v>3597</v>
      </c>
      <c r="H771" s="35" t="s">
        <v>3598</v>
      </c>
      <c r="I771" s="16" t="s">
        <v>74</v>
      </c>
      <c r="J771" s="16" t="s">
        <v>3599</v>
      </c>
      <c r="K771" s="16" t="s">
        <v>3600</v>
      </c>
      <c r="L771" s="16" t="s">
        <v>339</v>
      </c>
      <c r="M771" s="16" t="s">
        <v>340</v>
      </c>
      <c r="N771" s="307" t="s">
        <v>341</v>
      </c>
    </row>
    <row r="772" spans="1:14">
      <c r="A772" s="299">
        <v>943</v>
      </c>
      <c r="B772" s="300">
        <v>301</v>
      </c>
      <c r="C772" s="301" t="s">
        <v>112</v>
      </c>
      <c r="D772" s="302">
        <v>43209776</v>
      </c>
      <c r="E772" s="302">
        <v>43209776</v>
      </c>
      <c r="F772" s="301" t="s">
        <v>4474</v>
      </c>
      <c r="G772" s="300" t="s">
        <v>3597</v>
      </c>
      <c r="H772" s="308" t="s">
        <v>3598</v>
      </c>
      <c r="I772" s="300" t="s">
        <v>74</v>
      </c>
      <c r="J772" s="300" t="s">
        <v>3599</v>
      </c>
      <c r="K772" s="300" t="s">
        <v>3600</v>
      </c>
      <c r="L772" s="300" t="s">
        <v>339</v>
      </c>
      <c r="M772" s="300" t="s">
        <v>3825</v>
      </c>
      <c r="N772" s="304" t="s">
        <v>341</v>
      </c>
    </row>
    <row r="773" spans="1:14">
      <c r="A773" s="305">
        <v>944</v>
      </c>
      <c r="B773" s="16">
        <v>301</v>
      </c>
      <c r="C773" s="17" t="s">
        <v>112</v>
      </c>
      <c r="D773" s="306">
        <v>48679431</v>
      </c>
      <c r="E773" s="306">
        <v>48679431</v>
      </c>
      <c r="F773" s="17" t="s">
        <v>4478</v>
      </c>
      <c r="G773" s="16" t="s">
        <v>3597</v>
      </c>
      <c r="H773" s="35" t="s">
        <v>3598</v>
      </c>
      <c r="I773" s="16" t="s">
        <v>74</v>
      </c>
      <c r="J773" s="16" t="s">
        <v>3599</v>
      </c>
      <c r="K773" s="16" t="s">
        <v>3600</v>
      </c>
      <c r="L773" s="16" t="s">
        <v>433</v>
      </c>
      <c r="M773" s="16" t="s">
        <v>434</v>
      </c>
      <c r="N773" s="307" t="s">
        <v>435</v>
      </c>
    </row>
    <row r="774" spans="1:14">
      <c r="A774" s="299">
        <v>945</v>
      </c>
      <c r="B774" s="300">
        <v>301</v>
      </c>
      <c r="C774" s="301" t="s">
        <v>112</v>
      </c>
      <c r="D774" s="302">
        <v>49698012</v>
      </c>
      <c r="E774" s="302">
        <v>49698012</v>
      </c>
      <c r="F774" s="301" t="s">
        <v>4481</v>
      </c>
      <c r="G774" s="300" t="s">
        <v>3597</v>
      </c>
      <c r="H774" s="308" t="s">
        <v>3598</v>
      </c>
      <c r="I774" s="300" t="s">
        <v>74</v>
      </c>
      <c r="J774" s="300" t="s">
        <v>3599</v>
      </c>
      <c r="K774" s="300" t="s">
        <v>3600</v>
      </c>
      <c r="L774" s="300" t="s">
        <v>421</v>
      </c>
      <c r="M774" s="300" t="s">
        <v>3649</v>
      </c>
      <c r="N774" s="304" t="s">
        <v>545</v>
      </c>
    </row>
    <row r="775" spans="1:14">
      <c r="A775" s="305">
        <v>946</v>
      </c>
      <c r="B775" s="16">
        <v>301</v>
      </c>
      <c r="C775" s="17" t="s">
        <v>112</v>
      </c>
      <c r="D775" s="306">
        <v>49777907</v>
      </c>
      <c r="E775" s="306">
        <v>49777907</v>
      </c>
      <c r="F775" s="17" t="s">
        <v>4484</v>
      </c>
      <c r="G775" s="16" t="s">
        <v>3597</v>
      </c>
      <c r="H775" s="35" t="s">
        <v>3598</v>
      </c>
      <c r="I775" s="16" t="s">
        <v>74</v>
      </c>
      <c r="J775" s="16" t="s">
        <v>3599</v>
      </c>
      <c r="K775" s="16" t="s">
        <v>3600</v>
      </c>
      <c r="L775" s="16" t="s">
        <v>421</v>
      </c>
      <c r="M775" s="16" t="s">
        <v>2300</v>
      </c>
      <c r="N775" s="307" t="s">
        <v>423</v>
      </c>
    </row>
    <row r="776" spans="1:14">
      <c r="A776" s="299">
        <v>947</v>
      </c>
      <c r="B776" s="300">
        <v>301</v>
      </c>
      <c r="C776" s="301" t="s">
        <v>112</v>
      </c>
      <c r="D776" s="302">
        <v>52289938</v>
      </c>
      <c r="E776" s="302">
        <v>52289938</v>
      </c>
      <c r="F776" s="301" t="s">
        <v>4487</v>
      </c>
      <c r="G776" s="300" t="s">
        <v>3597</v>
      </c>
      <c r="H776" s="308" t="s">
        <v>3598</v>
      </c>
      <c r="I776" s="300" t="s">
        <v>74</v>
      </c>
      <c r="J776" s="300" t="s">
        <v>3599</v>
      </c>
      <c r="K776" s="300" t="s">
        <v>3600</v>
      </c>
      <c r="L776" s="300" t="s">
        <v>76</v>
      </c>
      <c r="M776" s="300" t="s">
        <v>76</v>
      </c>
      <c r="N776" s="304" t="s">
        <v>76</v>
      </c>
    </row>
    <row r="777" spans="1:14">
      <c r="A777" s="305">
        <v>948</v>
      </c>
      <c r="B777" s="16">
        <v>301</v>
      </c>
      <c r="C777" s="17" t="s">
        <v>112</v>
      </c>
      <c r="D777" s="306">
        <v>52303047</v>
      </c>
      <c r="E777" s="306">
        <v>52303047</v>
      </c>
      <c r="F777" s="17" t="s">
        <v>4491</v>
      </c>
      <c r="G777" s="16" t="s">
        <v>3597</v>
      </c>
      <c r="H777" s="35" t="s">
        <v>3598</v>
      </c>
      <c r="I777" s="16" t="s">
        <v>74</v>
      </c>
      <c r="J777" s="16" t="s">
        <v>3599</v>
      </c>
      <c r="K777" s="16" t="s">
        <v>3600</v>
      </c>
      <c r="L777" s="16" t="s">
        <v>478</v>
      </c>
      <c r="M777" s="16" t="s">
        <v>3976</v>
      </c>
      <c r="N777" s="307" t="s">
        <v>480</v>
      </c>
    </row>
    <row r="778" spans="1:14">
      <c r="A778" s="299">
        <v>949</v>
      </c>
      <c r="B778" s="300">
        <v>301</v>
      </c>
      <c r="C778" s="301" t="s">
        <v>112</v>
      </c>
      <c r="D778" s="302">
        <v>52316398</v>
      </c>
      <c r="E778" s="302">
        <v>52316398</v>
      </c>
      <c r="F778" s="301" t="s">
        <v>4494</v>
      </c>
      <c r="G778" s="300" t="s">
        <v>3597</v>
      </c>
      <c r="H778" s="308" t="s">
        <v>3598</v>
      </c>
      <c r="I778" s="300" t="s">
        <v>74</v>
      </c>
      <c r="J778" s="300" t="s">
        <v>3599</v>
      </c>
      <c r="K778" s="300" t="s">
        <v>3600</v>
      </c>
      <c r="L778" s="300" t="s">
        <v>478</v>
      </c>
      <c r="M778" s="300" t="s">
        <v>4496</v>
      </c>
      <c r="N778" s="304" t="s">
        <v>772</v>
      </c>
    </row>
    <row r="779" spans="1:14">
      <c r="A779" s="305">
        <v>950</v>
      </c>
      <c r="B779" s="16">
        <v>301</v>
      </c>
      <c r="C779" s="17" t="s">
        <v>112</v>
      </c>
      <c r="D779" s="306">
        <v>52856241</v>
      </c>
      <c r="E779" s="306">
        <v>52856241</v>
      </c>
      <c r="F779" s="17" t="s">
        <v>4499</v>
      </c>
      <c r="G779" s="16" t="s">
        <v>3597</v>
      </c>
      <c r="H779" s="35" t="s">
        <v>3598</v>
      </c>
      <c r="I779" s="16" t="s">
        <v>74</v>
      </c>
      <c r="J779" s="16" t="s">
        <v>3599</v>
      </c>
      <c r="K779" s="16" t="s">
        <v>3600</v>
      </c>
      <c r="L779" s="16" t="s">
        <v>190</v>
      </c>
      <c r="M779" s="16" t="s">
        <v>1085</v>
      </c>
      <c r="N779" s="307" t="s">
        <v>1086</v>
      </c>
    </row>
    <row r="780" spans="1:14">
      <c r="A780" s="299">
        <v>951</v>
      </c>
      <c r="B780" s="300">
        <v>301</v>
      </c>
      <c r="C780" s="301" t="s">
        <v>112</v>
      </c>
      <c r="D780" s="302">
        <v>53052718</v>
      </c>
      <c r="E780" s="302">
        <v>53052718</v>
      </c>
      <c r="F780" s="301" t="s">
        <v>4504</v>
      </c>
      <c r="G780" s="300" t="s">
        <v>3597</v>
      </c>
      <c r="H780" s="308" t="s">
        <v>3598</v>
      </c>
      <c r="I780" s="300" t="s">
        <v>74</v>
      </c>
      <c r="J780" s="300" t="s">
        <v>3599</v>
      </c>
      <c r="K780" s="300" t="s">
        <v>3600</v>
      </c>
      <c r="L780" s="300" t="s">
        <v>339</v>
      </c>
      <c r="M780" s="300" t="s">
        <v>3825</v>
      </c>
      <c r="N780" s="304" t="s">
        <v>341</v>
      </c>
    </row>
    <row r="781" spans="1:14">
      <c r="A781" s="305">
        <v>952</v>
      </c>
      <c r="B781" s="16">
        <v>301</v>
      </c>
      <c r="C781" s="17" t="s">
        <v>112</v>
      </c>
      <c r="D781" s="306">
        <v>63470258</v>
      </c>
      <c r="E781" s="306">
        <v>63470258</v>
      </c>
      <c r="F781" s="17" t="s">
        <v>4507</v>
      </c>
      <c r="G781" s="16" t="s">
        <v>3597</v>
      </c>
      <c r="H781" s="35" t="s">
        <v>3598</v>
      </c>
      <c r="I781" s="16" t="s">
        <v>74</v>
      </c>
      <c r="J781" s="16" t="s">
        <v>3599</v>
      </c>
      <c r="K781" s="16" t="s">
        <v>3600</v>
      </c>
      <c r="L781" s="16" t="s">
        <v>145</v>
      </c>
      <c r="M781" s="16" t="s">
        <v>558</v>
      </c>
      <c r="N781" s="307" t="s">
        <v>559</v>
      </c>
    </row>
    <row r="782" spans="1:14">
      <c r="A782" s="299">
        <v>953</v>
      </c>
      <c r="B782" s="300">
        <v>301</v>
      </c>
      <c r="C782" s="301" t="s">
        <v>112</v>
      </c>
      <c r="D782" s="302">
        <v>63473135</v>
      </c>
      <c r="E782" s="302">
        <v>63473135</v>
      </c>
      <c r="F782" s="301" t="s">
        <v>4510</v>
      </c>
      <c r="G782" s="300" t="s">
        <v>3597</v>
      </c>
      <c r="H782" s="308" t="s">
        <v>3598</v>
      </c>
      <c r="I782" s="300" t="s">
        <v>74</v>
      </c>
      <c r="J782" s="300" t="s">
        <v>3599</v>
      </c>
      <c r="K782" s="300" t="s">
        <v>3600</v>
      </c>
      <c r="L782" s="300" t="s">
        <v>76</v>
      </c>
      <c r="M782" s="300" t="s">
        <v>76</v>
      </c>
      <c r="N782" s="304" t="s">
        <v>76</v>
      </c>
    </row>
    <row r="783" spans="1:14">
      <c r="A783" s="305">
        <v>954</v>
      </c>
      <c r="B783" s="16">
        <v>301</v>
      </c>
      <c r="C783" s="17" t="s">
        <v>112</v>
      </c>
      <c r="D783" s="306">
        <v>67031248</v>
      </c>
      <c r="E783" s="306">
        <v>67031248</v>
      </c>
      <c r="F783" s="17" t="s">
        <v>4514</v>
      </c>
      <c r="G783" s="16" t="s">
        <v>3597</v>
      </c>
      <c r="H783" s="35" t="s">
        <v>3598</v>
      </c>
      <c r="I783" s="16" t="s">
        <v>74</v>
      </c>
      <c r="J783" s="16" t="s">
        <v>3599</v>
      </c>
      <c r="K783" s="16" t="s">
        <v>3600</v>
      </c>
      <c r="L783" s="16" t="s">
        <v>433</v>
      </c>
      <c r="M783" s="16" t="s">
        <v>434</v>
      </c>
      <c r="N783" s="307" t="s">
        <v>435</v>
      </c>
    </row>
    <row r="784" spans="1:14">
      <c r="A784" s="299">
        <v>955</v>
      </c>
      <c r="B784" s="300">
        <v>301</v>
      </c>
      <c r="C784" s="301" t="s">
        <v>64</v>
      </c>
      <c r="D784" s="302">
        <v>70257590</v>
      </c>
      <c r="E784" s="302">
        <v>70257590</v>
      </c>
      <c r="F784" s="301" t="s">
        <v>4517</v>
      </c>
      <c r="G784" s="300" t="s">
        <v>3597</v>
      </c>
      <c r="H784" s="308" t="s">
        <v>3598</v>
      </c>
      <c r="I784" s="300" t="s">
        <v>74</v>
      </c>
      <c r="J784" s="300" t="s">
        <v>3599</v>
      </c>
      <c r="K784" s="300" t="s">
        <v>3600</v>
      </c>
      <c r="L784" s="300" t="s">
        <v>339</v>
      </c>
      <c r="M784" s="300" t="s">
        <v>340</v>
      </c>
      <c r="N784" s="304" t="s">
        <v>341</v>
      </c>
    </row>
    <row r="785" spans="1:14">
      <c r="A785" s="305">
        <v>956</v>
      </c>
      <c r="B785" s="16">
        <v>301</v>
      </c>
      <c r="C785" s="17" t="s">
        <v>64</v>
      </c>
      <c r="D785" s="306">
        <v>70579051</v>
      </c>
      <c r="E785" s="306">
        <v>70579051</v>
      </c>
      <c r="F785" s="17" t="s">
        <v>4520</v>
      </c>
      <c r="G785" s="16" t="s">
        <v>3597</v>
      </c>
      <c r="H785" s="35" t="s">
        <v>3598</v>
      </c>
      <c r="I785" s="16" t="s">
        <v>74</v>
      </c>
      <c r="J785" s="16" t="s">
        <v>3599</v>
      </c>
      <c r="K785" s="16" t="s">
        <v>3600</v>
      </c>
      <c r="L785" s="16" t="s">
        <v>339</v>
      </c>
      <c r="M785" s="16" t="s">
        <v>4188</v>
      </c>
      <c r="N785" s="307" t="s">
        <v>341</v>
      </c>
    </row>
    <row r="786" spans="1:14">
      <c r="A786" s="299">
        <v>957</v>
      </c>
      <c r="B786" s="300">
        <v>301</v>
      </c>
      <c r="C786" s="301" t="s">
        <v>64</v>
      </c>
      <c r="D786" s="302">
        <v>70582373</v>
      </c>
      <c r="E786" s="302">
        <v>70582373</v>
      </c>
      <c r="F786" s="301" t="s">
        <v>4523</v>
      </c>
      <c r="G786" s="300" t="s">
        <v>3597</v>
      </c>
      <c r="H786" s="308" t="s">
        <v>3598</v>
      </c>
      <c r="I786" s="300" t="s">
        <v>74</v>
      </c>
      <c r="J786" s="300" t="s">
        <v>3599</v>
      </c>
      <c r="K786" s="300" t="s">
        <v>3600</v>
      </c>
      <c r="L786" s="300" t="s">
        <v>339</v>
      </c>
      <c r="M786" s="300" t="s">
        <v>340</v>
      </c>
      <c r="N786" s="304" t="s">
        <v>341</v>
      </c>
    </row>
    <row r="787" spans="1:14">
      <c r="A787" s="305">
        <v>958</v>
      </c>
      <c r="B787" s="16">
        <v>301</v>
      </c>
      <c r="C787" s="17" t="s">
        <v>64</v>
      </c>
      <c r="D787" s="306">
        <v>70631992</v>
      </c>
      <c r="E787" s="306">
        <v>70631992</v>
      </c>
      <c r="F787" s="17" t="s">
        <v>4526</v>
      </c>
      <c r="G787" s="16" t="s">
        <v>3597</v>
      </c>
      <c r="H787" s="35" t="s">
        <v>3598</v>
      </c>
      <c r="I787" s="16" t="s">
        <v>74</v>
      </c>
      <c r="J787" s="16" t="s">
        <v>3599</v>
      </c>
      <c r="K787" s="16" t="s">
        <v>3600</v>
      </c>
      <c r="L787" s="16" t="s">
        <v>339</v>
      </c>
      <c r="M787" s="16" t="s">
        <v>4440</v>
      </c>
      <c r="N787" s="307" t="s">
        <v>341</v>
      </c>
    </row>
    <row r="788" spans="1:14">
      <c r="A788" s="299">
        <v>959</v>
      </c>
      <c r="B788" s="300">
        <v>301</v>
      </c>
      <c r="C788" s="301" t="s">
        <v>64</v>
      </c>
      <c r="D788" s="302">
        <v>71055452</v>
      </c>
      <c r="E788" s="302">
        <v>71055452</v>
      </c>
      <c r="F788" s="301" t="s">
        <v>4529</v>
      </c>
      <c r="G788" s="300" t="s">
        <v>3597</v>
      </c>
      <c r="H788" s="308" t="s">
        <v>3598</v>
      </c>
      <c r="I788" s="300" t="s">
        <v>74</v>
      </c>
      <c r="J788" s="300" t="s">
        <v>170</v>
      </c>
      <c r="K788" s="300" t="s">
        <v>723</v>
      </c>
      <c r="L788" s="300" t="s">
        <v>339</v>
      </c>
      <c r="M788" s="300" t="s">
        <v>340</v>
      </c>
      <c r="N788" s="304" t="s">
        <v>341</v>
      </c>
    </row>
    <row r="789" spans="1:14">
      <c r="A789" s="305">
        <v>960</v>
      </c>
      <c r="B789" s="16">
        <v>301</v>
      </c>
      <c r="C789" s="17" t="s">
        <v>64</v>
      </c>
      <c r="D789" s="306">
        <v>1005054749</v>
      </c>
      <c r="E789" s="306">
        <v>1005054749</v>
      </c>
      <c r="F789" s="17" t="s">
        <v>4535</v>
      </c>
      <c r="G789" s="16" t="s">
        <v>3597</v>
      </c>
      <c r="H789" s="35" t="s">
        <v>3598</v>
      </c>
      <c r="I789" s="16" t="s">
        <v>74</v>
      </c>
      <c r="J789" s="16" t="s">
        <v>3599</v>
      </c>
      <c r="K789" s="16" t="s">
        <v>3600</v>
      </c>
      <c r="L789" s="16" t="s">
        <v>433</v>
      </c>
      <c r="M789" s="16" t="s">
        <v>662</v>
      </c>
      <c r="N789" s="307" t="s">
        <v>663</v>
      </c>
    </row>
    <row r="790" spans="1:14">
      <c r="A790" s="299">
        <v>961</v>
      </c>
      <c r="B790" s="300">
        <v>301</v>
      </c>
      <c r="C790" s="301" t="s">
        <v>64</v>
      </c>
      <c r="D790" s="302">
        <v>71223217</v>
      </c>
      <c r="E790" s="302">
        <v>71223217</v>
      </c>
      <c r="F790" s="301" t="s">
        <v>4541</v>
      </c>
      <c r="G790" s="300" t="s">
        <v>3597</v>
      </c>
      <c r="H790" s="308" t="s">
        <v>3598</v>
      </c>
      <c r="I790" s="300" t="s">
        <v>74</v>
      </c>
      <c r="J790" s="300" t="s">
        <v>3599</v>
      </c>
      <c r="K790" s="300" t="s">
        <v>3600</v>
      </c>
      <c r="L790" s="300" t="s">
        <v>339</v>
      </c>
      <c r="M790" s="300" t="s">
        <v>340</v>
      </c>
      <c r="N790" s="304" t="s">
        <v>341</v>
      </c>
    </row>
    <row r="791" spans="1:14">
      <c r="A791" s="305">
        <v>962</v>
      </c>
      <c r="B791" s="16">
        <v>301</v>
      </c>
      <c r="C791" s="17" t="s">
        <v>64</v>
      </c>
      <c r="D791" s="306">
        <v>71256000</v>
      </c>
      <c r="E791" s="306">
        <v>71256000</v>
      </c>
      <c r="F791" s="17" t="s">
        <v>4544</v>
      </c>
      <c r="G791" s="16" t="s">
        <v>3597</v>
      </c>
      <c r="H791" s="35" t="s">
        <v>3598</v>
      </c>
      <c r="I791" s="16" t="s">
        <v>74</v>
      </c>
      <c r="J791" s="16" t="s">
        <v>3599</v>
      </c>
      <c r="K791" s="16" t="s">
        <v>3600</v>
      </c>
      <c r="L791" s="16" t="s">
        <v>339</v>
      </c>
      <c r="M791" s="16" t="s">
        <v>3825</v>
      </c>
      <c r="N791" s="307" t="s">
        <v>341</v>
      </c>
    </row>
    <row r="792" spans="1:14">
      <c r="A792" s="299">
        <v>963</v>
      </c>
      <c r="B792" s="300">
        <v>301</v>
      </c>
      <c r="C792" s="301" t="s">
        <v>64</v>
      </c>
      <c r="D792" s="302">
        <v>71311887</v>
      </c>
      <c r="E792" s="302">
        <v>71311887</v>
      </c>
      <c r="F792" s="301" t="s">
        <v>4547</v>
      </c>
      <c r="G792" s="300" t="s">
        <v>3597</v>
      </c>
      <c r="H792" s="308" t="s">
        <v>3598</v>
      </c>
      <c r="I792" s="300" t="s">
        <v>74</v>
      </c>
      <c r="J792" s="300" t="s">
        <v>3599</v>
      </c>
      <c r="K792" s="300" t="s">
        <v>3600</v>
      </c>
      <c r="L792" s="300" t="s">
        <v>339</v>
      </c>
      <c r="M792" s="300" t="s">
        <v>3825</v>
      </c>
      <c r="N792" s="304" t="s">
        <v>341</v>
      </c>
    </row>
    <row r="793" spans="1:14">
      <c r="A793" s="305">
        <v>964</v>
      </c>
      <c r="B793" s="16">
        <v>301</v>
      </c>
      <c r="C793" s="17" t="s">
        <v>64</v>
      </c>
      <c r="D793" s="306">
        <v>71385456</v>
      </c>
      <c r="E793" s="306">
        <v>71385456</v>
      </c>
      <c r="F793" s="17" t="s">
        <v>4550</v>
      </c>
      <c r="G793" s="16" t="s">
        <v>3597</v>
      </c>
      <c r="H793" s="35" t="s">
        <v>3598</v>
      </c>
      <c r="I793" s="16" t="s">
        <v>74</v>
      </c>
      <c r="J793" s="16" t="s">
        <v>3599</v>
      </c>
      <c r="K793" s="16" t="s">
        <v>3600</v>
      </c>
      <c r="L793" s="16" t="s">
        <v>339</v>
      </c>
      <c r="M793" s="16" t="s">
        <v>3825</v>
      </c>
      <c r="N793" s="307" t="s">
        <v>341</v>
      </c>
    </row>
    <row r="794" spans="1:14">
      <c r="A794" s="299">
        <v>965</v>
      </c>
      <c r="B794" s="300">
        <v>301</v>
      </c>
      <c r="C794" s="301" t="s">
        <v>64</v>
      </c>
      <c r="D794" s="302">
        <v>71656804</v>
      </c>
      <c r="E794" s="302">
        <v>71656804</v>
      </c>
      <c r="F794" s="301" t="s">
        <v>4553</v>
      </c>
      <c r="G794" s="300" t="s">
        <v>3597</v>
      </c>
      <c r="H794" s="308" t="s">
        <v>3598</v>
      </c>
      <c r="I794" s="300" t="s">
        <v>74</v>
      </c>
      <c r="J794" s="300" t="s">
        <v>3599</v>
      </c>
      <c r="K794" s="300" t="s">
        <v>3600</v>
      </c>
      <c r="L794" s="300" t="s">
        <v>339</v>
      </c>
      <c r="M794" s="300" t="s">
        <v>340</v>
      </c>
      <c r="N794" s="304" t="s">
        <v>341</v>
      </c>
    </row>
    <row r="795" spans="1:14">
      <c r="A795" s="305">
        <v>966</v>
      </c>
      <c r="B795" s="16">
        <v>301</v>
      </c>
      <c r="C795" s="17" t="s">
        <v>64</v>
      </c>
      <c r="D795" s="306">
        <v>71727602</v>
      </c>
      <c r="E795" s="306">
        <v>71727602</v>
      </c>
      <c r="F795" s="17" t="s">
        <v>4556</v>
      </c>
      <c r="G795" s="16" t="s">
        <v>3597</v>
      </c>
      <c r="H795" s="35" t="s">
        <v>3598</v>
      </c>
      <c r="I795" s="16" t="s">
        <v>74</v>
      </c>
      <c r="J795" s="16" t="s">
        <v>3599</v>
      </c>
      <c r="K795" s="16" t="s">
        <v>3600</v>
      </c>
      <c r="L795" s="16" t="s">
        <v>339</v>
      </c>
      <c r="M795" s="16" t="s">
        <v>340</v>
      </c>
      <c r="N795" s="307" t="s">
        <v>341</v>
      </c>
    </row>
    <row r="796" spans="1:14">
      <c r="A796" s="299">
        <v>967</v>
      </c>
      <c r="B796" s="300">
        <v>301</v>
      </c>
      <c r="C796" s="301" t="s">
        <v>64</v>
      </c>
      <c r="D796" s="302">
        <v>71748268</v>
      </c>
      <c r="E796" s="302">
        <v>71748268</v>
      </c>
      <c r="F796" s="301" t="s">
        <v>4560</v>
      </c>
      <c r="G796" s="300" t="s">
        <v>3597</v>
      </c>
      <c r="H796" s="308" t="s">
        <v>3598</v>
      </c>
      <c r="I796" s="300" t="s">
        <v>74</v>
      </c>
      <c r="J796" s="300" t="s">
        <v>3599</v>
      </c>
      <c r="K796" s="300" t="s">
        <v>3600</v>
      </c>
      <c r="L796" s="300" t="s">
        <v>339</v>
      </c>
      <c r="M796" s="300" t="s">
        <v>340</v>
      </c>
      <c r="N796" s="304" t="s">
        <v>341</v>
      </c>
    </row>
    <row r="797" spans="1:14">
      <c r="A797" s="305">
        <v>968</v>
      </c>
      <c r="B797" s="16">
        <v>301</v>
      </c>
      <c r="C797" s="17" t="s">
        <v>64</v>
      </c>
      <c r="D797" s="306">
        <v>71945199</v>
      </c>
      <c r="E797" s="306">
        <v>71945199</v>
      </c>
      <c r="F797" s="17" t="s">
        <v>4564</v>
      </c>
      <c r="G797" s="16" t="s">
        <v>3597</v>
      </c>
      <c r="H797" s="35" t="s">
        <v>3598</v>
      </c>
      <c r="I797" s="16" t="s">
        <v>74</v>
      </c>
      <c r="J797" s="16" t="s">
        <v>3599</v>
      </c>
      <c r="K797" s="16" t="s">
        <v>3600</v>
      </c>
      <c r="L797" s="16" t="s">
        <v>339</v>
      </c>
      <c r="M797" s="16" t="s">
        <v>340</v>
      </c>
      <c r="N797" s="307" t="s">
        <v>341</v>
      </c>
    </row>
    <row r="798" spans="1:14">
      <c r="A798" s="299">
        <v>969</v>
      </c>
      <c r="B798" s="300">
        <v>301</v>
      </c>
      <c r="C798" s="301" t="s">
        <v>64</v>
      </c>
      <c r="D798" s="302">
        <v>71946587</v>
      </c>
      <c r="E798" s="302">
        <v>71946587</v>
      </c>
      <c r="F798" s="301" t="s">
        <v>4568</v>
      </c>
      <c r="G798" s="300" t="s">
        <v>3597</v>
      </c>
      <c r="H798" s="308" t="s">
        <v>3598</v>
      </c>
      <c r="I798" s="300" t="s">
        <v>74</v>
      </c>
      <c r="J798" s="300" t="s">
        <v>3599</v>
      </c>
      <c r="K798" s="300" t="s">
        <v>3600</v>
      </c>
      <c r="L798" s="300" t="s">
        <v>339</v>
      </c>
      <c r="M798" s="300" t="s">
        <v>340</v>
      </c>
      <c r="N798" s="304" t="s">
        <v>341</v>
      </c>
    </row>
    <row r="799" spans="1:14">
      <c r="A799" s="305">
        <v>970</v>
      </c>
      <c r="B799" s="16">
        <v>301</v>
      </c>
      <c r="C799" s="17" t="s">
        <v>64</v>
      </c>
      <c r="D799" s="306">
        <v>71980595</v>
      </c>
      <c r="E799" s="306">
        <v>71980595</v>
      </c>
      <c r="F799" s="17" t="s">
        <v>4571</v>
      </c>
      <c r="G799" s="16" t="s">
        <v>3597</v>
      </c>
      <c r="H799" s="35" t="s">
        <v>3598</v>
      </c>
      <c r="I799" s="16" t="s">
        <v>74</v>
      </c>
      <c r="J799" s="16" t="s">
        <v>3599</v>
      </c>
      <c r="K799" s="16" t="s">
        <v>3600</v>
      </c>
      <c r="L799" s="16" t="s">
        <v>76</v>
      </c>
      <c r="M799" s="16" t="s">
        <v>76</v>
      </c>
      <c r="N799" s="307" t="s">
        <v>76</v>
      </c>
    </row>
    <row r="800" spans="1:14">
      <c r="A800" s="299">
        <v>971</v>
      </c>
      <c r="B800" s="300">
        <v>301</v>
      </c>
      <c r="C800" s="301" t="s">
        <v>64</v>
      </c>
      <c r="D800" s="302">
        <v>1079172261</v>
      </c>
      <c r="E800" s="302">
        <v>1079172261</v>
      </c>
      <c r="F800" s="301" t="s">
        <v>4575</v>
      </c>
      <c r="G800" s="300" t="s">
        <v>3597</v>
      </c>
      <c r="H800" s="308" t="s">
        <v>3598</v>
      </c>
      <c r="I800" s="300" t="s">
        <v>74</v>
      </c>
      <c r="J800" s="300" t="s">
        <v>3599</v>
      </c>
      <c r="K800" s="300" t="s">
        <v>3600</v>
      </c>
      <c r="L800" s="300" t="s">
        <v>478</v>
      </c>
      <c r="M800" s="300" t="s">
        <v>771</v>
      </c>
      <c r="N800" s="304" t="s">
        <v>772</v>
      </c>
    </row>
    <row r="801" spans="1:14">
      <c r="A801" s="305">
        <v>972</v>
      </c>
      <c r="B801" s="16">
        <v>301</v>
      </c>
      <c r="C801" s="17" t="s">
        <v>64</v>
      </c>
      <c r="D801" s="306">
        <v>72002822</v>
      </c>
      <c r="E801" s="306">
        <v>72002822</v>
      </c>
      <c r="F801" s="17" t="s">
        <v>4578</v>
      </c>
      <c r="G801" s="16" t="s">
        <v>3597</v>
      </c>
      <c r="H801" s="35" t="s">
        <v>3598</v>
      </c>
      <c r="I801" s="16" t="s">
        <v>74</v>
      </c>
      <c r="J801" s="16" t="s">
        <v>3599</v>
      </c>
      <c r="K801" s="16" t="s">
        <v>3600</v>
      </c>
      <c r="L801" s="16" t="s">
        <v>421</v>
      </c>
      <c r="M801" s="16" t="s">
        <v>2300</v>
      </c>
      <c r="N801" s="307" t="s">
        <v>423</v>
      </c>
    </row>
    <row r="802" spans="1:14">
      <c r="A802" s="299">
        <v>973</v>
      </c>
      <c r="B802" s="300">
        <v>301</v>
      </c>
      <c r="C802" s="318" t="s">
        <v>112</v>
      </c>
      <c r="D802" s="302">
        <v>1007269308</v>
      </c>
      <c r="E802" s="302">
        <v>1007269308</v>
      </c>
      <c r="F802" s="301" t="s">
        <v>4583</v>
      </c>
      <c r="G802" s="300" t="s">
        <v>3597</v>
      </c>
      <c r="H802" s="308" t="s">
        <v>3598</v>
      </c>
      <c r="I802" s="300" t="s">
        <v>74</v>
      </c>
      <c r="J802" s="300" t="s">
        <v>3599</v>
      </c>
      <c r="K802" s="300" t="s">
        <v>3600</v>
      </c>
      <c r="L802" s="300" t="s">
        <v>433</v>
      </c>
      <c r="M802" s="300" t="s">
        <v>662</v>
      </c>
      <c r="N802" s="304" t="s">
        <v>663</v>
      </c>
    </row>
    <row r="803" spans="1:14">
      <c r="A803" s="305">
        <v>974</v>
      </c>
      <c r="B803" s="16">
        <v>301</v>
      </c>
      <c r="C803" s="17" t="s">
        <v>64</v>
      </c>
      <c r="D803" s="306">
        <v>1121420217</v>
      </c>
      <c r="E803" s="306">
        <v>1121420217</v>
      </c>
      <c r="F803" s="17" t="s">
        <v>4588</v>
      </c>
      <c r="G803" s="16" t="s">
        <v>3597</v>
      </c>
      <c r="H803" s="35" t="s">
        <v>3598</v>
      </c>
      <c r="I803" s="16" t="s">
        <v>74</v>
      </c>
      <c r="J803" s="16" t="s">
        <v>3599</v>
      </c>
      <c r="K803" s="16" t="s">
        <v>3600</v>
      </c>
      <c r="L803" s="16" t="s">
        <v>433</v>
      </c>
      <c r="M803" s="16" t="s">
        <v>662</v>
      </c>
      <c r="N803" s="307" t="s">
        <v>663</v>
      </c>
    </row>
    <row r="804" spans="1:14">
      <c r="A804" s="299">
        <v>975</v>
      </c>
      <c r="B804" s="300">
        <v>301</v>
      </c>
      <c r="C804" s="301" t="s">
        <v>64</v>
      </c>
      <c r="D804" s="302">
        <v>72047653</v>
      </c>
      <c r="E804" s="302">
        <v>72047653</v>
      </c>
      <c r="F804" s="301" t="s">
        <v>4591</v>
      </c>
      <c r="G804" s="300" t="s">
        <v>3597</v>
      </c>
      <c r="H804" s="308" t="s">
        <v>3598</v>
      </c>
      <c r="I804" s="300" t="s">
        <v>74</v>
      </c>
      <c r="J804" s="300" t="s">
        <v>3599</v>
      </c>
      <c r="K804" s="300" t="s">
        <v>3600</v>
      </c>
      <c r="L804" s="300" t="s">
        <v>421</v>
      </c>
      <c r="M804" s="300" t="s">
        <v>581</v>
      </c>
      <c r="N804" s="304" t="s">
        <v>582</v>
      </c>
    </row>
    <row r="805" spans="1:14">
      <c r="A805" s="305">
        <v>976</v>
      </c>
      <c r="B805" s="16">
        <v>301</v>
      </c>
      <c r="C805" s="17" t="s">
        <v>64</v>
      </c>
      <c r="D805" s="306">
        <v>72192642</v>
      </c>
      <c r="E805" s="306">
        <v>72192642</v>
      </c>
      <c r="F805" s="17" t="s">
        <v>4594</v>
      </c>
      <c r="G805" s="16" t="s">
        <v>3597</v>
      </c>
      <c r="H805" s="35" t="s">
        <v>3598</v>
      </c>
      <c r="I805" s="16" t="s">
        <v>74</v>
      </c>
      <c r="J805" s="16" t="s">
        <v>3599</v>
      </c>
      <c r="K805" s="16" t="s">
        <v>3600</v>
      </c>
      <c r="L805" s="16" t="s">
        <v>339</v>
      </c>
      <c r="M805" s="16" t="s">
        <v>340</v>
      </c>
      <c r="N805" s="307" t="s">
        <v>341</v>
      </c>
    </row>
    <row r="806" spans="1:14">
      <c r="A806" s="299">
        <v>977</v>
      </c>
      <c r="B806" s="300">
        <v>301</v>
      </c>
      <c r="C806" s="301" t="s">
        <v>64</v>
      </c>
      <c r="D806" s="302">
        <v>72209021</v>
      </c>
      <c r="E806" s="302">
        <v>72209021</v>
      </c>
      <c r="F806" s="301" t="s">
        <v>4598</v>
      </c>
      <c r="G806" s="300" t="s">
        <v>3597</v>
      </c>
      <c r="H806" s="308" t="s">
        <v>3598</v>
      </c>
      <c r="I806" s="300" t="s">
        <v>74</v>
      </c>
      <c r="J806" s="300" t="s">
        <v>3599</v>
      </c>
      <c r="K806" s="300" t="s">
        <v>3600</v>
      </c>
      <c r="L806" s="300" t="s">
        <v>421</v>
      </c>
      <c r="M806" s="300" t="s">
        <v>4599</v>
      </c>
      <c r="N806" s="304" t="s">
        <v>582</v>
      </c>
    </row>
    <row r="807" spans="1:14">
      <c r="A807" s="305">
        <v>978</v>
      </c>
      <c r="B807" s="16">
        <v>301</v>
      </c>
      <c r="C807" s="17" t="s">
        <v>64</v>
      </c>
      <c r="D807" s="306">
        <v>72230839</v>
      </c>
      <c r="E807" s="306">
        <v>72230839</v>
      </c>
      <c r="F807" s="17" t="s">
        <v>4602</v>
      </c>
      <c r="G807" s="16" t="s">
        <v>3597</v>
      </c>
      <c r="H807" s="35" t="s">
        <v>3598</v>
      </c>
      <c r="I807" s="16" t="s">
        <v>74</v>
      </c>
      <c r="J807" s="16" t="s">
        <v>3599</v>
      </c>
      <c r="K807" s="16" t="s">
        <v>3600</v>
      </c>
      <c r="L807" s="16" t="s">
        <v>421</v>
      </c>
      <c r="M807" s="16" t="s">
        <v>581</v>
      </c>
      <c r="N807" s="307" t="s">
        <v>582</v>
      </c>
    </row>
    <row r="808" spans="1:14">
      <c r="A808" s="299">
        <v>979</v>
      </c>
      <c r="B808" s="300">
        <v>301</v>
      </c>
      <c r="C808" s="301" t="s">
        <v>64</v>
      </c>
      <c r="D808" s="302">
        <v>72235768</v>
      </c>
      <c r="E808" s="302">
        <v>72235768</v>
      </c>
      <c r="F808" s="301" t="s">
        <v>4605</v>
      </c>
      <c r="G808" s="300" t="s">
        <v>3597</v>
      </c>
      <c r="H808" s="308" t="s">
        <v>3598</v>
      </c>
      <c r="I808" s="300" t="s">
        <v>74</v>
      </c>
      <c r="J808" s="300" t="s">
        <v>3599</v>
      </c>
      <c r="K808" s="300" t="s">
        <v>3600</v>
      </c>
      <c r="L808" s="300" t="s">
        <v>421</v>
      </c>
      <c r="M808" s="300" t="s">
        <v>581</v>
      </c>
      <c r="N808" s="304" t="s">
        <v>582</v>
      </c>
    </row>
    <row r="809" spans="1:14">
      <c r="A809" s="305">
        <v>980</v>
      </c>
      <c r="B809" s="16">
        <v>301</v>
      </c>
      <c r="C809" s="17" t="s">
        <v>112</v>
      </c>
      <c r="D809" s="306">
        <v>31436371</v>
      </c>
      <c r="E809" s="306">
        <v>31436371</v>
      </c>
      <c r="F809" s="17" t="s">
        <v>4608</v>
      </c>
      <c r="G809" s="16" t="s">
        <v>3597</v>
      </c>
      <c r="H809" s="35" t="s">
        <v>3598</v>
      </c>
      <c r="I809" s="16" t="s">
        <v>74</v>
      </c>
      <c r="J809" s="16" t="s">
        <v>3599</v>
      </c>
      <c r="K809" s="16" t="s">
        <v>3600</v>
      </c>
      <c r="L809" s="16" t="s">
        <v>339</v>
      </c>
      <c r="M809" s="16" t="s">
        <v>3877</v>
      </c>
      <c r="N809" s="307" t="s">
        <v>341</v>
      </c>
    </row>
    <row r="810" spans="1:14">
      <c r="A810" s="299">
        <v>981</v>
      </c>
      <c r="B810" s="300">
        <v>301</v>
      </c>
      <c r="C810" s="301" t="s">
        <v>64</v>
      </c>
      <c r="D810" s="302">
        <v>72245542</v>
      </c>
      <c r="E810" s="302">
        <v>72245542</v>
      </c>
      <c r="F810" s="301" t="s">
        <v>4613</v>
      </c>
      <c r="G810" s="300" t="s">
        <v>3597</v>
      </c>
      <c r="H810" s="308" t="s">
        <v>3598</v>
      </c>
      <c r="I810" s="300" t="s">
        <v>74</v>
      </c>
      <c r="J810" s="300" t="s">
        <v>3599</v>
      </c>
      <c r="K810" s="300" t="s">
        <v>3600</v>
      </c>
      <c r="L810" s="300" t="s">
        <v>421</v>
      </c>
      <c r="M810" s="300" t="s">
        <v>4599</v>
      </c>
      <c r="N810" s="304" t="s">
        <v>582</v>
      </c>
    </row>
    <row r="811" spans="1:14">
      <c r="A811" s="305">
        <v>982</v>
      </c>
      <c r="B811" s="16">
        <v>301</v>
      </c>
      <c r="C811" s="17" t="s">
        <v>64</v>
      </c>
      <c r="D811" s="306">
        <v>72250438</v>
      </c>
      <c r="E811" s="306">
        <v>72250438</v>
      </c>
      <c r="F811" s="17" t="s">
        <v>4617</v>
      </c>
      <c r="G811" s="16" t="s">
        <v>3597</v>
      </c>
      <c r="H811" s="35" t="s">
        <v>3598</v>
      </c>
      <c r="I811" s="16" t="s">
        <v>74</v>
      </c>
      <c r="J811" s="16" t="s">
        <v>3599</v>
      </c>
      <c r="K811" s="16" t="s">
        <v>3600</v>
      </c>
      <c r="L811" s="16" t="s">
        <v>421</v>
      </c>
      <c r="M811" s="16" t="s">
        <v>3836</v>
      </c>
      <c r="N811" s="307" t="s">
        <v>545</v>
      </c>
    </row>
    <row r="812" spans="1:14">
      <c r="A812" s="299">
        <v>983</v>
      </c>
      <c r="B812" s="300">
        <v>301</v>
      </c>
      <c r="C812" s="301" t="s">
        <v>64</v>
      </c>
      <c r="D812" s="302">
        <v>72266537</v>
      </c>
      <c r="E812" s="302">
        <v>72266537</v>
      </c>
      <c r="F812" s="301" t="s">
        <v>4620</v>
      </c>
      <c r="G812" s="300" t="s">
        <v>3597</v>
      </c>
      <c r="H812" s="308" t="s">
        <v>3598</v>
      </c>
      <c r="I812" s="300" t="s">
        <v>74</v>
      </c>
      <c r="J812" s="300" t="s">
        <v>3599</v>
      </c>
      <c r="K812" s="300" t="s">
        <v>3600</v>
      </c>
      <c r="L812" s="300" t="s">
        <v>421</v>
      </c>
      <c r="M812" s="300" t="s">
        <v>581</v>
      </c>
      <c r="N812" s="304" t="s">
        <v>582</v>
      </c>
    </row>
    <row r="813" spans="1:14">
      <c r="A813" s="305">
        <v>984</v>
      </c>
      <c r="B813" s="16">
        <v>301</v>
      </c>
      <c r="C813" s="17" t="s">
        <v>64</v>
      </c>
      <c r="D813" s="306">
        <v>72278533</v>
      </c>
      <c r="E813" s="306">
        <v>72278533</v>
      </c>
      <c r="F813" s="17" t="s">
        <v>4623</v>
      </c>
      <c r="G813" s="16" t="s">
        <v>3597</v>
      </c>
      <c r="H813" s="35" t="s">
        <v>3598</v>
      </c>
      <c r="I813" s="16" t="s">
        <v>74</v>
      </c>
      <c r="J813" s="16" t="s">
        <v>3599</v>
      </c>
      <c r="K813" s="16" t="s">
        <v>3600</v>
      </c>
      <c r="L813" s="16" t="s">
        <v>76</v>
      </c>
      <c r="M813" s="16" t="s">
        <v>76</v>
      </c>
      <c r="N813" s="307" t="s">
        <v>76</v>
      </c>
    </row>
    <row r="814" spans="1:14">
      <c r="A814" s="299">
        <v>985</v>
      </c>
      <c r="B814" s="300">
        <v>301</v>
      </c>
      <c r="C814" s="301" t="s">
        <v>64</v>
      </c>
      <c r="D814" s="302">
        <v>72283842</v>
      </c>
      <c r="E814" s="302">
        <v>72283842</v>
      </c>
      <c r="F814" s="301" t="s">
        <v>4627</v>
      </c>
      <c r="G814" s="300" t="s">
        <v>3597</v>
      </c>
      <c r="H814" s="308" t="s">
        <v>3598</v>
      </c>
      <c r="I814" s="300" t="s">
        <v>74</v>
      </c>
      <c r="J814" s="300" t="s">
        <v>3599</v>
      </c>
      <c r="K814" s="300" t="s">
        <v>3600</v>
      </c>
      <c r="L814" s="300" t="s">
        <v>145</v>
      </c>
      <c r="M814" s="300" t="s">
        <v>1314</v>
      </c>
      <c r="N814" s="304" t="s">
        <v>559</v>
      </c>
    </row>
    <row r="815" spans="1:14">
      <c r="A815" s="305">
        <v>986</v>
      </c>
      <c r="B815" s="16">
        <v>301</v>
      </c>
      <c r="C815" s="17" t="s">
        <v>64</v>
      </c>
      <c r="D815" s="306">
        <v>72286292</v>
      </c>
      <c r="E815" s="306">
        <v>72286292</v>
      </c>
      <c r="F815" s="17" t="s">
        <v>4631</v>
      </c>
      <c r="G815" s="16" t="s">
        <v>3597</v>
      </c>
      <c r="H815" s="35" t="s">
        <v>3598</v>
      </c>
      <c r="I815" s="16" t="s">
        <v>74</v>
      </c>
      <c r="J815" s="16" t="s">
        <v>3599</v>
      </c>
      <c r="K815" s="16" t="s">
        <v>3600</v>
      </c>
      <c r="L815" s="16" t="s">
        <v>421</v>
      </c>
      <c r="M815" s="16" t="s">
        <v>581</v>
      </c>
      <c r="N815" s="307" t="s">
        <v>582</v>
      </c>
    </row>
    <row r="816" spans="1:14">
      <c r="A816" s="299">
        <v>987</v>
      </c>
      <c r="B816" s="300">
        <v>301</v>
      </c>
      <c r="C816" s="301" t="s">
        <v>64</v>
      </c>
      <c r="D816" s="302">
        <v>73021940</v>
      </c>
      <c r="E816" s="302">
        <v>73021940</v>
      </c>
      <c r="F816" s="301" t="s">
        <v>4634</v>
      </c>
      <c r="G816" s="300" t="s">
        <v>3597</v>
      </c>
      <c r="H816" s="308" t="s">
        <v>3598</v>
      </c>
      <c r="I816" s="300" t="s">
        <v>74</v>
      </c>
      <c r="J816" s="300" t="s">
        <v>3599</v>
      </c>
      <c r="K816" s="300" t="s">
        <v>3600</v>
      </c>
      <c r="L816" s="300" t="s">
        <v>433</v>
      </c>
      <c r="M816" s="300" t="s">
        <v>662</v>
      </c>
      <c r="N816" s="304" t="s">
        <v>663</v>
      </c>
    </row>
    <row r="817" spans="1:14">
      <c r="A817" s="305">
        <v>988</v>
      </c>
      <c r="B817" s="16">
        <v>301</v>
      </c>
      <c r="C817" s="17" t="s">
        <v>64</v>
      </c>
      <c r="D817" s="306">
        <v>73205362</v>
      </c>
      <c r="E817" s="306">
        <v>73205362</v>
      </c>
      <c r="F817" s="17" t="s">
        <v>4639</v>
      </c>
      <c r="G817" s="16" t="s">
        <v>3597</v>
      </c>
      <c r="H817" s="35" t="s">
        <v>3598</v>
      </c>
      <c r="I817" s="16" t="s">
        <v>74</v>
      </c>
      <c r="J817" s="16" t="s">
        <v>3599</v>
      </c>
      <c r="K817" s="16" t="s">
        <v>3600</v>
      </c>
      <c r="L817" s="16" t="s">
        <v>76</v>
      </c>
      <c r="M817" s="16" t="s">
        <v>76</v>
      </c>
      <c r="N817" s="307" t="s">
        <v>76</v>
      </c>
    </row>
    <row r="818" spans="1:14">
      <c r="A818" s="299">
        <v>989</v>
      </c>
      <c r="B818" s="300">
        <v>301</v>
      </c>
      <c r="C818" s="301" t="s">
        <v>64</v>
      </c>
      <c r="D818" s="302">
        <v>74130992</v>
      </c>
      <c r="E818" s="302">
        <v>74130992</v>
      </c>
      <c r="F818" s="301" t="s">
        <v>4642</v>
      </c>
      <c r="G818" s="300" t="s">
        <v>3597</v>
      </c>
      <c r="H818" s="308" t="s">
        <v>3598</v>
      </c>
      <c r="I818" s="300" t="s">
        <v>74</v>
      </c>
      <c r="J818" s="300" t="s">
        <v>3599</v>
      </c>
      <c r="K818" s="300" t="s">
        <v>3600</v>
      </c>
      <c r="L818" s="300" t="s">
        <v>76</v>
      </c>
      <c r="M818" s="300" t="s">
        <v>76</v>
      </c>
      <c r="N818" s="304" t="s">
        <v>76</v>
      </c>
    </row>
    <row r="819" spans="1:14">
      <c r="A819" s="305">
        <v>991</v>
      </c>
      <c r="B819" s="16">
        <v>301</v>
      </c>
      <c r="C819" s="17" t="s">
        <v>64</v>
      </c>
      <c r="D819" s="306">
        <v>74352278</v>
      </c>
      <c r="E819" s="306">
        <v>74352278</v>
      </c>
      <c r="F819" s="17" t="s">
        <v>4650</v>
      </c>
      <c r="G819" s="16" t="s">
        <v>3597</v>
      </c>
      <c r="H819" s="35" t="s">
        <v>3598</v>
      </c>
      <c r="I819" s="16" t="s">
        <v>74</v>
      </c>
      <c r="J819" s="16" t="s">
        <v>3599</v>
      </c>
      <c r="K819" s="16" t="s">
        <v>3600</v>
      </c>
      <c r="L819" s="16" t="s">
        <v>671</v>
      </c>
      <c r="M819" s="16" t="s">
        <v>691</v>
      </c>
      <c r="N819" s="307" t="s">
        <v>692</v>
      </c>
    </row>
    <row r="820" spans="1:14">
      <c r="A820" s="299">
        <v>992</v>
      </c>
      <c r="B820" s="300">
        <v>301</v>
      </c>
      <c r="C820" s="301" t="s">
        <v>64</v>
      </c>
      <c r="D820" s="302">
        <v>74375389</v>
      </c>
      <c r="E820" s="302">
        <v>74375389</v>
      </c>
      <c r="F820" s="301" t="s">
        <v>4653</v>
      </c>
      <c r="G820" s="300" t="s">
        <v>3597</v>
      </c>
      <c r="H820" s="308" t="s">
        <v>3598</v>
      </c>
      <c r="I820" s="300" t="s">
        <v>74</v>
      </c>
      <c r="J820" s="300" t="s">
        <v>3599</v>
      </c>
      <c r="K820" s="300" t="s">
        <v>3600</v>
      </c>
      <c r="L820" s="300" t="s">
        <v>433</v>
      </c>
      <c r="M820" s="300" t="s">
        <v>496</v>
      </c>
      <c r="N820" s="304" t="s">
        <v>497</v>
      </c>
    </row>
    <row r="821" spans="1:14">
      <c r="A821" s="305">
        <v>993</v>
      </c>
      <c r="B821" s="16">
        <v>301</v>
      </c>
      <c r="C821" s="17" t="s">
        <v>64</v>
      </c>
      <c r="D821" s="306">
        <v>76141090</v>
      </c>
      <c r="E821" s="306">
        <v>76141090</v>
      </c>
      <c r="F821" s="17" t="s">
        <v>4658</v>
      </c>
      <c r="G821" s="16" t="s">
        <v>3597</v>
      </c>
      <c r="H821" s="35" t="s">
        <v>3598</v>
      </c>
      <c r="I821" s="16" t="s">
        <v>74</v>
      </c>
      <c r="J821" s="16" t="s">
        <v>3599</v>
      </c>
      <c r="K821" s="16" t="s">
        <v>3600</v>
      </c>
      <c r="L821" s="16" t="s">
        <v>463</v>
      </c>
      <c r="M821" s="16" t="s">
        <v>3902</v>
      </c>
      <c r="N821" s="307" t="s">
        <v>465</v>
      </c>
    </row>
    <row r="822" spans="1:14">
      <c r="A822" s="299">
        <v>994</v>
      </c>
      <c r="B822" s="300">
        <v>301</v>
      </c>
      <c r="C822" s="301" t="s">
        <v>64</v>
      </c>
      <c r="D822" s="302">
        <v>76229792</v>
      </c>
      <c r="E822" s="302">
        <v>76229792</v>
      </c>
      <c r="F822" s="301" t="s">
        <v>4662</v>
      </c>
      <c r="G822" s="300" t="s">
        <v>3597</v>
      </c>
      <c r="H822" s="308" t="s">
        <v>3598</v>
      </c>
      <c r="I822" s="300" t="s">
        <v>74</v>
      </c>
      <c r="J822" s="300" t="s">
        <v>3599</v>
      </c>
      <c r="K822" s="300" t="s">
        <v>3600</v>
      </c>
      <c r="L822" s="300" t="s">
        <v>463</v>
      </c>
      <c r="M822" s="300" t="s">
        <v>4664</v>
      </c>
      <c r="N822" s="304" t="s">
        <v>465</v>
      </c>
    </row>
    <row r="823" spans="1:14">
      <c r="A823" s="305">
        <v>995</v>
      </c>
      <c r="B823" s="16">
        <v>301</v>
      </c>
      <c r="C823" s="17" t="s">
        <v>64</v>
      </c>
      <c r="D823" s="306">
        <v>76229946</v>
      </c>
      <c r="E823" s="306">
        <v>76229946</v>
      </c>
      <c r="F823" s="17" t="s">
        <v>4667</v>
      </c>
      <c r="G823" s="16" t="s">
        <v>3597</v>
      </c>
      <c r="H823" s="35" t="s">
        <v>3598</v>
      </c>
      <c r="I823" s="16" t="s">
        <v>74</v>
      </c>
      <c r="J823" s="16" t="s">
        <v>3599</v>
      </c>
      <c r="K823" s="16" t="s">
        <v>3600</v>
      </c>
      <c r="L823" s="16" t="s">
        <v>433</v>
      </c>
      <c r="M823" s="16" t="s">
        <v>4668</v>
      </c>
      <c r="N823" s="307" t="s">
        <v>435</v>
      </c>
    </row>
    <row r="824" spans="1:14">
      <c r="A824" s="299">
        <v>996</v>
      </c>
      <c r="B824" s="300">
        <v>301</v>
      </c>
      <c r="C824" s="301" t="s">
        <v>64</v>
      </c>
      <c r="D824" s="302">
        <v>76285566</v>
      </c>
      <c r="E824" s="302">
        <v>76285566</v>
      </c>
      <c r="F824" s="301" t="s">
        <v>4672</v>
      </c>
      <c r="G824" s="300" t="s">
        <v>3597</v>
      </c>
      <c r="H824" s="308" t="s">
        <v>3598</v>
      </c>
      <c r="I824" s="300" t="s">
        <v>74</v>
      </c>
      <c r="J824" s="300" t="s">
        <v>3599</v>
      </c>
      <c r="K824" s="300" t="s">
        <v>3600</v>
      </c>
      <c r="L824" s="300" t="s">
        <v>76</v>
      </c>
      <c r="M824" s="300" t="s">
        <v>76</v>
      </c>
      <c r="N824" s="304" t="s">
        <v>76</v>
      </c>
    </row>
    <row r="825" spans="1:14">
      <c r="A825" s="305">
        <v>997</v>
      </c>
      <c r="B825" s="16">
        <v>301</v>
      </c>
      <c r="C825" s="17" t="s">
        <v>64</v>
      </c>
      <c r="D825" s="306">
        <v>76298556</v>
      </c>
      <c r="E825" s="306">
        <v>76298556</v>
      </c>
      <c r="F825" s="17" t="s">
        <v>4676</v>
      </c>
      <c r="G825" s="16" t="s">
        <v>3597</v>
      </c>
      <c r="H825" s="35" t="s">
        <v>3598</v>
      </c>
      <c r="I825" s="16" t="s">
        <v>74</v>
      </c>
      <c r="J825" s="16" t="s">
        <v>3599</v>
      </c>
      <c r="K825" s="16" t="s">
        <v>3600</v>
      </c>
      <c r="L825" s="16" t="s">
        <v>463</v>
      </c>
      <c r="M825" s="16" t="s">
        <v>3907</v>
      </c>
      <c r="N825" s="307" t="s">
        <v>465</v>
      </c>
    </row>
    <row r="826" spans="1:14">
      <c r="A826" s="299">
        <v>998</v>
      </c>
      <c r="B826" s="300">
        <v>301</v>
      </c>
      <c r="C826" s="301" t="s">
        <v>64</v>
      </c>
      <c r="D826" s="302">
        <v>76304916</v>
      </c>
      <c r="E826" s="302">
        <v>76304916</v>
      </c>
      <c r="F826" s="301" t="s">
        <v>4679</v>
      </c>
      <c r="G826" s="300" t="s">
        <v>3597</v>
      </c>
      <c r="H826" s="308" t="s">
        <v>3598</v>
      </c>
      <c r="I826" s="300" t="s">
        <v>74</v>
      </c>
      <c r="J826" s="300" t="s">
        <v>3599</v>
      </c>
      <c r="K826" s="300" t="s">
        <v>3600</v>
      </c>
      <c r="L826" s="300" t="s">
        <v>433</v>
      </c>
      <c r="M826" s="300" t="s">
        <v>434</v>
      </c>
      <c r="N826" s="304" t="s">
        <v>435</v>
      </c>
    </row>
    <row r="827" spans="1:14">
      <c r="A827" s="305">
        <v>999</v>
      </c>
      <c r="B827" s="16">
        <v>301</v>
      </c>
      <c r="C827" s="17" t="s">
        <v>64</v>
      </c>
      <c r="D827" s="306">
        <v>76324789</v>
      </c>
      <c r="E827" s="306">
        <v>76324789</v>
      </c>
      <c r="F827" s="17" t="s">
        <v>4683</v>
      </c>
      <c r="G827" s="16" t="s">
        <v>3597</v>
      </c>
      <c r="H827" s="35" t="s">
        <v>3598</v>
      </c>
      <c r="I827" s="16" t="s">
        <v>74</v>
      </c>
      <c r="J827" s="16" t="s">
        <v>3599</v>
      </c>
      <c r="K827" s="16" t="s">
        <v>3600</v>
      </c>
      <c r="L827" s="16" t="s">
        <v>463</v>
      </c>
      <c r="M827" s="16" t="s">
        <v>464</v>
      </c>
      <c r="N827" s="307" t="s">
        <v>465</v>
      </c>
    </row>
    <row r="828" spans="1:14">
      <c r="A828" s="299">
        <v>1001</v>
      </c>
      <c r="B828" s="300">
        <v>301</v>
      </c>
      <c r="C828" s="301" t="s">
        <v>64</v>
      </c>
      <c r="D828" s="302">
        <v>77132175</v>
      </c>
      <c r="E828" s="302">
        <v>77132175</v>
      </c>
      <c r="F828" s="301" t="s">
        <v>4686</v>
      </c>
      <c r="G828" s="300" t="s">
        <v>3597</v>
      </c>
      <c r="H828" s="308" t="s">
        <v>3598</v>
      </c>
      <c r="I828" s="300" t="s">
        <v>74</v>
      </c>
      <c r="J828" s="300" t="s">
        <v>3599</v>
      </c>
      <c r="K828" s="300" t="s">
        <v>3600</v>
      </c>
      <c r="L828" s="300" t="s">
        <v>421</v>
      </c>
      <c r="M828" s="300" t="s">
        <v>422</v>
      </c>
      <c r="N828" s="304" t="s">
        <v>423</v>
      </c>
    </row>
    <row r="829" spans="1:14">
      <c r="A829" s="305">
        <v>1002</v>
      </c>
      <c r="B829" s="16">
        <v>301</v>
      </c>
      <c r="C829" s="17" t="s">
        <v>64</v>
      </c>
      <c r="D829" s="306">
        <v>77155967</v>
      </c>
      <c r="E829" s="306">
        <v>77155967</v>
      </c>
      <c r="F829" s="17" t="s">
        <v>4691</v>
      </c>
      <c r="G829" s="16" t="s">
        <v>3597</v>
      </c>
      <c r="H829" s="35" t="s">
        <v>3598</v>
      </c>
      <c r="I829" s="16" t="s">
        <v>74</v>
      </c>
      <c r="J829" s="16" t="s">
        <v>3599</v>
      </c>
      <c r="K829" s="16" t="s">
        <v>3600</v>
      </c>
      <c r="L829" s="16" t="s">
        <v>421</v>
      </c>
      <c r="M829" s="16" t="s">
        <v>2300</v>
      </c>
      <c r="N829" s="307" t="s">
        <v>423</v>
      </c>
    </row>
    <row r="830" spans="1:14">
      <c r="A830" s="299">
        <v>1003</v>
      </c>
      <c r="B830" s="300">
        <v>301</v>
      </c>
      <c r="C830" s="301" t="s">
        <v>64</v>
      </c>
      <c r="D830" s="302">
        <v>77162360</v>
      </c>
      <c r="E830" s="302">
        <v>77162360</v>
      </c>
      <c r="F830" s="301" t="s">
        <v>4694</v>
      </c>
      <c r="G830" s="300" t="s">
        <v>3597</v>
      </c>
      <c r="H830" s="308" t="s">
        <v>3598</v>
      </c>
      <c r="I830" s="300" t="s">
        <v>74</v>
      </c>
      <c r="J830" s="300" t="s">
        <v>3599</v>
      </c>
      <c r="K830" s="300" t="s">
        <v>3600</v>
      </c>
      <c r="L830" s="300" t="s">
        <v>421</v>
      </c>
      <c r="M830" s="300" t="s">
        <v>2300</v>
      </c>
      <c r="N830" s="304" t="s">
        <v>423</v>
      </c>
    </row>
    <row r="831" spans="1:14">
      <c r="A831" s="305">
        <v>1004</v>
      </c>
      <c r="B831" s="16">
        <v>301</v>
      </c>
      <c r="C831" s="17" t="s">
        <v>64</v>
      </c>
      <c r="D831" s="306">
        <v>77164135</v>
      </c>
      <c r="E831" s="306">
        <v>77164135</v>
      </c>
      <c r="F831" s="17" t="s">
        <v>4697</v>
      </c>
      <c r="G831" s="16" t="s">
        <v>3597</v>
      </c>
      <c r="H831" s="35" t="s">
        <v>3598</v>
      </c>
      <c r="I831" s="16" t="s">
        <v>74</v>
      </c>
      <c r="J831" s="16" t="s">
        <v>3599</v>
      </c>
      <c r="K831" s="16" t="s">
        <v>3600</v>
      </c>
      <c r="L831" s="16" t="s">
        <v>478</v>
      </c>
      <c r="M831" s="16" t="s">
        <v>3976</v>
      </c>
      <c r="N831" s="307" t="s">
        <v>480</v>
      </c>
    </row>
    <row r="832" spans="1:14">
      <c r="A832" s="299">
        <v>1005</v>
      </c>
      <c r="B832" s="300">
        <v>301</v>
      </c>
      <c r="C832" s="301" t="s">
        <v>64</v>
      </c>
      <c r="D832" s="302">
        <v>77170913</v>
      </c>
      <c r="E832" s="302">
        <v>77170913</v>
      </c>
      <c r="F832" s="301" t="s">
        <v>4700</v>
      </c>
      <c r="G832" s="300" t="s">
        <v>3597</v>
      </c>
      <c r="H832" s="308" t="s">
        <v>3598</v>
      </c>
      <c r="I832" s="300" t="s">
        <v>74</v>
      </c>
      <c r="J832" s="300" t="s">
        <v>3599</v>
      </c>
      <c r="K832" s="300" t="s">
        <v>3600</v>
      </c>
      <c r="L832" s="300" t="s">
        <v>421</v>
      </c>
      <c r="M832" s="300" t="s">
        <v>3649</v>
      </c>
      <c r="N832" s="304" t="s">
        <v>545</v>
      </c>
    </row>
    <row r="833" spans="1:14">
      <c r="A833" s="305">
        <v>1006</v>
      </c>
      <c r="B833" s="16">
        <v>301</v>
      </c>
      <c r="C833" s="17" t="s">
        <v>64</v>
      </c>
      <c r="D833" s="306">
        <v>79130511</v>
      </c>
      <c r="E833" s="306">
        <v>79130511</v>
      </c>
      <c r="F833" s="17" t="s">
        <v>4704</v>
      </c>
      <c r="G833" s="16" t="s">
        <v>3597</v>
      </c>
      <c r="H833" s="35" t="s">
        <v>3598</v>
      </c>
      <c r="I833" s="16" t="s">
        <v>74</v>
      </c>
      <c r="J833" s="16" t="s">
        <v>3599</v>
      </c>
      <c r="K833" s="16" t="s">
        <v>3600</v>
      </c>
      <c r="L833" s="16" t="s">
        <v>76</v>
      </c>
      <c r="M833" s="16" t="s">
        <v>76</v>
      </c>
      <c r="N833" s="307" t="s">
        <v>76</v>
      </c>
    </row>
    <row r="834" spans="1:14">
      <c r="A834" s="299">
        <v>1007</v>
      </c>
      <c r="B834" s="300">
        <v>301</v>
      </c>
      <c r="C834" s="301" t="s">
        <v>64</v>
      </c>
      <c r="D834" s="302">
        <v>79134604</v>
      </c>
      <c r="E834" s="302">
        <v>79134604</v>
      </c>
      <c r="F834" s="301" t="s">
        <v>4708</v>
      </c>
      <c r="G834" s="300" t="s">
        <v>3597</v>
      </c>
      <c r="H834" s="308" t="s">
        <v>3598</v>
      </c>
      <c r="I834" s="300" t="s">
        <v>74</v>
      </c>
      <c r="J834" s="300" t="s">
        <v>3599</v>
      </c>
      <c r="K834" s="300" t="s">
        <v>3600</v>
      </c>
      <c r="L834" s="300" t="s">
        <v>76</v>
      </c>
      <c r="M834" s="300" t="s">
        <v>76</v>
      </c>
      <c r="N834" s="304" t="s">
        <v>76</v>
      </c>
    </row>
    <row r="835" spans="1:14">
      <c r="A835" s="305">
        <v>1009</v>
      </c>
      <c r="B835" s="16">
        <v>301</v>
      </c>
      <c r="C835" s="17" t="s">
        <v>64</v>
      </c>
      <c r="D835" s="306">
        <v>79216051</v>
      </c>
      <c r="E835" s="306">
        <v>79216051</v>
      </c>
      <c r="F835" s="17" t="s">
        <v>4713</v>
      </c>
      <c r="G835" s="16" t="s">
        <v>3597</v>
      </c>
      <c r="H835" s="35" t="s">
        <v>3598</v>
      </c>
      <c r="I835" s="16" t="s">
        <v>74</v>
      </c>
      <c r="J835" s="16" t="s">
        <v>3599</v>
      </c>
      <c r="K835" s="16" t="s">
        <v>3600</v>
      </c>
      <c r="L835" s="16" t="s">
        <v>76</v>
      </c>
      <c r="M835" s="16" t="s">
        <v>76</v>
      </c>
      <c r="N835" s="307" t="s">
        <v>76</v>
      </c>
    </row>
    <row r="836" spans="1:14">
      <c r="A836" s="299">
        <v>1010</v>
      </c>
      <c r="B836" s="300">
        <v>301</v>
      </c>
      <c r="C836" s="301" t="s">
        <v>64</v>
      </c>
      <c r="D836" s="302">
        <v>79220955</v>
      </c>
      <c r="E836" s="302">
        <v>79220955</v>
      </c>
      <c r="F836" s="301" t="s">
        <v>4718</v>
      </c>
      <c r="G836" s="300" t="s">
        <v>3597</v>
      </c>
      <c r="H836" s="308" t="s">
        <v>3598</v>
      </c>
      <c r="I836" s="300" t="s">
        <v>74</v>
      </c>
      <c r="J836" s="300" t="s">
        <v>3599</v>
      </c>
      <c r="K836" s="300" t="s">
        <v>3600</v>
      </c>
      <c r="L836" s="300" t="s">
        <v>671</v>
      </c>
      <c r="M836" s="300" t="s">
        <v>691</v>
      </c>
      <c r="N836" s="304" t="s">
        <v>692</v>
      </c>
    </row>
    <row r="837" spans="1:14">
      <c r="A837" s="305">
        <v>1011</v>
      </c>
      <c r="B837" s="16">
        <v>301</v>
      </c>
      <c r="C837" s="17" t="s">
        <v>64</v>
      </c>
      <c r="D837" s="306">
        <v>79842586</v>
      </c>
      <c r="E837" s="306">
        <v>79842586</v>
      </c>
      <c r="F837" s="17" t="s">
        <v>4721</v>
      </c>
      <c r="G837" s="16" t="s">
        <v>3597</v>
      </c>
      <c r="H837" s="35" t="s">
        <v>3598</v>
      </c>
      <c r="I837" s="16" t="s">
        <v>74</v>
      </c>
      <c r="J837" s="16" t="s">
        <v>3599</v>
      </c>
      <c r="K837" s="16" t="s">
        <v>3600</v>
      </c>
      <c r="L837" s="16" t="s">
        <v>76</v>
      </c>
      <c r="M837" s="16" t="s">
        <v>76</v>
      </c>
      <c r="N837" s="307" t="s">
        <v>76</v>
      </c>
    </row>
    <row r="838" spans="1:14">
      <c r="A838" s="299">
        <v>1012</v>
      </c>
      <c r="B838" s="300">
        <v>301</v>
      </c>
      <c r="C838" s="301" t="s">
        <v>64</v>
      </c>
      <c r="D838" s="302">
        <v>16797264</v>
      </c>
      <c r="E838" s="302">
        <v>16797264</v>
      </c>
      <c r="F838" s="301" t="s">
        <v>4725</v>
      </c>
      <c r="G838" s="300" t="s">
        <v>3597</v>
      </c>
      <c r="H838" s="308" t="s">
        <v>3598</v>
      </c>
      <c r="I838" s="300" t="s">
        <v>74</v>
      </c>
      <c r="J838" s="300" t="s">
        <v>3599</v>
      </c>
      <c r="K838" s="300" t="s">
        <v>3600</v>
      </c>
      <c r="L838" s="300" t="s">
        <v>433</v>
      </c>
      <c r="M838" s="300" t="s">
        <v>434</v>
      </c>
      <c r="N838" s="304" t="s">
        <v>435</v>
      </c>
    </row>
    <row r="839" spans="1:14">
      <c r="A839" s="305">
        <v>1013</v>
      </c>
      <c r="B839" s="16">
        <v>301</v>
      </c>
      <c r="C839" s="17" t="s">
        <v>64</v>
      </c>
      <c r="D839" s="306">
        <v>79222943</v>
      </c>
      <c r="E839" s="306">
        <v>79222943</v>
      </c>
      <c r="F839" s="17" t="s">
        <v>4730</v>
      </c>
      <c r="G839" s="16" t="s">
        <v>3597</v>
      </c>
      <c r="H839" s="35" t="s">
        <v>3598</v>
      </c>
      <c r="I839" s="16" t="s">
        <v>74</v>
      </c>
      <c r="J839" s="16" t="s">
        <v>3599</v>
      </c>
      <c r="K839" s="16" t="s">
        <v>3600</v>
      </c>
      <c r="L839" s="16" t="s">
        <v>76</v>
      </c>
      <c r="M839" s="16" t="s">
        <v>76</v>
      </c>
      <c r="N839" s="307" t="s">
        <v>76</v>
      </c>
    </row>
    <row r="840" spans="1:14">
      <c r="A840" s="299">
        <v>1014</v>
      </c>
      <c r="B840" s="300">
        <v>301</v>
      </c>
      <c r="C840" s="301" t="s">
        <v>64</v>
      </c>
      <c r="D840" s="302">
        <v>79318330</v>
      </c>
      <c r="E840" s="302">
        <v>79318330</v>
      </c>
      <c r="F840" s="301" t="s">
        <v>4733</v>
      </c>
      <c r="G840" s="300" t="s">
        <v>3597</v>
      </c>
      <c r="H840" s="308" t="s">
        <v>3598</v>
      </c>
      <c r="I840" s="300" t="s">
        <v>74</v>
      </c>
      <c r="J840" s="300" t="s">
        <v>3599</v>
      </c>
      <c r="K840" s="300" t="s">
        <v>3600</v>
      </c>
      <c r="L840" s="300" t="s">
        <v>76</v>
      </c>
      <c r="M840" s="300" t="s">
        <v>76</v>
      </c>
      <c r="N840" s="304" t="s">
        <v>76</v>
      </c>
    </row>
    <row r="841" spans="1:14">
      <c r="A841" s="305">
        <v>1016</v>
      </c>
      <c r="B841" s="16">
        <v>301</v>
      </c>
      <c r="C841" s="17" t="s">
        <v>64</v>
      </c>
      <c r="D841" s="306">
        <v>79494016</v>
      </c>
      <c r="E841" s="306">
        <v>79494016</v>
      </c>
      <c r="F841" s="17" t="s">
        <v>4738</v>
      </c>
      <c r="G841" s="16" t="s">
        <v>3597</v>
      </c>
      <c r="H841" s="35" t="s">
        <v>3598</v>
      </c>
      <c r="I841" s="16" t="s">
        <v>74</v>
      </c>
      <c r="J841" s="16" t="s">
        <v>3599</v>
      </c>
      <c r="K841" s="16" t="s">
        <v>3600</v>
      </c>
      <c r="L841" s="16" t="s">
        <v>76</v>
      </c>
      <c r="M841" s="16" t="s">
        <v>76</v>
      </c>
      <c r="N841" s="307" t="s">
        <v>76</v>
      </c>
    </row>
    <row r="842" spans="1:14">
      <c r="A842" s="299">
        <v>1017</v>
      </c>
      <c r="B842" s="300">
        <v>301</v>
      </c>
      <c r="C842" s="301" t="s">
        <v>64</v>
      </c>
      <c r="D842" s="302">
        <v>79501988</v>
      </c>
      <c r="E842" s="302">
        <v>79501988</v>
      </c>
      <c r="F842" s="301" t="s">
        <v>4742</v>
      </c>
      <c r="G842" s="300" t="s">
        <v>3597</v>
      </c>
      <c r="H842" s="308" t="s">
        <v>3598</v>
      </c>
      <c r="I842" s="300" t="s">
        <v>74</v>
      </c>
      <c r="J842" s="300" t="s">
        <v>3599</v>
      </c>
      <c r="K842" s="300" t="s">
        <v>3600</v>
      </c>
      <c r="L842" s="300" t="s">
        <v>145</v>
      </c>
      <c r="M842" s="300" t="s">
        <v>4743</v>
      </c>
      <c r="N842" s="304" t="s">
        <v>559</v>
      </c>
    </row>
    <row r="843" spans="1:14">
      <c r="A843" s="305">
        <v>1018</v>
      </c>
      <c r="B843" s="16">
        <v>301</v>
      </c>
      <c r="C843" s="17" t="s">
        <v>64</v>
      </c>
      <c r="D843" s="306">
        <v>79528422</v>
      </c>
      <c r="E843" s="306">
        <v>79528422</v>
      </c>
      <c r="F843" s="17" t="s">
        <v>4746</v>
      </c>
      <c r="G843" s="16" t="s">
        <v>3597</v>
      </c>
      <c r="H843" s="35" t="s">
        <v>3598</v>
      </c>
      <c r="I843" s="16" t="s">
        <v>74</v>
      </c>
      <c r="J843" s="16" t="s">
        <v>3599</v>
      </c>
      <c r="K843" s="16" t="s">
        <v>3600</v>
      </c>
      <c r="L843" s="16" t="s">
        <v>76</v>
      </c>
      <c r="M843" s="16" t="s">
        <v>76</v>
      </c>
      <c r="N843" s="307" t="s">
        <v>76</v>
      </c>
    </row>
    <row r="844" spans="1:14">
      <c r="A844" s="299">
        <v>1019</v>
      </c>
      <c r="B844" s="300">
        <v>301</v>
      </c>
      <c r="C844" s="301" t="s">
        <v>64</v>
      </c>
      <c r="D844" s="302">
        <v>79561882</v>
      </c>
      <c r="E844" s="302">
        <v>79561882</v>
      </c>
      <c r="F844" s="301" t="s">
        <v>4750</v>
      </c>
      <c r="G844" s="300" t="s">
        <v>3597</v>
      </c>
      <c r="H844" s="308" t="s">
        <v>3598</v>
      </c>
      <c r="I844" s="300" t="s">
        <v>74</v>
      </c>
      <c r="J844" s="300" t="s">
        <v>3599</v>
      </c>
      <c r="K844" s="300" t="s">
        <v>3600</v>
      </c>
      <c r="L844" s="300" t="s">
        <v>433</v>
      </c>
      <c r="M844" s="300" t="s">
        <v>496</v>
      </c>
      <c r="N844" s="304" t="s">
        <v>497</v>
      </c>
    </row>
    <row r="845" spans="1:14">
      <c r="A845" s="305">
        <v>1020</v>
      </c>
      <c r="B845" s="16">
        <v>301</v>
      </c>
      <c r="C845" s="17" t="s">
        <v>64</v>
      </c>
      <c r="D845" s="306">
        <v>79597800</v>
      </c>
      <c r="E845" s="306">
        <v>79597800</v>
      </c>
      <c r="F845" s="17" t="s">
        <v>4754</v>
      </c>
      <c r="G845" s="16" t="s">
        <v>3597</v>
      </c>
      <c r="H845" s="35" t="s">
        <v>3598</v>
      </c>
      <c r="I845" s="16" t="s">
        <v>74</v>
      </c>
      <c r="J845" s="16" t="s">
        <v>3599</v>
      </c>
      <c r="K845" s="16" t="s">
        <v>3600</v>
      </c>
      <c r="L845" s="16" t="s">
        <v>76</v>
      </c>
      <c r="M845" s="16" t="s">
        <v>76</v>
      </c>
      <c r="N845" s="307" t="s">
        <v>76</v>
      </c>
    </row>
    <row r="846" spans="1:14">
      <c r="A846" s="299">
        <v>1021</v>
      </c>
      <c r="B846" s="300">
        <v>301</v>
      </c>
      <c r="C846" s="301" t="s">
        <v>64</v>
      </c>
      <c r="D846" s="302">
        <v>79615298</v>
      </c>
      <c r="E846" s="302">
        <v>79615298</v>
      </c>
      <c r="F846" s="301" t="s">
        <v>4757</v>
      </c>
      <c r="G846" s="300" t="s">
        <v>3597</v>
      </c>
      <c r="H846" s="308" t="s">
        <v>3598</v>
      </c>
      <c r="I846" s="300" t="s">
        <v>74</v>
      </c>
      <c r="J846" s="300" t="s">
        <v>170</v>
      </c>
      <c r="K846" s="300" t="s">
        <v>723</v>
      </c>
      <c r="L846" s="300" t="s">
        <v>76</v>
      </c>
      <c r="M846" s="300" t="s">
        <v>76</v>
      </c>
      <c r="N846" s="304" t="s">
        <v>76</v>
      </c>
    </row>
    <row r="847" spans="1:14">
      <c r="A847" s="305">
        <v>1022</v>
      </c>
      <c r="B847" s="16">
        <v>301</v>
      </c>
      <c r="C847" s="17" t="s">
        <v>64</v>
      </c>
      <c r="D847" s="306">
        <v>79620391</v>
      </c>
      <c r="E847" s="306">
        <v>79620391</v>
      </c>
      <c r="F847" s="17" t="s">
        <v>4761</v>
      </c>
      <c r="G847" s="16" t="s">
        <v>3597</v>
      </c>
      <c r="H847" s="35" t="s">
        <v>3598</v>
      </c>
      <c r="I847" s="16" t="s">
        <v>74</v>
      </c>
      <c r="J847" s="16" t="s">
        <v>3599</v>
      </c>
      <c r="K847" s="16" t="s">
        <v>3600</v>
      </c>
      <c r="L847" s="16" t="s">
        <v>433</v>
      </c>
      <c r="M847" s="16" t="s">
        <v>662</v>
      </c>
      <c r="N847" s="307" t="s">
        <v>663</v>
      </c>
    </row>
    <row r="848" spans="1:14">
      <c r="A848" s="299">
        <v>1023</v>
      </c>
      <c r="B848" s="300">
        <v>301</v>
      </c>
      <c r="C848" s="301" t="s">
        <v>64</v>
      </c>
      <c r="D848" s="302">
        <v>79663458</v>
      </c>
      <c r="E848" s="302">
        <v>79663458</v>
      </c>
      <c r="F848" s="301" t="s">
        <v>4765</v>
      </c>
      <c r="G848" s="300" t="s">
        <v>3597</v>
      </c>
      <c r="H848" s="308" t="s">
        <v>3598</v>
      </c>
      <c r="I848" s="300" t="s">
        <v>74</v>
      </c>
      <c r="J848" s="300" t="s">
        <v>3599</v>
      </c>
      <c r="K848" s="300" t="s">
        <v>3600</v>
      </c>
      <c r="L848" s="300" t="s">
        <v>433</v>
      </c>
      <c r="M848" s="300" t="s">
        <v>662</v>
      </c>
      <c r="N848" s="304" t="s">
        <v>663</v>
      </c>
    </row>
    <row r="849" spans="1:14">
      <c r="A849" s="305">
        <v>1024</v>
      </c>
      <c r="B849" s="16">
        <v>301</v>
      </c>
      <c r="C849" s="17" t="s">
        <v>64</v>
      </c>
      <c r="D849" s="306">
        <v>79705745</v>
      </c>
      <c r="E849" s="306">
        <v>79705745</v>
      </c>
      <c r="F849" s="17" t="s">
        <v>4768</v>
      </c>
      <c r="G849" s="16" t="s">
        <v>3597</v>
      </c>
      <c r="H849" s="35" t="s">
        <v>3598</v>
      </c>
      <c r="I849" s="16" t="s">
        <v>74</v>
      </c>
      <c r="J849" s="16" t="s">
        <v>3599</v>
      </c>
      <c r="K849" s="16" t="s">
        <v>3600</v>
      </c>
      <c r="L849" s="16" t="s">
        <v>76</v>
      </c>
      <c r="M849" s="16" t="s">
        <v>76</v>
      </c>
      <c r="N849" s="307" t="s">
        <v>76</v>
      </c>
    </row>
    <row r="850" spans="1:14">
      <c r="A850" s="299">
        <v>1025</v>
      </c>
      <c r="B850" s="300">
        <v>301</v>
      </c>
      <c r="C850" s="301" t="s">
        <v>64</v>
      </c>
      <c r="D850" s="302">
        <v>79712092</v>
      </c>
      <c r="E850" s="302">
        <v>79712092</v>
      </c>
      <c r="F850" s="301" t="s">
        <v>4772</v>
      </c>
      <c r="G850" s="300" t="s">
        <v>3597</v>
      </c>
      <c r="H850" s="308" t="s">
        <v>3598</v>
      </c>
      <c r="I850" s="300" t="s">
        <v>74</v>
      </c>
      <c r="J850" s="300" t="s">
        <v>3599</v>
      </c>
      <c r="K850" s="300" t="s">
        <v>3600</v>
      </c>
      <c r="L850" s="300" t="s">
        <v>76</v>
      </c>
      <c r="M850" s="300" t="s">
        <v>76</v>
      </c>
      <c r="N850" s="304" t="s">
        <v>76</v>
      </c>
    </row>
    <row r="851" spans="1:14">
      <c r="A851" s="305">
        <v>1026</v>
      </c>
      <c r="B851" s="16">
        <v>301</v>
      </c>
      <c r="C851" s="17" t="s">
        <v>64</v>
      </c>
      <c r="D851" s="306">
        <v>79722770</v>
      </c>
      <c r="E851" s="306">
        <v>79722770</v>
      </c>
      <c r="F851" s="17" t="s">
        <v>4776</v>
      </c>
      <c r="G851" s="16" t="s">
        <v>3597</v>
      </c>
      <c r="H851" s="35" t="s">
        <v>3598</v>
      </c>
      <c r="I851" s="16" t="s">
        <v>74</v>
      </c>
      <c r="J851" s="16" t="s">
        <v>3599</v>
      </c>
      <c r="K851" s="16" t="s">
        <v>3600</v>
      </c>
      <c r="L851" s="16" t="s">
        <v>339</v>
      </c>
      <c r="M851" s="16" t="s">
        <v>340</v>
      </c>
      <c r="N851" s="307" t="s">
        <v>341</v>
      </c>
    </row>
    <row r="852" spans="1:14">
      <c r="A852" s="299">
        <v>1027</v>
      </c>
      <c r="B852" s="300">
        <v>301</v>
      </c>
      <c r="C852" s="301" t="s">
        <v>64</v>
      </c>
      <c r="D852" s="302">
        <v>79737176</v>
      </c>
      <c r="E852" s="302">
        <v>79737176</v>
      </c>
      <c r="F852" s="301" t="s">
        <v>4780</v>
      </c>
      <c r="G852" s="300" t="s">
        <v>3597</v>
      </c>
      <c r="H852" s="308" t="s">
        <v>3598</v>
      </c>
      <c r="I852" s="300" t="s">
        <v>74</v>
      </c>
      <c r="J852" s="300" t="s">
        <v>3599</v>
      </c>
      <c r="K852" s="300" t="s">
        <v>3600</v>
      </c>
      <c r="L852" s="300" t="s">
        <v>76</v>
      </c>
      <c r="M852" s="300" t="s">
        <v>76</v>
      </c>
      <c r="N852" s="304" t="s">
        <v>76</v>
      </c>
    </row>
    <row r="853" spans="1:14">
      <c r="A853" s="305">
        <v>1028</v>
      </c>
      <c r="B853" s="16">
        <v>301</v>
      </c>
      <c r="C853" s="17" t="s">
        <v>64</v>
      </c>
      <c r="D853" s="306">
        <v>79745424</v>
      </c>
      <c r="E853" s="306">
        <v>79745424</v>
      </c>
      <c r="F853" s="17" t="s">
        <v>4785</v>
      </c>
      <c r="G853" s="16" t="s">
        <v>3597</v>
      </c>
      <c r="H853" s="35" t="s">
        <v>3598</v>
      </c>
      <c r="I853" s="16" t="s">
        <v>74</v>
      </c>
      <c r="J853" s="16" t="s">
        <v>3599</v>
      </c>
      <c r="K853" s="16" t="s">
        <v>3600</v>
      </c>
      <c r="L853" s="16" t="s">
        <v>76</v>
      </c>
      <c r="M853" s="16" t="s">
        <v>76</v>
      </c>
      <c r="N853" s="307" t="s">
        <v>76</v>
      </c>
    </row>
    <row r="854" spans="1:14">
      <c r="A854" s="299">
        <v>1029</v>
      </c>
      <c r="B854" s="300">
        <v>301</v>
      </c>
      <c r="C854" s="301" t="s">
        <v>112</v>
      </c>
      <c r="D854" s="302">
        <v>1143836958</v>
      </c>
      <c r="E854" s="302">
        <v>1143836958</v>
      </c>
      <c r="F854" s="301" t="s">
        <v>4789</v>
      </c>
      <c r="G854" s="300" t="s">
        <v>3597</v>
      </c>
      <c r="H854" s="308" t="s">
        <v>3598</v>
      </c>
      <c r="I854" s="300" t="s">
        <v>74</v>
      </c>
      <c r="J854" s="300" t="s">
        <v>170</v>
      </c>
      <c r="K854" s="300" t="s">
        <v>293</v>
      </c>
      <c r="L854" s="300" t="s">
        <v>76</v>
      </c>
      <c r="M854" s="300" t="s">
        <v>76</v>
      </c>
      <c r="N854" s="304" t="s">
        <v>76</v>
      </c>
    </row>
    <row r="855" spans="1:14">
      <c r="A855" s="305">
        <v>1030</v>
      </c>
      <c r="B855" s="16">
        <v>301</v>
      </c>
      <c r="C855" s="17" t="s">
        <v>64</v>
      </c>
      <c r="D855" s="306">
        <v>79769491</v>
      </c>
      <c r="E855" s="306">
        <v>79769491</v>
      </c>
      <c r="F855" s="17" t="s">
        <v>4793</v>
      </c>
      <c r="G855" s="16" t="s">
        <v>3597</v>
      </c>
      <c r="H855" s="35" t="s">
        <v>3598</v>
      </c>
      <c r="I855" s="16" t="s">
        <v>74</v>
      </c>
      <c r="J855" s="16" t="s">
        <v>3599</v>
      </c>
      <c r="K855" s="16" t="s">
        <v>3600</v>
      </c>
      <c r="L855" s="16" t="s">
        <v>76</v>
      </c>
      <c r="M855" s="16" t="s">
        <v>76</v>
      </c>
      <c r="N855" s="307" t="s">
        <v>76</v>
      </c>
    </row>
    <row r="856" spans="1:14">
      <c r="A856" s="299">
        <v>1031</v>
      </c>
      <c r="B856" s="300">
        <v>301</v>
      </c>
      <c r="C856" s="301" t="s">
        <v>64</v>
      </c>
      <c r="D856" s="302">
        <v>79769511</v>
      </c>
      <c r="E856" s="302">
        <v>79769511</v>
      </c>
      <c r="F856" s="301" t="s">
        <v>4797</v>
      </c>
      <c r="G856" s="300" t="s">
        <v>3597</v>
      </c>
      <c r="H856" s="308" t="s">
        <v>3598</v>
      </c>
      <c r="I856" s="300" t="s">
        <v>74</v>
      </c>
      <c r="J856" s="300" t="s">
        <v>3599</v>
      </c>
      <c r="K856" s="300" t="s">
        <v>3600</v>
      </c>
      <c r="L856" s="300" t="s">
        <v>76</v>
      </c>
      <c r="M856" s="300" t="s">
        <v>76</v>
      </c>
      <c r="N856" s="304" t="s">
        <v>76</v>
      </c>
    </row>
    <row r="857" spans="1:14">
      <c r="A857" s="305">
        <v>1032</v>
      </c>
      <c r="B857" s="16">
        <v>301</v>
      </c>
      <c r="C857" s="17" t="s">
        <v>64</v>
      </c>
      <c r="D857" s="306">
        <v>79769597</v>
      </c>
      <c r="E857" s="306">
        <v>79769597</v>
      </c>
      <c r="F857" s="17" t="s">
        <v>4801</v>
      </c>
      <c r="G857" s="16" t="s">
        <v>3597</v>
      </c>
      <c r="H857" s="35" t="s">
        <v>3598</v>
      </c>
      <c r="I857" s="16" t="s">
        <v>74</v>
      </c>
      <c r="J857" s="16" t="s">
        <v>3599</v>
      </c>
      <c r="K857" s="16" t="s">
        <v>3600</v>
      </c>
      <c r="L857" s="16" t="s">
        <v>76</v>
      </c>
      <c r="M857" s="16" t="s">
        <v>76</v>
      </c>
      <c r="N857" s="307" t="s">
        <v>76</v>
      </c>
    </row>
    <row r="858" spans="1:14">
      <c r="A858" s="299">
        <v>1033</v>
      </c>
      <c r="B858" s="300">
        <v>301</v>
      </c>
      <c r="C858" s="301" t="s">
        <v>64</v>
      </c>
      <c r="D858" s="302">
        <v>79803204</v>
      </c>
      <c r="E858" s="302">
        <v>79803204</v>
      </c>
      <c r="F858" s="301" t="s">
        <v>4805</v>
      </c>
      <c r="G858" s="300" t="s">
        <v>3597</v>
      </c>
      <c r="H858" s="308" t="s">
        <v>3598</v>
      </c>
      <c r="I858" s="300" t="s">
        <v>74</v>
      </c>
      <c r="J858" s="300" t="s">
        <v>3599</v>
      </c>
      <c r="K858" s="300" t="s">
        <v>3600</v>
      </c>
      <c r="L858" s="300" t="s">
        <v>76</v>
      </c>
      <c r="M858" s="300" t="s">
        <v>76</v>
      </c>
      <c r="N858" s="304" t="s">
        <v>76</v>
      </c>
    </row>
    <row r="859" spans="1:14">
      <c r="A859" s="305">
        <v>1034</v>
      </c>
      <c r="B859" s="16">
        <v>301</v>
      </c>
      <c r="C859" s="17" t="s">
        <v>64</v>
      </c>
      <c r="D859" s="306">
        <v>79811416</v>
      </c>
      <c r="E859" s="306">
        <v>79811416</v>
      </c>
      <c r="F859" s="17" t="s">
        <v>4809</v>
      </c>
      <c r="G859" s="16" t="s">
        <v>3597</v>
      </c>
      <c r="H859" s="35" t="s">
        <v>3598</v>
      </c>
      <c r="I859" s="16" t="s">
        <v>74</v>
      </c>
      <c r="J859" s="16" t="s">
        <v>3599</v>
      </c>
      <c r="K859" s="16" t="s">
        <v>3600</v>
      </c>
      <c r="L859" s="16" t="s">
        <v>76</v>
      </c>
      <c r="M859" s="16" t="s">
        <v>76</v>
      </c>
      <c r="N859" s="307" t="s">
        <v>76</v>
      </c>
    </row>
    <row r="860" spans="1:14">
      <c r="A860" s="299">
        <v>1035</v>
      </c>
      <c r="B860" s="300">
        <v>301</v>
      </c>
      <c r="C860" s="301" t="s">
        <v>64</v>
      </c>
      <c r="D860" s="302">
        <v>79831058</v>
      </c>
      <c r="E860" s="302">
        <v>79831058</v>
      </c>
      <c r="F860" s="301" t="s">
        <v>4813</v>
      </c>
      <c r="G860" s="300" t="s">
        <v>3597</v>
      </c>
      <c r="H860" s="308" t="s">
        <v>3598</v>
      </c>
      <c r="I860" s="300" t="s">
        <v>74</v>
      </c>
      <c r="J860" s="300" t="s">
        <v>3599</v>
      </c>
      <c r="K860" s="300" t="s">
        <v>3600</v>
      </c>
      <c r="L860" s="300" t="s">
        <v>478</v>
      </c>
      <c r="M860" s="300" t="s">
        <v>479</v>
      </c>
      <c r="N860" s="304" t="s">
        <v>480</v>
      </c>
    </row>
    <row r="861" spans="1:14">
      <c r="A861" s="305">
        <v>1036</v>
      </c>
      <c r="B861" s="16">
        <v>301</v>
      </c>
      <c r="C861" s="17" t="s">
        <v>64</v>
      </c>
      <c r="D861" s="306">
        <v>79849678</v>
      </c>
      <c r="E861" s="306">
        <v>79849678</v>
      </c>
      <c r="F861" s="17" t="s">
        <v>4817</v>
      </c>
      <c r="G861" s="16" t="s">
        <v>3597</v>
      </c>
      <c r="H861" s="35" t="s">
        <v>3598</v>
      </c>
      <c r="I861" s="16" t="s">
        <v>74</v>
      </c>
      <c r="J861" s="16" t="s">
        <v>3599</v>
      </c>
      <c r="K861" s="16" t="s">
        <v>3600</v>
      </c>
      <c r="L861" s="16" t="s">
        <v>76</v>
      </c>
      <c r="M861" s="16" t="s">
        <v>76</v>
      </c>
      <c r="N861" s="307" t="s">
        <v>76</v>
      </c>
    </row>
    <row r="862" spans="1:14">
      <c r="A862" s="299">
        <v>1037</v>
      </c>
      <c r="B862" s="300">
        <v>301</v>
      </c>
      <c r="C862" s="301" t="s">
        <v>64</v>
      </c>
      <c r="D862" s="302">
        <v>79863413</v>
      </c>
      <c r="E862" s="302">
        <v>79863413</v>
      </c>
      <c r="F862" s="301" t="s">
        <v>4820</v>
      </c>
      <c r="G862" s="300" t="s">
        <v>3597</v>
      </c>
      <c r="H862" s="308" t="s">
        <v>3598</v>
      </c>
      <c r="I862" s="300" t="s">
        <v>74</v>
      </c>
      <c r="J862" s="300" t="s">
        <v>3599</v>
      </c>
      <c r="K862" s="300" t="s">
        <v>3600</v>
      </c>
      <c r="L862" s="300" t="s">
        <v>76</v>
      </c>
      <c r="M862" s="300" t="s">
        <v>76</v>
      </c>
      <c r="N862" s="304" t="s">
        <v>76</v>
      </c>
    </row>
    <row r="863" spans="1:14">
      <c r="A863" s="305">
        <v>1038</v>
      </c>
      <c r="B863" s="16">
        <v>301</v>
      </c>
      <c r="C863" s="17" t="s">
        <v>64</v>
      </c>
      <c r="D863" s="306">
        <v>79892911</v>
      </c>
      <c r="E863" s="306">
        <v>79892911</v>
      </c>
      <c r="F863" s="17" t="s">
        <v>4824</v>
      </c>
      <c r="G863" s="16" t="s">
        <v>3597</v>
      </c>
      <c r="H863" s="35" t="s">
        <v>3598</v>
      </c>
      <c r="I863" s="16" t="s">
        <v>74</v>
      </c>
      <c r="J863" s="16" t="s">
        <v>3599</v>
      </c>
      <c r="K863" s="16" t="s">
        <v>3600</v>
      </c>
      <c r="L863" s="16" t="s">
        <v>76</v>
      </c>
      <c r="M863" s="16" t="s">
        <v>76</v>
      </c>
      <c r="N863" s="307" t="s">
        <v>76</v>
      </c>
    </row>
    <row r="864" spans="1:14">
      <c r="A864" s="299">
        <v>1039</v>
      </c>
      <c r="B864" s="300">
        <v>301</v>
      </c>
      <c r="C864" s="301" t="s">
        <v>64</v>
      </c>
      <c r="D864" s="302">
        <v>79894233</v>
      </c>
      <c r="E864" s="302">
        <v>79894233</v>
      </c>
      <c r="F864" s="301" t="s">
        <v>4828</v>
      </c>
      <c r="G864" s="300" t="s">
        <v>3597</v>
      </c>
      <c r="H864" s="308" t="s">
        <v>3598</v>
      </c>
      <c r="I864" s="300" t="s">
        <v>74</v>
      </c>
      <c r="J864" s="300" t="s">
        <v>3599</v>
      </c>
      <c r="K864" s="300" t="s">
        <v>3600</v>
      </c>
      <c r="L864" s="300" t="s">
        <v>433</v>
      </c>
      <c r="M864" s="300" t="s">
        <v>662</v>
      </c>
      <c r="N864" s="304" t="s">
        <v>663</v>
      </c>
    </row>
    <row r="865" spans="1:14">
      <c r="A865" s="305">
        <v>1040</v>
      </c>
      <c r="B865" s="16">
        <v>301</v>
      </c>
      <c r="C865" s="17" t="s">
        <v>64</v>
      </c>
      <c r="D865" s="306">
        <v>79895299</v>
      </c>
      <c r="E865" s="306">
        <v>79895299</v>
      </c>
      <c r="F865" s="17" t="s">
        <v>4831</v>
      </c>
      <c r="G865" s="16" t="s">
        <v>3597</v>
      </c>
      <c r="H865" s="35" t="s">
        <v>3598</v>
      </c>
      <c r="I865" s="16" t="s">
        <v>74</v>
      </c>
      <c r="J865" s="16" t="s">
        <v>3599</v>
      </c>
      <c r="K865" s="16" t="s">
        <v>3600</v>
      </c>
      <c r="L865" s="16" t="s">
        <v>76</v>
      </c>
      <c r="M865" s="16" t="s">
        <v>76</v>
      </c>
      <c r="N865" s="307" t="s">
        <v>76</v>
      </c>
    </row>
    <row r="866" spans="1:14">
      <c r="A866" s="299">
        <v>1041</v>
      </c>
      <c r="B866" s="300">
        <v>301</v>
      </c>
      <c r="C866" s="301" t="s">
        <v>64</v>
      </c>
      <c r="D866" s="302">
        <v>79914686</v>
      </c>
      <c r="E866" s="302">
        <v>79914686</v>
      </c>
      <c r="F866" s="301" t="s">
        <v>4835</v>
      </c>
      <c r="G866" s="300" t="s">
        <v>3597</v>
      </c>
      <c r="H866" s="308" t="s">
        <v>3598</v>
      </c>
      <c r="I866" s="300" t="s">
        <v>74</v>
      </c>
      <c r="J866" s="300" t="s">
        <v>3599</v>
      </c>
      <c r="K866" s="300" t="s">
        <v>3600</v>
      </c>
      <c r="L866" s="300" t="s">
        <v>76</v>
      </c>
      <c r="M866" s="300" t="s">
        <v>76</v>
      </c>
      <c r="N866" s="304" t="s">
        <v>76</v>
      </c>
    </row>
    <row r="867" spans="1:14">
      <c r="A867" s="305">
        <v>1042</v>
      </c>
      <c r="B867" s="16">
        <v>301</v>
      </c>
      <c r="C867" s="17" t="s">
        <v>64</v>
      </c>
      <c r="D867" s="306">
        <v>79920865</v>
      </c>
      <c r="E867" s="306">
        <v>79920865</v>
      </c>
      <c r="F867" s="17" t="s">
        <v>4838</v>
      </c>
      <c r="G867" s="16" t="s">
        <v>3597</v>
      </c>
      <c r="H867" s="35" t="s">
        <v>3598</v>
      </c>
      <c r="I867" s="16" t="s">
        <v>74</v>
      </c>
      <c r="J867" s="16" t="s">
        <v>3599</v>
      </c>
      <c r="K867" s="16" t="s">
        <v>3600</v>
      </c>
      <c r="L867" s="16" t="s">
        <v>1359</v>
      </c>
      <c r="M867" s="16" t="s">
        <v>4839</v>
      </c>
      <c r="N867" s="307" t="s">
        <v>1951</v>
      </c>
    </row>
    <row r="868" spans="1:14">
      <c r="A868" s="299">
        <v>1043</v>
      </c>
      <c r="B868" s="300">
        <v>301</v>
      </c>
      <c r="C868" s="301" t="s">
        <v>64</v>
      </c>
      <c r="D868" s="302">
        <v>79976454</v>
      </c>
      <c r="E868" s="302">
        <v>79976454</v>
      </c>
      <c r="F868" s="301" t="s">
        <v>4842</v>
      </c>
      <c r="G868" s="300" t="s">
        <v>3597</v>
      </c>
      <c r="H868" s="308" t="s">
        <v>3598</v>
      </c>
      <c r="I868" s="300" t="s">
        <v>74</v>
      </c>
      <c r="J868" s="300" t="s">
        <v>3599</v>
      </c>
      <c r="K868" s="300" t="s">
        <v>3600</v>
      </c>
      <c r="L868" s="300" t="s">
        <v>671</v>
      </c>
      <c r="M868" s="300" t="s">
        <v>691</v>
      </c>
      <c r="N868" s="304" t="s">
        <v>692</v>
      </c>
    </row>
    <row r="869" spans="1:14">
      <c r="A869" s="305">
        <v>1044</v>
      </c>
      <c r="B869" s="16">
        <v>301</v>
      </c>
      <c r="C869" s="17" t="s">
        <v>64</v>
      </c>
      <c r="D869" s="306">
        <v>1148707089</v>
      </c>
      <c r="E869" s="306">
        <v>1148707089</v>
      </c>
      <c r="F869" s="17" t="s">
        <v>4845</v>
      </c>
      <c r="G869" s="16" t="s">
        <v>3597</v>
      </c>
      <c r="H869" s="35" t="s">
        <v>3598</v>
      </c>
      <c r="I869" s="16" t="s">
        <v>74</v>
      </c>
      <c r="J869" s="16" t="s">
        <v>3599</v>
      </c>
      <c r="K869" s="16" t="s">
        <v>3600</v>
      </c>
      <c r="L869" s="16" t="s">
        <v>76</v>
      </c>
      <c r="M869" s="16" t="s">
        <v>76</v>
      </c>
      <c r="N869" s="307" t="s">
        <v>76</v>
      </c>
    </row>
    <row r="870" spans="1:14">
      <c r="A870" s="299">
        <v>1045</v>
      </c>
      <c r="B870" s="300">
        <v>301</v>
      </c>
      <c r="C870" s="301" t="s">
        <v>64</v>
      </c>
      <c r="D870" s="302">
        <v>80000233</v>
      </c>
      <c r="E870" s="302">
        <v>80000233</v>
      </c>
      <c r="F870" s="301" t="s">
        <v>4850</v>
      </c>
      <c r="G870" s="300" t="s">
        <v>3597</v>
      </c>
      <c r="H870" s="308" t="s">
        <v>3598</v>
      </c>
      <c r="I870" s="300" t="s">
        <v>74</v>
      </c>
      <c r="J870" s="300" t="s">
        <v>3599</v>
      </c>
      <c r="K870" s="300" t="s">
        <v>3600</v>
      </c>
      <c r="L870" s="300" t="s">
        <v>76</v>
      </c>
      <c r="M870" s="300" t="s">
        <v>76</v>
      </c>
      <c r="N870" s="304" t="s">
        <v>76</v>
      </c>
    </row>
    <row r="871" spans="1:14">
      <c r="A871" s="305">
        <v>1046</v>
      </c>
      <c r="B871" s="16">
        <v>301</v>
      </c>
      <c r="C871" s="17" t="s">
        <v>64</v>
      </c>
      <c r="D871" s="306">
        <v>80007669</v>
      </c>
      <c r="E871" s="306">
        <v>80007669</v>
      </c>
      <c r="F871" s="17" t="s">
        <v>4855</v>
      </c>
      <c r="G871" s="16" t="s">
        <v>3597</v>
      </c>
      <c r="H871" s="35" t="s">
        <v>3598</v>
      </c>
      <c r="I871" s="16" t="s">
        <v>74</v>
      </c>
      <c r="J871" s="16" t="s">
        <v>3599</v>
      </c>
      <c r="K871" s="16" t="s">
        <v>3600</v>
      </c>
      <c r="L871" s="16" t="s">
        <v>421</v>
      </c>
      <c r="M871" s="16" t="s">
        <v>2300</v>
      </c>
      <c r="N871" s="307" t="s">
        <v>423</v>
      </c>
    </row>
    <row r="872" spans="1:14">
      <c r="A872" s="299">
        <v>1047</v>
      </c>
      <c r="B872" s="300">
        <v>301</v>
      </c>
      <c r="C872" s="301" t="s">
        <v>64</v>
      </c>
      <c r="D872" s="302">
        <v>80008456</v>
      </c>
      <c r="E872" s="302">
        <v>80008456</v>
      </c>
      <c r="F872" s="301" t="s">
        <v>4858</v>
      </c>
      <c r="G872" s="300" t="s">
        <v>3597</v>
      </c>
      <c r="H872" s="308" t="s">
        <v>3598</v>
      </c>
      <c r="I872" s="300" t="s">
        <v>74</v>
      </c>
      <c r="J872" s="300" t="s">
        <v>3599</v>
      </c>
      <c r="K872" s="300" t="s">
        <v>3600</v>
      </c>
      <c r="L872" s="300" t="s">
        <v>76</v>
      </c>
      <c r="M872" s="300" t="s">
        <v>76</v>
      </c>
      <c r="N872" s="304" t="s">
        <v>76</v>
      </c>
    </row>
    <row r="873" spans="1:14">
      <c r="A873" s="305">
        <v>1048</v>
      </c>
      <c r="B873" s="16">
        <v>301</v>
      </c>
      <c r="C873" s="17" t="s">
        <v>64</v>
      </c>
      <c r="D873" s="306">
        <v>1110527048</v>
      </c>
      <c r="E873" s="306">
        <v>1110527048</v>
      </c>
      <c r="F873" s="17" t="s">
        <v>4862</v>
      </c>
      <c r="G873" s="16" t="s">
        <v>3597</v>
      </c>
      <c r="H873" s="35" t="s">
        <v>3598</v>
      </c>
      <c r="I873" s="16" t="s">
        <v>74</v>
      </c>
      <c r="J873" s="16" t="s">
        <v>3599</v>
      </c>
      <c r="K873" s="16" t="s">
        <v>3600</v>
      </c>
      <c r="L873" s="16" t="s">
        <v>76</v>
      </c>
      <c r="M873" s="16" t="s">
        <v>76</v>
      </c>
      <c r="N873" s="307" t="s">
        <v>76</v>
      </c>
    </row>
    <row r="874" spans="1:14">
      <c r="A874" s="299">
        <v>1049</v>
      </c>
      <c r="B874" s="300">
        <v>301</v>
      </c>
      <c r="C874" s="301" t="s">
        <v>64</v>
      </c>
      <c r="D874" s="302">
        <v>80035679</v>
      </c>
      <c r="E874" s="302">
        <v>80035679</v>
      </c>
      <c r="F874" s="301" t="s">
        <v>4867</v>
      </c>
      <c r="G874" s="300" t="s">
        <v>3597</v>
      </c>
      <c r="H874" s="308" t="s">
        <v>3598</v>
      </c>
      <c r="I874" s="300" t="s">
        <v>74</v>
      </c>
      <c r="J874" s="300" t="s">
        <v>3599</v>
      </c>
      <c r="K874" s="300" t="s">
        <v>3600</v>
      </c>
      <c r="L874" s="300" t="s">
        <v>671</v>
      </c>
      <c r="M874" s="300" t="s">
        <v>4243</v>
      </c>
      <c r="N874" s="304" t="s">
        <v>692</v>
      </c>
    </row>
    <row r="875" spans="1:14">
      <c r="A875" s="305">
        <v>1050</v>
      </c>
      <c r="B875" s="16">
        <v>301</v>
      </c>
      <c r="C875" s="17" t="s">
        <v>64</v>
      </c>
      <c r="D875" s="306">
        <v>80053602</v>
      </c>
      <c r="E875" s="306">
        <v>80053602</v>
      </c>
      <c r="F875" s="17" t="s">
        <v>4872</v>
      </c>
      <c r="G875" s="16" t="s">
        <v>3597</v>
      </c>
      <c r="H875" s="35" t="s">
        <v>3598</v>
      </c>
      <c r="I875" s="16" t="s">
        <v>74</v>
      </c>
      <c r="J875" s="16" t="s">
        <v>3599</v>
      </c>
      <c r="K875" s="16" t="s">
        <v>3600</v>
      </c>
      <c r="L875" s="16" t="s">
        <v>671</v>
      </c>
      <c r="M875" s="16" t="s">
        <v>691</v>
      </c>
      <c r="N875" s="307" t="s">
        <v>692</v>
      </c>
    </row>
    <row r="876" spans="1:14">
      <c r="A876" s="299">
        <v>1051</v>
      </c>
      <c r="B876" s="300">
        <v>301</v>
      </c>
      <c r="C876" s="301" t="s">
        <v>64</v>
      </c>
      <c r="D876" s="302">
        <v>80067832</v>
      </c>
      <c r="E876" s="302">
        <v>80067832</v>
      </c>
      <c r="F876" s="301" t="s">
        <v>4877</v>
      </c>
      <c r="G876" s="300" t="s">
        <v>3597</v>
      </c>
      <c r="H876" s="308" t="s">
        <v>3598</v>
      </c>
      <c r="I876" s="300" t="s">
        <v>74</v>
      </c>
      <c r="J876" s="300" t="s">
        <v>3599</v>
      </c>
      <c r="K876" s="300" t="s">
        <v>3600</v>
      </c>
      <c r="L876" s="300" t="s">
        <v>76</v>
      </c>
      <c r="M876" s="300" t="s">
        <v>76</v>
      </c>
      <c r="N876" s="304" t="s">
        <v>76</v>
      </c>
    </row>
    <row r="877" spans="1:14">
      <c r="A877" s="305">
        <v>1052</v>
      </c>
      <c r="B877" s="16">
        <v>301</v>
      </c>
      <c r="C877" s="17" t="s">
        <v>64</v>
      </c>
      <c r="D877" s="306">
        <v>80068557</v>
      </c>
      <c r="E877" s="306">
        <v>80068557</v>
      </c>
      <c r="F877" s="17" t="s">
        <v>4883</v>
      </c>
      <c r="G877" s="16" t="s">
        <v>3597</v>
      </c>
      <c r="H877" s="35" t="s">
        <v>3598</v>
      </c>
      <c r="I877" s="16" t="s">
        <v>74</v>
      </c>
      <c r="J877" s="16" t="s">
        <v>3599</v>
      </c>
      <c r="K877" s="16" t="s">
        <v>3600</v>
      </c>
      <c r="L877" s="16" t="s">
        <v>76</v>
      </c>
      <c r="M877" s="16" t="s">
        <v>76</v>
      </c>
      <c r="N877" s="307" t="s">
        <v>76</v>
      </c>
    </row>
    <row r="878" spans="1:14">
      <c r="A878" s="299">
        <v>1053</v>
      </c>
      <c r="B878" s="300">
        <v>301</v>
      </c>
      <c r="C878" s="301" t="s">
        <v>112</v>
      </c>
      <c r="D878" s="302">
        <v>1127653710</v>
      </c>
      <c r="E878" s="302">
        <v>1127653710</v>
      </c>
      <c r="F878" s="301" t="s">
        <v>4887</v>
      </c>
      <c r="G878" s="300" t="s">
        <v>3597</v>
      </c>
      <c r="H878" s="308" t="s">
        <v>3598</v>
      </c>
      <c r="I878" s="300" t="s">
        <v>74</v>
      </c>
      <c r="J878" s="300" t="s">
        <v>3599</v>
      </c>
      <c r="K878" s="300" t="s">
        <v>3600</v>
      </c>
      <c r="L878" s="300" t="s">
        <v>145</v>
      </c>
      <c r="M878" s="300" t="s">
        <v>4889</v>
      </c>
      <c r="N878" s="304" t="s">
        <v>559</v>
      </c>
    </row>
    <row r="879" spans="1:14">
      <c r="A879" s="305">
        <v>1054</v>
      </c>
      <c r="B879" s="16">
        <v>301</v>
      </c>
      <c r="C879" s="17" t="s">
        <v>64</v>
      </c>
      <c r="D879" s="306">
        <v>80150666</v>
      </c>
      <c r="E879" s="306">
        <v>80150666</v>
      </c>
      <c r="F879" s="17" t="s">
        <v>4894</v>
      </c>
      <c r="G879" s="16" t="s">
        <v>3597</v>
      </c>
      <c r="H879" s="35" t="s">
        <v>3598</v>
      </c>
      <c r="I879" s="16" t="s">
        <v>74</v>
      </c>
      <c r="J879" s="16" t="s">
        <v>3599</v>
      </c>
      <c r="K879" s="16" t="s">
        <v>3600</v>
      </c>
      <c r="L879" s="16" t="s">
        <v>76</v>
      </c>
      <c r="M879" s="16" t="s">
        <v>76</v>
      </c>
      <c r="N879" s="307" t="s">
        <v>76</v>
      </c>
    </row>
    <row r="880" spans="1:14">
      <c r="A880" s="299">
        <v>1055</v>
      </c>
      <c r="B880" s="300">
        <v>301</v>
      </c>
      <c r="C880" s="301" t="s">
        <v>64</v>
      </c>
      <c r="D880" s="302">
        <v>1214464737</v>
      </c>
      <c r="E880" s="302">
        <v>1214464737</v>
      </c>
      <c r="F880" s="301" t="s">
        <v>4899</v>
      </c>
      <c r="G880" s="300" t="s">
        <v>3597</v>
      </c>
      <c r="H880" s="308" t="s">
        <v>3598</v>
      </c>
      <c r="I880" s="300" t="s">
        <v>74</v>
      </c>
      <c r="J880" s="300" t="s">
        <v>3599</v>
      </c>
      <c r="K880" s="300" t="s">
        <v>3600</v>
      </c>
      <c r="L880" s="300" t="s">
        <v>671</v>
      </c>
      <c r="M880" s="300" t="s">
        <v>691</v>
      </c>
      <c r="N880" s="304" t="s">
        <v>692</v>
      </c>
    </row>
    <row r="881" spans="1:14">
      <c r="A881" s="305">
        <v>1056</v>
      </c>
      <c r="B881" s="16">
        <v>301</v>
      </c>
      <c r="C881" s="17" t="s">
        <v>64</v>
      </c>
      <c r="D881" s="306">
        <v>80162880</v>
      </c>
      <c r="E881" s="306">
        <v>80162880</v>
      </c>
      <c r="F881" s="17" t="s">
        <v>4904</v>
      </c>
      <c r="G881" s="16" t="s">
        <v>3597</v>
      </c>
      <c r="H881" s="35" t="s">
        <v>3598</v>
      </c>
      <c r="I881" s="16" t="s">
        <v>74</v>
      </c>
      <c r="J881" s="16" t="s">
        <v>3599</v>
      </c>
      <c r="K881" s="16" t="s">
        <v>3600</v>
      </c>
      <c r="L881" s="16" t="s">
        <v>433</v>
      </c>
      <c r="M881" s="16" t="s">
        <v>662</v>
      </c>
      <c r="N881" s="307" t="s">
        <v>663</v>
      </c>
    </row>
    <row r="882" spans="1:14">
      <c r="A882" s="299">
        <v>1057</v>
      </c>
      <c r="B882" s="300">
        <v>301</v>
      </c>
      <c r="C882" s="301" t="s">
        <v>64</v>
      </c>
      <c r="D882" s="302">
        <v>1103220412</v>
      </c>
      <c r="E882" s="302">
        <v>1103220412</v>
      </c>
      <c r="F882" s="301" t="s">
        <v>4909</v>
      </c>
      <c r="G882" s="300" t="s">
        <v>3597</v>
      </c>
      <c r="H882" s="308" t="s">
        <v>3598</v>
      </c>
      <c r="I882" s="300" t="s">
        <v>74</v>
      </c>
      <c r="J882" s="300" t="s">
        <v>3599</v>
      </c>
      <c r="K882" s="300" t="s">
        <v>3600</v>
      </c>
      <c r="L882" s="300" t="s">
        <v>190</v>
      </c>
      <c r="M882" s="300" t="s">
        <v>645</v>
      </c>
      <c r="N882" s="304" t="s">
        <v>646</v>
      </c>
    </row>
    <row r="883" spans="1:14">
      <c r="A883" s="305">
        <v>1058</v>
      </c>
      <c r="B883" s="16">
        <v>301</v>
      </c>
      <c r="C883" s="17" t="s">
        <v>64</v>
      </c>
      <c r="D883" s="306">
        <v>80172478</v>
      </c>
      <c r="E883" s="306">
        <v>80172478</v>
      </c>
      <c r="F883" s="17" t="s">
        <v>4914</v>
      </c>
      <c r="G883" s="16" t="s">
        <v>3597</v>
      </c>
      <c r="H883" s="35" t="s">
        <v>3598</v>
      </c>
      <c r="I883" s="16" t="s">
        <v>74</v>
      </c>
      <c r="J883" s="16" t="s">
        <v>3599</v>
      </c>
      <c r="K883" s="16" t="s">
        <v>3600</v>
      </c>
      <c r="L883" s="16" t="s">
        <v>76</v>
      </c>
      <c r="M883" s="16" t="s">
        <v>76</v>
      </c>
      <c r="N883" s="307" t="s">
        <v>76</v>
      </c>
    </row>
    <row r="884" spans="1:14">
      <c r="A884" s="299">
        <v>1059</v>
      </c>
      <c r="B884" s="300">
        <v>301</v>
      </c>
      <c r="C884" s="301" t="s">
        <v>64</v>
      </c>
      <c r="D884" s="302">
        <v>11255999</v>
      </c>
      <c r="E884" s="302">
        <v>11255999</v>
      </c>
      <c r="F884" s="301" t="s">
        <v>4919</v>
      </c>
      <c r="G884" s="300" t="s">
        <v>3597</v>
      </c>
      <c r="H884" s="308" t="s">
        <v>3598</v>
      </c>
      <c r="I884" s="300" t="s">
        <v>74</v>
      </c>
      <c r="J884" s="300" t="s">
        <v>3599</v>
      </c>
      <c r="K884" s="300" t="s">
        <v>3600</v>
      </c>
      <c r="L884" s="300" t="s">
        <v>76</v>
      </c>
      <c r="M884" s="300" t="s">
        <v>76</v>
      </c>
      <c r="N884" s="304" t="s">
        <v>76</v>
      </c>
    </row>
    <row r="885" spans="1:14">
      <c r="A885" s="305">
        <v>1060</v>
      </c>
      <c r="B885" s="16">
        <v>301</v>
      </c>
      <c r="C885" s="17" t="s">
        <v>64</v>
      </c>
      <c r="D885" s="306">
        <v>80234881</v>
      </c>
      <c r="E885" s="306">
        <v>80234881</v>
      </c>
      <c r="F885" s="17" t="s">
        <v>4924</v>
      </c>
      <c r="G885" s="16" t="s">
        <v>3597</v>
      </c>
      <c r="H885" s="35" t="s">
        <v>3598</v>
      </c>
      <c r="I885" s="16" t="s">
        <v>74</v>
      </c>
      <c r="J885" s="16" t="s">
        <v>3599</v>
      </c>
      <c r="K885" s="16" t="s">
        <v>3600</v>
      </c>
      <c r="L885" s="16" t="s">
        <v>76</v>
      </c>
      <c r="M885" s="16" t="s">
        <v>76</v>
      </c>
      <c r="N885" s="307" t="s">
        <v>76</v>
      </c>
    </row>
    <row r="886" spans="1:14">
      <c r="A886" s="299">
        <v>1061</v>
      </c>
      <c r="B886" s="300">
        <v>301</v>
      </c>
      <c r="C886" s="301" t="s">
        <v>64</v>
      </c>
      <c r="D886" s="302">
        <v>1059360839</v>
      </c>
      <c r="E886" s="302">
        <v>1059360839</v>
      </c>
      <c r="F886" s="301" t="s">
        <v>4927</v>
      </c>
      <c r="G886" s="300" t="s">
        <v>3597</v>
      </c>
      <c r="H886" s="308" t="s">
        <v>3598</v>
      </c>
      <c r="I886" s="300" t="s">
        <v>74</v>
      </c>
      <c r="J886" s="300" t="s">
        <v>3599</v>
      </c>
      <c r="K886" s="300" t="s">
        <v>3600</v>
      </c>
      <c r="L886" s="300" t="s">
        <v>433</v>
      </c>
      <c r="M886" s="300" t="s">
        <v>434</v>
      </c>
      <c r="N886" s="304" t="s">
        <v>435</v>
      </c>
    </row>
    <row r="887" spans="1:14">
      <c r="A887" s="305">
        <v>1062</v>
      </c>
      <c r="B887" s="16">
        <v>301</v>
      </c>
      <c r="C887" s="17" t="s">
        <v>64</v>
      </c>
      <c r="D887" s="306">
        <v>80253361</v>
      </c>
      <c r="E887" s="306">
        <v>80253361</v>
      </c>
      <c r="F887" s="17" t="s">
        <v>4932</v>
      </c>
      <c r="G887" s="16" t="s">
        <v>3597</v>
      </c>
      <c r="H887" s="35" t="s">
        <v>3598</v>
      </c>
      <c r="I887" s="16" t="s">
        <v>74</v>
      </c>
      <c r="J887" s="16" t="s">
        <v>3599</v>
      </c>
      <c r="K887" s="16" t="s">
        <v>3600</v>
      </c>
      <c r="L887" s="16" t="s">
        <v>76</v>
      </c>
      <c r="M887" s="16" t="s">
        <v>76</v>
      </c>
      <c r="N887" s="307" t="s">
        <v>76</v>
      </c>
    </row>
    <row r="888" spans="1:14">
      <c r="A888" s="299">
        <v>1063</v>
      </c>
      <c r="B888" s="300">
        <v>301</v>
      </c>
      <c r="C888" s="301" t="s">
        <v>64</v>
      </c>
      <c r="D888" s="302">
        <v>80253446</v>
      </c>
      <c r="E888" s="302">
        <v>80253446</v>
      </c>
      <c r="F888" s="301" t="s">
        <v>4937</v>
      </c>
      <c r="G888" s="300" t="s">
        <v>3597</v>
      </c>
      <c r="H888" s="308" t="s">
        <v>3598</v>
      </c>
      <c r="I888" s="300" t="s">
        <v>74</v>
      </c>
      <c r="J888" s="300" t="s">
        <v>3599</v>
      </c>
      <c r="K888" s="300" t="s">
        <v>3600</v>
      </c>
      <c r="L888" s="300" t="s">
        <v>76</v>
      </c>
      <c r="M888" s="300" t="s">
        <v>76</v>
      </c>
      <c r="N888" s="304" t="s">
        <v>76</v>
      </c>
    </row>
    <row r="889" spans="1:14">
      <c r="A889" s="305">
        <v>1064</v>
      </c>
      <c r="B889" s="16">
        <v>301</v>
      </c>
      <c r="C889" s="17" t="s">
        <v>64</v>
      </c>
      <c r="D889" s="306">
        <v>80259298</v>
      </c>
      <c r="E889" s="306">
        <v>80259298</v>
      </c>
      <c r="F889" s="17" t="s">
        <v>4941</v>
      </c>
      <c r="G889" s="16" t="s">
        <v>3597</v>
      </c>
      <c r="H889" s="35" t="s">
        <v>3598</v>
      </c>
      <c r="I889" s="16" t="s">
        <v>74</v>
      </c>
      <c r="J889" s="16" t="s">
        <v>181</v>
      </c>
      <c r="K889" s="16" t="s">
        <v>369</v>
      </c>
      <c r="L889" s="16" t="s">
        <v>76</v>
      </c>
      <c r="M889" s="16" t="s">
        <v>76</v>
      </c>
      <c r="N889" s="307" t="s">
        <v>76</v>
      </c>
    </row>
    <row r="890" spans="1:14">
      <c r="A890" s="299">
        <v>1065</v>
      </c>
      <c r="B890" s="300">
        <v>301</v>
      </c>
      <c r="C890" s="301" t="s">
        <v>64</v>
      </c>
      <c r="D890" s="302">
        <v>1237688001</v>
      </c>
      <c r="E890" s="302">
        <v>1237688001</v>
      </c>
      <c r="F890" s="301" t="s">
        <v>4947</v>
      </c>
      <c r="G890" s="300" t="s">
        <v>3597</v>
      </c>
      <c r="H890" s="308" t="s">
        <v>3598</v>
      </c>
      <c r="I890" s="300" t="s">
        <v>74</v>
      </c>
      <c r="J890" s="300" t="s">
        <v>3599</v>
      </c>
      <c r="K890" s="300" t="s">
        <v>3600</v>
      </c>
      <c r="L890" s="300" t="s">
        <v>671</v>
      </c>
      <c r="M890" s="300" t="s">
        <v>691</v>
      </c>
      <c r="N890" s="304" t="s">
        <v>692</v>
      </c>
    </row>
    <row r="891" spans="1:14">
      <c r="A891" s="305">
        <v>1066</v>
      </c>
      <c r="B891" s="16">
        <v>301</v>
      </c>
      <c r="C891" s="17" t="s">
        <v>64</v>
      </c>
      <c r="D891" s="306">
        <v>80356552</v>
      </c>
      <c r="E891" s="306">
        <v>80356552</v>
      </c>
      <c r="F891" s="17" t="s">
        <v>4952</v>
      </c>
      <c r="G891" s="16" t="s">
        <v>3597</v>
      </c>
      <c r="H891" s="35" t="s">
        <v>3598</v>
      </c>
      <c r="I891" s="16" t="s">
        <v>74</v>
      </c>
      <c r="J891" s="16" t="s">
        <v>3599</v>
      </c>
      <c r="K891" s="16" t="s">
        <v>3600</v>
      </c>
      <c r="L891" s="16" t="s">
        <v>76</v>
      </c>
      <c r="M891" s="16" t="s">
        <v>76</v>
      </c>
      <c r="N891" s="307" t="s">
        <v>76</v>
      </c>
    </row>
    <row r="892" spans="1:14">
      <c r="A892" s="299">
        <v>1067</v>
      </c>
      <c r="B892" s="300">
        <v>301</v>
      </c>
      <c r="C892" s="301" t="s">
        <v>64</v>
      </c>
      <c r="D892" s="302">
        <v>80360391</v>
      </c>
      <c r="E892" s="302">
        <v>80360391</v>
      </c>
      <c r="F892" s="301" t="s">
        <v>4955</v>
      </c>
      <c r="G892" s="300" t="s">
        <v>3597</v>
      </c>
      <c r="H892" s="308" t="s">
        <v>3598</v>
      </c>
      <c r="I892" s="300" t="s">
        <v>74</v>
      </c>
      <c r="J892" s="300" t="s">
        <v>3599</v>
      </c>
      <c r="K892" s="300" t="s">
        <v>3600</v>
      </c>
      <c r="L892" s="300" t="s">
        <v>433</v>
      </c>
      <c r="M892" s="300" t="s">
        <v>662</v>
      </c>
      <c r="N892" s="304" t="s">
        <v>663</v>
      </c>
    </row>
    <row r="893" spans="1:14">
      <c r="A893" s="305">
        <v>1068</v>
      </c>
      <c r="B893" s="16">
        <v>301</v>
      </c>
      <c r="C893" s="17" t="s">
        <v>64</v>
      </c>
      <c r="D893" s="306">
        <v>80386812</v>
      </c>
      <c r="E893" s="306">
        <v>80386812</v>
      </c>
      <c r="F893" s="17" t="s">
        <v>4960</v>
      </c>
      <c r="G893" s="16" t="s">
        <v>3597</v>
      </c>
      <c r="H893" s="35" t="s">
        <v>3598</v>
      </c>
      <c r="I893" s="16" t="s">
        <v>74</v>
      </c>
      <c r="J893" s="16" t="s">
        <v>3599</v>
      </c>
      <c r="K893" s="16" t="s">
        <v>3600</v>
      </c>
      <c r="L893" s="16" t="s">
        <v>76</v>
      </c>
      <c r="M893" s="16" t="s">
        <v>76</v>
      </c>
      <c r="N893" s="307" t="s">
        <v>76</v>
      </c>
    </row>
    <row r="894" spans="1:14">
      <c r="A894" s="299">
        <v>1070</v>
      </c>
      <c r="B894" s="300">
        <v>301</v>
      </c>
      <c r="C894" s="301" t="s">
        <v>64</v>
      </c>
      <c r="D894" s="302">
        <v>80449365</v>
      </c>
      <c r="E894" s="302">
        <v>80449365</v>
      </c>
      <c r="F894" s="301" t="s">
        <v>4967</v>
      </c>
      <c r="G894" s="300" t="s">
        <v>3597</v>
      </c>
      <c r="H894" s="308" t="s">
        <v>3598</v>
      </c>
      <c r="I894" s="300" t="s">
        <v>74</v>
      </c>
      <c r="J894" s="300" t="s">
        <v>3599</v>
      </c>
      <c r="K894" s="300" t="s">
        <v>3600</v>
      </c>
      <c r="L894" s="300" t="s">
        <v>76</v>
      </c>
      <c r="M894" s="300" t="s">
        <v>76</v>
      </c>
      <c r="N894" s="304" t="s">
        <v>76</v>
      </c>
    </row>
    <row r="895" spans="1:14">
      <c r="A895" s="305">
        <v>1071</v>
      </c>
      <c r="B895" s="16">
        <v>301</v>
      </c>
      <c r="C895" s="17" t="s">
        <v>64</v>
      </c>
      <c r="D895" s="306">
        <v>80472335</v>
      </c>
      <c r="E895" s="306">
        <v>80472335</v>
      </c>
      <c r="F895" s="17" t="s">
        <v>4972</v>
      </c>
      <c r="G895" s="16" t="s">
        <v>3597</v>
      </c>
      <c r="H895" s="35" t="s">
        <v>3598</v>
      </c>
      <c r="I895" s="16" t="s">
        <v>74</v>
      </c>
      <c r="J895" s="16" t="s">
        <v>3599</v>
      </c>
      <c r="K895" s="16" t="s">
        <v>3600</v>
      </c>
      <c r="L895" s="16" t="s">
        <v>339</v>
      </c>
      <c r="M895" s="16" t="s">
        <v>340</v>
      </c>
      <c r="N895" s="307" t="s">
        <v>341</v>
      </c>
    </row>
    <row r="896" spans="1:14">
      <c r="A896" s="299">
        <v>1072</v>
      </c>
      <c r="B896" s="300">
        <v>301</v>
      </c>
      <c r="C896" s="301" t="s">
        <v>64</v>
      </c>
      <c r="D896" s="302">
        <v>79203058</v>
      </c>
      <c r="E896" s="302">
        <v>79203058</v>
      </c>
      <c r="F896" s="301" t="s">
        <v>4976</v>
      </c>
      <c r="G896" s="300" t="s">
        <v>3597</v>
      </c>
      <c r="H896" s="308" t="s">
        <v>3598</v>
      </c>
      <c r="I896" s="300" t="s">
        <v>74</v>
      </c>
      <c r="J896" s="300" t="s">
        <v>3599</v>
      </c>
      <c r="K896" s="300" t="s">
        <v>3600</v>
      </c>
      <c r="L896" s="300" t="s">
        <v>433</v>
      </c>
      <c r="M896" s="300" t="s">
        <v>662</v>
      </c>
      <c r="N896" s="304" t="s">
        <v>663</v>
      </c>
    </row>
    <row r="897" spans="1:14">
      <c r="A897" s="305">
        <v>1073</v>
      </c>
      <c r="B897" s="16">
        <v>301</v>
      </c>
      <c r="C897" s="17" t="s">
        <v>112</v>
      </c>
      <c r="D897" s="306">
        <v>1148956731</v>
      </c>
      <c r="E897" s="306">
        <v>1148956731</v>
      </c>
      <c r="F897" s="17" t="s">
        <v>4980</v>
      </c>
      <c r="G897" s="16" t="s">
        <v>3597</v>
      </c>
      <c r="H897" s="35" t="s">
        <v>3598</v>
      </c>
      <c r="I897" s="16" t="s">
        <v>74</v>
      </c>
      <c r="J897" s="16" t="s">
        <v>3599</v>
      </c>
      <c r="K897" s="16" t="s">
        <v>3600</v>
      </c>
      <c r="L897" s="16" t="s">
        <v>433</v>
      </c>
      <c r="M897" s="16" t="s">
        <v>662</v>
      </c>
      <c r="N897" s="307" t="s">
        <v>663</v>
      </c>
    </row>
    <row r="898" spans="1:14">
      <c r="A898" s="299">
        <v>1074</v>
      </c>
      <c r="B898" s="300">
        <v>301</v>
      </c>
      <c r="C898" s="301" t="s">
        <v>64</v>
      </c>
      <c r="D898" s="302">
        <v>1061222643</v>
      </c>
      <c r="E898" s="302">
        <v>1061222643</v>
      </c>
      <c r="F898" s="301" t="s">
        <v>4985</v>
      </c>
      <c r="G898" s="300" t="s">
        <v>3597</v>
      </c>
      <c r="H898" s="308" t="s">
        <v>3598</v>
      </c>
      <c r="I898" s="300" t="s">
        <v>74</v>
      </c>
      <c r="J898" s="300" t="s">
        <v>3599</v>
      </c>
      <c r="K898" s="300" t="s">
        <v>3600</v>
      </c>
      <c r="L898" s="300" t="s">
        <v>463</v>
      </c>
      <c r="M898" s="300" t="s">
        <v>464</v>
      </c>
      <c r="N898" s="304" t="s">
        <v>465</v>
      </c>
    </row>
    <row r="899" spans="1:14">
      <c r="A899" s="305">
        <v>1075</v>
      </c>
      <c r="B899" s="16">
        <v>301</v>
      </c>
      <c r="C899" s="17" t="s">
        <v>64</v>
      </c>
      <c r="D899" s="306">
        <v>80743081</v>
      </c>
      <c r="E899" s="306">
        <v>80743081</v>
      </c>
      <c r="F899" s="17" t="s">
        <v>4988</v>
      </c>
      <c r="G899" s="16" t="s">
        <v>3597</v>
      </c>
      <c r="H899" s="35" t="s">
        <v>3598</v>
      </c>
      <c r="I899" s="16" t="s">
        <v>74</v>
      </c>
      <c r="J899" s="16" t="s">
        <v>3599</v>
      </c>
      <c r="K899" s="16" t="s">
        <v>3600</v>
      </c>
      <c r="L899" s="16" t="s">
        <v>76</v>
      </c>
      <c r="M899" s="16" t="s">
        <v>76</v>
      </c>
      <c r="N899" s="307" t="s">
        <v>76</v>
      </c>
    </row>
    <row r="900" spans="1:14">
      <c r="A900" s="299">
        <v>1076</v>
      </c>
      <c r="B900" s="300">
        <v>301</v>
      </c>
      <c r="C900" s="301" t="s">
        <v>64</v>
      </c>
      <c r="D900" s="302">
        <v>80744858</v>
      </c>
      <c r="E900" s="302">
        <v>80744858</v>
      </c>
      <c r="F900" s="301" t="s">
        <v>4992</v>
      </c>
      <c r="G900" s="300" t="s">
        <v>3597</v>
      </c>
      <c r="H900" s="308" t="s">
        <v>3598</v>
      </c>
      <c r="I900" s="300" t="s">
        <v>74</v>
      </c>
      <c r="J900" s="300" t="s">
        <v>3599</v>
      </c>
      <c r="K900" s="300" t="s">
        <v>3600</v>
      </c>
      <c r="L900" s="300" t="s">
        <v>76</v>
      </c>
      <c r="M900" s="300" t="s">
        <v>76</v>
      </c>
      <c r="N900" s="304" t="s">
        <v>76</v>
      </c>
    </row>
    <row r="901" spans="1:14">
      <c r="A901" s="305">
        <v>1077</v>
      </c>
      <c r="B901" s="16">
        <v>301</v>
      </c>
      <c r="C901" s="17" t="s">
        <v>64</v>
      </c>
      <c r="D901" s="306">
        <v>1214464636</v>
      </c>
      <c r="E901" s="306">
        <v>1214464636</v>
      </c>
      <c r="F901" s="17" t="s">
        <v>4997</v>
      </c>
      <c r="G901" s="16" t="s">
        <v>3597</v>
      </c>
      <c r="H901" s="35" t="s">
        <v>3598</v>
      </c>
      <c r="I901" s="16" t="s">
        <v>74</v>
      </c>
      <c r="J901" s="16" t="s">
        <v>3599</v>
      </c>
      <c r="K901" s="16" t="s">
        <v>3600</v>
      </c>
      <c r="L901" s="16" t="s">
        <v>478</v>
      </c>
      <c r="M901" s="16" t="s">
        <v>771</v>
      </c>
      <c r="N901" s="307" t="s">
        <v>772</v>
      </c>
    </row>
    <row r="902" spans="1:14">
      <c r="A902" s="299">
        <v>1078</v>
      </c>
      <c r="B902" s="300">
        <v>301</v>
      </c>
      <c r="C902" s="301" t="s">
        <v>64</v>
      </c>
      <c r="D902" s="302">
        <v>80745509</v>
      </c>
      <c r="E902" s="302">
        <v>80745509</v>
      </c>
      <c r="F902" s="301" t="s">
        <v>5001</v>
      </c>
      <c r="G902" s="300" t="s">
        <v>3597</v>
      </c>
      <c r="H902" s="308" t="s">
        <v>3598</v>
      </c>
      <c r="I902" s="300" t="s">
        <v>74</v>
      </c>
      <c r="J902" s="300" t="s">
        <v>3599</v>
      </c>
      <c r="K902" s="300" t="s">
        <v>3600</v>
      </c>
      <c r="L902" s="300" t="s">
        <v>1359</v>
      </c>
      <c r="M902" s="300" t="s">
        <v>1950</v>
      </c>
      <c r="N902" s="304" t="s">
        <v>1951</v>
      </c>
    </row>
    <row r="903" spans="1:14">
      <c r="A903" s="305">
        <v>1079</v>
      </c>
      <c r="B903" s="16">
        <v>301</v>
      </c>
      <c r="C903" s="17" t="s">
        <v>64</v>
      </c>
      <c r="D903" s="306">
        <v>80748107</v>
      </c>
      <c r="E903" s="306">
        <v>80748107</v>
      </c>
      <c r="F903" s="17" t="s">
        <v>5005</v>
      </c>
      <c r="G903" s="16" t="s">
        <v>3597</v>
      </c>
      <c r="H903" s="35" t="s">
        <v>3598</v>
      </c>
      <c r="I903" s="16" t="s">
        <v>74</v>
      </c>
      <c r="J903" s="16" t="s">
        <v>3599</v>
      </c>
      <c r="K903" s="16" t="s">
        <v>3600</v>
      </c>
      <c r="L903" s="16" t="s">
        <v>76</v>
      </c>
      <c r="M903" s="16" t="s">
        <v>76</v>
      </c>
      <c r="N903" s="307" t="s">
        <v>76</v>
      </c>
    </row>
    <row r="904" spans="1:14">
      <c r="A904" s="299">
        <v>1080</v>
      </c>
      <c r="B904" s="300">
        <v>301</v>
      </c>
      <c r="C904" s="301" t="s">
        <v>64</v>
      </c>
      <c r="D904" s="302">
        <v>80764474</v>
      </c>
      <c r="E904" s="302">
        <v>80764474</v>
      </c>
      <c r="F904" s="301" t="s">
        <v>5008</v>
      </c>
      <c r="G904" s="300" t="s">
        <v>3597</v>
      </c>
      <c r="H904" s="308" t="s">
        <v>3598</v>
      </c>
      <c r="I904" s="300" t="s">
        <v>74</v>
      </c>
      <c r="J904" s="300" t="s">
        <v>3599</v>
      </c>
      <c r="K904" s="300" t="s">
        <v>3600</v>
      </c>
      <c r="L904" s="300" t="s">
        <v>421</v>
      </c>
      <c r="M904" s="300" t="s">
        <v>581</v>
      </c>
      <c r="N904" s="304" t="s">
        <v>582</v>
      </c>
    </row>
    <row r="905" spans="1:14">
      <c r="A905" s="305">
        <v>1081</v>
      </c>
      <c r="B905" s="16">
        <v>301</v>
      </c>
      <c r="C905" s="17" t="s">
        <v>64</v>
      </c>
      <c r="D905" s="306">
        <v>80773519</v>
      </c>
      <c r="E905" s="306">
        <v>80773519</v>
      </c>
      <c r="F905" s="17" t="s">
        <v>5014</v>
      </c>
      <c r="G905" s="16" t="s">
        <v>3597</v>
      </c>
      <c r="H905" s="35" t="s">
        <v>3598</v>
      </c>
      <c r="I905" s="16" t="s">
        <v>74</v>
      </c>
      <c r="J905" s="16" t="s">
        <v>3599</v>
      </c>
      <c r="K905" s="16" t="s">
        <v>3600</v>
      </c>
      <c r="L905" s="16" t="s">
        <v>76</v>
      </c>
      <c r="M905" s="16" t="s">
        <v>76</v>
      </c>
      <c r="N905" s="307" t="s">
        <v>76</v>
      </c>
    </row>
    <row r="906" spans="1:14">
      <c r="A906" s="299">
        <v>1082</v>
      </c>
      <c r="B906" s="300">
        <v>301</v>
      </c>
      <c r="C906" s="301" t="s">
        <v>64</v>
      </c>
      <c r="D906" s="302">
        <v>80779610</v>
      </c>
      <c r="E906" s="302">
        <v>80779610</v>
      </c>
      <c r="F906" s="301" t="s">
        <v>5018</v>
      </c>
      <c r="G906" s="300" t="s">
        <v>3597</v>
      </c>
      <c r="H906" s="308" t="s">
        <v>3598</v>
      </c>
      <c r="I906" s="300" t="s">
        <v>74</v>
      </c>
      <c r="J906" s="300" t="s">
        <v>3599</v>
      </c>
      <c r="K906" s="300" t="s">
        <v>3600</v>
      </c>
      <c r="L906" s="300" t="s">
        <v>76</v>
      </c>
      <c r="M906" s="300" t="s">
        <v>76</v>
      </c>
      <c r="N906" s="304" t="s">
        <v>76</v>
      </c>
    </row>
    <row r="907" spans="1:14">
      <c r="A907" s="305">
        <v>1084</v>
      </c>
      <c r="B907" s="16">
        <v>301</v>
      </c>
      <c r="C907" s="17" t="s">
        <v>64</v>
      </c>
      <c r="D907" s="306">
        <v>80809497</v>
      </c>
      <c r="E907" s="306">
        <v>80809497</v>
      </c>
      <c r="F907" s="17" t="s">
        <v>5025</v>
      </c>
      <c r="G907" s="16" t="s">
        <v>3597</v>
      </c>
      <c r="H907" s="35" t="s">
        <v>3598</v>
      </c>
      <c r="I907" s="16" t="s">
        <v>74</v>
      </c>
      <c r="J907" s="16" t="s">
        <v>3599</v>
      </c>
      <c r="K907" s="16" t="s">
        <v>3600</v>
      </c>
      <c r="L907" s="16" t="s">
        <v>76</v>
      </c>
      <c r="M907" s="16" t="s">
        <v>76</v>
      </c>
      <c r="N907" s="307" t="s">
        <v>76</v>
      </c>
    </row>
    <row r="908" spans="1:14">
      <c r="A908" s="299">
        <v>1085</v>
      </c>
      <c r="B908" s="300">
        <v>301</v>
      </c>
      <c r="C908" s="301" t="s">
        <v>64</v>
      </c>
      <c r="D908" s="302">
        <v>73193587</v>
      </c>
      <c r="E908" s="302">
        <v>73193587</v>
      </c>
      <c r="F908" s="301" t="s">
        <v>5029</v>
      </c>
      <c r="G908" s="300" t="s">
        <v>3597</v>
      </c>
      <c r="H908" s="308" t="s">
        <v>3598</v>
      </c>
      <c r="I908" s="300" t="s">
        <v>74</v>
      </c>
      <c r="J908" s="300" t="s">
        <v>3599</v>
      </c>
      <c r="K908" s="300" t="s">
        <v>3600</v>
      </c>
      <c r="L908" s="300" t="s">
        <v>76</v>
      </c>
      <c r="M908" s="300" t="s">
        <v>76</v>
      </c>
      <c r="N908" s="304" t="s">
        <v>76</v>
      </c>
    </row>
    <row r="909" spans="1:14">
      <c r="A909" s="305">
        <v>1086</v>
      </c>
      <c r="B909" s="16">
        <v>301</v>
      </c>
      <c r="C909" s="17" t="s">
        <v>64</v>
      </c>
      <c r="D909" s="306">
        <v>80826820</v>
      </c>
      <c r="E909" s="306">
        <v>80826820</v>
      </c>
      <c r="F909" s="17" t="s">
        <v>5034</v>
      </c>
      <c r="G909" s="16" t="s">
        <v>3597</v>
      </c>
      <c r="H909" s="35" t="s">
        <v>3598</v>
      </c>
      <c r="I909" s="16" t="s">
        <v>74</v>
      </c>
      <c r="J909" s="16" t="s">
        <v>3599</v>
      </c>
      <c r="K909" s="16" t="s">
        <v>3600</v>
      </c>
      <c r="L909" s="16" t="s">
        <v>76</v>
      </c>
      <c r="M909" s="16" t="s">
        <v>76</v>
      </c>
      <c r="N909" s="307" t="s">
        <v>76</v>
      </c>
    </row>
    <row r="910" spans="1:14">
      <c r="A910" s="299">
        <v>1087</v>
      </c>
      <c r="B910" s="300">
        <v>301</v>
      </c>
      <c r="C910" s="301" t="s">
        <v>64</v>
      </c>
      <c r="D910" s="302">
        <v>80894265</v>
      </c>
      <c r="E910" s="302">
        <v>80894265</v>
      </c>
      <c r="F910" s="301" t="s">
        <v>5038</v>
      </c>
      <c r="G910" s="300" t="s">
        <v>3597</v>
      </c>
      <c r="H910" s="308" t="s">
        <v>3598</v>
      </c>
      <c r="I910" s="300" t="s">
        <v>74</v>
      </c>
      <c r="J910" s="300" t="s">
        <v>3599</v>
      </c>
      <c r="K910" s="300" t="s">
        <v>3600</v>
      </c>
      <c r="L910" s="300" t="s">
        <v>478</v>
      </c>
      <c r="M910" s="300" t="s">
        <v>4076</v>
      </c>
      <c r="N910" s="304" t="s">
        <v>480</v>
      </c>
    </row>
    <row r="911" spans="1:14">
      <c r="A911" s="305">
        <v>1088</v>
      </c>
      <c r="B911" s="16">
        <v>301</v>
      </c>
      <c r="C911" s="17" t="s">
        <v>64</v>
      </c>
      <c r="D911" s="306">
        <v>80894324</v>
      </c>
      <c r="E911" s="306">
        <v>80894324</v>
      </c>
      <c r="F911" s="17" t="s">
        <v>5042</v>
      </c>
      <c r="G911" s="16" t="s">
        <v>3597</v>
      </c>
      <c r="H911" s="35" t="s">
        <v>3598</v>
      </c>
      <c r="I911" s="16" t="s">
        <v>74</v>
      </c>
      <c r="J911" s="16" t="s">
        <v>3599</v>
      </c>
      <c r="K911" s="16" t="s">
        <v>3600</v>
      </c>
      <c r="L911" s="16" t="s">
        <v>478</v>
      </c>
      <c r="M911" s="16" t="s">
        <v>479</v>
      </c>
      <c r="N911" s="307" t="s">
        <v>480</v>
      </c>
    </row>
    <row r="912" spans="1:14">
      <c r="A912" s="299">
        <v>1089</v>
      </c>
      <c r="B912" s="300">
        <v>301</v>
      </c>
      <c r="C912" s="301" t="s">
        <v>64</v>
      </c>
      <c r="D912" s="302">
        <v>83043639</v>
      </c>
      <c r="E912" s="302">
        <v>83043639</v>
      </c>
      <c r="F912" s="301" t="s">
        <v>5045</v>
      </c>
      <c r="G912" s="300" t="s">
        <v>3597</v>
      </c>
      <c r="H912" s="308" t="s">
        <v>3598</v>
      </c>
      <c r="I912" s="300" t="s">
        <v>74</v>
      </c>
      <c r="J912" s="300" t="s">
        <v>3599</v>
      </c>
      <c r="K912" s="300" t="s">
        <v>3600</v>
      </c>
      <c r="L912" s="300" t="s">
        <v>1359</v>
      </c>
      <c r="M912" s="300" t="s">
        <v>4146</v>
      </c>
      <c r="N912" s="304" t="s">
        <v>1951</v>
      </c>
    </row>
    <row r="913" spans="1:14">
      <c r="A913" s="305">
        <v>1090</v>
      </c>
      <c r="B913" s="16">
        <v>301</v>
      </c>
      <c r="C913" s="17" t="s">
        <v>64</v>
      </c>
      <c r="D913" s="306">
        <v>83093199</v>
      </c>
      <c r="E913" s="306">
        <v>83093199</v>
      </c>
      <c r="F913" s="17" t="s">
        <v>5049</v>
      </c>
      <c r="G913" s="16" t="s">
        <v>3597</v>
      </c>
      <c r="H913" s="35" t="s">
        <v>3598</v>
      </c>
      <c r="I913" s="16" t="s">
        <v>74</v>
      </c>
      <c r="J913" s="16" t="s">
        <v>3599</v>
      </c>
      <c r="K913" s="16" t="s">
        <v>3600</v>
      </c>
      <c r="L913" s="16" t="s">
        <v>478</v>
      </c>
      <c r="M913" s="16" t="s">
        <v>771</v>
      </c>
      <c r="N913" s="307" t="s">
        <v>772</v>
      </c>
    </row>
    <row r="914" spans="1:14">
      <c r="A914" s="299">
        <v>1092</v>
      </c>
      <c r="B914" s="300">
        <v>301</v>
      </c>
      <c r="C914" s="301" t="s">
        <v>64</v>
      </c>
      <c r="D914" s="302">
        <v>88177739</v>
      </c>
      <c r="E914" s="302">
        <v>88177739</v>
      </c>
      <c r="F914" s="301" t="s">
        <v>5052</v>
      </c>
      <c r="G914" s="300" t="s">
        <v>3597</v>
      </c>
      <c r="H914" s="308" t="s">
        <v>3598</v>
      </c>
      <c r="I914" s="300" t="s">
        <v>74</v>
      </c>
      <c r="J914" s="300" t="s">
        <v>3599</v>
      </c>
      <c r="K914" s="300" t="s">
        <v>3600</v>
      </c>
      <c r="L914" s="300" t="s">
        <v>433</v>
      </c>
      <c r="M914" s="300" t="s">
        <v>662</v>
      </c>
      <c r="N914" s="304" t="s">
        <v>663</v>
      </c>
    </row>
    <row r="915" spans="1:14">
      <c r="A915" s="305">
        <v>1093</v>
      </c>
      <c r="B915" s="16">
        <v>301</v>
      </c>
      <c r="C915" s="17" t="s">
        <v>64</v>
      </c>
      <c r="D915" s="306">
        <v>83241086</v>
      </c>
      <c r="E915" s="306">
        <v>83241086</v>
      </c>
      <c r="F915" s="17" t="s">
        <v>5058</v>
      </c>
      <c r="G915" s="16" t="s">
        <v>3597</v>
      </c>
      <c r="H915" s="35" t="s">
        <v>3598</v>
      </c>
      <c r="I915" s="16" t="s">
        <v>74</v>
      </c>
      <c r="J915" s="16" t="s">
        <v>3599</v>
      </c>
      <c r="K915" s="16" t="s">
        <v>3600</v>
      </c>
      <c r="L915" s="16" t="s">
        <v>671</v>
      </c>
      <c r="M915" s="16" t="s">
        <v>691</v>
      </c>
      <c r="N915" s="307" t="s">
        <v>692</v>
      </c>
    </row>
    <row r="916" spans="1:14">
      <c r="A916" s="299">
        <v>1094</v>
      </c>
      <c r="B916" s="300">
        <v>301</v>
      </c>
      <c r="C916" s="301" t="s">
        <v>64</v>
      </c>
      <c r="D916" s="302">
        <v>84062148</v>
      </c>
      <c r="E916" s="302">
        <v>84062148</v>
      </c>
      <c r="F916" s="301" t="s">
        <v>5061</v>
      </c>
      <c r="G916" s="300" t="s">
        <v>3597</v>
      </c>
      <c r="H916" s="308" t="s">
        <v>3598</v>
      </c>
      <c r="I916" s="300" t="s">
        <v>74</v>
      </c>
      <c r="J916" s="300" t="s">
        <v>3599</v>
      </c>
      <c r="K916" s="300" t="s">
        <v>3600</v>
      </c>
      <c r="L916" s="300" t="s">
        <v>339</v>
      </c>
      <c r="M916" s="300" t="s">
        <v>340</v>
      </c>
      <c r="N916" s="304" t="s">
        <v>341</v>
      </c>
    </row>
    <row r="917" spans="1:14">
      <c r="A917" s="305">
        <v>1095</v>
      </c>
      <c r="B917" s="16">
        <v>301</v>
      </c>
      <c r="C917" s="17" t="s">
        <v>64</v>
      </c>
      <c r="D917" s="306">
        <v>84085728</v>
      </c>
      <c r="E917" s="306">
        <v>84085728</v>
      </c>
      <c r="F917" s="17" t="s">
        <v>5065</v>
      </c>
      <c r="G917" s="16" t="s">
        <v>3597</v>
      </c>
      <c r="H917" s="35" t="s">
        <v>3598</v>
      </c>
      <c r="I917" s="16" t="s">
        <v>74</v>
      </c>
      <c r="J917" s="16" t="s">
        <v>3599</v>
      </c>
      <c r="K917" s="16" t="s">
        <v>3600</v>
      </c>
      <c r="L917" s="16" t="s">
        <v>421</v>
      </c>
      <c r="M917" s="16" t="s">
        <v>4387</v>
      </c>
      <c r="N917" s="307" t="s">
        <v>545</v>
      </c>
    </row>
    <row r="918" spans="1:14">
      <c r="A918" s="299">
        <v>1096</v>
      </c>
      <c r="B918" s="300">
        <v>301</v>
      </c>
      <c r="C918" s="301" t="s">
        <v>64</v>
      </c>
      <c r="D918" s="302">
        <v>84086604</v>
      </c>
      <c r="E918" s="302">
        <v>84086604</v>
      </c>
      <c r="F918" s="301" t="s">
        <v>5068</v>
      </c>
      <c r="G918" s="300" t="s">
        <v>3597</v>
      </c>
      <c r="H918" s="308" t="s">
        <v>3598</v>
      </c>
      <c r="I918" s="300" t="s">
        <v>74</v>
      </c>
      <c r="J918" s="300" t="s">
        <v>3599</v>
      </c>
      <c r="K918" s="300" t="s">
        <v>3600</v>
      </c>
      <c r="L918" s="300" t="s">
        <v>421</v>
      </c>
      <c r="M918" s="300" t="s">
        <v>3649</v>
      </c>
      <c r="N918" s="304" t="s">
        <v>545</v>
      </c>
    </row>
    <row r="919" spans="1:14">
      <c r="A919" s="305">
        <v>1097</v>
      </c>
      <c r="B919" s="16">
        <v>301</v>
      </c>
      <c r="C919" s="17" t="s">
        <v>64</v>
      </c>
      <c r="D919" s="306">
        <v>84104770</v>
      </c>
      <c r="E919" s="306">
        <v>84104770</v>
      </c>
      <c r="F919" s="17" t="s">
        <v>5071</v>
      </c>
      <c r="G919" s="16" t="s">
        <v>3597</v>
      </c>
      <c r="H919" s="35" t="s">
        <v>3598</v>
      </c>
      <c r="I919" s="16" t="s">
        <v>74</v>
      </c>
      <c r="J919" s="16" t="s">
        <v>3599</v>
      </c>
      <c r="K919" s="16" t="s">
        <v>3600</v>
      </c>
      <c r="L919" s="16" t="s">
        <v>421</v>
      </c>
      <c r="M919" s="16" t="s">
        <v>581</v>
      </c>
      <c r="N919" s="307" t="s">
        <v>582</v>
      </c>
    </row>
    <row r="920" spans="1:14">
      <c r="A920" s="299">
        <v>1098</v>
      </c>
      <c r="B920" s="300">
        <v>301</v>
      </c>
      <c r="C920" s="301" t="s">
        <v>64</v>
      </c>
      <c r="D920" s="302">
        <v>85202884</v>
      </c>
      <c r="E920" s="302">
        <v>85202884</v>
      </c>
      <c r="F920" s="301" t="s">
        <v>5074</v>
      </c>
      <c r="G920" s="300" t="s">
        <v>3597</v>
      </c>
      <c r="H920" s="308" t="s">
        <v>3598</v>
      </c>
      <c r="I920" s="300" t="s">
        <v>74</v>
      </c>
      <c r="J920" s="300" t="s">
        <v>3599</v>
      </c>
      <c r="K920" s="300" t="s">
        <v>3600</v>
      </c>
      <c r="L920" s="300" t="s">
        <v>190</v>
      </c>
      <c r="M920" s="300" t="s">
        <v>3786</v>
      </c>
      <c r="N920" s="304" t="s">
        <v>192</v>
      </c>
    </row>
    <row r="921" spans="1:14">
      <c r="A921" s="305">
        <v>1099</v>
      </c>
      <c r="B921" s="16">
        <v>301</v>
      </c>
      <c r="C921" s="17" t="s">
        <v>64</v>
      </c>
      <c r="D921" s="306">
        <v>86006700</v>
      </c>
      <c r="E921" s="306">
        <v>86006700</v>
      </c>
      <c r="F921" s="17" t="s">
        <v>5077</v>
      </c>
      <c r="G921" s="16" t="s">
        <v>3597</v>
      </c>
      <c r="H921" s="35" t="s">
        <v>3598</v>
      </c>
      <c r="I921" s="16" t="s">
        <v>74</v>
      </c>
      <c r="J921" s="16" t="s">
        <v>3599</v>
      </c>
      <c r="K921" s="16" t="s">
        <v>3600</v>
      </c>
      <c r="L921" s="16" t="s">
        <v>671</v>
      </c>
      <c r="M921" s="16" t="s">
        <v>4243</v>
      </c>
      <c r="N921" s="307" t="s">
        <v>692</v>
      </c>
    </row>
    <row r="922" spans="1:14">
      <c r="A922" s="299">
        <v>1100</v>
      </c>
      <c r="B922" s="300">
        <v>301</v>
      </c>
      <c r="C922" s="301" t="s">
        <v>64</v>
      </c>
      <c r="D922" s="302">
        <v>86010692</v>
      </c>
      <c r="E922" s="302">
        <v>86010692</v>
      </c>
      <c r="F922" s="301" t="s">
        <v>5082</v>
      </c>
      <c r="G922" s="300" t="s">
        <v>3597</v>
      </c>
      <c r="H922" s="308" t="s">
        <v>3598</v>
      </c>
      <c r="I922" s="300" t="s">
        <v>74</v>
      </c>
      <c r="J922" s="300" t="s">
        <v>3599</v>
      </c>
      <c r="K922" s="300" t="s">
        <v>3600</v>
      </c>
      <c r="L922" s="300" t="s">
        <v>145</v>
      </c>
      <c r="M922" s="300" t="s">
        <v>4743</v>
      </c>
      <c r="N922" s="304" t="s">
        <v>559</v>
      </c>
    </row>
    <row r="923" spans="1:14">
      <c r="A923" s="305">
        <v>1101</v>
      </c>
      <c r="B923" s="16">
        <v>301</v>
      </c>
      <c r="C923" s="17" t="s">
        <v>64</v>
      </c>
      <c r="D923" s="306">
        <v>86036479</v>
      </c>
      <c r="E923" s="306">
        <v>86036479</v>
      </c>
      <c r="F923" s="17" t="s">
        <v>5086</v>
      </c>
      <c r="G923" s="16" t="s">
        <v>3597</v>
      </c>
      <c r="H923" s="35" t="s">
        <v>3598</v>
      </c>
      <c r="I923" s="16" t="s">
        <v>74</v>
      </c>
      <c r="J923" s="16" t="s">
        <v>3599</v>
      </c>
      <c r="K923" s="16" t="s">
        <v>3600</v>
      </c>
      <c r="L923" s="16" t="s">
        <v>478</v>
      </c>
      <c r="M923" s="16" t="s">
        <v>3976</v>
      </c>
      <c r="N923" s="307" t="s">
        <v>480</v>
      </c>
    </row>
    <row r="924" spans="1:14">
      <c r="A924" s="299">
        <v>1102</v>
      </c>
      <c r="B924" s="300">
        <v>301</v>
      </c>
      <c r="C924" s="301" t="s">
        <v>64</v>
      </c>
      <c r="D924" s="302">
        <v>86039632</v>
      </c>
      <c r="E924" s="302">
        <v>86039632</v>
      </c>
      <c r="F924" s="301" t="s">
        <v>5089</v>
      </c>
      <c r="G924" s="300" t="s">
        <v>3597</v>
      </c>
      <c r="H924" s="308" t="s">
        <v>3598</v>
      </c>
      <c r="I924" s="300" t="s">
        <v>74</v>
      </c>
      <c r="J924" s="300" t="s">
        <v>3599</v>
      </c>
      <c r="K924" s="300" t="s">
        <v>3600</v>
      </c>
      <c r="L924" s="300" t="s">
        <v>671</v>
      </c>
      <c r="M924" s="300" t="s">
        <v>691</v>
      </c>
      <c r="N924" s="304" t="s">
        <v>692</v>
      </c>
    </row>
    <row r="925" spans="1:14">
      <c r="A925" s="305">
        <v>1104</v>
      </c>
      <c r="B925" s="16">
        <v>301</v>
      </c>
      <c r="C925" s="17" t="s">
        <v>64</v>
      </c>
      <c r="D925" s="306">
        <v>86055376</v>
      </c>
      <c r="E925" s="306">
        <v>86055376</v>
      </c>
      <c r="F925" s="17" t="s">
        <v>5099</v>
      </c>
      <c r="G925" s="16" t="s">
        <v>3597</v>
      </c>
      <c r="H925" s="35" t="s">
        <v>3598</v>
      </c>
      <c r="I925" s="16" t="s">
        <v>74</v>
      </c>
      <c r="J925" s="16" t="s">
        <v>3599</v>
      </c>
      <c r="K925" s="16" t="s">
        <v>3600</v>
      </c>
      <c r="L925" s="16" t="s">
        <v>76</v>
      </c>
      <c r="M925" s="16" t="s">
        <v>76</v>
      </c>
      <c r="N925" s="307" t="s">
        <v>76</v>
      </c>
    </row>
    <row r="926" spans="1:14">
      <c r="A926" s="299">
        <v>1107</v>
      </c>
      <c r="B926" s="300">
        <v>301</v>
      </c>
      <c r="C926" s="301" t="s">
        <v>64</v>
      </c>
      <c r="D926" s="302">
        <v>86061697</v>
      </c>
      <c r="E926" s="302">
        <v>86061697</v>
      </c>
      <c r="F926" s="301" t="s">
        <v>5111</v>
      </c>
      <c r="G926" s="300" t="s">
        <v>3597</v>
      </c>
      <c r="H926" s="308" t="s">
        <v>3598</v>
      </c>
      <c r="I926" s="300" t="s">
        <v>74</v>
      </c>
      <c r="J926" s="300" t="s">
        <v>3599</v>
      </c>
      <c r="K926" s="300" t="s">
        <v>3600</v>
      </c>
      <c r="L926" s="300" t="s">
        <v>671</v>
      </c>
      <c r="M926" s="300" t="s">
        <v>691</v>
      </c>
      <c r="N926" s="304" t="s">
        <v>692</v>
      </c>
    </row>
    <row r="927" spans="1:14">
      <c r="A927" s="305">
        <v>1108</v>
      </c>
      <c r="B927" s="16">
        <v>301</v>
      </c>
      <c r="C927" s="17" t="s">
        <v>64</v>
      </c>
      <c r="D927" s="306">
        <v>86067277</v>
      </c>
      <c r="E927" s="306">
        <v>86067277</v>
      </c>
      <c r="F927" s="17" t="s">
        <v>5115</v>
      </c>
      <c r="G927" s="16" t="s">
        <v>3597</v>
      </c>
      <c r="H927" s="35" t="s">
        <v>3598</v>
      </c>
      <c r="I927" s="16" t="s">
        <v>74</v>
      </c>
      <c r="J927" s="16" t="s">
        <v>3599</v>
      </c>
      <c r="K927" s="16" t="s">
        <v>3600</v>
      </c>
      <c r="L927" s="16" t="s">
        <v>671</v>
      </c>
      <c r="M927" s="16" t="s">
        <v>3919</v>
      </c>
      <c r="N927" s="307" t="s">
        <v>692</v>
      </c>
    </row>
    <row r="928" spans="1:14">
      <c r="A928" s="299">
        <v>1109</v>
      </c>
      <c r="B928" s="300">
        <v>301</v>
      </c>
      <c r="C928" s="301" t="s">
        <v>64</v>
      </c>
      <c r="D928" s="302">
        <v>1121819921</v>
      </c>
      <c r="E928" s="302">
        <v>1121819921</v>
      </c>
      <c r="F928" s="301" t="s">
        <v>5120</v>
      </c>
      <c r="G928" s="300" t="s">
        <v>3597</v>
      </c>
      <c r="H928" s="308" t="s">
        <v>3598</v>
      </c>
      <c r="I928" s="300" t="s">
        <v>74</v>
      </c>
      <c r="J928" s="300" t="s">
        <v>3599</v>
      </c>
      <c r="K928" s="300" t="s">
        <v>3600</v>
      </c>
      <c r="L928" s="300" t="s">
        <v>76</v>
      </c>
      <c r="M928" s="300" t="s">
        <v>76</v>
      </c>
      <c r="N928" s="304" t="s">
        <v>76</v>
      </c>
    </row>
    <row r="929" spans="1:14">
      <c r="A929" s="305">
        <v>1110</v>
      </c>
      <c r="B929" s="16">
        <v>301</v>
      </c>
      <c r="C929" s="17" t="s">
        <v>64</v>
      </c>
      <c r="D929" s="306">
        <v>86071748</v>
      </c>
      <c r="E929" s="306">
        <v>86071748</v>
      </c>
      <c r="F929" s="17" t="s">
        <v>5125</v>
      </c>
      <c r="G929" s="16" t="s">
        <v>3597</v>
      </c>
      <c r="H929" s="35" t="s">
        <v>3598</v>
      </c>
      <c r="I929" s="16" t="s">
        <v>74</v>
      </c>
      <c r="J929" s="16" t="s">
        <v>3599</v>
      </c>
      <c r="K929" s="16" t="s">
        <v>3600</v>
      </c>
      <c r="L929" s="16" t="s">
        <v>671</v>
      </c>
      <c r="M929" s="16" t="s">
        <v>691</v>
      </c>
      <c r="N929" s="307" t="s">
        <v>692</v>
      </c>
    </row>
    <row r="930" spans="1:14">
      <c r="A930" s="299">
        <v>1111</v>
      </c>
      <c r="B930" s="300">
        <v>301</v>
      </c>
      <c r="C930" s="301" t="s">
        <v>64</v>
      </c>
      <c r="D930" s="302">
        <v>86074663</v>
      </c>
      <c r="E930" s="302">
        <v>86074663</v>
      </c>
      <c r="F930" s="301" t="s">
        <v>5128</v>
      </c>
      <c r="G930" s="300" t="s">
        <v>3597</v>
      </c>
      <c r="H930" s="308" t="s">
        <v>3598</v>
      </c>
      <c r="I930" s="300" t="s">
        <v>74</v>
      </c>
      <c r="J930" s="300" t="s">
        <v>3599</v>
      </c>
      <c r="K930" s="300" t="s">
        <v>3600</v>
      </c>
      <c r="L930" s="300" t="s">
        <v>671</v>
      </c>
      <c r="M930" s="300" t="s">
        <v>691</v>
      </c>
      <c r="N930" s="304" t="s">
        <v>692</v>
      </c>
    </row>
    <row r="931" spans="1:14">
      <c r="A931" s="305">
        <v>1112</v>
      </c>
      <c r="B931" s="16">
        <v>301</v>
      </c>
      <c r="C931" s="17" t="s">
        <v>64</v>
      </c>
      <c r="D931" s="306">
        <v>80443358</v>
      </c>
      <c r="E931" s="306">
        <v>80443358</v>
      </c>
      <c r="F931" s="17" t="s">
        <v>5132</v>
      </c>
      <c r="G931" s="16" t="s">
        <v>3597</v>
      </c>
      <c r="H931" s="35" t="s">
        <v>3598</v>
      </c>
      <c r="I931" s="16" t="s">
        <v>74</v>
      </c>
      <c r="J931" s="16" t="s">
        <v>3599</v>
      </c>
      <c r="K931" s="16" t="s">
        <v>3600</v>
      </c>
      <c r="L931" s="16" t="s">
        <v>76</v>
      </c>
      <c r="M931" s="16" t="s">
        <v>76</v>
      </c>
      <c r="N931" s="307" t="s">
        <v>76</v>
      </c>
    </row>
    <row r="932" spans="1:14">
      <c r="A932" s="299">
        <v>1113</v>
      </c>
      <c r="B932" s="300">
        <v>301</v>
      </c>
      <c r="C932" s="301" t="s">
        <v>64</v>
      </c>
      <c r="D932" s="302">
        <v>86078353</v>
      </c>
      <c r="E932" s="302">
        <v>86078353</v>
      </c>
      <c r="F932" s="301" t="s">
        <v>5137</v>
      </c>
      <c r="G932" s="300" t="s">
        <v>3597</v>
      </c>
      <c r="H932" s="308" t="s">
        <v>3598</v>
      </c>
      <c r="I932" s="300" t="s">
        <v>74</v>
      </c>
      <c r="J932" s="300" t="s">
        <v>3599</v>
      </c>
      <c r="K932" s="300" t="s">
        <v>3600</v>
      </c>
      <c r="L932" s="300" t="s">
        <v>671</v>
      </c>
      <c r="M932" s="300" t="s">
        <v>4647</v>
      </c>
      <c r="N932" s="304" t="s">
        <v>692</v>
      </c>
    </row>
    <row r="933" spans="1:14">
      <c r="A933" s="305">
        <v>1114</v>
      </c>
      <c r="B933" s="16">
        <v>301</v>
      </c>
      <c r="C933" s="17" t="s">
        <v>64</v>
      </c>
      <c r="D933" s="306">
        <v>86083042</v>
      </c>
      <c r="E933" s="306">
        <v>86083042</v>
      </c>
      <c r="F933" s="17" t="s">
        <v>5141</v>
      </c>
      <c r="G933" s="16" t="s">
        <v>3597</v>
      </c>
      <c r="H933" s="35" t="s">
        <v>3598</v>
      </c>
      <c r="I933" s="16" t="s">
        <v>74</v>
      </c>
      <c r="J933" s="16" t="s">
        <v>3599</v>
      </c>
      <c r="K933" s="16" t="s">
        <v>3600</v>
      </c>
      <c r="L933" s="16" t="s">
        <v>671</v>
      </c>
      <c r="M933" s="16" t="s">
        <v>3816</v>
      </c>
      <c r="N933" s="307" t="s">
        <v>3817</v>
      </c>
    </row>
    <row r="934" spans="1:14">
      <c r="A934" s="299">
        <v>1115</v>
      </c>
      <c r="B934" s="300">
        <v>301</v>
      </c>
      <c r="C934" s="301" t="s">
        <v>64</v>
      </c>
      <c r="D934" s="302">
        <v>86088914</v>
      </c>
      <c r="E934" s="302">
        <v>86088914</v>
      </c>
      <c r="F934" s="301" t="s">
        <v>5144</v>
      </c>
      <c r="G934" s="300" t="s">
        <v>3597</v>
      </c>
      <c r="H934" s="308" t="s">
        <v>3598</v>
      </c>
      <c r="I934" s="300" t="s">
        <v>74</v>
      </c>
      <c r="J934" s="300" t="s">
        <v>3599</v>
      </c>
      <c r="K934" s="300" t="s">
        <v>3600</v>
      </c>
      <c r="L934" s="300" t="s">
        <v>1359</v>
      </c>
      <c r="M934" s="300" t="s">
        <v>3752</v>
      </c>
      <c r="N934" s="304" t="s">
        <v>1361</v>
      </c>
    </row>
    <row r="935" spans="1:14">
      <c r="A935" s="305">
        <v>1116</v>
      </c>
      <c r="B935" s="16">
        <v>301</v>
      </c>
      <c r="C935" s="17" t="s">
        <v>64</v>
      </c>
      <c r="D935" s="306">
        <v>88174520</v>
      </c>
      <c r="E935" s="306">
        <v>88174520</v>
      </c>
      <c r="F935" s="17" t="s">
        <v>5147</v>
      </c>
      <c r="G935" s="16" t="s">
        <v>3597</v>
      </c>
      <c r="H935" s="35" t="s">
        <v>3598</v>
      </c>
      <c r="I935" s="16" t="s">
        <v>74</v>
      </c>
      <c r="J935" s="16" t="s">
        <v>3599</v>
      </c>
      <c r="K935" s="16" t="s">
        <v>3600</v>
      </c>
      <c r="L935" s="16" t="s">
        <v>145</v>
      </c>
      <c r="M935" s="16" t="s">
        <v>5149</v>
      </c>
      <c r="N935" s="307" t="s">
        <v>147</v>
      </c>
    </row>
    <row r="936" spans="1:14">
      <c r="A936" s="299">
        <v>1117</v>
      </c>
      <c r="B936" s="300">
        <v>301</v>
      </c>
      <c r="C936" s="301" t="s">
        <v>64</v>
      </c>
      <c r="D936" s="302">
        <v>1069718248</v>
      </c>
      <c r="E936" s="302">
        <v>1069718248</v>
      </c>
      <c r="F936" s="301" t="s">
        <v>5153</v>
      </c>
      <c r="G936" s="300" t="s">
        <v>3597</v>
      </c>
      <c r="H936" s="308" t="s">
        <v>3598</v>
      </c>
      <c r="I936" s="300" t="s">
        <v>74</v>
      </c>
      <c r="J936" s="300" t="s">
        <v>3599</v>
      </c>
      <c r="K936" s="300" t="s">
        <v>3600</v>
      </c>
      <c r="L936" s="300" t="s">
        <v>76</v>
      </c>
      <c r="M936" s="300" t="s">
        <v>76</v>
      </c>
      <c r="N936" s="304" t="s">
        <v>76</v>
      </c>
    </row>
    <row r="937" spans="1:14">
      <c r="A937" s="305">
        <v>1118</v>
      </c>
      <c r="B937" s="16">
        <v>301</v>
      </c>
      <c r="C937" s="17" t="s">
        <v>64</v>
      </c>
      <c r="D937" s="306">
        <v>88215358</v>
      </c>
      <c r="E937" s="306">
        <v>88215358</v>
      </c>
      <c r="F937" s="17" t="s">
        <v>5157</v>
      </c>
      <c r="G937" s="16" t="s">
        <v>3597</v>
      </c>
      <c r="H937" s="35" t="s">
        <v>3598</v>
      </c>
      <c r="I937" s="16" t="s">
        <v>74</v>
      </c>
      <c r="J937" s="16" t="s">
        <v>3599</v>
      </c>
      <c r="K937" s="16" t="s">
        <v>3600</v>
      </c>
      <c r="L937" s="16" t="s">
        <v>421</v>
      </c>
      <c r="M937" s="16" t="s">
        <v>2300</v>
      </c>
      <c r="N937" s="307" t="s">
        <v>423</v>
      </c>
    </row>
    <row r="938" spans="1:14">
      <c r="A938" s="299">
        <v>1120</v>
      </c>
      <c r="B938" s="300">
        <v>301</v>
      </c>
      <c r="C938" s="301" t="s">
        <v>64</v>
      </c>
      <c r="D938" s="302">
        <v>88242119</v>
      </c>
      <c r="E938" s="302">
        <v>88242119</v>
      </c>
      <c r="F938" s="301" t="s">
        <v>5167</v>
      </c>
      <c r="G938" s="300" t="s">
        <v>3597</v>
      </c>
      <c r="H938" s="308" t="s">
        <v>3598</v>
      </c>
      <c r="I938" s="300" t="s">
        <v>74</v>
      </c>
      <c r="J938" s="300" t="s">
        <v>3599</v>
      </c>
      <c r="K938" s="300" t="s">
        <v>3600</v>
      </c>
      <c r="L938" s="300" t="s">
        <v>433</v>
      </c>
      <c r="M938" s="300" t="s">
        <v>434</v>
      </c>
      <c r="N938" s="304" t="s">
        <v>435</v>
      </c>
    </row>
    <row r="939" spans="1:14">
      <c r="A939" s="305">
        <v>1121</v>
      </c>
      <c r="B939" s="16">
        <v>301</v>
      </c>
      <c r="C939" s="17" t="s">
        <v>64</v>
      </c>
      <c r="D939" s="306">
        <v>88244365</v>
      </c>
      <c r="E939" s="306">
        <v>88244365</v>
      </c>
      <c r="F939" s="17" t="s">
        <v>5173</v>
      </c>
      <c r="G939" s="16" t="s">
        <v>3597</v>
      </c>
      <c r="H939" s="35" t="s">
        <v>3598</v>
      </c>
      <c r="I939" s="16" t="s">
        <v>74</v>
      </c>
      <c r="J939" s="16" t="s">
        <v>3599</v>
      </c>
      <c r="K939" s="16" t="s">
        <v>3600</v>
      </c>
      <c r="L939" s="16" t="s">
        <v>145</v>
      </c>
      <c r="M939" s="16" t="s">
        <v>3668</v>
      </c>
      <c r="N939" s="307" t="s">
        <v>147</v>
      </c>
    </row>
    <row r="940" spans="1:14">
      <c r="A940" s="299">
        <v>1122</v>
      </c>
      <c r="B940" s="300">
        <v>301</v>
      </c>
      <c r="C940" s="301" t="s">
        <v>112</v>
      </c>
      <c r="D940" s="302">
        <v>30082490</v>
      </c>
      <c r="E940" s="302">
        <v>30082490</v>
      </c>
      <c r="F940" s="301" t="s">
        <v>5177</v>
      </c>
      <c r="G940" s="300" t="s">
        <v>3597</v>
      </c>
      <c r="H940" s="308" t="s">
        <v>3598</v>
      </c>
      <c r="I940" s="300" t="s">
        <v>74</v>
      </c>
      <c r="J940" s="300" t="s">
        <v>3599</v>
      </c>
      <c r="K940" s="300" t="s">
        <v>3600</v>
      </c>
      <c r="L940" s="300" t="s">
        <v>76</v>
      </c>
      <c r="M940" s="300" t="s">
        <v>76</v>
      </c>
      <c r="N940" s="304" t="s">
        <v>76</v>
      </c>
    </row>
    <row r="941" spans="1:14">
      <c r="A941" s="305">
        <v>1123</v>
      </c>
      <c r="B941" s="16">
        <v>301</v>
      </c>
      <c r="C941" s="17" t="s">
        <v>64</v>
      </c>
      <c r="D941" s="306">
        <v>88258496</v>
      </c>
      <c r="E941" s="306">
        <v>88258496</v>
      </c>
      <c r="F941" s="17" t="s">
        <v>5181</v>
      </c>
      <c r="G941" s="16" t="s">
        <v>3597</v>
      </c>
      <c r="H941" s="35" t="s">
        <v>3598</v>
      </c>
      <c r="I941" s="16" t="s">
        <v>74</v>
      </c>
      <c r="J941" s="16" t="s">
        <v>3599</v>
      </c>
      <c r="K941" s="16" t="s">
        <v>3600</v>
      </c>
      <c r="L941" s="16" t="s">
        <v>76</v>
      </c>
      <c r="M941" s="16" t="s">
        <v>76</v>
      </c>
      <c r="N941" s="307" t="s">
        <v>76</v>
      </c>
    </row>
    <row r="942" spans="1:14">
      <c r="A942" s="299">
        <v>1124</v>
      </c>
      <c r="B942" s="300">
        <v>301</v>
      </c>
      <c r="C942" s="301" t="s">
        <v>64</v>
      </c>
      <c r="D942" s="302">
        <v>88260338</v>
      </c>
      <c r="E942" s="302">
        <v>88260338</v>
      </c>
      <c r="F942" s="301" t="s">
        <v>5184</v>
      </c>
      <c r="G942" s="300" t="s">
        <v>3597</v>
      </c>
      <c r="H942" s="308" t="s">
        <v>3598</v>
      </c>
      <c r="I942" s="300" t="s">
        <v>74</v>
      </c>
      <c r="J942" s="300" t="s">
        <v>3599</v>
      </c>
      <c r="K942" s="300" t="s">
        <v>3600</v>
      </c>
      <c r="L942" s="300" t="s">
        <v>433</v>
      </c>
      <c r="M942" s="300" t="s">
        <v>434</v>
      </c>
      <c r="N942" s="304" t="s">
        <v>435</v>
      </c>
    </row>
    <row r="943" spans="1:14">
      <c r="A943" s="305">
        <v>1125</v>
      </c>
      <c r="B943" s="16">
        <v>301</v>
      </c>
      <c r="C943" s="17" t="s">
        <v>64</v>
      </c>
      <c r="D943" s="306">
        <v>88267144</v>
      </c>
      <c r="E943" s="306">
        <v>88267144</v>
      </c>
      <c r="F943" s="17" t="s">
        <v>5187</v>
      </c>
      <c r="G943" s="16" t="s">
        <v>3597</v>
      </c>
      <c r="H943" s="35" t="s">
        <v>3598</v>
      </c>
      <c r="I943" s="16" t="s">
        <v>74</v>
      </c>
      <c r="J943" s="16" t="s">
        <v>3599</v>
      </c>
      <c r="K943" s="16" t="s">
        <v>3600</v>
      </c>
      <c r="L943" s="16" t="s">
        <v>145</v>
      </c>
      <c r="M943" s="16" t="s">
        <v>146</v>
      </c>
      <c r="N943" s="307" t="s">
        <v>147</v>
      </c>
    </row>
    <row r="944" spans="1:14">
      <c r="A944" s="299">
        <v>1126</v>
      </c>
      <c r="B944" s="300">
        <v>301</v>
      </c>
      <c r="C944" s="301" t="s">
        <v>64</v>
      </c>
      <c r="D944" s="302">
        <v>88309779</v>
      </c>
      <c r="E944" s="302">
        <v>88309779</v>
      </c>
      <c r="F944" s="301" t="s">
        <v>5191</v>
      </c>
      <c r="G944" s="300" t="s">
        <v>3597</v>
      </c>
      <c r="H944" s="308" t="s">
        <v>3598</v>
      </c>
      <c r="I944" s="300" t="s">
        <v>74</v>
      </c>
      <c r="J944" s="300" t="s">
        <v>3599</v>
      </c>
      <c r="K944" s="300" t="s">
        <v>3600</v>
      </c>
      <c r="L944" s="300" t="s">
        <v>76</v>
      </c>
      <c r="M944" s="300" t="s">
        <v>76</v>
      </c>
      <c r="N944" s="304" t="s">
        <v>76</v>
      </c>
    </row>
    <row r="945" spans="1:14">
      <c r="A945" s="305">
        <v>1127</v>
      </c>
      <c r="B945" s="16">
        <v>301</v>
      </c>
      <c r="C945" s="17" t="s">
        <v>64</v>
      </c>
      <c r="D945" s="306">
        <v>88312845</v>
      </c>
      <c r="E945" s="306">
        <v>88312845</v>
      </c>
      <c r="F945" s="17" t="s">
        <v>5195</v>
      </c>
      <c r="G945" s="16" t="s">
        <v>3597</v>
      </c>
      <c r="H945" s="35" t="s">
        <v>3598</v>
      </c>
      <c r="I945" s="16" t="s">
        <v>74</v>
      </c>
      <c r="J945" s="16" t="s">
        <v>3599</v>
      </c>
      <c r="K945" s="16" t="s">
        <v>3600</v>
      </c>
      <c r="L945" s="16" t="s">
        <v>145</v>
      </c>
      <c r="M945" s="16" t="s">
        <v>3668</v>
      </c>
      <c r="N945" s="307" t="s">
        <v>147</v>
      </c>
    </row>
    <row r="946" spans="1:14">
      <c r="A946" s="299">
        <v>1128</v>
      </c>
      <c r="B946" s="300">
        <v>301</v>
      </c>
      <c r="C946" s="301" t="s">
        <v>64</v>
      </c>
      <c r="D946" s="302">
        <v>91178788</v>
      </c>
      <c r="E946" s="302">
        <v>91178788</v>
      </c>
      <c r="F946" s="301" t="s">
        <v>5199</v>
      </c>
      <c r="G946" s="300" t="s">
        <v>3597</v>
      </c>
      <c r="H946" s="308" t="s">
        <v>3598</v>
      </c>
      <c r="I946" s="300" t="s">
        <v>74</v>
      </c>
      <c r="J946" s="300" t="s">
        <v>3599</v>
      </c>
      <c r="K946" s="300" t="s">
        <v>3600</v>
      </c>
      <c r="L946" s="300" t="s">
        <v>145</v>
      </c>
      <c r="M946" s="300" t="s">
        <v>558</v>
      </c>
      <c r="N946" s="304" t="s">
        <v>559</v>
      </c>
    </row>
    <row r="947" spans="1:14">
      <c r="A947" s="305">
        <v>1129</v>
      </c>
      <c r="B947" s="16">
        <v>301</v>
      </c>
      <c r="C947" s="17" t="s">
        <v>64</v>
      </c>
      <c r="D947" s="306">
        <v>91185330</v>
      </c>
      <c r="E947" s="306">
        <v>91185330</v>
      </c>
      <c r="F947" s="17" t="s">
        <v>5203</v>
      </c>
      <c r="G947" s="16" t="s">
        <v>3597</v>
      </c>
      <c r="H947" s="35" t="s">
        <v>3598</v>
      </c>
      <c r="I947" s="16" t="s">
        <v>74</v>
      </c>
      <c r="J947" s="16" t="s">
        <v>3599</v>
      </c>
      <c r="K947" s="16" t="s">
        <v>3600</v>
      </c>
      <c r="L947" s="16" t="s">
        <v>433</v>
      </c>
      <c r="M947" s="16" t="s">
        <v>662</v>
      </c>
      <c r="N947" s="307" t="s">
        <v>663</v>
      </c>
    </row>
    <row r="948" spans="1:14">
      <c r="A948" s="299">
        <v>1130</v>
      </c>
      <c r="B948" s="300">
        <v>301</v>
      </c>
      <c r="C948" s="301" t="s">
        <v>64</v>
      </c>
      <c r="D948" s="302">
        <v>91326229</v>
      </c>
      <c r="E948" s="302">
        <v>91326229</v>
      </c>
      <c r="F948" s="301" t="s">
        <v>5208</v>
      </c>
      <c r="G948" s="300" t="s">
        <v>3597</v>
      </c>
      <c r="H948" s="308" t="s">
        <v>3598</v>
      </c>
      <c r="I948" s="300" t="s">
        <v>74</v>
      </c>
      <c r="J948" s="300" t="s">
        <v>3599</v>
      </c>
      <c r="K948" s="300" t="s">
        <v>3600</v>
      </c>
      <c r="L948" s="300" t="s">
        <v>145</v>
      </c>
      <c r="M948" s="300" t="s">
        <v>1314</v>
      </c>
      <c r="N948" s="304" t="s">
        <v>559</v>
      </c>
    </row>
    <row r="949" spans="1:14">
      <c r="A949" s="305">
        <v>1131</v>
      </c>
      <c r="B949" s="16">
        <v>301</v>
      </c>
      <c r="C949" s="17" t="s">
        <v>64</v>
      </c>
      <c r="D949" s="306">
        <v>1151941673</v>
      </c>
      <c r="E949" s="306">
        <v>1151941673</v>
      </c>
      <c r="F949" s="17" t="s">
        <v>5211</v>
      </c>
      <c r="G949" s="16" t="s">
        <v>3597</v>
      </c>
      <c r="H949" s="35" t="s">
        <v>3598</v>
      </c>
      <c r="I949" s="16" t="s">
        <v>74</v>
      </c>
      <c r="J949" s="16" t="s">
        <v>3599</v>
      </c>
      <c r="K949" s="16" t="s">
        <v>3600</v>
      </c>
      <c r="L949" s="16" t="s">
        <v>433</v>
      </c>
      <c r="M949" s="16" t="s">
        <v>434</v>
      </c>
      <c r="N949" s="307" t="s">
        <v>435</v>
      </c>
    </row>
    <row r="950" spans="1:14">
      <c r="A950" s="299">
        <v>1132</v>
      </c>
      <c r="B950" s="300">
        <v>301</v>
      </c>
      <c r="C950" s="301" t="s">
        <v>64</v>
      </c>
      <c r="D950" s="302">
        <v>91349204</v>
      </c>
      <c r="E950" s="302">
        <v>91349204</v>
      </c>
      <c r="F950" s="301" t="s">
        <v>5214</v>
      </c>
      <c r="G950" s="300" t="s">
        <v>3597</v>
      </c>
      <c r="H950" s="308" t="s">
        <v>3598</v>
      </c>
      <c r="I950" s="300" t="s">
        <v>74</v>
      </c>
      <c r="J950" s="300" t="s">
        <v>3599</v>
      </c>
      <c r="K950" s="300" t="s">
        <v>3600</v>
      </c>
      <c r="L950" s="300" t="s">
        <v>145</v>
      </c>
      <c r="M950" s="300" t="s">
        <v>4743</v>
      </c>
      <c r="N950" s="304" t="s">
        <v>559</v>
      </c>
    </row>
    <row r="951" spans="1:14">
      <c r="A951" s="305">
        <v>1133</v>
      </c>
      <c r="B951" s="16">
        <v>301</v>
      </c>
      <c r="C951" s="17" t="s">
        <v>64</v>
      </c>
      <c r="D951" s="306">
        <v>91436100</v>
      </c>
      <c r="E951" s="306">
        <v>91436100</v>
      </c>
      <c r="F951" s="17" t="s">
        <v>5218</v>
      </c>
      <c r="G951" s="16" t="s">
        <v>3597</v>
      </c>
      <c r="H951" s="35" t="s">
        <v>3598</v>
      </c>
      <c r="I951" s="16" t="s">
        <v>74</v>
      </c>
      <c r="J951" s="16" t="s">
        <v>3599</v>
      </c>
      <c r="K951" s="16" t="s">
        <v>3600</v>
      </c>
      <c r="L951" s="16" t="s">
        <v>421</v>
      </c>
      <c r="M951" s="16" t="s">
        <v>581</v>
      </c>
      <c r="N951" s="307" t="s">
        <v>582</v>
      </c>
    </row>
    <row r="952" spans="1:14">
      <c r="A952" s="299">
        <v>1134</v>
      </c>
      <c r="B952" s="300">
        <v>301</v>
      </c>
      <c r="C952" s="301" t="s">
        <v>112</v>
      </c>
      <c r="D952" s="302">
        <v>1006404013</v>
      </c>
      <c r="E952" s="302">
        <v>1006404013</v>
      </c>
      <c r="F952" s="301" t="s">
        <v>5222</v>
      </c>
      <c r="G952" s="300" t="s">
        <v>3597</v>
      </c>
      <c r="H952" s="308" t="s">
        <v>3598</v>
      </c>
      <c r="I952" s="300" t="s">
        <v>74</v>
      </c>
      <c r="J952" s="300" t="s">
        <v>3599</v>
      </c>
      <c r="K952" s="300" t="s">
        <v>3600</v>
      </c>
      <c r="L952" s="300" t="s">
        <v>1359</v>
      </c>
      <c r="M952" s="300" t="s">
        <v>4352</v>
      </c>
      <c r="N952" s="304" t="s">
        <v>1951</v>
      </c>
    </row>
    <row r="953" spans="1:14">
      <c r="A953" s="305">
        <v>1135</v>
      </c>
      <c r="B953" s="16">
        <v>301</v>
      </c>
      <c r="C953" s="17" t="s">
        <v>64</v>
      </c>
      <c r="D953" s="306">
        <v>91444241</v>
      </c>
      <c r="E953" s="306">
        <v>91444241</v>
      </c>
      <c r="F953" s="17" t="s">
        <v>5228</v>
      </c>
      <c r="G953" s="16" t="s">
        <v>3597</v>
      </c>
      <c r="H953" s="35" t="s">
        <v>3598</v>
      </c>
      <c r="I953" s="16" t="s">
        <v>74</v>
      </c>
      <c r="J953" s="16" t="s">
        <v>3599</v>
      </c>
      <c r="K953" s="16" t="s">
        <v>3600</v>
      </c>
      <c r="L953" s="16" t="s">
        <v>433</v>
      </c>
      <c r="M953" s="16" t="s">
        <v>434</v>
      </c>
      <c r="N953" s="307" t="s">
        <v>435</v>
      </c>
    </row>
    <row r="954" spans="1:14">
      <c r="A954" s="299">
        <v>1136</v>
      </c>
      <c r="B954" s="300">
        <v>301</v>
      </c>
      <c r="C954" s="301" t="s">
        <v>64</v>
      </c>
      <c r="D954" s="302">
        <v>91444364</v>
      </c>
      <c r="E954" s="302">
        <v>91444364</v>
      </c>
      <c r="F954" s="301" t="s">
        <v>5231</v>
      </c>
      <c r="G954" s="300" t="s">
        <v>3597</v>
      </c>
      <c r="H954" s="308" t="s">
        <v>3598</v>
      </c>
      <c r="I954" s="300" t="s">
        <v>74</v>
      </c>
      <c r="J954" s="300" t="s">
        <v>3599</v>
      </c>
      <c r="K954" s="300" t="s">
        <v>3600</v>
      </c>
      <c r="L954" s="300" t="s">
        <v>145</v>
      </c>
      <c r="M954" s="300" t="s">
        <v>1314</v>
      </c>
      <c r="N954" s="304" t="s">
        <v>559</v>
      </c>
    </row>
    <row r="955" spans="1:14">
      <c r="A955" s="305">
        <v>1137</v>
      </c>
      <c r="B955" s="16">
        <v>301</v>
      </c>
      <c r="C955" s="17" t="s">
        <v>64</v>
      </c>
      <c r="D955" s="306">
        <v>91444420</v>
      </c>
      <c r="E955" s="306">
        <v>91444420</v>
      </c>
      <c r="F955" s="17" t="s">
        <v>5235</v>
      </c>
      <c r="G955" s="16" t="s">
        <v>3597</v>
      </c>
      <c r="H955" s="35" t="s">
        <v>3598</v>
      </c>
      <c r="I955" s="16" t="s">
        <v>74</v>
      </c>
      <c r="J955" s="16" t="s">
        <v>3599</v>
      </c>
      <c r="K955" s="16" t="s">
        <v>3600</v>
      </c>
      <c r="L955" s="16" t="s">
        <v>1359</v>
      </c>
      <c r="M955" s="16" t="s">
        <v>4352</v>
      </c>
      <c r="N955" s="307" t="s">
        <v>1951</v>
      </c>
    </row>
    <row r="956" spans="1:14">
      <c r="A956" s="299">
        <v>1138</v>
      </c>
      <c r="B956" s="300">
        <v>301</v>
      </c>
      <c r="C956" s="301" t="s">
        <v>64</v>
      </c>
      <c r="D956" s="302">
        <v>91447244</v>
      </c>
      <c r="E956" s="302">
        <v>91447244</v>
      </c>
      <c r="F956" s="301" t="s">
        <v>5240</v>
      </c>
      <c r="G956" s="300" t="s">
        <v>3597</v>
      </c>
      <c r="H956" s="308" t="s">
        <v>3598</v>
      </c>
      <c r="I956" s="300" t="s">
        <v>74</v>
      </c>
      <c r="J956" s="300" t="s">
        <v>3599</v>
      </c>
      <c r="K956" s="300" t="s">
        <v>3600</v>
      </c>
      <c r="L956" s="300" t="s">
        <v>76</v>
      </c>
      <c r="M956" s="300" t="s">
        <v>3701</v>
      </c>
      <c r="N956" s="304" t="s">
        <v>3702</v>
      </c>
    </row>
    <row r="957" spans="1:14">
      <c r="A957" s="305">
        <v>1139</v>
      </c>
      <c r="B957" s="16">
        <v>301</v>
      </c>
      <c r="C957" s="17" t="s">
        <v>64</v>
      </c>
      <c r="D957" s="306">
        <v>91491167</v>
      </c>
      <c r="E957" s="306">
        <v>91491167</v>
      </c>
      <c r="F957" s="17" t="s">
        <v>5245</v>
      </c>
      <c r="G957" s="16" t="s">
        <v>3597</v>
      </c>
      <c r="H957" s="35" t="s">
        <v>3598</v>
      </c>
      <c r="I957" s="16" t="s">
        <v>74</v>
      </c>
      <c r="J957" s="16" t="s">
        <v>3599</v>
      </c>
      <c r="K957" s="16" t="s">
        <v>3600</v>
      </c>
      <c r="L957" s="16" t="s">
        <v>190</v>
      </c>
      <c r="M957" s="16" t="s">
        <v>2573</v>
      </c>
      <c r="N957" s="307" t="s">
        <v>192</v>
      </c>
    </row>
    <row r="958" spans="1:14">
      <c r="A958" s="299">
        <v>1140</v>
      </c>
      <c r="B958" s="300">
        <v>301</v>
      </c>
      <c r="C958" s="301" t="s">
        <v>64</v>
      </c>
      <c r="D958" s="302">
        <v>91513047</v>
      </c>
      <c r="E958" s="302">
        <v>91513047</v>
      </c>
      <c r="F958" s="301" t="s">
        <v>5249</v>
      </c>
      <c r="G958" s="300" t="s">
        <v>3597</v>
      </c>
      <c r="H958" s="308" t="s">
        <v>3598</v>
      </c>
      <c r="I958" s="300" t="s">
        <v>74</v>
      </c>
      <c r="J958" s="300" t="s">
        <v>3599</v>
      </c>
      <c r="K958" s="300" t="s">
        <v>3600</v>
      </c>
      <c r="L958" s="300" t="s">
        <v>433</v>
      </c>
      <c r="M958" s="300" t="s">
        <v>662</v>
      </c>
      <c r="N958" s="304" t="s">
        <v>663</v>
      </c>
    </row>
    <row r="959" spans="1:14">
      <c r="A959" s="305">
        <v>1141</v>
      </c>
      <c r="B959" s="16">
        <v>301</v>
      </c>
      <c r="C959" s="17" t="s">
        <v>64</v>
      </c>
      <c r="D959" s="306">
        <v>91513820</v>
      </c>
      <c r="E959" s="306">
        <v>91513820</v>
      </c>
      <c r="F959" s="17" t="s">
        <v>5253</v>
      </c>
      <c r="G959" s="16" t="s">
        <v>3597</v>
      </c>
      <c r="H959" s="35" t="s">
        <v>3598</v>
      </c>
      <c r="I959" s="16" t="s">
        <v>74</v>
      </c>
      <c r="J959" s="16" t="s">
        <v>3599</v>
      </c>
      <c r="K959" s="16" t="s">
        <v>3600</v>
      </c>
      <c r="L959" s="16" t="s">
        <v>76</v>
      </c>
      <c r="M959" s="16" t="s">
        <v>76</v>
      </c>
      <c r="N959" s="307" t="s">
        <v>76</v>
      </c>
    </row>
    <row r="960" spans="1:14">
      <c r="A960" s="299">
        <v>1142</v>
      </c>
      <c r="B960" s="300">
        <v>301</v>
      </c>
      <c r="C960" s="301" t="s">
        <v>64</v>
      </c>
      <c r="D960" s="302">
        <v>91525531</v>
      </c>
      <c r="E960" s="302">
        <v>91525531</v>
      </c>
      <c r="F960" s="301" t="s">
        <v>5257</v>
      </c>
      <c r="G960" s="300" t="s">
        <v>3597</v>
      </c>
      <c r="H960" s="308" t="s">
        <v>3598</v>
      </c>
      <c r="I960" s="300" t="s">
        <v>74</v>
      </c>
      <c r="J960" s="300" t="s">
        <v>3599</v>
      </c>
      <c r="K960" s="300" t="s">
        <v>3600</v>
      </c>
      <c r="L960" s="300" t="s">
        <v>145</v>
      </c>
      <c r="M960" s="300" t="s">
        <v>558</v>
      </c>
      <c r="N960" s="304" t="s">
        <v>559</v>
      </c>
    </row>
    <row r="961" spans="1:14">
      <c r="A961" s="305">
        <v>1143</v>
      </c>
      <c r="B961" s="16">
        <v>301</v>
      </c>
      <c r="C961" s="17" t="s">
        <v>64</v>
      </c>
      <c r="D961" s="306">
        <v>91530307</v>
      </c>
      <c r="E961" s="306">
        <v>91530307</v>
      </c>
      <c r="F961" s="17" t="s">
        <v>5262</v>
      </c>
      <c r="G961" s="16" t="s">
        <v>3597</v>
      </c>
      <c r="H961" s="35" t="s">
        <v>3598</v>
      </c>
      <c r="I961" s="16" t="s">
        <v>74</v>
      </c>
      <c r="J961" s="16" t="s">
        <v>3599</v>
      </c>
      <c r="K961" s="16" t="s">
        <v>3600</v>
      </c>
      <c r="L961" s="16" t="s">
        <v>145</v>
      </c>
      <c r="M961" s="16" t="s">
        <v>1314</v>
      </c>
      <c r="N961" s="307" t="s">
        <v>559</v>
      </c>
    </row>
    <row r="962" spans="1:14">
      <c r="A962" s="299">
        <v>1144</v>
      </c>
      <c r="B962" s="300">
        <v>301</v>
      </c>
      <c r="C962" s="301" t="s">
        <v>64</v>
      </c>
      <c r="D962" s="302">
        <v>91535352</v>
      </c>
      <c r="E962" s="302">
        <v>91535352</v>
      </c>
      <c r="F962" s="301" t="s">
        <v>5266</v>
      </c>
      <c r="G962" s="300" t="s">
        <v>3597</v>
      </c>
      <c r="H962" s="308" t="s">
        <v>3598</v>
      </c>
      <c r="I962" s="300" t="s">
        <v>74</v>
      </c>
      <c r="J962" s="300" t="s">
        <v>3599</v>
      </c>
      <c r="K962" s="300" t="s">
        <v>3600</v>
      </c>
      <c r="L962" s="300" t="s">
        <v>145</v>
      </c>
      <c r="M962" s="300" t="s">
        <v>4889</v>
      </c>
      <c r="N962" s="304" t="s">
        <v>559</v>
      </c>
    </row>
    <row r="963" spans="1:14">
      <c r="A963" s="305">
        <v>1145</v>
      </c>
      <c r="B963" s="16">
        <v>301</v>
      </c>
      <c r="C963" s="17" t="s">
        <v>64</v>
      </c>
      <c r="D963" s="306">
        <v>91539445</v>
      </c>
      <c r="E963" s="306">
        <v>91539445</v>
      </c>
      <c r="F963" s="17" t="s">
        <v>5270</v>
      </c>
      <c r="G963" s="16" t="s">
        <v>3597</v>
      </c>
      <c r="H963" s="35" t="s">
        <v>3598</v>
      </c>
      <c r="I963" s="16" t="s">
        <v>74</v>
      </c>
      <c r="J963" s="16" t="s">
        <v>3599</v>
      </c>
      <c r="K963" s="16" t="s">
        <v>3600</v>
      </c>
      <c r="L963" s="16" t="s">
        <v>76</v>
      </c>
      <c r="M963" s="16" t="s">
        <v>76</v>
      </c>
      <c r="N963" s="307" t="s">
        <v>76</v>
      </c>
    </row>
    <row r="964" spans="1:14">
      <c r="A964" s="299">
        <v>1146</v>
      </c>
      <c r="B964" s="300">
        <v>301</v>
      </c>
      <c r="C964" s="301" t="s">
        <v>64</v>
      </c>
      <c r="D964" s="302">
        <v>92154064</v>
      </c>
      <c r="E964" s="302">
        <v>92154064</v>
      </c>
      <c r="F964" s="301" t="s">
        <v>5274</v>
      </c>
      <c r="G964" s="300" t="s">
        <v>3597</v>
      </c>
      <c r="H964" s="308" t="s">
        <v>3598</v>
      </c>
      <c r="I964" s="300" t="s">
        <v>74</v>
      </c>
      <c r="J964" s="300" t="s">
        <v>3599</v>
      </c>
      <c r="K964" s="300" t="s">
        <v>3600</v>
      </c>
      <c r="L964" s="300" t="s">
        <v>190</v>
      </c>
      <c r="M964" s="300" t="s">
        <v>2573</v>
      </c>
      <c r="N964" s="304" t="s">
        <v>192</v>
      </c>
    </row>
    <row r="965" spans="1:14">
      <c r="A965" s="305">
        <v>1147</v>
      </c>
      <c r="B965" s="16">
        <v>301</v>
      </c>
      <c r="C965" s="17" t="s">
        <v>64</v>
      </c>
      <c r="D965" s="306">
        <v>92449600</v>
      </c>
      <c r="E965" s="306">
        <v>92449600</v>
      </c>
      <c r="F965" s="17" t="s">
        <v>5278</v>
      </c>
      <c r="G965" s="16" t="s">
        <v>3597</v>
      </c>
      <c r="H965" s="35" t="s">
        <v>3598</v>
      </c>
      <c r="I965" s="16" t="s">
        <v>74</v>
      </c>
      <c r="J965" s="16" t="s">
        <v>3599</v>
      </c>
      <c r="K965" s="16" t="s">
        <v>3600</v>
      </c>
      <c r="L965" s="16" t="s">
        <v>339</v>
      </c>
      <c r="M965" s="16" t="s">
        <v>340</v>
      </c>
      <c r="N965" s="307" t="s">
        <v>341</v>
      </c>
    </row>
    <row r="966" spans="1:14">
      <c r="A966" s="299">
        <v>1148</v>
      </c>
      <c r="B966" s="300">
        <v>301</v>
      </c>
      <c r="C966" s="301" t="s">
        <v>64</v>
      </c>
      <c r="D966" s="302">
        <v>93134822</v>
      </c>
      <c r="E966" s="302">
        <v>93134822</v>
      </c>
      <c r="F966" s="301" t="s">
        <v>5281</v>
      </c>
      <c r="G966" s="300" t="s">
        <v>3597</v>
      </c>
      <c r="H966" s="308" t="s">
        <v>3598</v>
      </c>
      <c r="I966" s="300" t="s">
        <v>74</v>
      </c>
      <c r="J966" s="300" t="s">
        <v>3599</v>
      </c>
      <c r="K966" s="300" t="s">
        <v>3600</v>
      </c>
      <c r="L966" s="300" t="s">
        <v>478</v>
      </c>
      <c r="M966" s="300" t="s">
        <v>479</v>
      </c>
      <c r="N966" s="304" t="s">
        <v>480</v>
      </c>
    </row>
    <row r="967" spans="1:14">
      <c r="A967" s="305">
        <v>1149</v>
      </c>
      <c r="B967" s="16">
        <v>301</v>
      </c>
      <c r="C967" s="17" t="s">
        <v>64</v>
      </c>
      <c r="D967" s="306">
        <v>93236342</v>
      </c>
      <c r="E967" s="306">
        <v>93236342</v>
      </c>
      <c r="F967" s="17" t="s">
        <v>5285</v>
      </c>
      <c r="G967" s="16" t="s">
        <v>3597</v>
      </c>
      <c r="H967" s="35" t="s">
        <v>3598</v>
      </c>
      <c r="I967" s="16" t="s">
        <v>74</v>
      </c>
      <c r="J967" s="16" t="s">
        <v>3599</v>
      </c>
      <c r="K967" s="16" t="s">
        <v>3600</v>
      </c>
      <c r="L967" s="16" t="s">
        <v>478</v>
      </c>
      <c r="M967" s="16" t="s">
        <v>479</v>
      </c>
      <c r="N967" s="307" t="s">
        <v>480</v>
      </c>
    </row>
    <row r="968" spans="1:14">
      <c r="A968" s="299">
        <v>1150</v>
      </c>
      <c r="B968" s="300">
        <v>301</v>
      </c>
      <c r="C968" s="301" t="s">
        <v>64</v>
      </c>
      <c r="D968" s="302">
        <v>93385118</v>
      </c>
      <c r="E968" s="302">
        <v>93385118</v>
      </c>
      <c r="F968" s="301" t="s">
        <v>5289</v>
      </c>
      <c r="G968" s="300" t="s">
        <v>3597</v>
      </c>
      <c r="H968" s="308" t="s">
        <v>3598</v>
      </c>
      <c r="I968" s="300" t="s">
        <v>74</v>
      </c>
      <c r="J968" s="300" t="s">
        <v>3599</v>
      </c>
      <c r="K968" s="300" t="s">
        <v>3600</v>
      </c>
      <c r="L968" s="300" t="s">
        <v>478</v>
      </c>
      <c r="M968" s="300" t="s">
        <v>3976</v>
      </c>
      <c r="N968" s="304" t="s">
        <v>480</v>
      </c>
    </row>
    <row r="969" spans="1:14">
      <c r="A969" s="305">
        <v>1151</v>
      </c>
      <c r="B969" s="16">
        <v>301</v>
      </c>
      <c r="C969" s="17" t="s">
        <v>64</v>
      </c>
      <c r="D969" s="306">
        <v>93390641</v>
      </c>
      <c r="E969" s="306">
        <v>93390641</v>
      </c>
      <c r="F969" s="17" t="s">
        <v>5293</v>
      </c>
      <c r="G969" s="16" t="s">
        <v>3597</v>
      </c>
      <c r="H969" s="35" t="s">
        <v>3598</v>
      </c>
      <c r="I969" s="16" t="s">
        <v>74</v>
      </c>
      <c r="J969" s="16" t="s">
        <v>3599</v>
      </c>
      <c r="K969" s="16" t="s">
        <v>3600</v>
      </c>
      <c r="L969" s="16" t="s">
        <v>76</v>
      </c>
      <c r="M969" s="16" t="s">
        <v>76</v>
      </c>
      <c r="N969" s="307" t="s">
        <v>76</v>
      </c>
    </row>
    <row r="970" spans="1:14">
      <c r="A970" s="299">
        <v>1152</v>
      </c>
      <c r="B970" s="300">
        <v>301</v>
      </c>
      <c r="C970" s="301" t="s">
        <v>64</v>
      </c>
      <c r="D970" s="302">
        <v>93399931</v>
      </c>
      <c r="E970" s="302">
        <v>93399931</v>
      </c>
      <c r="F970" s="301" t="s">
        <v>5298</v>
      </c>
      <c r="G970" s="300" t="s">
        <v>3597</v>
      </c>
      <c r="H970" s="308" t="s">
        <v>3598</v>
      </c>
      <c r="I970" s="300" t="s">
        <v>74</v>
      </c>
      <c r="J970" s="300" t="s">
        <v>3599</v>
      </c>
      <c r="K970" s="300" t="s">
        <v>3600</v>
      </c>
      <c r="L970" s="300" t="s">
        <v>478</v>
      </c>
      <c r="M970" s="300" t="s">
        <v>4076</v>
      </c>
      <c r="N970" s="304" t="s">
        <v>480</v>
      </c>
    </row>
    <row r="971" spans="1:14">
      <c r="A971" s="305">
        <v>1153</v>
      </c>
      <c r="B971" s="16">
        <v>301</v>
      </c>
      <c r="C971" s="17" t="s">
        <v>112</v>
      </c>
      <c r="D971" s="306">
        <v>1147694204</v>
      </c>
      <c r="E971" s="306">
        <v>1147694204</v>
      </c>
      <c r="F971" s="17" t="s">
        <v>5304</v>
      </c>
      <c r="G971" s="16" t="s">
        <v>3597</v>
      </c>
      <c r="H971" s="35" t="s">
        <v>3598</v>
      </c>
      <c r="I971" s="16" t="s">
        <v>74</v>
      </c>
      <c r="J971" s="16" t="s">
        <v>3599</v>
      </c>
      <c r="K971" s="16" t="s">
        <v>3600</v>
      </c>
      <c r="L971" s="16" t="s">
        <v>339</v>
      </c>
      <c r="M971" s="16" t="s">
        <v>3825</v>
      </c>
      <c r="N971" s="307" t="s">
        <v>341</v>
      </c>
    </row>
    <row r="972" spans="1:14">
      <c r="A972" s="299">
        <v>1154</v>
      </c>
      <c r="B972" s="300">
        <v>301</v>
      </c>
      <c r="C972" s="301" t="s">
        <v>64</v>
      </c>
      <c r="D972" s="302">
        <v>93411494</v>
      </c>
      <c r="E972" s="302">
        <v>93411494</v>
      </c>
      <c r="F972" s="301" t="s">
        <v>5307</v>
      </c>
      <c r="G972" s="300" t="s">
        <v>3597</v>
      </c>
      <c r="H972" s="308" t="s">
        <v>3598</v>
      </c>
      <c r="I972" s="300" t="s">
        <v>74</v>
      </c>
      <c r="J972" s="300" t="s">
        <v>3599</v>
      </c>
      <c r="K972" s="300" t="s">
        <v>3600</v>
      </c>
      <c r="L972" s="300" t="s">
        <v>478</v>
      </c>
      <c r="M972" s="300" t="s">
        <v>479</v>
      </c>
      <c r="N972" s="304" t="s">
        <v>480</v>
      </c>
    </row>
    <row r="973" spans="1:14">
      <c r="A973" s="305">
        <v>1155</v>
      </c>
      <c r="B973" s="16">
        <v>301</v>
      </c>
      <c r="C973" s="17" t="s">
        <v>64</v>
      </c>
      <c r="D973" s="306">
        <v>93443340</v>
      </c>
      <c r="E973" s="306">
        <v>93443340</v>
      </c>
      <c r="F973" s="17" t="s">
        <v>5310</v>
      </c>
      <c r="G973" s="16" t="s">
        <v>3597</v>
      </c>
      <c r="H973" s="35" t="s">
        <v>3598</v>
      </c>
      <c r="I973" s="16" t="s">
        <v>74</v>
      </c>
      <c r="J973" s="16" t="s">
        <v>3599</v>
      </c>
      <c r="K973" s="16" t="s">
        <v>3600</v>
      </c>
      <c r="L973" s="16" t="s">
        <v>76</v>
      </c>
      <c r="M973" s="16" t="s">
        <v>76</v>
      </c>
      <c r="N973" s="307" t="s">
        <v>76</v>
      </c>
    </row>
    <row r="974" spans="1:14">
      <c r="A974" s="299">
        <v>1156</v>
      </c>
      <c r="B974" s="300">
        <v>301</v>
      </c>
      <c r="C974" s="301" t="s">
        <v>64</v>
      </c>
      <c r="D974" s="302">
        <v>93445050</v>
      </c>
      <c r="E974" s="302">
        <v>93445050</v>
      </c>
      <c r="F974" s="301" t="s">
        <v>5315</v>
      </c>
      <c r="G974" s="300" t="s">
        <v>3597</v>
      </c>
      <c r="H974" s="308" t="s">
        <v>3598</v>
      </c>
      <c r="I974" s="300" t="s">
        <v>74</v>
      </c>
      <c r="J974" s="300" t="s">
        <v>3599</v>
      </c>
      <c r="K974" s="300" t="s">
        <v>3600</v>
      </c>
      <c r="L974" s="300" t="s">
        <v>433</v>
      </c>
      <c r="M974" s="300" t="s">
        <v>662</v>
      </c>
      <c r="N974" s="304" t="s">
        <v>663</v>
      </c>
    </row>
    <row r="975" spans="1:14">
      <c r="A975" s="305">
        <v>1158</v>
      </c>
      <c r="B975" s="16">
        <v>301</v>
      </c>
      <c r="C975" s="17" t="s">
        <v>64</v>
      </c>
      <c r="D975" s="306">
        <v>93445744</v>
      </c>
      <c r="E975" s="306">
        <v>93445744</v>
      </c>
      <c r="F975" s="17" t="s">
        <v>5320</v>
      </c>
      <c r="G975" s="16" t="s">
        <v>3597</v>
      </c>
      <c r="H975" s="35" t="s">
        <v>3598</v>
      </c>
      <c r="I975" s="16" t="s">
        <v>74</v>
      </c>
      <c r="J975" s="16" t="s">
        <v>3599</v>
      </c>
      <c r="K975" s="16" t="s">
        <v>3600</v>
      </c>
      <c r="L975" s="16" t="s">
        <v>76</v>
      </c>
      <c r="M975" s="16" t="s">
        <v>76</v>
      </c>
      <c r="N975" s="307" t="s">
        <v>76</v>
      </c>
    </row>
    <row r="976" spans="1:14">
      <c r="A976" s="299">
        <v>1159</v>
      </c>
      <c r="B976" s="300">
        <v>301</v>
      </c>
      <c r="C976" s="301" t="s">
        <v>64</v>
      </c>
      <c r="D976" s="302">
        <v>93478537</v>
      </c>
      <c r="E976" s="302">
        <v>93478537</v>
      </c>
      <c r="F976" s="301" t="s">
        <v>5325</v>
      </c>
      <c r="G976" s="300" t="s">
        <v>3597</v>
      </c>
      <c r="H976" s="308" t="s">
        <v>3598</v>
      </c>
      <c r="I976" s="300" t="s">
        <v>74</v>
      </c>
      <c r="J976" s="300" t="s">
        <v>3599</v>
      </c>
      <c r="K976" s="300" t="s">
        <v>3600</v>
      </c>
      <c r="L976" s="300" t="s">
        <v>478</v>
      </c>
      <c r="M976" s="300" t="s">
        <v>4496</v>
      </c>
      <c r="N976" s="304" t="s">
        <v>772</v>
      </c>
    </row>
    <row r="977" spans="1:14">
      <c r="A977" s="305">
        <v>1161</v>
      </c>
      <c r="B977" s="16">
        <v>301</v>
      </c>
      <c r="C977" s="17" t="s">
        <v>64</v>
      </c>
      <c r="D977" s="306">
        <v>94043338</v>
      </c>
      <c r="E977" s="306">
        <v>94043338</v>
      </c>
      <c r="F977" s="17" t="s">
        <v>5329</v>
      </c>
      <c r="G977" s="16" t="s">
        <v>3597</v>
      </c>
      <c r="H977" s="35" t="s">
        <v>3598</v>
      </c>
      <c r="I977" s="16" t="s">
        <v>74</v>
      </c>
      <c r="J977" s="16" t="s">
        <v>3599</v>
      </c>
      <c r="K977" s="16" t="s">
        <v>3600</v>
      </c>
      <c r="L977" s="16" t="s">
        <v>433</v>
      </c>
      <c r="M977" s="16" t="s">
        <v>434</v>
      </c>
      <c r="N977" s="307" t="s">
        <v>435</v>
      </c>
    </row>
    <row r="978" spans="1:14">
      <c r="A978" s="299">
        <v>1162</v>
      </c>
      <c r="B978" s="300">
        <v>301</v>
      </c>
      <c r="C978" s="301" t="s">
        <v>64</v>
      </c>
      <c r="D978" s="302">
        <v>94150458</v>
      </c>
      <c r="E978" s="302">
        <v>94150458</v>
      </c>
      <c r="F978" s="301" t="s">
        <v>5332</v>
      </c>
      <c r="G978" s="300" t="s">
        <v>3597</v>
      </c>
      <c r="H978" s="308" t="s">
        <v>3598</v>
      </c>
      <c r="I978" s="300" t="s">
        <v>74</v>
      </c>
      <c r="J978" s="300" t="s">
        <v>3599</v>
      </c>
      <c r="K978" s="300" t="s">
        <v>3600</v>
      </c>
      <c r="L978" s="300" t="s">
        <v>433</v>
      </c>
      <c r="M978" s="300" t="s">
        <v>3715</v>
      </c>
      <c r="N978" s="304" t="s">
        <v>435</v>
      </c>
    </row>
    <row r="979" spans="1:14">
      <c r="A979" s="305">
        <v>1163</v>
      </c>
      <c r="B979" s="16">
        <v>301</v>
      </c>
      <c r="C979" s="17" t="s">
        <v>64</v>
      </c>
      <c r="D979" s="306">
        <v>94283666</v>
      </c>
      <c r="E979" s="306">
        <v>94283666</v>
      </c>
      <c r="F979" s="17" t="s">
        <v>5335</v>
      </c>
      <c r="G979" s="16" t="s">
        <v>3597</v>
      </c>
      <c r="H979" s="35" t="s">
        <v>3598</v>
      </c>
      <c r="I979" s="16" t="s">
        <v>74</v>
      </c>
      <c r="J979" s="16" t="s">
        <v>3599</v>
      </c>
      <c r="K979" s="16" t="s">
        <v>3600</v>
      </c>
      <c r="L979" s="16" t="s">
        <v>76</v>
      </c>
      <c r="M979" s="16" t="s">
        <v>76</v>
      </c>
      <c r="N979" s="307" t="s">
        <v>76</v>
      </c>
    </row>
    <row r="980" spans="1:14">
      <c r="A980" s="299">
        <v>1164</v>
      </c>
      <c r="B980" s="300">
        <v>301</v>
      </c>
      <c r="C980" s="301" t="s">
        <v>64</v>
      </c>
      <c r="D980" s="302">
        <v>94318180</v>
      </c>
      <c r="E980" s="302">
        <v>94318180</v>
      </c>
      <c r="F980" s="301" t="s">
        <v>5338</v>
      </c>
      <c r="G980" s="300" t="s">
        <v>3597</v>
      </c>
      <c r="H980" s="308" t="s">
        <v>3598</v>
      </c>
      <c r="I980" s="300" t="s">
        <v>74</v>
      </c>
      <c r="J980" s="300" t="s">
        <v>3599</v>
      </c>
      <c r="K980" s="300" t="s">
        <v>3600</v>
      </c>
      <c r="L980" s="300" t="s">
        <v>76</v>
      </c>
      <c r="M980" s="300" t="s">
        <v>76</v>
      </c>
      <c r="N980" s="304" t="s">
        <v>76</v>
      </c>
    </row>
    <row r="981" spans="1:14">
      <c r="A981" s="305">
        <v>1165</v>
      </c>
      <c r="B981" s="16">
        <v>301</v>
      </c>
      <c r="C981" s="17" t="s">
        <v>64</v>
      </c>
      <c r="D981" s="306">
        <v>94368350</v>
      </c>
      <c r="E981" s="306">
        <v>94368350</v>
      </c>
      <c r="F981" s="17" t="s">
        <v>5344</v>
      </c>
      <c r="G981" s="16" t="s">
        <v>3597</v>
      </c>
      <c r="H981" s="35" t="s">
        <v>3598</v>
      </c>
      <c r="I981" s="16" t="s">
        <v>74</v>
      </c>
      <c r="J981" s="16" t="s">
        <v>3599</v>
      </c>
      <c r="K981" s="16" t="s">
        <v>3600</v>
      </c>
      <c r="L981" s="16" t="s">
        <v>433</v>
      </c>
      <c r="M981" s="16" t="s">
        <v>434</v>
      </c>
      <c r="N981" s="307" t="s">
        <v>435</v>
      </c>
    </row>
    <row r="982" spans="1:14">
      <c r="A982" s="299">
        <v>1166</v>
      </c>
      <c r="B982" s="300">
        <v>301</v>
      </c>
      <c r="C982" s="301" t="s">
        <v>64</v>
      </c>
      <c r="D982" s="302">
        <v>94370146</v>
      </c>
      <c r="E982" s="302">
        <v>94370146</v>
      </c>
      <c r="F982" s="301" t="s">
        <v>5348</v>
      </c>
      <c r="G982" s="300" t="s">
        <v>3597</v>
      </c>
      <c r="H982" s="308" t="s">
        <v>3598</v>
      </c>
      <c r="I982" s="300" t="s">
        <v>74</v>
      </c>
      <c r="J982" s="300" t="s">
        <v>3599</v>
      </c>
      <c r="K982" s="300" t="s">
        <v>3600</v>
      </c>
      <c r="L982" s="300" t="s">
        <v>463</v>
      </c>
      <c r="M982" s="300" t="s">
        <v>3657</v>
      </c>
      <c r="N982" s="304" t="s">
        <v>465</v>
      </c>
    </row>
    <row r="983" spans="1:14">
      <c r="A983" s="305">
        <v>1167</v>
      </c>
      <c r="B983" s="16">
        <v>301</v>
      </c>
      <c r="C983" s="17" t="s">
        <v>64</v>
      </c>
      <c r="D983" s="306">
        <v>94374688</v>
      </c>
      <c r="E983" s="306">
        <v>94374688</v>
      </c>
      <c r="F983" s="17" t="s">
        <v>5351</v>
      </c>
      <c r="G983" s="16" t="s">
        <v>3597</v>
      </c>
      <c r="H983" s="35" t="s">
        <v>3598</v>
      </c>
      <c r="I983" s="16" t="s">
        <v>74</v>
      </c>
      <c r="J983" s="16" t="s">
        <v>3599</v>
      </c>
      <c r="K983" s="16" t="s">
        <v>3600</v>
      </c>
      <c r="L983" s="16" t="s">
        <v>433</v>
      </c>
      <c r="M983" s="16" t="s">
        <v>434</v>
      </c>
      <c r="N983" s="307" t="s">
        <v>435</v>
      </c>
    </row>
    <row r="984" spans="1:14">
      <c r="A984" s="299">
        <v>1168</v>
      </c>
      <c r="B984" s="300">
        <v>301</v>
      </c>
      <c r="C984" s="301" t="s">
        <v>64</v>
      </c>
      <c r="D984" s="302">
        <v>94382997</v>
      </c>
      <c r="E984" s="302">
        <v>94382997</v>
      </c>
      <c r="F984" s="301" t="s">
        <v>5354</v>
      </c>
      <c r="G984" s="300" t="s">
        <v>3597</v>
      </c>
      <c r="H984" s="308" t="s">
        <v>3598</v>
      </c>
      <c r="I984" s="300" t="s">
        <v>74</v>
      </c>
      <c r="J984" s="300" t="s">
        <v>3599</v>
      </c>
      <c r="K984" s="300" t="s">
        <v>3600</v>
      </c>
      <c r="L984" s="300" t="s">
        <v>433</v>
      </c>
      <c r="M984" s="300" t="s">
        <v>434</v>
      </c>
      <c r="N984" s="304" t="s">
        <v>435</v>
      </c>
    </row>
    <row r="985" spans="1:14">
      <c r="A985" s="305">
        <v>1169</v>
      </c>
      <c r="B985" s="16">
        <v>301</v>
      </c>
      <c r="C985" s="17" t="s">
        <v>64</v>
      </c>
      <c r="D985" s="306">
        <v>94394644</v>
      </c>
      <c r="E985" s="306">
        <v>94394644</v>
      </c>
      <c r="F985" s="17" t="s">
        <v>5358</v>
      </c>
      <c r="G985" s="16" t="s">
        <v>3597</v>
      </c>
      <c r="H985" s="35" t="s">
        <v>3598</v>
      </c>
      <c r="I985" s="16" t="s">
        <v>74</v>
      </c>
      <c r="J985" s="16" t="s">
        <v>3599</v>
      </c>
      <c r="K985" s="16" t="s">
        <v>3600</v>
      </c>
      <c r="L985" s="16" t="s">
        <v>433</v>
      </c>
      <c r="M985" s="16" t="s">
        <v>434</v>
      </c>
      <c r="N985" s="307" t="s">
        <v>435</v>
      </c>
    </row>
    <row r="986" spans="1:14">
      <c r="A986" s="299">
        <v>1170</v>
      </c>
      <c r="B986" s="300">
        <v>301</v>
      </c>
      <c r="C986" s="301" t="s">
        <v>64</v>
      </c>
      <c r="D986" s="302">
        <v>94404334</v>
      </c>
      <c r="E986" s="302">
        <v>94404334</v>
      </c>
      <c r="F986" s="301" t="s">
        <v>5363</v>
      </c>
      <c r="G986" s="300" t="s">
        <v>3597</v>
      </c>
      <c r="H986" s="308" t="s">
        <v>3598</v>
      </c>
      <c r="I986" s="300" t="s">
        <v>74</v>
      </c>
      <c r="J986" s="300" t="s">
        <v>3599</v>
      </c>
      <c r="K986" s="300" t="s">
        <v>3600</v>
      </c>
      <c r="L986" s="300" t="s">
        <v>433</v>
      </c>
      <c r="M986" s="300" t="s">
        <v>434</v>
      </c>
      <c r="N986" s="304" t="s">
        <v>435</v>
      </c>
    </row>
    <row r="987" spans="1:14">
      <c r="A987" s="305">
        <v>1171</v>
      </c>
      <c r="B987" s="16">
        <v>301</v>
      </c>
      <c r="C987" s="17" t="s">
        <v>64</v>
      </c>
      <c r="D987" s="306">
        <v>94409443</v>
      </c>
      <c r="E987" s="306">
        <v>94409443</v>
      </c>
      <c r="F987" s="17" t="s">
        <v>5366</v>
      </c>
      <c r="G987" s="16" t="s">
        <v>3597</v>
      </c>
      <c r="H987" s="35" t="s">
        <v>3598</v>
      </c>
      <c r="I987" s="16" t="s">
        <v>74</v>
      </c>
      <c r="J987" s="16" t="s">
        <v>3599</v>
      </c>
      <c r="K987" s="16" t="s">
        <v>3600</v>
      </c>
      <c r="L987" s="16" t="s">
        <v>339</v>
      </c>
      <c r="M987" s="16" t="s">
        <v>340</v>
      </c>
      <c r="N987" s="307" t="s">
        <v>341</v>
      </c>
    </row>
    <row r="988" spans="1:14">
      <c r="A988" s="299">
        <v>1172</v>
      </c>
      <c r="B988" s="300">
        <v>301</v>
      </c>
      <c r="C988" s="301" t="s">
        <v>64</v>
      </c>
      <c r="D988" s="302">
        <v>94417438</v>
      </c>
      <c r="E988" s="302">
        <v>94417438</v>
      </c>
      <c r="F988" s="301" t="s">
        <v>5370</v>
      </c>
      <c r="G988" s="300" t="s">
        <v>3597</v>
      </c>
      <c r="H988" s="308" t="s">
        <v>3598</v>
      </c>
      <c r="I988" s="300" t="s">
        <v>74</v>
      </c>
      <c r="J988" s="300" t="s">
        <v>3599</v>
      </c>
      <c r="K988" s="300" t="s">
        <v>3600</v>
      </c>
      <c r="L988" s="300" t="s">
        <v>433</v>
      </c>
      <c r="M988" s="300" t="s">
        <v>434</v>
      </c>
      <c r="N988" s="304" t="s">
        <v>435</v>
      </c>
    </row>
    <row r="989" spans="1:14">
      <c r="A989" s="305">
        <v>1173</v>
      </c>
      <c r="B989" s="16">
        <v>301</v>
      </c>
      <c r="C989" s="17" t="s">
        <v>64</v>
      </c>
      <c r="D989" s="306">
        <v>94450882</v>
      </c>
      <c r="E989" s="306">
        <v>94450882</v>
      </c>
      <c r="F989" s="17" t="s">
        <v>5374</v>
      </c>
      <c r="G989" s="16" t="s">
        <v>3597</v>
      </c>
      <c r="H989" s="35" t="s">
        <v>3598</v>
      </c>
      <c r="I989" s="16" t="s">
        <v>74</v>
      </c>
      <c r="J989" s="16" t="s">
        <v>3599</v>
      </c>
      <c r="K989" s="16" t="s">
        <v>3600</v>
      </c>
      <c r="L989" s="16" t="s">
        <v>433</v>
      </c>
      <c r="M989" s="16" t="s">
        <v>434</v>
      </c>
      <c r="N989" s="307" t="s">
        <v>435</v>
      </c>
    </row>
    <row r="990" spans="1:14">
      <c r="A990" s="299">
        <v>1174</v>
      </c>
      <c r="B990" s="300">
        <v>301</v>
      </c>
      <c r="C990" s="301" t="s">
        <v>64</v>
      </c>
      <c r="D990" s="302">
        <v>94466892</v>
      </c>
      <c r="E990" s="302">
        <v>94466892</v>
      </c>
      <c r="F990" s="301" t="s">
        <v>5380</v>
      </c>
      <c r="G990" s="300" t="s">
        <v>3597</v>
      </c>
      <c r="H990" s="308" t="s">
        <v>3598</v>
      </c>
      <c r="I990" s="300" t="s">
        <v>74</v>
      </c>
      <c r="J990" s="300" t="s">
        <v>3599</v>
      </c>
      <c r="K990" s="300" t="s">
        <v>3600</v>
      </c>
      <c r="L990" s="300" t="s">
        <v>463</v>
      </c>
      <c r="M990" s="300" t="s">
        <v>464</v>
      </c>
      <c r="N990" s="304" t="s">
        <v>465</v>
      </c>
    </row>
    <row r="991" spans="1:14">
      <c r="A991" s="305">
        <v>1175</v>
      </c>
      <c r="B991" s="16">
        <v>301</v>
      </c>
      <c r="C991" s="17" t="s">
        <v>64</v>
      </c>
      <c r="D991" s="306">
        <v>94468321</v>
      </c>
      <c r="E991" s="306">
        <v>94468321</v>
      </c>
      <c r="F991" s="17" t="s">
        <v>5383</v>
      </c>
      <c r="G991" s="16" t="s">
        <v>3597</v>
      </c>
      <c r="H991" s="35" t="s">
        <v>3598</v>
      </c>
      <c r="I991" s="16" t="s">
        <v>74</v>
      </c>
      <c r="J991" s="16" t="s">
        <v>3599</v>
      </c>
      <c r="K991" s="16" t="s">
        <v>3600</v>
      </c>
      <c r="L991" s="16" t="s">
        <v>433</v>
      </c>
      <c r="M991" s="16" t="s">
        <v>434</v>
      </c>
      <c r="N991" s="307" t="s">
        <v>435</v>
      </c>
    </row>
    <row r="992" spans="1:14">
      <c r="A992" s="299">
        <v>1176</v>
      </c>
      <c r="B992" s="300">
        <v>301</v>
      </c>
      <c r="C992" s="301" t="s">
        <v>64</v>
      </c>
      <c r="D992" s="302">
        <v>94500029</v>
      </c>
      <c r="E992" s="302">
        <v>94500029</v>
      </c>
      <c r="F992" s="301" t="s">
        <v>5387</v>
      </c>
      <c r="G992" s="300" t="s">
        <v>3597</v>
      </c>
      <c r="H992" s="308" t="s">
        <v>3598</v>
      </c>
      <c r="I992" s="300" t="s">
        <v>74</v>
      </c>
      <c r="J992" s="300" t="s">
        <v>3599</v>
      </c>
      <c r="K992" s="300" t="s">
        <v>3600</v>
      </c>
      <c r="L992" s="300" t="s">
        <v>463</v>
      </c>
      <c r="M992" s="300" t="s">
        <v>3902</v>
      </c>
      <c r="N992" s="304" t="s">
        <v>465</v>
      </c>
    </row>
    <row r="993" spans="1:14">
      <c r="A993" s="305">
        <v>1178</v>
      </c>
      <c r="B993" s="16">
        <v>301</v>
      </c>
      <c r="C993" s="17" t="s">
        <v>64</v>
      </c>
      <c r="D993" s="306">
        <v>94535317</v>
      </c>
      <c r="E993" s="306">
        <v>94535317</v>
      </c>
      <c r="F993" s="17" t="s">
        <v>5391</v>
      </c>
      <c r="G993" s="16" t="s">
        <v>3597</v>
      </c>
      <c r="H993" s="35" t="s">
        <v>3598</v>
      </c>
      <c r="I993" s="16" t="s">
        <v>74</v>
      </c>
      <c r="J993" s="16" t="s">
        <v>3599</v>
      </c>
      <c r="K993" s="16" t="s">
        <v>3600</v>
      </c>
      <c r="L993" s="16" t="s">
        <v>463</v>
      </c>
      <c r="M993" s="16" t="s">
        <v>3902</v>
      </c>
      <c r="N993" s="307" t="s">
        <v>465</v>
      </c>
    </row>
    <row r="994" spans="1:14">
      <c r="A994" s="299">
        <v>1179</v>
      </c>
      <c r="B994" s="300">
        <v>301</v>
      </c>
      <c r="C994" s="301" t="s">
        <v>64</v>
      </c>
      <c r="D994" s="302">
        <v>94550729</v>
      </c>
      <c r="E994" s="302">
        <v>94550729</v>
      </c>
      <c r="F994" s="301" t="s">
        <v>5395</v>
      </c>
      <c r="G994" s="300" t="s">
        <v>3597</v>
      </c>
      <c r="H994" s="308" t="s">
        <v>3598</v>
      </c>
      <c r="I994" s="300" t="s">
        <v>74</v>
      </c>
      <c r="J994" s="300" t="s">
        <v>3599</v>
      </c>
      <c r="K994" s="300" t="s">
        <v>3600</v>
      </c>
      <c r="L994" s="300" t="s">
        <v>433</v>
      </c>
      <c r="M994" s="300" t="s">
        <v>434</v>
      </c>
      <c r="N994" s="304" t="s">
        <v>435</v>
      </c>
    </row>
    <row r="995" spans="1:14">
      <c r="A995" s="305">
        <v>1180</v>
      </c>
      <c r="B995" s="16">
        <v>301</v>
      </c>
      <c r="C995" s="17" t="s">
        <v>112</v>
      </c>
      <c r="D995" s="306">
        <v>1072364383</v>
      </c>
      <c r="E995" s="306">
        <v>1072364383</v>
      </c>
      <c r="F995" s="17" t="s">
        <v>5398</v>
      </c>
      <c r="G995" s="16" t="s">
        <v>3597</v>
      </c>
      <c r="H995" s="35" t="s">
        <v>3598</v>
      </c>
      <c r="I995" s="16" t="s">
        <v>74</v>
      </c>
      <c r="J995" s="16" t="s">
        <v>3599</v>
      </c>
      <c r="K995" s="16" t="s">
        <v>3600</v>
      </c>
      <c r="L995" s="16" t="s">
        <v>76</v>
      </c>
      <c r="M995" s="16" t="s">
        <v>76</v>
      </c>
      <c r="N995" s="307" t="s">
        <v>76</v>
      </c>
    </row>
    <row r="996" spans="1:14">
      <c r="A996" s="299">
        <v>1181</v>
      </c>
      <c r="B996" s="300">
        <v>301</v>
      </c>
      <c r="C996" s="301" t="s">
        <v>64</v>
      </c>
      <c r="D996" s="302">
        <v>96194287</v>
      </c>
      <c r="E996" s="302">
        <v>96194287</v>
      </c>
      <c r="F996" s="301" t="s">
        <v>5403</v>
      </c>
      <c r="G996" s="300" t="s">
        <v>3597</v>
      </c>
      <c r="H996" s="308" t="s">
        <v>3598</v>
      </c>
      <c r="I996" s="300" t="s">
        <v>74</v>
      </c>
      <c r="J996" s="300" t="s">
        <v>3599</v>
      </c>
      <c r="K996" s="300" t="s">
        <v>3600</v>
      </c>
      <c r="L996" s="300" t="s">
        <v>671</v>
      </c>
      <c r="M996" s="300" t="s">
        <v>691</v>
      </c>
      <c r="N996" s="304" t="s">
        <v>692</v>
      </c>
    </row>
    <row r="997" spans="1:14">
      <c r="A997" s="305">
        <v>1182</v>
      </c>
      <c r="B997" s="16">
        <v>301</v>
      </c>
      <c r="C997" s="17" t="s">
        <v>64</v>
      </c>
      <c r="D997" s="306">
        <v>96323049</v>
      </c>
      <c r="E997" s="306">
        <v>96323049</v>
      </c>
      <c r="F997" s="17" t="s">
        <v>5406</v>
      </c>
      <c r="G997" s="16" t="s">
        <v>3597</v>
      </c>
      <c r="H997" s="35" t="s">
        <v>3598</v>
      </c>
      <c r="I997" s="16" t="s">
        <v>74</v>
      </c>
      <c r="J997" s="16" t="s">
        <v>3599</v>
      </c>
      <c r="K997" s="16" t="s">
        <v>3600</v>
      </c>
      <c r="L997" s="16" t="s">
        <v>76</v>
      </c>
      <c r="M997" s="16" t="s">
        <v>76</v>
      </c>
      <c r="N997" s="307" t="s">
        <v>76</v>
      </c>
    </row>
    <row r="998" spans="1:14">
      <c r="A998" s="299">
        <v>1183</v>
      </c>
      <c r="B998" s="300">
        <v>301</v>
      </c>
      <c r="C998" s="301" t="s">
        <v>64</v>
      </c>
      <c r="D998" s="302">
        <v>96355113</v>
      </c>
      <c r="E998" s="302">
        <v>96355113</v>
      </c>
      <c r="F998" s="301" t="s">
        <v>5409</v>
      </c>
      <c r="G998" s="300" t="s">
        <v>3597</v>
      </c>
      <c r="H998" s="308" t="s">
        <v>3598</v>
      </c>
      <c r="I998" s="300" t="s">
        <v>74</v>
      </c>
      <c r="J998" s="300" t="s">
        <v>3599</v>
      </c>
      <c r="K998" s="300" t="s">
        <v>3600</v>
      </c>
      <c r="L998" s="300" t="s">
        <v>1359</v>
      </c>
      <c r="M998" s="300" t="s">
        <v>4352</v>
      </c>
      <c r="N998" s="304" t="s">
        <v>1951</v>
      </c>
    </row>
    <row r="999" spans="1:14">
      <c r="A999" s="305">
        <v>1184</v>
      </c>
      <c r="B999" s="16">
        <v>301</v>
      </c>
      <c r="C999" s="17" t="s">
        <v>64</v>
      </c>
      <c r="D999" s="306">
        <v>96356239</v>
      </c>
      <c r="E999" s="306">
        <v>96356239</v>
      </c>
      <c r="F999" s="17" t="s">
        <v>5412</v>
      </c>
      <c r="G999" s="16" t="s">
        <v>3597</v>
      </c>
      <c r="H999" s="35" t="s">
        <v>3598</v>
      </c>
      <c r="I999" s="16" t="s">
        <v>74</v>
      </c>
      <c r="J999" s="16" t="s">
        <v>3599</v>
      </c>
      <c r="K999" s="16" t="s">
        <v>3600</v>
      </c>
      <c r="L999" s="16" t="s">
        <v>1359</v>
      </c>
      <c r="M999" s="16" t="s">
        <v>4352</v>
      </c>
      <c r="N999" s="307" t="s">
        <v>1951</v>
      </c>
    </row>
    <row r="1000" spans="1:14">
      <c r="A1000" s="299">
        <v>1185</v>
      </c>
      <c r="B1000" s="300">
        <v>301</v>
      </c>
      <c r="C1000" s="301" t="s">
        <v>64</v>
      </c>
      <c r="D1000" s="302">
        <v>96360445</v>
      </c>
      <c r="E1000" s="302">
        <v>96360445</v>
      </c>
      <c r="F1000" s="301" t="s">
        <v>5415</v>
      </c>
      <c r="G1000" s="300" t="s">
        <v>3597</v>
      </c>
      <c r="H1000" s="308" t="s">
        <v>3598</v>
      </c>
      <c r="I1000" s="300" t="s">
        <v>74</v>
      </c>
      <c r="J1000" s="300" t="s">
        <v>3599</v>
      </c>
      <c r="K1000" s="300" t="s">
        <v>3600</v>
      </c>
      <c r="L1000" s="300" t="s">
        <v>421</v>
      </c>
      <c r="M1000" s="300" t="s">
        <v>3649</v>
      </c>
      <c r="N1000" s="304" t="s">
        <v>545</v>
      </c>
    </row>
    <row r="1001" spans="1:14">
      <c r="A1001" s="305">
        <v>1186</v>
      </c>
      <c r="B1001" s="16">
        <v>301</v>
      </c>
      <c r="C1001" s="17" t="s">
        <v>64</v>
      </c>
      <c r="D1001" s="306">
        <v>96361752</v>
      </c>
      <c r="E1001" s="306">
        <v>96361752</v>
      </c>
      <c r="F1001" s="17" t="s">
        <v>5419</v>
      </c>
      <c r="G1001" s="16" t="s">
        <v>3597</v>
      </c>
      <c r="H1001" s="35" t="s">
        <v>3598</v>
      </c>
      <c r="I1001" s="16" t="s">
        <v>74</v>
      </c>
      <c r="J1001" s="16" t="s">
        <v>3599</v>
      </c>
      <c r="K1001" s="16" t="s">
        <v>3600</v>
      </c>
      <c r="L1001" s="16" t="s">
        <v>1359</v>
      </c>
      <c r="M1001" s="16" t="s">
        <v>1950</v>
      </c>
      <c r="N1001" s="307" t="s">
        <v>1951</v>
      </c>
    </row>
    <row r="1002" spans="1:14">
      <c r="A1002" s="299">
        <v>1187</v>
      </c>
      <c r="B1002" s="300">
        <v>301</v>
      </c>
      <c r="C1002" s="301" t="s">
        <v>64</v>
      </c>
      <c r="D1002" s="302">
        <v>97426182</v>
      </c>
      <c r="E1002" s="302">
        <v>97426182</v>
      </c>
      <c r="F1002" s="301" t="s">
        <v>5422</v>
      </c>
      <c r="G1002" s="300" t="s">
        <v>3597</v>
      </c>
      <c r="H1002" s="308" t="s">
        <v>3598</v>
      </c>
      <c r="I1002" s="300" t="s">
        <v>74</v>
      </c>
      <c r="J1002" s="300" t="s">
        <v>3599</v>
      </c>
      <c r="K1002" s="300" t="s">
        <v>3600</v>
      </c>
      <c r="L1002" s="300" t="s">
        <v>463</v>
      </c>
      <c r="M1002" s="300" t="s">
        <v>4266</v>
      </c>
      <c r="N1002" s="304" t="s">
        <v>511</v>
      </c>
    </row>
    <row r="1003" spans="1:14">
      <c r="A1003" s="305">
        <v>1189</v>
      </c>
      <c r="B1003" s="16">
        <v>301</v>
      </c>
      <c r="C1003" s="17" t="s">
        <v>64</v>
      </c>
      <c r="D1003" s="306">
        <v>97610050</v>
      </c>
      <c r="E1003" s="306">
        <v>97610050</v>
      </c>
      <c r="F1003" s="17" t="s">
        <v>5426</v>
      </c>
      <c r="G1003" s="16" t="s">
        <v>3597</v>
      </c>
      <c r="H1003" s="35" t="s">
        <v>3598</v>
      </c>
      <c r="I1003" s="16" t="s">
        <v>74</v>
      </c>
      <c r="J1003" s="16" t="s">
        <v>3599</v>
      </c>
      <c r="K1003" s="16" t="s">
        <v>3600</v>
      </c>
      <c r="L1003" s="16" t="s">
        <v>478</v>
      </c>
      <c r="M1003" s="16" t="s">
        <v>3976</v>
      </c>
      <c r="N1003" s="307" t="s">
        <v>480</v>
      </c>
    </row>
    <row r="1004" spans="1:14">
      <c r="A1004" s="299">
        <v>1191</v>
      </c>
      <c r="B1004" s="300">
        <v>301</v>
      </c>
      <c r="C1004" s="301" t="s">
        <v>64</v>
      </c>
      <c r="D1004" s="302">
        <v>1116502794</v>
      </c>
      <c r="E1004" s="302">
        <v>1116502794</v>
      </c>
      <c r="F1004" s="301" t="s">
        <v>5432</v>
      </c>
      <c r="G1004" s="300" t="s">
        <v>3597</v>
      </c>
      <c r="H1004" s="308" t="s">
        <v>3598</v>
      </c>
      <c r="I1004" s="300" t="s">
        <v>74</v>
      </c>
      <c r="J1004" s="300" t="s">
        <v>3599</v>
      </c>
      <c r="K1004" s="300" t="s">
        <v>3600</v>
      </c>
      <c r="L1004" s="300" t="s">
        <v>76</v>
      </c>
      <c r="M1004" s="300" t="s">
        <v>76</v>
      </c>
      <c r="N1004" s="304" t="s">
        <v>76</v>
      </c>
    </row>
    <row r="1005" spans="1:14">
      <c r="A1005" s="305">
        <v>1192</v>
      </c>
      <c r="B1005" s="16">
        <v>301</v>
      </c>
      <c r="C1005" s="17" t="s">
        <v>64</v>
      </c>
      <c r="D1005" s="306">
        <v>97613245</v>
      </c>
      <c r="E1005" s="306">
        <v>97613245</v>
      </c>
      <c r="F1005" s="17" t="s">
        <v>5437</v>
      </c>
      <c r="G1005" s="16" t="s">
        <v>3597</v>
      </c>
      <c r="H1005" s="35" t="s">
        <v>3598</v>
      </c>
      <c r="I1005" s="16" t="s">
        <v>74</v>
      </c>
      <c r="J1005" s="16" t="s">
        <v>3599</v>
      </c>
      <c r="K1005" s="16" t="s">
        <v>3600</v>
      </c>
      <c r="L1005" s="16" t="s">
        <v>478</v>
      </c>
      <c r="M1005" s="16" t="s">
        <v>771</v>
      </c>
      <c r="N1005" s="307" t="s">
        <v>772</v>
      </c>
    </row>
    <row r="1006" spans="1:14">
      <c r="A1006" s="299">
        <v>1193</v>
      </c>
      <c r="B1006" s="300">
        <v>301</v>
      </c>
      <c r="C1006" s="301" t="s">
        <v>64</v>
      </c>
      <c r="D1006" s="302">
        <v>98389760</v>
      </c>
      <c r="E1006" s="302">
        <v>98389760</v>
      </c>
      <c r="F1006" s="301" t="s">
        <v>5441</v>
      </c>
      <c r="G1006" s="300" t="s">
        <v>3597</v>
      </c>
      <c r="H1006" s="308" t="s">
        <v>3598</v>
      </c>
      <c r="I1006" s="300" t="s">
        <v>74</v>
      </c>
      <c r="J1006" s="300" t="s">
        <v>3599</v>
      </c>
      <c r="K1006" s="300" t="s">
        <v>3600</v>
      </c>
      <c r="L1006" s="300" t="s">
        <v>463</v>
      </c>
      <c r="M1006" s="300" t="s">
        <v>510</v>
      </c>
      <c r="N1006" s="304" t="s">
        <v>511</v>
      </c>
    </row>
    <row r="1007" spans="1:14">
      <c r="A1007" s="305">
        <v>1194</v>
      </c>
      <c r="B1007" s="16">
        <v>301</v>
      </c>
      <c r="C1007" s="17" t="s">
        <v>64</v>
      </c>
      <c r="D1007" s="306">
        <v>98396072</v>
      </c>
      <c r="E1007" s="306">
        <v>98396072</v>
      </c>
      <c r="F1007" s="17" t="s">
        <v>5445</v>
      </c>
      <c r="G1007" s="16" t="s">
        <v>3597</v>
      </c>
      <c r="H1007" s="35" t="s">
        <v>3598</v>
      </c>
      <c r="I1007" s="16" t="s">
        <v>74</v>
      </c>
      <c r="J1007" s="16" t="s">
        <v>3599</v>
      </c>
      <c r="K1007" s="16" t="s">
        <v>3600</v>
      </c>
      <c r="L1007" s="16" t="s">
        <v>671</v>
      </c>
      <c r="M1007" s="16" t="s">
        <v>3919</v>
      </c>
      <c r="N1007" s="307" t="s">
        <v>692</v>
      </c>
    </row>
    <row r="1008" spans="1:14">
      <c r="A1008" s="299">
        <v>1195</v>
      </c>
      <c r="B1008" s="300">
        <v>301</v>
      </c>
      <c r="C1008" s="301" t="s">
        <v>64</v>
      </c>
      <c r="D1008" s="302">
        <v>98399897</v>
      </c>
      <c r="E1008" s="302">
        <v>98399897</v>
      </c>
      <c r="F1008" s="301" t="s">
        <v>5448</v>
      </c>
      <c r="G1008" s="300" t="s">
        <v>3597</v>
      </c>
      <c r="H1008" s="308" t="s">
        <v>3598</v>
      </c>
      <c r="I1008" s="300" t="s">
        <v>74</v>
      </c>
      <c r="J1008" s="300" t="s">
        <v>3599</v>
      </c>
      <c r="K1008" s="300" t="s">
        <v>3600</v>
      </c>
      <c r="L1008" s="300" t="s">
        <v>463</v>
      </c>
      <c r="M1008" s="300" t="s">
        <v>5450</v>
      </c>
      <c r="N1008" s="304" t="s">
        <v>511</v>
      </c>
    </row>
    <row r="1009" spans="1:14">
      <c r="A1009" s="305">
        <v>1196</v>
      </c>
      <c r="B1009" s="16">
        <v>301</v>
      </c>
      <c r="C1009" s="17" t="s">
        <v>64</v>
      </c>
      <c r="D1009" s="306">
        <v>98400611</v>
      </c>
      <c r="E1009" s="306">
        <v>98400611</v>
      </c>
      <c r="F1009" s="17" t="s">
        <v>5453</v>
      </c>
      <c r="G1009" s="16" t="s">
        <v>3597</v>
      </c>
      <c r="H1009" s="35" t="s">
        <v>3598</v>
      </c>
      <c r="I1009" s="16" t="s">
        <v>74</v>
      </c>
      <c r="J1009" s="16" t="s">
        <v>3599</v>
      </c>
      <c r="K1009" s="16" t="s">
        <v>3600</v>
      </c>
      <c r="L1009" s="16" t="s">
        <v>463</v>
      </c>
      <c r="M1009" s="16" t="s">
        <v>510</v>
      </c>
      <c r="N1009" s="307" t="s">
        <v>511</v>
      </c>
    </row>
    <row r="1010" spans="1:14">
      <c r="A1010" s="299">
        <v>1197</v>
      </c>
      <c r="B1010" s="300">
        <v>301</v>
      </c>
      <c r="C1010" s="301" t="s">
        <v>64</v>
      </c>
      <c r="D1010" s="302">
        <v>98430218</v>
      </c>
      <c r="E1010" s="302">
        <v>98430218</v>
      </c>
      <c r="F1010" s="301" t="s">
        <v>5457</v>
      </c>
      <c r="G1010" s="300" t="s">
        <v>3597</v>
      </c>
      <c r="H1010" s="308" t="s">
        <v>3598</v>
      </c>
      <c r="I1010" s="300" t="s">
        <v>74</v>
      </c>
      <c r="J1010" s="300" t="s">
        <v>3599</v>
      </c>
      <c r="K1010" s="300" t="s">
        <v>3600</v>
      </c>
      <c r="L1010" s="300" t="s">
        <v>463</v>
      </c>
      <c r="M1010" s="300" t="s">
        <v>4266</v>
      </c>
      <c r="N1010" s="304" t="s">
        <v>511</v>
      </c>
    </row>
    <row r="1011" spans="1:14">
      <c r="A1011" s="305">
        <v>1198</v>
      </c>
      <c r="B1011" s="16">
        <v>301</v>
      </c>
      <c r="C1011" s="17" t="s">
        <v>64</v>
      </c>
      <c r="D1011" s="306">
        <v>98460335</v>
      </c>
      <c r="E1011" s="306">
        <v>98460335</v>
      </c>
      <c r="F1011" s="17" t="s">
        <v>5460</v>
      </c>
      <c r="G1011" s="16" t="s">
        <v>3597</v>
      </c>
      <c r="H1011" s="35" t="s">
        <v>3598</v>
      </c>
      <c r="I1011" s="16" t="s">
        <v>74</v>
      </c>
      <c r="J1011" s="16" t="s">
        <v>3599</v>
      </c>
      <c r="K1011" s="16" t="s">
        <v>3600</v>
      </c>
      <c r="L1011" s="16" t="s">
        <v>339</v>
      </c>
      <c r="M1011" s="16" t="s">
        <v>340</v>
      </c>
      <c r="N1011" s="307" t="s">
        <v>341</v>
      </c>
    </row>
    <row r="1012" spans="1:14">
      <c r="A1012" s="299">
        <v>1199</v>
      </c>
      <c r="B1012" s="300">
        <v>301</v>
      </c>
      <c r="C1012" s="301" t="s">
        <v>64</v>
      </c>
      <c r="D1012" s="302">
        <v>98636269</v>
      </c>
      <c r="E1012" s="302">
        <v>98636269</v>
      </c>
      <c r="F1012" s="301" t="s">
        <v>5465</v>
      </c>
      <c r="G1012" s="300" t="s">
        <v>3597</v>
      </c>
      <c r="H1012" s="308" t="s">
        <v>3598</v>
      </c>
      <c r="I1012" s="300" t="s">
        <v>74</v>
      </c>
      <c r="J1012" s="300" t="s">
        <v>3599</v>
      </c>
      <c r="K1012" s="300" t="s">
        <v>3600</v>
      </c>
      <c r="L1012" s="300" t="s">
        <v>339</v>
      </c>
      <c r="M1012" s="300" t="s">
        <v>340</v>
      </c>
      <c r="N1012" s="304" t="s">
        <v>341</v>
      </c>
    </row>
    <row r="1013" spans="1:14">
      <c r="A1013" s="305">
        <v>1200</v>
      </c>
      <c r="B1013" s="16">
        <v>301</v>
      </c>
      <c r="C1013" s="17" t="s">
        <v>64</v>
      </c>
      <c r="D1013" s="306">
        <v>98651255</v>
      </c>
      <c r="E1013" s="306">
        <v>98651255</v>
      </c>
      <c r="F1013" s="17" t="s">
        <v>5469</v>
      </c>
      <c r="G1013" s="16" t="s">
        <v>3597</v>
      </c>
      <c r="H1013" s="35" t="s">
        <v>3598</v>
      </c>
      <c r="I1013" s="16" t="s">
        <v>74</v>
      </c>
      <c r="J1013" s="16" t="s">
        <v>3599</v>
      </c>
      <c r="K1013" s="16" t="s">
        <v>3600</v>
      </c>
      <c r="L1013" s="16" t="s">
        <v>339</v>
      </c>
      <c r="M1013" s="16" t="s">
        <v>3825</v>
      </c>
      <c r="N1013" s="307" t="s">
        <v>341</v>
      </c>
    </row>
    <row r="1014" spans="1:14">
      <c r="A1014" s="299">
        <v>1201</v>
      </c>
      <c r="B1014" s="300">
        <v>301</v>
      </c>
      <c r="C1014" s="301" t="s">
        <v>64</v>
      </c>
      <c r="D1014" s="302">
        <v>98662428</v>
      </c>
      <c r="E1014" s="302">
        <v>98662428</v>
      </c>
      <c r="F1014" s="301" t="s">
        <v>5472</v>
      </c>
      <c r="G1014" s="300" t="s">
        <v>3597</v>
      </c>
      <c r="H1014" s="308" t="s">
        <v>3598</v>
      </c>
      <c r="I1014" s="300" t="s">
        <v>74</v>
      </c>
      <c r="J1014" s="300" t="s">
        <v>3599</v>
      </c>
      <c r="K1014" s="300" t="s">
        <v>3600</v>
      </c>
      <c r="L1014" s="300" t="s">
        <v>339</v>
      </c>
      <c r="M1014" s="300" t="s">
        <v>3825</v>
      </c>
      <c r="N1014" s="304" t="s">
        <v>341</v>
      </c>
    </row>
    <row r="1015" spans="1:14">
      <c r="A1015" s="305">
        <v>1202</v>
      </c>
      <c r="B1015" s="16">
        <v>301</v>
      </c>
      <c r="C1015" s="17" t="s">
        <v>112</v>
      </c>
      <c r="D1015" s="306">
        <v>1001023567</v>
      </c>
      <c r="E1015" s="306">
        <v>1001023567</v>
      </c>
      <c r="F1015" s="17" t="s">
        <v>5476</v>
      </c>
      <c r="G1015" s="16" t="s">
        <v>3597</v>
      </c>
      <c r="H1015" s="35" t="s">
        <v>3598</v>
      </c>
      <c r="I1015" s="16" t="s">
        <v>74</v>
      </c>
      <c r="J1015" s="16" t="s">
        <v>3599</v>
      </c>
      <c r="K1015" s="16" t="s">
        <v>3600</v>
      </c>
      <c r="L1015" s="16" t="s">
        <v>339</v>
      </c>
      <c r="M1015" s="16" t="s">
        <v>3825</v>
      </c>
      <c r="N1015" s="307" t="s">
        <v>341</v>
      </c>
    </row>
    <row r="1016" spans="1:14">
      <c r="A1016" s="299">
        <v>1204</v>
      </c>
      <c r="B1016" s="300">
        <v>301</v>
      </c>
      <c r="C1016" s="301" t="s">
        <v>64</v>
      </c>
      <c r="D1016" s="302">
        <v>1001389648</v>
      </c>
      <c r="E1016" s="302">
        <v>1001389648</v>
      </c>
      <c r="F1016" s="301" t="s">
        <v>5482</v>
      </c>
      <c r="G1016" s="300" t="s">
        <v>3597</v>
      </c>
      <c r="H1016" s="308" t="s">
        <v>3598</v>
      </c>
      <c r="I1016" s="300" t="s">
        <v>74</v>
      </c>
      <c r="J1016" s="300" t="s">
        <v>3599</v>
      </c>
      <c r="K1016" s="300" t="s">
        <v>3600</v>
      </c>
      <c r="L1016" s="300" t="s">
        <v>339</v>
      </c>
      <c r="M1016" s="300" t="s">
        <v>340</v>
      </c>
      <c r="N1016" s="304" t="s">
        <v>341</v>
      </c>
    </row>
    <row r="1017" spans="1:14">
      <c r="A1017" s="305">
        <v>1206</v>
      </c>
      <c r="B1017" s="16">
        <v>301</v>
      </c>
      <c r="C1017" s="17" t="s">
        <v>64</v>
      </c>
      <c r="D1017" s="306">
        <v>1001394723</v>
      </c>
      <c r="E1017" s="306">
        <v>1001394723</v>
      </c>
      <c r="F1017" s="17" t="s">
        <v>5485</v>
      </c>
      <c r="G1017" s="16" t="s">
        <v>3597</v>
      </c>
      <c r="H1017" s="35" t="s">
        <v>3598</v>
      </c>
      <c r="I1017" s="16" t="s">
        <v>74</v>
      </c>
      <c r="J1017" s="16" t="s">
        <v>3599</v>
      </c>
      <c r="K1017" s="16" t="s">
        <v>3600</v>
      </c>
      <c r="L1017" s="16" t="s">
        <v>190</v>
      </c>
      <c r="M1017" s="16" t="s">
        <v>2317</v>
      </c>
      <c r="N1017" s="307" t="s">
        <v>1086</v>
      </c>
    </row>
    <row r="1018" spans="1:14">
      <c r="A1018" s="299">
        <v>1207</v>
      </c>
      <c r="B1018" s="300">
        <v>301</v>
      </c>
      <c r="C1018" s="301" t="s">
        <v>64</v>
      </c>
      <c r="D1018" s="302">
        <v>1061781374</v>
      </c>
      <c r="E1018" s="302">
        <v>1061781374</v>
      </c>
      <c r="F1018" s="301" t="s">
        <v>5489</v>
      </c>
      <c r="G1018" s="300" t="s">
        <v>3597</v>
      </c>
      <c r="H1018" s="308" t="s">
        <v>3598</v>
      </c>
      <c r="I1018" s="300" t="s">
        <v>74</v>
      </c>
      <c r="J1018" s="300" t="s">
        <v>3599</v>
      </c>
      <c r="K1018" s="300" t="s">
        <v>3600</v>
      </c>
      <c r="L1018" s="300" t="s">
        <v>463</v>
      </c>
      <c r="M1018" s="300" t="s">
        <v>3907</v>
      </c>
      <c r="N1018" s="304" t="s">
        <v>465</v>
      </c>
    </row>
    <row r="1019" spans="1:14">
      <c r="A1019" s="305">
        <v>1208</v>
      </c>
      <c r="B1019" s="16">
        <v>301</v>
      </c>
      <c r="C1019" s="17" t="s">
        <v>64</v>
      </c>
      <c r="D1019" s="306">
        <v>1001398822</v>
      </c>
      <c r="E1019" s="306">
        <v>1001398822</v>
      </c>
      <c r="F1019" s="17" t="s">
        <v>5493</v>
      </c>
      <c r="G1019" s="16" t="s">
        <v>3597</v>
      </c>
      <c r="H1019" s="35" t="s">
        <v>3598</v>
      </c>
      <c r="I1019" s="16" t="s">
        <v>74</v>
      </c>
      <c r="J1019" s="16" t="s">
        <v>3599</v>
      </c>
      <c r="K1019" s="16" t="s">
        <v>3600</v>
      </c>
      <c r="L1019" s="16" t="s">
        <v>339</v>
      </c>
      <c r="M1019" s="16" t="s">
        <v>3825</v>
      </c>
      <c r="N1019" s="307" t="s">
        <v>341</v>
      </c>
    </row>
    <row r="1020" spans="1:14">
      <c r="A1020" s="299">
        <v>1209</v>
      </c>
      <c r="B1020" s="300">
        <v>301</v>
      </c>
      <c r="C1020" s="301" t="s">
        <v>64</v>
      </c>
      <c r="D1020" s="302">
        <v>1001498558</v>
      </c>
      <c r="E1020" s="302">
        <v>1001498558</v>
      </c>
      <c r="F1020" s="301" t="s">
        <v>5496</v>
      </c>
      <c r="G1020" s="300" t="s">
        <v>3597</v>
      </c>
      <c r="H1020" s="308" t="s">
        <v>3598</v>
      </c>
      <c r="I1020" s="300" t="s">
        <v>74</v>
      </c>
      <c r="J1020" s="300" t="s">
        <v>3599</v>
      </c>
      <c r="K1020" s="300" t="s">
        <v>3600</v>
      </c>
      <c r="L1020" s="300" t="s">
        <v>339</v>
      </c>
      <c r="M1020" s="300" t="s">
        <v>3825</v>
      </c>
      <c r="N1020" s="304" t="s">
        <v>341</v>
      </c>
    </row>
    <row r="1021" spans="1:14">
      <c r="A1021" s="305">
        <v>1210</v>
      </c>
      <c r="B1021" s="16">
        <v>301</v>
      </c>
      <c r="C1021" s="17" t="s">
        <v>64</v>
      </c>
      <c r="D1021" s="306">
        <v>1001507470</v>
      </c>
      <c r="E1021" s="306">
        <v>1001507470</v>
      </c>
      <c r="F1021" s="17" t="s">
        <v>5499</v>
      </c>
      <c r="G1021" s="16" t="s">
        <v>3597</v>
      </c>
      <c r="H1021" s="35" t="s">
        <v>3598</v>
      </c>
      <c r="I1021" s="16" t="s">
        <v>74</v>
      </c>
      <c r="J1021" s="16" t="s">
        <v>3599</v>
      </c>
      <c r="K1021" s="16" t="s">
        <v>3600</v>
      </c>
      <c r="L1021" s="16" t="s">
        <v>339</v>
      </c>
      <c r="M1021" s="16" t="s">
        <v>3825</v>
      </c>
      <c r="N1021" s="307" t="s">
        <v>341</v>
      </c>
    </row>
    <row r="1022" spans="1:14">
      <c r="A1022" s="299">
        <v>1211</v>
      </c>
      <c r="B1022" s="300">
        <v>301</v>
      </c>
      <c r="C1022" s="301" t="s">
        <v>64</v>
      </c>
      <c r="D1022" s="302">
        <v>1001507752</v>
      </c>
      <c r="E1022" s="302">
        <v>1001507752</v>
      </c>
      <c r="F1022" s="301" t="s">
        <v>5504</v>
      </c>
      <c r="G1022" s="300" t="s">
        <v>3597</v>
      </c>
      <c r="H1022" s="308" t="s">
        <v>3598</v>
      </c>
      <c r="I1022" s="300" t="s">
        <v>74</v>
      </c>
      <c r="J1022" s="300" t="s">
        <v>3599</v>
      </c>
      <c r="K1022" s="300" t="s">
        <v>3600</v>
      </c>
      <c r="L1022" s="300" t="s">
        <v>339</v>
      </c>
      <c r="M1022" s="300" t="s">
        <v>5505</v>
      </c>
      <c r="N1022" s="304" t="s">
        <v>341</v>
      </c>
    </row>
    <row r="1023" spans="1:14">
      <c r="A1023" s="305">
        <v>1212</v>
      </c>
      <c r="B1023" s="16">
        <v>301</v>
      </c>
      <c r="C1023" s="17" t="s">
        <v>64</v>
      </c>
      <c r="D1023" s="306">
        <v>1001508292</v>
      </c>
      <c r="E1023" s="306">
        <v>1001508292</v>
      </c>
      <c r="F1023" s="17" t="s">
        <v>5508</v>
      </c>
      <c r="G1023" s="16" t="s">
        <v>3597</v>
      </c>
      <c r="H1023" s="35" t="s">
        <v>3598</v>
      </c>
      <c r="I1023" s="16" t="s">
        <v>74</v>
      </c>
      <c r="J1023" s="16" t="s">
        <v>3599</v>
      </c>
      <c r="K1023" s="16" t="s">
        <v>3600</v>
      </c>
      <c r="L1023" s="16" t="s">
        <v>339</v>
      </c>
      <c r="M1023" s="16" t="s">
        <v>4188</v>
      </c>
      <c r="N1023" s="307" t="s">
        <v>341</v>
      </c>
    </row>
    <row r="1024" spans="1:14">
      <c r="A1024" s="299">
        <v>1213</v>
      </c>
      <c r="B1024" s="300">
        <v>301</v>
      </c>
      <c r="C1024" s="301" t="s">
        <v>64</v>
      </c>
      <c r="D1024" s="302">
        <v>1001510361</v>
      </c>
      <c r="E1024" s="302">
        <v>1001510361</v>
      </c>
      <c r="F1024" s="301" t="s">
        <v>5511</v>
      </c>
      <c r="G1024" s="300" t="s">
        <v>3597</v>
      </c>
      <c r="H1024" s="308" t="s">
        <v>3598</v>
      </c>
      <c r="I1024" s="300" t="s">
        <v>74</v>
      </c>
      <c r="J1024" s="300" t="s">
        <v>3599</v>
      </c>
      <c r="K1024" s="300" t="s">
        <v>3600</v>
      </c>
      <c r="L1024" s="300" t="s">
        <v>339</v>
      </c>
      <c r="M1024" s="300" t="s">
        <v>340</v>
      </c>
      <c r="N1024" s="304" t="s">
        <v>341</v>
      </c>
    </row>
    <row r="1025" spans="1:14">
      <c r="A1025" s="305">
        <v>1214</v>
      </c>
      <c r="B1025" s="16">
        <v>301</v>
      </c>
      <c r="C1025" s="17" t="s">
        <v>64</v>
      </c>
      <c r="D1025" s="306">
        <v>1001579964</v>
      </c>
      <c r="E1025" s="306">
        <v>1001579964</v>
      </c>
      <c r="F1025" s="17" t="s">
        <v>5515</v>
      </c>
      <c r="G1025" s="16" t="s">
        <v>3597</v>
      </c>
      <c r="H1025" s="35" t="s">
        <v>3598</v>
      </c>
      <c r="I1025" s="16" t="s">
        <v>74</v>
      </c>
      <c r="J1025" s="16" t="s">
        <v>3599</v>
      </c>
      <c r="K1025" s="16" t="s">
        <v>3600</v>
      </c>
      <c r="L1025" s="16" t="s">
        <v>339</v>
      </c>
      <c r="M1025" s="16" t="s">
        <v>3825</v>
      </c>
      <c r="N1025" s="307" t="s">
        <v>341</v>
      </c>
    </row>
    <row r="1026" spans="1:14">
      <c r="A1026" s="299">
        <v>1215</v>
      </c>
      <c r="B1026" s="300">
        <v>301</v>
      </c>
      <c r="C1026" s="301" t="s">
        <v>64</v>
      </c>
      <c r="D1026" s="302">
        <v>1001595087</v>
      </c>
      <c r="E1026" s="302">
        <v>1001595087</v>
      </c>
      <c r="F1026" s="301" t="s">
        <v>5518</v>
      </c>
      <c r="G1026" s="300" t="s">
        <v>3597</v>
      </c>
      <c r="H1026" s="308" t="s">
        <v>3598</v>
      </c>
      <c r="I1026" s="300" t="s">
        <v>74</v>
      </c>
      <c r="J1026" s="300" t="s">
        <v>3599</v>
      </c>
      <c r="K1026" s="300" t="s">
        <v>3600</v>
      </c>
      <c r="L1026" s="300" t="s">
        <v>76</v>
      </c>
      <c r="M1026" s="300" t="s">
        <v>76</v>
      </c>
      <c r="N1026" s="304" t="s">
        <v>76</v>
      </c>
    </row>
    <row r="1027" spans="1:14">
      <c r="A1027" s="305">
        <v>1216</v>
      </c>
      <c r="B1027" s="16">
        <v>301</v>
      </c>
      <c r="C1027" s="17" t="s">
        <v>64</v>
      </c>
      <c r="D1027" s="306">
        <v>1001637137</v>
      </c>
      <c r="E1027" s="306">
        <v>1001637137</v>
      </c>
      <c r="F1027" s="17" t="s">
        <v>5521</v>
      </c>
      <c r="G1027" s="16" t="s">
        <v>3597</v>
      </c>
      <c r="H1027" s="35" t="s">
        <v>3598</v>
      </c>
      <c r="I1027" s="16" t="s">
        <v>74</v>
      </c>
      <c r="J1027" s="16" t="s">
        <v>3599</v>
      </c>
      <c r="K1027" s="16" t="s">
        <v>3600</v>
      </c>
      <c r="L1027" s="16" t="s">
        <v>339</v>
      </c>
      <c r="M1027" s="16" t="s">
        <v>340</v>
      </c>
      <c r="N1027" s="307" t="s">
        <v>341</v>
      </c>
    </row>
    <row r="1028" spans="1:14">
      <c r="A1028" s="299">
        <v>1217</v>
      </c>
      <c r="B1028" s="300">
        <v>301</v>
      </c>
      <c r="C1028" s="301" t="s">
        <v>112</v>
      </c>
      <c r="D1028" s="302">
        <v>1001637498</v>
      </c>
      <c r="E1028" s="302">
        <v>1001637498</v>
      </c>
      <c r="F1028" s="301" t="s">
        <v>5526</v>
      </c>
      <c r="G1028" s="300" t="s">
        <v>3597</v>
      </c>
      <c r="H1028" s="308" t="s">
        <v>3598</v>
      </c>
      <c r="I1028" s="300" t="s">
        <v>74</v>
      </c>
      <c r="J1028" s="300" t="s">
        <v>3599</v>
      </c>
      <c r="K1028" s="300" t="s">
        <v>3600</v>
      </c>
      <c r="L1028" s="300" t="s">
        <v>339</v>
      </c>
      <c r="M1028" s="300" t="s">
        <v>340</v>
      </c>
      <c r="N1028" s="304" t="s">
        <v>341</v>
      </c>
    </row>
    <row r="1029" spans="1:14">
      <c r="A1029" s="305">
        <v>1218</v>
      </c>
      <c r="B1029" s="16">
        <v>301</v>
      </c>
      <c r="C1029" s="17" t="s">
        <v>64</v>
      </c>
      <c r="D1029" s="306">
        <v>1001763709</v>
      </c>
      <c r="E1029" s="306">
        <v>1001763709</v>
      </c>
      <c r="F1029" s="17" t="s">
        <v>5529</v>
      </c>
      <c r="G1029" s="16" t="s">
        <v>3597</v>
      </c>
      <c r="H1029" s="35" t="s">
        <v>3598</v>
      </c>
      <c r="I1029" s="16" t="s">
        <v>74</v>
      </c>
      <c r="J1029" s="16" t="s">
        <v>3599</v>
      </c>
      <c r="K1029" s="16" t="s">
        <v>3600</v>
      </c>
      <c r="L1029" s="16" t="s">
        <v>339</v>
      </c>
      <c r="M1029" s="16" t="s">
        <v>340</v>
      </c>
      <c r="N1029" s="307" t="s">
        <v>341</v>
      </c>
    </row>
    <row r="1030" spans="1:14">
      <c r="A1030" s="299">
        <v>1219</v>
      </c>
      <c r="B1030" s="300">
        <v>301</v>
      </c>
      <c r="C1030" s="301" t="s">
        <v>64</v>
      </c>
      <c r="D1030" s="302">
        <v>1002151441</v>
      </c>
      <c r="E1030" s="302">
        <v>1002151441</v>
      </c>
      <c r="F1030" s="301" t="s">
        <v>5534</v>
      </c>
      <c r="G1030" s="300" t="s">
        <v>3597</v>
      </c>
      <c r="H1030" s="308" t="s">
        <v>3598</v>
      </c>
      <c r="I1030" s="300" t="s">
        <v>74</v>
      </c>
      <c r="J1030" s="300" t="s">
        <v>3599</v>
      </c>
      <c r="K1030" s="300" t="s">
        <v>3600</v>
      </c>
      <c r="L1030" s="300" t="s">
        <v>76</v>
      </c>
      <c r="M1030" s="300" t="s">
        <v>76</v>
      </c>
      <c r="N1030" s="304" t="s">
        <v>76</v>
      </c>
    </row>
    <row r="1031" spans="1:14">
      <c r="A1031" s="305">
        <v>1220</v>
      </c>
      <c r="B1031" s="16">
        <v>301</v>
      </c>
      <c r="C1031" s="17" t="s">
        <v>64</v>
      </c>
      <c r="D1031" s="306">
        <v>1002363109</v>
      </c>
      <c r="E1031" s="306">
        <v>1002363109</v>
      </c>
      <c r="F1031" s="17" t="s">
        <v>5538</v>
      </c>
      <c r="G1031" s="16" t="s">
        <v>3597</v>
      </c>
      <c r="H1031" s="35" t="s">
        <v>3598</v>
      </c>
      <c r="I1031" s="16" t="s">
        <v>74</v>
      </c>
      <c r="J1031" s="16" t="s">
        <v>3599</v>
      </c>
      <c r="K1031" s="16" t="s">
        <v>3600</v>
      </c>
      <c r="L1031" s="16" t="s">
        <v>145</v>
      </c>
      <c r="M1031" s="16" t="s">
        <v>1314</v>
      </c>
      <c r="N1031" s="307" t="s">
        <v>559</v>
      </c>
    </row>
    <row r="1032" spans="1:14">
      <c r="A1032" s="299">
        <v>1221</v>
      </c>
      <c r="B1032" s="300">
        <v>301</v>
      </c>
      <c r="C1032" s="301" t="s">
        <v>112</v>
      </c>
      <c r="D1032" s="302">
        <v>1002847108</v>
      </c>
      <c r="E1032" s="302">
        <v>1002847108</v>
      </c>
      <c r="F1032" s="301" t="s">
        <v>5543</v>
      </c>
      <c r="G1032" s="300" t="s">
        <v>3597</v>
      </c>
      <c r="H1032" s="308" t="s">
        <v>3598</v>
      </c>
      <c r="I1032" s="300" t="s">
        <v>74</v>
      </c>
      <c r="J1032" s="300" t="s">
        <v>3599</v>
      </c>
      <c r="K1032" s="300" t="s">
        <v>3600</v>
      </c>
      <c r="L1032" s="300" t="s">
        <v>463</v>
      </c>
      <c r="M1032" s="300" t="s">
        <v>464</v>
      </c>
      <c r="N1032" s="304" t="s">
        <v>465</v>
      </c>
    </row>
    <row r="1033" spans="1:14">
      <c r="A1033" s="305">
        <v>1222</v>
      </c>
      <c r="B1033" s="16">
        <v>301</v>
      </c>
      <c r="C1033" s="17" t="s">
        <v>64</v>
      </c>
      <c r="D1033" s="306">
        <v>1002860547</v>
      </c>
      <c r="E1033" s="306">
        <v>1002860547</v>
      </c>
      <c r="F1033" s="17" t="s">
        <v>5547</v>
      </c>
      <c r="G1033" s="16" t="s">
        <v>3597</v>
      </c>
      <c r="H1033" s="35" t="s">
        <v>3598</v>
      </c>
      <c r="I1033" s="16" t="s">
        <v>74</v>
      </c>
      <c r="J1033" s="16" t="s">
        <v>3599</v>
      </c>
      <c r="K1033" s="16" t="s">
        <v>3600</v>
      </c>
      <c r="L1033" s="16" t="s">
        <v>463</v>
      </c>
      <c r="M1033" s="16" t="s">
        <v>464</v>
      </c>
      <c r="N1033" s="307" t="s">
        <v>465</v>
      </c>
    </row>
    <row r="1034" spans="1:14">
      <c r="A1034" s="299">
        <v>1224</v>
      </c>
      <c r="B1034" s="300">
        <v>301</v>
      </c>
      <c r="C1034" s="301" t="s">
        <v>64</v>
      </c>
      <c r="D1034" s="302">
        <v>1002948538</v>
      </c>
      <c r="E1034" s="302">
        <v>1002948538</v>
      </c>
      <c r="F1034" s="301" t="s">
        <v>5551</v>
      </c>
      <c r="G1034" s="300" t="s">
        <v>3597</v>
      </c>
      <c r="H1034" s="308" t="s">
        <v>3598</v>
      </c>
      <c r="I1034" s="300" t="s">
        <v>74</v>
      </c>
      <c r="J1034" s="300" t="s">
        <v>3599</v>
      </c>
      <c r="K1034" s="300" t="s">
        <v>3600</v>
      </c>
      <c r="L1034" s="300" t="s">
        <v>463</v>
      </c>
      <c r="M1034" s="300" t="s">
        <v>5552</v>
      </c>
      <c r="N1034" s="304" t="s">
        <v>465</v>
      </c>
    </row>
    <row r="1035" spans="1:14">
      <c r="A1035" s="305">
        <v>1225</v>
      </c>
      <c r="B1035" s="16">
        <v>301</v>
      </c>
      <c r="C1035" s="17" t="s">
        <v>64</v>
      </c>
      <c r="D1035" s="306">
        <v>1003078710</v>
      </c>
      <c r="E1035" s="306">
        <v>1003078710</v>
      </c>
      <c r="F1035" s="17" t="s">
        <v>5557</v>
      </c>
      <c r="G1035" s="16" t="s">
        <v>3597</v>
      </c>
      <c r="H1035" s="35" t="s">
        <v>3598</v>
      </c>
      <c r="I1035" s="16" t="s">
        <v>74</v>
      </c>
      <c r="J1035" s="16" t="s">
        <v>3599</v>
      </c>
      <c r="K1035" s="16" t="s">
        <v>3600</v>
      </c>
      <c r="L1035" s="16" t="s">
        <v>339</v>
      </c>
      <c r="M1035" s="16" t="s">
        <v>4188</v>
      </c>
      <c r="N1035" s="307" t="s">
        <v>341</v>
      </c>
    </row>
    <row r="1036" spans="1:14">
      <c r="A1036" s="299">
        <v>1226</v>
      </c>
      <c r="B1036" s="300">
        <v>301</v>
      </c>
      <c r="C1036" s="301" t="s">
        <v>64</v>
      </c>
      <c r="D1036" s="302">
        <v>1003079884</v>
      </c>
      <c r="E1036" s="302">
        <v>1003079884</v>
      </c>
      <c r="F1036" s="301" t="s">
        <v>5560</v>
      </c>
      <c r="G1036" s="300" t="s">
        <v>3597</v>
      </c>
      <c r="H1036" s="308" t="s">
        <v>3598</v>
      </c>
      <c r="I1036" s="300" t="s">
        <v>74</v>
      </c>
      <c r="J1036" s="300" t="s">
        <v>3599</v>
      </c>
      <c r="K1036" s="300" t="s">
        <v>3600</v>
      </c>
      <c r="L1036" s="300" t="s">
        <v>339</v>
      </c>
      <c r="M1036" s="300" t="s">
        <v>4188</v>
      </c>
      <c r="N1036" s="304" t="s">
        <v>341</v>
      </c>
    </row>
    <row r="1037" spans="1:14">
      <c r="A1037" s="305">
        <v>1227</v>
      </c>
      <c r="B1037" s="16">
        <v>301</v>
      </c>
      <c r="C1037" s="17" t="s">
        <v>64</v>
      </c>
      <c r="D1037" s="306">
        <v>1003102248</v>
      </c>
      <c r="E1037" s="306">
        <v>1003102248</v>
      </c>
      <c r="F1037" s="17" t="s">
        <v>5563</v>
      </c>
      <c r="G1037" s="16" t="s">
        <v>3597</v>
      </c>
      <c r="H1037" s="35" t="s">
        <v>3598</v>
      </c>
      <c r="I1037" s="16" t="s">
        <v>74</v>
      </c>
      <c r="J1037" s="16" t="s">
        <v>3599</v>
      </c>
      <c r="K1037" s="16" t="s">
        <v>3600</v>
      </c>
      <c r="L1037" s="16" t="s">
        <v>339</v>
      </c>
      <c r="M1037" s="16" t="s">
        <v>340</v>
      </c>
      <c r="N1037" s="307" t="s">
        <v>341</v>
      </c>
    </row>
    <row r="1038" spans="1:14">
      <c r="A1038" s="299">
        <v>1228</v>
      </c>
      <c r="B1038" s="300">
        <v>301</v>
      </c>
      <c r="C1038" s="301" t="s">
        <v>64</v>
      </c>
      <c r="D1038" s="302">
        <v>1003202208</v>
      </c>
      <c r="E1038" s="302">
        <v>1003202208</v>
      </c>
      <c r="F1038" s="301" t="s">
        <v>5566</v>
      </c>
      <c r="G1038" s="300" t="s">
        <v>3597</v>
      </c>
      <c r="H1038" s="308" t="s">
        <v>3598</v>
      </c>
      <c r="I1038" s="300" t="s">
        <v>74</v>
      </c>
      <c r="J1038" s="300" t="s">
        <v>3599</v>
      </c>
      <c r="K1038" s="300" t="s">
        <v>3600</v>
      </c>
      <c r="L1038" s="300" t="s">
        <v>421</v>
      </c>
      <c r="M1038" s="300" t="s">
        <v>2300</v>
      </c>
      <c r="N1038" s="304" t="s">
        <v>423</v>
      </c>
    </row>
    <row r="1039" spans="1:14">
      <c r="A1039" s="305">
        <v>1229</v>
      </c>
      <c r="B1039" s="16">
        <v>301</v>
      </c>
      <c r="C1039" s="17" t="s">
        <v>112</v>
      </c>
      <c r="D1039" s="306">
        <v>1003474627</v>
      </c>
      <c r="E1039" s="306">
        <v>1003474627</v>
      </c>
      <c r="F1039" s="17" t="s">
        <v>5570</v>
      </c>
      <c r="G1039" s="16" t="s">
        <v>3597</v>
      </c>
      <c r="H1039" s="35" t="s">
        <v>3598</v>
      </c>
      <c r="I1039" s="16" t="s">
        <v>74</v>
      </c>
      <c r="J1039" s="16" t="s">
        <v>3599</v>
      </c>
      <c r="K1039" s="16" t="s">
        <v>3600</v>
      </c>
      <c r="L1039" s="16" t="s">
        <v>339</v>
      </c>
      <c r="M1039" s="16" t="s">
        <v>340</v>
      </c>
      <c r="N1039" s="307" t="s">
        <v>341</v>
      </c>
    </row>
    <row r="1040" spans="1:14">
      <c r="A1040" s="299">
        <v>1230</v>
      </c>
      <c r="B1040" s="300">
        <v>301</v>
      </c>
      <c r="C1040" s="301" t="s">
        <v>112</v>
      </c>
      <c r="D1040" s="302">
        <v>1007442030</v>
      </c>
      <c r="E1040" s="302">
        <v>1007442030</v>
      </c>
      <c r="F1040" s="301" t="s">
        <v>5573</v>
      </c>
      <c r="G1040" s="300" t="s">
        <v>3597</v>
      </c>
      <c r="H1040" s="308" t="s">
        <v>3598</v>
      </c>
      <c r="I1040" s="300" t="s">
        <v>74</v>
      </c>
      <c r="J1040" s="300" t="s">
        <v>3599</v>
      </c>
      <c r="K1040" s="300" t="s">
        <v>3600</v>
      </c>
      <c r="L1040" s="300" t="s">
        <v>76</v>
      </c>
      <c r="M1040" s="300" t="s">
        <v>76</v>
      </c>
      <c r="N1040" s="304" t="s">
        <v>76</v>
      </c>
    </row>
    <row r="1041" spans="1:14">
      <c r="A1041" s="305">
        <v>1231</v>
      </c>
      <c r="B1041" s="16">
        <v>301</v>
      </c>
      <c r="C1041" s="17" t="s">
        <v>64</v>
      </c>
      <c r="D1041" s="306">
        <v>1003595207</v>
      </c>
      <c r="E1041" s="306">
        <v>1003595207</v>
      </c>
      <c r="F1041" s="17" t="s">
        <v>5580</v>
      </c>
      <c r="G1041" s="16" t="s">
        <v>3597</v>
      </c>
      <c r="H1041" s="35" t="s">
        <v>3598</v>
      </c>
      <c r="I1041" s="16" t="s">
        <v>74</v>
      </c>
      <c r="J1041" s="16" t="s">
        <v>3599</v>
      </c>
      <c r="K1041" s="16" t="s">
        <v>3600</v>
      </c>
      <c r="L1041" s="16" t="s">
        <v>339</v>
      </c>
      <c r="M1041" s="16" t="s">
        <v>5581</v>
      </c>
      <c r="N1041" s="307" t="s">
        <v>3948</v>
      </c>
    </row>
    <row r="1042" spans="1:14">
      <c r="A1042" s="299">
        <v>1232</v>
      </c>
      <c r="B1042" s="300">
        <v>301</v>
      </c>
      <c r="C1042" s="301" t="s">
        <v>64</v>
      </c>
      <c r="D1042" s="302">
        <v>1003631007</v>
      </c>
      <c r="E1042" s="302">
        <v>1003631007</v>
      </c>
      <c r="F1042" s="301" t="s">
        <v>5585</v>
      </c>
      <c r="G1042" s="300" t="s">
        <v>3597</v>
      </c>
      <c r="H1042" s="308" t="s">
        <v>3598</v>
      </c>
      <c r="I1042" s="300" t="s">
        <v>74</v>
      </c>
      <c r="J1042" s="300" t="s">
        <v>3599</v>
      </c>
      <c r="K1042" s="300" t="s">
        <v>3600</v>
      </c>
      <c r="L1042" s="300" t="s">
        <v>76</v>
      </c>
      <c r="M1042" s="300" t="s">
        <v>76</v>
      </c>
      <c r="N1042" s="304" t="s">
        <v>76</v>
      </c>
    </row>
    <row r="1043" spans="1:14">
      <c r="A1043" s="305">
        <v>1233</v>
      </c>
      <c r="B1043" s="16">
        <v>301</v>
      </c>
      <c r="C1043" s="17" t="s">
        <v>64</v>
      </c>
      <c r="D1043" s="306">
        <v>1003737596</v>
      </c>
      <c r="E1043" s="306">
        <v>1003737596</v>
      </c>
      <c r="F1043" s="17" t="s">
        <v>5589</v>
      </c>
      <c r="G1043" s="16" t="s">
        <v>3597</v>
      </c>
      <c r="H1043" s="35" t="s">
        <v>3598</v>
      </c>
      <c r="I1043" s="16" t="s">
        <v>74</v>
      </c>
      <c r="J1043" s="16" t="s">
        <v>3599</v>
      </c>
      <c r="K1043" s="16" t="s">
        <v>3600</v>
      </c>
      <c r="L1043" s="16" t="s">
        <v>339</v>
      </c>
      <c r="M1043" s="16" t="s">
        <v>4188</v>
      </c>
      <c r="N1043" s="307" t="s">
        <v>341</v>
      </c>
    </row>
    <row r="1044" spans="1:14">
      <c r="A1044" s="299">
        <v>1234</v>
      </c>
      <c r="B1044" s="300">
        <v>301</v>
      </c>
      <c r="C1044" s="301" t="s">
        <v>64</v>
      </c>
      <c r="D1044" s="302">
        <v>1004633791</v>
      </c>
      <c r="E1044" s="302">
        <v>1004633791</v>
      </c>
      <c r="F1044" s="301" t="s">
        <v>5592</v>
      </c>
      <c r="G1044" s="300" t="s">
        <v>3597</v>
      </c>
      <c r="H1044" s="308" t="s">
        <v>3598</v>
      </c>
      <c r="I1044" s="300" t="s">
        <v>74</v>
      </c>
      <c r="J1044" s="300" t="s">
        <v>3599</v>
      </c>
      <c r="K1044" s="300" t="s">
        <v>3600</v>
      </c>
      <c r="L1044" s="300" t="s">
        <v>463</v>
      </c>
      <c r="M1044" s="300" t="s">
        <v>3709</v>
      </c>
      <c r="N1044" s="304" t="s">
        <v>465</v>
      </c>
    </row>
    <row r="1045" spans="1:14">
      <c r="A1045" s="305">
        <v>1235</v>
      </c>
      <c r="B1045" s="16">
        <v>301</v>
      </c>
      <c r="C1045" s="17" t="s">
        <v>64</v>
      </c>
      <c r="D1045" s="306">
        <v>1004710112</v>
      </c>
      <c r="E1045" s="306">
        <v>1004710112</v>
      </c>
      <c r="F1045" s="17" t="s">
        <v>5595</v>
      </c>
      <c r="G1045" s="16" t="s">
        <v>3597</v>
      </c>
      <c r="H1045" s="35" t="s">
        <v>3598</v>
      </c>
      <c r="I1045" s="16" t="s">
        <v>74</v>
      </c>
      <c r="J1045" s="16" t="s">
        <v>3599</v>
      </c>
      <c r="K1045" s="16" t="s">
        <v>3600</v>
      </c>
      <c r="L1045" s="16" t="s">
        <v>1359</v>
      </c>
      <c r="M1045" s="16" t="s">
        <v>5596</v>
      </c>
      <c r="N1045" s="307" t="s">
        <v>1361</v>
      </c>
    </row>
    <row r="1046" spans="1:14">
      <c r="A1046" s="299">
        <v>1236</v>
      </c>
      <c r="B1046" s="300">
        <v>301</v>
      </c>
      <c r="C1046" s="301" t="s">
        <v>112</v>
      </c>
      <c r="D1046" s="302">
        <v>1004904717</v>
      </c>
      <c r="E1046" s="302">
        <v>1004904717</v>
      </c>
      <c r="F1046" s="301" t="s">
        <v>5599</v>
      </c>
      <c r="G1046" s="300" t="s">
        <v>3597</v>
      </c>
      <c r="H1046" s="308" t="s">
        <v>3598</v>
      </c>
      <c r="I1046" s="300" t="s">
        <v>74</v>
      </c>
      <c r="J1046" s="300" t="s">
        <v>3599</v>
      </c>
      <c r="K1046" s="300" t="s">
        <v>3600</v>
      </c>
      <c r="L1046" s="300" t="s">
        <v>76</v>
      </c>
      <c r="M1046" s="300" t="s">
        <v>76</v>
      </c>
      <c r="N1046" s="304" t="s">
        <v>76</v>
      </c>
    </row>
    <row r="1047" spans="1:14">
      <c r="A1047" s="305">
        <v>1238</v>
      </c>
      <c r="B1047" s="16">
        <v>301</v>
      </c>
      <c r="C1047" s="17" t="s">
        <v>64</v>
      </c>
      <c r="D1047" s="306">
        <v>1005418634</v>
      </c>
      <c r="E1047" s="306">
        <v>1005418634</v>
      </c>
      <c r="F1047" s="17" t="s">
        <v>5603</v>
      </c>
      <c r="G1047" s="16" t="s">
        <v>3597</v>
      </c>
      <c r="H1047" s="35" t="s">
        <v>3598</v>
      </c>
      <c r="I1047" s="16" t="s">
        <v>74</v>
      </c>
      <c r="J1047" s="16" t="s">
        <v>3599</v>
      </c>
      <c r="K1047" s="16" t="s">
        <v>3600</v>
      </c>
      <c r="L1047" s="16" t="s">
        <v>421</v>
      </c>
      <c r="M1047" s="16" t="s">
        <v>2300</v>
      </c>
      <c r="N1047" s="307" t="s">
        <v>423</v>
      </c>
    </row>
    <row r="1048" spans="1:14">
      <c r="A1048" s="299">
        <v>1239</v>
      </c>
      <c r="B1048" s="300">
        <v>301</v>
      </c>
      <c r="C1048" s="301" t="s">
        <v>64</v>
      </c>
      <c r="D1048" s="302">
        <v>1005702863</v>
      </c>
      <c r="E1048" s="302">
        <v>1005702863</v>
      </c>
      <c r="F1048" s="301" t="s">
        <v>5607</v>
      </c>
      <c r="G1048" s="300" t="s">
        <v>3597</v>
      </c>
      <c r="H1048" s="308" t="s">
        <v>3598</v>
      </c>
      <c r="I1048" s="300" t="s">
        <v>74</v>
      </c>
      <c r="J1048" s="300" t="s">
        <v>3599</v>
      </c>
      <c r="K1048" s="300" t="s">
        <v>3600</v>
      </c>
      <c r="L1048" s="300" t="s">
        <v>1359</v>
      </c>
      <c r="M1048" s="300" t="s">
        <v>4352</v>
      </c>
      <c r="N1048" s="304" t="s">
        <v>1951</v>
      </c>
    </row>
    <row r="1049" spans="1:14">
      <c r="A1049" s="305">
        <v>1240</v>
      </c>
      <c r="B1049" s="16">
        <v>301</v>
      </c>
      <c r="C1049" s="17" t="s">
        <v>64</v>
      </c>
      <c r="D1049" s="306">
        <v>1006404045</v>
      </c>
      <c r="E1049" s="306">
        <v>1006404045</v>
      </c>
      <c r="F1049" s="17" t="s">
        <v>5611</v>
      </c>
      <c r="G1049" s="16" t="s">
        <v>3597</v>
      </c>
      <c r="H1049" s="35" t="s">
        <v>3598</v>
      </c>
      <c r="I1049" s="16" t="s">
        <v>74</v>
      </c>
      <c r="J1049" s="16" t="s">
        <v>3599</v>
      </c>
      <c r="K1049" s="16" t="s">
        <v>3600</v>
      </c>
      <c r="L1049" s="16" t="s">
        <v>145</v>
      </c>
      <c r="M1049" s="16" t="s">
        <v>4743</v>
      </c>
      <c r="N1049" s="307" t="s">
        <v>559</v>
      </c>
    </row>
    <row r="1050" spans="1:14">
      <c r="A1050" s="299">
        <v>1241</v>
      </c>
      <c r="B1050" s="300">
        <v>301</v>
      </c>
      <c r="C1050" s="301" t="s">
        <v>64</v>
      </c>
      <c r="D1050" s="302">
        <v>1006456363</v>
      </c>
      <c r="E1050" s="302">
        <v>1006456363</v>
      </c>
      <c r="F1050" s="301" t="s">
        <v>5616</v>
      </c>
      <c r="G1050" s="300" t="s">
        <v>3597</v>
      </c>
      <c r="H1050" s="308" t="s">
        <v>3598</v>
      </c>
      <c r="I1050" s="300" t="s">
        <v>74</v>
      </c>
      <c r="J1050" s="300" t="s">
        <v>3599</v>
      </c>
      <c r="K1050" s="300" t="s">
        <v>3600</v>
      </c>
      <c r="L1050" s="300" t="s">
        <v>671</v>
      </c>
      <c r="M1050" s="300" t="s">
        <v>4135</v>
      </c>
      <c r="N1050" s="304" t="s">
        <v>3691</v>
      </c>
    </row>
    <row r="1051" spans="1:14">
      <c r="A1051" s="305">
        <v>1243</v>
      </c>
      <c r="B1051" s="16">
        <v>301</v>
      </c>
      <c r="C1051" s="17" t="s">
        <v>64</v>
      </c>
      <c r="D1051" s="306">
        <v>1006594855</v>
      </c>
      <c r="E1051" s="306">
        <v>1006594855</v>
      </c>
      <c r="F1051" s="17" t="s">
        <v>5619</v>
      </c>
      <c r="G1051" s="16" t="s">
        <v>3597</v>
      </c>
      <c r="H1051" s="35" t="s">
        <v>3598</v>
      </c>
      <c r="I1051" s="16" t="s">
        <v>74</v>
      </c>
      <c r="J1051" s="16" t="s">
        <v>3599</v>
      </c>
      <c r="K1051" s="16" t="s">
        <v>3600</v>
      </c>
      <c r="L1051" s="16" t="s">
        <v>671</v>
      </c>
      <c r="M1051" s="16" t="s">
        <v>5620</v>
      </c>
      <c r="N1051" s="307" t="s">
        <v>3691</v>
      </c>
    </row>
    <row r="1052" spans="1:14">
      <c r="A1052" s="299">
        <v>1244</v>
      </c>
      <c r="B1052" s="300">
        <v>301</v>
      </c>
      <c r="C1052" s="301" t="s">
        <v>64</v>
      </c>
      <c r="D1052" s="302">
        <v>1006595244</v>
      </c>
      <c r="E1052" s="302">
        <v>1006595244</v>
      </c>
      <c r="F1052" s="301" t="s">
        <v>5624</v>
      </c>
      <c r="G1052" s="300" t="s">
        <v>3597</v>
      </c>
      <c r="H1052" s="308" t="s">
        <v>3598</v>
      </c>
      <c r="I1052" s="300" t="s">
        <v>74</v>
      </c>
      <c r="J1052" s="300" t="s">
        <v>3599</v>
      </c>
      <c r="K1052" s="300" t="s">
        <v>3600</v>
      </c>
      <c r="L1052" s="300" t="s">
        <v>671</v>
      </c>
      <c r="M1052" s="300" t="s">
        <v>4135</v>
      </c>
      <c r="N1052" s="304" t="s">
        <v>3691</v>
      </c>
    </row>
    <row r="1053" spans="1:14">
      <c r="A1053" s="305">
        <v>1245</v>
      </c>
      <c r="B1053" s="16">
        <v>301</v>
      </c>
      <c r="C1053" s="17" t="s">
        <v>64</v>
      </c>
      <c r="D1053" s="306">
        <v>1006658399</v>
      </c>
      <c r="E1053" s="306">
        <v>1006658399</v>
      </c>
      <c r="F1053" s="17" t="s">
        <v>5627</v>
      </c>
      <c r="G1053" s="16" t="s">
        <v>3597</v>
      </c>
      <c r="H1053" s="35" t="s">
        <v>3598</v>
      </c>
      <c r="I1053" s="16" t="s">
        <v>74</v>
      </c>
      <c r="J1053" s="16" t="s">
        <v>3599</v>
      </c>
      <c r="K1053" s="16" t="s">
        <v>3600</v>
      </c>
      <c r="L1053" s="16" t="s">
        <v>433</v>
      </c>
      <c r="M1053" s="16" t="s">
        <v>434</v>
      </c>
      <c r="N1053" s="307" t="s">
        <v>435</v>
      </c>
    </row>
    <row r="1054" spans="1:14">
      <c r="A1054" s="299">
        <v>1246</v>
      </c>
      <c r="B1054" s="300">
        <v>301</v>
      </c>
      <c r="C1054" s="301" t="s">
        <v>64</v>
      </c>
      <c r="D1054" s="302">
        <v>1006658728</v>
      </c>
      <c r="E1054" s="302">
        <v>1006658728</v>
      </c>
      <c r="F1054" s="301" t="s">
        <v>5632</v>
      </c>
      <c r="G1054" s="300" t="s">
        <v>3597</v>
      </c>
      <c r="H1054" s="308" t="s">
        <v>3598</v>
      </c>
      <c r="I1054" s="300" t="s">
        <v>74</v>
      </c>
      <c r="J1054" s="300" t="s">
        <v>3599</v>
      </c>
      <c r="K1054" s="300" t="s">
        <v>3600</v>
      </c>
      <c r="L1054" s="300" t="s">
        <v>76</v>
      </c>
      <c r="M1054" s="300" t="s">
        <v>76</v>
      </c>
      <c r="N1054" s="304" t="s">
        <v>76</v>
      </c>
    </row>
    <row r="1055" spans="1:14">
      <c r="A1055" s="305">
        <v>1247</v>
      </c>
      <c r="B1055" s="16">
        <v>301</v>
      </c>
      <c r="C1055" s="17" t="s">
        <v>64</v>
      </c>
      <c r="D1055" s="306">
        <v>1006665479</v>
      </c>
      <c r="E1055" s="306">
        <v>1006665479</v>
      </c>
      <c r="F1055" s="17" t="s">
        <v>5635</v>
      </c>
      <c r="G1055" s="16" t="s">
        <v>3597</v>
      </c>
      <c r="H1055" s="35" t="s">
        <v>3598</v>
      </c>
      <c r="I1055" s="16" t="s">
        <v>74</v>
      </c>
      <c r="J1055" s="16" t="s">
        <v>3599</v>
      </c>
      <c r="K1055" s="16" t="s">
        <v>3600</v>
      </c>
      <c r="L1055" s="16" t="s">
        <v>339</v>
      </c>
      <c r="M1055" s="16" t="s">
        <v>3825</v>
      </c>
      <c r="N1055" s="307" t="s">
        <v>341</v>
      </c>
    </row>
    <row r="1056" spans="1:14">
      <c r="A1056" s="299">
        <v>1248</v>
      </c>
      <c r="B1056" s="300">
        <v>301</v>
      </c>
      <c r="C1056" s="301" t="s">
        <v>64</v>
      </c>
      <c r="D1056" s="302">
        <v>1006696563</v>
      </c>
      <c r="E1056" s="302">
        <v>1006696563</v>
      </c>
      <c r="F1056" s="301" t="s">
        <v>5639</v>
      </c>
      <c r="G1056" s="300" t="s">
        <v>3597</v>
      </c>
      <c r="H1056" s="308" t="s">
        <v>3598</v>
      </c>
      <c r="I1056" s="300" t="s">
        <v>74</v>
      </c>
      <c r="J1056" s="300" t="s">
        <v>3599</v>
      </c>
      <c r="K1056" s="300" t="s">
        <v>3600</v>
      </c>
      <c r="L1056" s="300" t="s">
        <v>1359</v>
      </c>
      <c r="M1056" s="300" t="s">
        <v>4352</v>
      </c>
      <c r="N1056" s="304" t="s">
        <v>1951</v>
      </c>
    </row>
    <row r="1057" spans="1:14">
      <c r="A1057" s="305">
        <v>1249</v>
      </c>
      <c r="B1057" s="16">
        <v>301</v>
      </c>
      <c r="C1057" s="17" t="s">
        <v>112</v>
      </c>
      <c r="D1057" s="306">
        <v>1148211474</v>
      </c>
      <c r="E1057" s="306">
        <v>1148211474</v>
      </c>
      <c r="F1057" s="17" t="s">
        <v>5643</v>
      </c>
      <c r="G1057" s="16" t="s">
        <v>3597</v>
      </c>
      <c r="H1057" s="35" t="s">
        <v>3598</v>
      </c>
      <c r="I1057" s="16" t="s">
        <v>74</v>
      </c>
      <c r="J1057" s="16" t="s">
        <v>3599</v>
      </c>
      <c r="K1057" s="16" t="s">
        <v>3600</v>
      </c>
      <c r="L1057" s="16" t="s">
        <v>433</v>
      </c>
      <c r="M1057" s="16" t="s">
        <v>434</v>
      </c>
      <c r="N1057" s="307" t="s">
        <v>435</v>
      </c>
    </row>
    <row r="1058" spans="1:14">
      <c r="A1058" s="299">
        <v>1250</v>
      </c>
      <c r="B1058" s="300">
        <v>301</v>
      </c>
      <c r="C1058" s="301" t="s">
        <v>112</v>
      </c>
      <c r="D1058" s="302">
        <v>1006722082</v>
      </c>
      <c r="E1058" s="302">
        <v>1006722082</v>
      </c>
      <c r="F1058" s="301" t="s">
        <v>5648</v>
      </c>
      <c r="G1058" s="300" t="s">
        <v>3597</v>
      </c>
      <c r="H1058" s="308" t="s">
        <v>3598</v>
      </c>
      <c r="I1058" s="300" t="s">
        <v>74</v>
      </c>
      <c r="J1058" s="300" t="s">
        <v>3599</v>
      </c>
      <c r="K1058" s="300" t="s">
        <v>3600</v>
      </c>
      <c r="L1058" s="300" t="s">
        <v>76</v>
      </c>
      <c r="M1058" s="300" t="s">
        <v>76</v>
      </c>
      <c r="N1058" s="304" t="s">
        <v>76</v>
      </c>
    </row>
    <row r="1059" spans="1:14">
      <c r="A1059" s="305">
        <v>1251</v>
      </c>
      <c r="B1059" s="16">
        <v>301</v>
      </c>
      <c r="C1059" s="17" t="s">
        <v>112</v>
      </c>
      <c r="D1059" s="306">
        <v>1006835727</v>
      </c>
      <c r="E1059" s="306">
        <v>1006835727</v>
      </c>
      <c r="F1059" s="17" t="s">
        <v>5652</v>
      </c>
      <c r="G1059" s="16" t="s">
        <v>3597</v>
      </c>
      <c r="H1059" s="35" t="s">
        <v>3598</v>
      </c>
      <c r="I1059" s="16" t="s">
        <v>74</v>
      </c>
      <c r="J1059" s="16" t="s">
        <v>3599</v>
      </c>
      <c r="K1059" s="16" t="s">
        <v>3600</v>
      </c>
      <c r="L1059" s="16" t="s">
        <v>76</v>
      </c>
      <c r="M1059" s="16" t="s">
        <v>76</v>
      </c>
      <c r="N1059" s="307" t="s">
        <v>76</v>
      </c>
    </row>
    <row r="1060" spans="1:14">
      <c r="A1060" s="299">
        <v>1252</v>
      </c>
      <c r="B1060" s="300">
        <v>301</v>
      </c>
      <c r="C1060" s="301" t="s">
        <v>112</v>
      </c>
      <c r="D1060" s="302">
        <v>1006867355</v>
      </c>
      <c r="E1060" s="302">
        <v>1006867355</v>
      </c>
      <c r="F1060" s="301" t="s">
        <v>5655</v>
      </c>
      <c r="G1060" s="300" t="s">
        <v>3597</v>
      </c>
      <c r="H1060" s="308" t="s">
        <v>3598</v>
      </c>
      <c r="I1060" s="300" t="s">
        <v>74</v>
      </c>
      <c r="J1060" s="300" t="s">
        <v>3599</v>
      </c>
      <c r="K1060" s="300" t="s">
        <v>3600</v>
      </c>
      <c r="L1060" s="300" t="s">
        <v>671</v>
      </c>
      <c r="M1060" s="300" t="s">
        <v>4135</v>
      </c>
      <c r="N1060" s="304" t="s">
        <v>3691</v>
      </c>
    </row>
    <row r="1061" spans="1:14">
      <c r="A1061" s="305">
        <v>1253</v>
      </c>
      <c r="B1061" s="16">
        <v>301</v>
      </c>
      <c r="C1061" s="17" t="s">
        <v>64</v>
      </c>
      <c r="D1061" s="306">
        <v>1006879691</v>
      </c>
      <c r="E1061" s="306">
        <v>1006879691</v>
      </c>
      <c r="F1061" s="17" t="s">
        <v>5658</v>
      </c>
      <c r="G1061" s="16" t="s">
        <v>3597</v>
      </c>
      <c r="H1061" s="35" t="s">
        <v>3598</v>
      </c>
      <c r="I1061" s="16" t="s">
        <v>74</v>
      </c>
      <c r="J1061" s="16" t="s">
        <v>3599</v>
      </c>
      <c r="K1061" s="16" t="s">
        <v>3600</v>
      </c>
      <c r="L1061" s="16" t="s">
        <v>671</v>
      </c>
      <c r="M1061" s="16" t="s">
        <v>3816</v>
      </c>
      <c r="N1061" s="307" t="s">
        <v>3817</v>
      </c>
    </row>
    <row r="1062" spans="1:14">
      <c r="A1062" s="299">
        <v>1254</v>
      </c>
      <c r="B1062" s="300">
        <v>301</v>
      </c>
      <c r="C1062" s="301" t="s">
        <v>112</v>
      </c>
      <c r="D1062" s="302">
        <v>1006908574</v>
      </c>
      <c r="E1062" s="302">
        <v>1006908574</v>
      </c>
      <c r="F1062" s="301" t="s">
        <v>5661</v>
      </c>
      <c r="G1062" s="300" t="s">
        <v>3597</v>
      </c>
      <c r="H1062" s="308" t="s">
        <v>3598</v>
      </c>
      <c r="I1062" s="300" t="s">
        <v>74</v>
      </c>
      <c r="J1062" s="300" t="s">
        <v>3599</v>
      </c>
      <c r="K1062" s="300" t="s">
        <v>3600</v>
      </c>
      <c r="L1062" s="300" t="s">
        <v>463</v>
      </c>
      <c r="M1062" s="300" t="s">
        <v>4266</v>
      </c>
      <c r="N1062" s="304" t="s">
        <v>511</v>
      </c>
    </row>
    <row r="1063" spans="1:14">
      <c r="A1063" s="305">
        <v>1255</v>
      </c>
      <c r="B1063" s="16">
        <v>301</v>
      </c>
      <c r="C1063" s="17" t="s">
        <v>64</v>
      </c>
      <c r="D1063" s="306">
        <v>1006981217</v>
      </c>
      <c r="E1063" s="306">
        <v>1006981217</v>
      </c>
      <c r="F1063" s="17" t="s">
        <v>5664</v>
      </c>
      <c r="G1063" s="16" t="s">
        <v>3597</v>
      </c>
      <c r="H1063" s="35" t="s">
        <v>3598</v>
      </c>
      <c r="I1063" s="16" t="s">
        <v>74</v>
      </c>
      <c r="J1063" s="16" t="s">
        <v>3599</v>
      </c>
      <c r="K1063" s="16" t="s">
        <v>3600</v>
      </c>
      <c r="L1063" s="16" t="s">
        <v>671</v>
      </c>
      <c r="M1063" s="16" t="s">
        <v>3816</v>
      </c>
      <c r="N1063" s="307" t="s">
        <v>3817</v>
      </c>
    </row>
    <row r="1064" spans="1:14">
      <c r="A1064" s="299">
        <v>1256</v>
      </c>
      <c r="B1064" s="300">
        <v>301</v>
      </c>
      <c r="C1064" s="301" t="s">
        <v>64</v>
      </c>
      <c r="D1064" s="302">
        <v>1007109986</v>
      </c>
      <c r="E1064" s="302">
        <v>1007109986</v>
      </c>
      <c r="F1064" s="301" t="s">
        <v>5667</v>
      </c>
      <c r="G1064" s="300" t="s">
        <v>3597</v>
      </c>
      <c r="H1064" s="308" t="s">
        <v>3598</v>
      </c>
      <c r="I1064" s="300" t="s">
        <v>74</v>
      </c>
      <c r="J1064" s="300" t="s">
        <v>3599</v>
      </c>
      <c r="K1064" s="300" t="s">
        <v>3600</v>
      </c>
      <c r="L1064" s="300" t="s">
        <v>339</v>
      </c>
      <c r="M1064" s="300" t="s">
        <v>340</v>
      </c>
      <c r="N1064" s="304" t="s">
        <v>341</v>
      </c>
    </row>
    <row r="1065" spans="1:14">
      <c r="A1065" s="305">
        <v>1257</v>
      </c>
      <c r="B1065" s="16">
        <v>301</v>
      </c>
      <c r="C1065" s="17" t="s">
        <v>112</v>
      </c>
      <c r="D1065" s="306">
        <v>1007110589</v>
      </c>
      <c r="E1065" s="306">
        <v>1007110589</v>
      </c>
      <c r="F1065" s="17" t="s">
        <v>5670</v>
      </c>
      <c r="G1065" s="16" t="s">
        <v>3597</v>
      </c>
      <c r="H1065" s="35" t="s">
        <v>3598</v>
      </c>
      <c r="I1065" s="16" t="s">
        <v>74</v>
      </c>
      <c r="J1065" s="16" t="s">
        <v>3599</v>
      </c>
      <c r="K1065" s="16" t="s">
        <v>3600</v>
      </c>
      <c r="L1065" s="16" t="s">
        <v>339</v>
      </c>
      <c r="M1065" s="16" t="s">
        <v>340</v>
      </c>
      <c r="N1065" s="307" t="s">
        <v>341</v>
      </c>
    </row>
    <row r="1066" spans="1:14">
      <c r="A1066" s="299">
        <v>1258</v>
      </c>
      <c r="B1066" s="300">
        <v>301</v>
      </c>
      <c r="C1066" s="301" t="s">
        <v>64</v>
      </c>
      <c r="D1066" s="302">
        <v>1007110856</v>
      </c>
      <c r="E1066" s="302">
        <v>1007110856</v>
      </c>
      <c r="F1066" s="301" t="s">
        <v>5673</v>
      </c>
      <c r="G1066" s="300" t="s">
        <v>3597</v>
      </c>
      <c r="H1066" s="308" t="s">
        <v>3598</v>
      </c>
      <c r="I1066" s="300" t="s">
        <v>74</v>
      </c>
      <c r="J1066" s="300" t="s">
        <v>3599</v>
      </c>
      <c r="K1066" s="300" t="s">
        <v>3600</v>
      </c>
      <c r="L1066" s="300" t="s">
        <v>339</v>
      </c>
      <c r="M1066" s="300" t="s">
        <v>4188</v>
      </c>
      <c r="N1066" s="304" t="s">
        <v>341</v>
      </c>
    </row>
    <row r="1067" spans="1:14">
      <c r="A1067" s="305">
        <v>1259</v>
      </c>
      <c r="B1067" s="16">
        <v>301</v>
      </c>
      <c r="C1067" s="17" t="s">
        <v>112</v>
      </c>
      <c r="D1067" s="306">
        <v>1007287488</v>
      </c>
      <c r="E1067" s="306">
        <v>1007287488</v>
      </c>
      <c r="F1067" s="17" t="s">
        <v>5676</v>
      </c>
      <c r="G1067" s="16" t="s">
        <v>3597</v>
      </c>
      <c r="H1067" s="35" t="s">
        <v>3598</v>
      </c>
      <c r="I1067" s="16" t="s">
        <v>74</v>
      </c>
      <c r="J1067" s="16" t="s">
        <v>3599</v>
      </c>
      <c r="K1067" s="16" t="s">
        <v>3600</v>
      </c>
      <c r="L1067" s="16" t="s">
        <v>421</v>
      </c>
      <c r="M1067" s="16" t="s">
        <v>3649</v>
      </c>
      <c r="N1067" s="307" t="s">
        <v>545</v>
      </c>
    </row>
    <row r="1068" spans="1:14">
      <c r="A1068" s="299">
        <v>1260</v>
      </c>
      <c r="B1068" s="300">
        <v>301</v>
      </c>
      <c r="C1068" s="301" t="s">
        <v>112</v>
      </c>
      <c r="D1068" s="302">
        <v>1007293877</v>
      </c>
      <c r="E1068" s="302">
        <v>1007293877</v>
      </c>
      <c r="F1068" s="301" t="s">
        <v>5681</v>
      </c>
      <c r="G1068" s="300" t="s">
        <v>3597</v>
      </c>
      <c r="H1068" s="308" t="s">
        <v>3598</v>
      </c>
      <c r="I1068" s="300" t="s">
        <v>74</v>
      </c>
      <c r="J1068" s="300" t="s">
        <v>3599</v>
      </c>
      <c r="K1068" s="300" t="s">
        <v>3600</v>
      </c>
      <c r="L1068" s="300" t="s">
        <v>671</v>
      </c>
      <c r="M1068" s="300" t="s">
        <v>5683</v>
      </c>
      <c r="N1068" s="304" t="s">
        <v>3817</v>
      </c>
    </row>
    <row r="1069" spans="1:14">
      <c r="A1069" s="305">
        <v>1261</v>
      </c>
      <c r="B1069" s="16">
        <v>301</v>
      </c>
      <c r="C1069" s="17" t="s">
        <v>112</v>
      </c>
      <c r="D1069" s="306">
        <v>1007301745</v>
      </c>
      <c r="E1069" s="306">
        <v>1007301745</v>
      </c>
      <c r="F1069" s="17" t="s">
        <v>5686</v>
      </c>
      <c r="G1069" s="16" t="s">
        <v>3597</v>
      </c>
      <c r="H1069" s="35" t="s">
        <v>3598</v>
      </c>
      <c r="I1069" s="16" t="s">
        <v>74</v>
      </c>
      <c r="J1069" s="16" t="s">
        <v>3599</v>
      </c>
      <c r="K1069" s="16" t="s">
        <v>3600</v>
      </c>
      <c r="L1069" s="16" t="s">
        <v>76</v>
      </c>
      <c r="M1069" s="16" t="s">
        <v>76</v>
      </c>
      <c r="N1069" s="307" t="s">
        <v>76</v>
      </c>
    </row>
    <row r="1070" spans="1:14">
      <c r="A1070" s="299">
        <v>1262</v>
      </c>
      <c r="B1070" s="300">
        <v>301</v>
      </c>
      <c r="C1070" s="301" t="s">
        <v>64</v>
      </c>
      <c r="D1070" s="302">
        <v>1007455785</v>
      </c>
      <c r="E1070" s="302">
        <v>1007455785</v>
      </c>
      <c r="F1070" s="301" t="s">
        <v>5689</v>
      </c>
      <c r="G1070" s="300" t="s">
        <v>3597</v>
      </c>
      <c r="H1070" s="308" t="s">
        <v>3598</v>
      </c>
      <c r="I1070" s="300" t="s">
        <v>74</v>
      </c>
      <c r="J1070" s="300" t="s">
        <v>3599</v>
      </c>
      <c r="K1070" s="300" t="s">
        <v>3600</v>
      </c>
      <c r="L1070" s="300" t="s">
        <v>1359</v>
      </c>
      <c r="M1070" s="300" t="s">
        <v>4146</v>
      </c>
      <c r="N1070" s="304" t="s">
        <v>1951</v>
      </c>
    </row>
    <row r="1071" spans="1:14">
      <c r="A1071" s="305">
        <v>1263</v>
      </c>
      <c r="B1071" s="16">
        <v>301</v>
      </c>
      <c r="C1071" s="17" t="s">
        <v>64</v>
      </c>
      <c r="D1071" s="306">
        <v>1007489713</v>
      </c>
      <c r="E1071" s="306">
        <v>1007489713</v>
      </c>
      <c r="F1071" s="17" t="s">
        <v>5693</v>
      </c>
      <c r="G1071" s="16" t="s">
        <v>3597</v>
      </c>
      <c r="H1071" s="35" t="s">
        <v>3598</v>
      </c>
      <c r="I1071" s="16" t="s">
        <v>74</v>
      </c>
      <c r="J1071" s="16" t="s">
        <v>3599</v>
      </c>
      <c r="K1071" s="16" t="s">
        <v>3600</v>
      </c>
      <c r="L1071" s="16" t="s">
        <v>76</v>
      </c>
      <c r="M1071" s="16" t="s">
        <v>76</v>
      </c>
      <c r="N1071" s="307" t="s">
        <v>76</v>
      </c>
    </row>
    <row r="1072" spans="1:14">
      <c r="A1072" s="299">
        <v>1264</v>
      </c>
      <c r="B1072" s="300">
        <v>301</v>
      </c>
      <c r="C1072" s="301" t="s">
        <v>64</v>
      </c>
      <c r="D1072" s="302">
        <v>1007491407</v>
      </c>
      <c r="E1072" s="302">
        <v>1007491407</v>
      </c>
      <c r="F1072" s="301" t="s">
        <v>5696</v>
      </c>
      <c r="G1072" s="300" t="s">
        <v>3597</v>
      </c>
      <c r="H1072" s="308" t="s">
        <v>3598</v>
      </c>
      <c r="I1072" s="300" t="s">
        <v>74</v>
      </c>
      <c r="J1072" s="300" t="s">
        <v>3599</v>
      </c>
      <c r="K1072" s="300" t="s">
        <v>3600</v>
      </c>
      <c r="L1072" s="300" t="s">
        <v>339</v>
      </c>
      <c r="M1072" s="300" t="s">
        <v>4188</v>
      </c>
      <c r="N1072" s="304" t="s">
        <v>341</v>
      </c>
    </row>
    <row r="1073" spans="1:14">
      <c r="A1073" s="305">
        <v>1265</v>
      </c>
      <c r="B1073" s="16">
        <v>301</v>
      </c>
      <c r="C1073" s="17" t="s">
        <v>64</v>
      </c>
      <c r="D1073" s="306">
        <v>1007501138</v>
      </c>
      <c r="E1073" s="306">
        <v>1007501138</v>
      </c>
      <c r="F1073" s="17" t="s">
        <v>5700</v>
      </c>
      <c r="G1073" s="16" t="s">
        <v>3597</v>
      </c>
      <c r="H1073" s="35" t="s">
        <v>3598</v>
      </c>
      <c r="I1073" s="16" t="s">
        <v>74</v>
      </c>
      <c r="J1073" s="16" t="s">
        <v>3599</v>
      </c>
      <c r="K1073" s="16" t="s">
        <v>3600</v>
      </c>
      <c r="L1073" s="16" t="s">
        <v>339</v>
      </c>
      <c r="M1073" s="16" t="s">
        <v>4188</v>
      </c>
      <c r="N1073" s="307" t="s">
        <v>341</v>
      </c>
    </row>
    <row r="1074" spans="1:14">
      <c r="A1074" s="299">
        <v>1266</v>
      </c>
      <c r="B1074" s="300">
        <v>301</v>
      </c>
      <c r="C1074" s="301" t="s">
        <v>112</v>
      </c>
      <c r="D1074" s="302">
        <v>1007545059</v>
      </c>
      <c r="E1074" s="302">
        <v>1007545059</v>
      </c>
      <c r="F1074" s="301" t="s">
        <v>5704</v>
      </c>
      <c r="G1074" s="300" t="s">
        <v>3597</v>
      </c>
      <c r="H1074" s="308" t="s">
        <v>3598</v>
      </c>
      <c r="I1074" s="300" t="s">
        <v>74</v>
      </c>
      <c r="J1074" s="300" t="s">
        <v>3599</v>
      </c>
      <c r="K1074" s="300" t="s">
        <v>3600</v>
      </c>
      <c r="L1074" s="300" t="s">
        <v>463</v>
      </c>
      <c r="M1074" s="300" t="s">
        <v>464</v>
      </c>
      <c r="N1074" s="304" t="s">
        <v>465</v>
      </c>
    </row>
    <row r="1075" spans="1:14">
      <c r="A1075" s="305">
        <v>1267</v>
      </c>
      <c r="B1075" s="16">
        <v>301</v>
      </c>
      <c r="C1075" s="17" t="s">
        <v>64</v>
      </c>
      <c r="D1075" s="306">
        <v>1007666818</v>
      </c>
      <c r="E1075" s="306">
        <v>1007666818</v>
      </c>
      <c r="F1075" s="17" t="s">
        <v>5707</v>
      </c>
      <c r="G1075" s="16" t="s">
        <v>3597</v>
      </c>
      <c r="H1075" s="35" t="s">
        <v>3598</v>
      </c>
      <c r="I1075" s="16" t="s">
        <v>74</v>
      </c>
      <c r="J1075" s="16" t="s">
        <v>3599</v>
      </c>
      <c r="K1075" s="16" t="s">
        <v>3600</v>
      </c>
      <c r="L1075" s="16" t="s">
        <v>339</v>
      </c>
      <c r="M1075" s="16" t="s">
        <v>4188</v>
      </c>
      <c r="N1075" s="307" t="s">
        <v>341</v>
      </c>
    </row>
    <row r="1076" spans="1:14">
      <c r="A1076" s="299">
        <v>1268</v>
      </c>
      <c r="B1076" s="300">
        <v>301</v>
      </c>
      <c r="C1076" s="301" t="s">
        <v>112</v>
      </c>
      <c r="D1076" s="302">
        <v>1007688368</v>
      </c>
      <c r="E1076" s="302">
        <v>1007688368</v>
      </c>
      <c r="F1076" s="301" t="s">
        <v>5711</v>
      </c>
      <c r="G1076" s="300" t="s">
        <v>3597</v>
      </c>
      <c r="H1076" s="308" t="s">
        <v>3598</v>
      </c>
      <c r="I1076" s="300" t="s">
        <v>74</v>
      </c>
      <c r="J1076" s="300" t="s">
        <v>3599</v>
      </c>
      <c r="K1076" s="300" t="s">
        <v>3600</v>
      </c>
      <c r="L1076" s="300" t="s">
        <v>76</v>
      </c>
      <c r="M1076" s="300" t="s">
        <v>76</v>
      </c>
      <c r="N1076" s="304" t="s">
        <v>76</v>
      </c>
    </row>
    <row r="1077" spans="1:14">
      <c r="A1077" s="305">
        <v>1269</v>
      </c>
      <c r="B1077" s="16">
        <v>301</v>
      </c>
      <c r="C1077" s="17" t="s">
        <v>112</v>
      </c>
      <c r="D1077" s="306">
        <v>1007789422</v>
      </c>
      <c r="E1077" s="306">
        <v>1007789422</v>
      </c>
      <c r="F1077" s="17" t="s">
        <v>5716</v>
      </c>
      <c r="G1077" s="16" t="s">
        <v>3597</v>
      </c>
      <c r="H1077" s="35" t="s">
        <v>3598</v>
      </c>
      <c r="I1077" s="16" t="s">
        <v>74</v>
      </c>
      <c r="J1077" s="16" t="s">
        <v>3599</v>
      </c>
      <c r="K1077" s="16" t="s">
        <v>3600</v>
      </c>
      <c r="L1077" s="16" t="s">
        <v>76</v>
      </c>
      <c r="M1077" s="16" t="s">
        <v>76</v>
      </c>
      <c r="N1077" s="307" t="s">
        <v>76</v>
      </c>
    </row>
    <row r="1078" spans="1:14">
      <c r="A1078" s="299">
        <v>1270</v>
      </c>
      <c r="B1078" s="300">
        <v>301</v>
      </c>
      <c r="C1078" s="301" t="s">
        <v>64</v>
      </c>
      <c r="D1078" s="302">
        <v>1193043184</v>
      </c>
      <c r="E1078" s="302">
        <v>1193043184</v>
      </c>
      <c r="F1078" s="301" t="s">
        <v>5721</v>
      </c>
      <c r="G1078" s="300" t="s">
        <v>3597</v>
      </c>
      <c r="H1078" s="308" t="s">
        <v>3598</v>
      </c>
      <c r="I1078" s="300" t="s">
        <v>74</v>
      </c>
      <c r="J1078" s="300" t="s">
        <v>3599</v>
      </c>
      <c r="K1078" s="300" t="s">
        <v>3600</v>
      </c>
      <c r="L1078" s="300" t="s">
        <v>463</v>
      </c>
      <c r="M1078" s="300" t="s">
        <v>464</v>
      </c>
      <c r="N1078" s="304" t="s">
        <v>465</v>
      </c>
    </row>
    <row r="1079" spans="1:14">
      <c r="A1079" s="305">
        <v>1272</v>
      </c>
      <c r="B1079" s="16">
        <v>301</v>
      </c>
      <c r="C1079" s="17" t="s">
        <v>64</v>
      </c>
      <c r="D1079" s="306">
        <v>1012354019</v>
      </c>
      <c r="E1079" s="306">
        <v>1012354019</v>
      </c>
      <c r="F1079" s="17" t="s">
        <v>5728</v>
      </c>
      <c r="G1079" s="16" t="s">
        <v>3597</v>
      </c>
      <c r="H1079" s="35" t="s">
        <v>3598</v>
      </c>
      <c r="I1079" s="16" t="s">
        <v>74</v>
      </c>
      <c r="J1079" s="16" t="s">
        <v>3599</v>
      </c>
      <c r="K1079" s="16" t="s">
        <v>3600</v>
      </c>
      <c r="L1079" s="16" t="s">
        <v>76</v>
      </c>
      <c r="M1079" s="16" t="s">
        <v>76</v>
      </c>
      <c r="N1079" s="307" t="s">
        <v>76</v>
      </c>
    </row>
    <row r="1080" spans="1:14">
      <c r="A1080" s="299">
        <v>1273</v>
      </c>
      <c r="B1080" s="300">
        <v>301</v>
      </c>
      <c r="C1080" s="301" t="s">
        <v>64</v>
      </c>
      <c r="D1080" s="302">
        <v>1005294343</v>
      </c>
      <c r="E1080" s="302">
        <v>1005294343</v>
      </c>
      <c r="F1080" s="301" t="s">
        <v>5732</v>
      </c>
      <c r="G1080" s="300" t="s">
        <v>3597</v>
      </c>
      <c r="H1080" s="308" t="s">
        <v>3598</v>
      </c>
      <c r="I1080" s="300" t="s">
        <v>74</v>
      </c>
      <c r="J1080" s="300" t="s">
        <v>3599</v>
      </c>
      <c r="K1080" s="300" t="s">
        <v>3600</v>
      </c>
      <c r="L1080" s="300" t="s">
        <v>145</v>
      </c>
      <c r="M1080" s="309" t="s">
        <v>4889</v>
      </c>
      <c r="N1080" s="319" t="s">
        <v>559</v>
      </c>
    </row>
    <row r="1081" spans="1:14">
      <c r="A1081" s="305">
        <v>1274</v>
      </c>
      <c r="B1081" s="16">
        <v>301</v>
      </c>
      <c r="C1081" s="17" t="s">
        <v>64</v>
      </c>
      <c r="D1081" s="306">
        <v>1013588413</v>
      </c>
      <c r="E1081" s="306">
        <v>1013588413</v>
      </c>
      <c r="F1081" s="17" t="s">
        <v>5737</v>
      </c>
      <c r="G1081" s="16" t="s">
        <v>3597</v>
      </c>
      <c r="H1081" s="35" t="s">
        <v>3598</v>
      </c>
      <c r="I1081" s="16" t="s">
        <v>74</v>
      </c>
      <c r="J1081" s="16" t="s">
        <v>3599</v>
      </c>
      <c r="K1081" s="16" t="s">
        <v>3600</v>
      </c>
      <c r="L1081" s="16" t="s">
        <v>76</v>
      </c>
      <c r="M1081" s="16" t="s">
        <v>76</v>
      </c>
      <c r="N1081" s="307" t="s">
        <v>76</v>
      </c>
    </row>
    <row r="1082" spans="1:14">
      <c r="A1082" s="299">
        <v>1275</v>
      </c>
      <c r="B1082" s="300">
        <v>301</v>
      </c>
      <c r="C1082" s="301" t="s">
        <v>64</v>
      </c>
      <c r="D1082" s="302">
        <v>1013609724</v>
      </c>
      <c r="E1082" s="302">
        <v>1013609724</v>
      </c>
      <c r="F1082" s="301" t="s">
        <v>5741</v>
      </c>
      <c r="G1082" s="300" t="s">
        <v>3597</v>
      </c>
      <c r="H1082" s="308" t="s">
        <v>3598</v>
      </c>
      <c r="I1082" s="300" t="s">
        <v>74</v>
      </c>
      <c r="J1082" s="300" t="s">
        <v>3599</v>
      </c>
      <c r="K1082" s="300" t="s">
        <v>3600</v>
      </c>
      <c r="L1082" s="300" t="s">
        <v>76</v>
      </c>
      <c r="M1082" s="300" t="s">
        <v>76</v>
      </c>
      <c r="N1082" s="304" t="s">
        <v>76</v>
      </c>
    </row>
    <row r="1083" spans="1:14">
      <c r="A1083" s="305">
        <v>1276</v>
      </c>
      <c r="B1083" s="16">
        <v>301</v>
      </c>
      <c r="C1083" s="17" t="s">
        <v>112</v>
      </c>
      <c r="D1083" s="306">
        <v>31539239</v>
      </c>
      <c r="E1083" s="306">
        <v>31539239</v>
      </c>
      <c r="F1083" s="17" t="s">
        <v>5745</v>
      </c>
      <c r="G1083" s="16" t="s">
        <v>3597</v>
      </c>
      <c r="H1083" s="35" t="s">
        <v>3598</v>
      </c>
      <c r="I1083" s="16" t="s">
        <v>74</v>
      </c>
      <c r="J1083" s="16" t="s">
        <v>3599</v>
      </c>
      <c r="K1083" s="16" t="s">
        <v>3600</v>
      </c>
      <c r="L1083" s="16" t="s">
        <v>478</v>
      </c>
      <c r="M1083" s="16" t="s">
        <v>771</v>
      </c>
      <c r="N1083" s="307" t="s">
        <v>772</v>
      </c>
    </row>
    <row r="1084" spans="1:14">
      <c r="A1084" s="299">
        <v>1277</v>
      </c>
      <c r="B1084" s="300">
        <v>301</v>
      </c>
      <c r="C1084" s="301" t="s">
        <v>64</v>
      </c>
      <c r="D1084" s="302">
        <v>1013658144</v>
      </c>
      <c r="E1084" s="302">
        <v>1013658144</v>
      </c>
      <c r="F1084" s="301" t="s">
        <v>5750</v>
      </c>
      <c r="G1084" s="300" t="s">
        <v>3597</v>
      </c>
      <c r="H1084" s="308" t="s">
        <v>3598</v>
      </c>
      <c r="I1084" s="300" t="s">
        <v>74</v>
      </c>
      <c r="J1084" s="300" t="s">
        <v>3599</v>
      </c>
      <c r="K1084" s="300" t="s">
        <v>3600</v>
      </c>
      <c r="L1084" s="300" t="s">
        <v>76</v>
      </c>
      <c r="M1084" s="300" t="s">
        <v>76</v>
      </c>
      <c r="N1084" s="304" t="s">
        <v>76</v>
      </c>
    </row>
    <row r="1085" spans="1:14">
      <c r="A1085" s="305">
        <v>1278</v>
      </c>
      <c r="B1085" s="16">
        <v>301</v>
      </c>
      <c r="C1085" s="17" t="s">
        <v>112</v>
      </c>
      <c r="D1085" s="306">
        <v>1014186682</v>
      </c>
      <c r="E1085" s="306">
        <v>1014186682</v>
      </c>
      <c r="F1085" s="17" t="s">
        <v>5753</v>
      </c>
      <c r="G1085" s="16" t="s">
        <v>3597</v>
      </c>
      <c r="H1085" s="35" t="s">
        <v>3598</v>
      </c>
      <c r="I1085" s="16" t="s">
        <v>74</v>
      </c>
      <c r="J1085" s="16" t="s">
        <v>3599</v>
      </c>
      <c r="K1085" s="16" t="s">
        <v>3600</v>
      </c>
      <c r="L1085" s="16" t="s">
        <v>76</v>
      </c>
      <c r="M1085" s="16" t="s">
        <v>76</v>
      </c>
      <c r="N1085" s="307" t="s">
        <v>76</v>
      </c>
    </row>
    <row r="1086" spans="1:14">
      <c r="A1086" s="299">
        <v>1279</v>
      </c>
      <c r="B1086" s="300">
        <v>301</v>
      </c>
      <c r="C1086" s="301" t="s">
        <v>112</v>
      </c>
      <c r="D1086" s="302">
        <v>1053839993</v>
      </c>
      <c r="E1086" s="302">
        <v>1053839993</v>
      </c>
      <c r="F1086" s="301" t="s">
        <v>5756</v>
      </c>
      <c r="G1086" s="300" t="s">
        <v>3597</v>
      </c>
      <c r="H1086" s="308" t="s">
        <v>3598</v>
      </c>
      <c r="I1086" s="300" t="s">
        <v>74</v>
      </c>
      <c r="J1086" s="300" t="s">
        <v>3599</v>
      </c>
      <c r="K1086" s="300" t="s">
        <v>3600</v>
      </c>
      <c r="L1086" s="300" t="s">
        <v>145</v>
      </c>
      <c r="M1086" s="300" t="s">
        <v>558</v>
      </c>
      <c r="N1086" s="304" t="s">
        <v>559</v>
      </c>
    </row>
    <row r="1087" spans="1:14">
      <c r="A1087" s="305">
        <v>1280</v>
      </c>
      <c r="B1087" s="16">
        <v>301</v>
      </c>
      <c r="C1087" s="17" t="s">
        <v>112</v>
      </c>
      <c r="D1087" s="306">
        <v>1014242554</v>
      </c>
      <c r="E1087" s="306">
        <v>1014242554</v>
      </c>
      <c r="F1087" s="17" t="s">
        <v>5761</v>
      </c>
      <c r="G1087" s="16" t="s">
        <v>3597</v>
      </c>
      <c r="H1087" s="35" t="s">
        <v>3598</v>
      </c>
      <c r="I1087" s="16" t="s">
        <v>74</v>
      </c>
      <c r="J1087" s="16" t="s">
        <v>3599</v>
      </c>
      <c r="K1087" s="16" t="s">
        <v>3600</v>
      </c>
      <c r="L1087" s="16" t="s">
        <v>76</v>
      </c>
      <c r="M1087" s="16" t="s">
        <v>76</v>
      </c>
      <c r="N1087" s="307" t="s">
        <v>76</v>
      </c>
    </row>
    <row r="1088" spans="1:14">
      <c r="A1088" s="299">
        <v>1281</v>
      </c>
      <c r="B1088" s="300">
        <v>301</v>
      </c>
      <c r="C1088" s="301" t="s">
        <v>64</v>
      </c>
      <c r="D1088" s="302">
        <v>1004035752</v>
      </c>
      <c r="E1088" s="302">
        <v>1004035752</v>
      </c>
      <c r="F1088" s="301" t="s">
        <v>5764</v>
      </c>
      <c r="G1088" s="300" t="s">
        <v>3597</v>
      </c>
      <c r="H1088" s="308" t="s">
        <v>3598</v>
      </c>
      <c r="I1088" s="300" t="s">
        <v>74</v>
      </c>
      <c r="J1088" s="300" t="s">
        <v>3599</v>
      </c>
      <c r="K1088" s="300" t="s">
        <v>3600</v>
      </c>
      <c r="L1088" s="300" t="s">
        <v>478</v>
      </c>
      <c r="M1088" s="300" t="s">
        <v>771</v>
      </c>
      <c r="N1088" s="304" t="s">
        <v>772</v>
      </c>
    </row>
    <row r="1089" spans="1:14">
      <c r="A1089" s="305">
        <v>1282</v>
      </c>
      <c r="B1089" s="16">
        <v>301</v>
      </c>
      <c r="C1089" s="17" t="s">
        <v>112</v>
      </c>
      <c r="D1089" s="306">
        <v>1016107109</v>
      </c>
      <c r="E1089" s="306">
        <v>1016107109</v>
      </c>
      <c r="F1089" s="17" t="s">
        <v>5769</v>
      </c>
      <c r="G1089" s="16" t="s">
        <v>3597</v>
      </c>
      <c r="H1089" s="35" t="s">
        <v>3598</v>
      </c>
      <c r="I1089" s="16" t="s">
        <v>74</v>
      </c>
      <c r="J1089" s="16" t="s">
        <v>3599</v>
      </c>
      <c r="K1089" s="16" t="s">
        <v>3600</v>
      </c>
      <c r="L1089" s="16" t="s">
        <v>671</v>
      </c>
      <c r="M1089" s="16" t="s">
        <v>3938</v>
      </c>
      <c r="N1089" s="307" t="s">
        <v>692</v>
      </c>
    </row>
    <row r="1090" spans="1:14">
      <c r="A1090" s="299">
        <v>1284</v>
      </c>
      <c r="B1090" s="300">
        <v>301</v>
      </c>
      <c r="C1090" s="301" t="s">
        <v>64</v>
      </c>
      <c r="D1090" s="302">
        <v>1018342527</v>
      </c>
      <c r="E1090" s="302">
        <v>1018342527</v>
      </c>
      <c r="F1090" s="301" t="s">
        <v>5775</v>
      </c>
      <c r="G1090" s="300" t="s">
        <v>3597</v>
      </c>
      <c r="H1090" s="308" t="s">
        <v>3598</v>
      </c>
      <c r="I1090" s="300" t="s">
        <v>74</v>
      </c>
      <c r="J1090" s="300" t="s">
        <v>3599</v>
      </c>
      <c r="K1090" s="300" t="s">
        <v>3600</v>
      </c>
      <c r="L1090" s="300" t="s">
        <v>339</v>
      </c>
      <c r="M1090" s="300" t="s">
        <v>340</v>
      </c>
      <c r="N1090" s="304" t="s">
        <v>341</v>
      </c>
    </row>
    <row r="1091" spans="1:14">
      <c r="A1091" s="305">
        <v>1285</v>
      </c>
      <c r="B1091" s="16">
        <v>301</v>
      </c>
      <c r="C1091" s="17" t="s">
        <v>64</v>
      </c>
      <c r="D1091" s="306">
        <v>1018433157</v>
      </c>
      <c r="E1091" s="306">
        <v>1018433157</v>
      </c>
      <c r="F1091" s="17" t="s">
        <v>5779</v>
      </c>
      <c r="G1091" s="16" t="s">
        <v>3597</v>
      </c>
      <c r="H1091" s="35" t="s">
        <v>3598</v>
      </c>
      <c r="I1091" s="16" t="s">
        <v>74</v>
      </c>
      <c r="J1091" s="16" t="s">
        <v>170</v>
      </c>
      <c r="K1091" s="16" t="s">
        <v>293</v>
      </c>
      <c r="L1091" s="16" t="s">
        <v>76</v>
      </c>
      <c r="M1091" s="16" t="s">
        <v>76</v>
      </c>
      <c r="N1091" s="307" t="s">
        <v>76</v>
      </c>
    </row>
    <row r="1092" spans="1:14">
      <c r="A1092" s="299">
        <v>1286</v>
      </c>
      <c r="B1092" s="300">
        <v>301</v>
      </c>
      <c r="C1092" s="301" t="s">
        <v>112</v>
      </c>
      <c r="D1092" s="302">
        <v>1020411580</v>
      </c>
      <c r="E1092" s="302">
        <v>1020411580</v>
      </c>
      <c r="F1092" s="301" t="s">
        <v>5784</v>
      </c>
      <c r="G1092" s="300" t="s">
        <v>3597</v>
      </c>
      <c r="H1092" s="308" t="s">
        <v>3598</v>
      </c>
      <c r="I1092" s="300" t="s">
        <v>74</v>
      </c>
      <c r="J1092" s="300" t="s">
        <v>3599</v>
      </c>
      <c r="K1092" s="300" t="s">
        <v>3600</v>
      </c>
      <c r="L1092" s="300" t="s">
        <v>339</v>
      </c>
      <c r="M1092" s="300" t="s">
        <v>340</v>
      </c>
      <c r="N1092" s="304" t="s">
        <v>341</v>
      </c>
    </row>
    <row r="1093" spans="1:14">
      <c r="A1093" s="305">
        <v>1287</v>
      </c>
      <c r="B1093" s="16">
        <v>301</v>
      </c>
      <c r="C1093" s="17" t="s">
        <v>112</v>
      </c>
      <c r="D1093" s="306">
        <v>1020485173</v>
      </c>
      <c r="E1093" s="306">
        <v>1020485173</v>
      </c>
      <c r="F1093" s="17" t="s">
        <v>5787</v>
      </c>
      <c r="G1093" s="16" t="s">
        <v>3597</v>
      </c>
      <c r="H1093" s="35" t="s">
        <v>3598</v>
      </c>
      <c r="I1093" s="16" t="s">
        <v>74</v>
      </c>
      <c r="J1093" s="16" t="s">
        <v>3599</v>
      </c>
      <c r="K1093" s="16" t="s">
        <v>3600</v>
      </c>
      <c r="L1093" s="16" t="s">
        <v>339</v>
      </c>
      <c r="M1093" s="16" t="s">
        <v>3877</v>
      </c>
      <c r="N1093" s="307" t="s">
        <v>341</v>
      </c>
    </row>
    <row r="1094" spans="1:14">
      <c r="A1094" s="299">
        <v>1289</v>
      </c>
      <c r="B1094" s="300">
        <v>301</v>
      </c>
      <c r="C1094" s="301" t="s">
        <v>64</v>
      </c>
      <c r="D1094" s="302">
        <v>1020778809</v>
      </c>
      <c r="E1094" s="302">
        <v>1020778809</v>
      </c>
      <c r="F1094" s="301" t="s">
        <v>5794</v>
      </c>
      <c r="G1094" s="300" t="s">
        <v>3597</v>
      </c>
      <c r="H1094" s="308" t="s">
        <v>3598</v>
      </c>
      <c r="I1094" s="300" t="s">
        <v>74</v>
      </c>
      <c r="J1094" s="300" t="s">
        <v>3599</v>
      </c>
      <c r="K1094" s="300" t="s">
        <v>3600</v>
      </c>
      <c r="L1094" s="300" t="s">
        <v>76</v>
      </c>
      <c r="M1094" s="300" t="s">
        <v>76</v>
      </c>
      <c r="N1094" s="304" t="s">
        <v>76</v>
      </c>
    </row>
    <row r="1095" spans="1:14">
      <c r="A1095" s="305">
        <v>1290</v>
      </c>
      <c r="B1095" s="16">
        <v>301</v>
      </c>
      <c r="C1095" s="17" t="s">
        <v>64</v>
      </c>
      <c r="D1095" s="306">
        <v>1022336494</v>
      </c>
      <c r="E1095" s="306">
        <v>1022336494</v>
      </c>
      <c r="F1095" s="17" t="s">
        <v>5797</v>
      </c>
      <c r="G1095" s="16" t="s">
        <v>3597</v>
      </c>
      <c r="H1095" s="35" t="s">
        <v>3598</v>
      </c>
      <c r="I1095" s="16" t="s">
        <v>74</v>
      </c>
      <c r="J1095" s="16" t="s">
        <v>3599</v>
      </c>
      <c r="K1095" s="16" t="s">
        <v>3600</v>
      </c>
      <c r="L1095" s="16" t="s">
        <v>478</v>
      </c>
      <c r="M1095" s="16" t="s">
        <v>479</v>
      </c>
      <c r="N1095" s="307" t="s">
        <v>480</v>
      </c>
    </row>
    <row r="1096" spans="1:14">
      <c r="A1096" s="299">
        <v>1291</v>
      </c>
      <c r="B1096" s="300">
        <v>301</v>
      </c>
      <c r="C1096" s="301" t="s">
        <v>64</v>
      </c>
      <c r="D1096" s="302">
        <v>1022933832</v>
      </c>
      <c r="E1096" s="302">
        <v>1022933832</v>
      </c>
      <c r="F1096" s="301" t="s">
        <v>5802</v>
      </c>
      <c r="G1096" s="300" t="s">
        <v>3597</v>
      </c>
      <c r="H1096" s="308" t="s">
        <v>3598</v>
      </c>
      <c r="I1096" s="300" t="s">
        <v>74</v>
      </c>
      <c r="J1096" s="300" t="s">
        <v>3599</v>
      </c>
      <c r="K1096" s="300" t="s">
        <v>3600</v>
      </c>
      <c r="L1096" s="300" t="s">
        <v>76</v>
      </c>
      <c r="M1096" s="300" t="s">
        <v>76</v>
      </c>
      <c r="N1096" s="304" t="s">
        <v>76</v>
      </c>
    </row>
    <row r="1097" spans="1:14">
      <c r="A1097" s="305">
        <v>1292</v>
      </c>
      <c r="B1097" s="16">
        <v>301</v>
      </c>
      <c r="C1097" s="17" t="s">
        <v>64</v>
      </c>
      <c r="D1097" s="306">
        <v>1022935123</v>
      </c>
      <c r="E1097" s="306">
        <v>1022935123</v>
      </c>
      <c r="F1097" s="17" t="s">
        <v>5805</v>
      </c>
      <c r="G1097" s="16" t="s">
        <v>3597</v>
      </c>
      <c r="H1097" s="35" t="s">
        <v>3598</v>
      </c>
      <c r="I1097" s="16" t="s">
        <v>74</v>
      </c>
      <c r="J1097" s="16" t="s">
        <v>3599</v>
      </c>
      <c r="K1097" s="16" t="s">
        <v>3600</v>
      </c>
      <c r="L1097" s="16" t="s">
        <v>76</v>
      </c>
      <c r="M1097" s="16" t="s">
        <v>76</v>
      </c>
      <c r="N1097" s="307" t="s">
        <v>76</v>
      </c>
    </row>
    <row r="1098" spans="1:14">
      <c r="A1098" s="299">
        <v>1293</v>
      </c>
      <c r="B1098" s="300">
        <v>301</v>
      </c>
      <c r="C1098" s="301" t="s">
        <v>64</v>
      </c>
      <c r="D1098" s="302">
        <v>1022958256</v>
      </c>
      <c r="E1098" s="302">
        <v>1022958256</v>
      </c>
      <c r="F1098" s="301" t="s">
        <v>5808</v>
      </c>
      <c r="G1098" s="300" t="s">
        <v>3597</v>
      </c>
      <c r="H1098" s="308" t="s">
        <v>3598</v>
      </c>
      <c r="I1098" s="300" t="s">
        <v>74</v>
      </c>
      <c r="J1098" s="300" t="s">
        <v>3599</v>
      </c>
      <c r="K1098" s="300" t="s">
        <v>3600</v>
      </c>
      <c r="L1098" s="300" t="s">
        <v>76</v>
      </c>
      <c r="M1098" s="300" t="s">
        <v>76</v>
      </c>
      <c r="N1098" s="304" t="s">
        <v>76</v>
      </c>
    </row>
    <row r="1099" spans="1:14">
      <c r="A1099" s="305">
        <v>1294</v>
      </c>
      <c r="B1099" s="16">
        <v>301</v>
      </c>
      <c r="C1099" s="17" t="s">
        <v>112</v>
      </c>
      <c r="D1099" s="306">
        <v>1123141575</v>
      </c>
      <c r="E1099" s="306">
        <v>1123141575</v>
      </c>
      <c r="F1099" s="17" t="s">
        <v>5811</v>
      </c>
      <c r="G1099" s="16" t="s">
        <v>3597</v>
      </c>
      <c r="H1099" s="35" t="s">
        <v>3598</v>
      </c>
      <c r="I1099" s="16" t="s">
        <v>74</v>
      </c>
      <c r="J1099" s="16" t="s">
        <v>3599</v>
      </c>
      <c r="K1099" s="16" t="s">
        <v>3600</v>
      </c>
      <c r="L1099" s="16" t="s">
        <v>478</v>
      </c>
      <c r="M1099" s="33" t="s">
        <v>4342</v>
      </c>
      <c r="N1099" s="320" t="s">
        <v>480</v>
      </c>
    </row>
    <row r="1100" spans="1:14">
      <c r="A1100" s="299">
        <v>1295</v>
      </c>
      <c r="B1100" s="300">
        <v>301</v>
      </c>
      <c r="C1100" s="301" t="s">
        <v>64</v>
      </c>
      <c r="D1100" s="302">
        <v>1023722255</v>
      </c>
      <c r="E1100" s="302">
        <v>1023722255</v>
      </c>
      <c r="F1100" s="301" t="s">
        <v>5816</v>
      </c>
      <c r="G1100" s="300" t="s">
        <v>3597</v>
      </c>
      <c r="H1100" s="308" t="s">
        <v>3598</v>
      </c>
      <c r="I1100" s="300" t="s">
        <v>74</v>
      </c>
      <c r="J1100" s="300" t="s">
        <v>3599</v>
      </c>
      <c r="K1100" s="300" t="s">
        <v>3600</v>
      </c>
      <c r="L1100" s="300" t="s">
        <v>339</v>
      </c>
      <c r="M1100" s="300" t="s">
        <v>3825</v>
      </c>
      <c r="N1100" s="304" t="s">
        <v>341</v>
      </c>
    </row>
    <row r="1101" spans="1:14">
      <c r="A1101" s="305">
        <v>1296</v>
      </c>
      <c r="B1101" s="16">
        <v>301</v>
      </c>
      <c r="C1101" s="17" t="s">
        <v>64</v>
      </c>
      <c r="D1101" s="306">
        <v>1023872446</v>
      </c>
      <c r="E1101" s="306">
        <v>1023872446</v>
      </c>
      <c r="F1101" s="17" t="s">
        <v>5819</v>
      </c>
      <c r="G1101" s="16" t="s">
        <v>3597</v>
      </c>
      <c r="H1101" s="35" t="s">
        <v>3598</v>
      </c>
      <c r="I1101" s="16" t="s">
        <v>74</v>
      </c>
      <c r="J1101" s="16" t="s">
        <v>3599</v>
      </c>
      <c r="K1101" s="16" t="s">
        <v>3600</v>
      </c>
      <c r="L1101" s="16" t="s">
        <v>76</v>
      </c>
      <c r="M1101" s="16" t="s">
        <v>76</v>
      </c>
      <c r="N1101" s="307" t="s">
        <v>76</v>
      </c>
    </row>
    <row r="1102" spans="1:14">
      <c r="A1102" s="299">
        <v>1297</v>
      </c>
      <c r="B1102" s="300">
        <v>301</v>
      </c>
      <c r="C1102" s="301" t="s">
        <v>64</v>
      </c>
      <c r="D1102" s="302">
        <v>1023903974</v>
      </c>
      <c r="E1102" s="302">
        <v>1023903974</v>
      </c>
      <c r="F1102" s="301" t="s">
        <v>5823</v>
      </c>
      <c r="G1102" s="300" t="s">
        <v>3597</v>
      </c>
      <c r="H1102" s="308" t="s">
        <v>3598</v>
      </c>
      <c r="I1102" s="300" t="s">
        <v>74</v>
      </c>
      <c r="J1102" s="300" t="s">
        <v>3599</v>
      </c>
      <c r="K1102" s="300" t="s">
        <v>3600</v>
      </c>
      <c r="L1102" s="300" t="s">
        <v>76</v>
      </c>
      <c r="M1102" s="300" t="s">
        <v>76</v>
      </c>
      <c r="N1102" s="304" t="s">
        <v>76</v>
      </c>
    </row>
    <row r="1103" spans="1:14">
      <c r="A1103" s="305">
        <v>1298</v>
      </c>
      <c r="B1103" s="16">
        <v>301</v>
      </c>
      <c r="C1103" s="17" t="s">
        <v>64</v>
      </c>
      <c r="D1103" s="306">
        <v>1024467780</v>
      </c>
      <c r="E1103" s="306">
        <v>1024467780</v>
      </c>
      <c r="F1103" s="17" t="s">
        <v>5826</v>
      </c>
      <c r="G1103" s="16" t="s">
        <v>3597</v>
      </c>
      <c r="H1103" s="35" t="s">
        <v>3598</v>
      </c>
      <c r="I1103" s="16" t="s">
        <v>74</v>
      </c>
      <c r="J1103" s="16" t="s">
        <v>3599</v>
      </c>
      <c r="K1103" s="16" t="s">
        <v>3600</v>
      </c>
      <c r="L1103" s="16" t="s">
        <v>76</v>
      </c>
      <c r="M1103" s="16" t="s">
        <v>76</v>
      </c>
      <c r="N1103" s="307" t="s">
        <v>76</v>
      </c>
    </row>
    <row r="1104" spans="1:14">
      <c r="A1104" s="299">
        <v>1299</v>
      </c>
      <c r="B1104" s="300">
        <v>301</v>
      </c>
      <c r="C1104" s="301" t="s">
        <v>64</v>
      </c>
      <c r="D1104" s="302">
        <v>1024468630</v>
      </c>
      <c r="E1104" s="302">
        <v>1024468630</v>
      </c>
      <c r="F1104" s="301" t="s">
        <v>5830</v>
      </c>
      <c r="G1104" s="300" t="s">
        <v>3597</v>
      </c>
      <c r="H1104" s="308" t="s">
        <v>3598</v>
      </c>
      <c r="I1104" s="300" t="s">
        <v>74</v>
      </c>
      <c r="J1104" s="300" t="s">
        <v>3599</v>
      </c>
      <c r="K1104" s="300" t="s">
        <v>3600</v>
      </c>
      <c r="L1104" s="300" t="s">
        <v>478</v>
      </c>
      <c r="M1104" s="300" t="s">
        <v>771</v>
      </c>
      <c r="N1104" s="304" t="s">
        <v>772</v>
      </c>
    </row>
    <row r="1105" spans="1:14">
      <c r="A1105" s="305">
        <v>1300</v>
      </c>
      <c r="B1105" s="16">
        <v>301</v>
      </c>
      <c r="C1105" s="17" t="s">
        <v>64</v>
      </c>
      <c r="D1105" s="306">
        <v>1024471852</v>
      </c>
      <c r="E1105" s="306">
        <v>1024471852</v>
      </c>
      <c r="F1105" s="17" t="s">
        <v>5834</v>
      </c>
      <c r="G1105" s="16" t="s">
        <v>3597</v>
      </c>
      <c r="H1105" s="35" t="s">
        <v>3598</v>
      </c>
      <c r="I1105" s="16" t="s">
        <v>74</v>
      </c>
      <c r="J1105" s="16" t="s">
        <v>3599</v>
      </c>
      <c r="K1105" s="16" t="s">
        <v>3600</v>
      </c>
      <c r="L1105" s="16" t="s">
        <v>76</v>
      </c>
      <c r="M1105" s="16" t="s">
        <v>76</v>
      </c>
      <c r="N1105" s="307" t="s">
        <v>76</v>
      </c>
    </row>
    <row r="1106" spans="1:14">
      <c r="A1106" s="299">
        <v>1301</v>
      </c>
      <c r="B1106" s="300">
        <v>301</v>
      </c>
      <c r="C1106" s="301" t="s">
        <v>112</v>
      </c>
      <c r="D1106" s="302">
        <v>1024495942</v>
      </c>
      <c r="E1106" s="302">
        <v>1024495942</v>
      </c>
      <c r="F1106" s="301" t="s">
        <v>5839</v>
      </c>
      <c r="G1106" s="300" t="s">
        <v>3597</v>
      </c>
      <c r="H1106" s="308" t="s">
        <v>3598</v>
      </c>
      <c r="I1106" s="300" t="s">
        <v>74</v>
      </c>
      <c r="J1106" s="300" t="s">
        <v>3599</v>
      </c>
      <c r="K1106" s="300" t="s">
        <v>3600</v>
      </c>
      <c r="L1106" s="300" t="s">
        <v>76</v>
      </c>
      <c r="M1106" s="300" t="s">
        <v>76</v>
      </c>
      <c r="N1106" s="304" t="s">
        <v>76</v>
      </c>
    </row>
    <row r="1107" spans="1:14">
      <c r="A1107" s="305">
        <v>1302</v>
      </c>
      <c r="B1107" s="16">
        <v>301</v>
      </c>
      <c r="C1107" s="17" t="s">
        <v>64</v>
      </c>
      <c r="D1107" s="306">
        <v>1024497768</v>
      </c>
      <c r="E1107" s="306">
        <v>1024497768</v>
      </c>
      <c r="F1107" s="17" t="s">
        <v>5845</v>
      </c>
      <c r="G1107" s="16" t="s">
        <v>3597</v>
      </c>
      <c r="H1107" s="35" t="s">
        <v>3598</v>
      </c>
      <c r="I1107" s="16" t="s">
        <v>74</v>
      </c>
      <c r="J1107" s="16" t="s">
        <v>3599</v>
      </c>
      <c r="K1107" s="16" t="s">
        <v>3600</v>
      </c>
      <c r="L1107" s="16" t="s">
        <v>76</v>
      </c>
      <c r="M1107" s="16" t="s">
        <v>76</v>
      </c>
      <c r="N1107" s="307" t="s">
        <v>76</v>
      </c>
    </row>
    <row r="1108" spans="1:14">
      <c r="A1108" s="299">
        <v>1303</v>
      </c>
      <c r="B1108" s="300">
        <v>301</v>
      </c>
      <c r="C1108" s="301" t="s">
        <v>64</v>
      </c>
      <c r="D1108" s="302">
        <v>1024508862</v>
      </c>
      <c r="E1108" s="302">
        <v>1024508862</v>
      </c>
      <c r="F1108" s="301" t="s">
        <v>5848</v>
      </c>
      <c r="G1108" s="300" t="s">
        <v>3597</v>
      </c>
      <c r="H1108" s="308" t="s">
        <v>3598</v>
      </c>
      <c r="I1108" s="300" t="s">
        <v>74</v>
      </c>
      <c r="J1108" s="300" t="s">
        <v>3599</v>
      </c>
      <c r="K1108" s="300" t="s">
        <v>3600</v>
      </c>
      <c r="L1108" s="300" t="s">
        <v>671</v>
      </c>
      <c r="M1108" s="300" t="s">
        <v>5849</v>
      </c>
      <c r="N1108" s="304" t="s">
        <v>692</v>
      </c>
    </row>
    <row r="1109" spans="1:14">
      <c r="A1109" s="305">
        <v>1304</v>
      </c>
      <c r="B1109" s="16">
        <v>301</v>
      </c>
      <c r="C1109" s="17" t="s">
        <v>64</v>
      </c>
      <c r="D1109" s="306">
        <v>12644671</v>
      </c>
      <c r="E1109" s="306">
        <v>12644671</v>
      </c>
      <c r="F1109" s="17" t="s">
        <v>5852</v>
      </c>
      <c r="G1109" s="16" t="s">
        <v>3597</v>
      </c>
      <c r="H1109" s="35" t="s">
        <v>3598</v>
      </c>
      <c r="I1109" s="16" t="s">
        <v>74</v>
      </c>
      <c r="J1109" s="16" t="s">
        <v>3599</v>
      </c>
      <c r="K1109" s="16" t="s">
        <v>3600</v>
      </c>
      <c r="L1109" s="16" t="s">
        <v>145</v>
      </c>
      <c r="M1109" s="16" t="s">
        <v>5853</v>
      </c>
      <c r="N1109" s="307" t="s">
        <v>147</v>
      </c>
    </row>
    <row r="1110" spans="1:14">
      <c r="A1110" s="299">
        <v>1305</v>
      </c>
      <c r="B1110" s="300">
        <v>301</v>
      </c>
      <c r="C1110" s="301" t="s">
        <v>64</v>
      </c>
      <c r="D1110" s="302">
        <v>1026564483</v>
      </c>
      <c r="E1110" s="302">
        <v>1026564483</v>
      </c>
      <c r="F1110" s="301" t="s">
        <v>5858</v>
      </c>
      <c r="G1110" s="300" t="s">
        <v>3597</v>
      </c>
      <c r="H1110" s="308" t="s">
        <v>3598</v>
      </c>
      <c r="I1110" s="300" t="s">
        <v>74</v>
      </c>
      <c r="J1110" s="300" t="s">
        <v>3599</v>
      </c>
      <c r="K1110" s="300" t="s">
        <v>3600</v>
      </c>
      <c r="L1110" s="300" t="s">
        <v>463</v>
      </c>
      <c r="M1110" s="300" t="s">
        <v>464</v>
      </c>
      <c r="N1110" s="304" t="s">
        <v>465</v>
      </c>
    </row>
    <row r="1111" spans="1:14">
      <c r="A1111" s="305">
        <v>1306</v>
      </c>
      <c r="B1111" s="16">
        <v>301</v>
      </c>
      <c r="C1111" s="17" t="s">
        <v>64</v>
      </c>
      <c r="D1111" s="306">
        <v>1026580692</v>
      </c>
      <c r="E1111" s="306">
        <v>1026580692</v>
      </c>
      <c r="F1111" s="17" t="s">
        <v>5862</v>
      </c>
      <c r="G1111" s="16" t="s">
        <v>3597</v>
      </c>
      <c r="H1111" s="35" t="s">
        <v>3598</v>
      </c>
      <c r="I1111" s="16" t="s">
        <v>74</v>
      </c>
      <c r="J1111" s="16" t="s">
        <v>3599</v>
      </c>
      <c r="K1111" s="16" t="s">
        <v>3600</v>
      </c>
      <c r="L1111" s="16" t="s">
        <v>76</v>
      </c>
      <c r="M1111" s="16" t="s">
        <v>76</v>
      </c>
      <c r="N1111" s="307" t="s">
        <v>76</v>
      </c>
    </row>
    <row r="1112" spans="1:14">
      <c r="A1112" s="299">
        <v>1307</v>
      </c>
      <c r="B1112" s="300">
        <v>301</v>
      </c>
      <c r="C1112" s="301" t="s">
        <v>64</v>
      </c>
      <c r="D1112" s="302">
        <v>1002084933</v>
      </c>
      <c r="E1112" s="302">
        <v>1002084933</v>
      </c>
      <c r="F1112" s="301" t="s">
        <v>5866</v>
      </c>
      <c r="G1112" s="300" t="s">
        <v>3597</v>
      </c>
      <c r="H1112" s="308" t="s">
        <v>3598</v>
      </c>
      <c r="I1112" s="300" t="s">
        <v>74</v>
      </c>
      <c r="J1112" s="300" t="s">
        <v>3599</v>
      </c>
      <c r="K1112" s="300" t="s">
        <v>3600</v>
      </c>
      <c r="L1112" s="300" t="s">
        <v>339</v>
      </c>
      <c r="M1112" s="300" t="s">
        <v>3877</v>
      </c>
      <c r="N1112" s="304" t="s">
        <v>341</v>
      </c>
    </row>
    <row r="1113" spans="1:14">
      <c r="A1113" s="305">
        <v>1308</v>
      </c>
      <c r="B1113" s="16">
        <v>301</v>
      </c>
      <c r="C1113" s="17" t="s">
        <v>64</v>
      </c>
      <c r="D1113" s="306">
        <v>1028007701</v>
      </c>
      <c r="E1113" s="306">
        <v>1028007701</v>
      </c>
      <c r="F1113" s="17" t="s">
        <v>5871</v>
      </c>
      <c r="G1113" s="16" t="s">
        <v>3597</v>
      </c>
      <c r="H1113" s="35" t="s">
        <v>3598</v>
      </c>
      <c r="I1113" s="16" t="s">
        <v>74</v>
      </c>
      <c r="J1113" s="16" t="s">
        <v>3599</v>
      </c>
      <c r="K1113" s="16" t="s">
        <v>3600</v>
      </c>
      <c r="L1113" s="16" t="s">
        <v>339</v>
      </c>
      <c r="M1113" s="16" t="s">
        <v>3825</v>
      </c>
      <c r="N1113" s="307" t="s">
        <v>341</v>
      </c>
    </row>
    <row r="1114" spans="1:14">
      <c r="A1114" s="299">
        <v>1309</v>
      </c>
      <c r="B1114" s="300">
        <v>301</v>
      </c>
      <c r="C1114" s="301" t="s">
        <v>64</v>
      </c>
      <c r="D1114" s="302">
        <v>1030460294</v>
      </c>
      <c r="E1114" s="302">
        <v>1030460294</v>
      </c>
      <c r="F1114" s="301" t="s">
        <v>5874</v>
      </c>
      <c r="G1114" s="300" t="s">
        <v>3597</v>
      </c>
      <c r="H1114" s="308" t="s">
        <v>3598</v>
      </c>
      <c r="I1114" s="300" t="s">
        <v>74</v>
      </c>
      <c r="J1114" s="300" t="s">
        <v>3599</v>
      </c>
      <c r="K1114" s="300" t="s">
        <v>3600</v>
      </c>
      <c r="L1114" s="300" t="s">
        <v>339</v>
      </c>
      <c r="M1114" s="300" t="s">
        <v>4188</v>
      </c>
      <c r="N1114" s="304" t="s">
        <v>341</v>
      </c>
    </row>
    <row r="1115" spans="1:14">
      <c r="A1115" s="305">
        <v>1310</v>
      </c>
      <c r="B1115" s="16">
        <v>301</v>
      </c>
      <c r="C1115" s="17" t="s">
        <v>64</v>
      </c>
      <c r="D1115" s="306">
        <v>1030534848</v>
      </c>
      <c r="E1115" s="306">
        <v>1030534848</v>
      </c>
      <c r="F1115" s="17" t="s">
        <v>5877</v>
      </c>
      <c r="G1115" s="16" t="s">
        <v>3597</v>
      </c>
      <c r="H1115" s="35" t="s">
        <v>3598</v>
      </c>
      <c r="I1115" s="16" t="s">
        <v>74</v>
      </c>
      <c r="J1115" s="16" t="s">
        <v>3599</v>
      </c>
      <c r="K1115" s="16" t="s">
        <v>3600</v>
      </c>
      <c r="L1115" s="16" t="s">
        <v>76</v>
      </c>
      <c r="M1115" s="16" t="s">
        <v>76</v>
      </c>
      <c r="N1115" s="307" t="s">
        <v>76</v>
      </c>
    </row>
    <row r="1116" spans="1:14">
      <c r="A1116" s="299">
        <v>1311</v>
      </c>
      <c r="B1116" s="300">
        <v>301</v>
      </c>
      <c r="C1116" s="301" t="s">
        <v>112</v>
      </c>
      <c r="D1116" s="302">
        <v>1110117142</v>
      </c>
      <c r="E1116" s="302">
        <v>1110117142</v>
      </c>
      <c r="F1116" s="301" t="s">
        <v>5881</v>
      </c>
      <c r="G1116" s="300" t="s">
        <v>3597</v>
      </c>
      <c r="H1116" s="308" t="s">
        <v>3598</v>
      </c>
      <c r="I1116" s="300" t="s">
        <v>74</v>
      </c>
      <c r="J1116" s="300" t="s">
        <v>3599</v>
      </c>
      <c r="K1116" s="300" t="s">
        <v>3600</v>
      </c>
      <c r="L1116" s="300" t="s">
        <v>76</v>
      </c>
      <c r="M1116" s="300" t="s">
        <v>76</v>
      </c>
      <c r="N1116" s="304" t="s">
        <v>76</v>
      </c>
    </row>
    <row r="1117" spans="1:14">
      <c r="A1117" s="305">
        <v>1312</v>
      </c>
      <c r="B1117" s="16">
        <v>301</v>
      </c>
      <c r="C1117" s="17" t="s">
        <v>64</v>
      </c>
      <c r="D1117" s="306">
        <v>71935846</v>
      </c>
      <c r="E1117" s="306">
        <v>71935846</v>
      </c>
      <c r="F1117" s="17" t="s">
        <v>5887</v>
      </c>
      <c r="G1117" s="16" t="s">
        <v>3597</v>
      </c>
      <c r="H1117" s="35" t="s">
        <v>3598</v>
      </c>
      <c r="I1117" s="16" t="s">
        <v>74</v>
      </c>
      <c r="J1117" s="16" t="s">
        <v>3599</v>
      </c>
      <c r="K1117" s="16" t="s">
        <v>3600</v>
      </c>
      <c r="L1117" s="16" t="s">
        <v>421</v>
      </c>
      <c r="M1117" s="16" t="s">
        <v>2300</v>
      </c>
      <c r="N1117" s="307" t="s">
        <v>423</v>
      </c>
    </row>
    <row r="1118" spans="1:14">
      <c r="A1118" s="299">
        <v>1313</v>
      </c>
      <c r="B1118" s="300">
        <v>301</v>
      </c>
      <c r="C1118" s="301" t="s">
        <v>64</v>
      </c>
      <c r="D1118" s="302">
        <v>1030575318</v>
      </c>
      <c r="E1118" s="302">
        <v>1030575318</v>
      </c>
      <c r="F1118" s="301" t="s">
        <v>5892</v>
      </c>
      <c r="G1118" s="300" t="s">
        <v>3597</v>
      </c>
      <c r="H1118" s="308" t="s">
        <v>3598</v>
      </c>
      <c r="I1118" s="300" t="s">
        <v>74</v>
      </c>
      <c r="J1118" s="300" t="s">
        <v>3599</v>
      </c>
      <c r="K1118" s="300" t="s">
        <v>3600</v>
      </c>
      <c r="L1118" s="300" t="s">
        <v>76</v>
      </c>
      <c r="M1118" s="300" t="s">
        <v>76</v>
      </c>
      <c r="N1118" s="304" t="s">
        <v>76</v>
      </c>
    </row>
    <row r="1119" spans="1:14">
      <c r="A1119" s="305">
        <v>1315</v>
      </c>
      <c r="B1119" s="16">
        <v>301</v>
      </c>
      <c r="C1119" s="17" t="s">
        <v>64</v>
      </c>
      <c r="D1119" s="306">
        <v>1032365439</v>
      </c>
      <c r="E1119" s="306">
        <v>1032365439</v>
      </c>
      <c r="F1119" s="17" t="s">
        <v>5900</v>
      </c>
      <c r="G1119" s="16" t="s">
        <v>3597</v>
      </c>
      <c r="H1119" s="35" t="s">
        <v>3598</v>
      </c>
      <c r="I1119" s="16" t="s">
        <v>74</v>
      </c>
      <c r="J1119" s="16" t="s">
        <v>3599</v>
      </c>
      <c r="K1119" s="16" t="s">
        <v>3600</v>
      </c>
      <c r="L1119" s="16" t="s">
        <v>76</v>
      </c>
      <c r="M1119" s="16" t="s">
        <v>76</v>
      </c>
      <c r="N1119" s="307" t="s">
        <v>76</v>
      </c>
    </row>
    <row r="1120" spans="1:14">
      <c r="A1120" s="299">
        <v>1316</v>
      </c>
      <c r="B1120" s="300">
        <v>301</v>
      </c>
      <c r="C1120" s="301" t="s">
        <v>64</v>
      </c>
      <c r="D1120" s="302">
        <v>1032373210</v>
      </c>
      <c r="E1120" s="302">
        <v>1032373210</v>
      </c>
      <c r="F1120" s="301" t="s">
        <v>5902</v>
      </c>
      <c r="G1120" s="300" t="s">
        <v>3597</v>
      </c>
      <c r="H1120" s="308" t="s">
        <v>3598</v>
      </c>
      <c r="I1120" s="300" t="s">
        <v>74</v>
      </c>
      <c r="J1120" s="300" t="s">
        <v>3599</v>
      </c>
      <c r="K1120" s="300" t="s">
        <v>3600</v>
      </c>
      <c r="L1120" s="300" t="s">
        <v>76</v>
      </c>
      <c r="M1120" s="300" t="s">
        <v>76</v>
      </c>
      <c r="N1120" s="304" t="s">
        <v>76</v>
      </c>
    </row>
    <row r="1121" spans="1:14">
      <c r="A1121" s="305">
        <v>1317</v>
      </c>
      <c r="B1121" s="16">
        <v>301</v>
      </c>
      <c r="C1121" s="17" t="s">
        <v>64</v>
      </c>
      <c r="D1121" s="306">
        <v>1032388579</v>
      </c>
      <c r="E1121" s="306">
        <v>1032388579</v>
      </c>
      <c r="F1121" s="17" t="s">
        <v>5905</v>
      </c>
      <c r="G1121" s="16" t="s">
        <v>3597</v>
      </c>
      <c r="H1121" s="35" t="s">
        <v>3598</v>
      </c>
      <c r="I1121" s="16" t="s">
        <v>74</v>
      </c>
      <c r="J1121" s="16" t="s">
        <v>3599</v>
      </c>
      <c r="K1121" s="16" t="s">
        <v>3600</v>
      </c>
      <c r="L1121" s="16" t="s">
        <v>76</v>
      </c>
      <c r="M1121" s="16" t="s">
        <v>76</v>
      </c>
      <c r="N1121" s="307" t="s">
        <v>76</v>
      </c>
    </row>
    <row r="1122" spans="1:14">
      <c r="A1122" s="299">
        <v>1318</v>
      </c>
      <c r="B1122" s="300">
        <v>301</v>
      </c>
      <c r="C1122" s="301" t="s">
        <v>64</v>
      </c>
      <c r="D1122" s="302">
        <v>1032413231</v>
      </c>
      <c r="E1122" s="302">
        <v>1032413231</v>
      </c>
      <c r="F1122" s="301" t="s">
        <v>5910</v>
      </c>
      <c r="G1122" s="300" t="s">
        <v>3597</v>
      </c>
      <c r="H1122" s="308" t="s">
        <v>3598</v>
      </c>
      <c r="I1122" s="300" t="s">
        <v>74</v>
      </c>
      <c r="J1122" s="300" t="s">
        <v>3599</v>
      </c>
      <c r="K1122" s="300" t="s">
        <v>3600</v>
      </c>
      <c r="L1122" s="300" t="s">
        <v>76</v>
      </c>
      <c r="M1122" s="300" t="s">
        <v>76</v>
      </c>
      <c r="N1122" s="304" t="s">
        <v>76</v>
      </c>
    </row>
    <row r="1123" spans="1:14">
      <c r="A1123" s="305">
        <v>1319</v>
      </c>
      <c r="B1123" s="16">
        <v>301</v>
      </c>
      <c r="C1123" s="17" t="s">
        <v>64</v>
      </c>
      <c r="D1123" s="306">
        <v>1032432361</v>
      </c>
      <c r="E1123" s="306">
        <v>1032432361</v>
      </c>
      <c r="F1123" s="17" t="s">
        <v>5914</v>
      </c>
      <c r="G1123" s="16" t="s">
        <v>3597</v>
      </c>
      <c r="H1123" s="35" t="s">
        <v>3598</v>
      </c>
      <c r="I1123" s="16" t="s">
        <v>74</v>
      </c>
      <c r="J1123" s="16" t="s">
        <v>3599</v>
      </c>
      <c r="K1123" s="16" t="s">
        <v>3600</v>
      </c>
      <c r="L1123" s="16" t="s">
        <v>76</v>
      </c>
      <c r="M1123" s="16" t="s">
        <v>76</v>
      </c>
      <c r="N1123" s="307" t="s">
        <v>76</v>
      </c>
    </row>
    <row r="1124" spans="1:14">
      <c r="A1124" s="299">
        <v>1320</v>
      </c>
      <c r="B1124" s="300">
        <v>301</v>
      </c>
      <c r="C1124" s="301" t="s">
        <v>64</v>
      </c>
      <c r="D1124" s="302">
        <v>1033679969</v>
      </c>
      <c r="E1124" s="302">
        <v>1033679969</v>
      </c>
      <c r="F1124" s="301" t="s">
        <v>5917</v>
      </c>
      <c r="G1124" s="300" t="s">
        <v>3597</v>
      </c>
      <c r="H1124" s="308" t="s">
        <v>3598</v>
      </c>
      <c r="I1124" s="300" t="s">
        <v>74</v>
      </c>
      <c r="J1124" s="300" t="s">
        <v>3599</v>
      </c>
      <c r="K1124" s="300" t="s">
        <v>3600</v>
      </c>
      <c r="L1124" s="300" t="s">
        <v>1359</v>
      </c>
      <c r="M1124" s="300" t="s">
        <v>4146</v>
      </c>
      <c r="N1124" s="304" t="s">
        <v>1951</v>
      </c>
    </row>
    <row r="1125" spans="1:14">
      <c r="A1125" s="305">
        <v>1321</v>
      </c>
      <c r="B1125" s="16">
        <v>301</v>
      </c>
      <c r="C1125" s="17" t="s">
        <v>64</v>
      </c>
      <c r="D1125" s="306">
        <v>1033715134</v>
      </c>
      <c r="E1125" s="306">
        <v>1033715134</v>
      </c>
      <c r="F1125" s="17" t="s">
        <v>5920</v>
      </c>
      <c r="G1125" s="16" t="s">
        <v>3597</v>
      </c>
      <c r="H1125" s="35" t="s">
        <v>3598</v>
      </c>
      <c r="I1125" s="16" t="s">
        <v>74</v>
      </c>
      <c r="J1125" s="16" t="s">
        <v>3599</v>
      </c>
      <c r="K1125" s="16" t="s">
        <v>3600</v>
      </c>
      <c r="L1125" s="16" t="s">
        <v>671</v>
      </c>
      <c r="M1125" s="16" t="s">
        <v>691</v>
      </c>
      <c r="N1125" s="307" t="s">
        <v>692</v>
      </c>
    </row>
    <row r="1126" spans="1:14">
      <c r="A1126" s="299">
        <v>1322</v>
      </c>
      <c r="B1126" s="300">
        <v>301</v>
      </c>
      <c r="C1126" s="301" t="s">
        <v>64</v>
      </c>
      <c r="D1126" s="302">
        <v>1035128597</v>
      </c>
      <c r="E1126" s="302">
        <v>1035128597</v>
      </c>
      <c r="F1126" s="301" t="s">
        <v>5924</v>
      </c>
      <c r="G1126" s="300" t="s">
        <v>3597</v>
      </c>
      <c r="H1126" s="308" t="s">
        <v>3598</v>
      </c>
      <c r="I1126" s="300" t="s">
        <v>74</v>
      </c>
      <c r="J1126" s="300" t="s">
        <v>3599</v>
      </c>
      <c r="K1126" s="300" t="s">
        <v>3600</v>
      </c>
      <c r="L1126" s="300" t="s">
        <v>339</v>
      </c>
      <c r="M1126" s="300" t="s">
        <v>3877</v>
      </c>
      <c r="N1126" s="304" t="s">
        <v>341</v>
      </c>
    </row>
    <row r="1127" spans="1:14">
      <c r="A1127" s="305">
        <v>1323</v>
      </c>
      <c r="B1127" s="16">
        <v>301</v>
      </c>
      <c r="C1127" s="17" t="s">
        <v>64</v>
      </c>
      <c r="D1127" s="306">
        <v>1035303905</v>
      </c>
      <c r="E1127" s="306">
        <v>1035303905</v>
      </c>
      <c r="F1127" s="17" t="s">
        <v>5927</v>
      </c>
      <c r="G1127" s="16" t="s">
        <v>3597</v>
      </c>
      <c r="H1127" s="35" t="s">
        <v>3598</v>
      </c>
      <c r="I1127" s="16" t="s">
        <v>74</v>
      </c>
      <c r="J1127" s="16" t="s">
        <v>3599</v>
      </c>
      <c r="K1127" s="16" t="s">
        <v>3600</v>
      </c>
      <c r="L1127" s="16" t="s">
        <v>433</v>
      </c>
      <c r="M1127" s="16" t="s">
        <v>662</v>
      </c>
      <c r="N1127" s="307" t="s">
        <v>663</v>
      </c>
    </row>
    <row r="1128" spans="1:14">
      <c r="A1128" s="299">
        <v>1324</v>
      </c>
      <c r="B1128" s="300">
        <v>301</v>
      </c>
      <c r="C1128" s="301" t="s">
        <v>112</v>
      </c>
      <c r="D1128" s="302">
        <v>1035416810</v>
      </c>
      <c r="E1128" s="302">
        <v>1035416810</v>
      </c>
      <c r="F1128" s="301" t="s">
        <v>5930</v>
      </c>
      <c r="G1128" s="300" t="s">
        <v>3597</v>
      </c>
      <c r="H1128" s="308" t="s">
        <v>3598</v>
      </c>
      <c r="I1128" s="300" t="s">
        <v>74</v>
      </c>
      <c r="J1128" s="300" t="s">
        <v>3599</v>
      </c>
      <c r="K1128" s="300" t="s">
        <v>3600</v>
      </c>
      <c r="L1128" s="300" t="s">
        <v>145</v>
      </c>
      <c r="M1128" s="300" t="s">
        <v>558</v>
      </c>
      <c r="N1128" s="304" t="s">
        <v>559</v>
      </c>
    </row>
    <row r="1129" spans="1:14">
      <c r="A1129" s="305">
        <v>1325</v>
      </c>
      <c r="B1129" s="16">
        <v>301</v>
      </c>
      <c r="C1129" s="17" t="s">
        <v>64</v>
      </c>
      <c r="D1129" s="306">
        <v>1035580276</v>
      </c>
      <c r="E1129" s="306">
        <v>1035580276</v>
      </c>
      <c r="F1129" s="17" t="s">
        <v>5933</v>
      </c>
      <c r="G1129" s="16" t="s">
        <v>3597</v>
      </c>
      <c r="H1129" s="35" t="s">
        <v>3598</v>
      </c>
      <c r="I1129" s="16" t="s">
        <v>74</v>
      </c>
      <c r="J1129" s="16" t="s">
        <v>3599</v>
      </c>
      <c r="K1129" s="16" t="s">
        <v>3600</v>
      </c>
      <c r="L1129" s="16" t="s">
        <v>339</v>
      </c>
      <c r="M1129" s="16" t="s">
        <v>5505</v>
      </c>
      <c r="N1129" s="307" t="s">
        <v>341</v>
      </c>
    </row>
    <row r="1130" spans="1:14">
      <c r="A1130" s="299">
        <v>1326</v>
      </c>
      <c r="B1130" s="300">
        <v>301</v>
      </c>
      <c r="C1130" s="301" t="s">
        <v>112</v>
      </c>
      <c r="D1130" s="302">
        <v>1035581969</v>
      </c>
      <c r="E1130" s="302">
        <v>1035581969</v>
      </c>
      <c r="F1130" s="301" t="s">
        <v>5938</v>
      </c>
      <c r="G1130" s="300" t="s">
        <v>3597</v>
      </c>
      <c r="H1130" s="308" t="s">
        <v>3598</v>
      </c>
      <c r="I1130" s="300" t="s">
        <v>74</v>
      </c>
      <c r="J1130" s="300" t="s">
        <v>3599</v>
      </c>
      <c r="K1130" s="300" t="s">
        <v>3600</v>
      </c>
      <c r="L1130" s="300" t="s">
        <v>339</v>
      </c>
      <c r="M1130" s="300" t="s">
        <v>4188</v>
      </c>
      <c r="N1130" s="304" t="s">
        <v>341</v>
      </c>
    </row>
    <row r="1131" spans="1:14">
      <c r="A1131" s="305">
        <v>1327</v>
      </c>
      <c r="B1131" s="16">
        <v>301</v>
      </c>
      <c r="C1131" s="17" t="s">
        <v>64</v>
      </c>
      <c r="D1131" s="306">
        <v>1007501129</v>
      </c>
      <c r="E1131" s="306">
        <v>1007501129</v>
      </c>
      <c r="F1131" s="17" t="s">
        <v>5941</v>
      </c>
      <c r="G1131" s="16" t="s">
        <v>3597</v>
      </c>
      <c r="H1131" s="35" t="s">
        <v>3598</v>
      </c>
      <c r="I1131" s="16" t="s">
        <v>74</v>
      </c>
      <c r="J1131" s="16" t="s">
        <v>3599</v>
      </c>
      <c r="K1131" s="16" t="s">
        <v>3600</v>
      </c>
      <c r="L1131" s="16" t="s">
        <v>339</v>
      </c>
      <c r="M1131" s="16" t="s">
        <v>340</v>
      </c>
      <c r="N1131" s="307" t="s">
        <v>341</v>
      </c>
    </row>
    <row r="1132" spans="1:14">
      <c r="A1132" s="299">
        <v>1328</v>
      </c>
      <c r="B1132" s="300">
        <v>301</v>
      </c>
      <c r="C1132" s="301" t="s">
        <v>64</v>
      </c>
      <c r="D1132" s="302">
        <v>1035582665</v>
      </c>
      <c r="E1132" s="302">
        <v>1035582665</v>
      </c>
      <c r="F1132" s="301" t="s">
        <v>5946</v>
      </c>
      <c r="G1132" s="300" t="s">
        <v>3597</v>
      </c>
      <c r="H1132" s="308" t="s">
        <v>3598</v>
      </c>
      <c r="I1132" s="300" t="s">
        <v>74</v>
      </c>
      <c r="J1132" s="300" t="s">
        <v>3599</v>
      </c>
      <c r="K1132" s="300" t="s">
        <v>3600</v>
      </c>
      <c r="L1132" s="300" t="s">
        <v>339</v>
      </c>
      <c r="M1132" s="300" t="s">
        <v>3825</v>
      </c>
      <c r="N1132" s="304" t="s">
        <v>341</v>
      </c>
    </row>
    <row r="1133" spans="1:14">
      <c r="A1133" s="305">
        <v>1329</v>
      </c>
      <c r="B1133" s="16">
        <v>301</v>
      </c>
      <c r="C1133" s="17" t="s">
        <v>64</v>
      </c>
      <c r="D1133" s="306">
        <v>1036647571</v>
      </c>
      <c r="E1133" s="306">
        <v>1036647571</v>
      </c>
      <c r="F1133" s="17" t="s">
        <v>5950</v>
      </c>
      <c r="G1133" s="16" t="s">
        <v>3597</v>
      </c>
      <c r="H1133" s="35" t="s">
        <v>3598</v>
      </c>
      <c r="I1133" s="16" t="s">
        <v>74</v>
      </c>
      <c r="J1133" s="16" t="s">
        <v>3599</v>
      </c>
      <c r="K1133" s="16" t="s">
        <v>3600</v>
      </c>
      <c r="L1133" s="16" t="s">
        <v>339</v>
      </c>
      <c r="M1133" s="16" t="s">
        <v>4454</v>
      </c>
      <c r="N1133" s="307" t="s">
        <v>3948</v>
      </c>
    </row>
    <row r="1134" spans="1:14">
      <c r="A1134" s="299">
        <v>1330</v>
      </c>
      <c r="B1134" s="300">
        <v>301</v>
      </c>
      <c r="C1134" s="301" t="s">
        <v>112</v>
      </c>
      <c r="D1134" s="302">
        <v>1007282148</v>
      </c>
      <c r="E1134" s="302">
        <v>1007282148</v>
      </c>
      <c r="F1134" s="301" t="s">
        <v>5953</v>
      </c>
      <c r="G1134" s="300" t="s">
        <v>3597</v>
      </c>
      <c r="H1134" s="308" t="s">
        <v>3598</v>
      </c>
      <c r="I1134" s="300" t="s">
        <v>74</v>
      </c>
      <c r="J1134" s="300" t="s">
        <v>3599</v>
      </c>
      <c r="K1134" s="300" t="s">
        <v>3600</v>
      </c>
      <c r="L1134" s="300" t="s">
        <v>76</v>
      </c>
      <c r="M1134" s="300" t="s">
        <v>76</v>
      </c>
      <c r="N1134" s="304" t="s">
        <v>76</v>
      </c>
    </row>
    <row r="1135" spans="1:14">
      <c r="A1135" s="305">
        <v>1331</v>
      </c>
      <c r="B1135" s="16">
        <v>301</v>
      </c>
      <c r="C1135" s="17" t="s">
        <v>64</v>
      </c>
      <c r="D1135" s="306">
        <v>1037263491</v>
      </c>
      <c r="E1135" s="306">
        <v>1037263491</v>
      </c>
      <c r="F1135" s="17" t="s">
        <v>5957</v>
      </c>
      <c r="G1135" s="16" t="s">
        <v>3597</v>
      </c>
      <c r="H1135" s="35" t="s">
        <v>3598</v>
      </c>
      <c r="I1135" s="16" t="s">
        <v>74</v>
      </c>
      <c r="J1135" s="16" t="s">
        <v>3599</v>
      </c>
      <c r="K1135" s="16" t="s">
        <v>3600</v>
      </c>
      <c r="L1135" s="16" t="s">
        <v>76</v>
      </c>
      <c r="M1135" s="16" t="s">
        <v>76</v>
      </c>
      <c r="N1135" s="307" t="s">
        <v>76</v>
      </c>
    </row>
    <row r="1136" spans="1:14">
      <c r="A1136" s="299">
        <v>1332</v>
      </c>
      <c r="B1136" s="300">
        <v>301</v>
      </c>
      <c r="C1136" s="301" t="s">
        <v>112</v>
      </c>
      <c r="D1136" s="302">
        <v>1037268764</v>
      </c>
      <c r="E1136" s="302">
        <v>1037268764</v>
      </c>
      <c r="F1136" s="301" t="s">
        <v>5960</v>
      </c>
      <c r="G1136" s="300" t="s">
        <v>3597</v>
      </c>
      <c r="H1136" s="308" t="s">
        <v>3598</v>
      </c>
      <c r="I1136" s="300" t="s">
        <v>74</v>
      </c>
      <c r="J1136" s="300" t="s">
        <v>3599</v>
      </c>
      <c r="K1136" s="300" t="s">
        <v>3600</v>
      </c>
      <c r="L1136" s="300" t="s">
        <v>339</v>
      </c>
      <c r="M1136" s="300" t="s">
        <v>340</v>
      </c>
      <c r="N1136" s="304" t="s">
        <v>341</v>
      </c>
    </row>
    <row r="1137" spans="1:14">
      <c r="A1137" s="305">
        <v>1333</v>
      </c>
      <c r="B1137" s="16">
        <v>301</v>
      </c>
      <c r="C1137" s="17" t="s">
        <v>112</v>
      </c>
      <c r="D1137" s="306">
        <v>1037269212</v>
      </c>
      <c r="E1137" s="306">
        <v>1037269212</v>
      </c>
      <c r="F1137" s="17" t="s">
        <v>5963</v>
      </c>
      <c r="G1137" s="16" t="s">
        <v>3597</v>
      </c>
      <c r="H1137" s="35" t="s">
        <v>3598</v>
      </c>
      <c r="I1137" s="16" t="s">
        <v>74</v>
      </c>
      <c r="J1137" s="16" t="s">
        <v>3599</v>
      </c>
      <c r="K1137" s="16" t="s">
        <v>3600</v>
      </c>
      <c r="L1137" s="16" t="s">
        <v>339</v>
      </c>
      <c r="M1137" s="16" t="s">
        <v>3825</v>
      </c>
      <c r="N1137" s="307" t="s">
        <v>341</v>
      </c>
    </row>
    <row r="1138" spans="1:14">
      <c r="A1138" s="299">
        <v>1334</v>
      </c>
      <c r="B1138" s="300">
        <v>301</v>
      </c>
      <c r="C1138" s="301" t="s">
        <v>112</v>
      </c>
      <c r="D1138" s="302">
        <v>1037468001</v>
      </c>
      <c r="E1138" s="302">
        <v>1037468001</v>
      </c>
      <c r="F1138" s="301" t="s">
        <v>5966</v>
      </c>
      <c r="G1138" s="300" t="s">
        <v>3597</v>
      </c>
      <c r="H1138" s="308" t="s">
        <v>3598</v>
      </c>
      <c r="I1138" s="300" t="s">
        <v>74</v>
      </c>
      <c r="J1138" s="300" t="s">
        <v>3599</v>
      </c>
      <c r="K1138" s="300" t="s">
        <v>3600</v>
      </c>
      <c r="L1138" s="300" t="s">
        <v>339</v>
      </c>
      <c r="M1138" s="300" t="s">
        <v>4188</v>
      </c>
      <c r="N1138" s="304" t="s">
        <v>341</v>
      </c>
    </row>
    <row r="1139" spans="1:14">
      <c r="A1139" s="305">
        <v>1335</v>
      </c>
      <c r="B1139" s="16">
        <v>301</v>
      </c>
      <c r="C1139" s="17" t="s">
        <v>112</v>
      </c>
      <c r="D1139" s="306">
        <v>1037776011</v>
      </c>
      <c r="E1139" s="306">
        <v>1037776011</v>
      </c>
      <c r="F1139" s="17" t="s">
        <v>5970</v>
      </c>
      <c r="G1139" s="16" t="s">
        <v>3597</v>
      </c>
      <c r="H1139" s="35" t="s">
        <v>3598</v>
      </c>
      <c r="I1139" s="16" t="s">
        <v>74</v>
      </c>
      <c r="J1139" s="16" t="s">
        <v>3599</v>
      </c>
      <c r="K1139" s="16" t="s">
        <v>3600</v>
      </c>
      <c r="L1139" s="16" t="s">
        <v>339</v>
      </c>
      <c r="M1139" s="16" t="s">
        <v>340</v>
      </c>
      <c r="N1139" s="307" t="s">
        <v>341</v>
      </c>
    </row>
    <row r="1140" spans="1:14">
      <c r="A1140" s="299">
        <v>1336</v>
      </c>
      <c r="B1140" s="300">
        <v>301</v>
      </c>
      <c r="C1140" s="301" t="s">
        <v>64</v>
      </c>
      <c r="D1140" s="302">
        <v>1038096026</v>
      </c>
      <c r="E1140" s="302">
        <v>1038096026</v>
      </c>
      <c r="F1140" s="301" t="s">
        <v>5973</v>
      </c>
      <c r="G1140" s="300" t="s">
        <v>3597</v>
      </c>
      <c r="H1140" s="308" t="s">
        <v>3598</v>
      </c>
      <c r="I1140" s="300" t="s">
        <v>74</v>
      </c>
      <c r="J1140" s="300" t="s">
        <v>170</v>
      </c>
      <c r="K1140" s="300" t="s">
        <v>723</v>
      </c>
      <c r="L1140" s="300" t="s">
        <v>190</v>
      </c>
      <c r="M1140" s="300" t="s">
        <v>1085</v>
      </c>
      <c r="N1140" s="304" t="s">
        <v>1086</v>
      </c>
    </row>
    <row r="1141" spans="1:14">
      <c r="A1141" s="305">
        <v>1337</v>
      </c>
      <c r="B1141" s="16">
        <v>301</v>
      </c>
      <c r="C1141" s="17" t="s">
        <v>64</v>
      </c>
      <c r="D1141" s="306">
        <v>1038126898</v>
      </c>
      <c r="E1141" s="306">
        <v>1038126898</v>
      </c>
      <c r="F1141" s="17" t="s">
        <v>5977</v>
      </c>
      <c r="G1141" s="16" t="s">
        <v>3597</v>
      </c>
      <c r="H1141" s="35" t="s">
        <v>3598</v>
      </c>
      <c r="I1141" s="16" t="s">
        <v>74</v>
      </c>
      <c r="J1141" s="16" t="s">
        <v>3599</v>
      </c>
      <c r="K1141" s="16" t="s">
        <v>3600</v>
      </c>
      <c r="L1141" s="16" t="s">
        <v>339</v>
      </c>
      <c r="M1141" s="16" t="s">
        <v>4188</v>
      </c>
      <c r="N1141" s="307" t="s">
        <v>341</v>
      </c>
    </row>
    <row r="1142" spans="1:14">
      <c r="A1142" s="299">
        <v>1338</v>
      </c>
      <c r="B1142" s="300">
        <v>301</v>
      </c>
      <c r="C1142" s="301" t="s">
        <v>64</v>
      </c>
      <c r="D1142" s="302">
        <v>1038926414</v>
      </c>
      <c r="E1142" s="302">
        <v>1038926414</v>
      </c>
      <c r="F1142" s="301" t="s">
        <v>5979</v>
      </c>
      <c r="G1142" s="300" t="s">
        <v>3597</v>
      </c>
      <c r="H1142" s="308" t="s">
        <v>3598</v>
      </c>
      <c r="I1142" s="300" t="s">
        <v>74</v>
      </c>
      <c r="J1142" s="300" t="s">
        <v>3599</v>
      </c>
      <c r="K1142" s="300" t="s">
        <v>3600</v>
      </c>
      <c r="L1142" s="300" t="s">
        <v>339</v>
      </c>
      <c r="M1142" s="300" t="s">
        <v>3825</v>
      </c>
      <c r="N1142" s="304" t="s">
        <v>341</v>
      </c>
    </row>
    <row r="1143" spans="1:14">
      <c r="A1143" s="305">
        <v>1339</v>
      </c>
      <c r="B1143" s="16">
        <v>301</v>
      </c>
      <c r="C1143" s="17" t="s">
        <v>64</v>
      </c>
      <c r="D1143" s="306">
        <v>1040351916</v>
      </c>
      <c r="E1143" s="306">
        <v>1040351916</v>
      </c>
      <c r="F1143" s="17" t="s">
        <v>5983</v>
      </c>
      <c r="G1143" s="16" t="s">
        <v>3597</v>
      </c>
      <c r="H1143" s="35" t="s">
        <v>3598</v>
      </c>
      <c r="I1143" s="16" t="s">
        <v>74</v>
      </c>
      <c r="J1143" s="16" t="s">
        <v>3599</v>
      </c>
      <c r="K1143" s="16" t="s">
        <v>3600</v>
      </c>
      <c r="L1143" s="16" t="s">
        <v>339</v>
      </c>
      <c r="M1143" s="16" t="s">
        <v>4188</v>
      </c>
      <c r="N1143" s="307" t="s">
        <v>341</v>
      </c>
    </row>
    <row r="1144" spans="1:14">
      <c r="A1144" s="299">
        <v>1340</v>
      </c>
      <c r="B1144" s="300">
        <v>301</v>
      </c>
      <c r="C1144" s="301" t="s">
        <v>64</v>
      </c>
      <c r="D1144" s="302">
        <v>1040372395</v>
      </c>
      <c r="E1144" s="302">
        <v>1040372395</v>
      </c>
      <c r="F1144" s="301" t="s">
        <v>5986</v>
      </c>
      <c r="G1144" s="300" t="s">
        <v>3597</v>
      </c>
      <c r="H1144" s="308" t="s">
        <v>3598</v>
      </c>
      <c r="I1144" s="300" t="s">
        <v>74</v>
      </c>
      <c r="J1144" s="300" t="s">
        <v>3599</v>
      </c>
      <c r="K1144" s="300" t="s">
        <v>3600</v>
      </c>
      <c r="L1144" s="300" t="s">
        <v>339</v>
      </c>
      <c r="M1144" s="300" t="s">
        <v>340</v>
      </c>
      <c r="N1144" s="304" t="s">
        <v>341</v>
      </c>
    </row>
    <row r="1145" spans="1:14">
      <c r="A1145" s="305">
        <v>1341</v>
      </c>
      <c r="B1145" s="16">
        <v>301</v>
      </c>
      <c r="C1145" s="17" t="s">
        <v>64</v>
      </c>
      <c r="D1145" s="306">
        <v>1040510787</v>
      </c>
      <c r="E1145" s="306">
        <v>1040510787</v>
      </c>
      <c r="F1145" s="17" t="s">
        <v>5988</v>
      </c>
      <c r="G1145" s="16" t="s">
        <v>3597</v>
      </c>
      <c r="H1145" s="35" t="s">
        <v>3598</v>
      </c>
      <c r="I1145" s="16" t="s">
        <v>74</v>
      </c>
      <c r="J1145" s="16" t="s">
        <v>3599</v>
      </c>
      <c r="K1145" s="16" t="s">
        <v>3600</v>
      </c>
      <c r="L1145" s="16" t="s">
        <v>145</v>
      </c>
      <c r="M1145" s="16" t="s">
        <v>4743</v>
      </c>
      <c r="N1145" s="307" t="s">
        <v>559</v>
      </c>
    </row>
    <row r="1146" spans="1:14">
      <c r="A1146" s="299">
        <v>1342</v>
      </c>
      <c r="B1146" s="300">
        <v>301</v>
      </c>
      <c r="C1146" s="301" t="s">
        <v>64</v>
      </c>
      <c r="D1146" s="302">
        <v>1040518493</v>
      </c>
      <c r="E1146" s="302">
        <v>1040518493</v>
      </c>
      <c r="F1146" s="301" t="s">
        <v>5992</v>
      </c>
      <c r="G1146" s="300" t="s">
        <v>3597</v>
      </c>
      <c r="H1146" s="308" t="s">
        <v>3598</v>
      </c>
      <c r="I1146" s="300" t="s">
        <v>74</v>
      </c>
      <c r="J1146" s="300" t="s">
        <v>3599</v>
      </c>
      <c r="K1146" s="300" t="s">
        <v>3600</v>
      </c>
      <c r="L1146" s="300" t="s">
        <v>145</v>
      </c>
      <c r="M1146" s="300" t="s">
        <v>4743</v>
      </c>
      <c r="N1146" s="304" t="s">
        <v>559</v>
      </c>
    </row>
    <row r="1147" spans="1:14">
      <c r="A1147" s="305">
        <v>1343</v>
      </c>
      <c r="B1147" s="16">
        <v>301</v>
      </c>
      <c r="C1147" s="17" t="s">
        <v>64</v>
      </c>
      <c r="D1147" s="306">
        <v>1041254821</v>
      </c>
      <c r="E1147" s="306">
        <v>1041254821</v>
      </c>
      <c r="F1147" s="17" t="s">
        <v>5995</v>
      </c>
      <c r="G1147" s="16" t="s">
        <v>3597</v>
      </c>
      <c r="H1147" s="35" t="s">
        <v>3598</v>
      </c>
      <c r="I1147" s="16" t="s">
        <v>74</v>
      </c>
      <c r="J1147" s="16" t="s">
        <v>3599</v>
      </c>
      <c r="K1147" s="16" t="s">
        <v>3600</v>
      </c>
      <c r="L1147" s="16" t="s">
        <v>339</v>
      </c>
      <c r="M1147" s="16" t="s">
        <v>3877</v>
      </c>
      <c r="N1147" s="307" t="s">
        <v>341</v>
      </c>
    </row>
    <row r="1148" spans="1:14">
      <c r="A1148" s="299">
        <v>1344</v>
      </c>
      <c r="B1148" s="300">
        <v>301</v>
      </c>
      <c r="C1148" s="301" t="s">
        <v>64</v>
      </c>
      <c r="D1148" s="302">
        <v>1041264015</v>
      </c>
      <c r="E1148" s="302">
        <v>1041264015</v>
      </c>
      <c r="F1148" s="301" t="s">
        <v>5998</v>
      </c>
      <c r="G1148" s="300" t="s">
        <v>3597</v>
      </c>
      <c r="H1148" s="308" t="s">
        <v>3598</v>
      </c>
      <c r="I1148" s="300" t="s">
        <v>74</v>
      </c>
      <c r="J1148" s="300" t="s">
        <v>3599</v>
      </c>
      <c r="K1148" s="300" t="s">
        <v>3600</v>
      </c>
      <c r="L1148" s="300" t="s">
        <v>190</v>
      </c>
      <c r="M1148" s="300" t="s">
        <v>1085</v>
      </c>
      <c r="N1148" s="304" t="s">
        <v>1086</v>
      </c>
    </row>
    <row r="1149" spans="1:14">
      <c r="A1149" s="305">
        <v>1345</v>
      </c>
      <c r="B1149" s="16">
        <v>301</v>
      </c>
      <c r="C1149" s="17" t="s">
        <v>112</v>
      </c>
      <c r="D1149" s="306">
        <v>1041530173</v>
      </c>
      <c r="E1149" s="306">
        <v>1041530173</v>
      </c>
      <c r="F1149" s="17" t="s">
        <v>6001</v>
      </c>
      <c r="G1149" s="16" t="s">
        <v>3597</v>
      </c>
      <c r="H1149" s="35" t="s">
        <v>3598</v>
      </c>
      <c r="I1149" s="16" t="s">
        <v>74</v>
      </c>
      <c r="J1149" s="16" t="s">
        <v>3599</v>
      </c>
      <c r="K1149" s="16" t="s">
        <v>3600</v>
      </c>
      <c r="L1149" s="16" t="s">
        <v>339</v>
      </c>
      <c r="M1149" s="16" t="s">
        <v>3947</v>
      </c>
      <c r="N1149" s="307" t="s">
        <v>3948</v>
      </c>
    </row>
    <row r="1150" spans="1:14">
      <c r="A1150" s="299">
        <v>1346</v>
      </c>
      <c r="B1150" s="300">
        <v>301</v>
      </c>
      <c r="C1150" s="301" t="s">
        <v>112</v>
      </c>
      <c r="D1150" s="302">
        <v>1041530174</v>
      </c>
      <c r="E1150" s="302">
        <v>1041530174</v>
      </c>
      <c r="F1150" s="301" t="s">
        <v>6005</v>
      </c>
      <c r="G1150" s="300" t="s">
        <v>3597</v>
      </c>
      <c r="H1150" s="308" t="s">
        <v>3598</v>
      </c>
      <c r="I1150" s="300" t="s">
        <v>74</v>
      </c>
      <c r="J1150" s="300" t="s">
        <v>3599</v>
      </c>
      <c r="K1150" s="300" t="s">
        <v>3600</v>
      </c>
      <c r="L1150" s="300" t="s">
        <v>76</v>
      </c>
      <c r="M1150" s="300" t="s">
        <v>76</v>
      </c>
      <c r="N1150" s="304" t="s">
        <v>76</v>
      </c>
    </row>
    <row r="1151" spans="1:14">
      <c r="A1151" s="305">
        <v>1348</v>
      </c>
      <c r="B1151" s="16">
        <v>301</v>
      </c>
      <c r="C1151" s="17" t="s">
        <v>64</v>
      </c>
      <c r="D1151" s="306">
        <v>14297128</v>
      </c>
      <c r="E1151" s="306">
        <v>14297128</v>
      </c>
      <c r="F1151" s="17" t="s">
        <v>6009</v>
      </c>
      <c r="G1151" s="16" t="s">
        <v>3597</v>
      </c>
      <c r="H1151" s="35" t="s">
        <v>3598</v>
      </c>
      <c r="I1151" s="16" t="s">
        <v>74</v>
      </c>
      <c r="J1151" s="16" t="s">
        <v>3599</v>
      </c>
      <c r="K1151" s="16" t="s">
        <v>3600</v>
      </c>
      <c r="L1151" s="16" t="s">
        <v>76</v>
      </c>
      <c r="M1151" s="16" t="s">
        <v>76</v>
      </c>
      <c r="N1151" s="307" t="s">
        <v>76</v>
      </c>
    </row>
    <row r="1152" spans="1:14">
      <c r="A1152" s="299">
        <v>1349</v>
      </c>
      <c r="B1152" s="300">
        <v>301</v>
      </c>
      <c r="C1152" s="301" t="s">
        <v>64</v>
      </c>
      <c r="D1152" s="302">
        <v>1045416726</v>
      </c>
      <c r="E1152" s="302">
        <v>1045416726</v>
      </c>
      <c r="F1152" s="301" t="s">
        <v>6014</v>
      </c>
      <c r="G1152" s="300" t="s">
        <v>3597</v>
      </c>
      <c r="H1152" s="308" t="s">
        <v>3598</v>
      </c>
      <c r="I1152" s="300" t="s">
        <v>74</v>
      </c>
      <c r="J1152" s="300" t="s">
        <v>3599</v>
      </c>
      <c r="K1152" s="300" t="s">
        <v>3600</v>
      </c>
      <c r="L1152" s="300" t="s">
        <v>76</v>
      </c>
      <c r="M1152" s="300" t="s">
        <v>76</v>
      </c>
      <c r="N1152" s="304" t="s">
        <v>76</v>
      </c>
    </row>
    <row r="1153" spans="1:14">
      <c r="A1153" s="305">
        <v>1350</v>
      </c>
      <c r="B1153" s="16">
        <v>301</v>
      </c>
      <c r="C1153" s="17" t="s">
        <v>112</v>
      </c>
      <c r="D1153" s="306">
        <v>1045432899</v>
      </c>
      <c r="E1153" s="306">
        <v>1045432899</v>
      </c>
      <c r="F1153" s="17" t="s">
        <v>6017</v>
      </c>
      <c r="G1153" s="16" t="s">
        <v>3597</v>
      </c>
      <c r="H1153" s="35" t="s">
        <v>3598</v>
      </c>
      <c r="I1153" s="16" t="s">
        <v>74</v>
      </c>
      <c r="J1153" s="16" t="s">
        <v>3599</v>
      </c>
      <c r="K1153" s="16" t="s">
        <v>3600</v>
      </c>
      <c r="L1153" s="16" t="s">
        <v>339</v>
      </c>
      <c r="M1153" s="16" t="s">
        <v>4188</v>
      </c>
      <c r="N1153" s="307" t="s">
        <v>341</v>
      </c>
    </row>
    <row r="1154" spans="1:14">
      <c r="A1154" s="299">
        <v>1351</v>
      </c>
      <c r="B1154" s="300">
        <v>301</v>
      </c>
      <c r="C1154" s="301" t="s">
        <v>64</v>
      </c>
      <c r="D1154" s="302">
        <v>1047436222</v>
      </c>
      <c r="E1154" s="302">
        <v>1047436222</v>
      </c>
      <c r="F1154" s="301" t="s">
        <v>6021</v>
      </c>
      <c r="G1154" s="300" t="s">
        <v>3597</v>
      </c>
      <c r="H1154" s="308" t="s">
        <v>3598</v>
      </c>
      <c r="I1154" s="300" t="s">
        <v>74</v>
      </c>
      <c r="J1154" s="300" t="s">
        <v>3599</v>
      </c>
      <c r="K1154" s="300" t="s">
        <v>3600</v>
      </c>
      <c r="L1154" s="300" t="s">
        <v>145</v>
      </c>
      <c r="M1154" s="300" t="s">
        <v>1314</v>
      </c>
      <c r="N1154" s="304" t="s">
        <v>559</v>
      </c>
    </row>
    <row r="1155" spans="1:14">
      <c r="A1155" s="305">
        <v>1352</v>
      </c>
      <c r="B1155" s="16">
        <v>301</v>
      </c>
      <c r="C1155" s="17" t="s">
        <v>64</v>
      </c>
      <c r="D1155" s="306">
        <v>1047457857</v>
      </c>
      <c r="E1155" s="306">
        <v>1047457857</v>
      </c>
      <c r="F1155" s="17" t="s">
        <v>6025</v>
      </c>
      <c r="G1155" s="16" t="s">
        <v>3597</v>
      </c>
      <c r="H1155" s="35" t="s">
        <v>3598</v>
      </c>
      <c r="I1155" s="16" t="s">
        <v>74</v>
      </c>
      <c r="J1155" s="16" t="s">
        <v>3599</v>
      </c>
      <c r="K1155" s="16" t="s">
        <v>3600</v>
      </c>
      <c r="L1155" s="16" t="s">
        <v>339</v>
      </c>
      <c r="M1155" s="16" t="s">
        <v>4188</v>
      </c>
      <c r="N1155" s="307" t="s">
        <v>341</v>
      </c>
    </row>
    <row r="1156" spans="1:14">
      <c r="A1156" s="299">
        <v>1353</v>
      </c>
      <c r="B1156" s="300">
        <v>301</v>
      </c>
      <c r="C1156" s="301" t="s">
        <v>64</v>
      </c>
      <c r="D1156" s="302">
        <v>78750542</v>
      </c>
      <c r="E1156" s="302">
        <v>78750542</v>
      </c>
      <c r="F1156" s="301" t="s">
        <v>6028</v>
      </c>
      <c r="G1156" s="300" t="s">
        <v>3597</v>
      </c>
      <c r="H1156" s="308" t="s">
        <v>3598</v>
      </c>
      <c r="I1156" s="300" t="s">
        <v>74</v>
      </c>
      <c r="J1156" s="300" t="s">
        <v>3599</v>
      </c>
      <c r="K1156" s="300" t="s">
        <v>3600</v>
      </c>
      <c r="L1156" s="300" t="s">
        <v>339</v>
      </c>
      <c r="M1156" s="300" t="s">
        <v>340</v>
      </c>
      <c r="N1156" s="304" t="s">
        <v>341</v>
      </c>
    </row>
    <row r="1157" spans="1:14">
      <c r="A1157" s="305">
        <v>1354</v>
      </c>
      <c r="B1157" s="16">
        <v>301</v>
      </c>
      <c r="C1157" s="17" t="s">
        <v>64</v>
      </c>
      <c r="D1157" s="306">
        <v>1052946055</v>
      </c>
      <c r="E1157" s="306">
        <v>1052946055</v>
      </c>
      <c r="F1157" s="17" t="s">
        <v>6033</v>
      </c>
      <c r="G1157" s="16" t="s">
        <v>3597</v>
      </c>
      <c r="H1157" s="35" t="s">
        <v>3598</v>
      </c>
      <c r="I1157" s="16" t="s">
        <v>74</v>
      </c>
      <c r="J1157" s="16" t="s">
        <v>3599</v>
      </c>
      <c r="K1157" s="16" t="s">
        <v>3600</v>
      </c>
      <c r="L1157" s="16" t="s">
        <v>339</v>
      </c>
      <c r="M1157" s="16" t="s">
        <v>3877</v>
      </c>
      <c r="N1157" s="307" t="s">
        <v>341</v>
      </c>
    </row>
    <row r="1158" spans="1:14">
      <c r="A1158" s="299">
        <v>1355</v>
      </c>
      <c r="B1158" s="300">
        <v>301</v>
      </c>
      <c r="C1158" s="301" t="s">
        <v>112</v>
      </c>
      <c r="D1158" s="302">
        <v>1058671992</v>
      </c>
      <c r="E1158" s="302">
        <v>1058671992</v>
      </c>
      <c r="F1158" s="301" t="s">
        <v>6036</v>
      </c>
      <c r="G1158" s="300" t="s">
        <v>3597</v>
      </c>
      <c r="H1158" s="308" t="s">
        <v>3598</v>
      </c>
      <c r="I1158" s="300" t="s">
        <v>74</v>
      </c>
      <c r="J1158" s="300" t="s">
        <v>3599</v>
      </c>
      <c r="K1158" s="300" t="s">
        <v>3600</v>
      </c>
      <c r="L1158" s="300" t="s">
        <v>76</v>
      </c>
      <c r="M1158" s="300" t="s">
        <v>76</v>
      </c>
      <c r="N1158" s="304" t="s">
        <v>76</v>
      </c>
    </row>
    <row r="1159" spans="1:14">
      <c r="A1159" s="305">
        <v>1356</v>
      </c>
      <c r="B1159" s="16">
        <v>301</v>
      </c>
      <c r="C1159" s="17" t="s">
        <v>112</v>
      </c>
      <c r="D1159" s="306">
        <v>1059046350</v>
      </c>
      <c r="E1159" s="306">
        <v>1059046350</v>
      </c>
      <c r="F1159" s="17" t="s">
        <v>6039</v>
      </c>
      <c r="G1159" s="16" t="s">
        <v>3597</v>
      </c>
      <c r="H1159" s="35" t="s">
        <v>3598</v>
      </c>
      <c r="I1159" s="16" t="s">
        <v>74</v>
      </c>
      <c r="J1159" s="16" t="s">
        <v>3599</v>
      </c>
      <c r="K1159" s="16" t="s">
        <v>3600</v>
      </c>
      <c r="L1159" s="16" t="s">
        <v>76</v>
      </c>
      <c r="M1159" s="16" t="s">
        <v>76</v>
      </c>
      <c r="N1159" s="307" t="s">
        <v>76</v>
      </c>
    </row>
    <row r="1160" spans="1:14">
      <c r="A1160" s="299">
        <v>1357</v>
      </c>
      <c r="B1160" s="300">
        <v>301</v>
      </c>
      <c r="C1160" s="301" t="s">
        <v>64</v>
      </c>
      <c r="D1160" s="302">
        <v>13851739</v>
      </c>
      <c r="E1160" s="302">
        <v>13851739</v>
      </c>
      <c r="F1160" s="301" t="s">
        <v>6041</v>
      </c>
      <c r="G1160" s="300" t="s">
        <v>3597</v>
      </c>
      <c r="H1160" s="308" t="s">
        <v>3598</v>
      </c>
      <c r="I1160" s="300" t="s">
        <v>74</v>
      </c>
      <c r="J1160" s="300" t="s">
        <v>3599</v>
      </c>
      <c r="K1160" s="300" t="s">
        <v>3600</v>
      </c>
      <c r="L1160" s="300" t="s">
        <v>145</v>
      </c>
      <c r="M1160" s="300" t="s">
        <v>1314</v>
      </c>
      <c r="N1160" s="304" t="s">
        <v>559</v>
      </c>
    </row>
    <row r="1161" spans="1:14">
      <c r="A1161" s="305">
        <v>1358</v>
      </c>
      <c r="B1161" s="16">
        <v>301</v>
      </c>
      <c r="C1161" s="17" t="s">
        <v>64</v>
      </c>
      <c r="D1161" s="306">
        <v>1059362177</v>
      </c>
      <c r="E1161" s="306">
        <v>1059362177</v>
      </c>
      <c r="F1161" s="17" t="s">
        <v>6046</v>
      </c>
      <c r="G1161" s="16" t="s">
        <v>3597</v>
      </c>
      <c r="H1161" s="35" t="s">
        <v>3598</v>
      </c>
      <c r="I1161" s="16" t="s">
        <v>74</v>
      </c>
      <c r="J1161" s="16" t="s">
        <v>3599</v>
      </c>
      <c r="K1161" s="16" t="s">
        <v>3600</v>
      </c>
      <c r="L1161" s="16" t="s">
        <v>1359</v>
      </c>
      <c r="M1161" s="16" t="s">
        <v>6047</v>
      </c>
      <c r="N1161" s="307" t="s">
        <v>1951</v>
      </c>
    </row>
    <row r="1162" spans="1:14">
      <c r="A1162" s="299">
        <v>1359</v>
      </c>
      <c r="B1162" s="300">
        <v>301</v>
      </c>
      <c r="C1162" s="301" t="s">
        <v>64</v>
      </c>
      <c r="D1162" s="302">
        <v>1059845731</v>
      </c>
      <c r="E1162" s="302">
        <v>1059845731</v>
      </c>
      <c r="F1162" s="301" t="s">
        <v>6051</v>
      </c>
      <c r="G1162" s="300" t="s">
        <v>3597</v>
      </c>
      <c r="H1162" s="308" t="s">
        <v>3598</v>
      </c>
      <c r="I1162" s="300" t="s">
        <v>74</v>
      </c>
      <c r="J1162" s="300" t="s">
        <v>3599</v>
      </c>
      <c r="K1162" s="300" t="s">
        <v>3600</v>
      </c>
      <c r="L1162" s="300" t="s">
        <v>463</v>
      </c>
      <c r="M1162" s="300" t="s">
        <v>3902</v>
      </c>
      <c r="N1162" s="304" t="s">
        <v>465</v>
      </c>
    </row>
    <row r="1163" spans="1:14">
      <c r="A1163" s="305">
        <v>1360</v>
      </c>
      <c r="B1163" s="16">
        <v>301</v>
      </c>
      <c r="C1163" s="17" t="s">
        <v>64</v>
      </c>
      <c r="D1163" s="306">
        <v>1059902551</v>
      </c>
      <c r="E1163" s="306">
        <v>1059902551</v>
      </c>
      <c r="F1163" s="17" t="s">
        <v>6055</v>
      </c>
      <c r="G1163" s="16" t="s">
        <v>3597</v>
      </c>
      <c r="H1163" s="35" t="s">
        <v>3598</v>
      </c>
      <c r="I1163" s="16" t="s">
        <v>74</v>
      </c>
      <c r="J1163" s="16" t="s">
        <v>3599</v>
      </c>
      <c r="K1163" s="16" t="s">
        <v>3600</v>
      </c>
      <c r="L1163" s="16" t="s">
        <v>463</v>
      </c>
      <c r="M1163" s="16" t="s">
        <v>3709</v>
      </c>
      <c r="N1163" s="307" t="s">
        <v>465</v>
      </c>
    </row>
    <row r="1164" spans="1:14">
      <c r="A1164" s="299">
        <v>1361</v>
      </c>
      <c r="B1164" s="300">
        <v>301</v>
      </c>
      <c r="C1164" s="301" t="s">
        <v>64</v>
      </c>
      <c r="D1164" s="302">
        <v>1059909447</v>
      </c>
      <c r="E1164" s="302">
        <v>1059909447</v>
      </c>
      <c r="F1164" s="301" t="s">
        <v>6058</v>
      </c>
      <c r="G1164" s="300" t="s">
        <v>3597</v>
      </c>
      <c r="H1164" s="308" t="s">
        <v>3598</v>
      </c>
      <c r="I1164" s="300" t="s">
        <v>74</v>
      </c>
      <c r="J1164" s="300" t="s">
        <v>3599</v>
      </c>
      <c r="K1164" s="300" t="s">
        <v>3600</v>
      </c>
      <c r="L1164" s="300" t="s">
        <v>463</v>
      </c>
      <c r="M1164" s="300" t="s">
        <v>510</v>
      </c>
      <c r="N1164" s="304" t="s">
        <v>511</v>
      </c>
    </row>
    <row r="1165" spans="1:14">
      <c r="A1165" s="305">
        <v>1362</v>
      </c>
      <c r="B1165" s="16">
        <v>301</v>
      </c>
      <c r="C1165" s="17" t="s">
        <v>64</v>
      </c>
      <c r="D1165" s="306">
        <v>1059914454</v>
      </c>
      <c r="E1165" s="306">
        <v>1059914454</v>
      </c>
      <c r="F1165" s="17" t="s">
        <v>6061</v>
      </c>
      <c r="G1165" s="16" t="s">
        <v>3597</v>
      </c>
      <c r="H1165" s="35" t="s">
        <v>3598</v>
      </c>
      <c r="I1165" s="16" t="s">
        <v>74</v>
      </c>
      <c r="J1165" s="16" t="s">
        <v>3599</v>
      </c>
      <c r="K1165" s="16" t="s">
        <v>3600</v>
      </c>
      <c r="L1165" s="16" t="s">
        <v>463</v>
      </c>
      <c r="M1165" s="16" t="s">
        <v>6062</v>
      </c>
      <c r="N1165" s="307" t="s">
        <v>465</v>
      </c>
    </row>
    <row r="1166" spans="1:14">
      <c r="A1166" s="299">
        <v>1363</v>
      </c>
      <c r="B1166" s="300">
        <v>301</v>
      </c>
      <c r="C1166" s="301" t="s">
        <v>64</v>
      </c>
      <c r="D1166" s="302">
        <v>1060100611</v>
      </c>
      <c r="E1166" s="302">
        <v>1060100611</v>
      </c>
      <c r="F1166" s="301" t="s">
        <v>6065</v>
      </c>
      <c r="G1166" s="300" t="s">
        <v>3597</v>
      </c>
      <c r="H1166" s="308" t="s">
        <v>3598</v>
      </c>
      <c r="I1166" s="300" t="s">
        <v>74</v>
      </c>
      <c r="J1166" s="300" t="s">
        <v>3599</v>
      </c>
      <c r="K1166" s="300" t="s">
        <v>3600</v>
      </c>
      <c r="L1166" s="300" t="s">
        <v>463</v>
      </c>
      <c r="M1166" s="300" t="s">
        <v>464</v>
      </c>
      <c r="N1166" s="304" t="s">
        <v>465</v>
      </c>
    </row>
    <row r="1167" spans="1:14">
      <c r="A1167" s="305">
        <v>1364</v>
      </c>
      <c r="B1167" s="16">
        <v>301</v>
      </c>
      <c r="C1167" s="17" t="s">
        <v>64</v>
      </c>
      <c r="D1167" s="306">
        <v>1060102037</v>
      </c>
      <c r="E1167" s="306">
        <v>1060102037</v>
      </c>
      <c r="F1167" s="17" t="s">
        <v>6068</v>
      </c>
      <c r="G1167" s="16" t="s">
        <v>3597</v>
      </c>
      <c r="H1167" s="35" t="s">
        <v>3598</v>
      </c>
      <c r="I1167" s="16" t="s">
        <v>74</v>
      </c>
      <c r="J1167" s="16" t="s">
        <v>3599</v>
      </c>
      <c r="K1167" s="16" t="s">
        <v>3600</v>
      </c>
      <c r="L1167" s="16" t="s">
        <v>463</v>
      </c>
      <c r="M1167" s="16" t="s">
        <v>3907</v>
      </c>
      <c r="N1167" s="307" t="s">
        <v>465</v>
      </c>
    </row>
    <row r="1168" spans="1:14">
      <c r="A1168" s="299">
        <v>1365</v>
      </c>
      <c r="B1168" s="300">
        <v>301</v>
      </c>
      <c r="C1168" s="301" t="s">
        <v>64</v>
      </c>
      <c r="D1168" s="302">
        <v>1060103018</v>
      </c>
      <c r="E1168" s="302">
        <v>1060103018</v>
      </c>
      <c r="F1168" s="301" t="s">
        <v>6073</v>
      </c>
      <c r="G1168" s="300" t="s">
        <v>3597</v>
      </c>
      <c r="H1168" s="308" t="s">
        <v>3598</v>
      </c>
      <c r="I1168" s="300" t="s">
        <v>74</v>
      </c>
      <c r="J1168" s="300" t="s">
        <v>3599</v>
      </c>
      <c r="K1168" s="300" t="s">
        <v>3600</v>
      </c>
      <c r="L1168" s="300" t="s">
        <v>463</v>
      </c>
      <c r="M1168" s="300" t="s">
        <v>464</v>
      </c>
      <c r="N1168" s="304" t="s">
        <v>465</v>
      </c>
    </row>
    <row r="1169" spans="1:14">
      <c r="A1169" s="305">
        <v>1366</v>
      </c>
      <c r="B1169" s="16">
        <v>301</v>
      </c>
      <c r="C1169" s="17" t="s">
        <v>64</v>
      </c>
      <c r="D1169" s="306">
        <v>1060103081</v>
      </c>
      <c r="E1169" s="306">
        <v>1060103081</v>
      </c>
      <c r="F1169" s="17" t="s">
        <v>6077</v>
      </c>
      <c r="G1169" s="16" t="s">
        <v>3597</v>
      </c>
      <c r="H1169" s="35" t="s">
        <v>3598</v>
      </c>
      <c r="I1169" s="16" t="s">
        <v>74</v>
      </c>
      <c r="J1169" s="16" t="s">
        <v>3599</v>
      </c>
      <c r="K1169" s="16" t="s">
        <v>3600</v>
      </c>
      <c r="L1169" s="16" t="s">
        <v>463</v>
      </c>
      <c r="M1169" s="16" t="s">
        <v>464</v>
      </c>
      <c r="N1169" s="307" t="s">
        <v>465</v>
      </c>
    </row>
    <row r="1170" spans="1:14">
      <c r="A1170" s="299">
        <v>1367</v>
      </c>
      <c r="B1170" s="300">
        <v>301</v>
      </c>
      <c r="C1170" s="301" t="s">
        <v>112</v>
      </c>
      <c r="D1170" s="302">
        <v>1060103601</v>
      </c>
      <c r="E1170" s="302">
        <v>1060103601</v>
      </c>
      <c r="F1170" s="301" t="s">
        <v>6080</v>
      </c>
      <c r="G1170" s="300" t="s">
        <v>3597</v>
      </c>
      <c r="H1170" s="308" t="s">
        <v>3598</v>
      </c>
      <c r="I1170" s="300" t="s">
        <v>74</v>
      </c>
      <c r="J1170" s="300" t="s">
        <v>3599</v>
      </c>
      <c r="K1170" s="300" t="s">
        <v>3600</v>
      </c>
      <c r="L1170" s="300" t="s">
        <v>463</v>
      </c>
      <c r="M1170" s="300" t="s">
        <v>3907</v>
      </c>
      <c r="N1170" s="304" t="s">
        <v>465</v>
      </c>
    </row>
    <row r="1171" spans="1:14">
      <c r="A1171" s="305">
        <v>1368</v>
      </c>
      <c r="B1171" s="16">
        <v>301</v>
      </c>
      <c r="C1171" s="17" t="s">
        <v>64</v>
      </c>
      <c r="D1171" s="306">
        <v>1236438201</v>
      </c>
      <c r="E1171" s="306">
        <v>1236438201</v>
      </c>
      <c r="F1171" s="17" t="s">
        <v>6083</v>
      </c>
      <c r="G1171" s="16" t="s">
        <v>3597</v>
      </c>
      <c r="H1171" s="35" t="s">
        <v>3598</v>
      </c>
      <c r="I1171" s="16" t="s">
        <v>74</v>
      </c>
      <c r="J1171" s="16" t="s">
        <v>3599</v>
      </c>
      <c r="K1171" s="16" t="s">
        <v>3600</v>
      </c>
      <c r="L1171" s="16" t="s">
        <v>339</v>
      </c>
      <c r="M1171" s="16" t="s">
        <v>4188</v>
      </c>
      <c r="N1171" s="307" t="s">
        <v>341</v>
      </c>
    </row>
    <row r="1172" spans="1:14">
      <c r="A1172" s="299">
        <v>1369</v>
      </c>
      <c r="B1172" s="300">
        <v>301</v>
      </c>
      <c r="C1172" s="301" t="s">
        <v>64</v>
      </c>
      <c r="D1172" s="302">
        <v>1144160875</v>
      </c>
      <c r="E1172" s="302">
        <v>1144160875</v>
      </c>
      <c r="F1172" s="301" t="s">
        <v>6086</v>
      </c>
      <c r="G1172" s="300" t="s">
        <v>3597</v>
      </c>
      <c r="H1172" s="308" t="s">
        <v>3598</v>
      </c>
      <c r="I1172" s="300" t="s">
        <v>74</v>
      </c>
      <c r="J1172" s="300" t="s">
        <v>3599</v>
      </c>
      <c r="K1172" s="300" t="s">
        <v>3600</v>
      </c>
      <c r="L1172" s="300" t="s">
        <v>433</v>
      </c>
      <c r="M1172" s="300" t="s">
        <v>434</v>
      </c>
      <c r="N1172" s="304" t="s">
        <v>435</v>
      </c>
    </row>
    <row r="1173" spans="1:14">
      <c r="A1173" s="305">
        <v>1370</v>
      </c>
      <c r="B1173" s="16">
        <v>301</v>
      </c>
      <c r="C1173" s="17" t="s">
        <v>64</v>
      </c>
      <c r="D1173" s="306">
        <v>1037267193</v>
      </c>
      <c r="E1173" s="306">
        <v>1037267193</v>
      </c>
      <c r="F1173" s="17" t="s">
        <v>6092</v>
      </c>
      <c r="G1173" s="16" t="s">
        <v>3597</v>
      </c>
      <c r="H1173" s="35" t="s">
        <v>3598</v>
      </c>
      <c r="I1173" s="16" t="s">
        <v>74</v>
      </c>
      <c r="J1173" s="16" t="s">
        <v>3599</v>
      </c>
      <c r="K1173" s="16" t="s">
        <v>3600</v>
      </c>
      <c r="L1173" s="16" t="s">
        <v>76</v>
      </c>
      <c r="M1173" s="16" t="s">
        <v>76</v>
      </c>
      <c r="N1173" s="307" t="s">
        <v>76</v>
      </c>
    </row>
    <row r="1174" spans="1:14">
      <c r="A1174" s="299">
        <v>1371</v>
      </c>
      <c r="B1174" s="300">
        <v>301</v>
      </c>
      <c r="C1174" s="301" t="s">
        <v>64</v>
      </c>
      <c r="D1174" s="302">
        <v>1060802691</v>
      </c>
      <c r="E1174" s="302">
        <v>1060802691</v>
      </c>
      <c r="F1174" s="301" t="s">
        <v>6096</v>
      </c>
      <c r="G1174" s="300" t="s">
        <v>3597</v>
      </c>
      <c r="H1174" s="308" t="s">
        <v>3598</v>
      </c>
      <c r="I1174" s="300" t="s">
        <v>74</v>
      </c>
      <c r="J1174" s="300" t="s">
        <v>3599</v>
      </c>
      <c r="K1174" s="300" t="s">
        <v>3600</v>
      </c>
      <c r="L1174" s="300" t="s">
        <v>463</v>
      </c>
      <c r="M1174" s="300" t="s">
        <v>464</v>
      </c>
      <c r="N1174" s="304" t="s">
        <v>465</v>
      </c>
    </row>
    <row r="1175" spans="1:14">
      <c r="A1175" s="305">
        <v>1372</v>
      </c>
      <c r="B1175" s="16">
        <v>301</v>
      </c>
      <c r="C1175" s="17" t="s">
        <v>112</v>
      </c>
      <c r="D1175" s="306">
        <v>1061016235</v>
      </c>
      <c r="E1175" s="306">
        <v>1061016235</v>
      </c>
      <c r="F1175" s="17" t="s">
        <v>6099</v>
      </c>
      <c r="G1175" s="16" t="s">
        <v>3597</v>
      </c>
      <c r="H1175" s="35" t="s">
        <v>3598</v>
      </c>
      <c r="I1175" s="16" t="s">
        <v>74</v>
      </c>
      <c r="J1175" s="16" t="s">
        <v>3599</v>
      </c>
      <c r="K1175" s="16" t="s">
        <v>3600</v>
      </c>
      <c r="L1175" s="16" t="s">
        <v>433</v>
      </c>
      <c r="M1175" s="16" t="s">
        <v>434</v>
      </c>
      <c r="N1175" s="307" t="s">
        <v>435</v>
      </c>
    </row>
    <row r="1176" spans="1:14">
      <c r="A1176" s="299">
        <v>1374</v>
      </c>
      <c r="B1176" s="300">
        <v>301</v>
      </c>
      <c r="C1176" s="301" t="s">
        <v>64</v>
      </c>
      <c r="D1176" s="302">
        <v>1061431547</v>
      </c>
      <c r="E1176" s="302">
        <v>1061431547</v>
      </c>
      <c r="F1176" s="301" t="s">
        <v>6102</v>
      </c>
      <c r="G1176" s="300" t="s">
        <v>3597</v>
      </c>
      <c r="H1176" s="308" t="s">
        <v>3598</v>
      </c>
      <c r="I1176" s="300" t="s">
        <v>74</v>
      </c>
      <c r="J1176" s="300" t="s">
        <v>3599</v>
      </c>
      <c r="K1176" s="300" t="s">
        <v>3600</v>
      </c>
      <c r="L1176" s="300" t="s">
        <v>478</v>
      </c>
      <c r="M1176" s="300" t="s">
        <v>6103</v>
      </c>
      <c r="N1176" s="304" t="s">
        <v>772</v>
      </c>
    </row>
    <row r="1177" spans="1:14">
      <c r="A1177" s="305">
        <v>1375</v>
      </c>
      <c r="B1177" s="16">
        <v>301</v>
      </c>
      <c r="C1177" s="17" t="s">
        <v>64</v>
      </c>
      <c r="D1177" s="306">
        <v>1061434534</v>
      </c>
      <c r="E1177" s="306">
        <v>1061434534</v>
      </c>
      <c r="F1177" s="17" t="s">
        <v>6107</v>
      </c>
      <c r="G1177" s="16" t="s">
        <v>3597</v>
      </c>
      <c r="H1177" s="35" t="s">
        <v>3598</v>
      </c>
      <c r="I1177" s="16" t="s">
        <v>74</v>
      </c>
      <c r="J1177" s="16" t="s">
        <v>3599</v>
      </c>
      <c r="K1177" s="16" t="s">
        <v>3600</v>
      </c>
      <c r="L1177" s="16" t="s">
        <v>463</v>
      </c>
      <c r="M1177" s="16" t="s">
        <v>464</v>
      </c>
      <c r="N1177" s="307" t="s">
        <v>465</v>
      </c>
    </row>
    <row r="1178" spans="1:14">
      <c r="A1178" s="299">
        <v>1376</v>
      </c>
      <c r="B1178" s="300">
        <v>301</v>
      </c>
      <c r="C1178" s="301" t="s">
        <v>64</v>
      </c>
      <c r="D1178" s="302">
        <v>1061501706</v>
      </c>
      <c r="E1178" s="302">
        <v>1061501706</v>
      </c>
      <c r="F1178" s="301" t="s">
        <v>6111</v>
      </c>
      <c r="G1178" s="300" t="s">
        <v>3597</v>
      </c>
      <c r="H1178" s="308" t="s">
        <v>3598</v>
      </c>
      <c r="I1178" s="300" t="s">
        <v>74</v>
      </c>
      <c r="J1178" s="300" t="s">
        <v>3599</v>
      </c>
      <c r="K1178" s="300" t="s">
        <v>3600</v>
      </c>
      <c r="L1178" s="300" t="s">
        <v>433</v>
      </c>
      <c r="M1178" s="300" t="s">
        <v>4668</v>
      </c>
      <c r="N1178" s="304" t="s">
        <v>435</v>
      </c>
    </row>
    <row r="1179" spans="1:14">
      <c r="A1179" s="305">
        <v>1377</v>
      </c>
      <c r="B1179" s="16">
        <v>301</v>
      </c>
      <c r="C1179" s="17" t="s">
        <v>64</v>
      </c>
      <c r="D1179" s="306">
        <v>1061709396</v>
      </c>
      <c r="E1179" s="306">
        <v>1061709396</v>
      </c>
      <c r="F1179" s="17" t="s">
        <v>6115</v>
      </c>
      <c r="G1179" s="16" t="s">
        <v>3597</v>
      </c>
      <c r="H1179" s="35" t="s">
        <v>3598</v>
      </c>
      <c r="I1179" s="16" t="s">
        <v>74</v>
      </c>
      <c r="J1179" s="16" t="s">
        <v>3599</v>
      </c>
      <c r="K1179" s="16" t="s">
        <v>3600</v>
      </c>
      <c r="L1179" s="16" t="s">
        <v>433</v>
      </c>
      <c r="M1179" s="16" t="s">
        <v>434</v>
      </c>
      <c r="N1179" s="307" t="s">
        <v>435</v>
      </c>
    </row>
    <row r="1180" spans="1:14">
      <c r="A1180" s="299">
        <v>1378</v>
      </c>
      <c r="B1180" s="300">
        <v>301</v>
      </c>
      <c r="C1180" s="301" t="s">
        <v>64</v>
      </c>
      <c r="D1180" s="302">
        <v>1061716168</v>
      </c>
      <c r="E1180" s="302">
        <v>1061716168</v>
      </c>
      <c r="F1180" s="301" t="s">
        <v>6119</v>
      </c>
      <c r="G1180" s="300" t="s">
        <v>3597</v>
      </c>
      <c r="H1180" s="308" t="s">
        <v>3598</v>
      </c>
      <c r="I1180" s="300" t="s">
        <v>74</v>
      </c>
      <c r="J1180" s="300" t="s">
        <v>3599</v>
      </c>
      <c r="K1180" s="300" t="s">
        <v>3600</v>
      </c>
      <c r="L1180" s="300" t="s">
        <v>463</v>
      </c>
      <c r="M1180" s="300" t="s">
        <v>464</v>
      </c>
      <c r="N1180" s="304" t="s">
        <v>465</v>
      </c>
    </row>
    <row r="1181" spans="1:14">
      <c r="A1181" s="305">
        <v>1379</v>
      </c>
      <c r="B1181" s="16">
        <v>301</v>
      </c>
      <c r="C1181" s="17" t="s">
        <v>64</v>
      </c>
      <c r="D1181" s="306">
        <v>1030559431</v>
      </c>
      <c r="E1181" s="306">
        <v>1030559431</v>
      </c>
      <c r="F1181" s="17" t="s">
        <v>6122</v>
      </c>
      <c r="G1181" s="16" t="s">
        <v>3597</v>
      </c>
      <c r="H1181" s="35" t="s">
        <v>3598</v>
      </c>
      <c r="I1181" s="16" t="s">
        <v>74</v>
      </c>
      <c r="J1181" s="16" t="s">
        <v>3599</v>
      </c>
      <c r="K1181" s="16" t="s">
        <v>3600</v>
      </c>
      <c r="L1181" s="16" t="s">
        <v>433</v>
      </c>
      <c r="M1181" s="16" t="s">
        <v>434</v>
      </c>
      <c r="N1181" s="307" t="s">
        <v>435</v>
      </c>
    </row>
    <row r="1182" spans="1:14">
      <c r="A1182" s="299">
        <v>1380</v>
      </c>
      <c r="B1182" s="300">
        <v>301</v>
      </c>
      <c r="C1182" s="301" t="s">
        <v>64</v>
      </c>
      <c r="D1182" s="302">
        <v>1061760174</v>
      </c>
      <c r="E1182" s="302">
        <v>1061760174</v>
      </c>
      <c r="F1182" s="301" t="s">
        <v>6129</v>
      </c>
      <c r="G1182" s="300" t="s">
        <v>3597</v>
      </c>
      <c r="H1182" s="308" t="s">
        <v>3598</v>
      </c>
      <c r="I1182" s="300" t="s">
        <v>74</v>
      </c>
      <c r="J1182" s="300" t="s">
        <v>3599</v>
      </c>
      <c r="K1182" s="300" t="s">
        <v>3600</v>
      </c>
      <c r="L1182" s="300" t="s">
        <v>463</v>
      </c>
      <c r="M1182" s="300" t="s">
        <v>464</v>
      </c>
      <c r="N1182" s="304" t="s">
        <v>465</v>
      </c>
    </row>
    <row r="1183" spans="1:14">
      <c r="A1183" s="305">
        <v>1381</v>
      </c>
      <c r="B1183" s="16">
        <v>301</v>
      </c>
      <c r="C1183" s="17" t="s">
        <v>64</v>
      </c>
      <c r="D1183" s="306">
        <v>1061773083</v>
      </c>
      <c r="E1183" s="306">
        <v>1061773083</v>
      </c>
      <c r="F1183" s="17" t="s">
        <v>6134</v>
      </c>
      <c r="G1183" s="16" t="s">
        <v>3597</v>
      </c>
      <c r="H1183" s="35" t="s">
        <v>3598</v>
      </c>
      <c r="I1183" s="16" t="s">
        <v>74</v>
      </c>
      <c r="J1183" s="16" t="s">
        <v>3599</v>
      </c>
      <c r="K1183" s="16" t="s">
        <v>3600</v>
      </c>
      <c r="L1183" s="16" t="s">
        <v>463</v>
      </c>
      <c r="M1183" s="16" t="s">
        <v>464</v>
      </c>
      <c r="N1183" s="307" t="s">
        <v>465</v>
      </c>
    </row>
    <row r="1184" spans="1:14">
      <c r="A1184" s="299">
        <v>1382</v>
      </c>
      <c r="B1184" s="300">
        <v>301</v>
      </c>
      <c r="C1184" s="301" t="s">
        <v>64</v>
      </c>
      <c r="D1184" s="302">
        <v>1061780639</v>
      </c>
      <c r="E1184" s="302">
        <v>1061780639</v>
      </c>
      <c r="F1184" s="301" t="s">
        <v>6137</v>
      </c>
      <c r="G1184" s="300" t="s">
        <v>3597</v>
      </c>
      <c r="H1184" s="308" t="s">
        <v>3598</v>
      </c>
      <c r="I1184" s="300" t="s">
        <v>74</v>
      </c>
      <c r="J1184" s="300" t="s">
        <v>3599</v>
      </c>
      <c r="K1184" s="300" t="s">
        <v>3600</v>
      </c>
      <c r="L1184" s="300" t="s">
        <v>76</v>
      </c>
      <c r="M1184" s="300" t="s">
        <v>76</v>
      </c>
      <c r="N1184" s="304" t="s">
        <v>76</v>
      </c>
    </row>
    <row r="1185" spans="1:14">
      <c r="A1185" s="305">
        <v>1383</v>
      </c>
      <c r="B1185" s="16">
        <v>301</v>
      </c>
      <c r="C1185" s="17" t="s">
        <v>112</v>
      </c>
      <c r="D1185" s="306">
        <v>1045108792</v>
      </c>
      <c r="E1185" s="306">
        <v>1045108792</v>
      </c>
      <c r="F1185" s="17" t="s">
        <v>6141</v>
      </c>
      <c r="G1185" s="16" t="s">
        <v>3597</v>
      </c>
      <c r="H1185" s="35" t="s">
        <v>3598</v>
      </c>
      <c r="I1185" s="16" t="s">
        <v>74</v>
      </c>
      <c r="J1185" s="16" t="s">
        <v>3599</v>
      </c>
      <c r="K1185" s="16" t="s">
        <v>3600</v>
      </c>
      <c r="L1185" s="16" t="s">
        <v>76</v>
      </c>
      <c r="M1185" s="16" t="s">
        <v>76</v>
      </c>
      <c r="N1185" s="307" t="s">
        <v>76</v>
      </c>
    </row>
    <row r="1186" spans="1:14">
      <c r="A1186" s="299">
        <v>1385</v>
      </c>
      <c r="B1186" s="300">
        <v>301</v>
      </c>
      <c r="C1186" s="301" t="s">
        <v>64</v>
      </c>
      <c r="D1186" s="302">
        <v>1062078847</v>
      </c>
      <c r="E1186" s="302">
        <v>1062078847</v>
      </c>
      <c r="F1186" s="301" t="s">
        <v>6147</v>
      </c>
      <c r="G1186" s="300" t="s">
        <v>3597</v>
      </c>
      <c r="H1186" s="308" t="s">
        <v>3598</v>
      </c>
      <c r="I1186" s="300" t="s">
        <v>74</v>
      </c>
      <c r="J1186" s="300" t="s">
        <v>3599</v>
      </c>
      <c r="K1186" s="300" t="s">
        <v>3600</v>
      </c>
      <c r="L1186" s="300" t="s">
        <v>463</v>
      </c>
      <c r="M1186" s="300" t="s">
        <v>3902</v>
      </c>
      <c r="N1186" s="304" t="s">
        <v>465</v>
      </c>
    </row>
    <row r="1187" spans="1:14">
      <c r="A1187" s="305">
        <v>1387</v>
      </c>
      <c r="B1187" s="16">
        <v>301</v>
      </c>
      <c r="C1187" s="17" t="s">
        <v>112</v>
      </c>
      <c r="D1187" s="306">
        <v>1045077840</v>
      </c>
      <c r="E1187" s="306">
        <v>1045077840</v>
      </c>
      <c r="F1187" s="17" t="s">
        <v>6150</v>
      </c>
      <c r="G1187" s="16" t="s">
        <v>3597</v>
      </c>
      <c r="H1187" s="35" t="s">
        <v>3598</v>
      </c>
      <c r="I1187" s="16" t="s">
        <v>74</v>
      </c>
      <c r="J1187" s="16" t="s">
        <v>3599</v>
      </c>
      <c r="K1187" s="16" t="s">
        <v>3600</v>
      </c>
      <c r="L1187" s="16" t="s">
        <v>190</v>
      </c>
      <c r="M1187" s="16" t="s">
        <v>1085</v>
      </c>
      <c r="N1187" s="307" t="s">
        <v>1086</v>
      </c>
    </row>
    <row r="1188" spans="1:14">
      <c r="A1188" s="299">
        <v>1388</v>
      </c>
      <c r="B1188" s="300">
        <v>301</v>
      </c>
      <c r="C1188" s="301" t="s">
        <v>64</v>
      </c>
      <c r="D1188" s="302">
        <v>1062319588</v>
      </c>
      <c r="E1188" s="302">
        <v>1062319588</v>
      </c>
      <c r="F1188" s="301" t="s">
        <v>6153</v>
      </c>
      <c r="G1188" s="300" t="s">
        <v>3597</v>
      </c>
      <c r="H1188" s="308" t="s">
        <v>3598</v>
      </c>
      <c r="I1188" s="300" t="s">
        <v>74</v>
      </c>
      <c r="J1188" s="300" t="s">
        <v>3599</v>
      </c>
      <c r="K1188" s="300" t="s">
        <v>3600</v>
      </c>
      <c r="L1188" s="300" t="s">
        <v>433</v>
      </c>
      <c r="M1188" s="300" t="s">
        <v>434</v>
      </c>
      <c r="N1188" s="304" t="s">
        <v>435</v>
      </c>
    </row>
    <row r="1189" spans="1:14">
      <c r="A1189" s="305">
        <v>1389</v>
      </c>
      <c r="B1189" s="16">
        <v>301</v>
      </c>
      <c r="C1189" s="17" t="s">
        <v>64</v>
      </c>
      <c r="D1189" s="306">
        <v>1062330112</v>
      </c>
      <c r="E1189" s="306">
        <v>1062330112</v>
      </c>
      <c r="F1189" s="17" t="s">
        <v>6156</v>
      </c>
      <c r="G1189" s="16" t="s">
        <v>3597</v>
      </c>
      <c r="H1189" s="35" t="s">
        <v>3598</v>
      </c>
      <c r="I1189" s="16" t="s">
        <v>74</v>
      </c>
      <c r="J1189" s="16" t="s">
        <v>3599</v>
      </c>
      <c r="K1189" s="16" t="s">
        <v>3600</v>
      </c>
      <c r="L1189" s="16" t="s">
        <v>463</v>
      </c>
      <c r="M1189" s="16" t="s">
        <v>3907</v>
      </c>
      <c r="N1189" s="307" t="s">
        <v>465</v>
      </c>
    </row>
    <row r="1190" spans="1:14">
      <c r="A1190" s="299">
        <v>1390</v>
      </c>
      <c r="B1190" s="300">
        <v>301</v>
      </c>
      <c r="C1190" s="301" t="s">
        <v>64</v>
      </c>
      <c r="D1190" s="302">
        <v>1061222242</v>
      </c>
      <c r="E1190" s="302">
        <v>1061222242</v>
      </c>
      <c r="F1190" s="301" t="s">
        <v>6160</v>
      </c>
      <c r="G1190" s="300" t="s">
        <v>3597</v>
      </c>
      <c r="H1190" s="308" t="s">
        <v>3598</v>
      </c>
      <c r="I1190" s="300" t="s">
        <v>74</v>
      </c>
      <c r="J1190" s="300" t="s">
        <v>3599</v>
      </c>
      <c r="K1190" s="300" t="s">
        <v>3600</v>
      </c>
      <c r="L1190" s="300" t="s">
        <v>463</v>
      </c>
      <c r="M1190" s="300" t="s">
        <v>464</v>
      </c>
      <c r="N1190" s="304" t="s">
        <v>465</v>
      </c>
    </row>
    <row r="1191" spans="1:14">
      <c r="A1191" s="305">
        <v>1392</v>
      </c>
      <c r="B1191" s="16">
        <v>301</v>
      </c>
      <c r="C1191" s="17" t="s">
        <v>64</v>
      </c>
      <c r="D1191" s="306">
        <v>7061944</v>
      </c>
      <c r="E1191" s="306">
        <v>7061944</v>
      </c>
      <c r="F1191" s="17" t="s">
        <v>6166</v>
      </c>
      <c r="G1191" s="16" t="s">
        <v>3597</v>
      </c>
      <c r="H1191" s="35" t="s">
        <v>3598</v>
      </c>
      <c r="I1191" s="16" t="s">
        <v>74</v>
      </c>
      <c r="J1191" s="16" t="s">
        <v>3599</v>
      </c>
      <c r="K1191" s="16" t="s">
        <v>3600</v>
      </c>
      <c r="L1191" s="16" t="s">
        <v>145</v>
      </c>
      <c r="M1191" s="16" t="s">
        <v>1314</v>
      </c>
      <c r="N1191" s="307" t="s">
        <v>559</v>
      </c>
    </row>
    <row r="1192" spans="1:14">
      <c r="A1192" s="299">
        <v>1393</v>
      </c>
      <c r="B1192" s="300">
        <v>301</v>
      </c>
      <c r="C1192" s="301" t="s">
        <v>64</v>
      </c>
      <c r="D1192" s="302">
        <v>1064429993</v>
      </c>
      <c r="E1192" s="302">
        <v>1064429993</v>
      </c>
      <c r="F1192" s="301" t="s">
        <v>6171</v>
      </c>
      <c r="G1192" s="300" t="s">
        <v>3597</v>
      </c>
      <c r="H1192" s="308" t="s">
        <v>3598</v>
      </c>
      <c r="I1192" s="300" t="s">
        <v>74</v>
      </c>
      <c r="J1192" s="300" t="s">
        <v>3599</v>
      </c>
      <c r="K1192" s="300" t="s">
        <v>3600</v>
      </c>
      <c r="L1192" s="300" t="s">
        <v>463</v>
      </c>
      <c r="M1192" s="300" t="s">
        <v>464</v>
      </c>
      <c r="N1192" s="304" t="s">
        <v>465</v>
      </c>
    </row>
    <row r="1193" spans="1:14">
      <c r="A1193" s="305">
        <v>1394</v>
      </c>
      <c r="B1193" s="16">
        <v>301</v>
      </c>
      <c r="C1193" s="17" t="s">
        <v>112</v>
      </c>
      <c r="D1193" s="306">
        <v>1007757469</v>
      </c>
      <c r="E1193" s="306">
        <v>1007757469</v>
      </c>
      <c r="F1193" s="17" t="s">
        <v>6174</v>
      </c>
      <c r="G1193" s="16" t="s">
        <v>3597</v>
      </c>
      <c r="H1193" s="35" t="s">
        <v>3598</v>
      </c>
      <c r="I1193" s="16" t="s">
        <v>74</v>
      </c>
      <c r="J1193" s="16" t="s">
        <v>3599</v>
      </c>
      <c r="K1193" s="16" t="s">
        <v>3600</v>
      </c>
      <c r="L1193" s="16" t="s">
        <v>76</v>
      </c>
      <c r="M1193" s="16" t="s">
        <v>76</v>
      </c>
      <c r="N1193" s="307" t="s">
        <v>76</v>
      </c>
    </row>
    <row r="1194" spans="1:14">
      <c r="A1194" s="299">
        <v>1395</v>
      </c>
      <c r="B1194" s="300">
        <v>301</v>
      </c>
      <c r="C1194" s="301" t="s">
        <v>64</v>
      </c>
      <c r="D1194" s="302">
        <v>3064744</v>
      </c>
      <c r="E1194" s="302">
        <v>3064744</v>
      </c>
      <c r="F1194" s="301" t="s">
        <v>6178</v>
      </c>
      <c r="G1194" s="300" t="s">
        <v>3597</v>
      </c>
      <c r="H1194" s="308" t="s">
        <v>3598</v>
      </c>
      <c r="I1194" s="300" t="s">
        <v>74</v>
      </c>
      <c r="J1194" s="300" t="s">
        <v>3599</v>
      </c>
      <c r="K1194" s="300" t="s">
        <v>3600</v>
      </c>
      <c r="L1194" s="300" t="s">
        <v>76</v>
      </c>
      <c r="M1194" s="300" t="s">
        <v>76</v>
      </c>
      <c r="N1194" s="304" t="s">
        <v>76</v>
      </c>
    </row>
    <row r="1195" spans="1:14">
      <c r="A1195" s="305">
        <v>1396</v>
      </c>
      <c r="B1195" s="16">
        <v>301</v>
      </c>
      <c r="C1195" s="17" t="s">
        <v>64</v>
      </c>
      <c r="D1195" s="306">
        <v>1065624368</v>
      </c>
      <c r="E1195" s="306">
        <v>1065624368</v>
      </c>
      <c r="F1195" s="17" t="s">
        <v>6183</v>
      </c>
      <c r="G1195" s="16" t="s">
        <v>3597</v>
      </c>
      <c r="H1195" s="35" t="s">
        <v>3598</v>
      </c>
      <c r="I1195" s="16" t="s">
        <v>74</v>
      </c>
      <c r="J1195" s="16" t="s">
        <v>3599</v>
      </c>
      <c r="K1195" s="16" t="s">
        <v>3600</v>
      </c>
      <c r="L1195" s="16" t="s">
        <v>421</v>
      </c>
      <c r="M1195" s="16" t="s">
        <v>2300</v>
      </c>
      <c r="N1195" s="307" t="s">
        <v>423</v>
      </c>
    </row>
    <row r="1196" spans="1:14">
      <c r="A1196" s="299">
        <v>1397</v>
      </c>
      <c r="B1196" s="300">
        <v>301</v>
      </c>
      <c r="C1196" s="301" t="s">
        <v>64</v>
      </c>
      <c r="D1196" s="302">
        <v>1066175217</v>
      </c>
      <c r="E1196" s="302">
        <v>1066175217</v>
      </c>
      <c r="F1196" s="301" t="s">
        <v>6186</v>
      </c>
      <c r="G1196" s="300" t="s">
        <v>3597</v>
      </c>
      <c r="H1196" s="308" t="s">
        <v>3598</v>
      </c>
      <c r="I1196" s="300" t="s">
        <v>74</v>
      </c>
      <c r="J1196" s="300" t="s">
        <v>3599</v>
      </c>
      <c r="K1196" s="300" t="s">
        <v>3600</v>
      </c>
      <c r="L1196" s="300" t="s">
        <v>190</v>
      </c>
      <c r="M1196" s="300" t="s">
        <v>645</v>
      </c>
      <c r="N1196" s="304" t="s">
        <v>646</v>
      </c>
    </row>
    <row r="1197" spans="1:14">
      <c r="A1197" s="305">
        <v>1398</v>
      </c>
      <c r="B1197" s="16">
        <v>301</v>
      </c>
      <c r="C1197" s="17" t="s">
        <v>64</v>
      </c>
      <c r="D1197" s="306">
        <v>1067461564</v>
      </c>
      <c r="E1197" s="306">
        <v>1067461564</v>
      </c>
      <c r="F1197" s="17" t="s">
        <v>6191</v>
      </c>
      <c r="G1197" s="16" t="s">
        <v>3597</v>
      </c>
      <c r="H1197" s="35" t="s">
        <v>3598</v>
      </c>
      <c r="I1197" s="16" t="s">
        <v>74</v>
      </c>
      <c r="J1197" s="16" t="s">
        <v>3599</v>
      </c>
      <c r="K1197" s="16" t="s">
        <v>3600</v>
      </c>
      <c r="L1197" s="16" t="s">
        <v>463</v>
      </c>
      <c r="M1197" s="16" t="s">
        <v>4664</v>
      </c>
      <c r="N1197" s="307" t="s">
        <v>465</v>
      </c>
    </row>
    <row r="1198" spans="1:14">
      <c r="A1198" s="299">
        <v>1399</v>
      </c>
      <c r="B1198" s="300">
        <v>301</v>
      </c>
      <c r="C1198" s="301" t="s">
        <v>64</v>
      </c>
      <c r="D1198" s="302">
        <v>1067526163</v>
      </c>
      <c r="E1198" s="302">
        <v>1067526163</v>
      </c>
      <c r="F1198" s="301" t="s">
        <v>6195</v>
      </c>
      <c r="G1198" s="300" t="s">
        <v>3597</v>
      </c>
      <c r="H1198" s="308" t="s">
        <v>3598</v>
      </c>
      <c r="I1198" s="300" t="s">
        <v>74</v>
      </c>
      <c r="J1198" s="300" t="s">
        <v>3599</v>
      </c>
      <c r="K1198" s="300" t="s">
        <v>3600</v>
      </c>
      <c r="L1198" s="300" t="s">
        <v>463</v>
      </c>
      <c r="M1198" s="300" t="s">
        <v>464</v>
      </c>
      <c r="N1198" s="304" t="s">
        <v>465</v>
      </c>
    </row>
    <row r="1199" spans="1:14">
      <c r="A1199" s="305">
        <v>1400</v>
      </c>
      <c r="B1199" s="16">
        <v>301</v>
      </c>
      <c r="C1199" s="17" t="s">
        <v>64</v>
      </c>
      <c r="D1199" s="306">
        <v>1067533294</v>
      </c>
      <c r="E1199" s="306">
        <v>1067533294</v>
      </c>
      <c r="F1199" s="17" t="s">
        <v>6199</v>
      </c>
      <c r="G1199" s="16" t="s">
        <v>3597</v>
      </c>
      <c r="H1199" s="35" t="s">
        <v>3598</v>
      </c>
      <c r="I1199" s="16" t="s">
        <v>74</v>
      </c>
      <c r="J1199" s="16" t="s">
        <v>3599</v>
      </c>
      <c r="K1199" s="16" t="s">
        <v>3600</v>
      </c>
      <c r="L1199" s="16" t="s">
        <v>463</v>
      </c>
      <c r="M1199" s="16" t="s">
        <v>3902</v>
      </c>
      <c r="N1199" s="307" t="s">
        <v>465</v>
      </c>
    </row>
    <row r="1200" spans="1:14">
      <c r="A1200" s="299">
        <v>1401</v>
      </c>
      <c r="B1200" s="300">
        <v>301</v>
      </c>
      <c r="C1200" s="301" t="s">
        <v>64</v>
      </c>
      <c r="D1200" s="302">
        <v>1067815694</v>
      </c>
      <c r="E1200" s="302">
        <v>1067815694</v>
      </c>
      <c r="F1200" s="301" t="s">
        <v>6202</v>
      </c>
      <c r="G1200" s="300" t="s">
        <v>3597</v>
      </c>
      <c r="H1200" s="308" t="s">
        <v>3598</v>
      </c>
      <c r="I1200" s="300" t="s">
        <v>74</v>
      </c>
      <c r="J1200" s="300" t="s">
        <v>3599</v>
      </c>
      <c r="K1200" s="300" t="s">
        <v>3600</v>
      </c>
      <c r="L1200" s="300" t="s">
        <v>421</v>
      </c>
      <c r="M1200" s="300" t="s">
        <v>2300</v>
      </c>
      <c r="N1200" s="304" t="s">
        <v>423</v>
      </c>
    </row>
    <row r="1201" spans="1:14">
      <c r="A1201" s="305">
        <v>1402</v>
      </c>
      <c r="B1201" s="16">
        <v>301</v>
      </c>
      <c r="C1201" s="17" t="s">
        <v>64</v>
      </c>
      <c r="D1201" s="306">
        <v>1067908810</v>
      </c>
      <c r="E1201" s="306">
        <v>1067908810</v>
      </c>
      <c r="F1201" s="17" t="s">
        <v>6205</v>
      </c>
      <c r="G1201" s="16" t="s">
        <v>3597</v>
      </c>
      <c r="H1201" s="35" t="s">
        <v>3598</v>
      </c>
      <c r="I1201" s="16" t="s">
        <v>74</v>
      </c>
      <c r="J1201" s="16" t="s">
        <v>3599</v>
      </c>
      <c r="K1201" s="16" t="s">
        <v>3600</v>
      </c>
      <c r="L1201" s="16" t="s">
        <v>190</v>
      </c>
      <c r="M1201" s="16" t="s">
        <v>1085</v>
      </c>
      <c r="N1201" s="307" t="s">
        <v>1086</v>
      </c>
    </row>
    <row r="1202" spans="1:14">
      <c r="A1202" s="299">
        <v>1405</v>
      </c>
      <c r="B1202" s="300">
        <v>301</v>
      </c>
      <c r="C1202" s="301" t="s">
        <v>64</v>
      </c>
      <c r="D1202" s="302">
        <v>1072896442</v>
      </c>
      <c r="E1202" s="302">
        <v>1072896442</v>
      </c>
      <c r="F1202" s="301" t="s">
        <v>6217</v>
      </c>
      <c r="G1202" s="300" t="s">
        <v>3597</v>
      </c>
      <c r="H1202" s="308" t="s">
        <v>3598</v>
      </c>
      <c r="I1202" s="300" t="s">
        <v>74</v>
      </c>
      <c r="J1202" s="300" t="s">
        <v>3599</v>
      </c>
      <c r="K1202" s="300" t="s">
        <v>3600</v>
      </c>
      <c r="L1202" s="300" t="s">
        <v>671</v>
      </c>
      <c r="M1202" s="300" t="s">
        <v>4243</v>
      </c>
      <c r="N1202" s="304" t="s">
        <v>692</v>
      </c>
    </row>
    <row r="1203" spans="1:14">
      <c r="A1203" s="305">
        <v>1406</v>
      </c>
      <c r="B1203" s="16">
        <v>301</v>
      </c>
      <c r="C1203" s="17" t="s">
        <v>64</v>
      </c>
      <c r="D1203" s="306">
        <v>1073679810</v>
      </c>
      <c r="E1203" s="306">
        <v>1073679810</v>
      </c>
      <c r="F1203" s="17" t="s">
        <v>6221</v>
      </c>
      <c r="G1203" s="16" t="s">
        <v>3597</v>
      </c>
      <c r="H1203" s="35" t="s">
        <v>3598</v>
      </c>
      <c r="I1203" s="16" t="s">
        <v>74</v>
      </c>
      <c r="J1203" s="16" t="s">
        <v>3599</v>
      </c>
      <c r="K1203" s="16" t="s">
        <v>3600</v>
      </c>
      <c r="L1203" s="16" t="s">
        <v>76</v>
      </c>
      <c r="M1203" s="16" t="s">
        <v>76</v>
      </c>
      <c r="N1203" s="307" t="s">
        <v>76</v>
      </c>
    </row>
    <row r="1204" spans="1:14">
      <c r="A1204" s="299">
        <v>1407</v>
      </c>
      <c r="B1204" s="300">
        <v>301</v>
      </c>
      <c r="C1204" s="301" t="s">
        <v>64</v>
      </c>
      <c r="D1204" s="302">
        <v>1073681843</v>
      </c>
      <c r="E1204" s="302">
        <v>1073681843</v>
      </c>
      <c r="F1204" s="301" t="s">
        <v>6224</v>
      </c>
      <c r="G1204" s="300" t="s">
        <v>3597</v>
      </c>
      <c r="H1204" s="308" t="s">
        <v>3598</v>
      </c>
      <c r="I1204" s="300" t="s">
        <v>74</v>
      </c>
      <c r="J1204" s="300" t="s">
        <v>3599</v>
      </c>
      <c r="K1204" s="300" t="s">
        <v>3600</v>
      </c>
      <c r="L1204" s="300" t="s">
        <v>76</v>
      </c>
      <c r="M1204" s="300" t="s">
        <v>76</v>
      </c>
      <c r="N1204" s="304" t="s">
        <v>76</v>
      </c>
    </row>
    <row r="1205" spans="1:14">
      <c r="A1205" s="305">
        <v>1408</v>
      </c>
      <c r="B1205" s="16">
        <v>301</v>
      </c>
      <c r="C1205" s="17" t="s">
        <v>64</v>
      </c>
      <c r="D1205" s="306">
        <v>1073682031</v>
      </c>
      <c r="E1205" s="306">
        <v>1073682031</v>
      </c>
      <c r="F1205" s="17" t="s">
        <v>6228</v>
      </c>
      <c r="G1205" s="16" t="s">
        <v>3597</v>
      </c>
      <c r="H1205" s="35" t="s">
        <v>3598</v>
      </c>
      <c r="I1205" s="16" t="s">
        <v>74</v>
      </c>
      <c r="J1205" s="16" t="s">
        <v>3599</v>
      </c>
      <c r="K1205" s="16" t="s">
        <v>3600</v>
      </c>
      <c r="L1205" s="16" t="s">
        <v>76</v>
      </c>
      <c r="M1205" s="16" t="s">
        <v>76</v>
      </c>
      <c r="N1205" s="307" t="s">
        <v>76</v>
      </c>
    </row>
    <row r="1206" spans="1:14">
      <c r="A1206" s="299">
        <v>1409</v>
      </c>
      <c r="B1206" s="300">
        <v>301</v>
      </c>
      <c r="C1206" s="301" t="s">
        <v>112</v>
      </c>
      <c r="D1206" s="302">
        <v>1073997287</v>
      </c>
      <c r="E1206" s="302">
        <v>1073997287</v>
      </c>
      <c r="F1206" s="301" t="s">
        <v>6233</v>
      </c>
      <c r="G1206" s="300" t="s">
        <v>3597</v>
      </c>
      <c r="H1206" s="308" t="s">
        <v>3598</v>
      </c>
      <c r="I1206" s="300" t="s">
        <v>74</v>
      </c>
      <c r="J1206" s="300" t="s">
        <v>3599</v>
      </c>
      <c r="K1206" s="300" t="s">
        <v>3600</v>
      </c>
      <c r="L1206" s="300" t="s">
        <v>339</v>
      </c>
      <c r="M1206" s="300" t="s">
        <v>3825</v>
      </c>
      <c r="N1206" s="304" t="s">
        <v>341</v>
      </c>
    </row>
    <row r="1207" spans="1:14">
      <c r="A1207" s="305">
        <v>1410</v>
      </c>
      <c r="B1207" s="16">
        <v>301</v>
      </c>
      <c r="C1207" s="17" t="s">
        <v>64</v>
      </c>
      <c r="D1207" s="306">
        <v>1074576488</v>
      </c>
      <c r="E1207" s="306">
        <v>1074576488</v>
      </c>
      <c r="F1207" s="17" t="s">
        <v>6236</v>
      </c>
      <c r="G1207" s="16" t="s">
        <v>3597</v>
      </c>
      <c r="H1207" s="35" t="s">
        <v>3598</v>
      </c>
      <c r="I1207" s="16" t="s">
        <v>74</v>
      </c>
      <c r="J1207" s="16" t="s">
        <v>3599</v>
      </c>
      <c r="K1207" s="16" t="s">
        <v>3600</v>
      </c>
      <c r="L1207" s="16" t="s">
        <v>478</v>
      </c>
      <c r="M1207" s="16" t="s">
        <v>3976</v>
      </c>
      <c r="N1207" s="307" t="s">
        <v>480</v>
      </c>
    </row>
    <row r="1208" spans="1:14">
      <c r="A1208" s="299">
        <v>1411</v>
      </c>
      <c r="B1208" s="300">
        <v>301</v>
      </c>
      <c r="C1208" s="301" t="s">
        <v>64</v>
      </c>
      <c r="D1208" s="302">
        <v>1075088520</v>
      </c>
      <c r="E1208" s="302">
        <v>1075088520</v>
      </c>
      <c r="F1208" s="301" t="s">
        <v>6240</v>
      </c>
      <c r="G1208" s="300" t="s">
        <v>3597</v>
      </c>
      <c r="H1208" s="308" t="s">
        <v>3598</v>
      </c>
      <c r="I1208" s="300" t="s">
        <v>74</v>
      </c>
      <c r="J1208" s="300" t="s">
        <v>3599</v>
      </c>
      <c r="K1208" s="300" t="s">
        <v>3600</v>
      </c>
      <c r="L1208" s="300" t="s">
        <v>339</v>
      </c>
      <c r="M1208" s="300" t="s">
        <v>4188</v>
      </c>
      <c r="N1208" s="304" t="s">
        <v>341</v>
      </c>
    </row>
    <row r="1209" spans="1:14">
      <c r="A1209" s="305">
        <v>1412</v>
      </c>
      <c r="B1209" s="16">
        <v>301</v>
      </c>
      <c r="C1209" s="17" t="s">
        <v>64</v>
      </c>
      <c r="D1209" s="306">
        <v>1075218887</v>
      </c>
      <c r="E1209" s="306">
        <v>1075218887</v>
      </c>
      <c r="F1209" s="17" t="s">
        <v>6244</v>
      </c>
      <c r="G1209" s="16" t="s">
        <v>3597</v>
      </c>
      <c r="H1209" s="35" t="s">
        <v>3598</v>
      </c>
      <c r="I1209" s="16" t="s">
        <v>74</v>
      </c>
      <c r="J1209" s="16" t="s">
        <v>3599</v>
      </c>
      <c r="K1209" s="16" t="s">
        <v>3600</v>
      </c>
      <c r="L1209" s="16" t="s">
        <v>1359</v>
      </c>
      <c r="M1209" s="16" t="s">
        <v>3752</v>
      </c>
      <c r="N1209" s="307" t="s">
        <v>1361</v>
      </c>
    </row>
    <row r="1210" spans="1:14">
      <c r="A1210" s="299">
        <v>1413</v>
      </c>
      <c r="B1210" s="300">
        <v>301</v>
      </c>
      <c r="C1210" s="301" t="s">
        <v>64</v>
      </c>
      <c r="D1210" s="302">
        <v>1075243460</v>
      </c>
      <c r="E1210" s="302">
        <v>1075243460</v>
      </c>
      <c r="F1210" s="301" t="s">
        <v>6247</v>
      </c>
      <c r="G1210" s="300" t="s">
        <v>3597</v>
      </c>
      <c r="H1210" s="308" t="s">
        <v>3598</v>
      </c>
      <c r="I1210" s="300" t="s">
        <v>74</v>
      </c>
      <c r="J1210" s="300" t="s">
        <v>3599</v>
      </c>
      <c r="K1210" s="300" t="s">
        <v>3600</v>
      </c>
      <c r="L1210" s="300" t="s">
        <v>1359</v>
      </c>
      <c r="M1210" s="300" t="s">
        <v>1950</v>
      </c>
      <c r="N1210" s="304" t="s">
        <v>1951</v>
      </c>
    </row>
    <row r="1211" spans="1:14">
      <c r="A1211" s="305">
        <v>1414</v>
      </c>
      <c r="B1211" s="16">
        <v>301</v>
      </c>
      <c r="C1211" s="17" t="s">
        <v>64</v>
      </c>
      <c r="D1211" s="306">
        <v>1075244394</v>
      </c>
      <c r="E1211" s="306">
        <v>1075244394</v>
      </c>
      <c r="F1211" s="17" t="s">
        <v>6250</v>
      </c>
      <c r="G1211" s="16" t="s">
        <v>3597</v>
      </c>
      <c r="H1211" s="35" t="s">
        <v>3598</v>
      </c>
      <c r="I1211" s="16" t="s">
        <v>74</v>
      </c>
      <c r="J1211" s="16" t="s">
        <v>3599</v>
      </c>
      <c r="K1211" s="16" t="s">
        <v>3600</v>
      </c>
      <c r="L1211" s="16" t="s">
        <v>478</v>
      </c>
      <c r="M1211" s="16" t="s">
        <v>771</v>
      </c>
      <c r="N1211" s="307" t="s">
        <v>772</v>
      </c>
    </row>
    <row r="1212" spans="1:14">
      <c r="A1212" s="299">
        <v>1415</v>
      </c>
      <c r="B1212" s="300">
        <v>301</v>
      </c>
      <c r="C1212" s="301" t="s">
        <v>64</v>
      </c>
      <c r="D1212" s="302">
        <v>1075267440</v>
      </c>
      <c r="E1212" s="302">
        <v>1075267440</v>
      </c>
      <c r="F1212" s="301" t="s">
        <v>6255</v>
      </c>
      <c r="G1212" s="300" t="s">
        <v>3597</v>
      </c>
      <c r="H1212" s="308" t="s">
        <v>3598</v>
      </c>
      <c r="I1212" s="300" t="s">
        <v>74</v>
      </c>
      <c r="J1212" s="300" t="s">
        <v>3599</v>
      </c>
      <c r="K1212" s="300" t="s">
        <v>3600</v>
      </c>
      <c r="L1212" s="300" t="s">
        <v>463</v>
      </c>
      <c r="M1212" s="300" t="s">
        <v>6256</v>
      </c>
      <c r="N1212" s="304" t="s">
        <v>465</v>
      </c>
    </row>
    <row r="1213" spans="1:14">
      <c r="A1213" s="305">
        <v>1416</v>
      </c>
      <c r="B1213" s="16">
        <v>301</v>
      </c>
      <c r="C1213" s="17" t="s">
        <v>64</v>
      </c>
      <c r="D1213" s="306">
        <v>1004965655</v>
      </c>
      <c r="E1213" s="306">
        <v>1004965655</v>
      </c>
      <c r="F1213" s="17" t="s">
        <v>6261</v>
      </c>
      <c r="G1213" s="16" t="s">
        <v>3597</v>
      </c>
      <c r="H1213" s="35" t="s">
        <v>3598</v>
      </c>
      <c r="I1213" s="16" t="s">
        <v>74</v>
      </c>
      <c r="J1213" s="16" t="s">
        <v>3599</v>
      </c>
      <c r="K1213" s="16" t="s">
        <v>3600</v>
      </c>
      <c r="L1213" s="16" t="s">
        <v>339</v>
      </c>
      <c r="M1213" s="16" t="s">
        <v>3825</v>
      </c>
      <c r="N1213" s="307" t="s">
        <v>341</v>
      </c>
    </row>
    <row r="1214" spans="1:14">
      <c r="A1214" s="299">
        <v>1418</v>
      </c>
      <c r="B1214" s="300">
        <v>301</v>
      </c>
      <c r="C1214" s="301" t="s">
        <v>112</v>
      </c>
      <c r="D1214" s="302">
        <v>1003373969</v>
      </c>
      <c r="E1214" s="302">
        <v>1003373969</v>
      </c>
      <c r="F1214" s="301" t="s">
        <v>6264</v>
      </c>
      <c r="G1214" s="300" t="s">
        <v>3597</v>
      </c>
      <c r="H1214" s="308" t="s">
        <v>3598</v>
      </c>
      <c r="I1214" s="300" t="s">
        <v>74</v>
      </c>
      <c r="J1214" s="300" t="s">
        <v>3599</v>
      </c>
      <c r="K1214" s="300" t="s">
        <v>3600</v>
      </c>
      <c r="L1214" s="300" t="s">
        <v>339</v>
      </c>
      <c r="M1214" s="300" t="s">
        <v>3825</v>
      </c>
      <c r="N1214" s="304" t="s">
        <v>341</v>
      </c>
    </row>
    <row r="1215" spans="1:14">
      <c r="A1215" s="305">
        <v>1419</v>
      </c>
      <c r="B1215" s="16">
        <v>301</v>
      </c>
      <c r="C1215" s="17" t="s">
        <v>64</v>
      </c>
      <c r="D1215" s="306">
        <v>1077464308</v>
      </c>
      <c r="E1215" s="306">
        <v>1077464308</v>
      </c>
      <c r="F1215" s="17" t="s">
        <v>6267</v>
      </c>
      <c r="G1215" s="16" t="s">
        <v>3597</v>
      </c>
      <c r="H1215" s="35" t="s">
        <v>3598</v>
      </c>
      <c r="I1215" s="16" t="s">
        <v>74</v>
      </c>
      <c r="J1215" s="16" t="s">
        <v>3599</v>
      </c>
      <c r="K1215" s="16" t="s">
        <v>3600</v>
      </c>
      <c r="L1215" s="16" t="s">
        <v>339</v>
      </c>
      <c r="M1215" s="16" t="s">
        <v>340</v>
      </c>
      <c r="N1215" s="307" t="s">
        <v>341</v>
      </c>
    </row>
    <row r="1216" spans="1:14">
      <c r="A1216" s="299">
        <v>1420</v>
      </c>
      <c r="B1216" s="300">
        <v>301</v>
      </c>
      <c r="C1216" s="301" t="s">
        <v>112</v>
      </c>
      <c r="D1216" s="302">
        <v>1077467027</v>
      </c>
      <c r="E1216" s="302">
        <v>1077467027</v>
      </c>
      <c r="F1216" s="301" t="s">
        <v>6270</v>
      </c>
      <c r="G1216" s="300" t="s">
        <v>3597</v>
      </c>
      <c r="H1216" s="308" t="s">
        <v>3598</v>
      </c>
      <c r="I1216" s="300" t="s">
        <v>74</v>
      </c>
      <c r="J1216" s="300" t="s">
        <v>3599</v>
      </c>
      <c r="K1216" s="300" t="s">
        <v>3600</v>
      </c>
      <c r="L1216" s="300" t="s">
        <v>339</v>
      </c>
      <c r="M1216" s="300" t="s">
        <v>3947</v>
      </c>
      <c r="N1216" s="304" t="s">
        <v>3948</v>
      </c>
    </row>
    <row r="1217" spans="1:14">
      <c r="A1217" s="305">
        <v>1421</v>
      </c>
      <c r="B1217" s="16">
        <v>301</v>
      </c>
      <c r="C1217" s="17" t="s">
        <v>112</v>
      </c>
      <c r="D1217" s="306">
        <v>1077468444</v>
      </c>
      <c r="E1217" s="306">
        <v>1077468444</v>
      </c>
      <c r="F1217" s="17" t="s">
        <v>6273</v>
      </c>
      <c r="G1217" s="16" t="s">
        <v>3597</v>
      </c>
      <c r="H1217" s="35" t="s">
        <v>3598</v>
      </c>
      <c r="I1217" s="16" t="s">
        <v>74</v>
      </c>
      <c r="J1217" s="16" t="s">
        <v>3599</v>
      </c>
      <c r="K1217" s="16" t="s">
        <v>3600</v>
      </c>
      <c r="L1217" s="16" t="s">
        <v>433</v>
      </c>
      <c r="M1217" s="16" t="s">
        <v>434</v>
      </c>
      <c r="N1217" s="307" t="s">
        <v>435</v>
      </c>
    </row>
    <row r="1218" spans="1:14">
      <c r="A1218" s="299">
        <v>1422</v>
      </c>
      <c r="B1218" s="300">
        <v>301</v>
      </c>
      <c r="C1218" s="301" t="s">
        <v>64</v>
      </c>
      <c r="D1218" s="302">
        <v>1099366601</v>
      </c>
      <c r="E1218" s="302">
        <v>1099366601</v>
      </c>
      <c r="F1218" s="301" t="s">
        <v>6276</v>
      </c>
      <c r="G1218" s="300" t="s">
        <v>3597</v>
      </c>
      <c r="H1218" s="308" t="s">
        <v>3598</v>
      </c>
      <c r="I1218" s="300" t="s">
        <v>74</v>
      </c>
      <c r="J1218" s="300" t="s">
        <v>3599</v>
      </c>
      <c r="K1218" s="300" t="s">
        <v>3600</v>
      </c>
      <c r="L1218" s="300" t="s">
        <v>145</v>
      </c>
      <c r="M1218" s="300" t="s">
        <v>1314</v>
      </c>
      <c r="N1218" s="304" t="s">
        <v>559</v>
      </c>
    </row>
    <row r="1219" spans="1:14">
      <c r="A1219" s="305">
        <v>1423</v>
      </c>
      <c r="B1219" s="16">
        <v>301</v>
      </c>
      <c r="C1219" s="17" t="s">
        <v>64</v>
      </c>
      <c r="D1219" s="306">
        <v>1077870356</v>
      </c>
      <c r="E1219" s="306">
        <v>1077870356</v>
      </c>
      <c r="F1219" s="17" t="s">
        <v>6281</v>
      </c>
      <c r="G1219" s="16" t="s">
        <v>3597</v>
      </c>
      <c r="H1219" s="35" t="s">
        <v>3598</v>
      </c>
      <c r="I1219" s="16" t="s">
        <v>74</v>
      </c>
      <c r="J1219" s="16" t="s">
        <v>3599</v>
      </c>
      <c r="K1219" s="16" t="s">
        <v>3600</v>
      </c>
      <c r="L1219" s="16" t="s">
        <v>478</v>
      </c>
      <c r="M1219" s="16" t="s">
        <v>771</v>
      </c>
      <c r="N1219" s="307" t="s">
        <v>772</v>
      </c>
    </row>
    <row r="1220" spans="1:14">
      <c r="A1220" s="299">
        <v>1424</v>
      </c>
      <c r="B1220" s="300">
        <v>301</v>
      </c>
      <c r="C1220" s="301" t="s">
        <v>64</v>
      </c>
      <c r="D1220" s="302">
        <v>1077940155</v>
      </c>
      <c r="E1220" s="302">
        <v>1077940155</v>
      </c>
      <c r="F1220" s="301" t="s">
        <v>6284</v>
      </c>
      <c r="G1220" s="300" t="s">
        <v>3597</v>
      </c>
      <c r="H1220" s="308" t="s">
        <v>3598</v>
      </c>
      <c r="I1220" s="300" t="s">
        <v>74</v>
      </c>
      <c r="J1220" s="300" t="s">
        <v>3599</v>
      </c>
      <c r="K1220" s="300" t="s">
        <v>3600</v>
      </c>
      <c r="L1220" s="300" t="s">
        <v>76</v>
      </c>
      <c r="M1220" s="300" t="s">
        <v>76</v>
      </c>
      <c r="N1220" s="304" t="s">
        <v>76</v>
      </c>
    </row>
    <row r="1221" spans="1:14">
      <c r="A1221" s="305">
        <v>1425</v>
      </c>
      <c r="B1221" s="16">
        <v>301</v>
      </c>
      <c r="C1221" s="17" t="s">
        <v>64</v>
      </c>
      <c r="D1221" s="306">
        <v>1079172143</v>
      </c>
      <c r="E1221" s="306">
        <v>1079172143</v>
      </c>
      <c r="F1221" s="17" t="s">
        <v>6287</v>
      </c>
      <c r="G1221" s="16" t="s">
        <v>3597</v>
      </c>
      <c r="H1221" s="35" t="s">
        <v>3598</v>
      </c>
      <c r="I1221" s="16" t="s">
        <v>74</v>
      </c>
      <c r="J1221" s="16" t="s">
        <v>3599</v>
      </c>
      <c r="K1221" s="16" t="s">
        <v>3600</v>
      </c>
      <c r="L1221" s="16" t="s">
        <v>1359</v>
      </c>
      <c r="M1221" s="16" t="s">
        <v>4337</v>
      </c>
      <c r="N1221" s="307" t="s">
        <v>1951</v>
      </c>
    </row>
    <row r="1222" spans="1:14">
      <c r="A1222" s="299">
        <v>1427</v>
      </c>
      <c r="B1222" s="300">
        <v>301</v>
      </c>
      <c r="C1222" s="301" t="s">
        <v>64</v>
      </c>
      <c r="D1222" s="302">
        <v>1081809944</v>
      </c>
      <c r="E1222" s="302">
        <v>1081809944</v>
      </c>
      <c r="F1222" s="301" t="s">
        <v>6290</v>
      </c>
      <c r="G1222" s="300" t="s">
        <v>3597</v>
      </c>
      <c r="H1222" s="308" t="s">
        <v>3598</v>
      </c>
      <c r="I1222" s="300" t="s">
        <v>74</v>
      </c>
      <c r="J1222" s="300" t="s">
        <v>3599</v>
      </c>
      <c r="K1222" s="300" t="s">
        <v>3600</v>
      </c>
      <c r="L1222" s="300" t="s">
        <v>421</v>
      </c>
      <c r="M1222" s="300" t="s">
        <v>2300</v>
      </c>
      <c r="N1222" s="304" t="s">
        <v>423</v>
      </c>
    </row>
    <row r="1223" spans="1:14">
      <c r="A1223" s="305">
        <v>1428</v>
      </c>
      <c r="B1223" s="16">
        <v>301</v>
      </c>
      <c r="C1223" s="17" t="s">
        <v>64</v>
      </c>
      <c r="D1223" s="306">
        <v>1082244911</v>
      </c>
      <c r="E1223" s="306">
        <v>1082244911</v>
      </c>
      <c r="F1223" s="17" t="s">
        <v>6294</v>
      </c>
      <c r="G1223" s="16" t="s">
        <v>3597</v>
      </c>
      <c r="H1223" s="35" t="s">
        <v>3598</v>
      </c>
      <c r="I1223" s="16" t="s">
        <v>74</v>
      </c>
      <c r="J1223" s="16" t="s">
        <v>3599</v>
      </c>
      <c r="K1223" s="16" t="s">
        <v>3600</v>
      </c>
      <c r="L1223" s="16" t="s">
        <v>421</v>
      </c>
      <c r="M1223" s="16" t="s">
        <v>2300</v>
      </c>
      <c r="N1223" s="307" t="s">
        <v>423</v>
      </c>
    </row>
    <row r="1224" spans="1:14">
      <c r="A1224" s="299">
        <v>1429</v>
      </c>
      <c r="B1224" s="300">
        <v>301</v>
      </c>
      <c r="C1224" s="301" t="s">
        <v>64</v>
      </c>
      <c r="D1224" s="302">
        <v>1083879639</v>
      </c>
      <c r="E1224" s="302">
        <v>1083879639</v>
      </c>
      <c r="F1224" s="301" t="s">
        <v>6297</v>
      </c>
      <c r="G1224" s="300" t="s">
        <v>3597</v>
      </c>
      <c r="H1224" s="308" t="s">
        <v>3598</v>
      </c>
      <c r="I1224" s="300" t="s">
        <v>74</v>
      </c>
      <c r="J1224" s="300" t="s">
        <v>3599</v>
      </c>
      <c r="K1224" s="300" t="s">
        <v>3600</v>
      </c>
      <c r="L1224" s="300" t="s">
        <v>1359</v>
      </c>
      <c r="M1224" s="300" t="s">
        <v>4352</v>
      </c>
      <c r="N1224" s="304" t="s">
        <v>1951</v>
      </c>
    </row>
    <row r="1225" spans="1:14">
      <c r="A1225" s="305">
        <v>1431</v>
      </c>
      <c r="B1225" s="16">
        <v>301</v>
      </c>
      <c r="C1225" s="17" t="s">
        <v>64</v>
      </c>
      <c r="D1225" s="306">
        <v>1085634177</v>
      </c>
      <c r="E1225" s="306">
        <v>1085634177</v>
      </c>
      <c r="F1225" s="17" t="s">
        <v>6300</v>
      </c>
      <c r="G1225" s="16" t="s">
        <v>3597</v>
      </c>
      <c r="H1225" s="35" t="s">
        <v>3598</v>
      </c>
      <c r="I1225" s="16" t="s">
        <v>74</v>
      </c>
      <c r="J1225" s="16" t="s">
        <v>3599</v>
      </c>
      <c r="K1225" s="16" t="s">
        <v>3600</v>
      </c>
      <c r="L1225" s="16" t="s">
        <v>433</v>
      </c>
      <c r="M1225" s="16" t="s">
        <v>434</v>
      </c>
      <c r="N1225" s="307" t="s">
        <v>435</v>
      </c>
    </row>
    <row r="1226" spans="1:14">
      <c r="A1226" s="299">
        <v>1432</v>
      </c>
      <c r="B1226" s="300">
        <v>301</v>
      </c>
      <c r="C1226" s="301" t="s">
        <v>64</v>
      </c>
      <c r="D1226" s="302">
        <v>1086193010</v>
      </c>
      <c r="E1226" s="302">
        <v>1086193010</v>
      </c>
      <c r="F1226" s="301" t="s">
        <v>6303</v>
      </c>
      <c r="G1226" s="300" t="s">
        <v>3597</v>
      </c>
      <c r="H1226" s="308" t="s">
        <v>3598</v>
      </c>
      <c r="I1226" s="300" t="s">
        <v>74</v>
      </c>
      <c r="J1226" s="300" t="s">
        <v>3599</v>
      </c>
      <c r="K1226" s="300" t="s">
        <v>3600</v>
      </c>
      <c r="L1226" s="300" t="s">
        <v>463</v>
      </c>
      <c r="M1226" s="300" t="s">
        <v>3709</v>
      </c>
      <c r="N1226" s="304" t="s">
        <v>465</v>
      </c>
    </row>
    <row r="1227" spans="1:14">
      <c r="A1227" s="305">
        <v>1433</v>
      </c>
      <c r="B1227" s="16">
        <v>301</v>
      </c>
      <c r="C1227" s="17" t="s">
        <v>112</v>
      </c>
      <c r="D1227" s="306">
        <v>1087196351</v>
      </c>
      <c r="E1227" s="306">
        <v>1087196351</v>
      </c>
      <c r="F1227" s="17" t="s">
        <v>6306</v>
      </c>
      <c r="G1227" s="16" t="s">
        <v>3597</v>
      </c>
      <c r="H1227" s="35" t="s">
        <v>3598</v>
      </c>
      <c r="I1227" s="16" t="s">
        <v>74</v>
      </c>
      <c r="J1227" s="16" t="s">
        <v>3599</v>
      </c>
      <c r="K1227" s="16" t="s">
        <v>3600</v>
      </c>
      <c r="L1227" s="16" t="s">
        <v>76</v>
      </c>
      <c r="M1227" s="16" t="s">
        <v>76</v>
      </c>
      <c r="N1227" s="307" t="s">
        <v>76</v>
      </c>
    </row>
    <row r="1228" spans="1:14">
      <c r="A1228" s="299">
        <v>1434</v>
      </c>
      <c r="B1228" s="300">
        <v>301</v>
      </c>
      <c r="C1228" s="301" t="s">
        <v>64</v>
      </c>
      <c r="D1228" s="302">
        <v>1088345718</v>
      </c>
      <c r="E1228" s="302">
        <v>1088345718</v>
      </c>
      <c r="F1228" s="301" t="s">
        <v>6310</v>
      </c>
      <c r="G1228" s="300" t="s">
        <v>3597</v>
      </c>
      <c r="H1228" s="308" t="s">
        <v>3598</v>
      </c>
      <c r="I1228" s="300" t="s">
        <v>74</v>
      </c>
      <c r="J1228" s="300" t="s">
        <v>3599</v>
      </c>
      <c r="K1228" s="300" t="s">
        <v>3600</v>
      </c>
      <c r="L1228" s="300" t="s">
        <v>433</v>
      </c>
      <c r="M1228" s="300" t="s">
        <v>496</v>
      </c>
      <c r="N1228" s="304" t="s">
        <v>497</v>
      </c>
    </row>
    <row r="1229" spans="1:14">
      <c r="A1229" s="305">
        <v>1435</v>
      </c>
      <c r="B1229" s="16">
        <v>301</v>
      </c>
      <c r="C1229" s="17" t="s">
        <v>64</v>
      </c>
      <c r="D1229" s="306">
        <v>1088944422</v>
      </c>
      <c r="E1229" s="306">
        <v>1088944422</v>
      </c>
      <c r="F1229" s="17" t="s">
        <v>6313</v>
      </c>
      <c r="G1229" s="16" t="s">
        <v>3597</v>
      </c>
      <c r="H1229" s="35" t="s">
        <v>3598</v>
      </c>
      <c r="I1229" s="16" t="s">
        <v>74</v>
      </c>
      <c r="J1229" s="16" t="s">
        <v>3599</v>
      </c>
      <c r="K1229" s="16" t="s">
        <v>3600</v>
      </c>
      <c r="L1229" s="16" t="s">
        <v>463</v>
      </c>
      <c r="M1229" s="16" t="s">
        <v>464</v>
      </c>
      <c r="N1229" s="307" t="s">
        <v>465</v>
      </c>
    </row>
    <row r="1230" spans="1:14">
      <c r="A1230" s="299">
        <v>1436</v>
      </c>
      <c r="B1230" s="300">
        <v>301</v>
      </c>
      <c r="C1230" s="301" t="s">
        <v>64</v>
      </c>
      <c r="D1230" s="302">
        <v>1089512825</v>
      </c>
      <c r="E1230" s="302">
        <v>1089512825</v>
      </c>
      <c r="F1230" s="301" t="s">
        <v>6316</v>
      </c>
      <c r="G1230" s="300" t="s">
        <v>3597</v>
      </c>
      <c r="H1230" s="308" t="s">
        <v>3598</v>
      </c>
      <c r="I1230" s="300" t="s">
        <v>74</v>
      </c>
      <c r="J1230" s="300" t="s">
        <v>3599</v>
      </c>
      <c r="K1230" s="300" t="s">
        <v>3600</v>
      </c>
      <c r="L1230" s="300" t="s">
        <v>463</v>
      </c>
      <c r="M1230" s="300" t="s">
        <v>3709</v>
      </c>
      <c r="N1230" s="304" t="s">
        <v>465</v>
      </c>
    </row>
    <row r="1231" spans="1:14">
      <c r="A1231" s="305">
        <v>1437</v>
      </c>
      <c r="B1231" s="16">
        <v>301</v>
      </c>
      <c r="C1231" s="17" t="s">
        <v>64</v>
      </c>
      <c r="D1231" s="306">
        <v>1089745256</v>
      </c>
      <c r="E1231" s="306">
        <v>1089745256</v>
      </c>
      <c r="F1231" s="17" t="s">
        <v>6320</v>
      </c>
      <c r="G1231" s="16" t="s">
        <v>3597</v>
      </c>
      <c r="H1231" s="35" t="s">
        <v>3598</v>
      </c>
      <c r="I1231" s="16" t="s">
        <v>74</v>
      </c>
      <c r="J1231" s="16" t="s">
        <v>3599</v>
      </c>
      <c r="K1231" s="16" t="s">
        <v>3600</v>
      </c>
      <c r="L1231" s="16" t="s">
        <v>463</v>
      </c>
      <c r="M1231" s="16" t="s">
        <v>464</v>
      </c>
      <c r="N1231" s="307" t="s">
        <v>465</v>
      </c>
    </row>
    <row r="1232" spans="1:14">
      <c r="A1232" s="299">
        <v>1438</v>
      </c>
      <c r="B1232" s="300">
        <v>301</v>
      </c>
      <c r="C1232" s="301" t="s">
        <v>64</v>
      </c>
      <c r="D1232" s="302">
        <v>1090177365</v>
      </c>
      <c r="E1232" s="302">
        <v>1090177365</v>
      </c>
      <c r="F1232" s="301" t="s">
        <v>6325</v>
      </c>
      <c r="G1232" s="300" t="s">
        <v>3597</v>
      </c>
      <c r="H1232" s="308" t="s">
        <v>3598</v>
      </c>
      <c r="I1232" s="300" t="s">
        <v>74</v>
      </c>
      <c r="J1232" s="300" t="s">
        <v>3599</v>
      </c>
      <c r="K1232" s="300" t="s">
        <v>3600</v>
      </c>
      <c r="L1232" s="300" t="s">
        <v>145</v>
      </c>
      <c r="M1232" s="300" t="s">
        <v>5853</v>
      </c>
      <c r="N1232" s="304" t="s">
        <v>147</v>
      </c>
    </row>
    <row r="1233" spans="1:14">
      <c r="A1233" s="305">
        <v>1439</v>
      </c>
      <c r="B1233" s="16">
        <v>301</v>
      </c>
      <c r="C1233" s="17" t="s">
        <v>64</v>
      </c>
      <c r="D1233" s="306">
        <v>1090364482</v>
      </c>
      <c r="E1233" s="306">
        <v>1090364482</v>
      </c>
      <c r="F1233" s="17" t="s">
        <v>6331</v>
      </c>
      <c r="G1233" s="16" t="s">
        <v>3597</v>
      </c>
      <c r="H1233" s="35" t="s">
        <v>3598</v>
      </c>
      <c r="I1233" s="16" t="s">
        <v>74</v>
      </c>
      <c r="J1233" s="16" t="s">
        <v>3599</v>
      </c>
      <c r="K1233" s="16" t="s">
        <v>3600</v>
      </c>
      <c r="L1233" s="16" t="s">
        <v>145</v>
      </c>
      <c r="M1233" s="16" t="s">
        <v>3668</v>
      </c>
      <c r="N1233" s="307" t="s">
        <v>147</v>
      </c>
    </row>
    <row r="1234" spans="1:14">
      <c r="A1234" s="299">
        <v>1440</v>
      </c>
      <c r="B1234" s="300">
        <v>301</v>
      </c>
      <c r="C1234" s="301" t="s">
        <v>64</v>
      </c>
      <c r="D1234" s="302">
        <v>1090376615</v>
      </c>
      <c r="E1234" s="302">
        <v>1090376615</v>
      </c>
      <c r="F1234" s="301" t="s">
        <v>6336</v>
      </c>
      <c r="G1234" s="300" t="s">
        <v>3597</v>
      </c>
      <c r="H1234" s="308" t="s">
        <v>3598</v>
      </c>
      <c r="I1234" s="300" t="s">
        <v>74</v>
      </c>
      <c r="J1234" s="300" t="s">
        <v>3599</v>
      </c>
      <c r="K1234" s="300" t="s">
        <v>3600</v>
      </c>
      <c r="L1234" s="300" t="s">
        <v>421</v>
      </c>
      <c r="M1234" s="300" t="s">
        <v>3649</v>
      </c>
      <c r="N1234" s="304" t="s">
        <v>545</v>
      </c>
    </row>
    <row r="1235" spans="1:14">
      <c r="A1235" s="305">
        <v>1441</v>
      </c>
      <c r="B1235" s="16">
        <v>301</v>
      </c>
      <c r="C1235" s="17" t="s">
        <v>64</v>
      </c>
      <c r="D1235" s="306">
        <v>1236438185</v>
      </c>
      <c r="E1235" s="306">
        <v>1236438185</v>
      </c>
      <c r="F1235" s="17" t="s">
        <v>6339</v>
      </c>
      <c r="G1235" s="16" t="s">
        <v>3597</v>
      </c>
      <c r="H1235" s="35" t="s">
        <v>3598</v>
      </c>
      <c r="I1235" s="16" t="s">
        <v>74</v>
      </c>
      <c r="J1235" s="16" t="s">
        <v>3599</v>
      </c>
      <c r="K1235" s="16" t="s">
        <v>3600</v>
      </c>
      <c r="L1235" s="16" t="s">
        <v>339</v>
      </c>
      <c r="M1235" s="16" t="s">
        <v>4188</v>
      </c>
      <c r="N1235" s="307" t="s">
        <v>341</v>
      </c>
    </row>
    <row r="1236" spans="1:14">
      <c r="A1236" s="299">
        <v>1442</v>
      </c>
      <c r="B1236" s="300">
        <v>301</v>
      </c>
      <c r="C1236" s="301" t="s">
        <v>64</v>
      </c>
      <c r="D1236" s="302">
        <v>1090507967</v>
      </c>
      <c r="E1236" s="302">
        <v>1090507967</v>
      </c>
      <c r="F1236" s="301" t="s">
        <v>6344</v>
      </c>
      <c r="G1236" s="300" t="s">
        <v>3597</v>
      </c>
      <c r="H1236" s="308" t="s">
        <v>3598</v>
      </c>
      <c r="I1236" s="300" t="s">
        <v>74</v>
      </c>
      <c r="J1236" s="300" t="s">
        <v>3599</v>
      </c>
      <c r="K1236" s="300" t="s">
        <v>3600</v>
      </c>
      <c r="L1236" s="300" t="s">
        <v>76</v>
      </c>
      <c r="M1236" s="300" t="s">
        <v>76</v>
      </c>
      <c r="N1236" s="304" t="s">
        <v>76</v>
      </c>
    </row>
    <row r="1237" spans="1:14">
      <c r="A1237" s="305">
        <v>1443</v>
      </c>
      <c r="B1237" s="16">
        <v>301</v>
      </c>
      <c r="C1237" s="17" t="s">
        <v>112</v>
      </c>
      <c r="D1237" s="306">
        <v>1236438209</v>
      </c>
      <c r="E1237" s="306">
        <v>1236438209</v>
      </c>
      <c r="F1237" s="17" t="s">
        <v>6347</v>
      </c>
      <c r="G1237" s="16" t="s">
        <v>3597</v>
      </c>
      <c r="H1237" s="35" t="s">
        <v>3598</v>
      </c>
      <c r="I1237" s="16" t="s">
        <v>74</v>
      </c>
      <c r="J1237" s="16" t="s">
        <v>3599</v>
      </c>
      <c r="K1237" s="16" t="s">
        <v>3600</v>
      </c>
      <c r="L1237" s="16" t="s">
        <v>339</v>
      </c>
      <c r="M1237" s="16" t="s">
        <v>340</v>
      </c>
      <c r="N1237" s="307" t="s">
        <v>341</v>
      </c>
    </row>
    <row r="1238" spans="1:14">
      <c r="A1238" s="299">
        <v>1444</v>
      </c>
      <c r="B1238" s="300">
        <v>301</v>
      </c>
      <c r="C1238" s="301" t="s">
        <v>64</v>
      </c>
      <c r="D1238" s="302">
        <v>1091072176</v>
      </c>
      <c r="E1238" s="302">
        <v>1091072176</v>
      </c>
      <c r="F1238" s="301" t="s">
        <v>6352</v>
      </c>
      <c r="G1238" s="300" t="s">
        <v>3597</v>
      </c>
      <c r="H1238" s="308" t="s">
        <v>3598</v>
      </c>
      <c r="I1238" s="300" t="s">
        <v>74</v>
      </c>
      <c r="J1238" s="300" t="s">
        <v>3599</v>
      </c>
      <c r="K1238" s="300" t="s">
        <v>3600</v>
      </c>
      <c r="L1238" s="300" t="s">
        <v>76</v>
      </c>
      <c r="M1238" s="300" t="s">
        <v>76</v>
      </c>
      <c r="N1238" s="304" t="s">
        <v>76</v>
      </c>
    </row>
    <row r="1239" spans="1:14">
      <c r="A1239" s="305">
        <v>1446</v>
      </c>
      <c r="B1239" s="16">
        <v>301</v>
      </c>
      <c r="C1239" s="17" t="s">
        <v>64</v>
      </c>
      <c r="D1239" s="306">
        <v>1091075770</v>
      </c>
      <c r="E1239" s="306">
        <v>1091075770</v>
      </c>
      <c r="F1239" s="17" t="s">
        <v>6356</v>
      </c>
      <c r="G1239" s="16" t="s">
        <v>3597</v>
      </c>
      <c r="H1239" s="35" t="s">
        <v>3598</v>
      </c>
      <c r="I1239" s="16" t="s">
        <v>74</v>
      </c>
      <c r="J1239" s="16" t="s">
        <v>3599</v>
      </c>
      <c r="K1239" s="16" t="s">
        <v>3600</v>
      </c>
      <c r="L1239" s="16" t="s">
        <v>76</v>
      </c>
      <c r="M1239" s="16" t="s">
        <v>76</v>
      </c>
      <c r="N1239" s="307" t="s">
        <v>76</v>
      </c>
    </row>
    <row r="1240" spans="1:14">
      <c r="A1240" s="299">
        <v>1447</v>
      </c>
      <c r="B1240" s="300">
        <v>301</v>
      </c>
      <c r="C1240" s="301" t="s">
        <v>64</v>
      </c>
      <c r="D1240" s="302">
        <v>1045433875</v>
      </c>
      <c r="E1240" s="302">
        <v>1045433875</v>
      </c>
      <c r="F1240" s="301" t="s">
        <v>6360</v>
      </c>
      <c r="G1240" s="300" t="s">
        <v>3597</v>
      </c>
      <c r="H1240" s="308" t="s">
        <v>3598</v>
      </c>
      <c r="I1240" s="300" t="s">
        <v>74</v>
      </c>
      <c r="J1240" s="300" t="s">
        <v>3599</v>
      </c>
      <c r="K1240" s="300" t="s">
        <v>3600</v>
      </c>
      <c r="L1240" s="300" t="s">
        <v>339</v>
      </c>
      <c r="M1240" s="300" t="s">
        <v>4454</v>
      </c>
      <c r="N1240" s="304" t="s">
        <v>3948</v>
      </c>
    </row>
    <row r="1241" spans="1:14">
      <c r="A1241" s="305">
        <v>1448</v>
      </c>
      <c r="B1241" s="16">
        <v>301</v>
      </c>
      <c r="C1241" s="17" t="s">
        <v>64</v>
      </c>
      <c r="D1241" s="306">
        <v>1038542073</v>
      </c>
      <c r="E1241" s="306">
        <v>1038542073</v>
      </c>
      <c r="F1241" s="17" t="s">
        <v>6364</v>
      </c>
      <c r="G1241" s="16" t="s">
        <v>3597</v>
      </c>
      <c r="H1241" s="35" t="s">
        <v>3598</v>
      </c>
      <c r="I1241" s="16" t="s">
        <v>74</v>
      </c>
      <c r="J1241" s="16" t="s">
        <v>3599</v>
      </c>
      <c r="K1241" s="16" t="s">
        <v>3600</v>
      </c>
      <c r="L1241" s="16" t="s">
        <v>76</v>
      </c>
      <c r="M1241" s="16" t="s">
        <v>6365</v>
      </c>
      <c r="N1241" s="307" t="s">
        <v>3702</v>
      </c>
    </row>
    <row r="1242" spans="1:14">
      <c r="A1242" s="299">
        <v>1449</v>
      </c>
      <c r="B1242" s="300">
        <v>301</v>
      </c>
      <c r="C1242" s="301" t="s">
        <v>64</v>
      </c>
      <c r="D1242" s="302">
        <v>1091669140</v>
      </c>
      <c r="E1242" s="302">
        <v>1091669140</v>
      </c>
      <c r="F1242" s="301" t="s">
        <v>6371</v>
      </c>
      <c r="G1242" s="300" t="s">
        <v>3597</v>
      </c>
      <c r="H1242" s="308" t="s">
        <v>3598</v>
      </c>
      <c r="I1242" s="300" t="s">
        <v>74</v>
      </c>
      <c r="J1242" s="300" t="s">
        <v>3599</v>
      </c>
      <c r="K1242" s="300" t="s">
        <v>3600</v>
      </c>
      <c r="L1242" s="300" t="s">
        <v>433</v>
      </c>
      <c r="M1242" s="300" t="s">
        <v>662</v>
      </c>
      <c r="N1242" s="304" t="s">
        <v>663</v>
      </c>
    </row>
    <row r="1243" spans="1:14">
      <c r="A1243" s="305">
        <v>1450</v>
      </c>
      <c r="B1243" s="16">
        <v>301</v>
      </c>
      <c r="C1243" s="17" t="s">
        <v>64</v>
      </c>
      <c r="D1243" s="306">
        <v>1092345236</v>
      </c>
      <c r="E1243" s="306">
        <v>1092345236</v>
      </c>
      <c r="F1243" s="17" t="s">
        <v>6374</v>
      </c>
      <c r="G1243" s="16" t="s">
        <v>3597</v>
      </c>
      <c r="H1243" s="35" t="s">
        <v>3598</v>
      </c>
      <c r="I1243" s="16" t="s">
        <v>74</v>
      </c>
      <c r="J1243" s="16" t="s">
        <v>3599</v>
      </c>
      <c r="K1243" s="16" t="s">
        <v>3600</v>
      </c>
      <c r="L1243" s="16" t="s">
        <v>671</v>
      </c>
      <c r="M1243" s="16" t="s">
        <v>4243</v>
      </c>
      <c r="N1243" s="307" t="s">
        <v>692</v>
      </c>
    </row>
    <row r="1244" spans="1:14">
      <c r="A1244" s="299">
        <v>1451</v>
      </c>
      <c r="B1244" s="300">
        <v>301</v>
      </c>
      <c r="C1244" s="301" t="s">
        <v>64</v>
      </c>
      <c r="D1244" s="302">
        <v>1093737294</v>
      </c>
      <c r="E1244" s="302">
        <v>1093737294</v>
      </c>
      <c r="F1244" s="301" t="s">
        <v>6377</v>
      </c>
      <c r="G1244" s="300" t="s">
        <v>3597</v>
      </c>
      <c r="H1244" s="308" t="s">
        <v>3598</v>
      </c>
      <c r="I1244" s="300" t="s">
        <v>74</v>
      </c>
      <c r="J1244" s="300" t="s">
        <v>3599</v>
      </c>
      <c r="K1244" s="300" t="s">
        <v>3600</v>
      </c>
      <c r="L1244" s="300" t="s">
        <v>145</v>
      </c>
      <c r="M1244" s="300" t="s">
        <v>146</v>
      </c>
      <c r="N1244" s="304" t="s">
        <v>147</v>
      </c>
    </row>
    <row r="1245" spans="1:14">
      <c r="A1245" s="305">
        <v>1452</v>
      </c>
      <c r="B1245" s="16">
        <v>301</v>
      </c>
      <c r="C1245" s="17" t="s">
        <v>64</v>
      </c>
      <c r="D1245" s="306">
        <v>1093758781</v>
      </c>
      <c r="E1245" s="306">
        <v>1093758781</v>
      </c>
      <c r="F1245" s="17" t="s">
        <v>6380</v>
      </c>
      <c r="G1245" s="16" t="s">
        <v>3597</v>
      </c>
      <c r="H1245" s="35" t="s">
        <v>3598</v>
      </c>
      <c r="I1245" s="16" t="s">
        <v>74</v>
      </c>
      <c r="J1245" s="16" t="s">
        <v>3599</v>
      </c>
      <c r="K1245" s="16" t="s">
        <v>3600</v>
      </c>
      <c r="L1245" s="16" t="s">
        <v>76</v>
      </c>
      <c r="M1245" s="16" t="s">
        <v>76</v>
      </c>
      <c r="N1245" s="307" t="s">
        <v>76</v>
      </c>
    </row>
    <row r="1246" spans="1:14">
      <c r="A1246" s="299">
        <v>1453</v>
      </c>
      <c r="B1246" s="300">
        <v>301</v>
      </c>
      <c r="C1246" s="301" t="s">
        <v>64</v>
      </c>
      <c r="D1246" s="302">
        <v>1094322529</v>
      </c>
      <c r="E1246" s="302">
        <v>1094322529</v>
      </c>
      <c r="F1246" s="301" t="s">
        <v>6383</v>
      </c>
      <c r="G1246" s="300" t="s">
        <v>3597</v>
      </c>
      <c r="H1246" s="308" t="s">
        <v>3598</v>
      </c>
      <c r="I1246" s="300" t="s">
        <v>74</v>
      </c>
      <c r="J1246" s="300" t="s">
        <v>3599</v>
      </c>
      <c r="K1246" s="300" t="s">
        <v>3600</v>
      </c>
      <c r="L1246" s="300" t="s">
        <v>76</v>
      </c>
      <c r="M1246" s="300" t="s">
        <v>76</v>
      </c>
      <c r="N1246" s="304" t="s">
        <v>76</v>
      </c>
    </row>
    <row r="1247" spans="1:14">
      <c r="A1247" s="305">
        <v>1454</v>
      </c>
      <c r="B1247" s="16">
        <v>301</v>
      </c>
      <c r="C1247" s="17" t="s">
        <v>64</v>
      </c>
      <c r="D1247" s="306">
        <v>1096183202</v>
      </c>
      <c r="E1247" s="306">
        <v>1096183202</v>
      </c>
      <c r="F1247" s="17" t="s">
        <v>6386</v>
      </c>
      <c r="G1247" s="16" t="s">
        <v>3597</v>
      </c>
      <c r="H1247" s="35" t="s">
        <v>3598</v>
      </c>
      <c r="I1247" s="16" t="s">
        <v>74</v>
      </c>
      <c r="J1247" s="16" t="s">
        <v>3599</v>
      </c>
      <c r="K1247" s="16" t="s">
        <v>3600</v>
      </c>
      <c r="L1247" s="16" t="s">
        <v>145</v>
      </c>
      <c r="M1247" s="16" t="s">
        <v>1314</v>
      </c>
      <c r="N1247" s="307" t="s">
        <v>559</v>
      </c>
    </row>
    <row r="1248" spans="1:14">
      <c r="A1248" s="299">
        <v>1455</v>
      </c>
      <c r="B1248" s="300">
        <v>301</v>
      </c>
      <c r="C1248" s="301" t="s">
        <v>64</v>
      </c>
      <c r="D1248" s="302">
        <v>1096187720</v>
      </c>
      <c r="E1248" s="302">
        <v>1096187720</v>
      </c>
      <c r="F1248" s="301" t="s">
        <v>6389</v>
      </c>
      <c r="G1248" s="300" t="s">
        <v>3597</v>
      </c>
      <c r="H1248" s="308" t="s">
        <v>3598</v>
      </c>
      <c r="I1248" s="300" t="s">
        <v>74</v>
      </c>
      <c r="J1248" s="300" t="s">
        <v>3599</v>
      </c>
      <c r="K1248" s="300" t="s">
        <v>3600</v>
      </c>
      <c r="L1248" s="300" t="s">
        <v>145</v>
      </c>
      <c r="M1248" s="300" t="s">
        <v>558</v>
      </c>
      <c r="N1248" s="304" t="s">
        <v>559</v>
      </c>
    </row>
    <row r="1249" spans="1:14">
      <c r="A1249" s="305">
        <v>1456</v>
      </c>
      <c r="B1249" s="16">
        <v>301</v>
      </c>
      <c r="C1249" s="17" t="s">
        <v>64</v>
      </c>
      <c r="D1249" s="306">
        <v>1096189095</v>
      </c>
      <c r="E1249" s="306">
        <v>1096189095</v>
      </c>
      <c r="F1249" s="17" t="s">
        <v>6394</v>
      </c>
      <c r="G1249" s="16" t="s">
        <v>3597</v>
      </c>
      <c r="H1249" s="35" t="s">
        <v>3598</v>
      </c>
      <c r="I1249" s="16" t="s">
        <v>74</v>
      </c>
      <c r="J1249" s="16" t="s">
        <v>3599</v>
      </c>
      <c r="K1249" s="16" t="s">
        <v>3600</v>
      </c>
      <c r="L1249" s="16" t="s">
        <v>190</v>
      </c>
      <c r="M1249" s="16" t="s">
        <v>1085</v>
      </c>
      <c r="N1249" s="307" t="s">
        <v>1086</v>
      </c>
    </row>
    <row r="1250" spans="1:14">
      <c r="A1250" s="299">
        <v>1457</v>
      </c>
      <c r="B1250" s="300">
        <v>301</v>
      </c>
      <c r="C1250" s="301" t="s">
        <v>64</v>
      </c>
      <c r="D1250" s="302">
        <v>82210022</v>
      </c>
      <c r="E1250" s="302">
        <v>82210022</v>
      </c>
      <c r="F1250" s="301" t="s">
        <v>6398</v>
      </c>
      <c r="G1250" s="300" t="s">
        <v>3597</v>
      </c>
      <c r="H1250" s="308" t="s">
        <v>3598</v>
      </c>
      <c r="I1250" s="300" t="s">
        <v>74</v>
      </c>
      <c r="J1250" s="300" t="s">
        <v>3599</v>
      </c>
      <c r="K1250" s="300" t="s">
        <v>3600</v>
      </c>
      <c r="L1250" s="300" t="s">
        <v>339</v>
      </c>
      <c r="M1250" s="300" t="s">
        <v>4454</v>
      </c>
      <c r="N1250" s="304" t="s">
        <v>3948</v>
      </c>
    </row>
    <row r="1251" spans="1:14">
      <c r="A1251" s="305">
        <v>1459</v>
      </c>
      <c r="B1251" s="16">
        <v>301</v>
      </c>
      <c r="C1251" s="17" t="s">
        <v>64</v>
      </c>
      <c r="D1251" s="306">
        <v>1096238343</v>
      </c>
      <c r="E1251" s="306">
        <v>1096238343</v>
      </c>
      <c r="F1251" s="17" t="s">
        <v>6402</v>
      </c>
      <c r="G1251" s="16" t="s">
        <v>3597</v>
      </c>
      <c r="H1251" s="35" t="s">
        <v>3598</v>
      </c>
      <c r="I1251" s="16" t="s">
        <v>74</v>
      </c>
      <c r="J1251" s="16" t="s">
        <v>3599</v>
      </c>
      <c r="K1251" s="16" t="s">
        <v>3600</v>
      </c>
      <c r="L1251" s="16" t="s">
        <v>145</v>
      </c>
      <c r="M1251" s="16" t="s">
        <v>1314</v>
      </c>
      <c r="N1251" s="307" t="s">
        <v>559</v>
      </c>
    </row>
    <row r="1252" spans="1:14">
      <c r="A1252" s="299">
        <v>1460</v>
      </c>
      <c r="B1252" s="300">
        <v>301</v>
      </c>
      <c r="C1252" s="301" t="s">
        <v>64</v>
      </c>
      <c r="D1252" s="302">
        <v>1098608465</v>
      </c>
      <c r="E1252" s="302">
        <v>1098608465</v>
      </c>
      <c r="F1252" s="301" t="s">
        <v>6406</v>
      </c>
      <c r="G1252" s="300" t="s">
        <v>3597</v>
      </c>
      <c r="H1252" s="308" t="s">
        <v>3598</v>
      </c>
      <c r="I1252" s="300" t="s">
        <v>74</v>
      </c>
      <c r="J1252" s="300" t="s">
        <v>3599</v>
      </c>
      <c r="K1252" s="300" t="s">
        <v>3600</v>
      </c>
      <c r="L1252" s="300" t="s">
        <v>145</v>
      </c>
      <c r="M1252" s="300" t="s">
        <v>558</v>
      </c>
      <c r="N1252" s="304" t="s">
        <v>559</v>
      </c>
    </row>
    <row r="1253" spans="1:14">
      <c r="A1253" s="305">
        <v>1461</v>
      </c>
      <c r="B1253" s="16">
        <v>301</v>
      </c>
      <c r="C1253" s="17" t="s">
        <v>64</v>
      </c>
      <c r="D1253" s="306">
        <v>1098665865</v>
      </c>
      <c r="E1253" s="306">
        <v>1098665865</v>
      </c>
      <c r="F1253" s="17" t="s">
        <v>6409</v>
      </c>
      <c r="G1253" s="16" t="s">
        <v>3597</v>
      </c>
      <c r="H1253" s="35" t="s">
        <v>3598</v>
      </c>
      <c r="I1253" s="16" t="s">
        <v>74</v>
      </c>
      <c r="J1253" s="16" t="s">
        <v>3599</v>
      </c>
      <c r="K1253" s="16" t="s">
        <v>3600</v>
      </c>
      <c r="L1253" s="16" t="s">
        <v>145</v>
      </c>
      <c r="M1253" s="16" t="s">
        <v>6411</v>
      </c>
      <c r="N1253" s="307" t="s">
        <v>147</v>
      </c>
    </row>
    <row r="1254" spans="1:14">
      <c r="A1254" s="299">
        <v>1462</v>
      </c>
      <c r="B1254" s="300">
        <v>301</v>
      </c>
      <c r="C1254" s="301" t="s">
        <v>64</v>
      </c>
      <c r="D1254" s="302">
        <v>1098747960</v>
      </c>
      <c r="E1254" s="302">
        <v>1098747960</v>
      </c>
      <c r="F1254" s="301" t="s">
        <v>6416</v>
      </c>
      <c r="G1254" s="300" t="s">
        <v>3597</v>
      </c>
      <c r="H1254" s="308" t="s">
        <v>3598</v>
      </c>
      <c r="I1254" s="300" t="s">
        <v>74</v>
      </c>
      <c r="J1254" s="300" t="s">
        <v>3599</v>
      </c>
      <c r="K1254" s="300" t="s">
        <v>3600</v>
      </c>
      <c r="L1254" s="300" t="s">
        <v>76</v>
      </c>
      <c r="M1254" s="300" t="s">
        <v>76</v>
      </c>
      <c r="N1254" s="304" t="s">
        <v>76</v>
      </c>
    </row>
    <row r="1255" spans="1:14">
      <c r="A1255" s="305">
        <v>1463</v>
      </c>
      <c r="B1255" s="16">
        <v>301</v>
      </c>
      <c r="C1255" s="17" t="s">
        <v>64</v>
      </c>
      <c r="D1255" s="306">
        <v>1098815293</v>
      </c>
      <c r="E1255" s="306">
        <v>1098815293</v>
      </c>
      <c r="F1255" s="17" t="s">
        <v>6421</v>
      </c>
      <c r="G1255" s="16" t="s">
        <v>3597</v>
      </c>
      <c r="H1255" s="35" t="s">
        <v>3598</v>
      </c>
      <c r="I1255" s="16" t="s">
        <v>74</v>
      </c>
      <c r="J1255" s="16" t="s">
        <v>3599</v>
      </c>
      <c r="K1255" s="16" t="s">
        <v>3600</v>
      </c>
      <c r="L1255" s="16" t="s">
        <v>145</v>
      </c>
      <c r="M1255" s="16" t="s">
        <v>146</v>
      </c>
      <c r="N1255" s="307" t="s">
        <v>147</v>
      </c>
    </row>
    <row r="1256" spans="1:14">
      <c r="A1256" s="299">
        <v>1464</v>
      </c>
      <c r="B1256" s="300">
        <v>301</v>
      </c>
      <c r="C1256" s="301" t="s">
        <v>64</v>
      </c>
      <c r="D1256" s="302">
        <v>1099364853</v>
      </c>
      <c r="E1256" s="302">
        <v>1099364853</v>
      </c>
      <c r="F1256" s="301" t="s">
        <v>6424</v>
      </c>
      <c r="G1256" s="300" t="s">
        <v>3597</v>
      </c>
      <c r="H1256" s="308" t="s">
        <v>3598</v>
      </c>
      <c r="I1256" s="300" t="s">
        <v>74</v>
      </c>
      <c r="J1256" s="300" t="s">
        <v>3599</v>
      </c>
      <c r="K1256" s="300" t="s">
        <v>3600</v>
      </c>
      <c r="L1256" s="300" t="s">
        <v>145</v>
      </c>
      <c r="M1256" s="300" t="s">
        <v>6425</v>
      </c>
      <c r="N1256" s="304" t="s">
        <v>559</v>
      </c>
    </row>
    <row r="1257" spans="1:14">
      <c r="A1257" s="305">
        <v>1465</v>
      </c>
      <c r="B1257" s="16">
        <v>301</v>
      </c>
      <c r="C1257" s="17" t="s">
        <v>64</v>
      </c>
      <c r="D1257" s="306">
        <v>14010129</v>
      </c>
      <c r="E1257" s="306">
        <v>14010129</v>
      </c>
      <c r="F1257" s="17" t="s">
        <v>6428</v>
      </c>
      <c r="G1257" s="16" t="s">
        <v>3597</v>
      </c>
      <c r="H1257" s="35" t="s">
        <v>3598</v>
      </c>
      <c r="I1257" s="16" t="s">
        <v>74</v>
      </c>
      <c r="J1257" s="16" t="s">
        <v>3599</v>
      </c>
      <c r="K1257" s="16" t="s">
        <v>3600</v>
      </c>
      <c r="L1257" s="16" t="s">
        <v>76</v>
      </c>
      <c r="M1257" s="16" t="s">
        <v>76</v>
      </c>
      <c r="N1257" s="307" t="s">
        <v>76</v>
      </c>
    </row>
    <row r="1258" spans="1:14">
      <c r="A1258" s="299">
        <v>1466</v>
      </c>
      <c r="B1258" s="300">
        <v>301</v>
      </c>
      <c r="C1258" s="301" t="s">
        <v>64</v>
      </c>
      <c r="D1258" s="302">
        <v>1102367343</v>
      </c>
      <c r="E1258" s="302">
        <v>1102367343</v>
      </c>
      <c r="F1258" s="301" t="s">
        <v>6434</v>
      </c>
      <c r="G1258" s="300" t="s">
        <v>3597</v>
      </c>
      <c r="H1258" s="308" t="s">
        <v>3598</v>
      </c>
      <c r="I1258" s="300" t="s">
        <v>74</v>
      </c>
      <c r="J1258" s="300" t="s">
        <v>3599</v>
      </c>
      <c r="K1258" s="300" t="s">
        <v>3600</v>
      </c>
      <c r="L1258" s="300" t="s">
        <v>339</v>
      </c>
      <c r="M1258" s="300" t="s">
        <v>3825</v>
      </c>
      <c r="N1258" s="304" t="s">
        <v>341</v>
      </c>
    </row>
    <row r="1259" spans="1:14">
      <c r="A1259" s="305">
        <v>1467</v>
      </c>
      <c r="B1259" s="16">
        <v>301</v>
      </c>
      <c r="C1259" s="17" t="s">
        <v>64</v>
      </c>
      <c r="D1259" s="306">
        <v>1102846036</v>
      </c>
      <c r="E1259" s="306">
        <v>1102846036</v>
      </c>
      <c r="F1259" s="17" t="s">
        <v>6438</v>
      </c>
      <c r="G1259" s="16" t="s">
        <v>3597</v>
      </c>
      <c r="H1259" s="35" t="s">
        <v>3598</v>
      </c>
      <c r="I1259" s="16" t="s">
        <v>74</v>
      </c>
      <c r="J1259" s="16" t="s">
        <v>3599</v>
      </c>
      <c r="K1259" s="16" t="s">
        <v>3600</v>
      </c>
      <c r="L1259" s="16" t="s">
        <v>190</v>
      </c>
      <c r="M1259" s="16" t="s">
        <v>645</v>
      </c>
      <c r="N1259" s="307" t="s">
        <v>646</v>
      </c>
    </row>
    <row r="1260" spans="1:14">
      <c r="A1260" s="299">
        <v>1468</v>
      </c>
      <c r="B1260" s="300">
        <v>301</v>
      </c>
      <c r="C1260" s="301" t="s">
        <v>64</v>
      </c>
      <c r="D1260" s="302">
        <v>79978034</v>
      </c>
      <c r="E1260" s="302">
        <v>79978034</v>
      </c>
      <c r="F1260" s="301" t="s">
        <v>6441</v>
      </c>
      <c r="G1260" s="300" t="s">
        <v>3597</v>
      </c>
      <c r="H1260" s="308" t="s">
        <v>3598</v>
      </c>
      <c r="I1260" s="300" t="s">
        <v>74</v>
      </c>
      <c r="J1260" s="300" t="s">
        <v>3599</v>
      </c>
      <c r="K1260" s="300" t="s">
        <v>3600</v>
      </c>
      <c r="L1260" s="300" t="s">
        <v>76</v>
      </c>
      <c r="M1260" s="300" t="s">
        <v>76</v>
      </c>
      <c r="N1260" s="304" t="s">
        <v>76</v>
      </c>
    </row>
    <row r="1261" spans="1:14" ht="22.5">
      <c r="A1261" s="305">
        <v>1469</v>
      </c>
      <c r="B1261" s="16">
        <v>301</v>
      </c>
      <c r="C1261" s="17" t="s">
        <v>112</v>
      </c>
      <c r="D1261" s="306">
        <v>1104777101</v>
      </c>
      <c r="E1261" s="306">
        <v>1104777101</v>
      </c>
      <c r="F1261" s="17" t="s">
        <v>6444</v>
      </c>
      <c r="G1261" s="16" t="s">
        <v>3597</v>
      </c>
      <c r="H1261" s="35" t="s">
        <v>3598</v>
      </c>
      <c r="I1261" s="16" t="s">
        <v>74</v>
      </c>
      <c r="J1261" s="16" t="s">
        <v>3599</v>
      </c>
      <c r="K1261" s="16" t="s">
        <v>3600</v>
      </c>
      <c r="L1261" s="16" t="s">
        <v>671</v>
      </c>
      <c r="M1261" s="33" t="s">
        <v>6445</v>
      </c>
      <c r="N1261" s="307" t="s">
        <v>692</v>
      </c>
    </row>
    <row r="1262" spans="1:14">
      <c r="A1262" s="299">
        <v>1470</v>
      </c>
      <c r="B1262" s="300">
        <v>301</v>
      </c>
      <c r="C1262" s="301" t="s">
        <v>64</v>
      </c>
      <c r="D1262" s="302">
        <v>1105059438</v>
      </c>
      <c r="E1262" s="302">
        <v>1105059438</v>
      </c>
      <c r="F1262" s="301" t="s">
        <v>6449</v>
      </c>
      <c r="G1262" s="300" t="s">
        <v>3597</v>
      </c>
      <c r="H1262" s="308" t="s">
        <v>3598</v>
      </c>
      <c r="I1262" s="300" t="s">
        <v>74</v>
      </c>
      <c r="J1262" s="300" t="s">
        <v>3599</v>
      </c>
      <c r="K1262" s="300" t="s">
        <v>3600</v>
      </c>
      <c r="L1262" s="300" t="s">
        <v>76</v>
      </c>
      <c r="M1262" s="300" t="s">
        <v>76</v>
      </c>
      <c r="N1262" s="304" t="s">
        <v>76</v>
      </c>
    </row>
    <row r="1263" spans="1:14">
      <c r="A1263" s="305">
        <v>1471</v>
      </c>
      <c r="B1263" s="16">
        <v>301</v>
      </c>
      <c r="C1263" s="17" t="s">
        <v>64</v>
      </c>
      <c r="D1263" s="306">
        <v>1105059469</v>
      </c>
      <c r="E1263" s="306">
        <v>1105059469</v>
      </c>
      <c r="F1263" s="17" t="s">
        <v>6453</v>
      </c>
      <c r="G1263" s="16" t="s">
        <v>3597</v>
      </c>
      <c r="H1263" s="35" t="s">
        <v>3598</v>
      </c>
      <c r="I1263" s="16" t="s">
        <v>74</v>
      </c>
      <c r="J1263" s="16" t="s">
        <v>3599</v>
      </c>
      <c r="K1263" s="16" t="s">
        <v>3600</v>
      </c>
      <c r="L1263" s="16" t="s">
        <v>76</v>
      </c>
      <c r="M1263" s="16" t="s">
        <v>76</v>
      </c>
      <c r="N1263" s="307" t="s">
        <v>76</v>
      </c>
    </row>
    <row r="1264" spans="1:14">
      <c r="A1264" s="299">
        <v>1472</v>
      </c>
      <c r="B1264" s="300">
        <v>301</v>
      </c>
      <c r="C1264" s="301" t="s">
        <v>64</v>
      </c>
      <c r="D1264" s="302">
        <v>1107096479</v>
      </c>
      <c r="E1264" s="302">
        <v>1107096479</v>
      </c>
      <c r="F1264" s="301" t="s">
        <v>6457</v>
      </c>
      <c r="G1264" s="300" t="s">
        <v>3597</v>
      </c>
      <c r="H1264" s="308" t="s">
        <v>3598</v>
      </c>
      <c r="I1264" s="300" t="s">
        <v>74</v>
      </c>
      <c r="J1264" s="300" t="s">
        <v>3599</v>
      </c>
      <c r="K1264" s="300" t="s">
        <v>3600</v>
      </c>
      <c r="L1264" s="300" t="s">
        <v>671</v>
      </c>
      <c r="M1264" s="300" t="s">
        <v>4647</v>
      </c>
      <c r="N1264" s="304" t="s">
        <v>692</v>
      </c>
    </row>
    <row r="1265" spans="1:14">
      <c r="A1265" s="305">
        <v>1473</v>
      </c>
      <c r="B1265" s="16">
        <v>301</v>
      </c>
      <c r="C1265" s="17" t="s">
        <v>64</v>
      </c>
      <c r="D1265" s="306">
        <v>1105683165</v>
      </c>
      <c r="E1265" s="306">
        <v>1105683165</v>
      </c>
      <c r="F1265" s="17" t="s">
        <v>6462</v>
      </c>
      <c r="G1265" s="16" t="s">
        <v>3597</v>
      </c>
      <c r="H1265" s="35" t="s">
        <v>3598</v>
      </c>
      <c r="I1265" s="16" t="s">
        <v>74</v>
      </c>
      <c r="J1265" s="16" t="s">
        <v>3599</v>
      </c>
      <c r="K1265" s="16" t="s">
        <v>3600</v>
      </c>
      <c r="L1265" s="16" t="s">
        <v>339</v>
      </c>
      <c r="M1265" s="16" t="s">
        <v>340</v>
      </c>
      <c r="N1265" s="307" t="s">
        <v>341</v>
      </c>
    </row>
    <row r="1266" spans="1:14">
      <c r="A1266" s="299">
        <v>1475</v>
      </c>
      <c r="B1266" s="300">
        <v>301</v>
      </c>
      <c r="C1266" s="301" t="s">
        <v>64</v>
      </c>
      <c r="D1266" s="302">
        <v>1106776960</v>
      </c>
      <c r="E1266" s="302">
        <v>1106776960</v>
      </c>
      <c r="F1266" s="301" t="s">
        <v>6466</v>
      </c>
      <c r="G1266" s="300" t="s">
        <v>3597</v>
      </c>
      <c r="H1266" s="308" t="s">
        <v>3598</v>
      </c>
      <c r="I1266" s="300" t="s">
        <v>74</v>
      </c>
      <c r="J1266" s="300" t="s">
        <v>3599</v>
      </c>
      <c r="K1266" s="300" t="s">
        <v>3600</v>
      </c>
      <c r="L1266" s="300" t="s">
        <v>478</v>
      </c>
      <c r="M1266" s="300" t="s">
        <v>479</v>
      </c>
      <c r="N1266" s="304" t="s">
        <v>480</v>
      </c>
    </row>
    <row r="1267" spans="1:14">
      <c r="A1267" s="305">
        <v>1476</v>
      </c>
      <c r="B1267" s="16">
        <v>301</v>
      </c>
      <c r="C1267" s="17" t="s">
        <v>64</v>
      </c>
      <c r="D1267" s="306">
        <v>1106779747</v>
      </c>
      <c r="E1267" s="306">
        <v>1106779747</v>
      </c>
      <c r="F1267" s="17" t="s">
        <v>6469</v>
      </c>
      <c r="G1267" s="16" t="s">
        <v>3597</v>
      </c>
      <c r="H1267" s="35" t="s">
        <v>3598</v>
      </c>
      <c r="I1267" s="16" t="s">
        <v>74</v>
      </c>
      <c r="J1267" s="16" t="s">
        <v>3599</v>
      </c>
      <c r="K1267" s="16" t="s">
        <v>3600</v>
      </c>
      <c r="L1267" s="16" t="s">
        <v>478</v>
      </c>
      <c r="M1267" s="16" t="s">
        <v>4076</v>
      </c>
      <c r="N1267" s="307" t="s">
        <v>480</v>
      </c>
    </row>
    <row r="1268" spans="1:14">
      <c r="A1268" s="299">
        <v>1477</v>
      </c>
      <c r="B1268" s="300">
        <v>301</v>
      </c>
      <c r="C1268" s="301" t="s">
        <v>64</v>
      </c>
      <c r="D1268" s="302">
        <v>1106785038</v>
      </c>
      <c r="E1268" s="302">
        <v>1106785038</v>
      </c>
      <c r="F1268" s="301" t="s">
        <v>6471</v>
      </c>
      <c r="G1268" s="300" t="s">
        <v>3597</v>
      </c>
      <c r="H1268" s="308" t="s">
        <v>3598</v>
      </c>
      <c r="I1268" s="300" t="s">
        <v>74</v>
      </c>
      <c r="J1268" s="300" t="s">
        <v>3599</v>
      </c>
      <c r="K1268" s="300" t="s">
        <v>3600</v>
      </c>
      <c r="L1268" s="300" t="s">
        <v>478</v>
      </c>
      <c r="M1268" s="300" t="s">
        <v>3976</v>
      </c>
      <c r="N1268" s="304" t="s">
        <v>480</v>
      </c>
    </row>
    <row r="1269" spans="1:14">
      <c r="A1269" s="305">
        <v>1478</v>
      </c>
      <c r="B1269" s="16">
        <v>301</v>
      </c>
      <c r="C1269" s="17" t="s">
        <v>64</v>
      </c>
      <c r="D1269" s="306">
        <v>1106888477</v>
      </c>
      <c r="E1269" s="306">
        <v>1106888477</v>
      </c>
      <c r="F1269" s="17" t="s">
        <v>6474</v>
      </c>
      <c r="G1269" s="16" t="s">
        <v>3597</v>
      </c>
      <c r="H1269" s="35" t="s">
        <v>3598</v>
      </c>
      <c r="I1269" s="16" t="s">
        <v>74</v>
      </c>
      <c r="J1269" s="16" t="s">
        <v>3599</v>
      </c>
      <c r="K1269" s="16" t="s">
        <v>3600</v>
      </c>
      <c r="L1269" s="16" t="s">
        <v>463</v>
      </c>
      <c r="M1269" s="16" t="s">
        <v>3902</v>
      </c>
      <c r="N1269" s="307" t="s">
        <v>465</v>
      </c>
    </row>
    <row r="1270" spans="1:14">
      <c r="A1270" s="299">
        <v>1479</v>
      </c>
      <c r="B1270" s="300">
        <v>301</v>
      </c>
      <c r="C1270" s="301" t="s">
        <v>64</v>
      </c>
      <c r="D1270" s="302">
        <v>1107058011</v>
      </c>
      <c r="E1270" s="302">
        <v>1107058011</v>
      </c>
      <c r="F1270" s="301" t="s">
        <v>6478</v>
      </c>
      <c r="G1270" s="300" t="s">
        <v>3597</v>
      </c>
      <c r="H1270" s="308" t="s">
        <v>3598</v>
      </c>
      <c r="I1270" s="300" t="s">
        <v>74</v>
      </c>
      <c r="J1270" s="300" t="s">
        <v>3599</v>
      </c>
      <c r="K1270" s="300" t="s">
        <v>3600</v>
      </c>
      <c r="L1270" s="300" t="s">
        <v>339</v>
      </c>
      <c r="M1270" s="300" t="s">
        <v>340</v>
      </c>
      <c r="N1270" s="304" t="s">
        <v>341</v>
      </c>
    </row>
    <row r="1271" spans="1:14">
      <c r="A1271" s="305">
        <v>1480</v>
      </c>
      <c r="B1271" s="16">
        <v>301</v>
      </c>
      <c r="C1271" s="17" t="s">
        <v>64</v>
      </c>
      <c r="D1271" s="306">
        <v>16552582</v>
      </c>
      <c r="E1271" s="306">
        <v>16552582</v>
      </c>
      <c r="F1271" s="17" t="s">
        <v>6482</v>
      </c>
      <c r="G1271" s="16" t="s">
        <v>3597</v>
      </c>
      <c r="H1271" s="35" t="s">
        <v>3598</v>
      </c>
      <c r="I1271" s="16" t="s">
        <v>74</v>
      </c>
      <c r="J1271" s="16" t="s">
        <v>3599</v>
      </c>
      <c r="K1271" s="16" t="s">
        <v>3600</v>
      </c>
      <c r="L1271" s="16" t="s">
        <v>433</v>
      </c>
      <c r="M1271" s="16" t="s">
        <v>496</v>
      </c>
      <c r="N1271" s="307" t="s">
        <v>497</v>
      </c>
    </row>
    <row r="1272" spans="1:14">
      <c r="A1272" s="299">
        <v>1481</v>
      </c>
      <c r="B1272" s="300">
        <v>301</v>
      </c>
      <c r="C1272" s="301" t="s">
        <v>64</v>
      </c>
      <c r="D1272" s="302">
        <v>1109415595</v>
      </c>
      <c r="E1272" s="302">
        <v>1109415595</v>
      </c>
      <c r="F1272" s="301" t="s">
        <v>6485</v>
      </c>
      <c r="G1272" s="300" t="s">
        <v>3597</v>
      </c>
      <c r="H1272" s="308" t="s">
        <v>3598</v>
      </c>
      <c r="I1272" s="300" t="s">
        <v>74</v>
      </c>
      <c r="J1272" s="300" t="s">
        <v>3599</v>
      </c>
      <c r="K1272" s="300" t="s">
        <v>3600</v>
      </c>
      <c r="L1272" s="300" t="s">
        <v>463</v>
      </c>
      <c r="M1272" s="300" t="s">
        <v>464</v>
      </c>
      <c r="N1272" s="304" t="s">
        <v>465</v>
      </c>
    </row>
    <row r="1273" spans="1:14">
      <c r="A1273" s="305">
        <v>1482</v>
      </c>
      <c r="B1273" s="16">
        <v>301</v>
      </c>
      <c r="C1273" s="17" t="s">
        <v>64</v>
      </c>
      <c r="D1273" s="306">
        <v>1109418583</v>
      </c>
      <c r="E1273" s="306">
        <v>1109418583</v>
      </c>
      <c r="F1273" s="17" t="s">
        <v>6489</v>
      </c>
      <c r="G1273" s="16" t="s">
        <v>3597</v>
      </c>
      <c r="H1273" s="35" t="s">
        <v>3598</v>
      </c>
      <c r="I1273" s="16" t="s">
        <v>74</v>
      </c>
      <c r="J1273" s="16" t="s">
        <v>3599</v>
      </c>
      <c r="K1273" s="16" t="s">
        <v>3600</v>
      </c>
      <c r="L1273" s="16" t="s">
        <v>478</v>
      </c>
      <c r="M1273" s="16" t="s">
        <v>4076</v>
      </c>
      <c r="N1273" s="307" t="s">
        <v>480</v>
      </c>
    </row>
    <row r="1274" spans="1:14">
      <c r="A1274" s="299">
        <v>1483</v>
      </c>
      <c r="B1274" s="300">
        <v>301</v>
      </c>
      <c r="C1274" s="301" t="s">
        <v>64</v>
      </c>
      <c r="D1274" s="302">
        <v>1110446185</v>
      </c>
      <c r="E1274" s="302">
        <v>1110446185</v>
      </c>
      <c r="F1274" s="301" t="s">
        <v>6491</v>
      </c>
      <c r="G1274" s="300" t="s">
        <v>3597</v>
      </c>
      <c r="H1274" s="308" t="s">
        <v>3598</v>
      </c>
      <c r="I1274" s="300" t="s">
        <v>74</v>
      </c>
      <c r="J1274" s="300" t="s">
        <v>3599</v>
      </c>
      <c r="K1274" s="300" t="s">
        <v>3600</v>
      </c>
      <c r="L1274" s="300" t="s">
        <v>1359</v>
      </c>
      <c r="M1274" s="300" t="s">
        <v>4839</v>
      </c>
      <c r="N1274" s="304" t="s">
        <v>1951</v>
      </c>
    </row>
    <row r="1275" spans="1:14">
      <c r="A1275" s="305">
        <v>1484</v>
      </c>
      <c r="B1275" s="16">
        <v>301</v>
      </c>
      <c r="C1275" s="17" t="s">
        <v>64</v>
      </c>
      <c r="D1275" s="306">
        <v>1110494053</v>
      </c>
      <c r="E1275" s="306">
        <v>1110494053</v>
      </c>
      <c r="F1275" s="17" t="s">
        <v>6494</v>
      </c>
      <c r="G1275" s="16" t="s">
        <v>3597</v>
      </c>
      <c r="H1275" s="35" t="s">
        <v>3598</v>
      </c>
      <c r="I1275" s="16" t="s">
        <v>74</v>
      </c>
      <c r="J1275" s="16" t="s">
        <v>3599</v>
      </c>
      <c r="K1275" s="16" t="s">
        <v>3600</v>
      </c>
      <c r="L1275" s="16" t="s">
        <v>76</v>
      </c>
      <c r="M1275" s="16" t="s">
        <v>76</v>
      </c>
      <c r="N1275" s="307" t="s">
        <v>76</v>
      </c>
    </row>
    <row r="1276" spans="1:14">
      <c r="A1276" s="299">
        <v>1485</v>
      </c>
      <c r="B1276" s="300">
        <v>301</v>
      </c>
      <c r="C1276" s="301" t="s">
        <v>64</v>
      </c>
      <c r="D1276" s="302">
        <v>1096185356</v>
      </c>
      <c r="E1276" s="302">
        <v>1096185356</v>
      </c>
      <c r="F1276" s="301" t="s">
        <v>6498</v>
      </c>
      <c r="G1276" s="300" t="s">
        <v>3597</v>
      </c>
      <c r="H1276" s="308" t="s">
        <v>3598</v>
      </c>
      <c r="I1276" s="300" t="s">
        <v>74</v>
      </c>
      <c r="J1276" s="300" t="s">
        <v>3599</v>
      </c>
      <c r="K1276" s="300" t="s">
        <v>3600</v>
      </c>
      <c r="L1276" s="300" t="s">
        <v>76</v>
      </c>
      <c r="M1276" s="300" t="s">
        <v>76</v>
      </c>
      <c r="N1276" s="304" t="s">
        <v>76</v>
      </c>
    </row>
    <row r="1277" spans="1:14">
      <c r="A1277" s="305">
        <v>1486</v>
      </c>
      <c r="B1277" s="16">
        <v>301</v>
      </c>
      <c r="C1277" s="17" t="s">
        <v>64</v>
      </c>
      <c r="D1277" s="306">
        <v>1110536341</v>
      </c>
      <c r="E1277" s="306">
        <v>1110536341</v>
      </c>
      <c r="F1277" s="17" t="s">
        <v>6503</v>
      </c>
      <c r="G1277" s="16" t="s">
        <v>3597</v>
      </c>
      <c r="H1277" s="35" t="s">
        <v>3598</v>
      </c>
      <c r="I1277" s="16" t="s">
        <v>74</v>
      </c>
      <c r="J1277" s="16" t="s">
        <v>3599</v>
      </c>
      <c r="K1277" s="16" t="s">
        <v>3600</v>
      </c>
      <c r="L1277" s="16" t="s">
        <v>76</v>
      </c>
      <c r="M1277" s="16" t="s">
        <v>76</v>
      </c>
      <c r="N1277" s="307" t="s">
        <v>76</v>
      </c>
    </row>
    <row r="1278" spans="1:14">
      <c r="A1278" s="299">
        <v>1487</v>
      </c>
      <c r="B1278" s="300">
        <v>301</v>
      </c>
      <c r="C1278" s="301" t="s">
        <v>64</v>
      </c>
      <c r="D1278" s="302">
        <v>1110538333</v>
      </c>
      <c r="E1278" s="302">
        <v>1110538333</v>
      </c>
      <c r="F1278" s="301" t="s">
        <v>6506</v>
      </c>
      <c r="G1278" s="300" t="s">
        <v>3597</v>
      </c>
      <c r="H1278" s="308" t="s">
        <v>3598</v>
      </c>
      <c r="I1278" s="300" t="s">
        <v>74</v>
      </c>
      <c r="J1278" s="300" t="s">
        <v>3599</v>
      </c>
      <c r="K1278" s="300" t="s">
        <v>3600</v>
      </c>
      <c r="L1278" s="300" t="s">
        <v>76</v>
      </c>
      <c r="M1278" s="300" t="s">
        <v>76</v>
      </c>
      <c r="N1278" s="304" t="s">
        <v>76</v>
      </c>
    </row>
    <row r="1279" spans="1:14">
      <c r="A1279" s="305">
        <v>1488</v>
      </c>
      <c r="B1279" s="16">
        <v>301</v>
      </c>
      <c r="C1279" s="17" t="s">
        <v>64</v>
      </c>
      <c r="D1279" s="306">
        <v>1110558809</v>
      </c>
      <c r="E1279" s="306">
        <v>1110558809</v>
      </c>
      <c r="F1279" s="17" t="s">
        <v>6510</v>
      </c>
      <c r="G1279" s="16" t="s">
        <v>3597</v>
      </c>
      <c r="H1279" s="35" t="s">
        <v>3598</v>
      </c>
      <c r="I1279" s="16" t="s">
        <v>74</v>
      </c>
      <c r="J1279" s="16" t="s">
        <v>3599</v>
      </c>
      <c r="K1279" s="16" t="s">
        <v>3600</v>
      </c>
      <c r="L1279" s="16" t="s">
        <v>671</v>
      </c>
      <c r="M1279" s="16" t="s">
        <v>6511</v>
      </c>
      <c r="N1279" s="307" t="s">
        <v>692</v>
      </c>
    </row>
    <row r="1280" spans="1:14">
      <c r="A1280" s="299">
        <v>1489</v>
      </c>
      <c r="B1280" s="300">
        <v>301</v>
      </c>
      <c r="C1280" s="301" t="s">
        <v>64</v>
      </c>
      <c r="D1280" s="302">
        <v>91463489</v>
      </c>
      <c r="E1280" s="302">
        <v>91463489</v>
      </c>
      <c r="F1280" s="301" t="s">
        <v>6514</v>
      </c>
      <c r="G1280" s="300" t="s">
        <v>3597</v>
      </c>
      <c r="H1280" s="308" t="s">
        <v>3598</v>
      </c>
      <c r="I1280" s="300" t="s">
        <v>74</v>
      </c>
      <c r="J1280" s="300" t="s">
        <v>3599</v>
      </c>
      <c r="K1280" s="300" t="s">
        <v>3600</v>
      </c>
      <c r="L1280" s="300" t="s">
        <v>76</v>
      </c>
      <c r="M1280" s="300" t="s">
        <v>6365</v>
      </c>
      <c r="N1280" s="304" t="s">
        <v>3702</v>
      </c>
    </row>
    <row r="1281" spans="1:14">
      <c r="A1281" s="305">
        <v>1490</v>
      </c>
      <c r="B1281" s="16">
        <v>301</v>
      </c>
      <c r="C1281" s="17" t="s">
        <v>64</v>
      </c>
      <c r="D1281" s="306">
        <v>1111797736</v>
      </c>
      <c r="E1281" s="306">
        <v>1111797736</v>
      </c>
      <c r="F1281" s="17" t="s">
        <v>6519</v>
      </c>
      <c r="G1281" s="16" t="s">
        <v>3597</v>
      </c>
      <c r="H1281" s="35" t="s">
        <v>3598</v>
      </c>
      <c r="I1281" s="16" t="s">
        <v>74</v>
      </c>
      <c r="J1281" s="16" t="s">
        <v>3599</v>
      </c>
      <c r="K1281" s="16" t="s">
        <v>3600</v>
      </c>
      <c r="L1281" s="16" t="s">
        <v>463</v>
      </c>
      <c r="M1281" s="16" t="s">
        <v>464</v>
      </c>
      <c r="N1281" s="307" t="s">
        <v>465</v>
      </c>
    </row>
    <row r="1282" spans="1:14">
      <c r="A1282" s="299">
        <v>1491</v>
      </c>
      <c r="B1282" s="300">
        <v>301</v>
      </c>
      <c r="C1282" s="301" t="s">
        <v>64</v>
      </c>
      <c r="D1282" s="302">
        <v>1111813879</v>
      </c>
      <c r="E1282" s="302">
        <v>1111813879</v>
      </c>
      <c r="F1282" s="301" t="s">
        <v>6522</v>
      </c>
      <c r="G1282" s="300" t="s">
        <v>3597</v>
      </c>
      <c r="H1282" s="308" t="s">
        <v>3598</v>
      </c>
      <c r="I1282" s="300" t="s">
        <v>74</v>
      </c>
      <c r="J1282" s="300" t="s">
        <v>3599</v>
      </c>
      <c r="K1282" s="300" t="s">
        <v>3600</v>
      </c>
      <c r="L1282" s="300" t="s">
        <v>339</v>
      </c>
      <c r="M1282" s="300" t="s">
        <v>3825</v>
      </c>
      <c r="N1282" s="304" t="s">
        <v>341</v>
      </c>
    </row>
    <row r="1283" spans="1:14">
      <c r="A1283" s="305">
        <v>1492</v>
      </c>
      <c r="B1283" s="16">
        <v>301</v>
      </c>
      <c r="C1283" s="17" t="s">
        <v>64</v>
      </c>
      <c r="D1283" s="306">
        <v>1112102402</v>
      </c>
      <c r="E1283" s="306">
        <v>1112102402</v>
      </c>
      <c r="F1283" s="17" t="s">
        <v>6524</v>
      </c>
      <c r="G1283" s="16" t="s">
        <v>3597</v>
      </c>
      <c r="H1283" s="35" t="s">
        <v>3598</v>
      </c>
      <c r="I1283" s="16" t="s">
        <v>74</v>
      </c>
      <c r="J1283" s="16" t="s">
        <v>3599</v>
      </c>
      <c r="K1283" s="16" t="s">
        <v>3600</v>
      </c>
      <c r="L1283" s="16" t="s">
        <v>433</v>
      </c>
      <c r="M1283" s="16" t="s">
        <v>4431</v>
      </c>
      <c r="N1283" s="307" t="s">
        <v>497</v>
      </c>
    </row>
    <row r="1284" spans="1:14">
      <c r="A1284" s="299">
        <v>1493</v>
      </c>
      <c r="B1284" s="300">
        <v>301</v>
      </c>
      <c r="C1284" s="301" t="s">
        <v>112</v>
      </c>
      <c r="D1284" s="302">
        <v>1118027045</v>
      </c>
      <c r="E1284" s="302">
        <v>1118027045</v>
      </c>
      <c r="F1284" s="301" t="s">
        <v>6527</v>
      </c>
      <c r="G1284" s="300" t="s">
        <v>3597</v>
      </c>
      <c r="H1284" s="308" t="s">
        <v>3598</v>
      </c>
      <c r="I1284" s="300" t="s">
        <v>74</v>
      </c>
      <c r="J1284" s="300" t="s">
        <v>3599</v>
      </c>
      <c r="K1284" s="300" t="s">
        <v>3600</v>
      </c>
      <c r="L1284" s="300" t="s">
        <v>433</v>
      </c>
      <c r="M1284" s="300" t="s">
        <v>496</v>
      </c>
      <c r="N1284" s="304" t="s">
        <v>497</v>
      </c>
    </row>
    <row r="1285" spans="1:14">
      <c r="A1285" s="305">
        <v>1494</v>
      </c>
      <c r="B1285" s="16">
        <v>301</v>
      </c>
      <c r="C1285" s="17" t="s">
        <v>112</v>
      </c>
      <c r="D1285" s="306">
        <v>1079172461</v>
      </c>
      <c r="E1285" s="306">
        <v>1079172461</v>
      </c>
      <c r="F1285" s="17" t="s">
        <v>6531</v>
      </c>
      <c r="G1285" s="16" t="s">
        <v>3597</v>
      </c>
      <c r="H1285" s="35" t="s">
        <v>3598</v>
      </c>
      <c r="I1285" s="16" t="s">
        <v>74</v>
      </c>
      <c r="J1285" s="16" t="s">
        <v>3599</v>
      </c>
      <c r="K1285" s="16" t="s">
        <v>3600</v>
      </c>
      <c r="L1285" s="16" t="s">
        <v>76</v>
      </c>
      <c r="M1285" s="16" t="s">
        <v>76</v>
      </c>
      <c r="N1285" s="307" t="s">
        <v>76</v>
      </c>
    </row>
    <row r="1286" spans="1:14">
      <c r="A1286" s="299">
        <v>1495</v>
      </c>
      <c r="B1286" s="300">
        <v>301</v>
      </c>
      <c r="C1286" s="301" t="s">
        <v>64</v>
      </c>
      <c r="D1286" s="302">
        <v>1112479095</v>
      </c>
      <c r="E1286" s="302">
        <v>1112479095</v>
      </c>
      <c r="F1286" s="301" t="s">
        <v>6536</v>
      </c>
      <c r="G1286" s="300" t="s">
        <v>3597</v>
      </c>
      <c r="H1286" s="308" t="s">
        <v>3598</v>
      </c>
      <c r="I1286" s="300" t="s">
        <v>74</v>
      </c>
      <c r="J1286" s="300" t="s">
        <v>3599</v>
      </c>
      <c r="K1286" s="300" t="s">
        <v>3600</v>
      </c>
      <c r="L1286" s="300" t="s">
        <v>433</v>
      </c>
      <c r="M1286" s="300" t="s">
        <v>434</v>
      </c>
      <c r="N1286" s="304" t="s">
        <v>435</v>
      </c>
    </row>
    <row r="1287" spans="1:14">
      <c r="A1287" s="305">
        <v>1496</v>
      </c>
      <c r="B1287" s="16">
        <v>301</v>
      </c>
      <c r="C1287" s="17" t="s">
        <v>64</v>
      </c>
      <c r="D1287" s="306">
        <v>1112966141</v>
      </c>
      <c r="E1287" s="306">
        <v>1112966141</v>
      </c>
      <c r="F1287" s="17" t="s">
        <v>6540</v>
      </c>
      <c r="G1287" s="16" t="s">
        <v>3597</v>
      </c>
      <c r="H1287" s="35" t="s">
        <v>3598</v>
      </c>
      <c r="I1287" s="16" t="s">
        <v>74</v>
      </c>
      <c r="J1287" s="16" t="s">
        <v>3599</v>
      </c>
      <c r="K1287" s="16" t="s">
        <v>3600</v>
      </c>
      <c r="L1287" s="16" t="s">
        <v>433</v>
      </c>
      <c r="M1287" s="16" t="s">
        <v>434</v>
      </c>
      <c r="N1287" s="307" t="s">
        <v>435</v>
      </c>
    </row>
    <row r="1288" spans="1:14">
      <c r="A1288" s="299">
        <v>1497</v>
      </c>
      <c r="B1288" s="300">
        <v>301</v>
      </c>
      <c r="C1288" s="301" t="s">
        <v>64</v>
      </c>
      <c r="D1288" s="302">
        <v>5205462</v>
      </c>
      <c r="E1288" s="302">
        <v>5205462</v>
      </c>
      <c r="F1288" s="301" t="s">
        <v>6543</v>
      </c>
      <c r="G1288" s="300" t="s">
        <v>3597</v>
      </c>
      <c r="H1288" s="308" t="s">
        <v>3598</v>
      </c>
      <c r="I1288" s="300" t="s">
        <v>74</v>
      </c>
      <c r="J1288" s="300" t="s">
        <v>3599</v>
      </c>
      <c r="K1288" s="300" t="s">
        <v>3600</v>
      </c>
      <c r="L1288" s="300" t="s">
        <v>463</v>
      </c>
      <c r="M1288" s="300" t="s">
        <v>3709</v>
      </c>
      <c r="N1288" s="304" t="s">
        <v>465</v>
      </c>
    </row>
    <row r="1289" spans="1:14">
      <c r="A1289" s="305">
        <v>1498</v>
      </c>
      <c r="B1289" s="16">
        <v>301</v>
      </c>
      <c r="C1289" s="17" t="s">
        <v>64</v>
      </c>
      <c r="D1289" s="306">
        <v>1113037344</v>
      </c>
      <c r="E1289" s="306">
        <v>1113037344</v>
      </c>
      <c r="F1289" s="17" t="s">
        <v>6546</v>
      </c>
      <c r="G1289" s="16" t="s">
        <v>3597</v>
      </c>
      <c r="H1289" s="35" t="s">
        <v>3598</v>
      </c>
      <c r="I1289" s="16" t="s">
        <v>74</v>
      </c>
      <c r="J1289" s="16" t="s">
        <v>3599</v>
      </c>
      <c r="K1289" s="16" t="s">
        <v>3600</v>
      </c>
      <c r="L1289" s="16" t="s">
        <v>433</v>
      </c>
      <c r="M1289" s="16" t="s">
        <v>3715</v>
      </c>
      <c r="N1289" s="307" t="s">
        <v>435</v>
      </c>
    </row>
    <row r="1290" spans="1:14">
      <c r="A1290" s="299">
        <v>1499</v>
      </c>
      <c r="B1290" s="300">
        <v>301</v>
      </c>
      <c r="C1290" s="301" t="s">
        <v>112</v>
      </c>
      <c r="D1290" s="302">
        <v>1236438303</v>
      </c>
      <c r="E1290" s="302">
        <v>1236438303</v>
      </c>
      <c r="F1290" s="301" t="s">
        <v>6551</v>
      </c>
      <c r="G1290" s="300" t="s">
        <v>3597</v>
      </c>
      <c r="H1290" s="308" t="s">
        <v>3598</v>
      </c>
      <c r="I1290" s="300" t="s">
        <v>74</v>
      </c>
      <c r="J1290" s="300" t="s">
        <v>3599</v>
      </c>
      <c r="K1290" s="300" t="s">
        <v>3600</v>
      </c>
      <c r="L1290" s="300" t="s">
        <v>76</v>
      </c>
      <c r="M1290" s="300" t="s">
        <v>76</v>
      </c>
      <c r="N1290" s="304" t="s">
        <v>76</v>
      </c>
    </row>
    <row r="1291" spans="1:14">
      <c r="A1291" s="305">
        <v>1500</v>
      </c>
      <c r="B1291" s="16">
        <v>301</v>
      </c>
      <c r="C1291" s="17" t="s">
        <v>112</v>
      </c>
      <c r="D1291" s="306">
        <v>1115071004</v>
      </c>
      <c r="E1291" s="306">
        <v>1115071004</v>
      </c>
      <c r="F1291" s="17" t="s">
        <v>6556</v>
      </c>
      <c r="G1291" s="16" t="s">
        <v>3597</v>
      </c>
      <c r="H1291" s="35" t="s">
        <v>3598</v>
      </c>
      <c r="I1291" s="16" t="s">
        <v>74</v>
      </c>
      <c r="J1291" s="16" t="s">
        <v>3599</v>
      </c>
      <c r="K1291" s="16" t="s">
        <v>3600</v>
      </c>
      <c r="L1291" s="16" t="s">
        <v>433</v>
      </c>
      <c r="M1291" s="16" t="s">
        <v>434</v>
      </c>
      <c r="N1291" s="307" t="s">
        <v>435</v>
      </c>
    </row>
    <row r="1292" spans="1:14">
      <c r="A1292" s="299">
        <v>1501</v>
      </c>
      <c r="B1292" s="300">
        <v>301</v>
      </c>
      <c r="C1292" s="301" t="s">
        <v>64</v>
      </c>
      <c r="D1292" s="302">
        <v>1115743788</v>
      </c>
      <c r="E1292" s="302">
        <v>1115743788</v>
      </c>
      <c r="F1292" s="301" t="s">
        <v>6559</v>
      </c>
      <c r="G1292" s="300" t="s">
        <v>3597</v>
      </c>
      <c r="H1292" s="308" t="s">
        <v>3598</v>
      </c>
      <c r="I1292" s="300" t="s">
        <v>74</v>
      </c>
      <c r="J1292" s="300" t="s">
        <v>3599</v>
      </c>
      <c r="K1292" s="300" t="s">
        <v>3600</v>
      </c>
      <c r="L1292" s="300" t="s">
        <v>671</v>
      </c>
      <c r="M1292" s="300" t="s">
        <v>691</v>
      </c>
      <c r="N1292" s="304" t="s">
        <v>692</v>
      </c>
    </row>
    <row r="1293" spans="1:14">
      <c r="A1293" s="305">
        <v>1502</v>
      </c>
      <c r="B1293" s="16">
        <v>301</v>
      </c>
      <c r="C1293" s="17" t="s">
        <v>64</v>
      </c>
      <c r="D1293" s="306">
        <v>1115942766</v>
      </c>
      <c r="E1293" s="306">
        <v>1115942766</v>
      </c>
      <c r="F1293" s="17" t="s">
        <v>6562</v>
      </c>
      <c r="G1293" s="16" t="s">
        <v>3597</v>
      </c>
      <c r="H1293" s="35" t="s">
        <v>3598</v>
      </c>
      <c r="I1293" s="16" t="s">
        <v>74</v>
      </c>
      <c r="J1293" s="16" t="s">
        <v>3599</v>
      </c>
      <c r="K1293" s="16" t="s">
        <v>3600</v>
      </c>
      <c r="L1293" s="16" t="s">
        <v>1359</v>
      </c>
      <c r="M1293" s="16" t="s">
        <v>4146</v>
      </c>
      <c r="N1293" s="307" t="s">
        <v>1951</v>
      </c>
    </row>
    <row r="1294" spans="1:14">
      <c r="A1294" s="299">
        <v>1503</v>
      </c>
      <c r="B1294" s="300">
        <v>301</v>
      </c>
      <c r="C1294" s="301" t="s">
        <v>64</v>
      </c>
      <c r="D1294" s="302">
        <v>1116041974</v>
      </c>
      <c r="E1294" s="302">
        <v>1116041974</v>
      </c>
      <c r="F1294" s="301" t="s">
        <v>6565</v>
      </c>
      <c r="G1294" s="300" t="s">
        <v>3597</v>
      </c>
      <c r="H1294" s="308" t="s">
        <v>3598</v>
      </c>
      <c r="I1294" s="300" t="s">
        <v>74</v>
      </c>
      <c r="J1294" s="300" t="s">
        <v>3599</v>
      </c>
      <c r="K1294" s="300" t="s">
        <v>3600</v>
      </c>
      <c r="L1294" s="300" t="s">
        <v>76</v>
      </c>
      <c r="M1294" s="300" t="s">
        <v>76</v>
      </c>
      <c r="N1294" s="304" t="s">
        <v>76</v>
      </c>
    </row>
    <row r="1295" spans="1:14">
      <c r="A1295" s="305">
        <v>1504</v>
      </c>
      <c r="B1295" s="16">
        <v>301</v>
      </c>
      <c r="C1295" s="17" t="s">
        <v>64</v>
      </c>
      <c r="D1295" s="306">
        <v>1116182525</v>
      </c>
      <c r="E1295" s="306">
        <v>1116182525</v>
      </c>
      <c r="F1295" s="17" t="s">
        <v>6570</v>
      </c>
      <c r="G1295" s="16" t="s">
        <v>3597</v>
      </c>
      <c r="H1295" s="35" t="s">
        <v>3598</v>
      </c>
      <c r="I1295" s="16" t="s">
        <v>74</v>
      </c>
      <c r="J1295" s="16" t="s">
        <v>3599</v>
      </c>
      <c r="K1295" s="16" t="s">
        <v>3600</v>
      </c>
      <c r="L1295" s="16" t="s">
        <v>671</v>
      </c>
      <c r="M1295" s="16" t="s">
        <v>6571</v>
      </c>
      <c r="N1295" s="307" t="s">
        <v>3691</v>
      </c>
    </row>
    <row r="1296" spans="1:14">
      <c r="A1296" s="299">
        <v>1505</v>
      </c>
      <c r="B1296" s="300">
        <v>301</v>
      </c>
      <c r="C1296" s="301" t="s">
        <v>64</v>
      </c>
      <c r="D1296" s="302">
        <v>1116205525</v>
      </c>
      <c r="E1296" s="302">
        <v>1116205525</v>
      </c>
      <c r="F1296" s="301" t="s">
        <v>6574</v>
      </c>
      <c r="G1296" s="300" t="s">
        <v>3597</v>
      </c>
      <c r="H1296" s="308" t="s">
        <v>3598</v>
      </c>
      <c r="I1296" s="300" t="s">
        <v>74</v>
      </c>
      <c r="J1296" s="300" t="s">
        <v>3599</v>
      </c>
      <c r="K1296" s="300" t="s">
        <v>3600</v>
      </c>
      <c r="L1296" s="300" t="s">
        <v>1359</v>
      </c>
      <c r="M1296" s="300" t="s">
        <v>3752</v>
      </c>
      <c r="N1296" s="304" t="s">
        <v>1361</v>
      </c>
    </row>
    <row r="1297" spans="1:14">
      <c r="A1297" s="305">
        <v>1507</v>
      </c>
      <c r="B1297" s="16">
        <v>301</v>
      </c>
      <c r="C1297" s="17" t="s">
        <v>64</v>
      </c>
      <c r="D1297" s="306">
        <v>1116493964</v>
      </c>
      <c r="E1297" s="306">
        <v>1116493964</v>
      </c>
      <c r="F1297" s="17" t="s">
        <v>6582</v>
      </c>
      <c r="G1297" s="16" t="s">
        <v>3597</v>
      </c>
      <c r="H1297" s="35" t="s">
        <v>3598</v>
      </c>
      <c r="I1297" s="16" t="s">
        <v>74</v>
      </c>
      <c r="J1297" s="16" t="s">
        <v>3599</v>
      </c>
      <c r="K1297" s="16" t="s">
        <v>3600</v>
      </c>
      <c r="L1297" s="16" t="s">
        <v>671</v>
      </c>
      <c r="M1297" s="16" t="s">
        <v>4135</v>
      </c>
      <c r="N1297" s="307" t="s">
        <v>3691</v>
      </c>
    </row>
    <row r="1298" spans="1:14">
      <c r="A1298" s="299">
        <v>1508</v>
      </c>
      <c r="B1298" s="300">
        <v>301</v>
      </c>
      <c r="C1298" s="301" t="s">
        <v>64</v>
      </c>
      <c r="D1298" s="302">
        <v>1116495087</v>
      </c>
      <c r="E1298" s="302">
        <v>1116495087</v>
      </c>
      <c r="F1298" s="301" t="s">
        <v>6585</v>
      </c>
      <c r="G1298" s="300" t="s">
        <v>3597</v>
      </c>
      <c r="H1298" s="308" t="s">
        <v>3598</v>
      </c>
      <c r="I1298" s="300" t="s">
        <v>74</v>
      </c>
      <c r="J1298" s="300" t="s">
        <v>3599</v>
      </c>
      <c r="K1298" s="300" t="s">
        <v>3600</v>
      </c>
      <c r="L1298" s="300" t="s">
        <v>671</v>
      </c>
      <c r="M1298" s="300" t="s">
        <v>4135</v>
      </c>
      <c r="N1298" s="304" t="s">
        <v>3691</v>
      </c>
    </row>
    <row r="1299" spans="1:14">
      <c r="A1299" s="305">
        <v>1509</v>
      </c>
      <c r="B1299" s="16">
        <v>301</v>
      </c>
      <c r="C1299" s="17" t="s">
        <v>64</v>
      </c>
      <c r="D1299" s="306">
        <v>1218213729</v>
      </c>
      <c r="E1299" s="306">
        <v>1218213729</v>
      </c>
      <c r="F1299" s="17" t="s">
        <v>6589</v>
      </c>
      <c r="G1299" s="16" t="s">
        <v>3597</v>
      </c>
      <c r="H1299" s="35" t="s">
        <v>3598</v>
      </c>
      <c r="I1299" s="16" t="s">
        <v>74</v>
      </c>
      <c r="J1299" s="16" t="s">
        <v>3599</v>
      </c>
      <c r="K1299" s="16" t="s">
        <v>3600</v>
      </c>
      <c r="L1299" s="16" t="s">
        <v>671</v>
      </c>
      <c r="M1299" s="16" t="s">
        <v>4647</v>
      </c>
      <c r="N1299" s="307" t="s">
        <v>692</v>
      </c>
    </row>
    <row r="1300" spans="1:14">
      <c r="A1300" s="299">
        <v>1510</v>
      </c>
      <c r="B1300" s="300">
        <v>301</v>
      </c>
      <c r="C1300" s="301" t="s">
        <v>64</v>
      </c>
      <c r="D1300" s="302">
        <v>1116498364</v>
      </c>
      <c r="E1300" s="302">
        <v>1116498364</v>
      </c>
      <c r="F1300" s="301" t="s">
        <v>6594</v>
      </c>
      <c r="G1300" s="300" t="s">
        <v>3597</v>
      </c>
      <c r="H1300" s="308" t="s">
        <v>3598</v>
      </c>
      <c r="I1300" s="300" t="s">
        <v>74</v>
      </c>
      <c r="J1300" s="300" t="s">
        <v>3599</v>
      </c>
      <c r="K1300" s="300" t="s">
        <v>3600</v>
      </c>
      <c r="L1300" s="300" t="s">
        <v>671</v>
      </c>
      <c r="M1300" s="300" t="s">
        <v>4135</v>
      </c>
      <c r="N1300" s="304" t="s">
        <v>3691</v>
      </c>
    </row>
    <row r="1301" spans="1:14">
      <c r="A1301" s="305">
        <v>1511</v>
      </c>
      <c r="B1301" s="16">
        <v>301</v>
      </c>
      <c r="C1301" s="17" t="s">
        <v>64</v>
      </c>
      <c r="D1301" s="306">
        <v>1116789687</v>
      </c>
      <c r="E1301" s="306">
        <v>1116789687</v>
      </c>
      <c r="F1301" s="17" t="s">
        <v>6598</v>
      </c>
      <c r="G1301" s="16" t="s">
        <v>3597</v>
      </c>
      <c r="H1301" s="35" t="s">
        <v>3598</v>
      </c>
      <c r="I1301" s="16" t="s">
        <v>74</v>
      </c>
      <c r="J1301" s="16" t="s">
        <v>3599</v>
      </c>
      <c r="K1301" s="16" t="s">
        <v>3600</v>
      </c>
      <c r="L1301" s="16" t="s">
        <v>671</v>
      </c>
      <c r="M1301" s="16" t="s">
        <v>3768</v>
      </c>
      <c r="N1301" s="307" t="s">
        <v>3691</v>
      </c>
    </row>
    <row r="1302" spans="1:14">
      <c r="A1302" s="299">
        <v>1512</v>
      </c>
      <c r="B1302" s="300">
        <v>301</v>
      </c>
      <c r="C1302" s="301" t="s">
        <v>64</v>
      </c>
      <c r="D1302" s="302">
        <v>1116789769</v>
      </c>
      <c r="E1302" s="302">
        <v>1116789769</v>
      </c>
      <c r="F1302" s="301" t="s">
        <v>6602</v>
      </c>
      <c r="G1302" s="300" t="s">
        <v>3597</v>
      </c>
      <c r="H1302" s="308" t="s">
        <v>3598</v>
      </c>
      <c r="I1302" s="300" t="s">
        <v>74</v>
      </c>
      <c r="J1302" s="300" t="s">
        <v>3599</v>
      </c>
      <c r="K1302" s="300" t="s">
        <v>3600</v>
      </c>
      <c r="L1302" s="300" t="s">
        <v>671</v>
      </c>
      <c r="M1302" s="300" t="s">
        <v>691</v>
      </c>
      <c r="N1302" s="304" t="s">
        <v>692</v>
      </c>
    </row>
    <row r="1303" spans="1:14">
      <c r="A1303" s="305">
        <v>1513</v>
      </c>
      <c r="B1303" s="16">
        <v>301</v>
      </c>
      <c r="C1303" s="17" t="s">
        <v>64</v>
      </c>
      <c r="D1303" s="306">
        <v>1116797093</v>
      </c>
      <c r="E1303" s="306">
        <v>1116797093</v>
      </c>
      <c r="F1303" s="17" t="s">
        <v>6608</v>
      </c>
      <c r="G1303" s="16" t="s">
        <v>3597</v>
      </c>
      <c r="H1303" s="35" t="s">
        <v>3598</v>
      </c>
      <c r="I1303" s="16" t="s">
        <v>74</v>
      </c>
      <c r="J1303" s="16" t="s">
        <v>3599</v>
      </c>
      <c r="K1303" s="16" t="s">
        <v>3600</v>
      </c>
      <c r="L1303" s="16" t="s">
        <v>671</v>
      </c>
      <c r="M1303" s="16" t="s">
        <v>4135</v>
      </c>
      <c r="N1303" s="307" t="s">
        <v>3691</v>
      </c>
    </row>
    <row r="1304" spans="1:14">
      <c r="A1304" s="299">
        <v>1514</v>
      </c>
      <c r="B1304" s="300">
        <v>301</v>
      </c>
      <c r="C1304" s="301" t="s">
        <v>112</v>
      </c>
      <c r="D1304" s="302">
        <v>1116797635</v>
      </c>
      <c r="E1304" s="302">
        <v>1116797635</v>
      </c>
      <c r="F1304" s="301" t="s">
        <v>6613</v>
      </c>
      <c r="G1304" s="300" t="s">
        <v>3597</v>
      </c>
      <c r="H1304" s="308" t="s">
        <v>3598</v>
      </c>
      <c r="I1304" s="300" t="s">
        <v>74</v>
      </c>
      <c r="J1304" s="300" t="s">
        <v>3599</v>
      </c>
      <c r="K1304" s="300" t="s">
        <v>3600</v>
      </c>
      <c r="L1304" s="300" t="s">
        <v>671</v>
      </c>
      <c r="M1304" s="300" t="s">
        <v>3919</v>
      </c>
      <c r="N1304" s="304" t="s">
        <v>692</v>
      </c>
    </row>
    <row r="1305" spans="1:14">
      <c r="A1305" s="305">
        <v>1515</v>
      </c>
      <c r="B1305" s="16">
        <v>301</v>
      </c>
      <c r="C1305" s="17" t="s">
        <v>112</v>
      </c>
      <c r="D1305" s="306">
        <v>1048016637</v>
      </c>
      <c r="E1305" s="306">
        <v>1048016637</v>
      </c>
      <c r="F1305" s="17" t="s">
        <v>6617</v>
      </c>
      <c r="G1305" s="16" t="s">
        <v>3597</v>
      </c>
      <c r="H1305" s="35" t="s">
        <v>3598</v>
      </c>
      <c r="I1305" s="16" t="s">
        <v>74</v>
      </c>
      <c r="J1305" s="16" t="s">
        <v>3599</v>
      </c>
      <c r="K1305" s="16" t="s">
        <v>3600</v>
      </c>
      <c r="L1305" s="16" t="s">
        <v>339</v>
      </c>
      <c r="M1305" s="16" t="s">
        <v>6618</v>
      </c>
      <c r="N1305" s="307" t="s">
        <v>341</v>
      </c>
    </row>
    <row r="1306" spans="1:14">
      <c r="A1306" s="299">
        <v>1517</v>
      </c>
      <c r="B1306" s="300">
        <v>301</v>
      </c>
      <c r="C1306" s="301" t="s">
        <v>112</v>
      </c>
      <c r="D1306" s="302">
        <v>1116801009</v>
      </c>
      <c r="E1306" s="302">
        <v>1116801009</v>
      </c>
      <c r="F1306" s="301" t="s">
        <v>6622</v>
      </c>
      <c r="G1306" s="300" t="s">
        <v>3597</v>
      </c>
      <c r="H1306" s="308" t="s">
        <v>3598</v>
      </c>
      <c r="I1306" s="300" t="s">
        <v>74</v>
      </c>
      <c r="J1306" s="300" t="s">
        <v>3599</v>
      </c>
      <c r="K1306" s="300" t="s">
        <v>3600</v>
      </c>
      <c r="L1306" s="300" t="s">
        <v>671</v>
      </c>
      <c r="M1306" s="300" t="s">
        <v>4135</v>
      </c>
      <c r="N1306" s="304" t="s">
        <v>3691</v>
      </c>
    </row>
    <row r="1307" spans="1:14">
      <c r="A1307" s="305">
        <v>1518</v>
      </c>
      <c r="B1307" s="16">
        <v>301</v>
      </c>
      <c r="C1307" s="17" t="s">
        <v>64</v>
      </c>
      <c r="D1307" s="306">
        <v>1116804079</v>
      </c>
      <c r="E1307" s="306">
        <v>1116804079</v>
      </c>
      <c r="F1307" s="17" t="s">
        <v>6626</v>
      </c>
      <c r="G1307" s="16" t="s">
        <v>3597</v>
      </c>
      <c r="H1307" s="35" t="s">
        <v>3598</v>
      </c>
      <c r="I1307" s="16" t="s">
        <v>74</v>
      </c>
      <c r="J1307" s="16" t="s">
        <v>3599</v>
      </c>
      <c r="K1307" s="16" t="s">
        <v>3600</v>
      </c>
      <c r="L1307" s="16" t="s">
        <v>671</v>
      </c>
      <c r="M1307" s="16" t="s">
        <v>3768</v>
      </c>
      <c r="N1307" s="307" t="s">
        <v>3691</v>
      </c>
    </row>
    <row r="1308" spans="1:14">
      <c r="A1308" s="299">
        <v>1519</v>
      </c>
      <c r="B1308" s="300">
        <v>301</v>
      </c>
      <c r="C1308" s="301" t="s">
        <v>112</v>
      </c>
      <c r="D1308" s="302">
        <v>1116809550</v>
      </c>
      <c r="E1308" s="302">
        <v>1116809550</v>
      </c>
      <c r="F1308" s="301" t="s">
        <v>6631</v>
      </c>
      <c r="G1308" s="300" t="s">
        <v>3597</v>
      </c>
      <c r="H1308" s="308" t="s">
        <v>3598</v>
      </c>
      <c r="I1308" s="300" t="s">
        <v>74</v>
      </c>
      <c r="J1308" s="300" t="s">
        <v>3599</v>
      </c>
      <c r="K1308" s="300" t="s">
        <v>3600</v>
      </c>
      <c r="L1308" s="300" t="s">
        <v>76</v>
      </c>
      <c r="M1308" s="300" t="s">
        <v>76</v>
      </c>
      <c r="N1308" s="304" t="s">
        <v>76</v>
      </c>
    </row>
    <row r="1309" spans="1:14" ht="22.5">
      <c r="A1309" s="305">
        <v>1520</v>
      </c>
      <c r="B1309" s="16">
        <v>301</v>
      </c>
      <c r="C1309" s="17" t="s">
        <v>64</v>
      </c>
      <c r="D1309" s="306">
        <v>1116854062</v>
      </c>
      <c r="E1309" s="306">
        <v>1116854062</v>
      </c>
      <c r="F1309" s="17" t="s">
        <v>6635</v>
      </c>
      <c r="G1309" s="16" t="s">
        <v>3597</v>
      </c>
      <c r="H1309" s="35" t="s">
        <v>3598</v>
      </c>
      <c r="I1309" s="16" t="s">
        <v>74</v>
      </c>
      <c r="J1309" s="16" t="s">
        <v>3599</v>
      </c>
      <c r="K1309" s="16" t="s">
        <v>3600</v>
      </c>
      <c r="L1309" s="16" t="s">
        <v>671</v>
      </c>
      <c r="M1309" s="33" t="s">
        <v>6445</v>
      </c>
      <c r="N1309" s="307" t="s">
        <v>692</v>
      </c>
    </row>
    <row r="1310" spans="1:14">
      <c r="A1310" s="299">
        <v>1521</v>
      </c>
      <c r="B1310" s="300">
        <v>301</v>
      </c>
      <c r="C1310" s="301" t="s">
        <v>64</v>
      </c>
      <c r="D1310" s="302">
        <v>1116912938</v>
      </c>
      <c r="E1310" s="302">
        <v>1116912938</v>
      </c>
      <c r="F1310" s="301" t="s">
        <v>6639</v>
      </c>
      <c r="G1310" s="300" t="s">
        <v>3597</v>
      </c>
      <c r="H1310" s="308" t="s">
        <v>3598</v>
      </c>
      <c r="I1310" s="300" t="s">
        <v>74</v>
      </c>
      <c r="J1310" s="300" t="s">
        <v>3599</v>
      </c>
      <c r="K1310" s="300" t="s">
        <v>3600</v>
      </c>
      <c r="L1310" s="300" t="s">
        <v>76</v>
      </c>
      <c r="M1310" s="300" t="s">
        <v>76</v>
      </c>
      <c r="N1310" s="304" t="s">
        <v>76</v>
      </c>
    </row>
    <row r="1311" spans="1:14">
      <c r="A1311" s="305">
        <v>1522</v>
      </c>
      <c r="B1311" s="16">
        <v>301</v>
      </c>
      <c r="C1311" s="17" t="s">
        <v>112</v>
      </c>
      <c r="D1311" s="306">
        <v>1116920767</v>
      </c>
      <c r="E1311" s="306">
        <v>1116920767</v>
      </c>
      <c r="F1311" s="17" t="s">
        <v>6643</v>
      </c>
      <c r="G1311" s="16" t="s">
        <v>3597</v>
      </c>
      <c r="H1311" s="35" t="s">
        <v>3598</v>
      </c>
      <c r="I1311" s="16" t="s">
        <v>74</v>
      </c>
      <c r="J1311" s="16" t="s">
        <v>3599</v>
      </c>
      <c r="K1311" s="16" t="s">
        <v>3600</v>
      </c>
      <c r="L1311" s="16" t="s">
        <v>433</v>
      </c>
      <c r="M1311" s="16" t="s">
        <v>4157</v>
      </c>
      <c r="N1311" s="307" t="s">
        <v>756</v>
      </c>
    </row>
    <row r="1312" spans="1:14">
      <c r="A1312" s="299">
        <v>1523</v>
      </c>
      <c r="B1312" s="300">
        <v>301</v>
      </c>
      <c r="C1312" s="301" t="s">
        <v>112</v>
      </c>
      <c r="D1312" s="302">
        <v>1193125861</v>
      </c>
      <c r="E1312" s="302">
        <v>1193125861</v>
      </c>
      <c r="F1312" s="301" t="s">
        <v>6648</v>
      </c>
      <c r="G1312" s="300" t="s">
        <v>3597</v>
      </c>
      <c r="H1312" s="308" t="s">
        <v>3598</v>
      </c>
      <c r="I1312" s="300" t="s">
        <v>74</v>
      </c>
      <c r="J1312" s="300" t="s">
        <v>3599</v>
      </c>
      <c r="K1312" s="300" t="s">
        <v>3600</v>
      </c>
      <c r="L1312" s="300" t="s">
        <v>339</v>
      </c>
      <c r="M1312" s="300" t="s">
        <v>3947</v>
      </c>
      <c r="N1312" s="304" t="s">
        <v>3948</v>
      </c>
    </row>
    <row r="1313" spans="1:14">
      <c r="A1313" s="305">
        <v>1524</v>
      </c>
      <c r="B1313" s="16">
        <v>301</v>
      </c>
      <c r="C1313" s="17" t="s">
        <v>112</v>
      </c>
      <c r="D1313" s="306">
        <v>1116923708</v>
      </c>
      <c r="E1313" s="306">
        <v>1116923708</v>
      </c>
      <c r="F1313" s="17" t="s">
        <v>6652</v>
      </c>
      <c r="G1313" s="16" t="s">
        <v>3597</v>
      </c>
      <c r="H1313" s="35" t="s">
        <v>3598</v>
      </c>
      <c r="I1313" s="16" t="s">
        <v>74</v>
      </c>
      <c r="J1313" s="16" t="s">
        <v>3599</v>
      </c>
      <c r="K1313" s="16" t="s">
        <v>3600</v>
      </c>
      <c r="L1313" s="16" t="s">
        <v>463</v>
      </c>
      <c r="M1313" s="16" t="s">
        <v>464</v>
      </c>
      <c r="N1313" s="307" t="s">
        <v>465</v>
      </c>
    </row>
    <row r="1314" spans="1:14">
      <c r="A1314" s="299">
        <v>1525</v>
      </c>
      <c r="B1314" s="300">
        <v>301</v>
      </c>
      <c r="C1314" s="301" t="s">
        <v>64</v>
      </c>
      <c r="D1314" s="302">
        <v>1117262325</v>
      </c>
      <c r="E1314" s="302">
        <v>1117262325</v>
      </c>
      <c r="F1314" s="301" t="s">
        <v>6657</v>
      </c>
      <c r="G1314" s="300" t="s">
        <v>3597</v>
      </c>
      <c r="H1314" s="308" t="s">
        <v>3598</v>
      </c>
      <c r="I1314" s="300" t="s">
        <v>74</v>
      </c>
      <c r="J1314" s="300" t="s">
        <v>3599</v>
      </c>
      <c r="K1314" s="300" t="s">
        <v>3600</v>
      </c>
      <c r="L1314" s="300" t="s">
        <v>478</v>
      </c>
      <c r="M1314" s="300" t="s">
        <v>771</v>
      </c>
      <c r="N1314" s="304" t="s">
        <v>772</v>
      </c>
    </row>
    <row r="1315" spans="1:14">
      <c r="A1315" s="305">
        <v>1526</v>
      </c>
      <c r="B1315" s="16">
        <v>301</v>
      </c>
      <c r="C1315" s="17" t="s">
        <v>112</v>
      </c>
      <c r="D1315" s="306">
        <v>1148956644</v>
      </c>
      <c r="E1315" s="306">
        <v>1148956644</v>
      </c>
      <c r="F1315" s="17" t="s">
        <v>6660</v>
      </c>
      <c r="G1315" s="16" t="s">
        <v>3597</v>
      </c>
      <c r="H1315" s="35" t="s">
        <v>3598</v>
      </c>
      <c r="I1315" s="16" t="s">
        <v>74</v>
      </c>
      <c r="J1315" s="16" t="s">
        <v>3599</v>
      </c>
      <c r="K1315" s="16" t="s">
        <v>3600</v>
      </c>
      <c r="L1315" s="16" t="s">
        <v>76</v>
      </c>
      <c r="M1315" s="16" t="s">
        <v>76</v>
      </c>
      <c r="N1315" s="307" t="s">
        <v>76</v>
      </c>
    </row>
    <row r="1316" spans="1:14">
      <c r="A1316" s="299">
        <v>1527</v>
      </c>
      <c r="B1316" s="300">
        <v>301</v>
      </c>
      <c r="C1316" s="301" t="s">
        <v>64</v>
      </c>
      <c r="D1316" s="302">
        <v>1117486752</v>
      </c>
      <c r="E1316" s="302">
        <v>1117486752</v>
      </c>
      <c r="F1316" s="301" t="s">
        <v>6665</v>
      </c>
      <c r="G1316" s="300" t="s">
        <v>3597</v>
      </c>
      <c r="H1316" s="308" t="s">
        <v>3598</v>
      </c>
      <c r="I1316" s="300" t="s">
        <v>74</v>
      </c>
      <c r="J1316" s="300" t="s">
        <v>3599</v>
      </c>
      <c r="K1316" s="300" t="s">
        <v>3600</v>
      </c>
      <c r="L1316" s="300" t="s">
        <v>1359</v>
      </c>
      <c r="M1316" s="300" t="s">
        <v>1950</v>
      </c>
      <c r="N1316" s="304" t="s">
        <v>1951</v>
      </c>
    </row>
    <row r="1317" spans="1:14">
      <c r="A1317" s="305">
        <v>1528</v>
      </c>
      <c r="B1317" s="16">
        <v>301</v>
      </c>
      <c r="C1317" s="17" t="s">
        <v>64</v>
      </c>
      <c r="D1317" s="306">
        <v>1117496591</v>
      </c>
      <c r="E1317" s="306">
        <v>1117496591</v>
      </c>
      <c r="F1317" s="17" t="s">
        <v>6670</v>
      </c>
      <c r="G1317" s="16" t="s">
        <v>3597</v>
      </c>
      <c r="H1317" s="35" t="s">
        <v>3598</v>
      </c>
      <c r="I1317" s="16" t="s">
        <v>74</v>
      </c>
      <c r="J1317" s="16" t="s">
        <v>3599</v>
      </c>
      <c r="K1317" s="16" t="s">
        <v>3600</v>
      </c>
      <c r="L1317" s="16" t="s">
        <v>1359</v>
      </c>
      <c r="M1317" s="16" t="s">
        <v>4352</v>
      </c>
      <c r="N1317" s="307" t="s">
        <v>1951</v>
      </c>
    </row>
    <row r="1318" spans="1:14">
      <c r="A1318" s="299">
        <v>1529</v>
      </c>
      <c r="B1318" s="300">
        <v>301</v>
      </c>
      <c r="C1318" s="301" t="s">
        <v>64</v>
      </c>
      <c r="D1318" s="302">
        <v>1117509941</v>
      </c>
      <c r="E1318" s="302">
        <v>1117509941</v>
      </c>
      <c r="F1318" s="301" t="s">
        <v>6674</v>
      </c>
      <c r="G1318" s="300" t="s">
        <v>3597</v>
      </c>
      <c r="H1318" s="308" t="s">
        <v>3598</v>
      </c>
      <c r="I1318" s="300" t="s">
        <v>74</v>
      </c>
      <c r="J1318" s="300" t="s">
        <v>3599</v>
      </c>
      <c r="K1318" s="300" t="s">
        <v>3600</v>
      </c>
      <c r="L1318" s="300" t="s">
        <v>145</v>
      </c>
      <c r="M1318" s="300" t="s">
        <v>4743</v>
      </c>
      <c r="N1318" s="304" t="s">
        <v>559</v>
      </c>
    </row>
    <row r="1319" spans="1:14">
      <c r="A1319" s="305">
        <v>1530</v>
      </c>
      <c r="B1319" s="16">
        <v>301</v>
      </c>
      <c r="C1319" s="17" t="s">
        <v>64</v>
      </c>
      <c r="D1319" s="306">
        <v>1148707146</v>
      </c>
      <c r="E1319" s="306">
        <v>1148707146</v>
      </c>
      <c r="F1319" s="17" t="s">
        <v>6678</v>
      </c>
      <c r="G1319" s="16" t="s">
        <v>3597</v>
      </c>
      <c r="H1319" s="35" t="s">
        <v>3598</v>
      </c>
      <c r="I1319" s="16" t="s">
        <v>74</v>
      </c>
      <c r="J1319" s="16" t="s">
        <v>3599</v>
      </c>
      <c r="K1319" s="16" t="s">
        <v>3600</v>
      </c>
      <c r="L1319" s="16" t="s">
        <v>76</v>
      </c>
      <c r="M1319" s="16" t="s">
        <v>76</v>
      </c>
      <c r="N1319" s="307" t="s">
        <v>76</v>
      </c>
    </row>
    <row r="1320" spans="1:14">
      <c r="A1320" s="299">
        <v>1531</v>
      </c>
      <c r="B1320" s="300">
        <v>301</v>
      </c>
      <c r="C1320" s="301" t="s">
        <v>64</v>
      </c>
      <c r="D1320" s="302">
        <v>1117514624</v>
      </c>
      <c r="E1320" s="302">
        <v>1117514624</v>
      </c>
      <c r="F1320" s="301" t="s">
        <v>6683</v>
      </c>
      <c r="G1320" s="300" t="s">
        <v>3597</v>
      </c>
      <c r="H1320" s="308" t="s">
        <v>3598</v>
      </c>
      <c r="I1320" s="300" t="s">
        <v>74</v>
      </c>
      <c r="J1320" s="300" t="s">
        <v>3599</v>
      </c>
      <c r="K1320" s="300" t="s">
        <v>3600</v>
      </c>
      <c r="L1320" s="300" t="s">
        <v>1359</v>
      </c>
      <c r="M1320" s="300" t="s">
        <v>4352</v>
      </c>
      <c r="N1320" s="304" t="s">
        <v>1951</v>
      </c>
    </row>
    <row r="1321" spans="1:14">
      <c r="A1321" s="305">
        <v>1532</v>
      </c>
      <c r="B1321" s="16">
        <v>301</v>
      </c>
      <c r="C1321" s="17" t="s">
        <v>64</v>
      </c>
      <c r="D1321" s="306">
        <v>1050923312</v>
      </c>
      <c r="E1321" s="306">
        <v>1050923312</v>
      </c>
      <c r="F1321" s="17" t="s">
        <v>6686</v>
      </c>
      <c r="G1321" s="16" t="s">
        <v>3597</v>
      </c>
      <c r="H1321" s="35" t="s">
        <v>3598</v>
      </c>
      <c r="I1321" s="16" t="s">
        <v>74</v>
      </c>
      <c r="J1321" s="16" t="s">
        <v>3599</v>
      </c>
      <c r="K1321" s="16" t="s">
        <v>3600</v>
      </c>
      <c r="L1321" s="16" t="s">
        <v>339</v>
      </c>
      <c r="M1321" s="16" t="s">
        <v>340</v>
      </c>
      <c r="N1321" s="307" t="s">
        <v>341</v>
      </c>
    </row>
    <row r="1322" spans="1:14">
      <c r="A1322" s="299">
        <v>1533</v>
      </c>
      <c r="B1322" s="300">
        <v>301</v>
      </c>
      <c r="C1322" s="301" t="s">
        <v>112</v>
      </c>
      <c r="D1322" s="302">
        <v>1096187092</v>
      </c>
      <c r="E1322" s="302">
        <v>1096187092</v>
      </c>
      <c r="F1322" s="301" t="s">
        <v>6691</v>
      </c>
      <c r="G1322" s="300" t="s">
        <v>3597</v>
      </c>
      <c r="H1322" s="308" t="s">
        <v>3598</v>
      </c>
      <c r="I1322" s="300" t="s">
        <v>74</v>
      </c>
      <c r="J1322" s="300" t="s">
        <v>3599</v>
      </c>
      <c r="K1322" s="300" t="s">
        <v>3600</v>
      </c>
      <c r="L1322" s="300" t="s">
        <v>145</v>
      </c>
      <c r="M1322" s="300" t="s">
        <v>1314</v>
      </c>
      <c r="N1322" s="304" t="s">
        <v>559</v>
      </c>
    </row>
    <row r="1323" spans="1:14">
      <c r="A1323" s="305">
        <v>1534</v>
      </c>
      <c r="B1323" s="16">
        <v>301</v>
      </c>
      <c r="C1323" s="17" t="s">
        <v>112</v>
      </c>
      <c r="D1323" s="306">
        <v>1117519561</v>
      </c>
      <c r="E1323" s="306">
        <v>1117519561</v>
      </c>
      <c r="F1323" s="17" t="s">
        <v>6696</v>
      </c>
      <c r="G1323" s="16" t="s">
        <v>3597</v>
      </c>
      <c r="H1323" s="35" t="s">
        <v>3598</v>
      </c>
      <c r="I1323" s="16" t="s">
        <v>74</v>
      </c>
      <c r="J1323" s="16" t="s">
        <v>3599</v>
      </c>
      <c r="K1323" s="16" t="s">
        <v>3600</v>
      </c>
      <c r="L1323" s="16" t="s">
        <v>1359</v>
      </c>
      <c r="M1323" s="16" t="s">
        <v>4337</v>
      </c>
      <c r="N1323" s="307" t="s">
        <v>1951</v>
      </c>
    </row>
    <row r="1324" spans="1:14">
      <c r="A1324" s="299">
        <v>1535</v>
      </c>
      <c r="B1324" s="300">
        <v>301</v>
      </c>
      <c r="C1324" s="301" t="s">
        <v>64</v>
      </c>
      <c r="D1324" s="302">
        <v>1117528855</v>
      </c>
      <c r="E1324" s="302">
        <v>1117528855</v>
      </c>
      <c r="F1324" s="301" t="s">
        <v>6702</v>
      </c>
      <c r="G1324" s="300" t="s">
        <v>3597</v>
      </c>
      <c r="H1324" s="308" t="s">
        <v>3598</v>
      </c>
      <c r="I1324" s="300" t="s">
        <v>74</v>
      </c>
      <c r="J1324" s="300" t="s">
        <v>3599</v>
      </c>
      <c r="K1324" s="300" t="s">
        <v>3600</v>
      </c>
      <c r="L1324" s="300" t="s">
        <v>1359</v>
      </c>
      <c r="M1324" s="300" t="s">
        <v>4352</v>
      </c>
      <c r="N1324" s="304" t="s">
        <v>1951</v>
      </c>
    </row>
    <row r="1325" spans="1:14">
      <c r="A1325" s="305">
        <v>1537</v>
      </c>
      <c r="B1325" s="16">
        <v>301</v>
      </c>
      <c r="C1325" s="17" t="s">
        <v>112</v>
      </c>
      <c r="D1325" s="306">
        <v>1117548538</v>
      </c>
      <c r="E1325" s="306">
        <v>1117548538</v>
      </c>
      <c r="F1325" s="17" t="s">
        <v>6712</v>
      </c>
      <c r="G1325" s="16" t="s">
        <v>3597</v>
      </c>
      <c r="H1325" s="35" t="s">
        <v>3598</v>
      </c>
      <c r="I1325" s="16" t="s">
        <v>74</v>
      </c>
      <c r="J1325" s="16" t="s">
        <v>3599</v>
      </c>
      <c r="K1325" s="16" t="s">
        <v>3600</v>
      </c>
      <c r="L1325" s="16" t="s">
        <v>421</v>
      </c>
      <c r="M1325" s="16" t="s">
        <v>3649</v>
      </c>
      <c r="N1325" s="307" t="s">
        <v>545</v>
      </c>
    </row>
    <row r="1326" spans="1:14">
      <c r="A1326" s="299">
        <v>1538</v>
      </c>
      <c r="B1326" s="300">
        <v>301</v>
      </c>
      <c r="C1326" s="301" t="s">
        <v>64</v>
      </c>
      <c r="D1326" s="302">
        <v>1117785019</v>
      </c>
      <c r="E1326" s="302">
        <v>1117785019</v>
      </c>
      <c r="F1326" s="301" t="s">
        <v>6715</v>
      </c>
      <c r="G1326" s="300" t="s">
        <v>3597</v>
      </c>
      <c r="H1326" s="308" t="s">
        <v>3598</v>
      </c>
      <c r="I1326" s="300" t="s">
        <v>74</v>
      </c>
      <c r="J1326" s="300" t="s">
        <v>3599</v>
      </c>
      <c r="K1326" s="300" t="s">
        <v>3600</v>
      </c>
      <c r="L1326" s="300" t="s">
        <v>1359</v>
      </c>
      <c r="M1326" s="300" t="s">
        <v>1950</v>
      </c>
      <c r="N1326" s="304" t="s">
        <v>1951</v>
      </c>
    </row>
    <row r="1327" spans="1:14">
      <c r="A1327" s="305">
        <v>1540</v>
      </c>
      <c r="B1327" s="16">
        <v>301</v>
      </c>
      <c r="C1327" s="17" t="s">
        <v>64</v>
      </c>
      <c r="D1327" s="306">
        <v>1117813237</v>
      </c>
      <c r="E1327" s="306">
        <v>1117813237</v>
      </c>
      <c r="F1327" s="17" t="s">
        <v>6723</v>
      </c>
      <c r="G1327" s="16" t="s">
        <v>3597</v>
      </c>
      <c r="H1327" s="35" t="s">
        <v>3598</v>
      </c>
      <c r="I1327" s="16" t="s">
        <v>74</v>
      </c>
      <c r="J1327" s="16" t="s">
        <v>3599</v>
      </c>
      <c r="K1327" s="16" t="s">
        <v>3600</v>
      </c>
      <c r="L1327" s="16" t="s">
        <v>478</v>
      </c>
      <c r="M1327" s="16" t="s">
        <v>6724</v>
      </c>
      <c r="N1327" s="307" t="s">
        <v>772</v>
      </c>
    </row>
    <row r="1328" spans="1:14">
      <c r="A1328" s="299">
        <v>1541</v>
      </c>
      <c r="B1328" s="300">
        <v>301</v>
      </c>
      <c r="C1328" s="301" t="s">
        <v>112</v>
      </c>
      <c r="D1328" s="302">
        <v>1117815343</v>
      </c>
      <c r="E1328" s="302">
        <v>1117815343</v>
      </c>
      <c r="F1328" s="301" t="s">
        <v>6728</v>
      </c>
      <c r="G1328" s="300" t="s">
        <v>3597</v>
      </c>
      <c r="H1328" s="308" t="s">
        <v>3598</v>
      </c>
      <c r="I1328" s="300" t="s">
        <v>74</v>
      </c>
      <c r="J1328" s="300" t="s">
        <v>3599</v>
      </c>
      <c r="K1328" s="300" t="s">
        <v>3600</v>
      </c>
      <c r="L1328" s="300" t="s">
        <v>1359</v>
      </c>
      <c r="M1328" s="300" t="s">
        <v>1950</v>
      </c>
      <c r="N1328" s="304" t="s">
        <v>1951</v>
      </c>
    </row>
    <row r="1329" spans="1:14" ht="22.5">
      <c r="A1329" s="305">
        <v>1542</v>
      </c>
      <c r="B1329" s="16">
        <v>301</v>
      </c>
      <c r="C1329" s="17" t="s">
        <v>64</v>
      </c>
      <c r="D1329" s="306">
        <v>1117820237</v>
      </c>
      <c r="E1329" s="306">
        <v>1117820237</v>
      </c>
      <c r="F1329" s="17" t="s">
        <v>6731</v>
      </c>
      <c r="G1329" s="16" t="s">
        <v>3597</v>
      </c>
      <c r="H1329" s="35" t="s">
        <v>3598</v>
      </c>
      <c r="I1329" s="16" t="s">
        <v>74</v>
      </c>
      <c r="J1329" s="16" t="s">
        <v>3599</v>
      </c>
      <c r="K1329" s="16" t="s">
        <v>3600</v>
      </c>
      <c r="L1329" s="16" t="s">
        <v>671</v>
      </c>
      <c r="M1329" s="33" t="s">
        <v>6445</v>
      </c>
      <c r="N1329" s="307" t="s">
        <v>692</v>
      </c>
    </row>
    <row r="1330" spans="1:14">
      <c r="A1330" s="299">
        <v>1543</v>
      </c>
      <c r="B1330" s="300">
        <v>301</v>
      </c>
      <c r="C1330" s="301" t="s">
        <v>64</v>
      </c>
      <c r="D1330" s="302">
        <v>1149196500</v>
      </c>
      <c r="E1330" s="302">
        <v>1149196500</v>
      </c>
      <c r="F1330" s="301" t="s">
        <v>6735</v>
      </c>
      <c r="G1330" s="300" t="s">
        <v>3597</v>
      </c>
      <c r="H1330" s="308" t="s">
        <v>3598</v>
      </c>
      <c r="I1330" s="300" t="s">
        <v>74</v>
      </c>
      <c r="J1330" s="300" t="s">
        <v>3599</v>
      </c>
      <c r="K1330" s="300" t="s">
        <v>3600</v>
      </c>
      <c r="L1330" s="300" t="s">
        <v>671</v>
      </c>
      <c r="M1330" s="300" t="s">
        <v>691</v>
      </c>
      <c r="N1330" s="304" t="s">
        <v>692</v>
      </c>
    </row>
    <row r="1331" spans="1:14">
      <c r="A1331" s="305">
        <v>1544</v>
      </c>
      <c r="B1331" s="16">
        <v>301</v>
      </c>
      <c r="C1331" s="17" t="s">
        <v>64</v>
      </c>
      <c r="D1331" s="306">
        <v>1117820773</v>
      </c>
      <c r="E1331" s="306">
        <v>1117820773</v>
      </c>
      <c r="F1331" s="17" t="s">
        <v>6740</v>
      </c>
      <c r="G1331" s="16" t="s">
        <v>3597</v>
      </c>
      <c r="H1331" s="35" t="s">
        <v>3598</v>
      </c>
      <c r="I1331" s="16" t="s">
        <v>74</v>
      </c>
      <c r="J1331" s="16" t="s">
        <v>3599</v>
      </c>
      <c r="K1331" s="16" t="s">
        <v>3600</v>
      </c>
      <c r="L1331" s="16" t="s">
        <v>433</v>
      </c>
      <c r="M1331" s="16" t="s">
        <v>662</v>
      </c>
      <c r="N1331" s="307" t="s">
        <v>663</v>
      </c>
    </row>
    <row r="1332" spans="1:14">
      <c r="A1332" s="299">
        <v>1545</v>
      </c>
      <c r="B1332" s="300">
        <v>301</v>
      </c>
      <c r="C1332" s="301" t="s">
        <v>112</v>
      </c>
      <c r="D1332" s="302">
        <v>1117823844</v>
      </c>
      <c r="E1332" s="302">
        <v>1117823844</v>
      </c>
      <c r="F1332" s="301" t="s">
        <v>6745</v>
      </c>
      <c r="G1332" s="300" t="s">
        <v>3597</v>
      </c>
      <c r="H1332" s="308" t="s">
        <v>3598</v>
      </c>
      <c r="I1332" s="300" t="s">
        <v>74</v>
      </c>
      <c r="J1332" s="300" t="s">
        <v>3599</v>
      </c>
      <c r="K1332" s="300" t="s">
        <v>3600</v>
      </c>
      <c r="L1332" s="300" t="s">
        <v>478</v>
      </c>
      <c r="M1332" s="300" t="s">
        <v>771</v>
      </c>
      <c r="N1332" s="304" t="s">
        <v>772</v>
      </c>
    </row>
    <row r="1333" spans="1:14">
      <c r="A1333" s="305">
        <v>1546</v>
      </c>
      <c r="B1333" s="16">
        <v>301</v>
      </c>
      <c r="C1333" s="17" t="s">
        <v>64</v>
      </c>
      <c r="D1333" s="306">
        <v>1117827210</v>
      </c>
      <c r="E1333" s="306">
        <v>1117827210</v>
      </c>
      <c r="F1333" s="17" t="s">
        <v>6749</v>
      </c>
      <c r="G1333" s="16" t="s">
        <v>3597</v>
      </c>
      <c r="H1333" s="35" t="s">
        <v>3598</v>
      </c>
      <c r="I1333" s="16" t="s">
        <v>74</v>
      </c>
      <c r="J1333" s="16" t="s">
        <v>3599</v>
      </c>
      <c r="K1333" s="16" t="s">
        <v>3600</v>
      </c>
      <c r="L1333" s="16" t="s">
        <v>671</v>
      </c>
      <c r="M1333" s="16" t="s">
        <v>691</v>
      </c>
      <c r="N1333" s="307" t="s">
        <v>692</v>
      </c>
    </row>
    <row r="1334" spans="1:14">
      <c r="A1334" s="299">
        <v>1547</v>
      </c>
      <c r="B1334" s="300">
        <v>301</v>
      </c>
      <c r="C1334" s="301" t="s">
        <v>112</v>
      </c>
      <c r="D1334" s="321">
        <v>1151461992</v>
      </c>
      <c r="E1334" s="321">
        <v>1151461992</v>
      </c>
      <c r="F1334" s="322" t="s">
        <v>6754</v>
      </c>
      <c r="G1334" s="300" t="s">
        <v>3597</v>
      </c>
      <c r="H1334" s="308" t="s">
        <v>3598</v>
      </c>
      <c r="I1334" s="300" t="s">
        <v>74</v>
      </c>
      <c r="J1334" s="300" t="s">
        <v>3599</v>
      </c>
      <c r="K1334" s="300" t="s">
        <v>3600</v>
      </c>
      <c r="L1334" s="300" t="s">
        <v>76</v>
      </c>
      <c r="M1334" s="300" t="s">
        <v>76</v>
      </c>
      <c r="N1334" s="304" t="s">
        <v>76</v>
      </c>
    </row>
    <row r="1335" spans="1:14">
      <c r="A1335" s="305">
        <v>1548</v>
      </c>
      <c r="B1335" s="16">
        <v>301</v>
      </c>
      <c r="C1335" s="17" t="s">
        <v>64</v>
      </c>
      <c r="D1335" s="306">
        <v>1117827435</v>
      </c>
      <c r="E1335" s="306">
        <v>1117827435</v>
      </c>
      <c r="F1335" s="17" t="s">
        <v>6759</v>
      </c>
      <c r="G1335" s="16" t="s">
        <v>3597</v>
      </c>
      <c r="H1335" s="35" t="s">
        <v>3598</v>
      </c>
      <c r="I1335" s="16" t="s">
        <v>74</v>
      </c>
      <c r="J1335" s="16" t="s">
        <v>3599</v>
      </c>
      <c r="K1335" s="16" t="s">
        <v>3600</v>
      </c>
      <c r="L1335" s="16" t="s">
        <v>76</v>
      </c>
      <c r="M1335" s="16" t="s">
        <v>76</v>
      </c>
      <c r="N1335" s="307" t="s">
        <v>76</v>
      </c>
    </row>
    <row r="1336" spans="1:14">
      <c r="A1336" s="299">
        <v>1549</v>
      </c>
      <c r="B1336" s="300">
        <v>301</v>
      </c>
      <c r="C1336" s="301" t="s">
        <v>64</v>
      </c>
      <c r="D1336" s="302">
        <v>1117837685</v>
      </c>
      <c r="E1336" s="302">
        <v>1117837685</v>
      </c>
      <c r="F1336" s="301" t="s">
        <v>6763</v>
      </c>
      <c r="G1336" s="300" t="s">
        <v>3597</v>
      </c>
      <c r="H1336" s="308" t="s">
        <v>3598</v>
      </c>
      <c r="I1336" s="300" t="s">
        <v>74</v>
      </c>
      <c r="J1336" s="300" t="s">
        <v>3599</v>
      </c>
      <c r="K1336" s="300" t="s">
        <v>3600</v>
      </c>
      <c r="L1336" s="300" t="s">
        <v>671</v>
      </c>
      <c r="M1336" s="300" t="s">
        <v>691</v>
      </c>
      <c r="N1336" s="304" t="s">
        <v>692</v>
      </c>
    </row>
    <row r="1337" spans="1:14">
      <c r="A1337" s="305">
        <v>1550</v>
      </c>
      <c r="B1337" s="16">
        <v>301</v>
      </c>
      <c r="C1337" s="17" t="s">
        <v>64</v>
      </c>
      <c r="D1337" s="306">
        <v>1117837686</v>
      </c>
      <c r="E1337" s="306">
        <v>1117837686</v>
      </c>
      <c r="F1337" s="17" t="s">
        <v>6768</v>
      </c>
      <c r="G1337" s="16" t="s">
        <v>3597</v>
      </c>
      <c r="H1337" s="35" t="s">
        <v>3598</v>
      </c>
      <c r="I1337" s="16" t="s">
        <v>74</v>
      </c>
      <c r="J1337" s="16" t="s">
        <v>3599</v>
      </c>
      <c r="K1337" s="16" t="s">
        <v>3600</v>
      </c>
      <c r="L1337" s="16" t="s">
        <v>1359</v>
      </c>
      <c r="M1337" s="16" t="s">
        <v>4146</v>
      </c>
      <c r="N1337" s="307" t="s">
        <v>1951</v>
      </c>
    </row>
    <row r="1338" spans="1:14">
      <c r="A1338" s="299">
        <v>1551</v>
      </c>
      <c r="B1338" s="300">
        <v>301</v>
      </c>
      <c r="C1338" s="301" t="s">
        <v>112</v>
      </c>
      <c r="D1338" s="302">
        <v>1117839107</v>
      </c>
      <c r="E1338" s="302">
        <v>1117839107</v>
      </c>
      <c r="F1338" s="301" t="s">
        <v>6771</v>
      </c>
      <c r="G1338" s="300" t="s">
        <v>3597</v>
      </c>
      <c r="H1338" s="308" t="s">
        <v>3598</v>
      </c>
      <c r="I1338" s="300" t="s">
        <v>74</v>
      </c>
      <c r="J1338" s="300" t="s">
        <v>3599</v>
      </c>
      <c r="K1338" s="300" t="s">
        <v>3600</v>
      </c>
      <c r="L1338" s="300" t="s">
        <v>671</v>
      </c>
      <c r="M1338" s="300" t="s">
        <v>3816</v>
      </c>
      <c r="N1338" s="304" t="s">
        <v>3817</v>
      </c>
    </row>
    <row r="1339" spans="1:14">
      <c r="A1339" s="305">
        <v>1552</v>
      </c>
      <c r="B1339" s="16">
        <v>301</v>
      </c>
      <c r="C1339" s="17" t="s">
        <v>64</v>
      </c>
      <c r="D1339" s="306">
        <v>1118026170</v>
      </c>
      <c r="E1339" s="306">
        <v>1118026170</v>
      </c>
      <c r="F1339" s="17" t="s">
        <v>6774</v>
      </c>
      <c r="G1339" s="16" t="s">
        <v>3597</v>
      </c>
      <c r="H1339" s="35" t="s">
        <v>3598</v>
      </c>
      <c r="I1339" s="16" t="s">
        <v>74</v>
      </c>
      <c r="J1339" s="16" t="s">
        <v>3599</v>
      </c>
      <c r="K1339" s="16" t="s">
        <v>3600</v>
      </c>
      <c r="L1339" s="16" t="s">
        <v>1359</v>
      </c>
      <c r="M1339" s="16" t="s">
        <v>4352</v>
      </c>
      <c r="N1339" s="307" t="s">
        <v>1951</v>
      </c>
    </row>
    <row r="1340" spans="1:14">
      <c r="A1340" s="299">
        <v>1554</v>
      </c>
      <c r="B1340" s="300">
        <v>301</v>
      </c>
      <c r="C1340" s="301" t="s">
        <v>64</v>
      </c>
      <c r="D1340" s="302">
        <v>1118559711</v>
      </c>
      <c r="E1340" s="302">
        <v>1118559711</v>
      </c>
      <c r="F1340" s="301" t="s">
        <v>6782</v>
      </c>
      <c r="G1340" s="300" t="s">
        <v>3597</v>
      </c>
      <c r="H1340" s="308" t="s">
        <v>3598</v>
      </c>
      <c r="I1340" s="300" t="s">
        <v>74</v>
      </c>
      <c r="J1340" s="300" t="s">
        <v>3599</v>
      </c>
      <c r="K1340" s="300" t="s">
        <v>3600</v>
      </c>
      <c r="L1340" s="300" t="s">
        <v>671</v>
      </c>
      <c r="M1340" s="300" t="s">
        <v>4243</v>
      </c>
      <c r="N1340" s="304" t="s">
        <v>692</v>
      </c>
    </row>
    <row r="1341" spans="1:14">
      <c r="A1341" s="305">
        <v>1556</v>
      </c>
      <c r="B1341" s="16">
        <v>301</v>
      </c>
      <c r="C1341" s="17" t="s">
        <v>64</v>
      </c>
      <c r="D1341" s="306">
        <v>1131399132</v>
      </c>
      <c r="E1341" s="306">
        <v>1131399132</v>
      </c>
      <c r="F1341" s="17" t="s">
        <v>6786</v>
      </c>
      <c r="G1341" s="16" t="s">
        <v>3597</v>
      </c>
      <c r="H1341" s="35" t="s">
        <v>3598</v>
      </c>
      <c r="I1341" s="16" t="s">
        <v>74</v>
      </c>
      <c r="J1341" s="16" t="s">
        <v>3599</v>
      </c>
      <c r="K1341" s="16" t="s">
        <v>3600</v>
      </c>
      <c r="L1341" s="16" t="s">
        <v>76</v>
      </c>
      <c r="M1341" s="16" t="s">
        <v>76</v>
      </c>
      <c r="N1341" s="307" t="s">
        <v>76</v>
      </c>
    </row>
    <row r="1342" spans="1:14">
      <c r="A1342" s="299">
        <v>1558</v>
      </c>
      <c r="B1342" s="300">
        <v>301</v>
      </c>
      <c r="C1342" s="301" t="s">
        <v>64</v>
      </c>
      <c r="D1342" s="302">
        <v>1120374218</v>
      </c>
      <c r="E1342" s="302">
        <v>1120374218</v>
      </c>
      <c r="F1342" s="301" t="s">
        <v>6796</v>
      </c>
      <c r="G1342" s="300" t="s">
        <v>3597</v>
      </c>
      <c r="H1342" s="308" t="s">
        <v>3598</v>
      </c>
      <c r="I1342" s="300" t="s">
        <v>74</v>
      </c>
      <c r="J1342" s="300" t="s">
        <v>3599</v>
      </c>
      <c r="K1342" s="300" t="s">
        <v>3600</v>
      </c>
      <c r="L1342" s="300" t="s">
        <v>671</v>
      </c>
      <c r="M1342" s="300" t="s">
        <v>691</v>
      </c>
      <c r="N1342" s="304" t="s">
        <v>692</v>
      </c>
    </row>
    <row r="1343" spans="1:14">
      <c r="A1343" s="305">
        <v>1559</v>
      </c>
      <c r="B1343" s="16">
        <v>301</v>
      </c>
      <c r="C1343" s="17" t="s">
        <v>64</v>
      </c>
      <c r="D1343" s="306">
        <v>1063280155</v>
      </c>
      <c r="E1343" s="306">
        <v>1063280155</v>
      </c>
      <c r="F1343" s="17" t="s">
        <v>6799</v>
      </c>
      <c r="G1343" s="16" t="s">
        <v>3597</v>
      </c>
      <c r="H1343" s="35" t="s">
        <v>3598</v>
      </c>
      <c r="I1343" s="16" t="s">
        <v>74</v>
      </c>
      <c r="J1343" s="16" t="s">
        <v>3599</v>
      </c>
      <c r="K1343" s="16" t="s">
        <v>3600</v>
      </c>
      <c r="L1343" s="16" t="s">
        <v>76</v>
      </c>
      <c r="M1343" s="16" t="s">
        <v>76</v>
      </c>
      <c r="N1343" s="307" t="s">
        <v>76</v>
      </c>
    </row>
    <row r="1344" spans="1:14">
      <c r="A1344" s="299">
        <v>1560</v>
      </c>
      <c r="B1344" s="300">
        <v>301</v>
      </c>
      <c r="C1344" s="301" t="s">
        <v>64</v>
      </c>
      <c r="D1344" s="302">
        <v>1120558333</v>
      </c>
      <c r="E1344" s="302">
        <v>1120558333</v>
      </c>
      <c r="F1344" s="301" t="s">
        <v>6802</v>
      </c>
      <c r="G1344" s="300" t="s">
        <v>3597</v>
      </c>
      <c r="H1344" s="308" t="s">
        <v>3598</v>
      </c>
      <c r="I1344" s="300" t="s">
        <v>74</v>
      </c>
      <c r="J1344" s="300" t="s">
        <v>3599</v>
      </c>
      <c r="K1344" s="300" t="s">
        <v>3600</v>
      </c>
      <c r="L1344" s="300" t="s">
        <v>671</v>
      </c>
      <c r="M1344" s="300" t="s">
        <v>3816</v>
      </c>
      <c r="N1344" s="304" t="s">
        <v>3817</v>
      </c>
    </row>
    <row r="1345" spans="1:14">
      <c r="A1345" s="305">
        <v>1561</v>
      </c>
      <c r="B1345" s="16">
        <v>301</v>
      </c>
      <c r="C1345" s="17" t="s">
        <v>64</v>
      </c>
      <c r="D1345" s="306">
        <v>1120579369</v>
      </c>
      <c r="E1345" s="306">
        <v>1120579369</v>
      </c>
      <c r="F1345" s="17" t="s">
        <v>6805</v>
      </c>
      <c r="G1345" s="16" t="s">
        <v>3597</v>
      </c>
      <c r="H1345" s="35" t="s">
        <v>3598</v>
      </c>
      <c r="I1345" s="16" t="s">
        <v>74</v>
      </c>
      <c r="J1345" s="16" t="s">
        <v>3599</v>
      </c>
      <c r="K1345" s="16" t="s">
        <v>3600</v>
      </c>
      <c r="L1345" s="16" t="s">
        <v>671</v>
      </c>
      <c r="M1345" s="16" t="s">
        <v>6708</v>
      </c>
      <c r="N1345" s="307" t="s">
        <v>3817</v>
      </c>
    </row>
    <row r="1346" spans="1:14">
      <c r="A1346" s="299">
        <v>1562</v>
      </c>
      <c r="B1346" s="300">
        <v>301</v>
      </c>
      <c r="C1346" s="301" t="s">
        <v>64</v>
      </c>
      <c r="D1346" s="302">
        <v>1077427369</v>
      </c>
      <c r="E1346" s="302">
        <v>1077427369</v>
      </c>
      <c r="F1346" s="301" t="s">
        <v>6808</v>
      </c>
      <c r="G1346" s="300" t="s">
        <v>3597</v>
      </c>
      <c r="H1346" s="308" t="s">
        <v>3598</v>
      </c>
      <c r="I1346" s="300" t="s">
        <v>74</v>
      </c>
      <c r="J1346" s="300" t="s">
        <v>3599</v>
      </c>
      <c r="K1346" s="300" t="s">
        <v>3600</v>
      </c>
      <c r="L1346" s="300" t="s">
        <v>339</v>
      </c>
      <c r="M1346" s="300" t="s">
        <v>340</v>
      </c>
      <c r="N1346" s="304" t="s">
        <v>341</v>
      </c>
    </row>
    <row r="1347" spans="1:14">
      <c r="A1347" s="305">
        <v>1563</v>
      </c>
      <c r="B1347" s="16">
        <v>301</v>
      </c>
      <c r="C1347" s="17" t="s">
        <v>64</v>
      </c>
      <c r="D1347" s="306">
        <v>1120743181</v>
      </c>
      <c r="E1347" s="306">
        <v>1120743181</v>
      </c>
      <c r="F1347" s="17" t="s">
        <v>6814</v>
      </c>
      <c r="G1347" s="16" t="s">
        <v>3597</v>
      </c>
      <c r="H1347" s="35" t="s">
        <v>3598</v>
      </c>
      <c r="I1347" s="16" t="s">
        <v>74</v>
      </c>
      <c r="J1347" s="16" t="s">
        <v>3599</v>
      </c>
      <c r="K1347" s="16" t="s">
        <v>3600</v>
      </c>
      <c r="L1347" s="16" t="s">
        <v>421</v>
      </c>
      <c r="M1347" s="16" t="s">
        <v>3649</v>
      </c>
      <c r="N1347" s="307" t="s">
        <v>545</v>
      </c>
    </row>
    <row r="1348" spans="1:14">
      <c r="A1348" s="299">
        <v>1564</v>
      </c>
      <c r="B1348" s="300">
        <v>301</v>
      </c>
      <c r="C1348" s="301" t="s">
        <v>64</v>
      </c>
      <c r="D1348" s="302">
        <v>1121148630</v>
      </c>
      <c r="E1348" s="302">
        <v>1121148630</v>
      </c>
      <c r="F1348" s="301" t="s">
        <v>6817</v>
      </c>
      <c r="G1348" s="300" t="s">
        <v>3597</v>
      </c>
      <c r="H1348" s="308" t="s">
        <v>3598</v>
      </c>
      <c r="I1348" s="300" t="s">
        <v>74</v>
      </c>
      <c r="J1348" s="300" t="s">
        <v>3599</v>
      </c>
      <c r="K1348" s="300" t="s">
        <v>3600</v>
      </c>
      <c r="L1348" s="300" t="s">
        <v>671</v>
      </c>
      <c r="M1348" s="300" t="s">
        <v>691</v>
      </c>
      <c r="N1348" s="304" t="s">
        <v>692</v>
      </c>
    </row>
    <row r="1349" spans="1:14">
      <c r="A1349" s="305">
        <v>1565</v>
      </c>
      <c r="B1349" s="16">
        <v>301</v>
      </c>
      <c r="C1349" s="17" t="s">
        <v>64</v>
      </c>
      <c r="D1349" s="306">
        <v>1121148638</v>
      </c>
      <c r="E1349" s="306">
        <v>1121148638</v>
      </c>
      <c r="F1349" s="17" t="s">
        <v>6821</v>
      </c>
      <c r="G1349" s="16" t="s">
        <v>3597</v>
      </c>
      <c r="H1349" s="35" t="s">
        <v>3598</v>
      </c>
      <c r="I1349" s="16" t="s">
        <v>74</v>
      </c>
      <c r="J1349" s="16" t="s">
        <v>3599</v>
      </c>
      <c r="K1349" s="16" t="s">
        <v>3600</v>
      </c>
      <c r="L1349" s="16" t="s">
        <v>1359</v>
      </c>
      <c r="M1349" s="16" t="s">
        <v>6822</v>
      </c>
      <c r="N1349" s="307" t="s">
        <v>1361</v>
      </c>
    </row>
    <row r="1350" spans="1:14">
      <c r="A1350" s="299">
        <v>1566</v>
      </c>
      <c r="B1350" s="300">
        <v>301</v>
      </c>
      <c r="C1350" s="301" t="s">
        <v>112</v>
      </c>
      <c r="D1350" s="302">
        <v>1121416266</v>
      </c>
      <c r="E1350" s="302">
        <v>1121416266</v>
      </c>
      <c r="F1350" s="301" t="s">
        <v>6825</v>
      </c>
      <c r="G1350" s="300" t="s">
        <v>3597</v>
      </c>
      <c r="H1350" s="308" t="s">
        <v>3598</v>
      </c>
      <c r="I1350" s="300" t="s">
        <v>74</v>
      </c>
      <c r="J1350" s="300" t="s">
        <v>3599</v>
      </c>
      <c r="K1350" s="300" t="s">
        <v>3600</v>
      </c>
      <c r="L1350" s="300" t="s">
        <v>671</v>
      </c>
      <c r="M1350" s="300" t="s">
        <v>4243</v>
      </c>
      <c r="N1350" s="304" t="s">
        <v>692</v>
      </c>
    </row>
    <row r="1351" spans="1:14" ht="22.5">
      <c r="A1351" s="305">
        <v>1567</v>
      </c>
      <c r="B1351" s="16">
        <v>301</v>
      </c>
      <c r="C1351" s="17" t="s">
        <v>64</v>
      </c>
      <c r="D1351" s="306">
        <v>1121416269</v>
      </c>
      <c r="E1351" s="306">
        <v>1121416269</v>
      </c>
      <c r="F1351" s="17" t="s">
        <v>6828</v>
      </c>
      <c r="G1351" s="16" t="s">
        <v>3597</v>
      </c>
      <c r="H1351" s="35" t="s">
        <v>3598</v>
      </c>
      <c r="I1351" s="16" t="s">
        <v>74</v>
      </c>
      <c r="J1351" s="16" t="s">
        <v>3599</v>
      </c>
      <c r="K1351" s="16" t="s">
        <v>3600</v>
      </c>
      <c r="L1351" s="16" t="s">
        <v>671</v>
      </c>
      <c r="M1351" s="33" t="s">
        <v>6445</v>
      </c>
      <c r="N1351" s="307" t="s">
        <v>692</v>
      </c>
    </row>
    <row r="1352" spans="1:14">
      <c r="A1352" s="299">
        <v>1568</v>
      </c>
      <c r="B1352" s="300">
        <v>301</v>
      </c>
      <c r="C1352" s="301" t="s">
        <v>112</v>
      </c>
      <c r="D1352" s="302">
        <v>1121416576</v>
      </c>
      <c r="E1352" s="302">
        <v>1121416576</v>
      </c>
      <c r="F1352" s="301" t="s">
        <v>6832</v>
      </c>
      <c r="G1352" s="300" t="s">
        <v>3597</v>
      </c>
      <c r="H1352" s="308" t="s">
        <v>3598</v>
      </c>
      <c r="I1352" s="300" t="s">
        <v>74</v>
      </c>
      <c r="J1352" s="300" t="s">
        <v>3599</v>
      </c>
      <c r="K1352" s="300" t="s">
        <v>3600</v>
      </c>
      <c r="L1352" s="300" t="s">
        <v>671</v>
      </c>
      <c r="M1352" s="300" t="s">
        <v>4243</v>
      </c>
      <c r="N1352" s="304" t="s">
        <v>692</v>
      </c>
    </row>
    <row r="1353" spans="1:14">
      <c r="A1353" s="305">
        <v>1569</v>
      </c>
      <c r="B1353" s="16">
        <v>301</v>
      </c>
      <c r="C1353" s="17" t="s">
        <v>64</v>
      </c>
      <c r="D1353" s="306">
        <v>1121706878</v>
      </c>
      <c r="E1353" s="306">
        <v>1121706878</v>
      </c>
      <c r="F1353" s="17" t="s">
        <v>6835</v>
      </c>
      <c r="G1353" s="16" t="s">
        <v>3597</v>
      </c>
      <c r="H1353" s="35" t="s">
        <v>3598</v>
      </c>
      <c r="I1353" s="16" t="s">
        <v>74</v>
      </c>
      <c r="J1353" s="16" t="s">
        <v>3599</v>
      </c>
      <c r="K1353" s="16" t="s">
        <v>3600</v>
      </c>
      <c r="L1353" s="16" t="s">
        <v>671</v>
      </c>
      <c r="M1353" s="16" t="s">
        <v>5849</v>
      </c>
      <c r="N1353" s="307" t="s">
        <v>692</v>
      </c>
    </row>
    <row r="1354" spans="1:14">
      <c r="A1354" s="299">
        <v>1570</v>
      </c>
      <c r="B1354" s="300">
        <v>301</v>
      </c>
      <c r="C1354" s="301" t="s">
        <v>64</v>
      </c>
      <c r="D1354" s="302">
        <v>1121819811</v>
      </c>
      <c r="E1354" s="302">
        <v>1121819811</v>
      </c>
      <c r="F1354" s="301" t="s">
        <v>6839</v>
      </c>
      <c r="G1354" s="300" t="s">
        <v>3597</v>
      </c>
      <c r="H1354" s="308" t="s">
        <v>3598</v>
      </c>
      <c r="I1354" s="300" t="s">
        <v>74</v>
      </c>
      <c r="J1354" s="300" t="s">
        <v>3599</v>
      </c>
      <c r="K1354" s="300" t="s">
        <v>3600</v>
      </c>
      <c r="L1354" s="300" t="s">
        <v>76</v>
      </c>
      <c r="M1354" s="300" t="s">
        <v>76</v>
      </c>
      <c r="N1354" s="304" t="s">
        <v>76</v>
      </c>
    </row>
    <row r="1355" spans="1:14">
      <c r="A1355" s="305">
        <v>1571</v>
      </c>
      <c r="B1355" s="16">
        <v>301</v>
      </c>
      <c r="C1355" s="17" t="s">
        <v>64</v>
      </c>
      <c r="D1355" s="306">
        <v>1121821087</v>
      </c>
      <c r="E1355" s="306">
        <v>1121821087</v>
      </c>
      <c r="F1355" s="17" t="s">
        <v>6842</v>
      </c>
      <c r="G1355" s="16" t="s">
        <v>3597</v>
      </c>
      <c r="H1355" s="35" t="s">
        <v>3598</v>
      </c>
      <c r="I1355" s="16" t="s">
        <v>74</v>
      </c>
      <c r="J1355" s="16" t="s">
        <v>3599</v>
      </c>
      <c r="K1355" s="16" t="s">
        <v>3600</v>
      </c>
      <c r="L1355" s="16" t="s">
        <v>671</v>
      </c>
      <c r="M1355" s="16" t="s">
        <v>691</v>
      </c>
      <c r="N1355" s="307" t="s">
        <v>692</v>
      </c>
    </row>
    <row r="1356" spans="1:14">
      <c r="A1356" s="299">
        <v>1572</v>
      </c>
      <c r="B1356" s="300">
        <v>301</v>
      </c>
      <c r="C1356" s="301" t="s">
        <v>64</v>
      </c>
      <c r="D1356" s="302">
        <v>1121821576</v>
      </c>
      <c r="E1356" s="302">
        <v>1121821576</v>
      </c>
      <c r="F1356" s="301" t="s">
        <v>6847</v>
      </c>
      <c r="G1356" s="300" t="s">
        <v>3597</v>
      </c>
      <c r="H1356" s="308" t="s">
        <v>3598</v>
      </c>
      <c r="I1356" s="300" t="s">
        <v>74</v>
      </c>
      <c r="J1356" s="300" t="s">
        <v>3599</v>
      </c>
      <c r="K1356" s="300" t="s">
        <v>3600</v>
      </c>
      <c r="L1356" s="300" t="s">
        <v>671</v>
      </c>
      <c r="M1356" s="300" t="s">
        <v>6849</v>
      </c>
      <c r="N1356" s="304" t="s">
        <v>3817</v>
      </c>
    </row>
    <row r="1357" spans="1:14">
      <c r="A1357" s="305">
        <v>1573</v>
      </c>
      <c r="B1357" s="16">
        <v>301</v>
      </c>
      <c r="C1357" s="17" t="s">
        <v>64</v>
      </c>
      <c r="D1357" s="306">
        <v>1121823755</v>
      </c>
      <c r="E1357" s="306">
        <v>1121823755</v>
      </c>
      <c r="F1357" s="17" t="s">
        <v>6853</v>
      </c>
      <c r="G1357" s="16" t="s">
        <v>3597</v>
      </c>
      <c r="H1357" s="35" t="s">
        <v>3598</v>
      </c>
      <c r="I1357" s="16" t="s">
        <v>74</v>
      </c>
      <c r="J1357" s="16" t="s">
        <v>3599</v>
      </c>
      <c r="K1357" s="16" t="s">
        <v>3600</v>
      </c>
      <c r="L1357" s="16" t="s">
        <v>671</v>
      </c>
      <c r="M1357" s="16" t="s">
        <v>5849</v>
      </c>
      <c r="N1357" s="307" t="s">
        <v>692</v>
      </c>
    </row>
    <row r="1358" spans="1:14">
      <c r="A1358" s="299">
        <v>1574</v>
      </c>
      <c r="B1358" s="300">
        <v>301</v>
      </c>
      <c r="C1358" s="301" t="s">
        <v>112</v>
      </c>
      <c r="D1358" s="302">
        <v>1039654266</v>
      </c>
      <c r="E1358" s="302">
        <v>1039654266</v>
      </c>
      <c r="F1358" s="301" t="s">
        <v>6856</v>
      </c>
      <c r="G1358" s="300" t="s">
        <v>3597</v>
      </c>
      <c r="H1358" s="308" t="s">
        <v>3598</v>
      </c>
      <c r="I1358" s="300" t="s">
        <v>74</v>
      </c>
      <c r="J1358" s="300" t="s">
        <v>3599</v>
      </c>
      <c r="K1358" s="300" t="s">
        <v>3600</v>
      </c>
      <c r="L1358" s="300" t="s">
        <v>339</v>
      </c>
      <c r="M1358" s="300" t="s">
        <v>340</v>
      </c>
      <c r="N1358" s="304" t="s">
        <v>341</v>
      </c>
    </row>
    <row r="1359" spans="1:14">
      <c r="A1359" s="305">
        <v>1575</v>
      </c>
      <c r="B1359" s="16">
        <v>301</v>
      </c>
      <c r="C1359" s="17" t="s">
        <v>64</v>
      </c>
      <c r="D1359" s="306">
        <v>1121850103</v>
      </c>
      <c r="E1359" s="306">
        <v>1121850103</v>
      </c>
      <c r="F1359" s="17" t="s">
        <v>6862</v>
      </c>
      <c r="G1359" s="16" t="s">
        <v>3597</v>
      </c>
      <c r="H1359" s="35" t="s">
        <v>3598</v>
      </c>
      <c r="I1359" s="16" t="s">
        <v>74</v>
      </c>
      <c r="J1359" s="16" t="s">
        <v>3599</v>
      </c>
      <c r="K1359" s="16" t="s">
        <v>3600</v>
      </c>
      <c r="L1359" s="16" t="s">
        <v>671</v>
      </c>
      <c r="M1359" s="16" t="s">
        <v>691</v>
      </c>
      <c r="N1359" s="307" t="s">
        <v>692</v>
      </c>
    </row>
    <row r="1360" spans="1:14">
      <c r="A1360" s="299">
        <v>1576</v>
      </c>
      <c r="B1360" s="300">
        <v>301</v>
      </c>
      <c r="C1360" s="301" t="s">
        <v>64</v>
      </c>
      <c r="D1360" s="302">
        <v>1121851444</v>
      </c>
      <c r="E1360" s="302">
        <v>1121851444</v>
      </c>
      <c r="F1360" s="301" t="s">
        <v>6865</v>
      </c>
      <c r="G1360" s="300" t="s">
        <v>3597</v>
      </c>
      <c r="H1360" s="308" t="s">
        <v>3598</v>
      </c>
      <c r="I1360" s="300" t="s">
        <v>74</v>
      </c>
      <c r="J1360" s="300" t="s">
        <v>3599</v>
      </c>
      <c r="K1360" s="300" t="s">
        <v>3600</v>
      </c>
      <c r="L1360" s="300" t="s">
        <v>76</v>
      </c>
      <c r="M1360" s="300" t="s">
        <v>76</v>
      </c>
      <c r="N1360" s="304" t="s">
        <v>76</v>
      </c>
    </row>
    <row r="1361" spans="1:14">
      <c r="A1361" s="305">
        <v>1577</v>
      </c>
      <c r="B1361" s="16">
        <v>301</v>
      </c>
      <c r="C1361" s="17" t="s">
        <v>64</v>
      </c>
      <c r="D1361" s="306">
        <v>1121853665</v>
      </c>
      <c r="E1361" s="306">
        <v>1121853665</v>
      </c>
      <c r="F1361" s="17" t="s">
        <v>6869</v>
      </c>
      <c r="G1361" s="16" t="s">
        <v>3597</v>
      </c>
      <c r="H1361" s="35" t="s">
        <v>3598</v>
      </c>
      <c r="I1361" s="16" t="s">
        <v>74</v>
      </c>
      <c r="J1361" s="16" t="s">
        <v>3599</v>
      </c>
      <c r="K1361" s="16" t="s">
        <v>3600</v>
      </c>
      <c r="L1361" s="16" t="s">
        <v>671</v>
      </c>
      <c r="M1361" s="16" t="s">
        <v>691</v>
      </c>
      <c r="N1361" s="307" t="s">
        <v>692</v>
      </c>
    </row>
    <row r="1362" spans="1:14" ht="22.5">
      <c r="A1362" s="299">
        <v>1578</v>
      </c>
      <c r="B1362" s="300">
        <v>301</v>
      </c>
      <c r="C1362" s="301" t="s">
        <v>64</v>
      </c>
      <c r="D1362" s="302">
        <v>1121868815</v>
      </c>
      <c r="E1362" s="302">
        <v>1121868815</v>
      </c>
      <c r="F1362" s="301" t="s">
        <v>6872</v>
      </c>
      <c r="G1362" s="300" t="s">
        <v>3597</v>
      </c>
      <c r="H1362" s="308" t="s">
        <v>3598</v>
      </c>
      <c r="I1362" s="300" t="s">
        <v>74</v>
      </c>
      <c r="J1362" s="300" t="s">
        <v>3599</v>
      </c>
      <c r="K1362" s="300" t="s">
        <v>3600</v>
      </c>
      <c r="L1362" s="300" t="s">
        <v>671</v>
      </c>
      <c r="M1362" s="309" t="s">
        <v>6445</v>
      </c>
      <c r="N1362" s="304" t="s">
        <v>692</v>
      </c>
    </row>
    <row r="1363" spans="1:14">
      <c r="A1363" s="305">
        <v>1579</v>
      </c>
      <c r="B1363" s="16">
        <v>301</v>
      </c>
      <c r="C1363" s="17" t="s">
        <v>64</v>
      </c>
      <c r="D1363" s="306">
        <v>1121872955</v>
      </c>
      <c r="E1363" s="306">
        <v>1121872955</v>
      </c>
      <c r="F1363" s="17" t="s">
        <v>6876</v>
      </c>
      <c r="G1363" s="16" t="s">
        <v>3597</v>
      </c>
      <c r="H1363" s="35" t="s">
        <v>3598</v>
      </c>
      <c r="I1363" s="16" t="s">
        <v>74</v>
      </c>
      <c r="J1363" s="16" t="s">
        <v>3599</v>
      </c>
      <c r="K1363" s="16" t="s">
        <v>3600</v>
      </c>
      <c r="L1363" s="16" t="s">
        <v>76</v>
      </c>
      <c r="M1363" s="16" t="s">
        <v>76</v>
      </c>
      <c r="N1363" s="307" t="s">
        <v>76</v>
      </c>
    </row>
    <row r="1364" spans="1:14">
      <c r="A1364" s="299">
        <v>1580</v>
      </c>
      <c r="B1364" s="300">
        <v>301</v>
      </c>
      <c r="C1364" s="301" t="s">
        <v>64</v>
      </c>
      <c r="D1364" s="302">
        <v>1121873197</v>
      </c>
      <c r="E1364" s="302">
        <v>1121873197</v>
      </c>
      <c r="F1364" s="301" t="s">
        <v>6878</v>
      </c>
      <c r="G1364" s="300" t="s">
        <v>3597</v>
      </c>
      <c r="H1364" s="308" t="s">
        <v>3598</v>
      </c>
      <c r="I1364" s="300" t="s">
        <v>74</v>
      </c>
      <c r="J1364" s="300" t="s">
        <v>3599</v>
      </c>
      <c r="K1364" s="300" t="s">
        <v>3600</v>
      </c>
      <c r="L1364" s="300" t="s">
        <v>76</v>
      </c>
      <c r="M1364" s="300" t="s">
        <v>76</v>
      </c>
      <c r="N1364" s="304" t="s">
        <v>76</v>
      </c>
    </row>
    <row r="1365" spans="1:14">
      <c r="A1365" s="305">
        <v>1581</v>
      </c>
      <c r="B1365" s="16">
        <v>301</v>
      </c>
      <c r="C1365" s="17" t="s">
        <v>64</v>
      </c>
      <c r="D1365" s="306">
        <v>1121900890</v>
      </c>
      <c r="E1365" s="306">
        <v>1121900890</v>
      </c>
      <c r="F1365" s="17" t="s">
        <v>6883</v>
      </c>
      <c r="G1365" s="16" t="s">
        <v>3597</v>
      </c>
      <c r="H1365" s="35" t="s">
        <v>3598</v>
      </c>
      <c r="I1365" s="16" t="s">
        <v>74</v>
      </c>
      <c r="J1365" s="16" t="s">
        <v>3599</v>
      </c>
      <c r="K1365" s="16" t="s">
        <v>3600</v>
      </c>
      <c r="L1365" s="16" t="s">
        <v>76</v>
      </c>
      <c r="M1365" s="16" t="s">
        <v>76</v>
      </c>
      <c r="N1365" s="307" t="s">
        <v>76</v>
      </c>
    </row>
    <row r="1366" spans="1:14" ht="22.5">
      <c r="A1366" s="299">
        <v>1582</v>
      </c>
      <c r="B1366" s="300">
        <v>301</v>
      </c>
      <c r="C1366" s="301" t="s">
        <v>64</v>
      </c>
      <c r="D1366" s="302">
        <v>1121909174</v>
      </c>
      <c r="E1366" s="302">
        <v>1121909174</v>
      </c>
      <c r="F1366" s="301" t="s">
        <v>6888</v>
      </c>
      <c r="G1366" s="300" t="s">
        <v>3597</v>
      </c>
      <c r="H1366" s="308" t="s">
        <v>3598</v>
      </c>
      <c r="I1366" s="300" t="s">
        <v>74</v>
      </c>
      <c r="J1366" s="300" t="s">
        <v>3599</v>
      </c>
      <c r="K1366" s="300" t="s">
        <v>3600</v>
      </c>
      <c r="L1366" s="300" t="s">
        <v>671</v>
      </c>
      <c r="M1366" s="309" t="s">
        <v>6445</v>
      </c>
      <c r="N1366" s="304" t="s">
        <v>692</v>
      </c>
    </row>
    <row r="1367" spans="1:14">
      <c r="A1367" s="305">
        <v>1583</v>
      </c>
      <c r="B1367" s="16">
        <v>301</v>
      </c>
      <c r="C1367" s="17" t="s">
        <v>64</v>
      </c>
      <c r="D1367" s="306">
        <v>1121911591</v>
      </c>
      <c r="E1367" s="306">
        <v>1121911591</v>
      </c>
      <c r="F1367" s="17" t="s">
        <v>6891</v>
      </c>
      <c r="G1367" s="16" t="s">
        <v>3597</v>
      </c>
      <c r="H1367" s="35" t="s">
        <v>3598</v>
      </c>
      <c r="I1367" s="16" t="s">
        <v>74</v>
      </c>
      <c r="J1367" s="16" t="s">
        <v>3599</v>
      </c>
      <c r="K1367" s="16" t="s">
        <v>3600</v>
      </c>
      <c r="L1367" s="16" t="s">
        <v>478</v>
      </c>
      <c r="M1367" s="16" t="s">
        <v>3976</v>
      </c>
      <c r="N1367" s="307" t="s">
        <v>480</v>
      </c>
    </row>
    <row r="1368" spans="1:14">
      <c r="A1368" s="299">
        <v>1584</v>
      </c>
      <c r="B1368" s="300">
        <v>301</v>
      </c>
      <c r="C1368" s="301" t="s">
        <v>64</v>
      </c>
      <c r="D1368" s="302">
        <v>1045078095</v>
      </c>
      <c r="E1368" s="302">
        <v>1045078095</v>
      </c>
      <c r="F1368" s="301" t="s">
        <v>6895</v>
      </c>
      <c r="G1368" s="300" t="s">
        <v>3597</v>
      </c>
      <c r="H1368" s="308" t="s">
        <v>3598</v>
      </c>
      <c r="I1368" s="300" t="s">
        <v>74</v>
      </c>
      <c r="J1368" s="300" t="s">
        <v>3599</v>
      </c>
      <c r="K1368" s="300" t="s">
        <v>3600</v>
      </c>
      <c r="L1368" s="300" t="s">
        <v>190</v>
      </c>
      <c r="M1368" s="300" t="s">
        <v>2317</v>
      </c>
      <c r="N1368" s="304" t="s">
        <v>1086</v>
      </c>
    </row>
    <row r="1369" spans="1:14">
      <c r="A1369" s="305">
        <v>1585</v>
      </c>
      <c r="B1369" s="16">
        <v>301</v>
      </c>
      <c r="C1369" s="17" t="s">
        <v>64</v>
      </c>
      <c r="D1369" s="306">
        <v>1121911660</v>
      </c>
      <c r="E1369" s="306">
        <v>1121911660</v>
      </c>
      <c r="F1369" s="17" t="s">
        <v>6899</v>
      </c>
      <c r="G1369" s="16" t="s">
        <v>3597</v>
      </c>
      <c r="H1369" s="35" t="s">
        <v>3598</v>
      </c>
      <c r="I1369" s="16" t="s">
        <v>74</v>
      </c>
      <c r="J1369" s="16" t="s">
        <v>3599</v>
      </c>
      <c r="K1369" s="16" t="s">
        <v>3600</v>
      </c>
      <c r="L1369" s="16" t="s">
        <v>433</v>
      </c>
      <c r="M1369" s="16" t="s">
        <v>662</v>
      </c>
      <c r="N1369" s="307" t="s">
        <v>663</v>
      </c>
    </row>
    <row r="1370" spans="1:14">
      <c r="A1370" s="299">
        <v>1586</v>
      </c>
      <c r="B1370" s="300">
        <v>301</v>
      </c>
      <c r="C1370" s="301" t="s">
        <v>64</v>
      </c>
      <c r="D1370" s="302">
        <v>14606662</v>
      </c>
      <c r="E1370" s="302">
        <v>14606662</v>
      </c>
      <c r="F1370" s="301" t="s">
        <v>6903</v>
      </c>
      <c r="G1370" s="300" t="s">
        <v>3597</v>
      </c>
      <c r="H1370" s="308" t="s">
        <v>3598</v>
      </c>
      <c r="I1370" s="300" t="s">
        <v>74</v>
      </c>
      <c r="J1370" s="300" t="s">
        <v>3599</v>
      </c>
      <c r="K1370" s="300" t="s">
        <v>3600</v>
      </c>
      <c r="L1370" s="300" t="s">
        <v>463</v>
      </c>
      <c r="M1370" s="300" t="s">
        <v>464</v>
      </c>
      <c r="N1370" s="304" t="s">
        <v>465</v>
      </c>
    </row>
    <row r="1371" spans="1:14">
      <c r="A1371" s="305">
        <v>1587</v>
      </c>
      <c r="B1371" s="16">
        <v>301</v>
      </c>
      <c r="C1371" s="17" t="s">
        <v>112</v>
      </c>
      <c r="D1371" s="306">
        <v>1121926899</v>
      </c>
      <c r="E1371" s="306">
        <v>1121926899</v>
      </c>
      <c r="F1371" s="17" t="s">
        <v>6908</v>
      </c>
      <c r="G1371" s="16" t="s">
        <v>3597</v>
      </c>
      <c r="H1371" s="35" t="s">
        <v>3598</v>
      </c>
      <c r="I1371" s="16" t="s">
        <v>74</v>
      </c>
      <c r="J1371" s="16" t="s">
        <v>3599</v>
      </c>
      <c r="K1371" s="16" t="s">
        <v>3600</v>
      </c>
      <c r="L1371" s="16" t="s">
        <v>76</v>
      </c>
      <c r="M1371" s="16" t="s">
        <v>76</v>
      </c>
      <c r="N1371" s="307" t="s">
        <v>76</v>
      </c>
    </row>
    <row r="1372" spans="1:14">
      <c r="A1372" s="299">
        <v>1588</v>
      </c>
      <c r="B1372" s="300">
        <v>301</v>
      </c>
      <c r="C1372" s="301" t="s">
        <v>64</v>
      </c>
      <c r="D1372" s="302">
        <v>1121941897</v>
      </c>
      <c r="E1372" s="302">
        <v>1121941897</v>
      </c>
      <c r="F1372" s="301" t="s">
        <v>6911</v>
      </c>
      <c r="G1372" s="300" t="s">
        <v>3597</v>
      </c>
      <c r="H1372" s="308" t="s">
        <v>3598</v>
      </c>
      <c r="I1372" s="300" t="s">
        <v>74</v>
      </c>
      <c r="J1372" s="300" t="s">
        <v>3599</v>
      </c>
      <c r="K1372" s="300" t="s">
        <v>3600</v>
      </c>
      <c r="L1372" s="300" t="s">
        <v>478</v>
      </c>
      <c r="M1372" s="300" t="s">
        <v>4342</v>
      </c>
      <c r="N1372" s="304" t="s">
        <v>480</v>
      </c>
    </row>
    <row r="1373" spans="1:14">
      <c r="A1373" s="305">
        <v>1589</v>
      </c>
      <c r="B1373" s="16">
        <v>301</v>
      </c>
      <c r="C1373" s="17" t="s">
        <v>64</v>
      </c>
      <c r="D1373" s="306">
        <v>1121962025</v>
      </c>
      <c r="E1373" s="306">
        <v>1121962025</v>
      </c>
      <c r="F1373" s="17" t="s">
        <v>6914</v>
      </c>
      <c r="G1373" s="16" t="s">
        <v>3597</v>
      </c>
      <c r="H1373" s="35" t="s">
        <v>3598</v>
      </c>
      <c r="I1373" s="16" t="s">
        <v>74</v>
      </c>
      <c r="J1373" s="16" t="s">
        <v>3599</v>
      </c>
      <c r="K1373" s="16" t="s">
        <v>3600</v>
      </c>
      <c r="L1373" s="16" t="s">
        <v>671</v>
      </c>
      <c r="M1373" s="16" t="s">
        <v>691</v>
      </c>
      <c r="N1373" s="307" t="s">
        <v>692</v>
      </c>
    </row>
    <row r="1374" spans="1:14">
      <c r="A1374" s="299">
        <v>1590</v>
      </c>
      <c r="B1374" s="300">
        <v>301</v>
      </c>
      <c r="C1374" s="301" t="s">
        <v>64</v>
      </c>
      <c r="D1374" s="302">
        <v>1122130240</v>
      </c>
      <c r="E1374" s="302">
        <v>1122130240</v>
      </c>
      <c r="F1374" s="301" t="s">
        <v>6918</v>
      </c>
      <c r="G1374" s="300" t="s">
        <v>3597</v>
      </c>
      <c r="H1374" s="308" t="s">
        <v>3598</v>
      </c>
      <c r="I1374" s="300" t="s">
        <v>74</v>
      </c>
      <c r="J1374" s="300" t="s">
        <v>3599</v>
      </c>
      <c r="K1374" s="300" t="s">
        <v>3600</v>
      </c>
      <c r="L1374" s="300" t="s">
        <v>76</v>
      </c>
      <c r="M1374" s="300" t="s">
        <v>76</v>
      </c>
      <c r="N1374" s="304" t="s">
        <v>76</v>
      </c>
    </row>
    <row r="1375" spans="1:14">
      <c r="A1375" s="305">
        <v>1591</v>
      </c>
      <c r="B1375" s="16">
        <v>301</v>
      </c>
      <c r="C1375" s="17" t="s">
        <v>64</v>
      </c>
      <c r="D1375" s="306">
        <v>1122340222</v>
      </c>
      <c r="E1375" s="306">
        <v>1122340222</v>
      </c>
      <c r="F1375" s="17" t="s">
        <v>6921</v>
      </c>
      <c r="G1375" s="16" t="s">
        <v>3597</v>
      </c>
      <c r="H1375" s="35" t="s">
        <v>3598</v>
      </c>
      <c r="I1375" s="16" t="s">
        <v>74</v>
      </c>
      <c r="J1375" s="16" t="s">
        <v>3599</v>
      </c>
      <c r="K1375" s="16" t="s">
        <v>3600</v>
      </c>
      <c r="L1375" s="16" t="s">
        <v>1359</v>
      </c>
      <c r="M1375" s="16" t="s">
        <v>4406</v>
      </c>
      <c r="N1375" s="307" t="s">
        <v>1361</v>
      </c>
    </row>
    <row r="1376" spans="1:14">
      <c r="A1376" s="299">
        <v>1592</v>
      </c>
      <c r="B1376" s="300">
        <v>301</v>
      </c>
      <c r="C1376" s="301" t="s">
        <v>64</v>
      </c>
      <c r="D1376" s="302">
        <v>1122647056</v>
      </c>
      <c r="E1376" s="302">
        <v>1122647056</v>
      </c>
      <c r="F1376" s="301" t="s">
        <v>6925</v>
      </c>
      <c r="G1376" s="300" t="s">
        <v>3597</v>
      </c>
      <c r="H1376" s="308" t="s">
        <v>3598</v>
      </c>
      <c r="I1376" s="300" t="s">
        <v>74</v>
      </c>
      <c r="J1376" s="300" t="s">
        <v>3599</v>
      </c>
      <c r="K1376" s="300" t="s">
        <v>3600</v>
      </c>
      <c r="L1376" s="300" t="s">
        <v>463</v>
      </c>
      <c r="M1376" s="300" t="s">
        <v>3907</v>
      </c>
      <c r="N1376" s="304" t="s">
        <v>465</v>
      </c>
    </row>
    <row r="1377" spans="1:14">
      <c r="A1377" s="305">
        <v>1593</v>
      </c>
      <c r="B1377" s="16">
        <v>301</v>
      </c>
      <c r="C1377" s="17" t="s">
        <v>64</v>
      </c>
      <c r="D1377" s="306">
        <v>1122649026</v>
      </c>
      <c r="E1377" s="306">
        <v>1122649026</v>
      </c>
      <c r="F1377" s="17" t="s">
        <v>6930</v>
      </c>
      <c r="G1377" s="16" t="s">
        <v>3597</v>
      </c>
      <c r="H1377" s="35" t="s">
        <v>3598</v>
      </c>
      <c r="I1377" s="16" t="s">
        <v>74</v>
      </c>
      <c r="J1377" s="16" t="s">
        <v>3599</v>
      </c>
      <c r="K1377" s="16" t="s">
        <v>3600</v>
      </c>
      <c r="L1377" s="16" t="s">
        <v>76</v>
      </c>
      <c r="M1377" s="16" t="s">
        <v>76</v>
      </c>
      <c r="N1377" s="307" t="s">
        <v>76</v>
      </c>
    </row>
    <row r="1378" spans="1:14">
      <c r="A1378" s="299">
        <v>1594</v>
      </c>
      <c r="B1378" s="300">
        <v>301</v>
      </c>
      <c r="C1378" s="301" t="s">
        <v>64</v>
      </c>
      <c r="D1378" s="302">
        <v>1122653986</v>
      </c>
      <c r="E1378" s="302">
        <v>1122653986</v>
      </c>
      <c r="F1378" s="301" t="s">
        <v>6934</v>
      </c>
      <c r="G1378" s="300" t="s">
        <v>3597</v>
      </c>
      <c r="H1378" s="308" t="s">
        <v>3598</v>
      </c>
      <c r="I1378" s="300" t="s">
        <v>74</v>
      </c>
      <c r="J1378" s="300" t="s">
        <v>3599</v>
      </c>
      <c r="K1378" s="300" t="s">
        <v>3600</v>
      </c>
      <c r="L1378" s="300" t="s">
        <v>76</v>
      </c>
      <c r="M1378" s="300" t="s">
        <v>76</v>
      </c>
      <c r="N1378" s="304" t="s">
        <v>76</v>
      </c>
    </row>
    <row r="1379" spans="1:14">
      <c r="A1379" s="305">
        <v>1595</v>
      </c>
      <c r="B1379" s="16">
        <v>301</v>
      </c>
      <c r="C1379" s="17" t="s">
        <v>64</v>
      </c>
      <c r="D1379" s="306">
        <v>1122678695</v>
      </c>
      <c r="E1379" s="306">
        <v>1122678695</v>
      </c>
      <c r="F1379" s="17" t="s">
        <v>6938</v>
      </c>
      <c r="G1379" s="16" t="s">
        <v>3597</v>
      </c>
      <c r="H1379" s="35" t="s">
        <v>3598</v>
      </c>
      <c r="I1379" s="16" t="s">
        <v>74</v>
      </c>
      <c r="J1379" s="16" t="s">
        <v>3599</v>
      </c>
      <c r="K1379" s="16" t="s">
        <v>3600</v>
      </c>
      <c r="L1379" s="16" t="s">
        <v>433</v>
      </c>
      <c r="M1379" s="16" t="s">
        <v>662</v>
      </c>
      <c r="N1379" s="307" t="s">
        <v>663</v>
      </c>
    </row>
    <row r="1380" spans="1:14">
      <c r="A1380" s="299">
        <v>1596</v>
      </c>
      <c r="B1380" s="300">
        <v>301</v>
      </c>
      <c r="C1380" s="301" t="s">
        <v>112</v>
      </c>
      <c r="D1380" s="302">
        <v>1122730390</v>
      </c>
      <c r="E1380" s="302">
        <v>1122730390</v>
      </c>
      <c r="F1380" s="301" t="s">
        <v>6943</v>
      </c>
      <c r="G1380" s="300" t="s">
        <v>3597</v>
      </c>
      <c r="H1380" s="308" t="s">
        <v>3598</v>
      </c>
      <c r="I1380" s="300" t="s">
        <v>74</v>
      </c>
      <c r="J1380" s="300" t="s">
        <v>3599</v>
      </c>
      <c r="K1380" s="300" t="s">
        <v>3600</v>
      </c>
      <c r="L1380" s="300" t="s">
        <v>671</v>
      </c>
      <c r="M1380" s="300" t="s">
        <v>3816</v>
      </c>
      <c r="N1380" s="304" t="s">
        <v>3817</v>
      </c>
    </row>
    <row r="1381" spans="1:14">
      <c r="A1381" s="305">
        <v>1597</v>
      </c>
      <c r="B1381" s="16">
        <v>301</v>
      </c>
      <c r="C1381" s="17" t="s">
        <v>112</v>
      </c>
      <c r="D1381" s="306">
        <v>1148957011</v>
      </c>
      <c r="E1381" s="306">
        <v>1148957011</v>
      </c>
      <c r="F1381" s="17" t="s">
        <v>6946</v>
      </c>
      <c r="G1381" s="16" t="s">
        <v>3597</v>
      </c>
      <c r="H1381" s="35" t="s">
        <v>3598</v>
      </c>
      <c r="I1381" s="16" t="s">
        <v>74</v>
      </c>
      <c r="J1381" s="16" t="s">
        <v>3599</v>
      </c>
      <c r="K1381" s="16" t="s">
        <v>3600</v>
      </c>
      <c r="L1381" s="16" t="s">
        <v>76</v>
      </c>
      <c r="M1381" s="16" t="s">
        <v>76</v>
      </c>
      <c r="N1381" s="307" t="s">
        <v>76</v>
      </c>
    </row>
    <row r="1382" spans="1:14">
      <c r="A1382" s="299">
        <v>1599</v>
      </c>
      <c r="B1382" s="300">
        <v>301</v>
      </c>
      <c r="C1382" s="301" t="s">
        <v>64</v>
      </c>
      <c r="D1382" s="302">
        <v>1124829177</v>
      </c>
      <c r="E1382" s="302">
        <v>1124829177</v>
      </c>
      <c r="F1382" s="301" t="s">
        <v>6956</v>
      </c>
      <c r="G1382" s="300" t="s">
        <v>3597</v>
      </c>
      <c r="H1382" s="308" t="s">
        <v>3598</v>
      </c>
      <c r="I1382" s="300" t="s">
        <v>74</v>
      </c>
      <c r="J1382" s="300" t="s">
        <v>3599</v>
      </c>
      <c r="K1382" s="300" t="s">
        <v>3600</v>
      </c>
      <c r="L1382" s="300" t="s">
        <v>671</v>
      </c>
      <c r="M1382" s="300" t="s">
        <v>4243</v>
      </c>
      <c r="N1382" s="304" t="s">
        <v>692</v>
      </c>
    </row>
    <row r="1383" spans="1:14">
      <c r="A1383" s="305">
        <v>1600</v>
      </c>
      <c r="B1383" s="16">
        <v>301</v>
      </c>
      <c r="C1383" s="17" t="s">
        <v>64</v>
      </c>
      <c r="D1383" s="306">
        <v>1124830224</v>
      </c>
      <c r="E1383" s="306">
        <v>1124830224</v>
      </c>
      <c r="F1383" s="17" t="s">
        <v>6960</v>
      </c>
      <c r="G1383" s="16" t="s">
        <v>3597</v>
      </c>
      <c r="H1383" s="35" t="s">
        <v>3598</v>
      </c>
      <c r="I1383" s="16" t="s">
        <v>74</v>
      </c>
      <c r="J1383" s="16" t="s">
        <v>3599</v>
      </c>
      <c r="K1383" s="16" t="s">
        <v>3600</v>
      </c>
      <c r="L1383" s="16" t="s">
        <v>76</v>
      </c>
      <c r="M1383" s="16" t="s">
        <v>76</v>
      </c>
      <c r="N1383" s="307" t="s">
        <v>76</v>
      </c>
    </row>
    <row r="1384" spans="1:14">
      <c r="A1384" s="299">
        <v>1601</v>
      </c>
      <c r="B1384" s="300">
        <v>301</v>
      </c>
      <c r="C1384" s="301" t="s">
        <v>64</v>
      </c>
      <c r="D1384" s="302">
        <v>1125183350</v>
      </c>
      <c r="E1384" s="302">
        <v>1125183350</v>
      </c>
      <c r="F1384" s="301" t="s">
        <v>6964</v>
      </c>
      <c r="G1384" s="300" t="s">
        <v>3597</v>
      </c>
      <c r="H1384" s="308" t="s">
        <v>3598</v>
      </c>
      <c r="I1384" s="300" t="s">
        <v>74</v>
      </c>
      <c r="J1384" s="300" t="s">
        <v>3599</v>
      </c>
      <c r="K1384" s="300" t="s">
        <v>3600</v>
      </c>
      <c r="L1384" s="300" t="s">
        <v>1359</v>
      </c>
      <c r="M1384" s="300" t="s">
        <v>6822</v>
      </c>
      <c r="N1384" s="304" t="s">
        <v>1361</v>
      </c>
    </row>
    <row r="1385" spans="1:14">
      <c r="A1385" s="305">
        <v>1602</v>
      </c>
      <c r="B1385" s="16">
        <v>301</v>
      </c>
      <c r="C1385" s="17" t="s">
        <v>112</v>
      </c>
      <c r="D1385" s="306">
        <v>1096203401</v>
      </c>
      <c r="E1385" s="306">
        <v>1096203401</v>
      </c>
      <c r="F1385" s="17" t="s">
        <v>6967</v>
      </c>
      <c r="G1385" s="16" t="s">
        <v>3597</v>
      </c>
      <c r="H1385" s="35" t="s">
        <v>3598</v>
      </c>
      <c r="I1385" s="16" t="s">
        <v>74</v>
      </c>
      <c r="J1385" s="16" t="s">
        <v>3599</v>
      </c>
      <c r="K1385" s="16" t="s">
        <v>3600</v>
      </c>
      <c r="L1385" s="16" t="s">
        <v>76</v>
      </c>
      <c r="M1385" s="16" t="s">
        <v>76</v>
      </c>
      <c r="N1385" s="307" t="s">
        <v>76</v>
      </c>
    </row>
    <row r="1386" spans="1:14">
      <c r="A1386" s="299">
        <v>1603</v>
      </c>
      <c r="B1386" s="300">
        <v>301</v>
      </c>
      <c r="C1386" s="301" t="s">
        <v>64</v>
      </c>
      <c r="D1386" s="302">
        <v>1022971373</v>
      </c>
      <c r="E1386" s="302">
        <v>1022971373</v>
      </c>
      <c r="F1386" s="301" t="s">
        <v>6971</v>
      </c>
      <c r="G1386" s="300" t="s">
        <v>3597</v>
      </c>
      <c r="H1386" s="308" t="s">
        <v>3598</v>
      </c>
      <c r="I1386" s="300" t="s">
        <v>74</v>
      </c>
      <c r="J1386" s="300" t="s">
        <v>3599</v>
      </c>
      <c r="K1386" s="300" t="s">
        <v>3600</v>
      </c>
      <c r="L1386" s="300" t="s">
        <v>76</v>
      </c>
      <c r="M1386" s="300" t="s">
        <v>76</v>
      </c>
      <c r="N1386" s="304" t="s">
        <v>76</v>
      </c>
    </row>
    <row r="1387" spans="1:14">
      <c r="A1387" s="305">
        <v>1604</v>
      </c>
      <c r="B1387" s="16">
        <v>301</v>
      </c>
      <c r="C1387" s="17" t="s">
        <v>64</v>
      </c>
      <c r="D1387" s="306">
        <v>1125410468</v>
      </c>
      <c r="E1387" s="306">
        <v>1125410468</v>
      </c>
      <c r="F1387" s="17" t="s">
        <v>6976</v>
      </c>
      <c r="G1387" s="16" t="s">
        <v>3597</v>
      </c>
      <c r="H1387" s="35" t="s">
        <v>3598</v>
      </c>
      <c r="I1387" s="16" t="s">
        <v>74</v>
      </c>
      <c r="J1387" s="16" t="s">
        <v>3599</v>
      </c>
      <c r="K1387" s="16" t="s">
        <v>3600</v>
      </c>
      <c r="L1387" s="16" t="s">
        <v>1359</v>
      </c>
      <c r="M1387" s="16" t="s">
        <v>4352</v>
      </c>
      <c r="N1387" s="307" t="s">
        <v>1951</v>
      </c>
    </row>
    <row r="1388" spans="1:14">
      <c r="A1388" s="299">
        <v>1605</v>
      </c>
      <c r="B1388" s="300">
        <v>301</v>
      </c>
      <c r="C1388" s="301" t="s">
        <v>112</v>
      </c>
      <c r="D1388" s="302">
        <v>1125477687</v>
      </c>
      <c r="E1388" s="302">
        <v>1125477687</v>
      </c>
      <c r="F1388" s="301" t="s">
        <v>6979</v>
      </c>
      <c r="G1388" s="300" t="s">
        <v>3597</v>
      </c>
      <c r="H1388" s="308" t="s">
        <v>3598</v>
      </c>
      <c r="I1388" s="300" t="s">
        <v>74</v>
      </c>
      <c r="J1388" s="300" t="s">
        <v>3599</v>
      </c>
      <c r="K1388" s="300" t="s">
        <v>3600</v>
      </c>
      <c r="L1388" s="300" t="s">
        <v>671</v>
      </c>
      <c r="M1388" s="300" t="s">
        <v>6980</v>
      </c>
      <c r="N1388" s="304" t="s">
        <v>692</v>
      </c>
    </row>
    <row r="1389" spans="1:14">
      <c r="A1389" s="305">
        <v>1606</v>
      </c>
      <c r="B1389" s="16">
        <v>301</v>
      </c>
      <c r="C1389" s="17" t="s">
        <v>64</v>
      </c>
      <c r="D1389" s="306">
        <v>1128394371</v>
      </c>
      <c r="E1389" s="306">
        <v>1128394371</v>
      </c>
      <c r="F1389" s="17" t="s">
        <v>6984</v>
      </c>
      <c r="G1389" s="16" t="s">
        <v>3597</v>
      </c>
      <c r="H1389" s="35" t="s">
        <v>3598</v>
      </c>
      <c r="I1389" s="16" t="s">
        <v>74</v>
      </c>
      <c r="J1389" s="16" t="s">
        <v>3599</v>
      </c>
      <c r="K1389" s="16" t="s">
        <v>3600</v>
      </c>
      <c r="L1389" s="16" t="s">
        <v>339</v>
      </c>
      <c r="M1389" s="16" t="s">
        <v>3877</v>
      </c>
      <c r="N1389" s="307" t="s">
        <v>341</v>
      </c>
    </row>
    <row r="1390" spans="1:14">
      <c r="A1390" s="299">
        <v>1607</v>
      </c>
      <c r="B1390" s="300">
        <v>301</v>
      </c>
      <c r="C1390" s="301" t="s">
        <v>64</v>
      </c>
      <c r="D1390" s="302">
        <v>1128417668</v>
      </c>
      <c r="E1390" s="302">
        <v>1128417668</v>
      </c>
      <c r="F1390" s="301" t="s">
        <v>6987</v>
      </c>
      <c r="G1390" s="300" t="s">
        <v>3597</v>
      </c>
      <c r="H1390" s="308" t="s">
        <v>3598</v>
      </c>
      <c r="I1390" s="300" t="s">
        <v>74</v>
      </c>
      <c r="J1390" s="300" t="s">
        <v>3599</v>
      </c>
      <c r="K1390" s="300" t="s">
        <v>3600</v>
      </c>
      <c r="L1390" s="300" t="s">
        <v>76</v>
      </c>
      <c r="M1390" s="300" t="s">
        <v>76</v>
      </c>
      <c r="N1390" s="304" t="s">
        <v>76</v>
      </c>
    </row>
    <row r="1391" spans="1:14">
      <c r="A1391" s="305">
        <v>1608</v>
      </c>
      <c r="B1391" s="16">
        <v>301</v>
      </c>
      <c r="C1391" s="17" t="s">
        <v>64</v>
      </c>
      <c r="D1391" s="306">
        <v>1148695577</v>
      </c>
      <c r="E1391" s="306">
        <v>1148695577</v>
      </c>
      <c r="F1391" s="17" t="s">
        <v>6990</v>
      </c>
      <c r="G1391" s="16" t="s">
        <v>3597</v>
      </c>
      <c r="H1391" s="35" t="s">
        <v>3598</v>
      </c>
      <c r="I1391" s="16" t="s">
        <v>74</v>
      </c>
      <c r="J1391" s="16" t="s">
        <v>3599</v>
      </c>
      <c r="K1391" s="16" t="s">
        <v>3600</v>
      </c>
      <c r="L1391" s="16" t="s">
        <v>339</v>
      </c>
      <c r="M1391" s="16" t="s">
        <v>4188</v>
      </c>
      <c r="N1391" s="307" t="s">
        <v>341</v>
      </c>
    </row>
    <row r="1392" spans="1:14">
      <c r="A1392" s="299">
        <v>1610</v>
      </c>
      <c r="B1392" s="300">
        <v>301</v>
      </c>
      <c r="C1392" s="301" t="s">
        <v>64</v>
      </c>
      <c r="D1392" s="302">
        <v>1128524553</v>
      </c>
      <c r="E1392" s="302">
        <v>1128524553</v>
      </c>
      <c r="F1392" s="301" t="s">
        <v>7000</v>
      </c>
      <c r="G1392" s="300" t="s">
        <v>3597</v>
      </c>
      <c r="H1392" s="308" t="s">
        <v>3598</v>
      </c>
      <c r="I1392" s="300" t="s">
        <v>74</v>
      </c>
      <c r="J1392" s="300" t="s">
        <v>3599</v>
      </c>
      <c r="K1392" s="300" t="s">
        <v>3600</v>
      </c>
      <c r="L1392" s="300" t="s">
        <v>190</v>
      </c>
      <c r="M1392" s="300" t="s">
        <v>1085</v>
      </c>
      <c r="N1392" s="304" t="s">
        <v>1086</v>
      </c>
    </row>
    <row r="1393" spans="1:14">
      <c r="A1393" s="305">
        <v>1611</v>
      </c>
      <c r="B1393" s="16">
        <v>301</v>
      </c>
      <c r="C1393" s="17" t="s">
        <v>64</v>
      </c>
      <c r="D1393" s="306">
        <v>1129503392</v>
      </c>
      <c r="E1393" s="306">
        <v>1129503392</v>
      </c>
      <c r="F1393" s="17" t="s">
        <v>7004</v>
      </c>
      <c r="G1393" s="16" t="s">
        <v>3597</v>
      </c>
      <c r="H1393" s="35" t="s">
        <v>3598</v>
      </c>
      <c r="I1393" s="16" t="s">
        <v>74</v>
      </c>
      <c r="J1393" s="16" t="s">
        <v>3599</v>
      </c>
      <c r="K1393" s="16" t="s">
        <v>3600</v>
      </c>
      <c r="L1393" s="16" t="s">
        <v>76</v>
      </c>
      <c r="M1393" s="16" t="s">
        <v>76</v>
      </c>
      <c r="N1393" s="307" t="s">
        <v>76</v>
      </c>
    </row>
    <row r="1394" spans="1:14">
      <c r="A1394" s="299">
        <v>1612</v>
      </c>
      <c r="B1394" s="300">
        <v>301</v>
      </c>
      <c r="C1394" s="301" t="s">
        <v>64</v>
      </c>
      <c r="D1394" s="302">
        <v>1130658618</v>
      </c>
      <c r="E1394" s="302">
        <v>1130658618</v>
      </c>
      <c r="F1394" s="301" t="s">
        <v>7008</v>
      </c>
      <c r="G1394" s="300" t="s">
        <v>3597</v>
      </c>
      <c r="H1394" s="308" t="s">
        <v>3598</v>
      </c>
      <c r="I1394" s="300" t="s">
        <v>74</v>
      </c>
      <c r="J1394" s="300" t="s">
        <v>3599</v>
      </c>
      <c r="K1394" s="300" t="s">
        <v>3600</v>
      </c>
      <c r="L1394" s="300" t="s">
        <v>463</v>
      </c>
      <c r="M1394" s="300" t="s">
        <v>464</v>
      </c>
      <c r="N1394" s="304" t="s">
        <v>465</v>
      </c>
    </row>
    <row r="1395" spans="1:14">
      <c r="A1395" s="305">
        <v>1613</v>
      </c>
      <c r="B1395" s="16">
        <v>301</v>
      </c>
      <c r="C1395" s="17" t="s">
        <v>64</v>
      </c>
      <c r="D1395" s="306">
        <v>1130660069</v>
      </c>
      <c r="E1395" s="306">
        <v>1130660069</v>
      </c>
      <c r="F1395" s="17" t="s">
        <v>7011</v>
      </c>
      <c r="G1395" s="16" t="s">
        <v>3597</v>
      </c>
      <c r="H1395" s="35" t="s">
        <v>3598</v>
      </c>
      <c r="I1395" s="16" t="s">
        <v>74</v>
      </c>
      <c r="J1395" s="16" t="s">
        <v>3599</v>
      </c>
      <c r="K1395" s="16" t="s">
        <v>3600</v>
      </c>
      <c r="L1395" s="16" t="s">
        <v>463</v>
      </c>
      <c r="M1395" s="16" t="s">
        <v>464</v>
      </c>
      <c r="N1395" s="307" t="s">
        <v>465</v>
      </c>
    </row>
    <row r="1396" spans="1:14">
      <c r="A1396" s="299">
        <v>1614</v>
      </c>
      <c r="B1396" s="300">
        <v>301</v>
      </c>
      <c r="C1396" s="301" t="s">
        <v>64</v>
      </c>
      <c r="D1396" s="302">
        <v>1130677218</v>
      </c>
      <c r="E1396" s="302">
        <v>1130677218</v>
      </c>
      <c r="F1396" s="301" t="s">
        <v>7016</v>
      </c>
      <c r="G1396" s="300" t="s">
        <v>3597</v>
      </c>
      <c r="H1396" s="308" t="s">
        <v>3598</v>
      </c>
      <c r="I1396" s="300" t="s">
        <v>74</v>
      </c>
      <c r="J1396" s="300" t="s">
        <v>3599</v>
      </c>
      <c r="K1396" s="300" t="s">
        <v>3600</v>
      </c>
      <c r="L1396" s="300" t="s">
        <v>433</v>
      </c>
      <c r="M1396" s="300" t="s">
        <v>434</v>
      </c>
      <c r="N1396" s="304" t="s">
        <v>435</v>
      </c>
    </row>
    <row r="1397" spans="1:14">
      <c r="A1397" s="305">
        <v>1615</v>
      </c>
      <c r="B1397" s="16">
        <v>301</v>
      </c>
      <c r="C1397" s="17" t="s">
        <v>64</v>
      </c>
      <c r="D1397" s="306">
        <v>1131185802</v>
      </c>
      <c r="E1397" s="306">
        <v>1131185802</v>
      </c>
      <c r="F1397" s="17" t="s">
        <v>7020</v>
      </c>
      <c r="G1397" s="16" t="s">
        <v>3597</v>
      </c>
      <c r="H1397" s="35" t="s">
        <v>3598</v>
      </c>
      <c r="I1397" s="16" t="s">
        <v>74</v>
      </c>
      <c r="J1397" s="16" t="s">
        <v>3599</v>
      </c>
      <c r="K1397" s="16" t="s">
        <v>3600</v>
      </c>
      <c r="L1397" s="16" t="s">
        <v>339</v>
      </c>
      <c r="M1397" s="16" t="s">
        <v>3947</v>
      </c>
      <c r="N1397" s="307" t="s">
        <v>3948</v>
      </c>
    </row>
    <row r="1398" spans="1:14">
      <c r="A1398" s="299">
        <v>1616</v>
      </c>
      <c r="B1398" s="300">
        <v>301</v>
      </c>
      <c r="C1398" s="301" t="s">
        <v>64</v>
      </c>
      <c r="D1398" s="302">
        <v>1131804514</v>
      </c>
      <c r="E1398" s="302">
        <v>1131804514</v>
      </c>
      <c r="F1398" s="301" t="s">
        <v>7023</v>
      </c>
      <c r="G1398" s="300" t="s">
        <v>3597</v>
      </c>
      <c r="H1398" s="308" t="s">
        <v>3598</v>
      </c>
      <c r="I1398" s="300" t="s">
        <v>74</v>
      </c>
      <c r="J1398" s="300" t="s">
        <v>3599</v>
      </c>
      <c r="K1398" s="300" t="s">
        <v>3600</v>
      </c>
      <c r="L1398" s="300" t="s">
        <v>339</v>
      </c>
      <c r="M1398" s="300" t="s">
        <v>340</v>
      </c>
      <c r="N1398" s="304" t="s">
        <v>341</v>
      </c>
    </row>
    <row r="1399" spans="1:14">
      <c r="A1399" s="305">
        <v>1617</v>
      </c>
      <c r="B1399" s="16">
        <v>301</v>
      </c>
      <c r="C1399" s="17" t="s">
        <v>64</v>
      </c>
      <c r="D1399" s="306">
        <v>70542702</v>
      </c>
      <c r="E1399" s="306">
        <v>70542702</v>
      </c>
      <c r="F1399" s="17" t="s">
        <v>7026</v>
      </c>
      <c r="G1399" s="16" t="s">
        <v>3597</v>
      </c>
      <c r="H1399" s="35" t="s">
        <v>3598</v>
      </c>
      <c r="I1399" s="16" t="s">
        <v>74</v>
      </c>
      <c r="J1399" s="16" t="s">
        <v>3599</v>
      </c>
      <c r="K1399" s="16" t="s">
        <v>3600</v>
      </c>
      <c r="L1399" s="16" t="s">
        <v>339</v>
      </c>
      <c r="M1399" s="16" t="s">
        <v>340</v>
      </c>
      <c r="N1399" s="307" t="s">
        <v>341</v>
      </c>
    </row>
    <row r="1400" spans="1:14">
      <c r="A1400" s="299">
        <v>1618</v>
      </c>
      <c r="B1400" s="300">
        <v>301</v>
      </c>
      <c r="C1400" s="301" t="s">
        <v>64</v>
      </c>
      <c r="D1400" s="302">
        <v>1133149632</v>
      </c>
      <c r="E1400" s="302">
        <v>1133149632</v>
      </c>
      <c r="F1400" s="301" t="s">
        <v>7032</v>
      </c>
      <c r="G1400" s="300" t="s">
        <v>3597</v>
      </c>
      <c r="H1400" s="308" t="s">
        <v>3598</v>
      </c>
      <c r="I1400" s="300" t="s">
        <v>74</v>
      </c>
      <c r="J1400" s="300" t="s">
        <v>3599</v>
      </c>
      <c r="K1400" s="300" t="s">
        <v>3600</v>
      </c>
      <c r="L1400" s="300" t="s">
        <v>671</v>
      </c>
      <c r="M1400" s="300" t="s">
        <v>3816</v>
      </c>
      <c r="N1400" s="304" t="s">
        <v>3817</v>
      </c>
    </row>
    <row r="1401" spans="1:14">
      <c r="A1401" s="305">
        <v>1619</v>
      </c>
      <c r="B1401" s="16">
        <v>301</v>
      </c>
      <c r="C1401" s="17" t="s">
        <v>64</v>
      </c>
      <c r="D1401" s="306">
        <v>1133929283</v>
      </c>
      <c r="E1401" s="306">
        <v>1133929283</v>
      </c>
      <c r="F1401" s="17" t="s">
        <v>7035</v>
      </c>
      <c r="G1401" s="16" t="s">
        <v>3597</v>
      </c>
      <c r="H1401" s="35" t="s">
        <v>3598</v>
      </c>
      <c r="I1401" s="16" t="s">
        <v>74</v>
      </c>
      <c r="J1401" s="16" t="s">
        <v>3599</v>
      </c>
      <c r="K1401" s="16" t="s">
        <v>3600</v>
      </c>
      <c r="L1401" s="16" t="s">
        <v>76</v>
      </c>
      <c r="M1401" s="16" t="s">
        <v>76</v>
      </c>
      <c r="N1401" s="307" t="s">
        <v>76</v>
      </c>
    </row>
    <row r="1402" spans="1:14">
      <c r="A1402" s="299">
        <v>1621</v>
      </c>
      <c r="B1402" s="300">
        <v>301</v>
      </c>
      <c r="C1402" s="301" t="s">
        <v>64</v>
      </c>
      <c r="D1402" s="302">
        <v>1133939903</v>
      </c>
      <c r="E1402" s="302">
        <v>1133939903</v>
      </c>
      <c r="F1402" s="301" t="s">
        <v>7044</v>
      </c>
      <c r="G1402" s="300" t="s">
        <v>3597</v>
      </c>
      <c r="H1402" s="308" t="s">
        <v>3598</v>
      </c>
      <c r="I1402" s="300" t="s">
        <v>74</v>
      </c>
      <c r="J1402" s="300" t="s">
        <v>3599</v>
      </c>
      <c r="K1402" s="300" t="s">
        <v>3600</v>
      </c>
      <c r="L1402" s="300" t="s">
        <v>478</v>
      </c>
      <c r="M1402" s="300" t="s">
        <v>3976</v>
      </c>
      <c r="N1402" s="304" t="s">
        <v>480</v>
      </c>
    </row>
    <row r="1403" spans="1:14">
      <c r="A1403" s="305">
        <v>1622</v>
      </c>
      <c r="B1403" s="16">
        <v>301</v>
      </c>
      <c r="C1403" s="17" t="s">
        <v>64</v>
      </c>
      <c r="D1403" s="306">
        <v>1134434337</v>
      </c>
      <c r="E1403" s="306">
        <v>1134434337</v>
      </c>
      <c r="F1403" s="17" t="s">
        <v>7048</v>
      </c>
      <c r="G1403" s="16" t="s">
        <v>3597</v>
      </c>
      <c r="H1403" s="35" t="s">
        <v>3598</v>
      </c>
      <c r="I1403" s="16" t="s">
        <v>74</v>
      </c>
      <c r="J1403" s="16" t="s">
        <v>3599</v>
      </c>
      <c r="K1403" s="16" t="s">
        <v>3600</v>
      </c>
      <c r="L1403" s="16" t="s">
        <v>671</v>
      </c>
      <c r="M1403" s="16" t="s">
        <v>691</v>
      </c>
      <c r="N1403" s="307" t="s">
        <v>692</v>
      </c>
    </row>
    <row r="1404" spans="1:14">
      <c r="A1404" s="299">
        <v>1623</v>
      </c>
      <c r="B1404" s="300">
        <v>301</v>
      </c>
      <c r="C1404" s="301" t="s">
        <v>64</v>
      </c>
      <c r="D1404" s="302">
        <v>1135029469</v>
      </c>
      <c r="E1404" s="302">
        <v>1135029469</v>
      </c>
      <c r="F1404" s="301" t="s">
        <v>7051</v>
      </c>
      <c r="G1404" s="300" t="s">
        <v>3597</v>
      </c>
      <c r="H1404" s="308" t="s">
        <v>3598</v>
      </c>
      <c r="I1404" s="300" t="s">
        <v>74</v>
      </c>
      <c r="J1404" s="300" t="s">
        <v>3599</v>
      </c>
      <c r="K1404" s="300" t="s">
        <v>3600</v>
      </c>
      <c r="L1404" s="300" t="s">
        <v>76</v>
      </c>
      <c r="M1404" s="300" t="s">
        <v>76</v>
      </c>
      <c r="N1404" s="304" t="s">
        <v>76</v>
      </c>
    </row>
    <row r="1405" spans="1:14">
      <c r="A1405" s="305">
        <v>1624</v>
      </c>
      <c r="B1405" s="16">
        <v>301</v>
      </c>
      <c r="C1405" s="17" t="s">
        <v>112</v>
      </c>
      <c r="D1405" s="306">
        <v>1135029522</v>
      </c>
      <c r="E1405" s="306">
        <v>1135029522</v>
      </c>
      <c r="F1405" s="17" t="s">
        <v>7054</v>
      </c>
      <c r="G1405" s="16" t="s">
        <v>3597</v>
      </c>
      <c r="H1405" s="35" t="s">
        <v>3598</v>
      </c>
      <c r="I1405" s="16" t="s">
        <v>74</v>
      </c>
      <c r="J1405" s="16" t="s">
        <v>3599</v>
      </c>
      <c r="K1405" s="16" t="s">
        <v>3600</v>
      </c>
      <c r="L1405" s="16" t="s">
        <v>671</v>
      </c>
      <c r="M1405" s="16" t="s">
        <v>4243</v>
      </c>
      <c r="N1405" s="307" t="s">
        <v>692</v>
      </c>
    </row>
    <row r="1406" spans="1:14">
      <c r="A1406" s="299">
        <v>1625</v>
      </c>
      <c r="B1406" s="300">
        <v>301</v>
      </c>
      <c r="C1406" s="301" t="s">
        <v>112</v>
      </c>
      <c r="D1406" s="302">
        <v>1136884672</v>
      </c>
      <c r="E1406" s="302">
        <v>1136884672</v>
      </c>
      <c r="F1406" s="301" t="s">
        <v>7057</v>
      </c>
      <c r="G1406" s="300" t="s">
        <v>3597</v>
      </c>
      <c r="H1406" s="308" t="s">
        <v>3598</v>
      </c>
      <c r="I1406" s="300" t="s">
        <v>74</v>
      </c>
      <c r="J1406" s="300" t="s">
        <v>3599</v>
      </c>
      <c r="K1406" s="300" t="s">
        <v>3600</v>
      </c>
      <c r="L1406" s="300" t="s">
        <v>421</v>
      </c>
      <c r="M1406" s="300" t="s">
        <v>7058</v>
      </c>
      <c r="N1406" s="304" t="s">
        <v>545</v>
      </c>
    </row>
    <row r="1407" spans="1:14">
      <c r="A1407" s="305">
        <v>1626</v>
      </c>
      <c r="B1407" s="16">
        <v>301</v>
      </c>
      <c r="C1407" s="17" t="s">
        <v>64</v>
      </c>
      <c r="D1407" s="306">
        <v>1136885366</v>
      </c>
      <c r="E1407" s="306">
        <v>1136885366</v>
      </c>
      <c r="F1407" s="17" t="s">
        <v>7062</v>
      </c>
      <c r="G1407" s="16" t="s">
        <v>3597</v>
      </c>
      <c r="H1407" s="35" t="s">
        <v>3598</v>
      </c>
      <c r="I1407" s="16" t="s">
        <v>74</v>
      </c>
      <c r="J1407" s="16" t="s">
        <v>3599</v>
      </c>
      <c r="K1407" s="16" t="s">
        <v>3600</v>
      </c>
      <c r="L1407" s="16" t="s">
        <v>76</v>
      </c>
      <c r="M1407" s="16" t="s">
        <v>76</v>
      </c>
      <c r="N1407" s="307" t="s">
        <v>76</v>
      </c>
    </row>
    <row r="1408" spans="1:14">
      <c r="A1408" s="299">
        <v>1627</v>
      </c>
      <c r="B1408" s="300">
        <v>301</v>
      </c>
      <c r="C1408" s="301" t="s">
        <v>64</v>
      </c>
      <c r="D1408" s="302">
        <v>1143143214</v>
      </c>
      <c r="E1408" s="302">
        <v>1143143214</v>
      </c>
      <c r="F1408" s="301" t="s">
        <v>7066</v>
      </c>
      <c r="G1408" s="300" t="s">
        <v>3597</v>
      </c>
      <c r="H1408" s="308" t="s">
        <v>3598</v>
      </c>
      <c r="I1408" s="300" t="s">
        <v>74</v>
      </c>
      <c r="J1408" s="300" t="s">
        <v>3599</v>
      </c>
      <c r="K1408" s="300" t="s">
        <v>3600</v>
      </c>
      <c r="L1408" s="300" t="s">
        <v>421</v>
      </c>
      <c r="M1408" s="300" t="s">
        <v>581</v>
      </c>
      <c r="N1408" s="304" t="s">
        <v>582</v>
      </c>
    </row>
    <row r="1409" spans="1:14">
      <c r="A1409" s="305">
        <v>1628</v>
      </c>
      <c r="B1409" s="16">
        <v>301</v>
      </c>
      <c r="C1409" s="17" t="s">
        <v>64</v>
      </c>
      <c r="D1409" s="306">
        <v>1143925934</v>
      </c>
      <c r="E1409" s="306">
        <v>1143925934</v>
      </c>
      <c r="F1409" s="17" t="s">
        <v>7070</v>
      </c>
      <c r="G1409" s="16" t="s">
        <v>3597</v>
      </c>
      <c r="H1409" s="35" t="s">
        <v>3598</v>
      </c>
      <c r="I1409" s="16" t="s">
        <v>74</v>
      </c>
      <c r="J1409" s="16" t="s">
        <v>3599</v>
      </c>
      <c r="K1409" s="16" t="s">
        <v>3600</v>
      </c>
      <c r="L1409" s="16" t="s">
        <v>433</v>
      </c>
      <c r="M1409" s="16" t="s">
        <v>434</v>
      </c>
      <c r="N1409" s="307" t="s">
        <v>435</v>
      </c>
    </row>
    <row r="1410" spans="1:14">
      <c r="A1410" s="299">
        <v>1629</v>
      </c>
      <c r="B1410" s="300">
        <v>301</v>
      </c>
      <c r="C1410" s="301" t="s">
        <v>64</v>
      </c>
      <c r="D1410" s="302">
        <v>1143933835</v>
      </c>
      <c r="E1410" s="302">
        <v>1143933835</v>
      </c>
      <c r="F1410" s="301" t="s">
        <v>7075</v>
      </c>
      <c r="G1410" s="300" t="s">
        <v>3597</v>
      </c>
      <c r="H1410" s="308" t="s">
        <v>3598</v>
      </c>
      <c r="I1410" s="300" t="s">
        <v>74</v>
      </c>
      <c r="J1410" s="300" t="s">
        <v>3599</v>
      </c>
      <c r="K1410" s="300" t="s">
        <v>3600</v>
      </c>
      <c r="L1410" s="300" t="s">
        <v>463</v>
      </c>
      <c r="M1410" s="300" t="s">
        <v>3902</v>
      </c>
      <c r="N1410" s="304" t="s">
        <v>465</v>
      </c>
    </row>
    <row r="1411" spans="1:14">
      <c r="A1411" s="305">
        <v>1630</v>
      </c>
      <c r="B1411" s="16">
        <v>301</v>
      </c>
      <c r="C1411" s="17" t="s">
        <v>64</v>
      </c>
      <c r="D1411" s="306">
        <v>1144150811</v>
      </c>
      <c r="E1411" s="306">
        <v>1144150811</v>
      </c>
      <c r="F1411" s="17" t="s">
        <v>7080</v>
      </c>
      <c r="G1411" s="16" t="s">
        <v>3597</v>
      </c>
      <c r="H1411" s="35" t="s">
        <v>3598</v>
      </c>
      <c r="I1411" s="16" t="s">
        <v>74</v>
      </c>
      <c r="J1411" s="16" t="s">
        <v>3599</v>
      </c>
      <c r="K1411" s="16" t="s">
        <v>3600</v>
      </c>
      <c r="L1411" s="16" t="s">
        <v>433</v>
      </c>
      <c r="M1411" s="16" t="s">
        <v>434</v>
      </c>
      <c r="N1411" s="307" t="s">
        <v>435</v>
      </c>
    </row>
    <row r="1412" spans="1:14">
      <c r="A1412" s="299">
        <v>1631</v>
      </c>
      <c r="B1412" s="300">
        <v>301</v>
      </c>
      <c r="C1412" s="301" t="s">
        <v>64</v>
      </c>
      <c r="D1412" s="302">
        <v>1147686285</v>
      </c>
      <c r="E1412" s="302">
        <v>1147686285</v>
      </c>
      <c r="F1412" s="301" t="s">
        <v>7084</v>
      </c>
      <c r="G1412" s="300" t="s">
        <v>3597</v>
      </c>
      <c r="H1412" s="308" t="s">
        <v>3598</v>
      </c>
      <c r="I1412" s="300" t="s">
        <v>74</v>
      </c>
      <c r="J1412" s="300" t="s">
        <v>3599</v>
      </c>
      <c r="K1412" s="300" t="s">
        <v>3600</v>
      </c>
      <c r="L1412" s="300" t="s">
        <v>145</v>
      </c>
      <c r="M1412" s="300" t="s">
        <v>558</v>
      </c>
      <c r="N1412" s="304" t="s">
        <v>559</v>
      </c>
    </row>
    <row r="1413" spans="1:14">
      <c r="A1413" s="305">
        <v>1632</v>
      </c>
      <c r="B1413" s="16">
        <v>301</v>
      </c>
      <c r="C1413" s="17" t="s">
        <v>64</v>
      </c>
      <c r="D1413" s="306">
        <v>1121823730</v>
      </c>
      <c r="E1413" s="306">
        <v>1121823730</v>
      </c>
      <c r="F1413" s="17" t="s">
        <v>7087</v>
      </c>
      <c r="G1413" s="16" t="s">
        <v>3597</v>
      </c>
      <c r="H1413" s="35" t="s">
        <v>3598</v>
      </c>
      <c r="I1413" s="16" t="s">
        <v>74</v>
      </c>
      <c r="J1413" s="16" t="s">
        <v>3599</v>
      </c>
      <c r="K1413" s="16" t="s">
        <v>3600</v>
      </c>
      <c r="L1413" s="16" t="s">
        <v>433</v>
      </c>
      <c r="M1413" s="16" t="s">
        <v>4157</v>
      </c>
      <c r="N1413" s="307" t="s">
        <v>756</v>
      </c>
    </row>
    <row r="1414" spans="1:14">
      <c r="A1414" s="299">
        <v>1633</v>
      </c>
      <c r="B1414" s="300">
        <v>301</v>
      </c>
      <c r="C1414" s="301" t="s">
        <v>64</v>
      </c>
      <c r="D1414" s="302">
        <v>1148195122</v>
      </c>
      <c r="E1414" s="302">
        <v>1148195122</v>
      </c>
      <c r="F1414" s="301" t="s">
        <v>7090</v>
      </c>
      <c r="G1414" s="300" t="s">
        <v>3597</v>
      </c>
      <c r="H1414" s="308" t="s">
        <v>3598</v>
      </c>
      <c r="I1414" s="300" t="s">
        <v>74</v>
      </c>
      <c r="J1414" s="300" t="s">
        <v>3599</v>
      </c>
      <c r="K1414" s="300" t="s">
        <v>3600</v>
      </c>
      <c r="L1414" s="300" t="s">
        <v>421</v>
      </c>
      <c r="M1414" s="300" t="s">
        <v>581</v>
      </c>
      <c r="N1414" s="304" t="s">
        <v>582</v>
      </c>
    </row>
    <row r="1415" spans="1:14">
      <c r="A1415" s="305">
        <v>1634</v>
      </c>
      <c r="B1415" s="16">
        <v>301</v>
      </c>
      <c r="C1415" s="17" t="s">
        <v>64</v>
      </c>
      <c r="D1415" s="306">
        <v>1148206972</v>
      </c>
      <c r="E1415" s="306">
        <v>1148206972</v>
      </c>
      <c r="F1415" s="17" t="s">
        <v>7093</v>
      </c>
      <c r="G1415" s="16" t="s">
        <v>3597</v>
      </c>
      <c r="H1415" s="35" t="s">
        <v>3598</v>
      </c>
      <c r="I1415" s="16" t="s">
        <v>74</v>
      </c>
      <c r="J1415" s="16" t="s">
        <v>3599</v>
      </c>
      <c r="K1415" s="16" t="s">
        <v>3600</v>
      </c>
      <c r="L1415" s="16" t="s">
        <v>421</v>
      </c>
      <c r="M1415" s="16" t="s">
        <v>3649</v>
      </c>
      <c r="N1415" s="307" t="s">
        <v>545</v>
      </c>
    </row>
    <row r="1416" spans="1:14">
      <c r="A1416" s="299">
        <v>1635</v>
      </c>
      <c r="B1416" s="300">
        <v>301</v>
      </c>
      <c r="C1416" s="301" t="s">
        <v>64</v>
      </c>
      <c r="D1416" s="302">
        <v>1149196451</v>
      </c>
      <c r="E1416" s="302">
        <v>1149196451</v>
      </c>
      <c r="F1416" s="301" t="s">
        <v>7096</v>
      </c>
      <c r="G1416" s="300" t="s">
        <v>3597</v>
      </c>
      <c r="H1416" s="308" t="s">
        <v>3598</v>
      </c>
      <c r="I1416" s="300" t="s">
        <v>74</v>
      </c>
      <c r="J1416" s="300" t="s">
        <v>3599</v>
      </c>
      <c r="K1416" s="300" t="s">
        <v>3600</v>
      </c>
      <c r="L1416" s="300" t="s">
        <v>1359</v>
      </c>
      <c r="M1416" s="300" t="s">
        <v>1950</v>
      </c>
      <c r="N1416" s="304" t="s">
        <v>1951</v>
      </c>
    </row>
    <row r="1417" spans="1:14">
      <c r="A1417" s="305">
        <v>1636</v>
      </c>
      <c r="B1417" s="16">
        <v>301</v>
      </c>
      <c r="C1417" s="17" t="s">
        <v>112</v>
      </c>
      <c r="D1417" s="306">
        <v>1148211195</v>
      </c>
      <c r="E1417" s="306">
        <v>1148211195</v>
      </c>
      <c r="F1417" s="17" t="s">
        <v>7099</v>
      </c>
      <c r="G1417" s="16" t="s">
        <v>3597</v>
      </c>
      <c r="H1417" s="35" t="s">
        <v>3598</v>
      </c>
      <c r="I1417" s="16" t="s">
        <v>74</v>
      </c>
      <c r="J1417" s="16" t="s">
        <v>3599</v>
      </c>
      <c r="K1417" s="16" t="s">
        <v>3600</v>
      </c>
      <c r="L1417" s="16" t="s">
        <v>671</v>
      </c>
      <c r="M1417" s="16" t="s">
        <v>4135</v>
      </c>
      <c r="N1417" s="307" t="s">
        <v>3691</v>
      </c>
    </row>
    <row r="1418" spans="1:14">
      <c r="A1418" s="299">
        <v>1638</v>
      </c>
      <c r="B1418" s="300">
        <v>301</v>
      </c>
      <c r="C1418" s="301" t="s">
        <v>64</v>
      </c>
      <c r="D1418" s="302">
        <v>1148211199</v>
      </c>
      <c r="E1418" s="302">
        <v>1148211199</v>
      </c>
      <c r="F1418" s="301" t="s">
        <v>7105</v>
      </c>
      <c r="G1418" s="300" t="s">
        <v>3597</v>
      </c>
      <c r="H1418" s="308" t="s">
        <v>3598</v>
      </c>
      <c r="I1418" s="300" t="s">
        <v>74</v>
      </c>
      <c r="J1418" s="300" t="s">
        <v>3599</v>
      </c>
      <c r="K1418" s="300" t="s">
        <v>3600</v>
      </c>
      <c r="L1418" s="300" t="s">
        <v>671</v>
      </c>
      <c r="M1418" s="300" t="s">
        <v>4243</v>
      </c>
      <c r="N1418" s="304" t="s">
        <v>692</v>
      </c>
    </row>
    <row r="1419" spans="1:14">
      <c r="A1419" s="305">
        <v>1639</v>
      </c>
      <c r="B1419" s="16">
        <v>301</v>
      </c>
      <c r="C1419" s="17" t="s">
        <v>64</v>
      </c>
      <c r="D1419" s="306">
        <v>1148211204</v>
      </c>
      <c r="E1419" s="306">
        <v>1148211204</v>
      </c>
      <c r="F1419" s="17" t="s">
        <v>7108</v>
      </c>
      <c r="G1419" s="16" t="s">
        <v>3597</v>
      </c>
      <c r="H1419" s="35" t="s">
        <v>3598</v>
      </c>
      <c r="I1419" s="16" t="s">
        <v>74</v>
      </c>
      <c r="J1419" s="16" t="s">
        <v>3599</v>
      </c>
      <c r="K1419" s="16" t="s">
        <v>3600</v>
      </c>
      <c r="L1419" s="16" t="s">
        <v>433</v>
      </c>
      <c r="M1419" s="16" t="s">
        <v>434</v>
      </c>
      <c r="N1419" s="307" t="s">
        <v>435</v>
      </c>
    </row>
    <row r="1420" spans="1:14" ht="22.5">
      <c r="A1420" s="299">
        <v>1640</v>
      </c>
      <c r="B1420" s="300">
        <v>301</v>
      </c>
      <c r="C1420" s="301" t="s">
        <v>64</v>
      </c>
      <c r="D1420" s="302">
        <v>1148211212</v>
      </c>
      <c r="E1420" s="302">
        <v>1148211212</v>
      </c>
      <c r="F1420" s="301" t="s">
        <v>7111</v>
      </c>
      <c r="G1420" s="300" t="s">
        <v>3597</v>
      </c>
      <c r="H1420" s="308" t="s">
        <v>3598</v>
      </c>
      <c r="I1420" s="300" t="s">
        <v>74</v>
      </c>
      <c r="J1420" s="300" t="s">
        <v>3599</v>
      </c>
      <c r="K1420" s="300" t="s">
        <v>3600</v>
      </c>
      <c r="L1420" s="300" t="s">
        <v>671</v>
      </c>
      <c r="M1420" s="309" t="s">
        <v>6445</v>
      </c>
      <c r="N1420" s="304" t="s">
        <v>692</v>
      </c>
    </row>
    <row r="1421" spans="1:14">
      <c r="A1421" s="305">
        <v>1641</v>
      </c>
      <c r="B1421" s="16">
        <v>301</v>
      </c>
      <c r="C1421" s="17" t="s">
        <v>64</v>
      </c>
      <c r="D1421" s="306">
        <v>1148211250</v>
      </c>
      <c r="E1421" s="306">
        <v>1148211250</v>
      </c>
      <c r="F1421" s="17" t="s">
        <v>7114</v>
      </c>
      <c r="G1421" s="16" t="s">
        <v>3597</v>
      </c>
      <c r="H1421" s="35" t="s">
        <v>3598</v>
      </c>
      <c r="I1421" s="16" t="s">
        <v>74</v>
      </c>
      <c r="J1421" s="16" t="s">
        <v>3599</v>
      </c>
      <c r="K1421" s="16" t="s">
        <v>3600</v>
      </c>
      <c r="L1421" s="16" t="s">
        <v>463</v>
      </c>
      <c r="M1421" s="16" t="s">
        <v>464</v>
      </c>
      <c r="N1421" s="307" t="s">
        <v>465</v>
      </c>
    </row>
    <row r="1422" spans="1:14">
      <c r="A1422" s="299">
        <v>1642</v>
      </c>
      <c r="B1422" s="300">
        <v>301</v>
      </c>
      <c r="C1422" s="301" t="s">
        <v>64</v>
      </c>
      <c r="D1422" s="302">
        <v>1007943202</v>
      </c>
      <c r="E1422" s="302">
        <v>1007943202</v>
      </c>
      <c r="F1422" s="301" t="s">
        <v>7117</v>
      </c>
      <c r="G1422" s="300" t="s">
        <v>3597</v>
      </c>
      <c r="H1422" s="308" t="s">
        <v>3598</v>
      </c>
      <c r="I1422" s="300" t="s">
        <v>74</v>
      </c>
      <c r="J1422" s="300" t="s">
        <v>3599</v>
      </c>
      <c r="K1422" s="300" t="s">
        <v>3600</v>
      </c>
      <c r="L1422" s="300" t="s">
        <v>433</v>
      </c>
      <c r="M1422" s="300" t="s">
        <v>662</v>
      </c>
      <c r="N1422" s="304" t="s">
        <v>663</v>
      </c>
    </row>
    <row r="1423" spans="1:14">
      <c r="A1423" s="305">
        <v>1643</v>
      </c>
      <c r="B1423" s="16">
        <v>301</v>
      </c>
      <c r="C1423" s="17" t="s">
        <v>64</v>
      </c>
      <c r="D1423" s="306">
        <v>1006418149</v>
      </c>
      <c r="E1423" s="306">
        <v>1006418149</v>
      </c>
      <c r="F1423" s="17" t="s">
        <v>7122</v>
      </c>
      <c r="G1423" s="16" t="s">
        <v>3597</v>
      </c>
      <c r="H1423" s="35" t="s">
        <v>3598</v>
      </c>
      <c r="I1423" s="16" t="s">
        <v>74</v>
      </c>
      <c r="J1423" s="16" t="s">
        <v>3599</v>
      </c>
      <c r="K1423" s="16" t="s">
        <v>3600</v>
      </c>
      <c r="L1423" s="16" t="s">
        <v>1359</v>
      </c>
      <c r="M1423" s="16" t="s">
        <v>4337</v>
      </c>
      <c r="N1423" s="307" t="s">
        <v>1951</v>
      </c>
    </row>
    <row r="1424" spans="1:14">
      <c r="A1424" s="299">
        <v>1644</v>
      </c>
      <c r="B1424" s="300">
        <v>301</v>
      </c>
      <c r="C1424" s="301" t="s">
        <v>64</v>
      </c>
      <c r="D1424" s="302">
        <v>80152703</v>
      </c>
      <c r="E1424" s="302">
        <v>80152703</v>
      </c>
      <c r="F1424" s="301" t="s">
        <v>7124</v>
      </c>
      <c r="G1424" s="300" t="s">
        <v>3597</v>
      </c>
      <c r="H1424" s="308" t="s">
        <v>3598</v>
      </c>
      <c r="I1424" s="300" t="s">
        <v>74</v>
      </c>
      <c r="J1424" s="300" t="s">
        <v>3599</v>
      </c>
      <c r="K1424" s="300" t="s">
        <v>3600</v>
      </c>
      <c r="L1424" s="300" t="s">
        <v>76</v>
      </c>
      <c r="M1424" s="300" t="s">
        <v>76</v>
      </c>
      <c r="N1424" s="304" t="s">
        <v>76</v>
      </c>
    </row>
    <row r="1425" spans="1:14">
      <c r="A1425" s="305">
        <v>1645</v>
      </c>
      <c r="B1425" s="16">
        <v>301</v>
      </c>
      <c r="C1425" s="17" t="s">
        <v>64</v>
      </c>
      <c r="D1425" s="306">
        <v>1148211473</v>
      </c>
      <c r="E1425" s="306">
        <v>1148211473</v>
      </c>
      <c r="F1425" s="17" t="s">
        <v>7129</v>
      </c>
      <c r="G1425" s="16" t="s">
        <v>3597</v>
      </c>
      <c r="H1425" s="35" t="s">
        <v>3598</v>
      </c>
      <c r="I1425" s="16" t="s">
        <v>74</v>
      </c>
      <c r="J1425" s="16" t="s">
        <v>3599</v>
      </c>
      <c r="K1425" s="16" t="s">
        <v>3600</v>
      </c>
      <c r="L1425" s="16" t="s">
        <v>463</v>
      </c>
      <c r="M1425" s="16" t="s">
        <v>464</v>
      </c>
      <c r="N1425" s="307" t="s">
        <v>465</v>
      </c>
    </row>
    <row r="1426" spans="1:14">
      <c r="A1426" s="299">
        <v>1646</v>
      </c>
      <c r="B1426" s="300">
        <v>301</v>
      </c>
      <c r="C1426" s="301" t="s">
        <v>64</v>
      </c>
      <c r="D1426" s="302">
        <v>1148211475</v>
      </c>
      <c r="E1426" s="302">
        <v>1148211475</v>
      </c>
      <c r="F1426" s="301" t="s">
        <v>7132</v>
      </c>
      <c r="G1426" s="300" t="s">
        <v>3597</v>
      </c>
      <c r="H1426" s="308" t="s">
        <v>3598</v>
      </c>
      <c r="I1426" s="300" t="s">
        <v>74</v>
      </c>
      <c r="J1426" s="300" t="s">
        <v>3599</v>
      </c>
      <c r="K1426" s="300" t="s">
        <v>3600</v>
      </c>
      <c r="L1426" s="300" t="s">
        <v>463</v>
      </c>
      <c r="M1426" s="300" t="s">
        <v>3657</v>
      </c>
      <c r="N1426" s="304" t="s">
        <v>465</v>
      </c>
    </row>
    <row r="1427" spans="1:14">
      <c r="A1427" s="305">
        <v>1648</v>
      </c>
      <c r="B1427" s="16">
        <v>301</v>
      </c>
      <c r="C1427" s="17" t="s">
        <v>112</v>
      </c>
      <c r="D1427" s="306">
        <v>1148211482</v>
      </c>
      <c r="E1427" s="306">
        <v>1148211482</v>
      </c>
      <c r="F1427" s="17" t="s">
        <v>7138</v>
      </c>
      <c r="G1427" s="16" t="s">
        <v>3597</v>
      </c>
      <c r="H1427" s="35" t="s">
        <v>3598</v>
      </c>
      <c r="I1427" s="16" t="s">
        <v>74</v>
      </c>
      <c r="J1427" s="16" t="s">
        <v>3599</v>
      </c>
      <c r="K1427" s="16" t="s">
        <v>3600</v>
      </c>
      <c r="L1427" s="16" t="s">
        <v>463</v>
      </c>
      <c r="M1427" s="16" t="s">
        <v>3657</v>
      </c>
      <c r="N1427" s="307" t="s">
        <v>465</v>
      </c>
    </row>
    <row r="1428" spans="1:14">
      <c r="A1428" s="299">
        <v>1649</v>
      </c>
      <c r="B1428" s="300">
        <v>301</v>
      </c>
      <c r="C1428" s="301" t="s">
        <v>64</v>
      </c>
      <c r="D1428" s="302">
        <v>1148211490</v>
      </c>
      <c r="E1428" s="302">
        <v>1148211490</v>
      </c>
      <c r="F1428" s="301" t="s">
        <v>7142</v>
      </c>
      <c r="G1428" s="300" t="s">
        <v>3597</v>
      </c>
      <c r="H1428" s="308" t="s">
        <v>3598</v>
      </c>
      <c r="I1428" s="300" t="s">
        <v>74</v>
      </c>
      <c r="J1428" s="300" t="s">
        <v>3599</v>
      </c>
      <c r="K1428" s="300" t="s">
        <v>3600</v>
      </c>
      <c r="L1428" s="300" t="s">
        <v>463</v>
      </c>
      <c r="M1428" s="300" t="s">
        <v>3657</v>
      </c>
      <c r="N1428" s="304" t="s">
        <v>465</v>
      </c>
    </row>
    <row r="1429" spans="1:14">
      <c r="A1429" s="305">
        <v>1650</v>
      </c>
      <c r="B1429" s="16">
        <v>301</v>
      </c>
      <c r="C1429" s="17" t="s">
        <v>64</v>
      </c>
      <c r="D1429" s="306">
        <v>1148211491</v>
      </c>
      <c r="E1429" s="306">
        <v>1148211491</v>
      </c>
      <c r="F1429" s="17" t="s">
        <v>7147</v>
      </c>
      <c r="G1429" s="16" t="s">
        <v>3597</v>
      </c>
      <c r="H1429" s="35" t="s">
        <v>3598</v>
      </c>
      <c r="I1429" s="16" t="s">
        <v>74</v>
      </c>
      <c r="J1429" s="16" t="s">
        <v>3599</v>
      </c>
      <c r="K1429" s="16" t="s">
        <v>3600</v>
      </c>
      <c r="L1429" s="16" t="s">
        <v>463</v>
      </c>
      <c r="M1429" s="16" t="s">
        <v>464</v>
      </c>
      <c r="N1429" s="307" t="s">
        <v>465</v>
      </c>
    </row>
    <row r="1430" spans="1:14">
      <c r="A1430" s="299">
        <v>1651</v>
      </c>
      <c r="B1430" s="300">
        <v>301</v>
      </c>
      <c r="C1430" s="301" t="s">
        <v>64</v>
      </c>
      <c r="D1430" s="302">
        <v>1148211520</v>
      </c>
      <c r="E1430" s="302">
        <v>1148211520</v>
      </c>
      <c r="F1430" s="301" t="s">
        <v>7150</v>
      </c>
      <c r="G1430" s="300" t="s">
        <v>3597</v>
      </c>
      <c r="H1430" s="308" t="s">
        <v>3598</v>
      </c>
      <c r="I1430" s="300" t="s">
        <v>74</v>
      </c>
      <c r="J1430" s="300" t="s">
        <v>3599</v>
      </c>
      <c r="K1430" s="300" t="s">
        <v>3600</v>
      </c>
      <c r="L1430" s="300" t="s">
        <v>463</v>
      </c>
      <c r="M1430" s="300" t="s">
        <v>464</v>
      </c>
      <c r="N1430" s="304" t="s">
        <v>465</v>
      </c>
    </row>
    <row r="1431" spans="1:14">
      <c r="A1431" s="305">
        <v>1652</v>
      </c>
      <c r="B1431" s="16">
        <v>301</v>
      </c>
      <c r="C1431" s="17" t="s">
        <v>64</v>
      </c>
      <c r="D1431" s="306">
        <v>1148211549</v>
      </c>
      <c r="E1431" s="306">
        <v>1148211549</v>
      </c>
      <c r="F1431" s="17" t="s">
        <v>7153</v>
      </c>
      <c r="G1431" s="16" t="s">
        <v>3597</v>
      </c>
      <c r="H1431" s="35" t="s">
        <v>3598</v>
      </c>
      <c r="I1431" s="16" t="s">
        <v>74</v>
      </c>
      <c r="J1431" s="16" t="s">
        <v>3599</v>
      </c>
      <c r="K1431" s="16" t="s">
        <v>3600</v>
      </c>
      <c r="L1431" s="16" t="s">
        <v>463</v>
      </c>
      <c r="M1431" s="16" t="s">
        <v>464</v>
      </c>
      <c r="N1431" s="307" t="s">
        <v>465</v>
      </c>
    </row>
    <row r="1432" spans="1:14">
      <c r="A1432" s="299">
        <v>1654</v>
      </c>
      <c r="B1432" s="300">
        <v>301</v>
      </c>
      <c r="C1432" s="301" t="s">
        <v>112</v>
      </c>
      <c r="D1432" s="302">
        <v>1148211596</v>
      </c>
      <c r="E1432" s="302">
        <v>1148211596</v>
      </c>
      <c r="F1432" s="301" t="s">
        <v>7159</v>
      </c>
      <c r="G1432" s="300" t="s">
        <v>3597</v>
      </c>
      <c r="H1432" s="308" t="s">
        <v>3598</v>
      </c>
      <c r="I1432" s="300" t="s">
        <v>74</v>
      </c>
      <c r="J1432" s="300" t="s">
        <v>3599</v>
      </c>
      <c r="K1432" s="300" t="s">
        <v>3600</v>
      </c>
      <c r="L1432" s="300" t="s">
        <v>76</v>
      </c>
      <c r="M1432" s="300" t="s">
        <v>76</v>
      </c>
      <c r="N1432" s="304" t="s">
        <v>76</v>
      </c>
    </row>
    <row r="1433" spans="1:14">
      <c r="A1433" s="305">
        <v>1655</v>
      </c>
      <c r="B1433" s="16">
        <v>301</v>
      </c>
      <c r="C1433" s="17" t="s">
        <v>112</v>
      </c>
      <c r="D1433" s="306">
        <v>1148452190</v>
      </c>
      <c r="E1433" s="306">
        <v>1148452190</v>
      </c>
      <c r="F1433" s="17" t="s">
        <v>7163</v>
      </c>
      <c r="G1433" s="16" t="s">
        <v>3597</v>
      </c>
      <c r="H1433" s="35" t="s">
        <v>3598</v>
      </c>
      <c r="I1433" s="16" t="s">
        <v>74</v>
      </c>
      <c r="J1433" s="16" t="s">
        <v>3599</v>
      </c>
      <c r="K1433" s="16" t="s">
        <v>3600</v>
      </c>
      <c r="L1433" s="16" t="s">
        <v>433</v>
      </c>
      <c r="M1433" s="16" t="s">
        <v>434</v>
      </c>
      <c r="N1433" s="307" t="s">
        <v>435</v>
      </c>
    </row>
    <row r="1434" spans="1:14">
      <c r="A1434" s="299">
        <v>1656</v>
      </c>
      <c r="B1434" s="300">
        <v>301</v>
      </c>
      <c r="C1434" s="301" t="s">
        <v>64</v>
      </c>
      <c r="D1434" s="302">
        <v>1148685146</v>
      </c>
      <c r="E1434" s="302">
        <v>1148685146</v>
      </c>
      <c r="F1434" s="301" t="s">
        <v>7166</v>
      </c>
      <c r="G1434" s="300" t="s">
        <v>3597</v>
      </c>
      <c r="H1434" s="308" t="s">
        <v>3598</v>
      </c>
      <c r="I1434" s="300" t="s">
        <v>74</v>
      </c>
      <c r="J1434" s="300" t="s">
        <v>3599</v>
      </c>
      <c r="K1434" s="300" t="s">
        <v>3600</v>
      </c>
      <c r="L1434" s="300" t="s">
        <v>145</v>
      </c>
      <c r="M1434" s="300" t="s">
        <v>3668</v>
      </c>
      <c r="N1434" s="304" t="s">
        <v>147</v>
      </c>
    </row>
    <row r="1435" spans="1:14">
      <c r="A1435" s="305">
        <v>1657</v>
      </c>
      <c r="B1435" s="16">
        <v>301</v>
      </c>
      <c r="C1435" s="17" t="s">
        <v>112</v>
      </c>
      <c r="D1435" s="306">
        <v>1148707100</v>
      </c>
      <c r="E1435" s="306">
        <v>1148707100</v>
      </c>
      <c r="F1435" s="17" t="s">
        <v>7169</v>
      </c>
      <c r="G1435" s="16" t="s">
        <v>3597</v>
      </c>
      <c r="H1435" s="35" t="s">
        <v>3598</v>
      </c>
      <c r="I1435" s="16" t="s">
        <v>74</v>
      </c>
      <c r="J1435" s="16" t="s">
        <v>3599</v>
      </c>
      <c r="K1435" s="16" t="s">
        <v>3600</v>
      </c>
      <c r="L1435" s="16" t="s">
        <v>671</v>
      </c>
      <c r="M1435" s="16" t="s">
        <v>691</v>
      </c>
      <c r="N1435" s="307" t="s">
        <v>692</v>
      </c>
    </row>
    <row r="1436" spans="1:14">
      <c r="A1436" s="299">
        <v>1658</v>
      </c>
      <c r="B1436" s="300">
        <v>301</v>
      </c>
      <c r="C1436" s="301" t="s">
        <v>112</v>
      </c>
      <c r="D1436" s="302">
        <v>1148707105</v>
      </c>
      <c r="E1436" s="302">
        <v>1148707105</v>
      </c>
      <c r="F1436" s="301" t="s">
        <v>7172</v>
      </c>
      <c r="G1436" s="300" t="s">
        <v>3597</v>
      </c>
      <c r="H1436" s="308" t="s">
        <v>3598</v>
      </c>
      <c r="I1436" s="300" t="s">
        <v>74</v>
      </c>
      <c r="J1436" s="300" t="s">
        <v>3599</v>
      </c>
      <c r="K1436" s="300" t="s">
        <v>3600</v>
      </c>
      <c r="L1436" s="300" t="s">
        <v>478</v>
      </c>
      <c r="M1436" s="300" t="s">
        <v>479</v>
      </c>
      <c r="N1436" s="304" t="s">
        <v>480</v>
      </c>
    </row>
    <row r="1437" spans="1:14">
      <c r="A1437" s="305">
        <v>1659</v>
      </c>
      <c r="B1437" s="16">
        <v>301</v>
      </c>
      <c r="C1437" s="17" t="s">
        <v>64</v>
      </c>
      <c r="D1437" s="306">
        <v>1148707128</v>
      </c>
      <c r="E1437" s="306">
        <v>1148707128</v>
      </c>
      <c r="F1437" s="17" t="s">
        <v>7177</v>
      </c>
      <c r="G1437" s="16" t="s">
        <v>3597</v>
      </c>
      <c r="H1437" s="35" t="s">
        <v>3598</v>
      </c>
      <c r="I1437" s="16" t="s">
        <v>74</v>
      </c>
      <c r="J1437" s="16" t="s">
        <v>3599</v>
      </c>
      <c r="K1437" s="16" t="s">
        <v>3600</v>
      </c>
      <c r="L1437" s="16" t="s">
        <v>76</v>
      </c>
      <c r="M1437" s="16" t="s">
        <v>76</v>
      </c>
      <c r="N1437" s="307" t="s">
        <v>76</v>
      </c>
    </row>
    <row r="1438" spans="1:14">
      <c r="A1438" s="299">
        <v>1660</v>
      </c>
      <c r="B1438" s="300">
        <v>301</v>
      </c>
      <c r="C1438" s="301" t="s">
        <v>64</v>
      </c>
      <c r="D1438" s="302">
        <v>1148707143</v>
      </c>
      <c r="E1438" s="302">
        <v>1148707143</v>
      </c>
      <c r="F1438" s="301" t="s">
        <v>7179</v>
      </c>
      <c r="G1438" s="300" t="s">
        <v>3597</v>
      </c>
      <c r="H1438" s="308" t="s">
        <v>3598</v>
      </c>
      <c r="I1438" s="300" t="s">
        <v>74</v>
      </c>
      <c r="J1438" s="300" t="s">
        <v>3599</v>
      </c>
      <c r="K1438" s="300" t="s">
        <v>3600</v>
      </c>
      <c r="L1438" s="300" t="s">
        <v>478</v>
      </c>
      <c r="M1438" s="300" t="s">
        <v>3976</v>
      </c>
      <c r="N1438" s="304" t="s">
        <v>480</v>
      </c>
    </row>
    <row r="1439" spans="1:14">
      <c r="A1439" s="305">
        <v>1661</v>
      </c>
      <c r="B1439" s="16">
        <v>301</v>
      </c>
      <c r="C1439" s="17" t="s">
        <v>112</v>
      </c>
      <c r="D1439" s="306">
        <v>1148707151</v>
      </c>
      <c r="E1439" s="306">
        <v>1148707151</v>
      </c>
      <c r="F1439" s="17" t="s">
        <v>7182</v>
      </c>
      <c r="G1439" s="16" t="s">
        <v>3597</v>
      </c>
      <c r="H1439" s="35" t="s">
        <v>3598</v>
      </c>
      <c r="I1439" s="16" t="s">
        <v>74</v>
      </c>
      <c r="J1439" s="16" t="s">
        <v>3599</v>
      </c>
      <c r="K1439" s="16" t="s">
        <v>3600</v>
      </c>
      <c r="L1439" s="16" t="s">
        <v>671</v>
      </c>
      <c r="M1439" s="16" t="s">
        <v>691</v>
      </c>
      <c r="N1439" s="307" t="s">
        <v>692</v>
      </c>
    </row>
    <row r="1440" spans="1:14">
      <c r="A1440" s="299">
        <v>1662</v>
      </c>
      <c r="B1440" s="300">
        <v>301</v>
      </c>
      <c r="C1440" s="301" t="s">
        <v>64</v>
      </c>
      <c r="D1440" s="302">
        <v>1117546501</v>
      </c>
      <c r="E1440" s="302">
        <v>1117546501</v>
      </c>
      <c r="F1440" s="301" t="s">
        <v>7186</v>
      </c>
      <c r="G1440" s="300" t="s">
        <v>3597</v>
      </c>
      <c r="H1440" s="308" t="s">
        <v>3598</v>
      </c>
      <c r="I1440" s="300" t="s">
        <v>74</v>
      </c>
      <c r="J1440" s="300" t="s">
        <v>3599</v>
      </c>
      <c r="K1440" s="300" t="s">
        <v>3600</v>
      </c>
      <c r="L1440" s="300" t="s">
        <v>478</v>
      </c>
      <c r="M1440" s="300" t="s">
        <v>771</v>
      </c>
      <c r="N1440" s="304" t="s">
        <v>772</v>
      </c>
    </row>
    <row r="1441" spans="1:14">
      <c r="A1441" s="305">
        <v>1663</v>
      </c>
      <c r="B1441" s="16">
        <v>301</v>
      </c>
      <c r="C1441" s="17" t="s">
        <v>64</v>
      </c>
      <c r="D1441" s="306">
        <v>1148707154</v>
      </c>
      <c r="E1441" s="306">
        <v>1148707154</v>
      </c>
      <c r="F1441" s="17" t="s">
        <v>7190</v>
      </c>
      <c r="G1441" s="16" t="s">
        <v>3597</v>
      </c>
      <c r="H1441" s="35" t="s">
        <v>3598</v>
      </c>
      <c r="I1441" s="16" t="s">
        <v>74</v>
      </c>
      <c r="J1441" s="16" t="s">
        <v>3599</v>
      </c>
      <c r="K1441" s="16" t="s">
        <v>3600</v>
      </c>
      <c r="L1441" s="16" t="s">
        <v>76</v>
      </c>
      <c r="M1441" s="16" t="s">
        <v>76</v>
      </c>
      <c r="N1441" s="307" t="s">
        <v>76</v>
      </c>
    </row>
    <row r="1442" spans="1:14">
      <c r="A1442" s="299">
        <v>1664</v>
      </c>
      <c r="B1442" s="300">
        <v>301</v>
      </c>
      <c r="C1442" s="301" t="s">
        <v>64</v>
      </c>
      <c r="D1442" s="302">
        <v>1148707155</v>
      </c>
      <c r="E1442" s="302">
        <v>1148707155</v>
      </c>
      <c r="F1442" s="301" t="s">
        <v>7193</v>
      </c>
      <c r="G1442" s="300" t="s">
        <v>3597</v>
      </c>
      <c r="H1442" s="308" t="s">
        <v>3598</v>
      </c>
      <c r="I1442" s="300" t="s">
        <v>74</v>
      </c>
      <c r="J1442" s="300" t="s">
        <v>3599</v>
      </c>
      <c r="K1442" s="300" t="s">
        <v>3600</v>
      </c>
      <c r="L1442" s="300" t="s">
        <v>478</v>
      </c>
      <c r="M1442" s="300" t="s">
        <v>7194</v>
      </c>
      <c r="N1442" s="304" t="s">
        <v>480</v>
      </c>
    </row>
    <row r="1443" spans="1:14">
      <c r="A1443" s="305">
        <v>1665</v>
      </c>
      <c r="B1443" s="16">
        <v>301</v>
      </c>
      <c r="C1443" s="17" t="s">
        <v>64</v>
      </c>
      <c r="D1443" s="306">
        <v>1006186362</v>
      </c>
      <c r="E1443" s="306">
        <v>1006186362</v>
      </c>
      <c r="F1443" s="17" t="s">
        <v>7198</v>
      </c>
      <c r="G1443" s="16" t="s">
        <v>3597</v>
      </c>
      <c r="H1443" s="35" t="s">
        <v>3598</v>
      </c>
      <c r="I1443" s="16" t="s">
        <v>74</v>
      </c>
      <c r="J1443" s="16" t="s">
        <v>3599</v>
      </c>
      <c r="K1443" s="16" t="s">
        <v>3600</v>
      </c>
      <c r="L1443" s="16" t="s">
        <v>463</v>
      </c>
      <c r="M1443" s="16" t="s">
        <v>464</v>
      </c>
      <c r="N1443" s="307" t="s">
        <v>465</v>
      </c>
    </row>
    <row r="1444" spans="1:14">
      <c r="A1444" s="299">
        <v>1666</v>
      </c>
      <c r="B1444" s="300">
        <v>301</v>
      </c>
      <c r="C1444" s="301" t="s">
        <v>64</v>
      </c>
      <c r="D1444" s="302">
        <v>1117805611</v>
      </c>
      <c r="E1444" s="302">
        <v>1117805611</v>
      </c>
      <c r="F1444" s="301" t="s">
        <v>7203</v>
      </c>
      <c r="G1444" s="300" t="s">
        <v>3597</v>
      </c>
      <c r="H1444" s="308" t="s">
        <v>3598</v>
      </c>
      <c r="I1444" s="300" t="s">
        <v>74</v>
      </c>
      <c r="J1444" s="300" t="s">
        <v>3599</v>
      </c>
      <c r="K1444" s="300" t="s">
        <v>3600</v>
      </c>
      <c r="L1444" s="300" t="s">
        <v>1359</v>
      </c>
      <c r="M1444" s="300" t="s">
        <v>7204</v>
      </c>
      <c r="N1444" s="304" t="s">
        <v>1951</v>
      </c>
    </row>
    <row r="1445" spans="1:14">
      <c r="A1445" s="305">
        <v>1667</v>
      </c>
      <c r="B1445" s="16">
        <v>301</v>
      </c>
      <c r="C1445" s="17" t="s">
        <v>64</v>
      </c>
      <c r="D1445" s="306">
        <v>1148707174</v>
      </c>
      <c r="E1445" s="306">
        <v>1148707174</v>
      </c>
      <c r="F1445" s="17" t="s">
        <v>7207</v>
      </c>
      <c r="G1445" s="16" t="s">
        <v>3597</v>
      </c>
      <c r="H1445" s="35" t="s">
        <v>3598</v>
      </c>
      <c r="I1445" s="16" t="s">
        <v>74</v>
      </c>
      <c r="J1445" s="16" t="s">
        <v>3599</v>
      </c>
      <c r="K1445" s="16" t="s">
        <v>3600</v>
      </c>
      <c r="L1445" s="16" t="s">
        <v>478</v>
      </c>
      <c r="M1445" s="16" t="s">
        <v>479</v>
      </c>
      <c r="N1445" s="307" t="s">
        <v>480</v>
      </c>
    </row>
    <row r="1446" spans="1:14">
      <c r="A1446" s="299">
        <v>1668</v>
      </c>
      <c r="B1446" s="300">
        <v>301</v>
      </c>
      <c r="C1446" s="301" t="s">
        <v>112</v>
      </c>
      <c r="D1446" s="302">
        <v>1148707188</v>
      </c>
      <c r="E1446" s="302">
        <v>1148707188</v>
      </c>
      <c r="F1446" s="301" t="s">
        <v>7210</v>
      </c>
      <c r="G1446" s="300" t="s">
        <v>3597</v>
      </c>
      <c r="H1446" s="308" t="s">
        <v>3598</v>
      </c>
      <c r="I1446" s="300" t="s">
        <v>74</v>
      </c>
      <c r="J1446" s="300" t="s">
        <v>3599</v>
      </c>
      <c r="K1446" s="300" t="s">
        <v>3600</v>
      </c>
      <c r="L1446" s="300" t="s">
        <v>76</v>
      </c>
      <c r="M1446" s="300" t="s">
        <v>76</v>
      </c>
      <c r="N1446" s="304" t="s">
        <v>76</v>
      </c>
    </row>
    <row r="1447" spans="1:14">
      <c r="A1447" s="305">
        <v>1669</v>
      </c>
      <c r="B1447" s="16">
        <v>301</v>
      </c>
      <c r="C1447" s="17" t="s">
        <v>112</v>
      </c>
      <c r="D1447" s="306">
        <v>1148707194</v>
      </c>
      <c r="E1447" s="306">
        <v>1148707194</v>
      </c>
      <c r="F1447" s="17" t="s">
        <v>7214</v>
      </c>
      <c r="G1447" s="16" t="s">
        <v>3597</v>
      </c>
      <c r="H1447" s="35" t="s">
        <v>3598</v>
      </c>
      <c r="I1447" s="16" t="s">
        <v>74</v>
      </c>
      <c r="J1447" s="16" t="s">
        <v>3599</v>
      </c>
      <c r="K1447" s="16" t="s">
        <v>3600</v>
      </c>
      <c r="L1447" s="16" t="s">
        <v>76</v>
      </c>
      <c r="M1447" s="16" t="s">
        <v>76</v>
      </c>
      <c r="N1447" s="307" t="s">
        <v>76</v>
      </c>
    </row>
    <row r="1448" spans="1:14">
      <c r="A1448" s="299">
        <v>1670</v>
      </c>
      <c r="B1448" s="300">
        <v>301</v>
      </c>
      <c r="C1448" s="301" t="s">
        <v>64</v>
      </c>
      <c r="D1448" s="302">
        <v>1148707214</v>
      </c>
      <c r="E1448" s="302">
        <v>1148707214</v>
      </c>
      <c r="F1448" s="301" t="s">
        <v>7218</v>
      </c>
      <c r="G1448" s="300" t="s">
        <v>3597</v>
      </c>
      <c r="H1448" s="308" t="s">
        <v>3598</v>
      </c>
      <c r="I1448" s="300" t="s">
        <v>74</v>
      </c>
      <c r="J1448" s="300" t="s">
        <v>3599</v>
      </c>
      <c r="K1448" s="300" t="s">
        <v>3600</v>
      </c>
      <c r="L1448" s="300" t="s">
        <v>1359</v>
      </c>
      <c r="M1448" s="300" t="s">
        <v>3752</v>
      </c>
      <c r="N1448" s="304" t="s">
        <v>1361</v>
      </c>
    </row>
    <row r="1449" spans="1:14">
      <c r="A1449" s="305">
        <v>1671</v>
      </c>
      <c r="B1449" s="16">
        <v>301</v>
      </c>
      <c r="C1449" s="17" t="s">
        <v>64</v>
      </c>
      <c r="D1449" s="306">
        <v>1148956618</v>
      </c>
      <c r="E1449" s="306">
        <v>1148956618</v>
      </c>
      <c r="F1449" s="17" t="s">
        <v>7222</v>
      </c>
      <c r="G1449" s="16" t="s">
        <v>3597</v>
      </c>
      <c r="H1449" s="35" t="s">
        <v>3598</v>
      </c>
      <c r="I1449" s="16" t="s">
        <v>74</v>
      </c>
      <c r="J1449" s="16" t="s">
        <v>3599</v>
      </c>
      <c r="K1449" s="16" t="s">
        <v>3600</v>
      </c>
      <c r="L1449" s="16" t="s">
        <v>76</v>
      </c>
      <c r="M1449" s="16" t="s">
        <v>76</v>
      </c>
      <c r="N1449" s="307" t="s">
        <v>76</v>
      </c>
    </row>
    <row r="1450" spans="1:14">
      <c r="A1450" s="299">
        <v>1672</v>
      </c>
      <c r="B1450" s="300">
        <v>301</v>
      </c>
      <c r="C1450" s="301" t="s">
        <v>64</v>
      </c>
      <c r="D1450" s="302">
        <v>5166431</v>
      </c>
      <c r="E1450" s="302">
        <v>5166431</v>
      </c>
      <c r="F1450" s="301" t="s">
        <v>7226</v>
      </c>
      <c r="G1450" s="300" t="s">
        <v>3597</v>
      </c>
      <c r="H1450" s="308" t="s">
        <v>3598</v>
      </c>
      <c r="I1450" s="300" t="s">
        <v>74</v>
      </c>
      <c r="J1450" s="300" t="s">
        <v>3599</v>
      </c>
      <c r="K1450" s="300" t="s">
        <v>3600</v>
      </c>
      <c r="L1450" s="300" t="s">
        <v>76</v>
      </c>
      <c r="M1450" s="300" t="s">
        <v>76</v>
      </c>
      <c r="N1450" s="304" t="s">
        <v>76</v>
      </c>
    </row>
    <row r="1451" spans="1:14">
      <c r="A1451" s="305">
        <v>1673</v>
      </c>
      <c r="B1451" s="16">
        <v>301</v>
      </c>
      <c r="C1451" s="17" t="s">
        <v>64</v>
      </c>
      <c r="D1451" s="306">
        <v>1148956633</v>
      </c>
      <c r="E1451" s="306">
        <v>1148956633</v>
      </c>
      <c r="F1451" s="17" t="s">
        <v>7231</v>
      </c>
      <c r="G1451" s="16" t="s">
        <v>3597</v>
      </c>
      <c r="H1451" s="35" t="s">
        <v>3598</v>
      </c>
      <c r="I1451" s="16" t="s">
        <v>74</v>
      </c>
      <c r="J1451" s="16" t="s">
        <v>3599</v>
      </c>
      <c r="K1451" s="16" t="s">
        <v>3600</v>
      </c>
      <c r="L1451" s="16" t="s">
        <v>76</v>
      </c>
      <c r="M1451" s="16" t="s">
        <v>76</v>
      </c>
      <c r="N1451" s="307" t="s">
        <v>76</v>
      </c>
    </row>
    <row r="1452" spans="1:14">
      <c r="A1452" s="299">
        <v>1674</v>
      </c>
      <c r="B1452" s="300">
        <v>301</v>
      </c>
      <c r="C1452" s="301" t="s">
        <v>64</v>
      </c>
      <c r="D1452" s="302">
        <v>1148956645</v>
      </c>
      <c r="E1452" s="302">
        <v>1148956645</v>
      </c>
      <c r="F1452" s="301" t="s">
        <v>7237</v>
      </c>
      <c r="G1452" s="300" t="s">
        <v>3597</v>
      </c>
      <c r="H1452" s="308" t="s">
        <v>3598</v>
      </c>
      <c r="I1452" s="300" t="s">
        <v>74</v>
      </c>
      <c r="J1452" s="300" t="s">
        <v>3599</v>
      </c>
      <c r="K1452" s="300" t="s">
        <v>3600</v>
      </c>
      <c r="L1452" s="300" t="s">
        <v>145</v>
      </c>
      <c r="M1452" s="300" t="s">
        <v>3668</v>
      </c>
      <c r="N1452" s="304" t="s">
        <v>147</v>
      </c>
    </row>
    <row r="1453" spans="1:14">
      <c r="A1453" s="305">
        <v>1675</v>
      </c>
      <c r="B1453" s="16">
        <v>301</v>
      </c>
      <c r="C1453" s="17" t="s">
        <v>64</v>
      </c>
      <c r="D1453" s="306">
        <v>1148956647</v>
      </c>
      <c r="E1453" s="306">
        <v>1148956647</v>
      </c>
      <c r="F1453" s="17" t="s">
        <v>7242</v>
      </c>
      <c r="G1453" s="16" t="s">
        <v>3597</v>
      </c>
      <c r="H1453" s="35" t="s">
        <v>3598</v>
      </c>
      <c r="I1453" s="16" t="s">
        <v>74</v>
      </c>
      <c r="J1453" s="16" t="s">
        <v>3599</v>
      </c>
      <c r="K1453" s="16" t="s">
        <v>3600</v>
      </c>
      <c r="L1453" s="16" t="s">
        <v>145</v>
      </c>
      <c r="M1453" s="16" t="s">
        <v>4889</v>
      </c>
      <c r="N1453" s="307" t="s">
        <v>559</v>
      </c>
    </row>
    <row r="1454" spans="1:14">
      <c r="A1454" s="299">
        <v>1676</v>
      </c>
      <c r="B1454" s="300">
        <v>301</v>
      </c>
      <c r="C1454" s="301" t="s">
        <v>112</v>
      </c>
      <c r="D1454" s="302">
        <v>1148956648</v>
      </c>
      <c r="E1454" s="302">
        <v>1148956648</v>
      </c>
      <c r="F1454" s="301" t="s">
        <v>7246</v>
      </c>
      <c r="G1454" s="300" t="s">
        <v>3597</v>
      </c>
      <c r="H1454" s="308" t="s">
        <v>3598</v>
      </c>
      <c r="I1454" s="300" t="s">
        <v>74</v>
      </c>
      <c r="J1454" s="300" t="s">
        <v>3599</v>
      </c>
      <c r="K1454" s="300" t="s">
        <v>3600</v>
      </c>
      <c r="L1454" s="300" t="s">
        <v>145</v>
      </c>
      <c r="M1454" s="300" t="s">
        <v>4889</v>
      </c>
      <c r="N1454" s="304" t="s">
        <v>559</v>
      </c>
    </row>
    <row r="1455" spans="1:14">
      <c r="A1455" s="305">
        <v>1677</v>
      </c>
      <c r="B1455" s="16">
        <v>301</v>
      </c>
      <c r="C1455" s="17" t="s">
        <v>112</v>
      </c>
      <c r="D1455" s="306">
        <v>1148956673</v>
      </c>
      <c r="E1455" s="306">
        <v>1148956673</v>
      </c>
      <c r="F1455" s="17" t="s">
        <v>7249</v>
      </c>
      <c r="G1455" s="16" t="s">
        <v>3597</v>
      </c>
      <c r="H1455" s="35" t="s">
        <v>3598</v>
      </c>
      <c r="I1455" s="16" t="s">
        <v>74</v>
      </c>
      <c r="J1455" s="16" t="s">
        <v>3599</v>
      </c>
      <c r="K1455" s="16" t="s">
        <v>3600</v>
      </c>
      <c r="L1455" s="16" t="s">
        <v>421</v>
      </c>
      <c r="M1455" s="16" t="s">
        <v>581</v>
      </c>
      <c r="N1455" s="307" t="s">
        <v>582</v>
      </c>
    </row>
    <row r="1456" spans="1:14">
      <c r="A1456" s="299">
        <v>1678</v>
      </c>
      <c r="B1456" s="300">
        <v>301</v>
      </c>
      <c r="C1456" s="301" t="s">
        <v>64</v>
      </c>
      <c r="D1456" s="302">
        <v>1148956675</v>
      </c>
      <c r="E1456" s="302">
        <v>1148956675</v>
      </c>
      <c r="F1456" s="301" t="s">
        <v>7252</v>
      </c>
      <c r="G1456" s="300" t="s">
        <v>3597</v>
      </c>
      <c r="H1456" s="308" t="s">
        <v>3598</v>
      </c>
      <c r="I1456" s="300" t="s">
        <v>74</v>
      </c>
      <c r="J1456" s="300" t="s">
        <v>3599</v>
      </c>
      <c r="K1456" s="300" t="s">
        <v>3600</v>
      </c>
      <c r="L1456" s="300" t="s">
        <v>478</v>
      </c>
      <c r="M1456" s="300" t="s">
        <v>771</v>
      </c>
      <c r="N1456" s="304" t="s">
        <v>772</v>
      </c>
    </row>
    <row r="1457" spans="1:14">
      <c r="A1457" s="305">
        <v>1679</v>
      </c>
      <c r="B1457" s="16">
        <v>301</v>
      </c>
      <c r="C1457" s="17" t="s">
        <v>64</v>
      </c>
      <c r="D1457" s="306">
        <v>1148956715</v>
      </c>
      <c r="E1457" s="306">
        <v>1148956715</v>
      </c>
      <c r="F1457" s="17" t="s">
        <v>7255</v>
      </c>
      <c r="G1457" s="16" t="s">
        <v>3597</v>
      </c>
      <c r="H1457" s="35" t="s">
        <v>3598</v>
      </c>
      <c r="I1457" s="16" t="s">
        <v>74</v>
      </c>
      <c r="J1457" s="16" t="s">
        <v>3599</v>
      </c>
      <c r="K1457" s="16" t="s">
        <v>3600</v>
      </c>
      <c r="L1457" s="16" t="s">
        <v>145</v>
      </c>
      <c r="M1457" s="16" t="s">
        <v>5853</v>
      </c>
      <c r="N1457" s="307" t="s">
        <v>147</v>
      </c>
    </row>
    <row r="1458" spans="1:14">
      <c r="A1458" s="299">
        <v>1680</v>
      </c>
      <c r="B1458" s="300">
        <v>301</v>
      </c>
      <c r="C1458" s="301" t="s">
        <v>64</v>
      </c>
      <c r="D1458" s="302">
        <v>1214464755</v>
      </c>
      <c r="E1458" s="302">
        <v>1214464755</v>
      </c>
      <c r="F1458" s="301" t="s">
        <v>7258</v>
      </c>
      <c r="G1458" s="300" t="s">
        <v>3597</v>
      </c>
      <c r="H1458" s="308" t="s">
        <v>3598</v>
      </c>
      <c r="I1458" s="300" t="s">
        <v>74</v>
      </c>
      <c r="J1458" s="300" t="s">
        <v>3599</v>
      </c>
      <c r="K1458" s="300" t="s">
        <v>3600</v>
      </c>
      <c r="L1458" s="300" t="s">
        <v>671</v>
      </c>
      <c r="M1458" s="300" t="s">
        <v>5849</v>
      </c>
      <c r="N1458" s="304" t="s">
        <v>692</v>
      </c>
    </row>
    <row r="1459" spans="1:14">
      <c r="A1459" s="305">
        <v>1681</v>
      </c>
      <c r="B1459" s="16">
        <v>301</v>
      </c>
      <c r="C1459" s="17" t="s">
        <v>64</v>
      </c>
      <c r="D1459" s="306">
        <v>1148956728</v>
      </c>
      <c r="E1459" s="306">
        <v>1148956728</v>
      </c>
      <c r="F1459" s="17" t="s">
        <v>7261</v>
      </c>
      <c r="G1459" s="16" t="s">
        <v>3597</v>
      </c>
      <c r="H1459" s="35" t="s">
        <v>3598</v>
      </c>
      <c r="I1459" s="16" t="s">
        <v>74</v>
      </c>
      <c r="J1459" s="16" t="s">
        <v>3599</v>
      </c>
      <c r="K1459" s="16" t="s">
        <v>3600</v>
      </c>
      <c r="L1459" s="16" t="s">
        <v>145</v>
      </c>
      <c r="M1459" s="16" t="s">
        <v>3668</v>
      </c>
      <c r="N1459" s="307" t="s">
        <v>147</v>
      </c>
    </row>
    <row r="1460" spans="1:14">
      <c r="A1460" s="299">
        <v>1682</v>
      </c>
      <c r="B1460" s="300">
        <v>301</v>
      </c>
      <c r="C1460" s="301" t="s">
        <v>64</v>
      </c>
      <c r="D1460" s="302">
        <v>1148956761</v>
      </c>
      <c r="E1460" s="302">
        <v>1148956761</v>
      </c>
      <c r="F1460" s="301" t="s">
        <v>7265</v>
      </c>
      <c r="G1460" s="300" t="s">
        <v>3597</v>
      </c>
      <c r="H1460" s="308" t="s">
        <v>3598</v>
      </c>
      <c r="I1460" s="300" t="s">
        <v>74</v>
      </c>
      <c r="J1460" s="300" t="s">
        <v>3599</v>
      </c>
      <c r="K1460" s="300" t="s">
        <v>3600</v>
      </c>
      <c r="L1460" s="300" t="s">
        <v>433</v>
      </c>
      <c r="M1460" s="300" t="s">
        <v>662</v>
      </c>
      <c r="N1460" s="304" t="s">
        <v>663</v>
      </c>
    </row>
    <row r="1461" spans="1:14">
      <c r="A1461" s="305">
        <v>1683</v>
      </c>
      <c r="B1461" s="16">
        <v>301</v>
      </c>
      <c r="C1461" s="17" t="s">
        <v>112</v>
      </c>
      <c r="D1461" s="306">
        <v>1148956772</v>
      </c>
      <c r="E1461" s="306">
        <v>1148956772</v>
      </c>
      <c r="F1461" s="17" t="s">
        <v>7269</v>
      </c>
      <c r="G1461" s="16" t="s">
        <v>3597</v>
      </c>
      <c r="H1461" s="35" t="s">
        <v>3598</v>
      </c>
      <c r="I1461" s="16" t="s">
        <v>74</v>
      </c>
      <c r="J1461" s="16" t="s">
        <v>3599</v>
      </c>
      <c r="K1461" s="16" t="s">
        <v>3600</v>
      </c>
      <c r="L1461" s="16" t="s">
        <v>76</v>
      </c>
      <c r="M1461" s="16" t="s">
        <v>76</v>
      </c>
      <c r="N1461" s="307" t="s">
        <v>76</v>
      </c>
    </row>
    <row r="1462" spans="1:14">
      <c r="A1462" s="299">
        <v>1684</v>
      </c>
      <c r="B1462" s="300">
        <v>301</v>
      </c>
      <c r="C1462" s="301" t="s">
        <v>112</v>
      </c>
      <c r="D1462" s="302">
        <v>1148956781</v>
      </c>
      <c r="E1462" s="302">
        <v>1148956781</v>
      </c>
      <c r="F1462" s="301" t="s">
        <v>7272</v>
      </c>
      <c r="G1462" s="300" t="s">
        <v>3597</v>
      </c>
      <c r="H1462" s="308" t="s">
        <v>3598</v>
      </c>
      <c r="I1462" s="300" t="s">
        <v>74</v>
      </c>
      <c r="J1462" s="300" t="s">
        <v>3599</v>
      </c>
      <c r="K1462" s="300" t="s">
        <v>3600</v>
      </c>
      <c r="L1462" s="300" t="s">
        <v>76</v>
      </c>
      <c r="M1462" s="300" t="s">
        <v>7274</v>
      </c>
      <c r="N1462" s="304" t="s">
        <v>3702</v>
      </c>
    </row>
    <row r="1463" spans="1:14">
      <c r="A1463" s="305">
        <v>1685</v>
      </c>
      <c r="B1463" s="16">
        <v>301</v>
      </c>
      <c r="C1463" s="17" t="s">
        <v>112</v>
      </c>
      <c r="D1463" s="306">
        <v>1148956790</v>
      </c>
      <c r="E1463" s="306">
        <v>1148956790</v>
      </c>
      <c r="F1463" s="17" t="s">
        <v>7279</v>
      </c>
      <c r="G1463" s="16" t="s">
        <v>3597</v>
      </c>
      <c r="H1463" s="35" t="s">
        <v>3598</v>
      </c>
      <c r="I1463" s="16" t="s">
        <v>74</v>
      </c>
      <c r="J1463" s="16" t="s">
        <v>3599</v>
      </c>
      <c r="K1463" s="16" t="s">
        <v>3600</v>
      </c>
      <c r="L1463" s="16" t="s">
        <v>421</v>
      </c>
      <c r="M1463" s="16" t="s">
        <v>2300</v>
      </c>
      <c r="N1463" s="307" t="s">
        <v>423</v>
      </c>
    </row>
    <row r="1464" spans="1:14">
      <c r="A1464" s="299">
        <v>1686</v>
      </c>
      <c r="B1464" s="300">
        <v>301</v>
      </c>
      <c r="C1464" s="301" t="s">
        <v>64</v>
      </c>
      <c r="D1464" s="302">
        <v>1148956794</v>
      </c>
      <c r="E1464" s="302">
        <v>1148956794</v>
      </c>
      <c r="F1464" s="301" t="s">
        <v>7282</v>
      </c>
      <c r="G1464" s="300" t="s">
        <v>3597</v>
      </c>
      <c r="H1464" s="308" t="s">
        <v>3598</v>
      </c>
      <c r="I1464" s="300" t="s">
        <v>74</v>
      </c>
      <c r="J1464" s="300" t="s">
        <v>3599</v>
      </c>
      <c r="K1464" s="300" t="s">
        <v>3600</v>
      </c>
      <c r="L1464" s="300" t="s">
        <v>421</v>
      </c>
      <c r="M1464" s="300" t="s">
        <v>2300</v>
      </c>
      <c r="N1464" s="304" t="s">
        <v>423</v>
      </c>
    </row>
    <row r="1465" spans="1:14">
      <c r="A1465" s="305">
        <v>1687</v>
      </c>
      <c r="B1465" s="16">
        <v>301</v>
      </c>
      <c r="C1465" s="17" t="s">
        <v>64</v>
      </c>
      <c r="D1465" s="306">
        <v>1148956806</v>
      </c>
      <c r="E1465" s="306">
        <v>1148956806</v>
      </c>
      <c r="F1465" s="17" t="s">
        <v>7285</v>
      </c>
      <c r="G1465" s="16" t="s">
        <v>3597</v>
      </c>
      <c r="H1465" s="35" t="s">
        <v>3598</v>
      </c>
      <c r="I1465" s="16" t="s">
        <v>74</v>
      </c>
      <c r="J1465" s="16" t="s">
        <v>3599</v>
      </c>
      <c r="K1465" s="16" t="s">
        <v>3600</v>
      </c>
      <c r="L1465" s="16" t="s">
        <v>76</v>
      </c>
      <c r="M1465" s="16" t="s">
        <v>76</v>
      </c>
      <c r="N1465" s="307" t="s">
        <v>76</v>
      </c>
    </row>
    <row r="1466" spans="1:14">
      <c r="A1466" s="299">
        <v>1688</v>
      </c>
      <c r="B1466" s="300">
        <v>301</v>
      </c>
      <c r="C1466" s="301" t="s">
        <v>112</v>
      </c>
      <c r="D1466" s="302">
        <v>1148956814</v>
      </c>
      <c r="E1466" s="302">
        <v>1148956814</v>
      </c>
      <c r="F1466" s="301" t="s">
        <v>7289</v>
      </c>
      <c r="G1466" s="300" t="s">
        <v>3597</v>
      </c>
      <c r="H1466" s="308" t="s">
        <v>3598</v>
      </c>
      <c r="I1466" s="300" t="s">
        <v>74</v>
      </c>
      <c r="J1466" s="300" t="s">
        <v>3599</v>
      </c>
      <c r="K1466" s="300" t="s">
        <v>3600</v>
      </c>
      <c r="L1466" s="300" t="s">
        <v>421</v>
      </c>
      <c r="M1466" s="300" t="s">
        <v>3981</v>
      </c>
      <c r="N1466" s="304" t="s">
        <v>423</v>
      </c>
    </row>
    <row r="1467" spans="1:14">
      <c r="A1467" s="305">
        <v>1689</v>
      </c>
      <c r="B1467" s="16">
        <v>301</v>
      </c>
      <c r="C1467" s="17" t="s">
        <v>64</v>
      </c>
      <c r="D1467" s="306">
        <v>1148956820</v>
      </c>
      <c r="E1467" s="306">
        <v>1148956820</v>
      </c>
      <c r="F1467" s="17" t="s">
        <v>7293</v>
      </c>
      <c r="G1467" s="16" t="s">
        <v>3597</v>
      </c>
      <c r="H1467" s="35" t="s">
        <v>3598</v>
      </c>
      <c r="I1467" s="16" t="s">
        <v>74</v>
      </c>
      <c r="J1467" s="16" t="s">
        <v>3599</v>
      </c>
      <c r="K1467" s="16" t="s">
        <v>3600</v>
      </c>
      <c r="L1467" s="16" t="s">
        <v>421</v>
      </c>
      <c r="M1467" s="16" t="s">
        <v>2300</v>
      </c>
      <c r="N1467" s="307" t="s">
        <v>423</v>
      </c>
    </row>
    <row r="1468" spans="1:14">
      <c r="A1468" s="299">
        <v>1690</v>
      </c>
      <c r="B1468" s="300">
        <v>301</v>
      </c>
      <c r="C1468" s="301" t="s">
        <v>112</v>
      </c>
      <c r="D1468" s="302">
        <v>1148956829</v>
      </c>
      <c r="E1468" s="302">
        <v>1148956829</v>
      </c>
      <c r="F1468" s="301" t="s">
        <v>7297</v>
      </c>
      <c r="G1468" s="300" t="s">
        <v>3597</v>
      </c>
      <c r="H1468" s="308" t="s">
        <v>3598</v>
      </c>
      <c r="I1468" s="300" t="s">
        <v>74</v>
      </c>
      <c r="J1468" s="300" t="s">
        <v>3599</v>
      </c>
      <c r="K1468" s="300" t="s">
        <v>3600</v>
      </c>
      <c r="L1468" s="300" t="s">
        <v>421</v>
      </c>
      <c r="M1468" s="300" t="s">
        <v>2300</v>
      </c>
      <c r="N1468" s="304" t="s">
        <v>423</v>
      </c>
    </row>
    <row r="1469" spans="1:14">
      <c r="A1469" s="305">
        <v>1691</v>
      </c>
      <c r="B1469" s="16">
        <v>301</v>
      </c>
      <c r="C1469" s="17" t="s">
        <v>112</v>
      </c>
      <c r="D1469" s="306">
        <v>1148956831</v>
      </c>
      <c r="E1469" s="306">
        <v>1148956831</v>
      </c>
      <c r="F1469" s="17" t="s">
        <v>7300</v>
      </c>
      <c r="G1469" s="16" t="s">
        <v>3597</v>
      </c>
      <c r="H1469" s="35" t="s">
        <v>3598</v>
      </c>
      <c r="I1469" s="16" t="s">
        <v>74</v>
      </c>
      <c r="J1469" s="16" t="s">
        <v>3599</v>
      </c>
      <c r="K1469" s="16" t="s">
        <v>3600</v>
      </c>
      <c r="L1469" s="16" t="s">
        <v>421</v>
      </c>
      <c r="M1469" s="16" t="s">
        <v>3649</v>
      </c>
      <c r="N1469" s="307" t="s">
        <v>545</v>
      </c>
    </row>
    <row r="1470" spans="1:14">
      <c r="A1470" s="299">
        <v>1692</v>
      </c>
      <c r="B1470" s="300">
        <v>301</v>
      </c>
      <c r="C1470" s="301" t="s">
        <v>64</v>
      </c>
      <c r="D1470" s="321">
        <v>1007183250</v>
      </c>
      <c r="E1470" s="321">
        <v>1007183250</v>
      </c>
      <c r="F1470" s="322" t="s">
        <v>7302</v>
      </c>
      <c r="G1470" s="300" t="s">
        <v>3597</v>
      </c>
      <c r="H1470" s="308" t="s">
        <v>3598</v>
      </c>
      <c r="I1470" s="300" t="s">
        <v>74</v>
      </c>
      <c r="J1470" s="300" t="s">
        <v>3599</v>
      </c>
      <c r="K1470" s="300" t="s">
        <v>3600</v>
      </c>
      <c r="L1470" s="300" t="s">
        <v>190</v>
      </c>
      <c r="M1470" s="300" t="s">
        <v>645</v>
      </c>
      <c r="N1470" s="304" t="s">
        <v>646</v>
      </c>
    </row>
    <row r="1471" spans="1:14">
      <c r="A1471" s="305">
        <v>1693</v>
      </c>
      <c r="B1471" s="16">
        <v>301</v>
      </c>
      <c r="C1471" s="17" t="s">
        <v>64</v>
      </c>
      <c r="D1471" s="306">
        <v>1148956837</v>
      </c>
      <c r="E1471" s="306">
        <v>1148956837</v>
      </c>
      <c r="F1471" s="17" t="s">
        <v>7307</v>
      </c>
      <c r="G1471" s="16" t="s">
        <v>3597</v>
      </c>
      <c r="H1471" s="35" t="s">
        <v>3598</v>
      </c>
      <c r="I1471" s="16" t="s">
        <v>74</v>
      </c>
      <c r="J1471" s="16" t="s">
        <v>3599</v>
      </c>
      <c r="K1471" s="16" t="s">
        <v>3600</v>
      </c>
      <c r="L1471" s="16" t="s">
        <v>421</v>
      </c>
      <c r="M1471" s="16" t="s">
        <v>7309</v>
      </c>
      <c r="N1471" s="307" t="s">
        <v>2070</v>
      </c>
    </row>
    <row r="1472" spans="1:14">
      <c r="A1472" s="299">
        <v>1694</v>
      </c>
      <c r="B1472" s="300">
        <v>301</v>
      </c>
      <c r="C1472" s="301" t="s">
        <v>64</v>
      </c>
      <c r="D1472" s="302">
        <v>11203409</v>
      </c>
      <c r="E1472" s="302">
        <v>11203409</v>
      </c>
      <c r="F1472" s="301" t="s">
        <v>7312</v>
      </c>
      <c r="G1472" s="300" t="s">
        <v>3597</v>
      </c>
      <c r="H1472" s="308" t="s">
        <v>3598</v>
      </c>
      <c r="I1472" s="300" t="s">
        <v>74</v>
      </c>
      <c r="J1472" s="300" t="s">
        <v>3599</v>
      </c>
      <c r="K1472" s="300" t="s">
        <v>3600</v>
      </c>
      <c r="L1472" s="300" t="s">
        <v>76</v>
      </c>
      <c r="M1472" s="300" t="s">
        <v>76</v>
      </c>
      <c r="N1472" s="304" t="s">
        <v>76</v>
      </c>
    </row>
    <row r="1473" spans="1:14">
      <c r="A1473" s="305">
        <v>1695</v>
      </c>
      <c r="B1473" s="16">
        <v>301</v>
      </c>
      <c r="C1473" s="17" t="s">
        <v>112</v>
      </c>
      <c r="D1473" s="306">
        <v>1148956848</v>
      </c>
      <c r="E1473" s="306">
        <v>1148956848</v>
      </c>
      <c r="F1473" s="17" t="s">
        <v>7317</v>
      </c>
      <c r="G1473" s="16" t="s">
        <v>3597</v>
      </c>
      <c r="H1473" s="35" t="s">
        <v>3598</v>
      </c>
      <c r="I1473" s="16" t="s">
        <v>74</v>
      </c>
      <c r="J1473" s="16" t="s">
        <v>3599</v>
      </c>
      <c r="K1473" s="16" t="s">
        <v>3600</v>
      </c>
      <c r="L1473" s="16" t="s">
        <v>421</v>
      </c>
      <c r="M1473" s="16" t="s">
        <v>2300</v>
      </c>
      <c r="N1473" s="307" t="s">
        <v>423</v>
      </c>
    </row>
    <row r="1474" spans="1:14">
      <c r="A1474" s="299">
        <v>1696</v>
      </c>
      <c r="B1474" s="300">
        <v>301</v>
      </c>
      <c r="C1474" s="301" t="s">
        <v>64</v>
      </c>
      <c r="D1474" s="302">
        <v>1148956852</v>
      </c>
      <c r="E1474" s="302">
        <v>1148956852</v>
      </c>
      <c r="F1474" s="301" t="s">
        <v>7321</v>
      </c>
      <c r="G1474" s="300" t="s">
        <v>3597</v>
      </c>
      <c r="H1474" s="308" t="s">
        <v>3598</v>
      </c>
      <c r="I1474" s="300" t="s">
        <v>74</v>
      </c>
      <c r="J1474" s="300" t="s">
        <v>3599</v>
      </c>
      <c r="K1474" s="300" t="s">
        <v>3600</v>
      </c>
      <c r="L1474" s="300" t="s">
        <v>421</v>
      </c>
      <c r="M1474" s="300" t="s">
        <v>2300</v>
      </c>
      <c r="N1474" s="304" t="s">
        <v>423</v>
      </c>
    </row>
    <row r="1475" spans="1:14">
      <c r="A1475" s="305">
        <v>1697</v>
      </c>
      <c r="B1475" s="16">
        <v>301</v>
      </c>
      <c r="C1475" s="17" t="s">
        <v>64</v>
      </c>
      <c r="D1475" s="306">
        <v>1148956891</v>
      </c>
      <c r="E1475" s="306">
        <v>1148956891</v>
      </c>
      <c r="F1475" s="17" t="s">
        <v>7323</v>
      </c>
      <c r="G1475" s="16" t="s">
        <v>3597</v>
      </c>
      <c r="H1475" s="35" t="s">
        <v>3598</v>
      </c>
      <c r="I1475" s="16" t="s">
        <v>74</v>
      </c>
      <c r="J1475" s="16" t="s">
        <v>3599</v>
      </c>
      <c r="K1475" s="16" t="s">
        <v>3600</v>
      </c>
      <c r="L1475" s="16" t="s">
        <v>671</v>
      </c>
      <c r="M1475" s="16" t="s">
        <v>691</v>
      </c>
      <c r="N1475" s="307" t="s">
        <v>692</v>
      </c>
    </row>
    <row r="1476" spans="1:14">
      <c r="A1476" s="299">
        <v>1698</v>
      </c>
      <c r="B1476" s="300">
        <v>301</v>
      </c>
      <c r="C1476" s="301" t="s">
        <v>112</v>
      </c>
      <c r="D1476" s="302">
        <v>1148956898</v>
      </c>
      <c r="E1476" s="302">
        <v>1148956898</v>
      </c>
      <c r="F1476" s="301" t="s">
        <v>7326</v>
      </c>
      <c r="G1476" s="300" t="s">
        <v>3597</v>
      </c>
      <c r="H1476" s="308" t="s">
        <v>3598</v>
      </c>
      <c r="I1476" s="300" t="s">
        <v>74</v>
      </c>
      <c r="J1476" s="300" t="s">
        <v>3599</v>
      </c>
      <c r="K1476" s="300" t="s">
        <v>3600</v>
      </c>
      <c r="L1476" s="300" t="s">
        <v>478</v>
      </c>
      <c r="M1476" s="300" t="s">
        <v>771</v>
      </c>
      <c r="N1476" s="304" t="s">
        <v>772</v>
      </c>
    </row>
    <row r="1477" spans="1:14">
      <c r="A1477" s="305">
        <v>1699</v>
      </c>
      <c r="B1477" s="16">
        <v>301</v>
      </c>
      <c r="C1477" s="17" t="s">
        <v>112</v>
      </c>
      <c r="D1477" s="306">
        <v>1148956899</v>
      </c>
      <c r="E1477" s="306">
        <v>1148956899</v>
      </c>
      <c r="F1477" s="17" t="s">
        <v>7329</v>
      </c>
      <c r="G1477" s="16" t="s">
        <v>3597</v>
      </c>
      <c r="H1477" s="35" t="s">
        <v>3598</v>
      </c>
      <c r="I1477" s="16" t="s">
        <v>74</v>
      </c>
      <c r="J1477" s="16" t="s">
        <v>3599</v>
      </c>
      <c r="K1477" s="16" t="s">
        <v>3600</v>
      </c>
      <c r="L1477" s="16" t="s">
        <v>76</v>
      </c>
      <c r="M1477" s="16" t="s">
        <v>76</v>
      </c>
      <c r="N1477" s="307" t="s">
        <v>76</v>
      </c>
    </row>
    <row r="1478" spans="1:14">
      <c r="A1478" s="299">
        <v>1700</v>
      </c>
      <c r="B1478" s="300">
        <v>301</v>
      </c>
      <c r="C1478" s="301" t="s">
        <v>64</v>
      </c>
      <c r="D1478" s="302">
        <v>1148956915</v>
      </c>
      <c r="E1478" s="302">
        <v>1148956915</v>
      </c>
      <c r="F1478" s="301" t="s">
        <v>7332</v>
      </c>
      <c r="G1478" s="300" t="s">
        <v>3597</v>
      </c>
      <c r="H1478" s="308" t="s">
        <v>3598</v>
      </c>
      <c r="I1478" s="300" t="s">
        <v>74</v>
      </c>
      <c r="J1478" s="300" t="s">
        <v>3599</v>
      </c>
      <c r="K1478" s="300" t="s">
        <v>3600</v>
      </c>
      <c r="L1478" s="300" t="s">
        <v>76</v>
      </c>
      <c r="M1478" s="300" t="s">
        <v>76</v>
      </c>
      <c r="N1478" s="304" t="s">
        <v>76</v>
      </c>
    </row>
    <row r="1479" spans="1:14" ht="22.5">
      <c r="A1479" s="305">
        <v>1701</v>
      </c>
      <c r="B1479" s="16">
        <v>301</v>
      </c>
      <c r="C1479" s="17" t="s">
        <v>64</v>
      </c>
      <c r="D1479" s="306">
        <v>1148956916</v>
      </c>
      <c r="E1479" s="306">
        <v>1148956916</v>
      </c>
      <c r="F1479" s="17" t="s">
        <v>7334</v>
      </c>
      <c r="G1479" s="16" t="s">
        <v>3597</v>
      </c>
      <c r="H1479" s="35" t="s">
        <v>3598</v>
      </c>
      <c r="I1479" s="16" t="s">
        <v>74</v>
      </c>
      <c r="J1479" s="16" t="s">
        <v>3599</v>
      </c>
      <c r="K1479" s="16" t="s">
        <v>3600</v>
      </c>
      <c r="L1479" s="16" t="s">
        <v>671</v>
      </c>
      <c r="M1479" s="33" t="s">
        <v>6445</v>
      </c>
      <c r="N1479" s="307" t="s">
        <v>692</v>
      </c>
    </row>
    <row r="1480" spans="1:14">
      <c r="A1480" s="299">
        <v>1702</v>
      </c>
      <c r="B1480" s="300">
        <v>301</v>
      </c>
      <c r="C1480" s="301" t="s">
        <v>64</v>
      </c>
      <c r="D1480" s="302">
        <v>1148956927</v>
      </c>
      <c r="E1480" s="302">
        <v>1148956927</v>
      </c>
      <c r="F1480" s="301" t="s">
        <v>7337</v>
      </c>
      <c r="G1480" s="300" t="s">
        <v>3597</v>
      </c>
      <c r="H1480" s="308" t="s">
        <v>3598</v>
      </c>
      <c r="I1480" s="300" t="s">
        <v>74</v>
      </c>
      <c r="J1480" s="300" t="s">
        <v>3599</v>
      </c>
      <c r="K1480" s="300" t="s">
        <v>3600</v>
      </c>
      <c r="L1480" s="300" t="s">
        <v>671</v>
      </c>
      <c r="M1480" s="300" t="s">
        <v>3919</v>
      </c>
      <c r="N1480" s="304" t="s">
        <v>692</v>
      </c>
    </row>
    <row r="1481" spans="1:14">
      <c r="A1481" s="305">
        <v>1703</v>
      </c>
      <c r="B1481" s="16">
        <v>301</v>
      </c>
      <c r="C1481" s="17" t="s">
        <v>64</v>
      </c>
      <c r="D1481" s="306">
        <v>1148956937</v>
      </c>
      <c r="E1481" s="306">
        <v>1148956937</v>
      </c>
      <c r="F1481" s="17" t="s">
        <v>7341</v>
      </c>
      <c r="G1481" s="16" t="s">
        <v>3597</v>
      </c>
      <c r="H1481" s="35" t="s">
        <v>3598</v>
      </c>
      <c r="I1481" s="16" t="s">
        <v>74</v>
      </c>
      <c r="J1481" s="16" t="s">
        <v>3599</v>
      </c>
      <c r="K1481" s="16" t="s">
        <v>3600</v>
      </c>
      <c r="L1481" s="16" t="s">
        <v>671</v>
      </c>
      <c r="M1481" s="16" t="s">
        <v>3919</v>
      </c>
      <c r="N1481" s="307" t="s">
        <v>692</v>
      </c>
    </row>
    <row r="1482" spans="1:14">
      <c r="A1482" s="299">
        <v>1704</v>
      </c>
      <c r="B1482" s="300">
        <v>301</v>
      </c>
      <c r="C1482" s="301" t="s">
        <v>112</v>
      </c>
      <c r="D1482" s="302">
        <v>1060806032</v>
      </c>
      <c r="E1482" s="302">
        <v>1060806032</v>
      </c>
      <c r="F1482" s="301" t="s">
        <v>7344</v>
      </c>
      <c r="G1482" s="300" t="s">
        <v>3597</v>
      </c>
      <c r="H1482" s="308" t="s">
        <v>3598</v>
      </c>
      <c r="I1482" s="300" t="s">
        <v>74</v>
      </c>
      <c r="J1482" s="300" t="s">
        <v>3599</v>
      </c>
      <c r="K1482" s="300" t="s">
        <v>3600</v>
      </c>
      <c r="L1482" s="300" t="s">
        <v>421</v>
      </c>
      <c r="M1482" s="300" t="s">
        <v>2069</v>
      </c>
      <c r="N1482" s="304" t="s">
        <v>2070</v>
      </c>
    </row>
    <row r="1483" spans="1:14">
      <c r="A1483" s="305">
        <v>1705</v>
      </c>
      <c r="B1483" s="16">
        <v>301</v>
      </c>
      <c r="C1483" s="17" t="s">
        <v>64</v>
      </c>
      <c r="D1483" s="306">
        <v>1148956967</v>
      </c>
      <c r="E1483" s="306">
        <v>1148956967</v>
      </c>
      <c r="F1483" s="17" t="s">
        <v>7350</v>
      </c>
      <c r="G1483" s="16" t="s">
        <v>3597</v>
      </c>
      <c r="H1483" s="35" t="s">
        <v>3598</v>
      </c>
      <c r="I1483" s="16" t="s">
        <v>74</v>
      </c>
      <c r="J1483" s="16" t="s">
        <v>3599</v>
      </c>
      <c r="K1483" s="16" t="s">
        <v>3600</v>
      </c>
      <c r="L1483" s="16" t="s">
        <v>671</v>
      </c>
      <c r="M1483" s="16" t="s">
        <v>691</v>
      </c>
      <c r="N1483" s="307" t="s">
        <v>692</v>
      </c>
    </row>
    <row r="1484" spans="1:14">
      <c r="A1484" s="299">
        <v>1706</v>
      </c>
      <c r="B1484" s="300">
        <v>301</v>
      </c>
      <c r="C1484" s="301" t="s">
        <v>64</v>
      </c>
      <c r="D1484" s="302">
        <v>1148956975</v>
      </c>
      <c r="E1484" s="302">
        <v>1148956975</v>
      </c>
      <c r="F1484" s="301" t="s">
        <v>7354</v>
      </c>
      <c r="G1484" s="300" t="s">
        <v>3597</v>
      </c>
      <c r="H1484" s="308" t="s">
        <v>3598</v>
      </c>
      <c r="I1484" s="300" t="s">
        <v>74</v>
      </c>
      <c r="J1484" s="300" t="s">
        <v>3599</v>
      </c>
      <c r="K1484" s="300" t="s">
        <v>3600</v>
      </c>
      <c r="L1484" s="300" t="s">
        <v>671</v>
      </c>
      <c r="M1484" s="300" t="s">
        <v>4135</v>
      </c>
      <c r="N1484" s="304" t="s">
        <v>3691</v>
      </c>
    </row>
    <row r="1485" spans="1:14">
      <c r="A1485" s="305">
        <v>1707</v>
      </c>
      <c r="B1485" s="16">
        <v>301</v>
      </c>
      <c r="C1485" s="17" t="s">
        <v>64</v>
      </c>
      <c r="D1485" s="306">
        <v>1148956986</v>
      </c>
      <c r="E1485" s="306">
        <v>1148956986</v>
      </c>
      <c r="F1485" s="17" t="s">
        <v>7357</v>
      </c>
      <c r="G1485" s="16" t="s">
        <v>3597</v>
      </c>
      <c r="H1485" s="35" t="s">
        <v>3598</v>
      </c>
      <c r="I1485" s="16" t="s">
        <v>74</v>
      </c>
      <c r="J1485" s="16" t="s">
        <v>3599</v>
      </c>
      <c r="K1485" s="16" t="s">
        <v>3600</v>
      </c>
      <c r="L1485" s="16" t="s">
        <v>671</v>
      </c>
      <c r="M1485" s="16" t="s">
        <v>3919</v>
      </c>
      <c r="N1485" s="307" t="s">
        <v>692</v>
      </c>
    </row>
    <row r="1486" spans="1:14">
      <c r="A1486" s="299">
        <v>1708</v>
      </c>
      <c r="B1486" s="300">
        <v>301</v>
      </c>
      <c r="C1486" s="301" t="s">
        <v>64</v>
      </c>
      <c r="D1486" s="302">
        <v>1148956987</v>
      </c>
      <c r="E1486" s="302">
        <v>1148956987</v>
      </c>
      <c r="F1486" s="301" t="s">
        <v>7361</v>
      </c>
      <c r="G1486" s="300" t="s">
        <v>3597</v>
      </c>
      <c r="H1486" s="308" t="s">
        <v>3598</v>
      </c>
      <c r="I1486" s="300" t="s">
        <v>74</v>
      </c>
      <c r="J1486" s="300" t="s">
        <v>3599</v>
      </c>
      <c r="K1486" s="300" t="s">
        <v>3600</v>
      </c>
      <c r="L1486" s="300" t="s">
        <v>671</v>
      </c>
      <c r="M1486" s="300" t="s">
        <v>7363</v>
      </c>
      <c r="N1486" s="304" t="s">
        <v>3691</v>
      </c>
    </row>
    <row r="1487" spans="1:14">
      <c r="A1487" s="305">
        <v>1709</v>
      </c>
      <c r="B1487" s="16">
        <v>301</v>
      </c>
      <c r="C1487" s="17" t="s">
        <v>64</v>
      </c>
      <c r="D1487" s="306">
        <v>1148956989</v>
      </c>
      <c r="E1487" s="306">
        <v>1148956989</v>
      </c>
      <c r="F1487" s="17" t="s">
        <v>7366</v>
      </c>
      <c r="G1487" s="16" t="s">
        <v>3597</v>
      </c>
      <c r="H1487" s="35" t="s">
        <v>3598</v>
      </c>
      <c r="I1487" s="16" t="s">
        <v>74</v>
      </c>
      <c r="J1487" s="16" t="s">
        <v>3599</v>
      </c>
      <c r="K1487" s="16" t="s">
        <v>3600</v>
      </c>
      <c r="L1487" s="16" t="s">
        <v>671</v>
      </c>
      <c r="M1487" s="16" t="s">
        <v>3919</v>
      </c>
      <c r="N1487" s="307" t="s">
        <v>692</v>
      </c>
    </row>
    <row r="1488" spans="1:14" ht="22.5">
      <c r="A1488" s="299">
        <v>1710</v>
      </c>
      <c r="B1488" s="300">
        <v>301</v>
      </c>
      <c r="C1488" s="301" t="s">
        <v>64</v>
      </c>
      <c r="D1488" s="302">
        <v>1148956992</v>
      </c>
      <c r="E1488" s="302">
        <v>1148956992</v>
      </c>
      <c r="F1488" s="301" t="s">
        <v>7369</v>
      </c>
      <c r="G1488" s="300" t="s">
        <v>3597</v>
      </c>
      <c r="H1488" s="308" t="s">
        <v>3598</v>
      </c>
      <c r="I1488" s="300" t="s">
        <v>74</v>
      </c>
      <c r="J1488" s="300" t="s">
        <v>3599</v>
      </c>
      <c r="K1488" s="300" t="s">
        <v>3600</v>
      </c>
      <c r="L1488" s="300" t="s">
        <v>671</v>
      </c>
      <c r="M1488" s="309" t="s">
        <v>6445</v>
      </c>
      <c r="N1488" s="304" t="s">
        <v>692</v>
      </c>
    </row>
    <row r="1489" spans="1:14">
      <c r="A1489" s="305">
        <v>1711</v>
      </c>
      <c r="B1489" s="16">
        <v>301</v>
      </c>
      <c r="C1489" s="17" t="s">
        <v>64</v>
      </c>
      <c r="D1489" s="306">
        <v>1148956995</v>
      </c>
      <c r="E1489" s="306">
        <v>1148956995</v>
      </c>
      <c r="F1489" s="17" t="s">
        <v>7372</v>
      </c>
      <c r="G1489" s="16" t="s">
        <v>3597</v>
      </c>
      <c r="H1489" s="35" t="s">
        <v>3598</v>
      </c>
      <c r="I1489" s="16" t="s">
        <v>74</v>
      </c>
      <c r="J1489" s="16" t="s">
        <v>3599</v>
      </c>
      <c r="K1489" s="16" t="s">
        <v>3600</v>
      </c>
      <c r="L1489" s="16" t="s">
        <v>339</v>
      </c>
      <c r="M1489" s="16" t="s">
        <v>340</v>
      </c>
      <c r="N1489" s="307" t="s">
        <v>341</v>
      </c>
    </row>
    <row r="1490" spans="1:14">
      <c r="A1490" s="299">
        <v>1712</v>
      </c>
      <c r="B1490" s="300">
        <v>301</v>
      </c>
      <c r="C1490" s="301" t="s">
        <v>64</v>
      </c>
      <c r="D1490" s="302">
        <v>1148957013</v>
      </c>
      <c r="E1490" s="302">
        <v>1148957013</v>
      </c>
      <c r="F1490" s="301" t="s">
        <v>7376</v>
      </c>
      <c r="G1490" s="300" t="s">
        <v>3597</v>
      </c>
      <c r="H1490" s="308" t="s">
        <v>3598</v>
      </c>
      <c r="I1490" s="300" t="s">
        <v>74</v>
      </c>
      <c r="J1490" s="300" t="s">
        <v>3599</v>
      </c>
      <c r="K1490" s="300" t="s">
        <v>3600</v>
      </c>
      <c r="L1490" s="300" t="s">
        <v>671</v>
      </c>
      <c r="M1490" s="300" t="s">
        <v>3691</v>
      </c>
      <c r="N1490" s="304" t="s">
        <v>3691</v>
      </c>
    </row>
    <row r="1491" spans="1:14">
      <c r="A1491" s="305">
        <v>1713</v>
      </c>
      <c r="B1491" s="16">
        <v>301</v>
      </c>
      <c r="C1491" s="17" t="s">
        <v>64</v>
      </c>
      <c r="D1491" s="306">
        <v>1148957059</v>
      </c>
      <c r="E1491" s="306">
        <v>1148957059</v>
      </c>
      <c r="F1491" s="17" t="s">
        <v>7380</v>
      </c>
      <c r="G1491" s="16" t="s">
        <v>3597</v>
      </c>
      <c r="H1491" s="35" t="s">
        <v>3598</v>
      </c>
      <c r="I1491" s="16" t="s">
        <v>74</v>
      </c>
      <c r="J1491" s="16" t="s">
        <v>3599</v>
      </c>
      <c r="K1491" s="16" t="s">
        <v>3600</v>
      </c>
      <c r="L1491" s="16" t="s">
        <v>339</v>
      </c>
      <c r="M1491" s="16" t="s">
        <v>3825</v>
      </c>
      <c r="N1491" s="307" t="s">
        <v>341</v>
      </c>
    </row>
    <row r="1492" spans="1:14">
      <c r="A1492" s="299">
        <v>1715</v>
      </c>
      <c r="B1492" s="300">
        <v>301</v>
      </c>
      <c r="C1492" s="301" t="s">
        <v>112</v>
      </c>
      <c r="D1492" s="302">
        <v>1149196171</v>
      </c>
      <c r="E1492" s="302">
        <v>1149196171</v>
      </c>
      <c r="F1492" s="301" t="s">
        <v>7387</v>
      </c>
      <c r="G1492" s="300" t="s">
        <v>3597</v>
      </c>
      <c r="H1492" s="308" t="s">
        <v>3598</v>
      </c>
      <c r="I1492" s="300" t="s">
        <v>74</v>
      </c>
      <c r="J1492" s="300" t="s">
        <v>3599</v>
      </c>
      <c r="K1492" s="300" t="s">
        <v>3600</v>
      </c>
      <c r="L1492" s="300" t="s">
        <v>76</v>
      </c>
      <c r="M1492" s="300" t="s">
        <v>76</v>
      </c>
      <c r="N1492" s="304" t="s">
        <v>76</v>
      </c>
    </row>
    <row r="1493" spans="1:14">
      <c r="A1493" s="305">
        <v>1716</v>
      </c>
      <c r="B1493" s="16">
        <v>301</v>
      </c>
      <c r="C1493" s="17" t="s">
        <v>64</v>
      </c>
      <c r="D1493" s="306">
        <v>1149196172</v>
      </c>
      <c r="E1493" s="306">
        <v>1149196172</v>
      </c>
      <c r="F1493" s="17" t="s">
        <v>7391</v>
      </c>
      <c r="G1493" s="16" t="s">
        <v>3597</v>
      </c>
      <c r="H1493" s="35" t="s">
        <v>3598</v>
      </c>
      <c r="I1493" s="16" t="s">
        <v>74</v>
      </c>
      <c r="J1493" s="16" t="s">
        <v>3599</v>
      </c>
      <c r="K1493" s="16" t="s">
        <v>3600</v>
      </c>
      <c r="L1493" s="16" t="s">
        <v>433</v>
      </c>
      <c r="M1493" s="16" t="s">
        <v>662</v>
      </c>
      <c r="N1493" s="307" t="s">
        <v>663</v>
      </c>
    </row>
    <row r="1494" spans="1:14">
      <c r="A1494" s="299">
        <v>1717</v>
      </c>
      <c r="B1494" s="300">
        <v>301</v>
      </c>
      <c r="C1494" s="301" t="s">
        <v>112</v>
      </c>
      <c r="D1494" s="302">
        <v>1149196173</v>
      </c>
      <c r="E1494" s="302">
        <v>1149196173</v>
      </c>
      <c r="F1494" s="301" t="s">
        <v>7394</v>
      </c>
      <c r="G1494" s="300" t="s">
        <v>3597</v>
      </c>
      <c r="H1494" s="308" t="s">
        <v>3598</v>
      </c>
      <c r="I1494" s="300" t="s">
        <v>74</v>
      </c>
      <c r="J1494" s="300" t="s">
        <v>3599</v>
      </c>
      <c r="K1494" s="300" t="s">
        <v>3600</v>
      </c>
      <c r="L1494" s="300" t="s">
        <v>76</v>
      </c>
      <c r="M1494" s="300" t="s">
        <v>76</v>
      </c>
      <c r="N1494" s="304" t="s">
        <v>76</v>
      </c>
    </row>
    <row r="1495" spans="1:14">
      <c r="A1495" s="305">
        <v>1718</v>
      </c>
      <c r="B1495" s="16">
        <v>301</v>
      </c>
      <c r="C1495" s="17" t="s">
        <v>112</v>
      </c>
      <c r="D1495" s="306">
        <v>1149196178</v>
      </c>
      <c r="E1495" s="306">
        <v>1149196178</v>
      </c>
      <c r="F1495" s="17" t="s">
        <v>7398</v>
      </c>
      <c r="G1495" s="16" t="s">
        <v>3597</v>
      </c>
      <c r="H1495" s="35" t="s">
        <v>3598</v>
      </c>
      <c r="I1495" s="16" t="s">
        <v>74</v>
      </c>
      <c r="J1495" s="16" t="s">
        <v>3599</v>
      </c>
      <c r="K1495" s="16" t="s">
        <v>3600</v>
      </c>
      <c r="L1495" s="16" t="s">
        <v>478</v>
      </c>
      <c r="M1495" s="16" t="s">
        <v>771</v>
      </c>
      <c r="N1495" s="307" t="s">
        <v>772</v>
      </c>
    </row>
    <row r="1496" spans="1:14">
      <c r="A1496" s="299">
        <v>1720</v>
      </c>
      <c r="B1496" s="300">
        <v>301</v>
      </c>
      <c r="C1496" s="301" t="s">
        <v>64</v>
      </c>
      <c r="D1496" s="302">
        <v>1149196184</v>
      </c>
      <c r="E1496" s="302">
        <v>1149196184</v>
      </c>
      <c r="F1496" s="301" t="s">
        <v>7407</v>
      </c>
      <c r="G1496" s="300" t="s">
        <v>3597</v>
      </c>
      <c r="H1496" s="308" t="s">
        <v>3598</v>
      </c>
      <c r="I1496" s="300" t="s">
        <v>74</v>
      </c>
      <c r="J1496" s="300" t="s">
        <v>3599</v>
      </c>
      <c r="K1496" s="300" t="s">
        <v>3600</v>
      </c>
      <c r="L1496" s="300" t="s">
        <v>478</v>
      </c>
      <c r="M1496" s="300" t="s">
        <v>4076</v>
      </c>
      <c r="N1496" s="304" t="s">
        <v>480</v>
      </c>
    </row>
    <row r="1497" spans="1:14">
      <c r="A1497" s="305">
        <v>1721</v>
      </c>
      <c r="B1497" s="16">
        <v>301</v>
      </c>
      <c r="C1497" s="17" t="s">
        <v>64</v>
      </c>
      <c r="D1497" s="306">
        <v>1149196191</v>
      </c>
      <c r="E1497" s="306">
        <v>1149196191</v>
      </c>
      <c r="F1497" s="17" t="s">
        <v>7412</v>
      </c>
      <c r="G1497" s="16" t="s">
        <v>3597</v>
      </c>
      <c r="H1497" s="35" t="s">
        <v>3598</v>
      </c>
      <c r="I1497" s="16" t="s">
        <v>74</v>
      </c>
      <c r="J1497" s="16" t="s">
        <v>3599</v>
      </c>
      <c r="K1497" s="16" t="s">
        <v>3600</v>
      </c>
      <c r="L1497" s="16" t="s">
        <v>478</v>
      </c>
      <c r="M1497" s="16" t="s">
        <v>479</v>
      </c>
      <c r="N1497" s="307" t="s">
        <v>480</v>
      </c>
    </row>
    <row r="1498" spans="1:14">
      <c r="A1498" s="299">
        <v>1722</v>
      </c>
      <c r="B1498" s="300">
        <v>301</v>
      </c>
      <c r="C1498" s="301" t="s">
        <v>64</v>
      </c>
      <c r="D1498" s="302">
        <v>1149196207</v>
      </c>
      <c r="E1498" s="302">
        <v>1149196207</v>
      </c>
      <c r="F1498" s="301" t="s">
        <v>7416</v>
      </c>
      <c r="G1498" s="300" t="s">
        <v>3597</v>
      </c>
      <c r="H1498" s="308" t="s">
        <v>3598</v>
      </c>
      <c r="I1498" s="300" t="s">
        <v>74</v>
      </c>
      <c r="J1498" s="300" t="s">
        <v>3599</v>
      </c>
      <c r="K1498" s="300" t="s">
        <v>3600</v>
      </c>
      <c r="L1498" s="300" t="s">
        <v>478</v>
      </c>
      <c r="M1498" s="300" t="s">
        <v>7417</v>
      </c>
      <c r="N1498" s="304" t="s">
        <v>772</v>
      </c>
    </row>
    <row r="1499" spans="1:14">
      <c r="A1499" s="305">
        <v>1723</v>
      </c>
      <c r="B1499" s="16">
        <v>301</v>
      </c>
      <c r="C1499" s="17" t="s">
        <v>64</v>
      </c>
      <c r="D1499" s="306">
        <v>1149196210</v>
      </c>
      <c r="E1499" s="306">
        <v>1149196210</v>
      </c>
      <c r="F1499" s="17" t="s">
        <v>7420</v>
      </c>
      <c r="G1499" s="16" t="s">
        <v>3597</v>
      </c>
      <c r="H1499" s="35" t="s">
        <v>3598</v>
      </c>
      <c r="I1499" s="16" t="s">
        <v>74</v>
      </c>
      <c r="J1499" s="16" t="s">
        <v>3599</v>
      </c>
      <c r="K1499" s="16" t="s">
        <v>3600</v>
      </c>
      <c r="L1499" s="16" t="s">
        <v>478</v>
      </c>
      <c r="M1499" s="16" t="s">
        <v>4496</v>
      </c>
      <c r="N1499" s="307" t="s">
        <v>772</v>
      </c>
    </row>
    <row r="1500" spans="1:14">
      <c r="A1500" s="299">
        <v>1724</v>
      </c>
      <c r="B1500" s="300">
        <v>301</v>
      </c>
      <c r="C1500" s="301" t="s">
        <v>112</v>
      </c>
      <c r="D1500" s="302">
        <v>1149196213</v>
      </c>
      <c r="E1500" s="302">
        <v>1149196213</v>
      </c>
      <c r="F1500" s="301" t="s">
        <v>7423</v>
      </c>
      <c r="G1500" s="300" t="s">
        <v>3597</v>
      </c>
      <c r="H1500" s="308" t="s">
        <v>3598</v>
      </c>
      <c r="I1500" s="300" t="s">
        <v>74</v>
      </c>
      <c r="J1500" s="300" t="s">
        <v>3599</v>
      </c>
      <c r="K1500" s="300" t="s">
        <v>3600</v>
      </c>
      <c r="L1500" s="300" t="s">
        <v>1359</v>
      </c>
      <c r="M1500" s="300" t="s">
        <v>4352</v>
      </c>
      <c r="N1500" s="304" t="s">
        <v>1951</v>
      </c>
    </row>
    <row r="1501" spans="1:14">
      <c r="A1501" s="305">
        <v>1726</v>
      </c>
      <c r="B1501" s="16">
        <v>301</v>
      </c>
      <c r="C1501" s="17" t="s">
        <v>112</v>
      </c>
      <c r="D1501" s="306">
        <v>1149196224</v>
      </c>
      <c r="E1501" s="306">
        <v>1149196224</v>
      </c>
      <c r="F1501" s="17" t="s">
        <v>7426</v>
      </c>
      <c r="G1501" s="16" t="s">
        <v>3597</v>
      </c>
      <c r="H1501" s="35" t="s">
        <v>3598</v>
      </c>
      <c r="I1501" s="16" t="s">
        <v>74</v>
      </c>
      <c r="J1501" s="16" t="s">
        <v>3599</v>
      </c>
      <c r="K1501" s="16" t="s">
        <v>3600</v>
      </c>
      <c r="L1501" s="16" t="s">
        <v>1359</v>
      </c>
      <c r="M1501" s="16" t="s">
        <v>3752</v>
      </c>
      <c r="N1501" s="307" t="s">
        <v>1361</v>
      </c>
    </row>
    <row r="1502" spans="1:14">
      <c r="A1502" s="299">
        <v>1727</v>
      </c>
      <c r="B1502" s="300">
        <v>301</v>
      </c>
      <c r="C1502" s="301" t="s">
        <v>112</v>
      </c>
      <c r="D1502" s="302">
        <v>1149196225</v>
      </c>
      <c r="E1502" s="302">
        <v>1149196225</v>
      </c>
      <c r="F1502" s="301" t="s">
        <v>7432</v>
      </c>
      <c r="G1502" s="300" t="s">
        <v>3597</v>
      </c>
      <c r="H1502" s="308" t="s">
        <v>3598</v>
      </c>
      <c r="I1502" s="300" t="s">
        <v>74</v>
      </c>
      <c r="J1502" s="300" t="s">
        <v>3599</v>
      </c>
      <c r="K1502" s="300" t="s">
        <v>3600</v>
      </c>
      <c r="L1502" s="300" t="s">
        <v>1359</v>
      </c>
      <c r="M1502" s="300" t="s">
        <v>7434</v>
      </c>
      <c r="N1502" s="304" t="s">
        <v>1361</v>
      </c>
    </row>
    <row r="1503" spans="1:14">
      <c r="A1503" s="305">
        <v>1728</v>
      </c>
      <c r="B1503" s="16">
        <v>301</v>
      </c>
      <c r="C1503" s="17" t="s">
        <v>64</v>
      </c>
      <c r="D1503" s="306">
        <v>1149196238</v>
      </c>
      <c r="E1503" s="306">
        <v>1149196238</v>
      </c>
      <c r="F1503" s="17" t="s">
        <v>7438</v>
      </c>
      <c r="G1503" s="16" t="s">
        <v>3597</v>
      </c>
      <c r="H1503" s="35" t="s">
        <v>3598</v>
      </c>
      <c r="I1503" s="16" t="s">
        <v>74</v>
      </c>
      <c r="J1503" s="16" t="s">
        <v>3599</v>
      </c>
      <c r="K1503" s="16" t="s">
        <v>3600</v>
      </c>
      <c r="L1503" s="16" t="s">
        <v>76</v>
      </c>
      <c r="M1503" s="16" t="s">
        <v>76</v>
      </c>
      <c r="N1503" s="307" t="s">
        <v>76</v>
      </c>
    </row>
    <row r="1504" spans="1:14">
      <c r="A1504" s="299">
        <v>1729</v>
      </c>
      <c r="B1504" s="300">
        <v>301</v>
      </c>
      <c r="C1504" s="301" t="s">
        <v>112</v>
      </c>
      <c r="D1504" s="302">
        <v>1149196264</v>
      </c>
      <c r="E1504" s="302">
        <v>1149196264</v>
      </c>
      <c r="F1504" s="301" t="s">
        <v>7442</v>
      </c>
      <c r="G1504" s="300" t="s">
        <v>3597</v>
      </c>
      <c r="H1504" s="308" t="s">
        <v>3598</v>
      </c>
      <c r="I1504" s="300" t="s">
        <v>74</v>
      </c>
      <c r="J1504" s="300" t="s">
        <v>3599</v>
      </c>
      <c r="K1504" s="300" t="s">
        <v>3600</v>
      </c>
      <c r="L1504" s="300" t="s">
        <v>76</v>
      </c>
      <c r="M1504" s="300" t="s">
        <v>76</v>
      </c>
      <c r="N1504" s="304" t="s">
        <v>76</v>
      </c>
    </row>
    <row r="1505" spans="1:14">
      <c r="A1505" s="305">
        <v>1730</v>
      </c>
      <c r="B1505" s="16">
        <v>301</v>
      </c>
      <c r="C1505" s="17" t="s">
        <v>64</v>
      </c>
      <c r="D1505" s="306">
        <v>1117820768</v>
      </c>
      <c r="E1505" s="306">
        <v>1117820768</v>
      </c>
      <c r="F1505" s="17" t="s">
        <v>7445</v>
      </c>
      <c r="G1505" s="16" t="s">
        <v>3597</v>
      </c>
      <c r="H1505" s="35" t="s">
        <v>3598</v>
      </c>
      <c r="I1505" s="16" t="s">
        <v>74</v>
      </c>
      <c r="J1505" s="16" t="s">
        <v>3599</v>
      </c>
      <c r="K1505" s="16" t="s">
        <v>3600</v>
      </c>
      <c r="L1505" s="16" t="s">
        <v>671</v>
      </c>
      <c r="M1505" s="16" t="s">
        <v>3816</v>
      </c>
      <c r="N1505" s="307" t="s">
        <v>3817</v>
      </c>
    </row>
    <row r="1506" spans="1:14">
      <c r="A1506" s="299">
        <v>1731</v>
      </c>
      <c r="B1506" s="300">
        <v>301</v>
      </c>
      <c r="C1506" s="301" t="s">
        <v>64</v>
      </c>
      <c r="D1506" s="302">
        <v>1149196267</v>
      </c>
      <c r="E1506" s="302">
        <v>1149196267</v>
      </c>
      <c r="F1506" s="301" t="s">
        <v>7449</v>
      </c>
      <c r="G1506" s="300" t="s">
        <v>3597</v>
      </c>
      <c r="H1506" s="308" t="s">
        <v>3598</v>
      </c>
      <c r="I1506" s="300" t="s">
        <v>74</v>
      </c>
      <c r="J1506" s="300" t="s">
        <v>3599</v>
      </c>
      <c r="K1506" s="300" t="s">
        <v>3600</v>
      </c>
      <c r="L1506" s="300" t="s">
        <v>1359</v>
      </c>
      <c r="M1506" s="300" t="s">
        <v>3752</v>
      </c>
      <c r="N1506" s="304" t="s">
        <v>1361</v>
      </c>
    </row>
    <row r="1507" spans="1:14">
      <c r="A1507" s="305">
        <v>1732</v>
      </c>
      <c r="B1507" s="16">
        <v>301</v>
      </c>
      <c r="C1507" s="17" t="s">
        <v>64</v>
      </c>
      <c r="D1507" s="306">
        <v>1149196274</v>
      </c>
      <c r="E1507" s="306">
        <v>1149196274</v>
      </c>
      <c r="F1507" s="17" t="s">
        <v>7452</v>
      </c>
      <c r="G1507" s="16" t="s">
        <v>3597</v>
      </c>
      <c r="H1507" s="35" t="s">
        <v>3598</v>
      </c>
      <c r="I1507" s="16" t="s">
        <v>74</v>
      </c>
      <c r="J1507" s="16" t="s">
        <v>3599</v>
      </c>
      <c r="K1507" s="16" t="s">
        <v>3600</v>
      </c>
      <c r="L1507" s="16" t="s">
        <v>76</v>
      </c>
      <c r="M1507" s="16" t="s">
        <v>76</v>
      </c>
      <c r="N1507" s="307" t="s">
        <v>76</v>
      </c>
    </row>
    <row r="1508" spans="1:14">
      <c r="A1508" s="299">
        <v>1733</v>
      </c>
      <c r="B1508" s="300">
        <v>301</v>
      </c>
      <c r="C1508" s="301" t="s">
        <v>64</v>
      </c>
      <c r="D1508" s="302">
        <v>1149196277</v>
      </c>
      <c r="E1508" s="302">
        <v>1149196277</v>
      </c>
      <c r="F1508" s="301" t="s">
        <v>7458</v>
      </c>
      <c r="G1508" s="300" t="s">
        <v>3597</v>
      </c>
      <c r="H1508" s="308" t="s">
        <v>3598</v>
      </c>
      <c r="I1508" s="300" t="s">
        <v>74</v>
      </c>
      <c r="J1508" s="300" t="s">
        <v>3599</v>
      </c>
      <c r="K1508" s="300" t="s">
        <v>3600</v>
      </c>
      <c r="L1508" s="300" t="s">
        <v>463</v>
      </c>
      <c r="M1508" s="300" t="s">
        <v>5450</v>
      </c>
      <c r="N1508" s="304" t="s">
        <v>511</v>
      </c>
    </row>
    <row r="1509" spans="1:14">
      <c r="A1509" s="305">
        <v>1734</v>
      </c>
      <c r="B1509" s="16">
        <v>301</v>
      </c>
      <c r="C1509" s="17" t="s">
        <v>64</v>
      </c>
      <c r="D1509" s="306">
        <v>1149196286</v>
      </c>
      <c r="E1509" s="306">
        <v>1149196286</v>
      </c>
      <c r="F1509" s="17" t="s">
        <v>7463</v>
      </c>
      <c r="G1509" s="16" t="s">
        <v>3597</v>
      </c>
      <c r="H1509" s="35" t="s">
        <v>3598</v>
      </c>
      <c r="I1509" s="16" t="s">
        <v>74</v>
      </c>
      <c r="J1509" s="16" t="s">
        <v>3599</v>
      </c>
      <c r="K1509" s="16" t="s">
        <v>3600</v>
      </c>
      <c r="L1509" s="16" t="s">
        <v>1359</v>
      </c>
      <c r="M1509" s="16" t="s">
        <v>4352</v>
      </c>
      <c r="N1509" s="307" t="s">
        <v>1951</v>
      </c>
    </row>
    <row r="1510" spans="1:14">
      <c r="A1510" s="299">
        <v>1735</v>
      </c>
      <c r="B1510" s="300">
        <v>301</v>
      </c>
      <c r="C1510" s="301" t="s">
        <v>64</v>
      </c>
      <c r="D1510" s="302">
        <v>1149196289</v>
      </c>
      <c r="E1510" s="302">
        <v>1149196289</v>
      </c>
      <c r="F1510" s="301" t="s">
        <v>7467</v>
      </c>
      <c r="G1510" s="300" t="s">
        <v>3597</v>
      </c>
      <c r="H1510" s="308" t="s">
        <v>3598</v>
      </c>
      <c r="I1510" s="300" t="s">
        <v>74</v>
      </c>
      <c r="J1510" s="300" t="s">
        <v>3599</v>
      </c>
      <c r="K1510" s="300" t="s">
        <v>3600</v>
      </c>
      <c r="L1510" s="300" t="s">
        <v>421</v>
      </c>
      <c r="M1510" s="300" t="s">
        <v>3649</v>
      </c>
      <c r="N1510" s="304" t="s">
        <v>545</v>
      </c>
    </row>
    <row r="1511" spans="1:14">
      <c r="A1511" s="305">
        <v>1736</v>
      </c>
      <c r="B1511" s="16">
        <v>301</v>
      </c>
      <c r="C1511" s="17" t="s">
        <v>64</v>
      </c>
      <c r="D1511" s="306">
        <v>1149196320</v>
      </c>
      <c r="E1511" s="306">
        <v>1149196320</v>
      </c>
      <c r="F1511" s="17" t="s">
        <v>7472</v>
      </c>
      <c r="G1511" s="16" t="s">
        <v>3597</v>
      </c>
      <c r="H1511" s="35" t="s">
        <v>3598</v>
      </c>
      <c r="I1511" s="16" t="s">
        <v>74</v>
      </c>
      <c r="J1511" s="16" t="s">
        <v>3599</v>
      </c>
      <c r="K1511" s="16" t="s">
        <v>3600</v>
      </c>
      <c r="L1511" s="16" t="s">
        <v>1359</v>
      </c>
      <c r="M1511" s="16" t="s">
        <v>3752</v>
      </c>
      <c r="N1511" s="307" t="s">
        <v>1361</v>
      </c>
    </row>
    <row r="1512" spans="1:14">
      <c r="A1512" s="299">
        <v>1737</v>
      </c>
      <c r="B1512" s="300">
        <v>301</v>
      </c>
      <c r="C1512" s="301" t="s">
        <v>64</v>
      </c>
      <c r="D1512" s="302">
        <v>1149196321</v>
      </c>
      <c r="E1512" s="302">
        <v>1149196321</v>
      </c>
      <c r="F1512" s="301" t="s">
        <v>7475</v>
      </c>
      <c r="G1512" s="300" t="s">
        <v>3597</v>
      </c>
      <c r="H1512" s="308" t="s">
        <v>3598</v>
      </c>
      <c r="I1512" s="300" t="s">
        <v>74</v>
      </c>
      <c r="J1512" s="300" t="s">
        <v>3599</v>
      </c>
      <c r="K1512" s="300" t="s">
        <v>3600</v>
      </c>
      <c r="L1512" s="300" t="s">
        <v>1359</v>
      </c>
      <c r="M1512" s="300" t="s">
        <v>7434</v>
      </c>
      <c r="N1512" s="304" t="s">
        <v>1361</v>
      </c>
    </row>
    <row r="1513" spans="1:14">
      <c r="A1513" s="305">
        <v>1738</v>
      </c>
      <c r="B1513" s="16">
        <v>301</v>
      </c>
      <c r="C1513" s="17" t="s">
        <v>64</v>
      </c>
      <c r="D1513" s="306">
        <v>1149196347</v>
      </c>
      <c r="E1513" s="306">
        <v>1149196347</v>
      </c>
      <c r="F1513" s="17" t="s">
        <v>7480</v>
      </c>
      <c r="G1513" s="16" t="s">
        <v>3597</v>
      </c>
      <c r="H1513" s="35" t="s">
        <v>3598</v>
      </c>
      <c r="I1513" s="16" t="s">
        <v>74</v>
      </c>
      <c r="J1513" s="16" t="s">
        <v>3599</v>
      </c>
      <c r="K1513" s="16" t="s">
        <v>3600</v>
      </c>
      <c r="L1513" s="16" t="s">
        <v>433</v>
      </c>
      <c r="M1513" s="16" t="s">
        <v>4668</v>
      </c>
      <c r="N1513" s="307" t="s">
        <v>435</v>
      </c>
    </row>
    <row r="1514" spans="1:14">
      <c r="A1514" s="299">
        <v>1739</v>
      </c>
      <c r="B1514" s="300">
        <v>301</v>
      </c>
      <c r="C1514" s="301" t="s">
        <v>64</v>
      </c>
      <c r="D1514" s="302">
        <v>1149196377</v>
      </c>
      <c r="E1514" s="302">
        <v>1149196377</v>
      </c>
      <c r="F1514" s="301" t="s">
        <v>7484</v>
      </c>
      <c r="G1514" s="300" t="s">
        <v>3597</v>
      </c>
      <c r="H1514" s="308" t="s">
        <v>3598</v>
      </c>
      <c r="I1514" s="300" t="s">
        <v>74</v>
      </c>
      <c r="J1514" s="300" t="s">
        <v>3599</v>
      </c>
      <c r="K1514" s="300" t="s">
        <v>3600</v>
      </c>
      <c r="L1514" s="300" t="s">
        <v>1359</v>
      </c>
      <c r="M1514" s="300" t="s">
        <v>6047</v>
      </c>
      <c r="N1514" s="304" t="s">
        <v>1951</v>
      </c>
    </row>
    <row r="1515" spans="1:14">
      <c r="A1515" s="305">
        <v>1740</v>
      </c>
      <c r="B1515" s="16">
        <v>301</v>
      </c>
      <c r="C1515" s="17" t="s">
        <v>112</v>
      </c>
      <c r="D1515" s="306">
        <v>1149196382</v>
      </c>
      <c r="E1515" s="306">
        <v>1149196382</v>
      </c>
      <c r="F1515" s="17" t="s">
        <v>7488</v>
      </c>
      <c r="G1515" s="16" t="s">
        <v>3597</v>
      </c>
      <c r="H1515" s="35" t="s">
        <v>3598</v>
      </c>
      <c r="I1515" s="16" t="s">
        <v>74</v>
      </c>
      <c r="J1515" s="16" t="s">
        <v>3599</v>
      </c>
      <c r="K1515" s="16" t="s">
        <v>3600</v>
      </c>
      <c r="L1515" s="16" t="s">
        <v>1359</v>
      </c>
      <c r="M1515" s="16" t="s">
        <v>4352</v>
      </c>
      <c r="N1515" s="307" t="s">
        <v>1951</v>
      </c>
    </row>
    <row r="1516" spans="1:14">
      <c r="A1516" s="299">
        <v>1741</v>
      </c>
      <c r="B1516" s="300">
        <v>301</v>
      </c>
      <c r="C1516" s="301" t="s">
        <v>64</v>
      </c>
      <c r="D1516" s="302">
        <v>1149196388</v>
      </c>
      <c r="E1516" s="302">
        <v>1149196388</v>
      </c>
      <c r="F1516" s="301" t="s">
        <v>7492</v>
      </c>
      <c r="G1516" s="300" t="s">
        <v>3597</v>
      </c>
      <c r="H1516" s="308" t="s">
        <v>3598</v>
      </c>
      <c r="I1516" s="300" t="s">
        <v>74</v>
      </c>
      <c r="J1516" s="300" t="s">
        <v>3599</v>
      </c>
      <c r="K1516" s="300" t="s">
        <v>3600</v>
      </c>
      <c r="L1516" s="300" t="s">
        <v>1359</v>
      </c>
      <c r="M1516" s="300" t="s">
        <v>4352</v>
      </c>
      <c r="N1516" s="304" t="s">
        <v>1951</v>
      </c>
    </row>
    <row r="1517" spans="1:14">
      <c r="A1517" s="305">
        <v>1742</v>
      </c>
      <c r="B1517" s="16">
        <v>301</v>
      </c>
      <c r="C1517" s="17" t="s">
        <v>64</v>
      </c>
      <c r="D1517" s="306">
        <v>1149196405</v>
      </c>
      <c r="E1517" s="306">
        <v>1149196405</v>
      </c>
      <c r="F1517" s="17" t="s">
        <v>7496</v>
      </c>
      <c r="G1517" s="16" t="s">
        <v>3597</v>
      </c>
      <c r="H1517" s="35" t="s">
        <v>3598</v>
      </c>
      <c r="I1517" s="16" t="s">
        <v>74</v>
      </c>
      <c r="J1517" s="16" t="s">
        <v>3599</v>
      </c>
      <c r="K1517" s="16" t="s">
        <v>3600</v>
      </c>
      <c r="L1517" s="16" t="s">
        <v>478</v>
      </c>
      <c r="M1517" s="16" t="s">
        <v>771</v>
      </c>
      <c r="N1517" s="307" t="s">
        <v>772</v>
      </c>
    </row>
    <row r="1518" spans="1:14">
      <c r="A1518" s="299">
        <v>1743</v>
      </c>
      <c r="B1518" s="300">
        <v>301</v>
      </c>
      <c r="C1518" s="301" t="s">
        <v>64</v>
      </c>
      <c r="D1518" s="302">
        <v>1149196438</v>
      </c>
      <c r="E1518" s="302">
        <v>1149196438</v>
      </c>
      <c r="F1518" s="301" t="s">
        <v>7499</v>
      </c>
      <c r="G1518" s="300" t="s">
        <v>3597</v>
      </c>
      <c r="H1518" s="308" t="s">
        <v>3598</v>
      </c>
      <c r="I1518" s="300" t="s">
        <v>74</v>
      </c>
      <c r="J1518" s="300" t="s">
        <v>3599</v>
      </c>
      <c r="K1518" s="300" t="s">
        <v>3600</v>
      </c>
      <c r="L1518" s="300" t="s">
        <v>1359</v>
      </c>
      <c r="M1518" s="300" t="s">
        <v>7501</v>
      </c>
      <c r="N1518" s="304" t="s">
        <v>1951</v>
      </c>
    </row>
    <row r="1519" spans="1:14">
      <c r="A1519" s="305">
        <v>1744</v>
      </c>
      <c r="B1519" s="16">
        <v>301</v>
      </c>
      <c r="C1519" s="17" t="s">
        <v>64</v>
      </c>
      <c r="D1519" s="306">
        <v>1149196442</v>
      </c>
      <c r="E1519" s="306">
        <v>1149196442</v>
      </c>
      <c r="F1519" s="17" t="s">
        <v>7504</v>
      </c>
      <c r="G1519" s="16" t="s">
        <v>3597</v>
      </c>
      <c r="H1519" s="35" t="s">
        <v>3598</v>
      </c>
      <c r="I1519" s="16" t="s">
        <v>74</v>
      </c>
      <c r="J1519" s="16" t="s">
        <v>3599</v>
      </c>
      <c r="K1519" s="16" t="s">
        <v>3600</v>
      </c>
      <c r="L1519" s="16" t="s">
        <v>1359</v>
      </c>
      <c r="M1519" s="16" t="s">
        <v>4337</v>
      </c>
      <c r="N1519" s="307" t="s">
        <v>1951</v>
      </c>
    </row>
    <row r="1520" spans="1:14">
      <c r="A1520" s="299">
        <v>1745</v>
      </c>
      <c r="B1520" s="300">
        <v>301</v>
      </c>
      <c r="C1520" s="301" t="s">
        <v>112</v>
      </c>
      <c r="D1520" s="302">
        <v>1149196454</v>
      </c>
      <c r="E1520" s="302">
        <v>1149196454</v>
      </c>
      <c r="F1520" s="301" t="s">
        <v>7507</v>
      </c>
      <c r="G1520" s="300" t="s">
        <v>3597</v>
      </c>
      <c r="H1520" s="308" t="s">
        <v>3598</v>
      </c>
      <c r="I1520" s="300" t="s">
        <v>74</v>
      </c>
      <c r="J1520" s="300" t="s">
        <v>3599</v>
      </c>
      <c r="K1520" s="300" t="s">
        <v>3600</v>
      </c>
      <c r="L1520" s="300" t="s">
        <v>478</v>
      </c>
      <c r="M1520" s="300" t="s">
        <v>771</v>
      </c>
      <c r="N1520" s="304" t="s">
        <v>772</v>
      </c>
    </row>
    <row r="1521" spans="1:14">
      <c r="A1521" s="305">
        <v>1746</v>
      </c>
      <c r="B1521" s="16">
        <v>301</v>
      </c>
      <c r="C1521" s="17" t="s">
        <v>64</v>
      </c>
      <c r="D1521" s="306">
        <v>1149196466</v>
      </c>
      <c r="E1521" s="306">
        <v>1149196466</v>
      </c>
      <c r="F1521" s="17" t="s">
        <v>7510</v>
      </c>
      <c r="G1521" s="16" t="s">
        <v>3597</v>
      </c>
      <c r="H1521" s="35" t="s">
        <v>3598</v>
      </c>
      <c r="I1521" s="16" t="s">
        <v>74</v>
      </c>
      <c r="J1521" s="16" t="s">
        <v>3599</v>
      </c>
      <c r="K1521" s="16" t="s">
        <v>3600</v>
      </c>
      <c r="L1521" s="16" t="s">
        <v>1359</v>
      </c>
      <c r="M1521" s="16" t="s">
        <v>4352</v>
      </c>
      <c r="N1521" s="307" t="s">
        <v>1951</v>
      </c>
    </row>
    <row r="1522" spans="1:14">
      <c r="A1522" s="299">
        <v>1747</v>
      </c>
      <c r="B1522" s="300">
        <v>301</v>
      </c>
      <c r="C1522" s="301" t="s">
        <v>64</v>
      </c>
      <c r="D1522" s="302">
        <v>1149196467</v>
      </c>
      <c r="E1522" s="302">
        <v>1149196467</v>
      </c>
      <c r="F1522" s="301" t="s">
        <v>7514</v>
      </c>
      <c r="G1522" s="300" t="s">
        <v>3597</v>
      </c>
      <c r="H1522" s="308" t="s">
        <v>3598</v>
      </c>
      <c r="I1522" s="300" t="s">
        <v>74</v>
      </c>
      <c r="J1522" s="300" t="s">
        <v>3599</v>
      </c>
      <c r="K1522" s="300" t="s">
        <v>3600</v>
      </c>
      <c r="L1522" s="300" t="s">
        <v>1359</v>
      </c>
      <c r="M1522" s="300" t="s">
        <v>4337</v>
      </c>
      <c r="N1522" s="304" t="s">
        <v>1951</v>
      </c>
    </row>
    <row r="1523" spans="1:14">
      <c r="A1523" s="305">
        <v>1748</v>
      </c>
      <c r="B1523" s="16">
        <v>301</v>
      </c>
      <c r="C1523" s="17" t="s">
        <v>64</v>
      </c>
      <c r="D1523" s="306">
        <v>1149196482</v>
      </c>
      <c r="E1523" s="306">
        <v>1149196482</v>
      </c>
      <c r="F1523" s="17" t="s">
        <v>7517</v>
      </c>
      <c r="G1523" s="16" t="s">
        <v>3597</v>
      </c>
      <c r="H1523" s="35" t="s">
        <v>3598</v>
      </c>
      <c r="I1523" s="16" t="s">
        <v>74</v>
      </c>
      <c r="J1523" s="16" t="s">
        <v>3599</v>
      </c>
      <c r="K1523" s="16" t="s">
        <v>3600</v>
      </c>
      <c r="L1523" s="16" t="s">
        <v>671</v>
      </c>
      <c r="M1523" s="16" t="s">
        <v>3816</v>
      </c>
      <c r="N1523" s="307" t="s">
        <v>3817</v>
      </c>
    </row>
    <row r="1524" spans="1:14">
      <c r="A1524" s="299">
        <v>1749</v>
      </c>
      <c r="B1524" s="300">
        <v>301</v>
      </c>
      <c r="C1524" s="301" t="s">
        <v>64</v>
      </c>
      <c r="D1524" s="302">
        <v>1149196488</v>
      </c>
      <c r="E1524" s="302">
        <v>1149196488</v>
      </c>
      <c r="F1524" s="301" t="s">
        <v>7519</v>
      </c>
      <c r="G1524" s="300" t="s">
        <v>3597</v>
      </c>
      <c r="H1524" s="308" t="s">
        <v>3598</v>
      </c>
      <c r="I1524" s="300" t="s">
        <v>74</v>
      </c>
      <c r="J1524" s="300" t="s">
        <v>3599</v>
      </c>
      <c r="K1524" s="300" t="s">
        <v>3600</v>
      </c>
      <c r="L1524" s="300" t="s">
        <v>671</v>
      </c>
      <c r="M1524" s="300" t="s">
        <v>3816</v>
      </c>
      <c r="N1524" s="304" t="s">
        <v>3817</v>
      </c>
    </row>
    <row r="1525" spans="1:14">
      <c r="A1525" s="305">
        <v>1750</v>
      </c>
      <c r="B1525" s="16">
        <v>301</v>
      </c>
      <c r="C1525" s="17" t="s">
        <v>64</v>
      </c>
      <c r="D1525" s="306">
        <v>1149196502</v>
      </c>
      <c r="E1525" s="306">
        <v>1149196502</v>
      </c>
      <c r="F1525" s="17" t="s">
        <v>7522</v>
      </c>
      <c r="G1525" s="16" t="s">
        <v>3597</v>
      </c>
      <c r="H1525" s="35" t="s">
        <v>3598</v>
      </c>
      <c r="I1525" s="16" t="s">
        <v>74</v>
      </c>
      <c r="J1525" s="16" t="s">
        <v>3599</v>
      </c>
      <c r="K1525" s="16" t="s">
        <v>3600</v>
      </c>
      <c r="L1525" s="16" t="s">
        <v>671</v>
      </c>
      <c r="M1525" s="16" t="s">
        <v>4243</v>
      </c>
      <c r="N1525" s="307" t="s">
        <v>692</v>
      </c>
    </row>
    <row r="1526" spans="1:14">
      <c r="A1526" s="299">
        <v>1751</v>
      </c>
      <c r="B1526" s="300">
        <v>301</v>
      </c>
      <c r="C1526" s="301" t="s">
        <v>64</v>
      </c>
      <c r="D1526" s="302">
        <v>1149437263</v>
      </c>
      <c r="E1526" s="302">
        <v>1149437263</v>
      </c>
      <c r="F1526" s="301" t="s">
        <v>7525</v>
      </c>
      <c r="G1526" s="300" t="s">
        <v>3597</v>
      </c>
      <c r="H1526" s="308" t="s">
        <v>3598</v>
      </c>
      <c r="I1526" s="300" t="s">
        <v>74</v>
      </c>
      <c r="J1526" s="300" t="s">
        <v>3599</v>
      </c>
      <c r="K1526" s="300" t="s">
        <v>3600</v>
      </c>
      <c r="L1526" s="300" t="s">
        <v>671</v>
      </c>
      <c r="M1526" s="300" t="s">
        <v>3816</v>
      </c>
      <c r="N1526" s="304" t="s">
        <v>3817</v>
      </c>
    </row>
    <row r="1527" spans="1:14">
      <c r="A1527" s="305">
        <v>1752</v>
      </c>
      <c r="B1527" s="16">
        <v>301</v>
      </c>
      <c r="C1527" s="17" t="s">
        <v>64</v>
      </c>
      <c r="D1527" s="306">
        <v>1149444626</v>
      </c>
      <c r="E1527" s="306">
        <v>1149444626</v>
      </c>
      <c r="F1527" s="17" t="s">
        <v>7528</v>
      </c>
      <c r="G1527" s="16" t="s">
        <v>3597</v>
      </c>
      <c r="H1527" s="35" t="s">
        <v>3598</v>
      </c>
      <c r="I1527" s="16" t="s">
        <v>74</v>
      </c>
      <c r="J1527" s="16" t="s">
        <v>3599</v>
      </c>
      <c r="K1527" s="16" t="s">
        <v>3600</v>
      </c>
      <c r="L1527" s="16" t="s">
        <v>463</v>
      </c>
      <c r="M1527" s="16" t="s">
        <v>464</v>
      </c>
      <c r="N1527" s="307" t="s">
        <v>465</v>
      </c>
    </row>
    <row r="1528" spans="1:14">
      <c r="A1528" s="299">
        <v>1753</v>
      </c>
      <c r="B1528" s="300">
        <v>301</v>
      </c>
      <c r="C1528" s="301" t="s">
        <v>64</v>
      </c>
      <c r="D1528" s="302">
        <v>1149453782</v>
      </c>
      <c r="E1528" s="302">
        <v>1149453782</v>
      </c>
      <c r="F1528" s="301" t="s">
        <v>7531</v>
      </c>
      <c r="G1528" s="300" t="s">
        <v>3597</v>
      </c>
      <c r="H1528" s="308" t="s">
        <v>3598</v>
      </c>
      <c r="I1528" s="300" t="s">
        <v>74</v>
      </c>
      <c r="J1528" s="300" t="s">
        <v>3599</v>
      </c>
      <c r="K1528" s="300" t="s">
        <v>3600</v>
      </c>
      <c r="L1528" s="300" t="s">
        <v>478</v>
      </c>
      <c r="M1528" s="300" t="s">
        <v>771</v>
      </c>
      <c r="N1528" s="304" t="s">
        <v>772</v>
      </c>
    </row>
    <row r="1529" spans="1:14">
      <c r="A1529" s="305">
        <v>1754</v>
      </c>
      <c r="B1529" s="16">
        <v>301</v>
      </c>
      <c r="C1529" s="17" t="s">
        <v>64</v>
      </c>
      <c r="D1529" s="306">
        <v>1149453793</v>
      </c>
      <c r="E1529" s="306">
        <v>1149453793</v>
      </c>
      <c r="F1529" s="17" t="s">
        <v>7534</v>
      </c>
      <c r="G1529" s="16" t="s">
        <v>3597</v>
      </c>
      <c r="H1529" s="35" t="s">
        <v>3598</v>
      </c>
      <c r="I1529" s="16" t="s">
        <v>74</v>
      </c>
      <c r="J1529" s="16" t="s">
        <v>3599</v>
      </c>
      <c r="K1529" s="16" t="s">
        <v>3600</v>
      </c>
      <c r="L1529" s="16" t="s">
        <v>1359</v>
      </c>
      <c r="M1529" s="16" t="s">
        <v>4146</v>
      </c>
      <c r="N1529" s="307" t="s">
        <v>1951</v>
      </c>
    </row>
    <row r="1530" spans="1:14">
      <c r="A1530" s="299">
        <v>1755</v>
      </c>
      <c r="B1530" s="300">
        <v>301</v>
      </c>
      <c r="C1530" s="301" t="s">
        <v>64</v>
      </c>
      <c r="D1530" s="302">
        <v>1149453794</v>
      </c>
      <c r="E1530" s="302">
        <v>1149453794</v>
      </c>
      <c r="F1530" s="301" t="s">
        <v>7537</v>
      </c>
      <c r="G1530" s="300" t="s">
        <v>3597</v>
      </c>
      <c r="H1530" s="308" t="s">
        <v>3598</v>
      </c>
      <c r="I1530" s="300" t="s">
        <v>74</v>
      </c>
      <c r="J1530" s="300" t="s">
        <v>3599</v>
      </c>
      <c r="K1530" s="300" t="s">
        <v>3600</v>
      </c>
      <c r="L1530" s="300" t="s">
        <v>76</v>
      </c>
      <c r="M1530" s="300" t="s">
        <v>76</v>
      </c>
      <c r="N1530" s="304" t="s">
        <v>76</v>
      </c>
    </row>
    <row r="1531" spans="1:14">
      <c r="A1531" s="305">
        <v>1756</v>
      </c>
      <c r="B1531" s="16">
        <v>301</v>
      </c>
      <c r="C1531" s="17" t="s">
        <v>112</v>
      </c>
      <c r="D1531" s="306">
        <v>1149453813</v>
      </c>
      <c r="E1531" s="306">
        <v>1149453813</v>
      </c>
      <c r="F1531" s="17" t="s">
        <v>7540</v>
      </c>
      <c r="G1531" s="16" t="s">
        <v>3597</v>
      </c>
      <c r="H1531" s="35" t="s">
        <v>3598</v>
      </c>
      <c r="I1531" s="16" t="s">
        <v>74</v>
      </c>
      <c r="J1531" s="16" t="s">
        <v>3599</v>
      </c>
      <c r="K1531" s="16" t="s">
        <v>3600</v>
      </c>
      <c r="L1531" s="16" t="s">
        <v>1359</v>
      </c>
      <c r="M1531" s="16" t="s">
        <v>4146</v>
      </c>
      <c r="N1531" s="307" t="s">
        <v>1951</v>
      </c>
    </row>
    <row r="1532" spans="1:14">
      <c r="A1532" s="299">
        <v>1757</v>
      </c>
      <c r="B1532" s="300">
        <v>301</v>
      </c>
      <c r="C1532" s="301" t="s">
        <v>64</v>
      </c>
      <c r="D1532" s="302">
        <v>1110511957</v>
      </c>
      <c r="E1532" s="302">
        <v>1110511957</v>
      </c>
      <c r="F1532" s="301" t="s">
        <v>7543</v>
      </c>
      <c r="G1532" s="300" t="s">
        <v>3597</v>
      </c>
      <c r="H1532" s="308" t="s">
        <v>3598</v>
      </c>
      <c r="I1532" s="300" t="s">
        <v>74</v>
      </c>
      <c r="J1532" s="300" t="s">
        <v>3599</v>
      </c>
      <c r="K1532" s="300" t="s">
        <v>3600</v>
      </c>
      <c r="L1532" s="300" t="s">
        <v>433</v>
      </c>
      <c r="M1532" s="300" t="s">
        <v>4157</v>
      </c>
      <c r="N1532" s="304" t="s">
        <v>756</v>
      </c>
    </row>
    <row r="1533" spans="1:14">
      <c r="A1533" s="305">
        <v>1758</v>
      </c>
      <c r="B1533" s="16">
        <v>301</v>
      </c>
      <c r="C1533" s="17" t="s">
        <v>64</v>
      </c>
      <c r="D1533" s="306">
        <v>1149453838</v>
      </c>
      <c r="E1533" s="306">
        <v>1149453838</v>
      </c>
      <c r="F1533" s="17" t="s">
        <v>7550</v>
      </c>
      <c r="G1533" s="16" t="s">
        <v>3597</v>
      </c>
      <c r="H1533" s="35" t="s">
        <v>3598</v>
      </c>
      <c r="I1533" s="16" t="s">
        <v>74</v>
      </c>
      <c r="J1533" s="16" t="s">
        <v>3599</v>
      </c>
      <c r="K1533" s="16" t="s">
        <v>3600</v>
      </c>
      <c r="L1533" s="16" t="s">
        <v>1359</v>
      </c>
      <c r="M1533" s="16" t="s">
        <v>4146</v>
      </c>
      <c r="N1533" s="307" t="s">
        <v>1951</v>
      </c>
    </row>
    <row r="1534" spans="1:14">
      <c r="A1534" s="299">
        <v>1759</v>
      </c>
      <c r="B1534" s="300">
        <v>301</v>
      </c>
      <c r="C1534" s="301" t="s">
        <v>64</v>
      </c>
      <c r="D1534" s="302">
        <v>1149453853</v>
      </c>
      <c r="E1534" s="302">
        <v>1149453853</v>
      </c>
      <c r="F1534" s="301" t="s">
        <v>7554</v>
      </c>
      <c r="G1534" s="300" t="s">
        <v>3597</v>
      </c>
      <c r="H1534" s="308" t="s">
        <v>3598</v>
      </c>
      <c r="I1534" s="300" t="s">
        <v>74</v>
      </c>
      <c r="J1534" s="300" t="s">
        <v>3599</v>
      </c>
      <c r="K1534" s="300" t="s">
        <v>3600</v>
      </c>
      <c r="L1534" s="300" t="s">
        <v>1359</v>
      </c>
      <c r="M1534" s="300" t="s">
        <v>4146</v>
      </c>
      <c r="N1534" s="304" t="s">
        <v>1951</v>
      </c>
    </row>
    <row r="1535" spans="1:14">
      <c r="A1535" s="305">
        <v>1760</v>
      </c>
      <c r="B1535" s="16">
        <v>301</v>
      </c>
      <c r="C1535" s="17" t="s">
        <v>64</v>
      </c>
      <c r="D1535" s="306">
        <v>1151203815</v>
      </c>
      <c r="E1535" s="306">
        <v>1151203815</v>
      </c>
      <c r="F1535" s="17" t="s">
        <v>7557</v>
      </c>
      <c r="G1535" s="16" t="s">
        <v>3597</v>
      </c>
      <c r="H1535" s="35" t="s">
        <v>3598</v>
      </c>
      <c r="I1535" s="16" t="s">
        <v>74</v>
      </c>
      <c r="J1535" s="16" t="s">
        <v>3599</v>
      </c>
      <c r="K1535" s="16" t="s">
        <v>3600</v>
      </c>
      <c r="L1535" s="16" t="s">
        <v>433</v>
      </c>
      <c r="M1535" s="16" t="s">
        <v>7558</v>
      </c>
      <c r="N1535" s="307" t="s">
        <v>497</v>
      </c>
    </row>
    <row r="1536" spans="1:14">
      <c r="A1536" s="299">
        <v>1761</v>
      </c>
      <c r="B1536" s="300">
        <v>301</v>
      </c>
      <c r="C1536" s="301" t="s">
        <v>112</v>
      </c>
      <c r="D1536" s="302">
        <v>1151436981</v>
      </c>
      <c r="E1536" s="302">
        <v>1151436981</v>
      </c>
      <c r="F1536" s="301" t="s">
        <v>7561</v>
      </c>
      <c r="G1536" s="300" t="s">
        <v>3597</v>
      </c>
      <c r="H1536" s="308" t="s">
        <v>3598</v>
      </c>
      <c r="I1536" s="300" t="s">
        <v>74</v>
      </c>
      <c r="J1536" s="300" t="s">
        <v>3599</v>
      </c>
      <c r="K1536" s="300" t="s">
        <v>3600</v>
      </c>
      <c r="L1536" s="300" t="s">
        <v>339</v>
      </c>
      <c r="M1536" s="300" t="s">
        <v>4188</v>
      </c>
      <c r="N1536" s="304" t="s">
        <v>341</v>
      </c>
    </row>
    <row r="1537" spans="1:14">
      <c r="A1537" s="305">
        <v>1763</v>
      </c>
      <c r="B1537" s="16">
        <v>301</v>
      </c>
      <c r="C1537" s="17" t="s">
        <v>64</v>
      </c>
      <c r="D1537" s="306">
        <v>1151461964</v>
      </c>
      <c r="E1537" s="306">
        <v>1151461964</v>
      </c>
      <c r="F1537" s="17" t="s">
        <v>7568</v>
      </c>
      <c r="G1537" s="16" t="s">
        <v>3597</v>
      </c>
      <c r="H1537" s="35" t="s">
        <v>3598</v>
      </c>
      <c r="I1537" s="16" t="s">
        <v>74</v>
      </c>
      <c r="J1537" s="16" t="s">
        <v>3599</v>
      </c>
      <c r="K1537" s="16" t="s">
        <v>3600</v>
      </c>
      <c r="L1537" s="16" t="s">
        <v>421</v>
      </c>
      <c r="M1537" s="16" t="s">
        <v>3649</v>
      </c>
      <c r="N1537" s="307" t="s">
        <v>545</v>
      </c>
    </row>
    <row r="1538" spans="1:14">
      <c r="A1538" s="299">
        <v>1764</v>
      </c>
      <c r="B1538" s="300">
        <v>301</v>
      </c>
      <c r="C1538" s="301" t="s">
        <v>64</v>
      </c>
      <c r="D1538" s="302">
        <v>1151461967</v>
      </c>
      <c r="E1538" s="302">
        <v>1151461967</v>
      </c>
      <c r="F1538" s="301" t="s">
        <v>7571</v>
      </c>
      <c r="G1538" s="300" t="s">
        <v>3597</v>
      </c>
      <c r="H1538" s="308" t="s">
        <v>3598</v>
      </c>
      <c r="I1538" s="300" t="s">
        <v>74</v>
      </c>
      <c r="J1538" s="300" t="s">
        <v>3599</v>
      </c>
      <c r="K1538" s="300" t="s">
        <v>3600</v>
      </c>
      <c r="L1538" s="300" t="s">
        <v>421</v>
      </c>
      <c r="M1538" s="300" t="s">
        <v>3649</v>
      </c>
      <c r="N1538" s="304" t="s">
        <v>545</v>
      </c>
    </row>
    <row r="1539" spans="1:14">
      <c r="A1539" s="305">
        <v>1765</v>
      </c>
      <c r="B1539" s="16">
        <v>301</v>
      </c>
      <c r="C1539" s="17" t="s">
        <v>64</v>
      </c>
      <c r="D1539" s="306">
        <v>1151461968</v>
      </c>
      <c r="E1539" s="306">
        <v>1151461968</v>
      </c>
      <c r="F1539" s="17" t="s">
        <v>7574</v>
      </c>
      <c r="G1539" s="16" t="s">
        <v>3597</v>
      </c>
      <c r="H1539" s="35" t="s">
        <v>3598</v>
      </c>
      <c r="I1539" s="16" t="s">
        <v>74</v>
      </c>
      <c r="J1539" s="16" t="s">
        <v>3599</v>
      </c>
      <c r="K1539" s="16" t="s">
        <v>3600</v>
      </c>
      <c r="L1539" s="16" t="s">
        <v>421</v>
      </c>
      <c r="M1539" s="16" t="s">
        <v>4387</v>
      </c>
      <c r="N1539" s="307" t="s">
        <v>545</v>
      </c>
    </row>
    <row r="1540" spans="1:14">
      <c r="A1540" s="299">
        <v>1766</v>
      </c>
      <c r="B1540" s="300">
        <v>301</v>
      </c>
      <c r="C1540" s="301" t="s">
        <v>64</v>
      </c>
      <c r="D1540" s="302">
        <v>1151461969</v>
      </c>
      <c r="E1540" s="302">
        <v>1151461969</v>
      </c>
      <c r="F1540" s="301" t="s">
        <v>7578</v>
      </c>
      <c r="G1540" s="300" t="s">
        <v>3597</v>
      </c>
      <c r="H1540" s="308" t="s">
        <v>3598</v>
      </c>
      <c r="I1540" s="300" t="s">
        <v>74</v>
      </c>
      <c r="J1540" s="300" t="s">
        <v>3599</v>
      </c>
      <c r="K1540" s="300" t="s">
        <v>3600</v>
      </c>
      <c r="L1540" s="300" t="s">
        <v>421</v>
      </c>
      <c r="M1540" s="300" t="s">
        <v>3649</v>
      </c>
      <c r="N1540" s="304" t="s">
        <v>545</v>
      </c>
    </row>
    <row r="1541" spans="1:14">
      <c r="A1541" s="305">
        <v>1767</v>
      </c>
      <c r="B1541" s="16">
        <v>301</v>
      </c>
      <c r="C1541" s="17" t="s">
        <v>64</v>
      </c>
      <c r="D1541" s="306">
        <v>1116273522</v>
      </c>
      <c r="E1541" s="306">
        <v>1116273522</v>
      </c>
      <c r="F1541" s="17" t="s">
        <v>7583</v>
      </c>
      <c r="G1541" s="16" t="s">
        <v>3597</v>
      </c>
      <c r="H1541" s="35" t="s">
        <v>3598</v>
      </c>
      <c r="I1541" s="16" t="s">
        <v>74</v>
      </c>
      <c r="J1541" s="16" t="s">
        <v>3599</v>
      </c>
      <c r="K1541" s="16" t="s">
        <v>3600</v>
      </c>
      <c r="L1541" s="16" t="s">
        <v>463</v>
      </c>
      <c r="M1541" s="16" t="s">
        <v>464</v>
      </c>
      <c r="N1541" s="307" t="s">
        <v>465</v>
      </c>
    </row>
    <row r="1542" spans="1:14">
      <c r="A1542" s="299">
        <v>1768</v>
      </c>
      <c r="B1542" s="300">
        <v>301</v>
      </c>
      <c r="C1542" s="301" t="s">
        <v>112</v>
      </c>
      <c r="D1542" s="302">
        <v>1151461979</v>
      </c>
      <c r="E1542" s="302">
        <v>1151461979</v>
      </c>
      <c r="F1542" s="301" t="s">
        <v>7588</v>
      </c>
      <c r="G1542" s="300" t="s">
        <v>3597</v>
      </c>
      <c r="H1542" s="308" t="s">
        <v>3598</v>
      </c>
      <c r="I1542" s="300" t="s">
        <v>74</v>
      </c>
      <c r="J1542" s="300" t="s">
        <v>3599</v>
      </c>
      <c r="K1542" s="300" t="s">
        <v>3600</v>
      </c>
      <c r="L1542" s="300" t="s">
        <v>76</v>
      </c>
      <c r="M1542" s="300" t="s">
        <v>76</v>
      </c>
      <c r="N1542" s="304" t="s">
        <v>76</v>
      </c>
    </row>
    <row r="1543" spans="1:14">
      <c r="A1543" s="305">
        <v>1769</v>
      </c>
      <c r="B1543" s="16">
        <v>301</v>
      </c>
      <c r="C1543" s="17" t="s">
        <v>64</v>
      </c>
      <c r="D1543" s="306">
        <v>1151461981</v>
      </c>
      <c r="E1543" s="306">
        <v>1151461981</v>
      </c>
      <c r="F1543" s="17" t="s">
        <v>7594</v>
      </c>
      <c r="G1543" s="16" t="s">
        <v>3597</v>
      </c>
      <c r="H1543" s="35" t="s">
        <v>3598</v>
      </c>
      <c r="I1543" s="16" t="s">
        <v>74</v>
      </c>
      <c r="J1543" s="16" t="s">
        <v>3599</v>
      </c>
      <c r="K1543" s="16" t="s">
        <v>3600</v>
      </c>
      <c r="L1543" s="16" t="s">
        <v>421</v>
      </c>
      <c r="M1543" s="16" t="s">
        <v>4387</v>
      </c>
      <c r="N1543" s="307" t="s">
        <v>545</v>
      </c>
    </row>
    <row r="1544" spans="1:14">
      <c r="A1544" s="299">
        <v>1770</v>
      </c>
      <c r="B1544" s="300">
        <v>301</v>
      </c>
      <c r="C1544" s="301" t="s">
        <v>112</v>
      </c>
      <c r="D1544" s="302">
        <v>1151461984</v>
      </c>
      <c r="E1544" s="302">
        <v>1151461984</v>
      </c>
      <c r="F1544" s="301" t="s">
        <v>7597</v>
      </c>
      <c r="G1544" s="300" t="s">
        <v>3597</v>
      </c>
      <c r="H1544" s="308" t="s">
        <v>3598</v>
      </c>
      <c r="I1544" s="300" t="s">
        <v>74</v>
      </c>
      <c r="J1544" s="300" t="s">
        <v>3599</v>
      </c>
      <c r="K1544" s="300" t="s">
        <v>3600</v>
      </c>
      <c r="L1544" s="300" t="s">
        <v>421</v>
      </c>
      <c r="M1544" s="300" t="s">
        <v>3649</v>
      </c>
      <c r="N1544" s="304" t="s">
        <v>545</v>
      </c>
    </row>
    <row r="1545" spans="1:14">
      <c r="A1545" s="305">
        <v>1771</v>
      </c>
      <c r="B1545" s="16">
        <v>301</v>
      </c>
      <c r="C1545" s="17" t="s">
        <v>64</v>
      </c>
      <c r="D1545" s="306">
        <v>1151461985</v>
      </c>
      <c r="E1545" s="306">
        <v>1151461985</v>
      </c>
      <c r="F1545" s="17" t="s">
        <v>7600</v>
      </c>
      <c r="G1545" s="16" t="s">
        <v>3597</v>
      </c>
      <c r="H1545" s="35" t="s">
        <v>3598</v>
      </c>
      <c r="I1545" s="16" t="s">
        <v>74</v>
      </c>
      <c r="J1545" s="16" t="s">
        <v>3599</v>
      </c>
      <c r="K1545" s="16" t="s">
        <v>3600</v>
      </c>
      <c r="L1545" s="16" t="s">
        <v>421</v>
      </c>
      <c r="M1545" s="16" t="s">
        <v>3649</v>
      </c>
      <c r="N1545" s="307" t="s">
        <v>545</v>
      </c>
    </row>
    <row r="1546" spans="1:14">
      <c r="A1546" s="299">
        <v>1772</v>
      </c>
      <c r="B1546" s="300">
        <v>301</v>
      </c>
      <c r="C1546" s="301" t="s">
        <v>64</v>
      </c>
      <c r="D1546" s="302">
        <v>1151461986</v>
      </c>
      <c r="E1546" s="302">
        <v>1151461986</v>
      </c>
      <c r="F1546" s="301" t="s">
        <v>7603</v>
      </c>
      <c r="G1546" s="300" t="s">
        <v>3597</v>
      </c>
      <c r="H1546" s="308" t="s">
        <v>3598</v>
      </c>
      <c r="I1546" s="300" t="s">
        <v>74</v>
      </c>
      <c r="J1546" s="300" t="s">
        <v>3599</v>
      </c>
      <c r="K1546" s="300" t="s">
        <v>3600</v>
      </c>
      <c r="L1546" s="300" t="s">
        <v>421</v>
      </c>
      <c r="M1546" s="300" t="s">
        <v>4387</v>
      </c>
      <c r="N1546" s="304" t="s">
        <v>545</v>
      </c>
    </row>
    <row r="1547" spans="1:14">
      <c r="A1547" s="305">
        <v>1773</v>
      </c>
      <c r="B1547" s="16">
        <v>301</v>
      </c>
      <c r="C1547" s="17" t="s">
        <v>112</v>
      </c>
      <c r="D1547" s="306">
        <v>1148956798</v>
      </c>
      <c r="E1547" s="306">
        <v>1148956798</v>
      </c>
      <c r="F1547" s="17" t="s">
        <v>7607</v>
      </c>
      <c r="G1547" s="16" t="s">
        <v>3597</v>
      </c>
      <c r="H1547" s="35" t="s">
        <v>3598</v>
      </c>
      <c r="I1547" s="16" t="s">
        <v>74</v>
      </c>
      <c r="J1547" s="16" t="s">
        <v>3599</v>
      </c>
      <c r="K1547" s="16" t="s">
        <v>3600</v>
      </c>
      <c r="L1547" s="16" t="s">
        <v>421</v>
      </c>
      <c r="M1547" s="16" t="s">
        <v>2300</v>
      </c>
      <c r="N1547" s="307" t="s">
        <v>423</v>
      </c>
    </row>
    <row r="1548" spans="1:14">
      <c r="A1548" s="299">
        <v>1774</v>
      </c>
      <c r="B1548" s="300">
        <v>301</v>
      </c>
      <c r="C1548" s="301" t="s">
        <v>64</v>
      </c>
      <c r="D1548" s="302">
        <v>1151461999</v>
      </c>
      <c r="E1548" s="302">
        <v>1151461999</v>
      </c>
      <c r="F1548" s="301" t="s">
        <v>7613</v>
      </c>
      <c r="G1548" s="300" t="s">
        <v>3597</v>
      </c>
      <c r="H1548" s="308" t="s">
        <v>3598</v>
      </c>
      <c r="I1548" s="300" t="s">
        <v>74</v>
      </c>
      <c r="J1548" s="300" t="s">
        <v>3599</v>
      </c>
      <c r="K1548" s="300" t="s">
        <v>3600</v>
      </c>
      <c r="L1548" s="300" t="s">
        <v>421</v>
      </c>
      <c r="M1548" s="300" t="s">
        <v>581</v>
      </c>
      <c r="N1548" s="304" t="s">
        <v>582</v>
      </c>
    </row>
    <row r="1549" spans="1:14">
      <c r="A1549" s="305">
        <v>1775</v>
      </c>
      <c r="B1549" s="16">
        <v>301</v>
      </c>
      <c r="C1549" s="17" t="s">
        <v>112</v>
      </c>
      <c r="D1549" s="306">
        <v>1151462021</v>
      </c>
      <c r="E1549" s="306">
        <v>1151462021</v>
      </c>
      <c r="F1549" s="17" t="s">
        <v>7616</v>
      </c>
      <c r="G1549" s="16" t="s">
        <v>3597</v>
      </c>
      <c r="H1549" s="35" t="s">
        <v>3598</v>
      </c>
      <c r="I1549" s="16" t="s">
        <v>74</v>
      </c>
      <c r="J1549" s="16" t="s">
        <v>3599</v>
      </c>
      <c r="K1549" s="16" t="s">
        <v>3600</v>
      </c>
      <c r="L1549" s="16" t="s">
        <v>76</v>
      </c>
      <c r="M1549" s="16" t="s">
        <v>76</v>
      </c>
      <c r="N1549" s="307" t="s">
        <v>76</v>
      </c>
    </row>
    <row r="1550" spans="1:14">
      <c r="A1550" s="299">
        <v>1776</v>
      </c>
      <c r="B1550" s="300">
        <v>301</v>
      </c>
      <c r="C1550" s="301" t="s">
        <v>112</v>
      </c>
      <c r="D1550" s="302">
        <v>1037265630</v>
      </c>
      <c r="E1550" s="302">
        <v>1037265630</v>
      </c>
      <c r="F1550" s="301" t="s">
        <v>7620</v>
      </c>
      <c r="G1550" s="300" t="s">
        <v>3597</v>
      </c>
      <c r="H1550" s="308" t="s">
        <v>3598</v>
      </c>
      <c r="I1550" s="300" t="s">
        <v>74</v>
      </c>
      <c r="J1550" s="300" t="s">
        <v>3599</v>
      </c>
      <c r="K1550" s="300" t="s">
        <v>3600</v>
      </c>
      <c r="L1550" s="300" t="s">
        <v>339</v>
      </c>
      <c r="M1550" s="300" t="s">
        <v>340</v>
      </c>
      <c r="N1550" s="304" t="s">
        <v>341</v>
      </c>
    </row>
    <row r="1551" spans="1:14">
      <c r="A1551" s="305">
        <v>1777</v>
      </c>
      <c r="B1551" s="16">
        <v>301</v>
      </c>
      <c r="C1551" s="17" t="s">
        <v>64</v>
      </c>
      <c r="D1551" s="306">
        <v>79869197</v>
      </c>
      <c r="E1551" s="306">
        <v>79869197</v>
      </c>
      <c r="F1551" s="17" t="s">
        <v>7626</v>
      </c>
      <c r="G1551" s="16" t="s">
        <v>3597</v>
      </c>
      <c r="H1551" s="35" t="s">
        <v>3598</v>
      </c>
      <c r="I1551" s="16" t="s">
        <v>74</v>
      </c>
      <c r="J1551" s="16" t="s">
        <v>3599</v>
      </c>
      <c r="K1551" s="16" t="s">
        <v>3600</v>
      </c>
      <c r="L1551" s="16" t="s">
        <v>421</v>
      </c>
      <c r="M1551" s="16" t="s">
        <v>422</v>
      </c>
      <c r="N1551" s="307" t="s">
        <v>423</v>
      </c>
    </row>
    <row r="1552" spans="1:14">
      <c r="A1552" s="299">
        <v>1778</v>
      </c>
      <c r="B1552" s="300">
        <v>301</v>
      </c>
      <c r="C1552" s="301" t="s">
        <v>64</v>
      </c>
      <c r="D1552" s="302">
        <v>1151462065</v>
      </c>
      <c r="E1552" s="302">
        <v>1151462065</v>
      </c>
      <c r="F1552" s="301" t="s">
        <v>7631</v>
      </c>
      <c r="G1552" s="300" t="s">
        <v>3597</v>
      </c>
      <c r="H1552" s="308" t="s">
        <v>3598</v>
      </c>
      <c r="I1552" s="300" t="s">
        <v>74</v>
      </c>
      <c r="J1552" s="300" t="s">
        <v>3599</v>
      </c>
      <c r="K1552" s="300" t="s">
        <v>3600</v>
      </c>
      <c r="L1552" s="300" t="s">
        <v>421</v>
      </c>
      <c r="M1552" s="300" t="s">
        <v>3649</v>
      </c>
      <c r="N1552" s="304" t="s">
        <v>545</v>
      </c>
    </row>
    <row r="1553" spans="1:14">
      <c r="A1553" s="305">
        <v>1779</v>
      </c>
      <c r="B1553" s="16">
        <v>301</v>
      </c>
      <c r="C1553" s="17" t="s">
        <v>64</v>
      </c>
      <c r="D1553" s="306">
        <v>1151939604</v>
      </c>
      <c r="E1553" s="306">
        <v>1151939604</v>
      </c>
      <c r="F1553" s="17" t="s">
        <v>7635</v>
      </c>
      <c r="G1553" s="16" t="s">
        <v>3597</v>
      </c>
      <c r="H1553" s="35" t="s">
        <v>3598</v>
      </c>
      <c r="I1553" s="16" t="s">
        <v>74</v>
      </c>
      <c r="J1553" s="16" t="s">
        <v>3599</v>
      </c>
      <c r="K1553" s="16" t="s">
        <v>3600</v>
      </c>
      <c r="L1553" s="16" t="s">
        <v>463</v>
      </c>
      <c r="M1553" s="16" t="s">
        <v>5450</v>
      </c>
      <c r="N1553" s="307" t="s">
        <v>511</v>
      </c>
    </row>
    <row r="1554" spans="1:14">
      <c r="A1554" s="299">
        <v>1780</v>
      </c>
      <c r="B1554" s="300">
        <v>301</v>
      </c>
      <c r="C1554" s="301" t="s">
        <v>112</v>
      </c>
      <c r="D1554" s="302">
        <v>1007110913</v>
      </c>
      <c r="E1554" s="302">
        <v>1007110913</v>
      </c>
      <c r="F1554" s="301" t="s">
        <v>7638</v>
      </c>
      <c r="G1554" s="300" t="s">
        <v>3597</v>
      </c>
      <c r="H1554" s="308" t="s">
        <v>3598</v>
      </c>
      <c r="I1554" s="300" t="s">
        <v>74</v>
      </c>
      <c r="J1554" s="300" t="s">
        <v>3599</v>
      </c>
      <c r="K1554" s="300" t="s">
        <v>3600</v>
      </c>
      <c r="L1554" s="300" t="s">
        <v>339</v>
      </c>
      <c r="M1554" s="300" t="s">
        <v>340</v>
      </c>
      <c r="N1554" s="304" t="s">
        <v>341</v>
      </c>
    </row>
    <row r="1555" spans="1:14">
      <c r="A1555" s="305">
        <v>1781</v>
      </c>
      <c r="B1555" s="16">
        <v>301</v>
      </c>
      <c r="C1555" s="17" t="s">
        <v>112</v>
      </c>
      <c r="D1555" s="306">
        <v>1121839116</v>
      </c>
      <c r="E1555" s="306">
        <v>1121839116</v>
      </c>
      <c r="F1555" s="17" t="s">
        <v>7644</v>
      </c>
      <c r="G1555" s="16" t="s">
        <v>3597</v>
      </c>
      <c r="H1555" s="35" t="s">
        <v>3598</v>
      </c>
      <c r="I1555" s="16" t="s">
        <v>74</v>
      </c>
      <c r="J1555" s="16" t="s">
        <v>3599</v>
      </c>
      <c r="K1555" s="16" t="s">
        <v>3600</v>
      </c>
      <c r="L1555" s="16" t="s">
        <v>76</v>
      </c>
      <c r="M1555" s="16" t="s">
        <v>76</v>
      </c>
      <c r="N1555" s="307" t="s">
        <v>76</v>
      </c>
    </row>
    <row r="1556" spans="1:14">
      <c r="A1556" s="299">
        <v>1782</v>
      </c>
      <c r="B1556" s="300">
        <v>301</v>
      </c>
      <c r="C1556" s="301" t="s">
        <v>64</v>
      </c>
      <c r="D1556" s="302">
        <v>1192724144</v>
      </c>
      <c r="E1556" s="302">
        <v>1192724144</v>
      </c>
      <c r="F1556" s="301" t="s">
        <v>7650</v>
      </c>
      <c r="G1556" s="300" t="s">
        <v>3597</v>
      </c>
      <c r="H1556" s="308" t="s">
        <v>3598</v>
      </c>
      <c r="I1556" s="300" t="s">
        <v>74</v>
      </c>
      <c r="J1556" s="300" t="s">
        <v>3599</v>
      </c>
      <c r="K1556" s="300" t="s">
        <v>3600</v>
      </c>
      <c r="L1556" s="300" t="s">
        <v>463</v>
      </c>
      <c r="M1556" s="300" t="s">
        <v>464</v>
      </c>
      <c r="N1556" s="304" t="s">
        <v>465</v>
      </c>
    </row>
    <row r="1557" spans="1:14">
      <c r="A1557" s="305">
        <v>1783</v>
      </c>
      <c r="B1557" s="16">
        <v>301</v>
      </c>
      <c r="C1557" s="17" t="s">
        <v>112</v>
      </c>
      <c r="D1557" s="306">
        <v>1077862665</v>
      </c>
      <c r="E1557" s="306">
        <v>1077862665</v>
      </c>
      <c r="F1557" s="17" t="s">
        <v>7653</v>
      </c>
      <c r="G1557" s="16" t="s">
        <v>3597</v>
      </c>
      <c r="H1557" s="35" t="s">
        <v>3598</v>
      </c>
      <c r="I1557" s="16" t="s">
        <v>74</v>
      </c>
      <c r="J1557" s="16" t="s">
        <v>3599</v>
      </c>
      <c r="K1557" s="16" t="s">
        <v>3600</v>
      </c>
      <c r="L1557" s="16" t="s">
        <v>1359</v>
      </c>
      <c r="M1557" s="16" t="s">
        <v>1950</v>
      </c>
      <c r="N1557" s="307" t="s">
        <v>1951</v>
      </c>
    </row>
    <row r="1558" spans="1:14">
      <c r="A1558" s="299">
        <v>1784</v>
      </c>
      <c r="B1558" s="300">
        <v>301</v>
      </c>
      <c r="C1558" s="301" t="s">
        <v>64</v>
      </c>
      <c r="D1558" s="302">
        <v>1193085908</v>
      </c>
      <c r="E1558" s="302">
        <v>1193085908</v>
      </c>
      <c r="F1558" s="301" t="s">
        <v>7656</v>
      </c>
      <c r="G1558" s="300" t="s">
        <v>3597</v>
      </c>
      <c r="H1558" s="308" t="s">
        <v>3598</v>
      </c>
      <c r="I1558" s="300" t="s">
        <v>74</v>
      </c>
      <c r="J1558" s="300" t="s">
        <v>3599</v>
      </c>
      <c r="K1558" s="300" t="s">
        <v>3600</v>
      </c>
      <c r="L1558" s="300" t="s">
        <v>433</v>
      </c>
      <c r="M1558" s="300" t="s">
        <v>434</v>
      </c>
      <c r="N1558" s="304" t="s">
        <v>435</v>
      </c>
    </row>
    <row r="1559" spans="1:14">
      <c r="A1559" s="305">
        <v>1785</v>
      </c>
      <c r="B1559" s="16">
        <v>301</v>
      </c>
      <c r="C1559" s="17" t="s">
        <v>112</v>
      </c>
      <c r="D1559" s="306">
        <v>1193096624</v>
      </c>
      <c r="E1559" s="306">
        <v>1193096624</v>
      </c>
      <c r="F1559" s="17" t="s">
        <v>7660</v>
      </c>
      <c r="G1559" s="16" t="s">
        <v>3597</v>
      </c>
      <c r="H1559" s="35" t="s">
        <v>3598</v>
      </c>
      <c r="I1559" s="16" t="s">
        <v>74</v>
      </c>
      <c r="J1559" s="16" t="s">
        <v>3599</v>
      </c>
      <c r="K1559" s="16" t="s">
        <v>3600</v>
      </c>
      <c r="L1559" s="16" t="s">
        <v>339</v>
      </c>
      <c r="M1559" s="16" t="s">
        <v>3825</v>
      </c>
      <c r="N1559" s="307" t="s">
        <v>341</v>
      </c>
    </row>
    <row r="1560" spans="1:14">
      <c r="A1560" s="299">
        <v>1786</v>
      </c>
      <c r="B1560" s="300">
        <v>301</v>
      </c>
      <c r="C1560" s="301" t="s">
        <v>64</v>
      </c>
      <c r="D1560" s="302">
        <v>1193140638</v>
      </c>
      <c r="E1560" s="302">
        <v>1193140638</v>
      </c>
      <c r="F1560" s="301" t="s">
        <v>7663</v>
      </c>
      <c r="G1560" s="300" t="s">
        <v>3597</v>
      </c>
      <c r="H1560" s="308" t="s">
        <v>3598</v>
      </c>
      <c r="I1560" s="300" t="s">
        <v>74</v>
      </c>
      <c r="J1560" s="300" t="s">
        <v>3599</v>
      </c>
      <c r="K1560" s="300" t="s">
        <v>3600</v>
      </c>
      <c r="L1560" s="300" t="s">
        <v>339</v>
      </c>
      <c r="M1560" s="300" t="s">
        <v>3825</v>
      </c>
      <c r="N1560" s="304" t="s">
        <v>341</v>
      </c>
    </row>
    <row r="1561" spans="1:14">
      <c r="A1561" s="305">
        <v>1787</v>
      </c>
      <c r="B1561" s="16">
        <v>301</v>
      </c>
      <c r="C1561" s="17" t="s">
        <v>64</v>
      </c>
      <c r="D1561" s="306">
        <v>1193150544</v>
      </c>
      <c r="E1561" s="306">
        <v>1193150544</v>
      </c>
      <c r="F1561" s="17" t="s">
        <v>7667</v>
      </c>
      <c r="G1561" s="16" t="s">
        <v>3597</v>
      </c>
      <c r="H1561" s="35" t="s">
        <v>3598</v>
      </c>
      <c r="I1561" s="16" t="s">
        <v>74</v>
      </c>
      <c r="J1561" s="16" t="s">
        <v>3599</v>
      </c>
      <c r="K1561" s="16" t="s">
        <v>3600</v>
      </c>
      <c r="L1561" s="16" t="s">
        <v>478</v>
      </c>
      <c r="M1561" s="16" t="s">
        <v>3976</v>
      </c>
      <c r="N1561" s="307" t="s">
        <v>480</v>
      </c>
    </row>
    <row r="1562" spans="1:14">
      <c r="A1562" s="299">
        <v>1788</v>
      </c>
      <c r="B1562" s="300">
        <v>301</v>
      </c>
      <c r="C1562" s="301" t="s">
        <v>64</v>
      </c>
      <c r="D1562" s="302">
        <v>1193247422</v>
      </c>
      <c r="E1562" s="302">
        <v>1193247422</v>
      </c>
      <c r="F1562" s="301" t="s">
        <v>7670</v>
      </c>
      <c r="G1562" s="300" t="s">
        <v>3597</v>
      </c>
      <c r="H1562" s="308" t="s">
        <v>3598</v>
      </c>
      <c r="I1562" s="300" t="s">
        <v>74</v>
      </c>
      <c r="J1562" s="300" t="s">
        <v>3599</v>
      </c>
      <c r="K1562" s="300" t="s">
        <v>3600</v>
      </c>
      <c r="L1562" s="300" t="s">
        <v>463</v>
      </c>
      <c r="M1562" s="300" t="s">
        <v>464</v>
      </c>
      <c r="N1562" s="304" t="s">
        <v>465</v>
      </c>
    </row>
    <row r="1563" spans="1:14">
      <c r="A1563" s="305">
        <v>1789</v>
      </c>
      <c r="B1563" s="16">
        <v>301</v>
      </c>
      <c r="C1563" s="17" t="s">
        <v>112</v>
      </c>
      <c r="D1563" s="306">
        <v>1037656175</v>
      </c>
      <c r="E1563" s="306">
        <v>1037656175</v>
      </c>
      <c r="F1563" s="17" t="s">
        <v>7673</v>
      </c>
      <c r="G1563" s="16" t="s">
        <v>3597</v>
      </c>
      <c r="H1563" s="35" t="s">
        <v>3598</v>
      </c>
      <c r="I1563" s="16" t="s">
        <v>74</v>
      </c>
      <c r="J1563" s="16" t="s">
        <v>3599</v>
      </c>
      <c r="K1563" s="16" t="s">
        <v>3600</v>
      </c>
      <c r="L1563" s="16" t="s">
        <v>339</v>
      </c>
      <c r="M1563" s="16" t="s">
        <v>340</v>
      </c>
      <c r="N1563" s="307" t="s">
        <v>341</v>
      </c>
    </row>
    <row r="1564" spans="1:14">
      <c r="A1564" s="299">
        <v>1790</v>
      </c>
      <c r="B1564" s="300">
        <v>301</v>
      </c>
      <c r="C1564" s="301" t="s">
        <v>64</v>
      </c>
      <c r="D1564" s="302">
        <v>1193389596</v>
      </c>
      <c r="E1564" s="302">
        <v>1193389596</v>
      </c>
      <c r="F1564" s="301" t="s">
        <v>7678</v>
      </c>
      <c r="G1564" s="300" t="s">
        <v>3597</v>
      </c>
      <c r="H1564" s="308" t="s">
        <v>3598</v>
      </c>
      <c r="I1564" s="300" t="s">
        <v>74</v>
      </c>
      <c r="J1564" s="300" t="s">
        <v>3599</v>
      </c>
      <c r="K1564" s="300" t="s">
        <v>3600</v>
      </c>
      <c r="L1564" s="300" t="s">
        <v>463</v>
      </c>
      <c r="M1564" s="300" t="s">
        <v>464</v>
      </c>
      <c r="N1564" s="304" t="s">
        <v>465</v>
      </c>
    </row>
    <row r="1565" spans="1:14">
      <c r="A1565" s="305">
        <v>1792</v>
      </c>
      <c r="B1565" s="16">
        <v>301</v>
      </c>
      <c r="C1565" s="17" t="s">
        <v>64</v>
      </c>
      <c r="D1565" s="306">
        <v>1193530573</v>
      </c>
      <c r="E1565" s="306">
        <v>1193530573</v>
      </c>
      <c r="F1565" s="17" t="s">
        <v>7684</v>
      </c>
      <c r="G1565" s="16" t="s">
        <v>3597</v>
      </c>
      <c r="H1565" s="35" t="s">
        <v>3598</v>
      </c>
      <c r="I1565" s="16" t="s">
        <v>74</v>
      </c>
      <c r="J1565" s="16" t="s">
        <v>3599</v>
      </c>
      <c r="K1565" s="16" t="s">
        <v>3600</v>
      </c>
      <c r="L1565" s="16" t="s">
        <v>339</v>
      </c>
      <c r="M1565" s="16" t="s">
        <v>3947</v>
      </c>
      <c r="N1565" s="307" t="s">
        <v>3948</v>
      </c>
    </row>
    <row r="1566" spans="1:14">
      <c r="A1566" s="299">
        <v>1793</v>
      </c>
      <c r="B1566" s="300">
        <v>301</v>
      </c>
      <c r="C1566" s="301" t="s">
        <v>112</v>
      </c>
      <c r="D1566" s="302">
        <v>1194430574</v>
      </c>
      <c r="E1566" s="302">
        <v>1194430574</v>
      </c>
      <c r="F1566" s="301" t="s">
        <v>7687</v>
      </c>
      <c r="G1566" s="300" t="s">
        <v>3597</v>
      </c>
      <c r="H1566" s="308" t="s">
        <v>3598</v>
      </c>
      <c r="I1566" s="300" t="s">
        <v>74</v>
      </c>
      <c r="J1566" s="300" t="s">
        <v>3599</v>
      </c>
      <c r="K1566" s="300" t="s">
        <v>3600</v>
      </c>
      <c r="L1566" s="300" t="s">
        <v>339</v>
      </c>
      <c r="M1566" s="300" t="s">
        <v>340</v>
      </c>
      <c r="N1566" s="304" t="s">
        <v>341</v>
      </c>
    </row>
    <row r="1567" spans="1:14">
      <c r="A1567" s="305">
        <v>1794</v>
      </c>
      <c r="B1567" s="16">
        <v>301</v>
      </c>
      <c r="C1567" s="17" t="s">
        <v>112</v>
      </c>
      <c r="D1567" s="306">
        <v>1214213235</v>
      </c>
      <c r="E1567" s="306">
        <v>1214213235</v>
      </c>
      <c r="F1567" s="17" t="s">
        <v>7691</v>
      </c>
      <c r="G1567" s="16" t="s">
        <v>3597</v>
      </c>
      <c r="H1567" s="35" t="s">
        <v>3598</v>
      </c>
      <c r="I1567" s="16" t="s">
        <v>74</v>
      </c>
      <c r="J1567" s="16" t="s">
        <v>3599</v>
      </c>
      <c r="K1567" s="16" t="s">
        <v>3600</v>
      </c>
      <c r="L1567" s="16" t="s">
        <v>76</v>
      </c>
      <c r="M1567" s="16" t="s">
        <v>76</v>
      </c>
      <c r="N1567" s="307" t="s">
        <v>76</v>
      </c>
    </row>
    <row r="1568" spans="1:14">
      <c r="A1568" s="299">
        <v>1795</v>
      </c>
      <c r="B1568" s="300">
        <v>301</v>
      </c>
      <c r="C1568" s="301" t="s">
        <v>64</v>
      </c>
      <c r="D1568" s="302">
        <v>1214213571</v>
      </c>
      <c r="E1568" s="302">
        <v>1214213571</v>
      </c>
      <c r="F1568" s="301" t="s">
        <v>7695</v>
      </c>
      <c r="G1568" s="300" t="s">
        <v>3597</v>
      </c>
      <c r="H1568" s="308" t="s">
        <v>3598</v>
      </c>
      <c r="I1568" s="300" t="s">
        <v>74</v>
      </c>
      <c r="J1568" s="300" t="s">
        <v>3599</v>
      </c>
      <c r="K1568" s="300" t="s">
        <v>3600</v>
      </c>
      <c r="L1568" s="300" t="s">
        <v>463</v>
      </c>
      <c r="M1568" s="300" t="s">
        <v>464</v>
      </c>
      <c r="N1568" s="304" t="s">
        <v>465</v>
      </c>
    </row>
    <row r="1569" spans="1:14">
      <c r="A1569" s="305">
        <v>1796</v>
      </c>
      <c r="B1569" s="16">
        <v>301</v>
      </c>
      <c r="C1569" s="17" t="s">
        <v>64</v>
      </c>
      <c r="D1569" s="306">
        <v>1214213587</v>
      </c>
      <c r="E1569" s="306">
        <v>1214213587</v>
      </c>
      <c r="F1569" s="17" t="s">
        <v>7699</v>
      </c>
      <c r="G1569" s="16" t="s">
        <v>3597</v>
      </c>
      <c r="H1569" s="35" t="s">
        <v>3598</v>
      </c>
      <c r="I1569" s="16" t="s">
        <v>74</v>
      </c>
      <c r="J1569" s="16" t="s">
        <v>3599</v>
      </c>
      <c r="K1569" s="16" t="s">
        <v>3600</v>
      </c>
      <c r="L1569" s="16" t="s">
        <v>463</v>
      </c>
      <c r="M1569" s="16" t="s">
        <v>3709</v>
      </c>
      <c r="N1569" s="307" t="s">
        <v>465</v>
      </c>
    </row>
    <row r="1570" spans="1:14">
      <c r="A1570" s="299">
        <v>1797</v>
      </c>
      <c r="B1570" s="300">
        <v>301</v>
      </c>
      <c r="C1570" s="301" t="s">
        <v>64</v>
      </c>
      <c r="D1570" s="302">
        <v>5973476</v>
      </c>
      <c r="E1570" s="302">
        <v>5973476</v>
      </c>
      <c r="F1570" s="301" t="s">
        <v>7701</v>
      </c>
      <c r="G1570" s="300" t="s">
        <v>3597</v>
      </c>
      <c r="H1570" s="308" t="s">
        <v>3598</v>
      </c>
      <c r="I1570" s="300" t="s">
        <v>74</v>
      </c>
      <c r="J1570" s="300" t="s">
        <v>3599</v>
      </c>
      <c r="K1570" s="300" t="s">
        <v>3600</v>
      </c>
      <c r="L1570" s="300" t="s">
        <v>1359</v>
      </c>
      <c r="M1570" s="300" t="s">
        <v>6047</v>
      </c>
      <c r="N1570" s="304" t="s">
        <v>1951</v>
      </c>
    </row>
    <row r="1571" spans="1:14">
      <c r="A1571" s="305">
        <v>1798</v>
      </c>
      <c r="B1571" s="16">
        <v>301</v>
      </c>
      <c r="C1571" s="17" t="s">
        <v>64</v>
      </c>
      <c r="D1571" s="306">
        <v>1214464504</v>
      </c>
      <c r="E1571" s="306">
        <v>1214464504</v>
      </c>
      <c r="F1571" s="17" t="s">
        <v>7706</v>
      </c>
      <c r="G1571" s="16" t="s">
        <v>3597</v>
      </c>
      <c r="H1571" s="35" t="s">
        <v>3598</v>
      </c>
      <c r="I1571" s="16" t="s">
        <v>74</v>
      </c>
      <c r="J1571" s="16" t="s">
        <v>3599</v>
      </c>
      <c r="K1571" s="16" t="s">
        <v>3600</v>
      </c>
      <c r="L1571" s="16" t="s">
        <v>76</v>
      </c>
      <c r="M1571" s="16" t="s">
        <v>76</v>
      </c>
      <c r="N1571" s="307" t="s">
        <v>76</v>
      </c>
    </row>
    <row r="1572" spans="1:14">
      <c r="A1572" s="299">
        <v>1799</v>
      </c>
      <c r="B1572" s="300">
        <v>301</v>
      </c>
      <c r="C1572" s="301" t="s">
        <v>64</v>
      </c>
      <c r="D1572" s="302">
        <v>1214464513</v>
      </c>
      <c r="E1572" s="302">
        <v>1214464513</v>
      </c>
      <c r="F1572" s="301" t="s">
        <v>7709</v>
      </c>
      <c r="G1572" s="300" t="s">
        <v>3597</v>
      </c>
      <c r="H1572" s="308" t="s">
        <v>3598</v>
      </c>
      <c r="I1572" s="300" t="s">
        <v>74</v>
      </c>
      <c r="J1572" s="300" t="s">
        <v>3599</v>
      </c>
      <c r="K1572" s="300" t="s">
        <v>3600</v>
      </c>
      <c r="L1572" s="300" t="s">
        <v>671</v>
      </c>
      <c r="M1572" s="300" t="s">
        <v>691</v>
      </c>
      <c r="N1572" s="304" t="s">
        <v>692</v>
      </c>
    </row>
    <row r="1573" spans="1:14">
      <c r="A1573" s="305">
        <v>1800</v>
      </c>
      <c r="B1573" s="16">
        <v>301</v>
      </c>
      <c r="C1573" s="17" t="s">
        <v>112</v>
      </c>
      <c r="D1573" s="306">
        <v>1214464787</v>
      </c>
      <c r="E1573" s="306">
        <v>1214464787</v>
      </c>
      <c r="F1573" s="17" t="s">
        <v>7713</v>
      </c>
      <c r="G1573" s="16" t="s">
        <v>3597</v>
      </c>
      <c r="H1573" s="35" t="s">
        <v>3598</v>
      </c>
      <c r="I1573" s="16" t="s">
        <v>74</v>
      </c>
      <c r="J1573" s="16" t="s">
        <v>3599</v>
      </c>
      <c r="K1573" s="16" t="s">
        <v>3600</v>
      </c>
      <c r="L1573" s="16" t="s">
        <v>671</v>
      </c>
      <c r="M1573" s="16" t="s">
        <v>3816</v>
      </c>
      <c r="N1573" s="307" t="s">
        <v>3817</v>
      </c>
    </row>
    <row r="1574" spans="1:14">
      <c r="A1574" s="299">
        <v>1801</v>
      </c>
      <c r="B1574" s="300">
        <v>301</v>
      </c>
      <c r="C1574" s="301" t="s">
        <v>64</v>
      </c>
      <c r="D1574" s="302">
        <v>1214464593</v>
      </c>
      <c r="E1574" s="302">
        <v>1214464593</v>
      </c>
      <c r="F1574" s="301" t="s">
        <v>7717</v>
      </c>
      <c r="G1574" s="300" t="s">
        <v>3597</v>
      </c>
      <c r="H1574" s="308" t="s">
        <v>3598</v>
      </c>
      <c r="I1574" s="300" t="s">
        <v>74</v>
      </c>
      <c r="J1574" s="300" t="s">
        <v>3599</v>
      </c>
      <c r="K1574" s="300" t="s">
        <v>3600</v>
      </c>
      <c r="L1574" s="300" t="s">
        <v>671</v>
      </c>
      <c r="M1574" s="300" t="s">
        <v>3816</v>
      </c>
      <c r="N1574" s="304" t="s">
        <v>3817</v>
      </c>
    </row>
    <row r="1575" spans="1:14">
      <c r="A1575" s="305">
        <v>1802</v>
      </c>
      <c r="B1575" s="16">
        <v>301</v>
      </c>
      <c r="C1575" s="17" t="s">
        <v>64</v>
      </c>
      <c r="D1575" s="306">
        <v>1124243524</v>
      </c>
      <c r="E1575" s="306">
        <v>1124243524</v>
      </c>
      <c r="F1575" s="17" t="s">
        <v>7721</v>
      </c>
      <c r="G1575" s="16" t="s">
        <v>3597</v>
      </c>
      <c r="H1575" s="35" t="s">
        <v>3598</v>
      </c>
      <c r="I1575" s="16" t="s">
        <v>74</v>
      </c>
      <c r="J1575" s="16" t="s">
        <v>3599</v>
      </c>
      <c r="K1575" s="16" t="s">
        <v>3600</v>
      </c>
      <c r="L1575" s="16" t="s">
        <v>671</v>
      </c>
      <c r="M1575" s="16" t="s">
        <v>691</v>
      </c>
      <c r="N1575" s="307" t="s">
        <v>692</v>
      </c>
    </row>
    <row r="1576" spans="1:14">
      <c r="A1576" s="299">
        <v>1803</v>
      </c>
      <c r="B1576" s="300">
        <v>301</v>
      </c>
      <c r="C1576" s="301" t="s">
        <v>64</v>
      </c>
      <c r="D1576" s="302">
        <v>1214464602</v>
      </c>
      <c r="E1576" s="302">
        <v>1214464602</v>
      </c>
      <c r="F1576" s="301" t="s">
        <v>7727</v>
      </c>
      <c r="G1576" s="300" t="s">
        <v>3597</v>
      </c>
      <c r="H1576" s="308" t="s">
        <v>3598</v>
      </c>
      <c r="I1576" s="300" t="s">
        <v>74</v>
      </c>
      <c r="J1576" s="300" t="s">
        <v>3599</v>
      </c>
      <c r="K1576" s="300" t="s">
        <v>3600</v>
      </c>
      <c r="L1576" s="300" t="s">
        <v>76</v>
      </c>
      <c r="M1576" s="300" t="s">
        <v>76</v>
      </c>
      <c r="N1576" s="304" t="s">
        <v>76</v>
      </c>
    </row>
    <row r="1577" spans="1:14">
      <c r="A1577" s="305">
        <v>1805</v>
      </c>
      <c r="B1577" s="16">
        <v>301</v>
      </c>
      <c r="C1577" s="17" t="s">
        <v>64</v>
      </c>
      <c r="D1577" s="306">
        <v>1214464632</v>
      </c>
      <c r="E1577" s="306">
        <v>1214464632</v>
      </c>
      <c r="F1577" s="17" t="s">
        <v>7730</v>
      </c>
      <c r="G1577" s="16" t="s">
        <v>3597</v>
      </c>
      <c r="H1577" s="35" t="s">
        <v>3598</v>
      </c>
      <c r="I1577" s="16" t="s">
        <v>74</v>
      </c>
      <c r="J1577" s="16" t="s">
        <v>3599</v>
      </c>
      <c r="K1577" s="16" t="s">
        <v>3600</v>
      </c>
      <c r="L1577" s="16" t="s">
        <v>433</v>
      </c>
      <c r="M1577" s="16" t="s">
        <v>496</v>
      </c>
      <c r="N1577" s="307" t="s">
        <v>497</v>
      </c>
    </row>
    <row r="1578" spans="1:14">
      <c r="A1578" s="299">
        <v>1806</v>
      </c>
      <c r="B1578" s="300">
        <v>301</v>
      </c>
      <c r="C1578" s="301" t="s">
        <v>64</v>
      </c>
      <c r="D1578" s="302">
        <v>1214464655</v>
      </c>
      <c r="E1578" s="302">
        <v>1214464655</v>
      </c>
      <c r="F1578" s="301" t="s">
        <v>7733</v>
      </c>
      <c r="G1578" s="300" t="s">
        <v>3597</v>
      </c>
      <c r="H1578" s="308" t="s">
        <v>3598</v>
      </c>
      <c r="I1578" s="300" t="s">
        <v>74</v>
      </c>
      <c r="J1578" s="300" t="s">
        <v>3599</v>
      </c>
      <c r="K1578" s="300" t="s">
        <v>3600</v>
      </c>
      <c r="L1578" s="300" t="s">
        <v>671</v>
      </c>
      <c r="M1578" s="300" t="s">
        <v>7734</v>
      </c>
      <c r="N1578" s="304" t="s">
        <v>3817</v>
      </c>
    </row>
    <row r="1579" spans="1:14">
      <c r="A1579" s="305">
        <v>1807</v>
      </c>
      <c r="B1579" s="16">
        <v>301</v>
      </c>
      <c r="C1579" s="17" t="s">
        <v>64</v>
      </c>
      <c r="D1579" s="306">
        <v>1214464668</v>
      </c>
      <c r="E1579" s="306">
        <v>1214464668</v>
      </c>
      <c r="F1579" s="17" t="s">
        <v>7737</v>
      </c>
      <c r="G1579" s="16" t="s">
        <v>3597</v>
      </c>
      <c r="H1579" s="35" t="s">
        <v>3598</v>
      </c>
      <c r="I1579" s="16" t="s">
        <v>74</v>
      </c>
      <c r="J1579" s="16" t="s">
        <v>3599</v>
      </c>
      <c r="K1579" s="16" t="s">
        <v>3600</v>
      </c>
      <c r="L1579" s="16" t="s">
        <v>671</v>
      </c>
      <c r="M1579" s="16" t="s">
        <v>3816</v>
      </c>
      <c r="N1579" s="307" t="s">
        <v>3817</v>
      </c>
    </row>
    <row r="1580" spans="1:14">
      <c r="A1580" s="299">
        <v>1808</v>
      </c>
      <c r="B1580" s="300">
        <v>301</v>
      </c>
      <c r="C1580" s="301" t="s">
        <v>64</v>
      </c>
      <c r="D1580" s="302">
        <v>1214464684</v>
      </c>
      <c r="E1580" s="302">
        <v>1214464684</v>
      </c>
      <c r="F1580" s="301" t="s">
        <v>7740</v>
      </c>
      <c r="G1580" s="300" t="s">
        <v>3597</v>
      </c>
      <c r="H1580" s="308" t="s">
        <v>3598</v>
      </c>
      <c r="I1580" s="300" t="s">
        <v>74</v>
      </c>
      <c r="J1580" s="300" t="s">
        <v>3599</v>
      </c>
      <c r="K1580" s="300" t="s">
        <v>3600</v>
      </c>
      <c r="L1580" s="300" t="s">
        <v>671</v>
      </c>
      <c r="M1580" s="300" t="s">
        <v>7741</v>
      </c>
      <c r="N1580" s="304" t="s">
        <v>3817</v>
      </c>
    </row>
    <row r="1581" spans="1:14">
      <c r="A1581" s="305">
        <v>1809</v>
      </c>
      <c r="B1581" s="16">
        <v>301</v>
      </c>
      <c r="C1581" s="17" t="s">
        <v>64</v>
      </c>
      <c r="D1581" s="306">
        <v>1214464690</v>
      </c>
      <c r="E1581" s="306">
        <v>1214464690</v>
      </c>
      <c r="F1581" s="17" t="s">
        <v>7744</v>
      </c>
      <c r="G1581" s="16" t="s">
        <v>3597</v>
      </c>
      <c r="H1581" s="35" t="s">
        <v>3598</v>
      </c>
      <c r="I1581" s="16" t="s">
        <v>74</v>
      </c>
      <c r="J1581" s="16" t="s">
        <v>3599</v>
      </c>
      <c r="K1581" s="16" t="s">
        <v>3600</v>
      </c>
      <c r="L1581" s="16" t="s">
        <v>671</v>
      </c>
      <c r="M1581" s="16" t="s">
        <v>7741</v>
      </c>
      <c r="N1581" s="307" t="s">
        <v>3817</v>
      </c>
    </row>
    <row r="1582" spans="1:14">
      <c r="A1582" s="299">
        <v>1810</v>
      </c>
      <c r="B1582" s="300">
        <v>301</v>
      </c>
      <c r="C1582" s="301" t="s">
        <v>64</v>
      </c>
      <c r="D1582" s="302">
        <v>1214464700</v>
      </c>
      <c r="E1582" s="302">
        <v>1214464700</v>
      </c>
      <c r="F1582" s="301" t="s">
        <v>7747</v>
      </c>
      <c r="G1582" s="300" t="s">
        <v>3597</v>
      </c>
      <c r="H1582" s="308" t="s">
        <v>3598</v>
      </c>
      <c r="I1582" s="300" t="s">
        <v>74</v>
      </c>
      <c r="J1582" s="300" t="s">
        <v>3599</v>
      </c>
      <c r="K1582" s="300" t="s">
        <v>3600</v>
      </c>
      <c r="L1582" s="300" t="s">
        <v>671</v>
      </c>
      <c r="M1582" s="300" t="s">
        <v>3816</v>
      </c>
      <c r="N1582" s="304" t="s">
        <v>3817</v>
      </c>
    </row>
    <row r="1583" spans="1:14">
      <c r="A1583" s="305">
        <v>1811</v>
      </c>
      <c r="B1583" s="16">
        <v>301</v>
      </c>
      <c r="C1583" s="17" t="s">
        <v>112</v>
      </c>
      <c r="D1583" s="306">
        <v>1214464710</v>
      </c>
      <c r="E1583" s="306">
        <v>1214464710</v>
      </c>
      <c r="F1583" s="17" t="s">
        <v>7750</v>
      </c>
      <c r="G1583" s="16" t="s">
        <v>3597</v>
      </c>
      <c r="H1583" s="35" t="s">
        <v>3598</v>
      </c>
      <c r="I1583" s="16" t="s">
        <v>74</v>
      </c>
      <c r="J1583" s="16" t="s">
        <v>3599</v>
      </c>
      <c r="K1583" s="16" t="s">
        <v>3600</v>
      </c>
      <c r="L1583" s="16" t="s">
        <v>76</v>
      </c>
      <c r="M1583" s="16" t="s">
        <v>76</v>
      </c>
      <c r="N1583" s="307" t="s">
        <v>76</v>
      </c>
    </row>
    <row r="1584" spans="1:14">
      <c r="A1584" s="299">
        <v>1812</v>
      </c>
      <c r="B1584" s="300">
        <v>301</v>
      </c>
      <c r="C1584" s="301" t="s">
        <v>64</v>
      </c>
      <c r="D1584" s="302">
        <v>1214464722</v>
      </c>
      <c r="E1584" s="302">
        <v>1214464722</v>
      </c>
      <c r="F1584" s="301" t="s">
        <v>7754</v>
      </c>
      <c r="G1584" s="300" t="s">
        <v>3597</v>
      </c>
      <c r="H1584" s="308" t="s">
        <v>3598</v>
      </c>
      <c r="I1584" s="300" t="s">
        <v>74</v>
      </c>
      <c r="J1584" s="300" t="s">
        <v>3599</v>
      </c>
      <c r="K1584" s="300" t="s">
        <v>3600</v>
      </c>
      <c r="L1584" s="300" t="s">
        <v>671</v>
      </c>
      <c r="M1584" s="300" t="s">
        <v>3816</v>
      </c>
      <c r="N1584" s="304" t="s">
        <v>3817</v>
      </c>
    </row>
    <row r="1585" spans="1:14">
      <c r="A1585" s="305">
        <v>1813</v>
      </c>
      <c r="B1585" s="16">
        <v>301</v>
      </c>
      <c r="C1585" s="17" t="s">
        <v>64</v>
      </c>
      <c r="D1585" s="306">
        <v>1214464726</v>
      </c>
      <c r="E1585" s="306">
        <v>1214464726</v>
      </c>
      <c r="F1585" s="17" t="s">
        <v>7758</v>
      </c>
      <c r="G1585" s="16" t="s">
        <v>3597</v>
      </c>
      <c r="H1585" s="35" t="s">
        <v>3598</v>
      </c>
      <c r="I1585" s="16" t="s">
        <v>74</v>
      </c>
      <c r="J1585" s="16" t="s">
        <v>3599</v>
      </c>
      <c r="K1585" s="16" t="s">
        <v>3600</v>
      </c>
      <c r="L1585" s="16" t="s">
        <v>478</v>
      </c>
      <c r="M1585" s="16" t="s">
        <v>479</v>
      </c>
      <c r="N1585" s="307" t="s">
        <v>480</v>
      </c>
    </row>
    <row r="1586" spans="1:14">
      <c r="A1586" s="299">
        <v>1814</v>
      </c>
      <c r="B1586" s="300">
        <v>301</v>
      </c>
      <c r="C1586" s="301" t="s">
        <v>64</v>
      </c>
      <c r="D1586" s="302">
        <v>1214464732</v>
      </c>
      <c r="E1586" s="302">
        <v>1214464732</v>
      </c>
      <c r="F1586" s="301" t="s">
        <v>7761</v>
      </c>
      <c r="G1586" s="300" t="s">
        <v>3597</v>
      </c>
      <c r="H1586" s="308" t="s">
        <v>3598</v>
      </c>
      <c r="I1586" s="300" t="s">
        <v>74</v>
      </c>
      <c r="J1586" s="300" t="s">
        <v>3599</v>
      </c>
      <c r="K1586" s="300" t="s">
        <v>3600</v>
      </c>
      <c r="L1586" s="300" t="s">
        <v>76</v>
      </c>
      <c r="M1586" s="300" t="s">
        <v>76</v>
      </c>
      <c r="N1586" s="304" t="s">
        <v>76</v>
      </c>
    </row>
    <row r="1587" spans="1:14">
      <c r="A1587" s="305">
        <v>1815</v>
      </c>
      <c r="B1587" s="16">
        <v>301</v>
      </c>
      <c r="C1587" s="17" t="s">
        <v>64</v>
      </c>
      <c r="D1587" s="306">
        <v>1214464735</v>
      </c>
      <c r="E1587" s="306">
        <v>1214464735</v>
      </c>
      <c r="F1587" s="17" t="s">
        <v>7764</v>
      </c>
      <c r="G1587" s="16" t="s">
        <v>3597</v>
      </c>
      <c r="H1587" s="35" t="s">
        <v>3598</v>
      </c>
      <c r="I1587" s="16" t="s">
        <v>74</v>
      </c>
      <c r="J1587" s="16" t="s">
        <v>3599</v>
      </c>
      <c r="K1587" s="16" t="s">
        <v>3600</v>
      </c>
      <c r="L1587" s="16" t="s">
        <v>671</v>
      </c>
      <c r="M1587" s="16" t="s">
        <v>3938</v>
      </c>
      <c r="N1587" s="307" t="s">
        <v>692</v>
      </c>
    </row>
    <row r="1588" spans="1:14">
      <c r="A1588" s="299">
        <v>1816</v>
      </c>
      <c r="B1588" s="300">
        <v>301</v>
      </c>
      <c r="C1588" s="301" t="s">
        <v>64</v>
      </c>
      <c r="D1588" s="302">
        <v>1214464738</v>
      </c>
      <c r="E1588" s="302">
        <v>1214464738</v>
      </c>
      <c r="F1588" s="301" t="s">
        <v>7768</v>
      </c>
      <c r="G1588" s="300" t="s">
        <v>3597</v>
      </c>
      <c r="H1588" s="308" t="s">
        <v>3598</v>
      </c>
      <c r="I1588" s="300" t="s">
        <v>74</v>
      </c>
      <c r="J1588" s="300" t="s">
        <v>3599</v>
      </c>
      <c r="K1588" s="300" t="s">
        <v>3600</v>
      </c>
      <c r="L1588" s="300" t="s">
        <v>76</v>
      </c>
      <c r="M1588" s="300" t="s">
        <v>76</v>
      </c>
      <c r="N1588" s="304" t="s">
        <v>76</v>
      </c>
    </row>
    <row r="1589" spans="1:14">
      <c r="A1589" s="305">
        <v>1817</v>
      </c>
      <c r="B1589" s="16">
        <v>301</v>
      </c>
      <c r="C1589" s="17" t="s">
        <v>64</v>
      </c>
      <c r="D1589" s="306">
        <v>1214464743</v>
      </c>
      <c r="E1589" s="306">
        <v>1214464743</v>
      </c>
      <c r="F1589" s="17" t="s">
        <v>7773</v>
      </c>
      <c r="G1589" s="16" t="s">
        <v>3597</v>
      </c>
      <c r="H1589" s="35" t="s">
        <v>3598</v>
      </c>
      <c r="I1589" s="16" t="s">
        <v>74</v>
      </c>
      <c r="J1589" s="16" t="s">
        <v>3599</v>
      </c>
      <c r="K1589" s="16" t="s">
        <v>3600</v>
      </c>
      <c r="L1589" s="16" t="s">
        <v>671</v>
      </c>
      <c r="M1589" s="16" t="s">
        <v>3816</v>
      </c>
      <c r="N1589" s="307" t="s">
        <v>3817</v>
      </c>
    </row>
    <row r="1590" spans="1:14">
      <c r="A1590" s="299">
        <v>1818</v>
      </c>
      <c r="B1590" s="300">
        <v>301</v>
      </c>
      <c r="C1590" s="301" t="s">
        <v>64</v>
      </c>
      <c r="D1590" s="302">
        <v>1214464744</v>
      </c>
      <c r="E1590" s="302">
        <v>1214464744</v>
      </c>
      <c r="F1590" s="301" t="s">
        <v>7776</v>
      </c>
      <c r="G1590" s="300" t="s">
        <v>3597</v>
      </c>
      <c r="H1590" s="308" t="s">
        <v>3598</v>
      </c>
      <c r="I1590" s="300" t="s">
        <v>74</v>
      </c>
      <c r="J1590" s="300" t="s">
        <v>3599</v>
      </c>
      <c r="K1590" s="300" t="s">
        <v>3600</v>
      </c>
      <c r="L1590" s="300" t="s">
        <v>671</v>
      </c>
      <c r="M1590" s="300" t="s">
        <v>3816</v>
      </c>
      <c r="N1590" s="304" t="s">
        <v>3817</v>
      </c>
    </row>
    <row r="1591" spans="1:14">
      <c r="A1591" s="305">
        <v>1819</v>
      </c>
      <c r="B1591" s="16">
        <v>301</v>
      </c>
      <c r="C1591" s="17" t="s">
        <v>112</v>
      </c>
      <c r="D1591" s="306">
        <v>1214464746</v>
      </c>
      <c r="E1591" s="306">
        <v>1214464746</v>
      </c>
      <c r="F1591" s="17" t="s">
        <v>7779</v>
      </c>
      <c r="G1591" s="16" t="s">
        <v>3597</v>
      </c>
      <c r="H1591" s="35" t="s">
        <v>3598</v>
      </c>
      <c r="I1591" s="16" t="s">
        <v>74</v>
      </c>
      <c r="J1591" s="16" t="s">
        <v>3599</v>
      </c>
      <c r="K1591" s="16" t="s">
        <v>3600</v>
      </c>
      <c r="L1591" s="16" t="s">
        <v>76</v>
      </c>
      <c r="M1591" s="16" t="s">
        <v>76</v>
      </c>
      <c r="N1591" s="307" t="s">
        <v>76</v>
      </c>
    </row>
    <row r="1592" spans="1:14">
      <c r="A1592" s="299">
        <v>1821</v>
      </c>
      <c r="B1592" s="300">
        <v>301</v>
      </c>
      <c r="C1592" s="301" t="s">
        <v>64</v>
      </c>
      <c r="D1592" s="302">
        <v>1214464805</v>
      </c>
      <c r="E1592" s="302">
        <v>1214464805</v>
      </c>
      <c r="F1592" s="301" t="s">
        <v>7789</v>
      </c>
      <c r="G1592" s="300" t="s">
        <v>3597</v>
      </c>
      <c r="H1592" s="308" t="s">
        <v>3598</v>
      </c>
      <c r="I1592" s="300" t="s">
        <v>74</v>
      </c>
      <c r="J1592" s="300" t="s">
        <v>3599</v>
      </c>
      <c r="K1592" s="300" t="s">
        <v>3600</v>
      </c>
      <c r="L1592" s="300" t="s">
        <v>76</v>
      </c>
      <c r="M1592" s="300" t="s">
        <v>76</v>
      </c>
      <c r="N1592" s="304" t="s">
        <v>76</v>
      </c>
    </row>
    <row r="1593" spans="1:14">
      <c r="A1593" s="305">
        <v>1823</v>
      </c>
      <c r="B1593" s="16">
        <v>301</v>
      </c>
      <c r="C1593" s="17" t="s">
        <v>112</v>
      </c>
      <c r="D1593" s="306">
        <v>1214464841</v>
      </c>
      <c r="E1593" s="306">
        <v>1214464841</v>
      </c>
      <c r="F1593" s="17" t="s">
        <v>7797</v>
      </c>
      <c r="G1593" s="16" t="s">
        <v>3597</v>
      </c>
      <c r="H1593" s="35" t="s">
        <v>3598</v>
      </c>
      <c r="I1593" s="16" t="s">
        <v>74</v>
      </c>
      <c r="J1593" s="16" t="s">
        <v>3599</v>
      </c>
      <c r="K1593" s="16" t="s">
        <v>3600</v>
      </c>
      <c r="L1593" s="16" t="s">
        <v>76</v>
      </c>
      <c r="M1593" s="16" t="s">
        <v>76</v>
      </c>
      <c r="N1593" s="307" t="s">
        <v>76</v>
      </c>
    </row>
    <row r="1594" spans="1:14">
      <c r="A1594" s="299">
        <v>1824</v>
      </c>
      <c r="B1594" s="300">
        <v>301</v>
      </c>
      <c r="C1594" s="301" t="s">
        <v>64</v>
      </c>
      <c r="D1594" s="302">
        <v>1214464856</v>
      </c>
      <c r="E1594" s="302">
        <v>1214464856</v>
      </c>
      <c r="F1594" s="301" t="s">
        <v>7802</v>
      </c>
      <c r="G1594" s="300" t="s">
        <v>3597</v>
      </c>
      <c r="H1594" s="308" t="s">
        <v>3598</v>
      </c>
      <c r="I1594" s="300" t="s">
        <v>74</v>
      </c>
      <c r="J1594" s="300" t="s">
        <v>3599</v>
      </c>
      <c r="K1594" s="300" t="s">
        <v>3600</v>
      </c>
      <c r="L1594" s="300" t="s">
        <v>76</v>
      </c>
      <c r="M1594" s="300" t="s">
        <v>76</v>
      </c>
      <c r="N1594" s="304" t="s">
        <v>76</v>
      </c>
    </row>
    <row r="1595" spans="1:14">
      <c r="A1595" s="305">
        <v>1825</v>
      </c>
      <c r="B1595" s="16">
        <v>301</v>
      </c>
      <c r="C1595" s="17" t="s">
        <v>112</v>
      </c>
      <c r="D1595" s="306">
        <v>1214464870</v>
      </c>
      <c r="E1595" s="306">
        <v>1214464870</v>
      </c>
      <c r="F1595" s="17" t="s">
        <v>7806</v>
      </c>
      <c r="G1595" s="16" t="s">
        <v>3597</v>
      </c>
      <c r="H1595" s="35" t="s">
        <v>3598</v>
      </c>
      <c r="I1595" s="16" t="s">
        <v>74</v>
      </c>
      <c r="J1595" s="16" t="s">
        <v>3599</v>
      </c>
      <c r="K1595" s="16" t="s">
        <v>3600</v>
      </c>
      <c r="L1595" s="16" t="s">
        <v>671</v>
      </c>
      <c r="M1595" s="16" t="s">
        <v>691</v>
      </c>
      <c r="N1595" s="307" t="s">
        <v>692</v>
      </c>
    </row>
    <row r="1596" spans="1:14" ht="22.5">
      <c r="A1596" s="299">
        <v>1826</v>
      </c>
      <c r="B1596" s="300">
        <v>301</v>
      </c>
      <c r="C1596" s="301" t="s">
        <v>64</v>
      </c>
      <c r="D1596" s="302">
        <v>1214464876</v>
      </c>
      <c r="E1596" s="302">
        <v>1214464876</v>
      </c>
      <c r="F1596" s="301" t="s">
        <v>7809</v>
      </c>
      <c r="G1596" s="300" t="s">
        <v>3597</v>
      </c>
      <c r="H1596" s="308" t="s">
        <v>3598</v>
      </c>
      <c r="I1596" s="300" t="s">
        <v>74</v>
      </c>
      <c r="J1596" s="300" t="s">
        <v>3599</v>
      </c>
      <c r="K1596" s="300" t="s">
        <v>3600</v>
      </c>
      <c r="L1596" s="300" t="s">
        <v>671</v>
      </c>
      <c r="M1596" s="309" t="s">
        <v>6445</v>
      </c>
      <c r="N1596" s="304" t="s">
        <v>692</v>
      </c>
    </row>
    <row r="1597" spans="1:14">
      <c r="A1597" s="305">
        <v>1827</v>
      </c>
      <c r="B1597" s="16">
        <v>301</v>
      </c>
      <c r="C1597" s="17" t="s">
        <v>64</v>
      </c>
      <c r="D1597" s="306">
        <v>1214464888</v>
      </c>
      <c r="E1597" s="306">
        <v>1214464888</v>
      </c>
      <c r="F1597" s="17" t="s">
        <v>7812</v>
      </c>
      <c r="G1597" s="16" t="s">
        <v>3597</v>
      </c>
      <c r="H1597" s="35" t="s">
        <v>3598</v>
      </c>
      <c r="I1597" s="16" t="s">
        <v>74</v>
      </c>
      <c r="J1597" s="16" t="s">
        <v>3599</v>
      </c>
      <c r="K1597" s="16" t="s">
        <v>3600</v>
      </c>
      <c r="L1597" s="16" t="s">
        <v>76</v>
      </c>
      <c r="M1597" s="16" t="s">
        <v>76</v>
      </c>
      <c r="N1597" s="307" t="s">
        <v>76</v>
      </c>
    </row>
    <row r="1598" spans="1:14">
      <c r="A1598" s="299">
        <v>1828</v>
      </c>
      <c r="B1598" s="300">
        <v>301</v>
      </c>
      <c r="C1598" s="301" t="s">
        <v>112</v>
      </c>
      <c r="D1598" s="302">
        <v>1214464889</v>
      </c>
      <c r="E1598" s="302">
        <v>1214464889</v>
      </c>
      <c r="F1598" s="301" t="s">
        <v>7815</v>
      </c>
      <c r="G1598" s="300" t="s">
        <v>3597</v>
      </c>
      <c r="H1598" s="308" t="s">
        <v>3598</v>
      </c>
      <c r="I1598" s="300" t="s">
        <v>74</v>
      </c>
      <c r="J1598" s="300" t="s">
        <v>3599</v>
      </c>
      <c r="K1598" s="300" t="s">
        <v>3600</v>
      </c>
      <c r="L1598" s="300" t="s">
        <v>478</v>
      </c>
      <c r="M1598" s="300" t="s">
        <v>4342</v>
      </c>
      <c r="N1598" s="304" t="s">
        <v>480</v>
      </c>
    </row>
    <row r="1599" spans="1:14">
      <c r="A1599" s="305">
        <v>1830</v>
      </c>
      <c r="B1599" s="16">
        <v>301</v>
      </c>
      <c r="C1599" s="17" t="s">
        <v>64</v>
      </c>
      <c r="D1599" s="306">
        <v>1214464893</v>
      </c>
      <c r="E1599" s="306">
        <v>1214464893</v>
      </c>
      <c r="F1599" s="17" t="s">
        <v>7818</v>
      </c>
      <c r="G1599" s="16" t="s">
        <v>3597</v>
      </c>
      <c r="H1599" s="35" t="s">
        <v>3598</v>
      </c>
      <c r="I1599" s="16" t="s">
        <v>74</v>
      </c>
      <c r="J1599" s="16" t="s">
        <v>3599</v>
      </c>
      <c r="K1599" s="16" t="s">
        <v>3600</v>
      </c>
      <c r="L1599" s="16" t="s">
        <v>671</v>
      </c>
      <c r="M1599" s="16" t="s">
        <v>691</v>
      </c>
      <c r="N1599" s="307" t="s">
        <v>692</v>
      </c>
    </row>
    <row r="1600" spans="1:14">
      <c r="A1600" s="299">
        <v>1831</v>
      </c>
      <c r="B1600" s="300">
        <v>301</v>
      </c>
      <c r="C1600" s="301" t="s">
        <v>112</v>
      </c>
      <c r="D1600" s="302">
        <v>1214464894</v>
      </c>
      <c r="E1600" s="302">
        <v>1214464894</v>
      </c>
      <c r="F1600" s="301" t="s">
        <v>7821</v>
      </c>
      <c r="G1600" s="300" t="s">
        <v>3597</v>
      </c>
      <c r="H1600" s="308" t="s">
        <v>3598</v>
      </c>
      <c r="I1600" s="300" t="s">
        <v>74</v>
      </c>
      <c r="J1600" s="300" t="s">
        <v>3599</v>
      </c>
      <c r="K1600" s="300" t="s">
        <v>3600</v>
      </c>
      <c r="L1600" s="300" t="s">
        <v>76</v>
      </c>
      <c r="M1600" s="300" t="s">
        <v>76</v>
      </c>
      <c r="N1600" s="304" t="s">
        <v>76</v>
      </c>
    </row>
    <row r="1601" spans="1:14" ht="22.5">
      <c r="A1601" s="305">
        <v>1832</v>
      </c>
      <c r="B1601" s="16">
        <v>301</v>
      </c>
      <c r="C1601" s="17" t="s">
        <v>64</v>
      </c>
      <c r="D1601" s="306">
        <v>1214464903</v>
      </c>
      <c r="E1601" s="306">
        <v>1214464903</v>
      </c>
      <c r="F1601" s="17" t="s">
        <v>7825</v>
      </c>
      <c r="G1601" s="16" t="s">
        <v>3597</v>
      </c>
      <c r="H1601" s="35" t="s">
        <v>3598</v>
      </c>
      <c r="I1601" s="16" t="s">
        <v>74</v>
      </c>
      <c r="J1601" s="16" t="s">
        <v>3599</v>
      </c>
      <c r="K1601" s="16" t="s">
        <v>3600</v>
      </c>
      <c r="L1601" s="16" t="s">
        <v>671</v>
      </c>
      <c r="M1601" s="33" t="s">
        <v>6445</v>
      </c>
      <c r="N1601" s="307" t="s">
        <v>692</v>
      </c>
    </row>
    <row r="1602" spans="1:14" ht="22.5">
      <c r="A1602" s="299">
        <v>1833</v>
      </c>
      <c r="B1602" s="300">
        <v>301</v>
      </c>
      <c r="C1602" s="301" t="s">
        <v>64</v>
      </c>
      <c r="D1602" s="302">
        <v>1214464911</v>
      </c>
      <c r="E1602" s="302">
        <v>1214464911</v>
      </c>
      <c r="F1602" s="301" t="s">
        <v>7828</v>
      </c>
      <c r="G1602" s="300" t="s">
        <v>3597</v>
      </c>
      <c r="H1602" s="308" t="s">
        <v>3598</v>
      </c>
      <c r="I1602" s="300" t="s">
        <v>74</v>
      </c>
      <c r="J1602" s="300" t="s">
        <v>3599</v>
      </c>
      <c r="K1602" s="300" t="s">
        <v>3600</v>
      </c>
      <c r="L1602" s="300" t="s">
        <v>671</v>
      </c>
      <c r="M1602" s="309" t="s">
        <v>6445</v>
      </c>
      <c r="N1602" s="304" t="s">
        <v>692</v>
      </c>
    </row>
    <row r="1603" spans="1:14" ht="22.5">
      <c r="A1603" s="305">
        <v>1835</v>
      </c>
      <c r="B1603" s="16">
        <v>301</v>
      </c>
      <c r="C1603" s="17" t="s">
        <v>64</v>
      </c>
      <c r="D1603" s="306">
        <v>1214464934</v>
      </c>
      <c r="E1603" s="306">
        <v>1214464934</v>
      </c>
      <c r="F1603" s="17" t="s">
        <v>7832</v>
      </c>
      <c r="G1603" s="16" t="s">
        <v>3597</v>
      </c>
      <c r="H1603" s="35" t="s">
        <v>3598</v>
      </c>
      <c r="I1603" s="16" t="s">
        <v>74</v>
      </c>
      <c r="J1603" s="16" t="s">
        <v>3599</v>
      </c>
      <c r="K1603" s="16" t="s">
        <v>3600</v>
      </c>
      <c r="L1603" s="16" t="s">
        <v>671</v>
      </c>
      <c r="M1603" s="33" t="s">
        <v>6445</v>
      </c>
      <c r="N1603" s="307" t="s">
        <v>692</v>
      </c>
    </row>
    <row r="1604" spans="1:14">
      <c r="A1604" s="299">
        <v>1836</v>
      </c>
      <c r="B1604" s="300">
        <v>301</v>
      </c>
      <c r="C1604" s="301" t="s">
        <v>64</v>
      </c>
      <c r="D1604" s="302">
        <v>1214464959</v>
      </c>
      <c r="E1604" s="302">
        <v>1214464959</v>
      </c>
      <c r="F1604" s="301" t="s">
        <v>7837</v>
      </c>
      <c r="G1604" s="300" t="s">
        <v>3597</v>
      </c>
      <c r="H1604" s="308" t="s">
        <v>3598</v>
      </c>
      <c r="I1604" s="300" t="s">
        <v>74</v>
      </c>
      <c r="J1604" s="300" t="s">
        <v>3599</v>
      </c>
      <c r="K1604" s="300" t="s">
        <v>3600</v>
      </c>
      <c r="L1604" s="300" t="s">
        <v>76</v>
      </c>
      <c r="M1604" s="300" t="s">
        <v>76</v>
      </c>
      <c r="N1604" s="304" t="s">
        <v>76</v>
      </c>
    </row>
    <row r="1605" spans="1:14">
      <c r="A1605" s="305">
        <v>1837</v>
      </c>
      <c r="B1605" s="16">
        <v>301</v>
      </c>
      <c r="C1605" s="17" t="s">
        <v>64</v>
      </c>
      <c r="D1605" s="306">
        <v>1218214502</v>
      </c>
      <c r="E1605" s="306">
        <v>1218214502</v>
      </c>
      <c r="F1605" s="17" t="s">
        <v>7841</v>
      </c>
      <c r="G1605" s="16" t="s">
        <v>3597</v>
      </c>
      <c r="H1605" s="35" t="s">
        <v>3598</v>
      </c>
      <c r="I1605" s="16" t="s">
        <v>74</v>
      </c>
      <c r="J1605" s="16" t="s">
        <v>3599</v>
      </c>
      <c r="K1605" s="16" t="s">
        <v>3600</v>
      </c>
      <c r="L1605" s="16" t="s">
        <v>463</v>
      </c>
      <c r="M1605" s="16" t="s">
        <v>3902</v>
      </c>
      <c r="N1605" s="307" t="s">
        <v>465</v>
      </c>
    </row>
    <row r="1606" spans="1:14">
      <c r="A1606" s="299">
        <v>1838</v>
      </c>
      <c r="B1606" s="300">
        <v>301</v>
      </c>
      <c r="C1606" s="301" t="s">
        <v>64</v>
      </c>
      <c r="D1606" s="302">
        <v>1236438100</v>
      </c>
      <c r="E1606" s="302">
        <v>1236438100</v>
      </c>
      <c r="F1606" s="301" t="s">
        <v>7844</v>
      </c>
      <c r="G1606" s="300" t="s">
        <v>3597</v>
      </c>
      <c r="H1606" s="308" t="s">
        <v>3598</v>
      </c>
      <c r="I1606" s="300" t="s">
        <v>74</v>
      </c>
      <c r="J1606" s="300" t="s">
        <v>3599</v>
      </c>
      <c r="K1606" s="300" t="s">
        <v>3600</v>
      </c>
      <c r="L1606" s="300" t="s">
        <v>339</v>
      </c>
      <c r="M1606" s="300" t="s">
        <v>7846</v>
      </c>
      <c r="N1606" s="304" t="s">
        <v>341</v>
      </c>
    </row>
    <row r="1607" spans="1:14">
      <c r="A1607" s="305">
        <v>1839</v>
      </c>
      <c r="B1607" s="16">
        <v>301</v>
      </c>
      <c r="C1607" s="17" t="s">
        <v>64</v>
      </c>
      <c r="D1607" s="306">
        <v>1236438102</v>
      </c>
      <c r="E1607" s="306">
        <v>1236438102</v>
      </c>
      <c r="F1607" s="17" t="s">
        <v>7851</v>
      </c>
      <c r="G1607" s="16" t="s">
        <v>3597</v>
      </c>
      <c r="H1607" s="35" t="s">
        <v>3598</v>
      </c>
      <c r="I1607" s="16" t="s">
        <v>74</v>
      </c>
      <c r="J1607" s="16" t="s">
        <v>3599</v>
      </c>
      <c r="K1607" s="16" t="s">
        <v>3600</v>
      </c>
      <c r="L1607" s="16" t="s">
        <v>339</v>
      </c>
      <c r="M1607" s="16" t="s">
        <v>340</v>
      </c>
      <c r="N1607" s="307" t="s">
        <v>341</v>
      </c>
    </row>
    <row r="1608" spans="1:14">
      <c r="A1608" s="299">
        <v>1840</v>
      </c>
      <c r="B1608" s="300">
        <v>301</v>
      </c>
      <c r="C1608" s="301" t="s">
        <v>64</v>
      </c>
      <c r="D1608" s="302">
        <v>1236438106</v>
      </c>
      <c r="E1608" s="302">
        <v>1236438106</v>
      </c>
      <c r="F1608" s="301" t="s">
        <v>7854</v>
      </c>
      <c r="G1608" s="300" t="s">
        <v>3597</v>
      </c>
      <c r="H1608" s="308" t="s">
        <v>3598</v>
      </c>
      <c r="I1608" s="300" t="s">
        <v>74</v>
      </c>
      <c r="J1608" s="300" t="s">
        <v>3599</v>
      </c>
      <c r="K1608" s="300" t="s">
        <v>3600</v>
      </c>
      <c r="L1608" s="300" t="s">
        <v>145</v>
      </c>
      <c r="M1608" s="300" t="s">
        <v>558</v>
      </c>
      <c r="N1608" s="304" t="s">
        <v>559</v>
      </c>
    </row>
    <row r="1609" spans="1:14">
      <c r="A1609" s="305">
        <v>1841</v>
      </c>
      <c r="B1609" s="16">
        <v>301</v>
      </c>
      <c r="C1609" s="17" t="s">
        <v>64</v>
      </c>
      <c r="D1609" s="306">
        <v>1236438113</v>
      </c>
      <c r="E1609" s="306">
        <v>1236438113</v>
      </c>
      <c r="F1609" s="17" t="s">
        <v>7858</v>
      </c>
      <c r="G1609" s="16" t="s">
        <v>3597</v>
      </c>
      <c r="H1609" s="35" t="s">
        <v>3598</v>
      </c>
      <c r="I1609" s="16" t="s">
        <v>74</v>
      </c>
      <c r="J1609" s="16" t="s">
        <v>3599</v>
      </c>
      <c r="K1609" s="16" t="s">
        <v>3600</v>
      </c>
      <c r="L1609" s="16" t="s">
        <v>145</v>
      </c>
      <c r="M1609" s="16" t="s">
        <v>1314</v>
      </c>
      <c r="N1609" s="307" t="s">
        <v>559</v>
      </c>
    </row>
    <row r="1610" spans="1:14">
      <c r="A1610" s="299">
        <v>1842</v>
      </c>
      <c r="B1610" s="300">
        <v>301</v>
      </c>
      <c r="C1610" s="301" t="s">
        <v>64</v>
      </c>
      <c r="D1610" s="302">
        <v>1236438123</v>
      </c>
      <c r="E1610" s="302">
        <v>1236438123</v>
      </c>
      <c r="F1610" s="301" t="s">
        <v>7862</v>
      </c>
      <c r="G1610" s="300" t="s">
        <v>3597</v>
      </c>
      <c r="H1610" s="308" t="s">
        <v>3598</v>
      </c>
      <c r="I1610" s="300" t="s">
        <v>74</v>
      </c>
      <c r="J1610" s="300" t="s">
        <v>3599</v>
      </c>
      <c r="K1610" s="300" t="s">
        <v>3600</v>
      </c>
      <c r="L1610" s="300" t="s">
        <v>76</v>
      </c>
      <c r="M1610" s="300" t="s">
        <v>3701</v>
      </c>
      <c r="N1610" s="304" t="s">
        <v>3702</v>
      </c>
    </row>
    <row r="1611" spans="1:14">
      <c r="A1611" s="305">
        <v>1843</v>
      </c>
      <c r="B1611" s="16">
        <v>301</v>
      </c>
      <c r="C1611" s="17" t="s">
        <v>64</v>
      </c>
      <c r="D1611" s="306">
        <v>1236438135</v>
      </c>
      <c r="E1611" s="306">
        <v>1236438135</v>
      </c>
      <c r="F1611" s="17" t="s">
        <v>7866</v>
      </c>
      <c r="G1611" s="16" t="s">
        <v>3597</v>
      </c>
      <c r="H1611" s="35" t="s">
        <v>3598</v>
      </c>
      <c r="I1611" s="16" t="s">
        <v>74</v>
      </c>
      <c r="J1611" s="16" t="s">
        <v>3599</v>
      </c>
      <c r="K1611" s="16" t="s">
        <v>3600</v>
      </c>
      <c r="L1611" s="16" t="s">
        <v>339</v>
      </c>
      <c r="M1611" s="16" t="s">
        <v>340</v>
      </c>
      <c r="N1611" s="307" t="s">
        <v>341</v>
      </c>
    </row>
    <row r="1612" spans="1:14">
      <c r="A1612" s="299">
        <v>1844</v>
      </c>
      <c r="B1612" s="300">
        <v>301</v>
      </c>
      <c r="C1612" s="301" t="s">
        <v>112</v>
      </c>
      <c r="D1612" s="302">
        <v>1236438141</v>
      </c>
      <c r="E1612" s="302">
        <v>1236438141</v>
      </c>
      <c r="F1612" s="301" t="s">
        <v>7871</v>
      </c>
      <c r="G1612" s="300" t="s">
        <v>3597</v>
      </c>
      <c r="H1612" s="308" t="s">
        <v>3598</v>
      </c>
      <c r="I1612" s="300" t="s">
        <v>74</v>
      </c>
      <c r="J1612" s="300" t="s">
        <v>3599</v>
      </c>
      <c r="K1612" s="300" t="s">
        <v>3600</v>
      </c>
      <c r="L1612" s="300" t="s">
        <v>1359</v>
      </c>
      <c r="M1612" s="300" t="s">
        <v>4352</v>
      </c>
      <c r="N1612" s="304" t="s">
        <v>1951</v>
      </c>
    </row>
    <row r="1613" spans="1:14">
      <c r="A1613" s="305">
        <v>1845</v>
      </c>
      <c r="B1613" s="16">
        <v>301</v>
      </c>
      <c r="C1613" s="17" t="s">
        <v>112</v>
      </c>
      <c r="D1613" s="306">
        <v>1236438146</v>
      </c>
      <c r="E1613" s="306">
        <v>1236438146</v>
      </c>
      <c r="F1613" s="17" t="s">
        <v>7874</v>
      </c>
      <c r="G1613" s="16" t="s">
        <v>3597</v>
      </c>
      <c r="H1613" s="35" t="s">
        <v>3598</v>
      </c>
      <c r="I1613" s="16" t="s">
        <v>74</v>
      </c>
      <c r="J1613" s="16" t="s">
        <v>3599</v>
      </c>
      <c r="K1613" s="16" t="s">
        <v>3600</v>
      </c>
      <c r="L1613" s="16" t="s">
        <v>339</v>
      </c>
      <c r="M1613" s="16" t="s">
        <v>340</v>
      </c>
      <c r="N1613" s="307" t="s">
        <v>341</v>
      </c>
    </row>
    <row r="1614" spans="1:14">
      <c r="A1614" s="299">
        <v>1846</v>
      </c>
      <c r="B1614" s="300">
        <v>301</v>
      </c>
      <c r="C1614" s="301" t="s">
        <v>64</v>
      </c>
      <c r="D1614" s="302">
        <v>1236438165</v>
      </c>
      <c r="E1614" s="302">
        <v>1236438165</v>
      </c>
      <c r="F1614" s="301" t="s">
        <v>7877</v>
      </c>
      <c r="G1614" s="300" t="s">
        <v>3597</v>
      </c>
      <c r="H1614" s="308" t="s">
        <v>3598</v>
      </c>
      <c r="I1614" s="300" t="s">
        <v>74</v>
      </c>
      <c r="J1614" s="300" t="s">
        <v>3599</v>
      </c>
      <c r="K1614" s="300" t="s">
        <v>3600</v>
      </c>
      <c r="L1614" s="300" t="s">
        <v>339</v>
      </c>
      <c r="M1614" s="300" t="s">
        <v>3877</v>
      </c>
      <c r="N1614" s="304" t="s">
        <v>341</v>
      </c>
    </row>
    <row r="1615" spans="1:14">
      <c r="A1615" s="305">
        <v>1847</v>
      </c>
      <c r="B1615" s="16">
        <v>301</v>
      </c>
      <c r="C1615" s="17" t="s">
        <v>64</v>
      </c>
      <c r="D1615" s="306">
        <v>1236438173</v>
      </c>
      <c r="E1615" s="306">
        <v>1236438173</v>
      </c>
      <c r="F1615" s="17" t="s">
        <v>7880</v>
      </c>
      <c r="G1615" s="16" t="s">
        <v>3597</v>
      </c>
      <c r="H1615" s="35" t="s">
        <v>3598</v>
      </c>
      <c r="I1615" s="16" t="s">
        <v>74</v>
      </c>
      <c r="J1615" s="16" t="s">
        <v>3599</v>
      </c>
      <c r="K1615" s="16" t="s">
        <v>3600</v>
      </c>
      <c r="L1615" s="16" t="s">
        <v>339</v>
      </c>
      <c r="M1615" s="16" t="s">
        <v>3877</v>
      </c>
      <c r="N1615" s="307" t="s">
        <v>341</v>
      </c>
    </row>
    <row r="1616" spans="1:14">
      <c r="A1616" s="299">
        <v>1848</v>
      </c>
      <c r="B1616" s="300">
        <v>301</v>
      </c>
      <c r="C1616" s="301" t="s">
        <v>112</v>
      </c>
      <c r="D1616" s="302">
        <v>1236438182</v>
      </c>
      <c r="E1616" s="302">
        <v>1236438182</v>
      </c>
      <c r="F1616" s="301" t="s">
        <v>7883</v>
      </c>
      <c r="G1616" s="300" t="s">
        <v>3597</v>
      </c>
      <c r="H1616" s="308" t="s">
        <v>3598</v>
      </c>
      <c r="I1616" s="300" t="s">
        <v>74</v>
      </c>
      <c r="J1616" s="300" t="s">
        <v>3599</v>
      </c>
      <c r="K1616" s="300" t="s">
        <v>3600</v>
      </c>
      <c r="L1616" s="300" t="s">
        <v>339</v>
      </c>
      <c r="M1616" s="300" t="s">
        <v>340</v>
      </c>
      <c r="N1616" s="304" t="s">
        <v>341</v>
      </c>
    </row>
    <row r="1617" spans="1:14">
      <c r="A1617" s="305">
        <v>1849</v>
      </c>
      <c r="B1617" s="16">
        <v>301</v>
      </c>
      <c r="C1617" s="17" t="s">
        <v>64</v>
      </c>
      <c r="D1617" s="306">
        <v>1236438186</v>
      </c>
      <c r="E1617" s="306">
        <v>1236438186</v>
      </c>
      <c r="F1617" s="17" t="s">
        <v>7888</v>
      </c>
      <c r="G1617" s="16" t="s">
        <v>3597</v>
      </c>
      <c r="H1617" s="35" t="s">
        <v>3598</v>
      </c>
      <c r="I1617" s="16" t="s">
        <v>74</v>
      </c>
      <c r="J1617" s="16" t="s">
        <v>3599</v>
      </c>
      <c r="K1617" s="16" t="s">
        <v>3600</v>
      </c>
      <c r="L1617" s="16" t="s">
        <v>339</v>
      </c>
      <c r="M1617" s="16" t="s">
        <v>4188</v>
      </c>
      <c r="N1617" s="307" t="s">
        <v>341</v>
      </c>
    </row>
    <row r="1618" spans="1:14">
      <c r="A1618" s="299">
        <v>1850</v>
      </c>
      <c r="B1618" s="300">
        <v>301</v>
      </c>
      <c r="C1618" s="301" t="s">
        <v>64</v>
      </c>
      <c r="D1618" s="302">
        <v>1236438189</v>
      </c>
      <c r="E1618" s="302">
        <v>1236438189</v>
      </c>
      <c r="F1618" s="301" t="s">
        <v>7891</v>
      </c>
      <c r="G1618" s="300" t="s">
        <v>3597</v>
      </c>
      <c r="H1618" s="308" t="s">
        <v>3598</v>
      </c>
      <c r="I1618" s="300" t="s">
        <v>74</v>
      </c>
      <c r="J1618" s="300" t="s">
        <v>3599</v>
      </c>
      <c r="K1618" s="300" t="s">
        <v>3600</v>
      </c>
      <c r="L1618" s="300" t="s">
        <v>339</v>
      </c>
      <c r="M1618" s="300" t="s">
        <v>4188</v>
      </c>
      <c r="N1618" s="304" t="s">
        <v>341</v>
      </c>
    </row>
    <row r="1619" spans="1:14">
      <c r="A1619" s="305">
        <v>1851</v>
      </c>
      <c r="B1619" s="16">
        <v>301</v>
      </c>
      <c r="C1619" s="17" t="s">
        <v>112</v>
      </c>
      <c r="D1619" s="306">
        <v>1236438210</v>
      </c>
      <c r="E1619" s="306">
        <v>1236438210</v>
      </c>
      <c r="F1619" s="17" t="s">
        <v>7894</v>
      </c>
      <c r="G1619" s="16" t="s">
        <v>3597</v>
      </c>
      <c r="H1619" s="35" t="s">
        <v>3598</v>
      </c>
      <c r="I1619" s="16" t="s">
        <v>74</v>
      </c>
      <c r="J1619" s="16" t="s">
        <v>3599</v>
      </c>
      <c r="K1619" s="16" t="s">
        <v>3600</v>
      </c>
      <c r="L1619" s="16" t="s">
        <v>339</v>
      </c>
      <c r="M1619" s="16" t="s">
        <v>4188</v>
      </c>
      <c r="N1619" s="307" t="s">
        <v>341</v>
      </c>
    </row>
    <row r="1620" spans="1:14">
      <c r="A1620" s="299">
        <v>1852</v>
      </c>
      <c r="B1620" s="300">
        <v>301</v>
      </c>
      <c r="C1620" s="301" t="s">
        <v>112</v>
      </c>
      <c r="D1620" s="302">
        <v>1236438211</v>
      </c>
      <c r="E1620" s="302">
        <v>1236438211</v>
      </c>
      <c r="F1620" s="301" t="s">
        <v>7898</v>
      </c>
      <c r="G1620" s="300" t="s">
        <v>3597</v>
      </c>
      <c r="H1620" s="308" t="s">
        <v>3598</v>
      </c>
      <c r="I1620" s="300" t="s">
        <v>74</v>
      </c>
      <c r="J1620" s="300" t="s">
        <v>3599</v>
      </c>
      <c r="K1620" s="300" t="s">
        <v>3600</v>
      </c>
      <c r="L1620" s="300" t="s">
        <v>339</v>
      </c>
      <c r="M1620" s="300" t="s">
        <v>340</v>
      </c>
      <c r="N1620" s="304" t="s">
        <v>341</v>
      </c>
    </row>
    <row r="1621" spans="1:14">
      <c r="A1621" s="305">
        <v>1853</v>
      </c>
      <c r="B1621" s="16">
        <v>301</v>
      </c>
      <c r="C1621" s="17" t="s">
        <v>64</v>
      </c>
      <c r="D1621" s="306">
        <v>1236438221</v>
      </c>
      <c r="E1621" s="306">
        <v>1236438221</v>
      </c>
      <c r="F1621" s="17" t="s">
        <v>7901</v>
      </c>
      <c r="G1621" s="16" t="s">
        <v>3597</v>
      </c>
      <c r="H1621" s="35" t="s">
        <v>3598</v>
      </c>
      <c r="I1621" s="16" t="s">
        <v>74</v>
      </c>
      <c r="J1621" s="16" t="s">
        <v>3599</v>
      </c>
      <c r="K1621" s="16" t="s">
        <v>3600</v>
      </c>
      <c r="L1621" s="16" t="s">
        <v>339</v>
      </c>
      <c r="M1621" s="16" t="s">
        <v>340</v>
      </c>
      <c r="N1621" s="307" t="s">
        <v>341</v>
      </c>
    </row>
    <row r="1622" spans="1:14">
      <c r="A1622" s="299">
        <v>1854</v>
      </c>
      <c r="B1622" s="300">
        <v>301</v>
      </c>
      <c r="C1622" s="301" t="s">
        <v>64</v>
      </c>
      <c r="D1622" s="302">
        <v>1236438233</v>
      </c>
      <c r="E1622" s="302">
        <v>1236438233</v>
      </c>
      <c r="F1622" s="301" t="s">
        <v>7905</v>
      </c>
      <c r="G1622" s="300" t="s">
        <v>3597</v>
      </c>
      <c r="H1622" s="308" t="s">
        <v>3598</v>
      </c>
      <c r="I1622" s="300" t="s">
        <v>74</v>
      </c>
      <c r="J1622" s="300" t="s">
        <v>3599</v>
      </c>
      <c r="K1622" s="300" t="s">
        <v>3600</v>
      </c>
      <c r="L1622" s="300" t="s">
        <v>339</v>
      </c>
      <c r="M1622" s="300" t="s">
        <v>3825</v>
      </c>
      <c r="N1622" s="304" t="s">
        <v>341</v>
      </c>
    </row>
    <row r="1623" spans="1:14">
      <c r="A1623" s="305">
        <v>1855</v>
      </c>
      <c r="B1623" s="16">
        <v>301</v>
      </c>
      <c r="C1623" s="17" t="s">
        <v>112</v>
      </c>
      <c r="D1623" s="306">
        <v>1236438236</v>
      </c>
      <c r="E1623" s="306">
        <v>1236438236</v>
      </c>
      <c r="F1623" s="17" t="s">
        <v>7909</v>
      </c>
      <c r="G1623" s="16" t="s">
        <v>3597</v>
      </c>
      <c r="H1623" s="35" t="s">
        <v>3598</v>
      </c>
      <c r="I1623" s="16" t="s">
        <v>74</v>
      </c>
      <c r="J1623" s="16" t="s">
        <v>3599</v>
      </c>
      <c r="K1623" s="16" t="s">
        <v>3600</v>
      </c>
      <c r="L1623" s="16" t="s">
        <v>339</v>
      </c>
      <c r="M1623" s="16" t="s">
        <v>4188</v>
      </c>
      <c r="N1623" s="307" t="s">
        <v>341</v>
      </c>
    </row>
    <row r="1624" spans="1:14">
      <c r="A1624" s="299">
        <v>1856</v>
      </c>
      <c r="B1624" s="300">
        <v>301</v>
      </c>
      <c r="C1624" s="301" t="s">
        <v>112</v>
      </c>
      <c r="D1624" s="302">
        <v>1236438251</v>
      </c>
      <c r="E1624" s="302">
        <v>1236438251</v>
      </c>
      <c r="F1624" s="301" t="s">
        <v>7913</v>
      </c>
      <c r="G1624" s="300" t="s">
        <v>3597</v>
      </c>
      <c r="H1624" s="308" t="s">
        <v>3598</v>
      </c>
      <c r="I1624" s="300" t="s">
        <v>74</v>
      </c>
      <c r="J1624" s="300" t="s">
        <v>3599</v>
      </c>
      <c r="K1624" s="300" t="s">
        <v>3600</v>
      </c>
      <c r="L1624" s="300" t="s">
        <v>339</v>
      </c>
      <c r="M1624" s="300" t="s">
        <v>3825</v>
      </c>
      <c r="N1624" s="304" t="s">
        <v>341</v>
      </c>
    </row>
    <row r="1625" spans="1:14">
      <c r="A1625" s="305">
        <v>1857</v>
      </c>
      <c r="B1625" s="16">
        <v>301</v>
      </c>
      <c r="C1625" s="17" t="s">
        <v>64</v>
      </c>
      <c r="D1625" s="306">
        <v>1236438262</v>
      </c>
      <c r="E1625" s="306">
        <v>1236438262</v>
      </c>
      <c r="F1625" s="17" t="s">
        <v>7915</v>
      </c>
      <c r="G1625" s="16" t="s">
        <v>3597</v>
      </c>
      <c r="H1625" s="35" t="s">
        <v>3598</v>
      </c>
      <c r="I1625" s="16" t="s">
        <v>74</v>
      </c>
      <c r="J1625" s="16" t="s">
        <v>3599</v>
      </c>
      <c r="K1625" s="16" t="s">
        <v>3600</v>
      </c>
      <c r="L1625" s="16" t="s">
        <v>339</v>
      </c>
      <c r="M1625" s="16" t="s">
        <v>3825</v>
      </c>
      <c r="N1625" s="307" t="s">
        <v>341</v>
      </c>
    </row>
    <row r="1626" spans="1:14">
      <c r="A1626" s="299">
        <v>1858</v>
      </c>
      <c r="B1626" s="300">
        <v>301</v>
      </c>
      <c r="C1626" s="301" t="s">
        <v>112</v>
      </c>
      <c r="D1626" s="302">
        <v>1236438276</v>
      </c>
      <c r="E1626" s="302">
        <v>1236438276</v>
      </c>
      <c r="F1626" s="301" t="s">
        <v>7918</v>
      </c>
      <c r="G1626" s="300" t="s">
        <v>3597</v>
      </c>
      <c r="H1626" s="308" t="s">
        <v>3598</v>
      </c>
      <c r="I1626" s="300" t="s">
        <v>74</v>
      </c>
      <c r="J1626" s="300" t="s">
        <v>3599</v>
      </c>
      <c r="K1626" s="300" t="s">
        <v>3600</v>
      </c>
      <c r="L1626" s="300" t="s">
        <v>339</v>
      </c>
      <c r="M1626" s="300" t="s">
        <v>3825</v>
      </c>
      <c r="N1626" s="304" t="s">
        <v>341</v>
      </c>
    </row>
    <row r="1627" spans="1:14">
      <c r="A1627" s="305">
        <v>1859</v>
      </c>
      <c r="B1627" s="16">
        <v>301</v>
      </c>
      <c r="C1627" s="17" t="s">
        <v>64</v>
      </c>
      <c r="D1627" s="306">
        <v>1236438283</v>
      </c>
      <c r="E1627" s="306">
        <v>1236438283</v>
      </c>
      <c r="F1627" s="17" t="s">
        <v>7921</v>
      </c>
      <c r="G1627" s="16" t="s">
        <v>3597</v>
      </c>
      <c r="H1627" s="35" t="s">
        <v>3598</v>
      </c>
      <c r="I1627" s="16" t="s">
        <v>74</v>
      </c>
      <c r="J1627" s="16" t="s">
        <v>3599</v>
      </c>
      <c r="K1627" s="16" t="s">
        <v>3600</v>
      </c>
      <c r="L1627" s="16" t="s">
        <v>339</v>
      </c>
      <c r="M1627" s="16" t="s">
        <v>6618</v>
      </c>
      <c r="N1627" s="307" t="s">
        <v>341</v>
      </c>
    </row>
    <row r="1628" spans="1:14">
      <c r="A1628" s="299">
        <v>1861</v>
      </c>
      <c r="B1628" s="300">
        <v>301</v>
      </c>
      <c r="C1628" s="301" t="s">
        <v>64</v>
      </c>
      <c r="D1628" s="302">
        <v>1236438309</v>
      </c>
      <c r="E1628" s="302">
        <v>1236438309</v>
      </c>
      <c r="F1628" s="301" t="s">
        <v>7924</v>
      </c>
      <c r="G1628" s="300" t="s">
        <v>3597</v>
      </c>
      <c r="H1628" s="308" t="s">
        <v>3598</v>
      </c>
      <c r="I1628" s="300" t="s">
        <v>74</v>
      </c>
      <c r="J1628" s="300" t="s">
        <v>3599</v>
      </c>
      <c r="K1628" s="300" t="s">
        <v>3600</v>
      </c>
      <c r="L1628" s="300" t="s">
        <v>339</v>
      </c>
      <c r="M1628" s="300" t="s">
        <v>3825</v>
      </c>
      <c r="N1628" s="304" t="s">
        <v>341</v>
      </c>
    </row>
    <row r="1629" spans="1:14">
      <c r="A1629" s="305">
        <v>1863</v>
      </c>
      <c r="B1629" s="16">
        <v>301</v>
      </c>
      <c r="C1629" s="17" t="s">
        <v>64</v>
      </c>
      <c r="D1629" s="306">
        <v>1237438017</v>
      </c>
      <c r="E1629" s="306">
        <v>1237438017</v>
      </c>
      <c r="F1629" s="17" t="s">
        <v>7928</v>
      </c>
      <c r="G1629" s="16" t="s">
        <v>3597</v>
      </c>
      <c r="H1629" s="35" t="s">
        <v>3598</v>
      </c>
      <c r="I1629" s="16" t="s">
        <v>74</v>
      </c>
      <c r="J1629" s="16" t="s">
        <v>3599</v>
      </c>
      <c r="K1629" s="16" t="s">
        <v>3600</v>
      </c>
      <c r="L1629" s="16" t="s">
        <v>76</v>
      </c>
      <c r="M1629" s="16" t="s">
        <v>76</v>
      </c>
      <c r="N1629" s="307" t="s">
        <v>76</v>
      </c>
    </row>
    <row r="1630" spans="1:14">
      <c r="A1630" s="299">
        <v>1864</v>
      </c>
      <c r="B1630" s="300">
        <v>301</v>
      </c>
      <c r="C1630" s="301" t="s">
        <v>64</v>
      </c>
      <c r="D1630" s="302">
        <v>1237438025</v>
      </c>
      <c r="E1630" s="302">
        <v>1237438025</v>
      </c>
      <c r="F1630" s="301" t="s">
        <v>7931</v>
      </c>
      <c r="G1630" s="300" t="s">
        <v>3597</v>
      </c>
      <c r="H1630" s="308" t="s">
        <v>3598</v>
      </c>
      <c r="I1630" s="300" t="s">
        <v>74</v>
      </c>
      <c r="J1630" s="300" t="s">
        <v>3599</v>
      </c>
      <c r="K1630" s="300" t="s">
        <v>3600</v>
      </c>
      <c r="L1630" s="300" t="s">
        <v>339</v>
      </c>
      <c r="M1630" s="300" t="s">
        <v>3947</v>
      </c>
      <c r="N1630" s="304" t="s">
        <v>3948</v>
      </c>
    </row>
    <row r="1631" spans="1:14">
      <c r="A1631" s="305">
        <v>1865</v>
      </c>
      <c r="B1631" s="16">
        <v>301</v>
      </c>
      <c r="C1631" s="17" t="s">
        <v>112</v>
      </c>
      <c r="D1631" s="306">
        <v>1237438051</v>
      </c>
      <c r="E1631" s="306">
        <v>1237438051</v>
      </c>
      <c r="F1631" s="17" t="s">
        <v>7935</v>
      </c>
      <c r="G1631" s="16" t="s">
        <v>3597</v>
      </c>
      <c r="H1631" s="35" t="s">
        <v>3598</v>
      </c>
      <c r="I1631" s="16" t="s">
        <v>74</v>
      </c>
      <c r="J1631" s="16" t="s">
        <v>3599</v>
      </c>
      <c r="K1631" s="16" t="s">
        <v>3600</v>
      </c>
      <c r="L1631" s="16" t="s">
        <v>339</v>
      </c>
      <c r="M1631" s="16" t="s">
        <v>4454</v>
      </c>
      <c r="N1631" s="307" t="s">
        <v>3948</v>
      </c>
    </row>
    <row r="1632" spans="1:14">
      <c r="A1632" s="299">
        <v>1866</v>
      </c>
      <c r="B1632" s="300">
        <v>301</v>
      </c>
      <c r="C1632" s="301" t="s">
        <v>64</v>
      </c>
      <c r="D1632" s="302">
        <v>1237438056</v>
      </c>
      <c r="E1632" s="302">
        <v>1237438056</v>
      </c>
      <c r="F1632" s="301" t="s">
        <v>7939</v>
      </c>
      <c r="G1632" s="300" t="s">
        <v>3597</v>
      </c>
      <c r="H1632" s="308" t="s">
        <v>3598</v>
      </c>
      <c r="I1632" s="300" t="s">
        <v>74</v>
      </c>
      <c r="J1632" s="300" t="s">
        <v>3599</v>
      </c>
      <c r="K1632" s="300" t="s">
        <v>3600</v>
      </c>
      <c r="L1632" s="300" t="s">
        <v>339</v>
      </c>
      <c r="M1632" s="300" t="s">
        <v>340</v>
      </c>
      <c r="N1632" s="304" t="s">
        <v>341</v>
      </c>
    </row>
    <row r="1633" spans="1:14">
      <c r="A1633" s="305">
        <v>1867</v>
      </c>
      <c r="B1633" s="16">
        <v>301</v>
      </c>
      <c r="C1633" s="17" t="s">
        <v>64</v>
      </c>
      <c r="D1633" s="306">
        <v>1237438078</v>
      </c>
      <c r="E1633" s="306">
        <v>1237438078</v>
      </c>
      <c r="F1633" s="17" t="s">
        <v>7943</v>
      </c>
      <c r="G1633" s="16" t="s">
        <v>3597</v>
      </c>
      <c r="H1633" s="35" t="s">
        <v>3598</v>
      </c>
      <c r="I1633" s="16" t="s">
        <v>74</v>
      </c>
      <c r="J1633" s="16" t="s">
        <v>3599</v>
      </c>
      <c r="K1633" s="16" t="s">
        <v>3600</v>
      </c>
      <c r="L1633" s="16" t="s">
        <v>339</v>
      </c>
      <c r="M1633" s="16" t="s">
        <v>340</v>
      </c>
      <c r="N1633" s="307" t="s">
        <v>341</v>
      </c>
    </row>
    <row r="1634" spans="1:14">
      <c r="A1634" s="299">
        <v>1868</v>
      </c>
      <c r="B1634" s="300">
        <v>301</v>
      </c>
      <c r="C1634" s="301" t="s">
        <v>64</v>
      </c>
      <c r="D1634" s="302">
        <v>1237438086</v>
      </c>
      <c r="E1634" s="302">
        <v>1237438086</v>
      </c>
      <c r="F1634" s="301" t="s">
        <v>7946</v>
      </c>
      <c r="G1634" s="300" t="s">
        <v>3597</v>
      </c>
      <c r="H1634" s="308" t="s">
        <v>3598</v>
      </c>
      <c r="I1634" s="300" t="s">
        <v>74</v>
      </c>
      <c r="J1634" s="300" t="s">
        <v>3599</v>
      </c>
      <c r="K1634" s="300" t="s">
        <v>3600</v>
      </c>
      <c r="L1634" s="300" t="s">
        <v>339</v>
      </c>
      <c r="M1634" s="300" t="s">
        <v>4454</v>
      </c>
      <c r="N1634" s="304" t="s">
        <v>3948</v>
      </c>
    </row>
    <row r="1635" spans="1:14">
      <c r="A1635" s="305">
        <v>1869</v>
      </c>
      <c r="B1635" s="16">
        <v>301</v>
      </c>
      <c r="C1635" s="17" t="s">
        <v>64</v>
      </c>
      <c r="D1635" s="306">
        <v>1237688010</v>
      </c>
      <c r="E1635" s="306">
        <v>1237688010</v>
      </c>
      <c r="F1635" s="17" t="s">
        <v>7950</v>
      </c>
      <c r="G1635" s="16" t="s">
        <v>3597</v>
      </c>
      <c r="H1635" s="35" t="s">
        <v>3598</v>
      </c>
      <c r="I1635" s="16" t="s">
        <v>74</v>
      </c>
      <c r="J1635" s="16" t="s">
        <v>3599</v>
      </c>
      <c r="K1635" s="16" t="s">
        <v>3600</v>
      </c>
      <c r="L1635" s="16" t="s">
        <v>671</v>
      </c>
      <c r="M1635" s="16" t="s">
        <v>4243</v>
      </c>
      <c r="N1635" s="307" t="s">
        <v>692</v>
      </c>
    </row>
    <row r="1636" spans="1:14">
      <c r="A1636" s="299">
        <v>1870</v>
      </c>
      <c r="B1636" s="300">
        <v>301</v>
      </c>
      <c r="C1636" s="301" t="s">
        <v>64</v>
      </c>
      <c r="D1636" s="302">
        <v>1237688011</v>
      </c>
      <c r="E1636" s="302">
        <v>1237688011</v>
      </c>
      <c r="F1636" s="301" t="s">
        <v>7954</v>
      </c>
      <c r="G1636" s="300" t="s">
        <v>3597</v>
      </c>
      <c r="H1636" s="308" t="s">
        <v>3598</v>
      </c>
      <c r="I1636" s="300" t="s">
        <v>74</v>
      </c>
      <c r="J1636" s="300" t="s">
        <v>3599</v>
      </c>
      <c r="K1636" s="300" t="s">
        <v>3600</v>
      </c>
      <c r="L1636" s="300" t="s">
        <v>671</v>
      </c>
      <c r="M1636" s="300" t="s">
        <v>4243</v>
      </c>
      <c r="N1636" s="304" t="s">
        <v>692</v>
      </c>
    </row>
    <row r="1637" spans="1:14">
      <c r="A1637" s="305">
        <v>1871</v>
      </c>
      <c r="B1637" s="16">
        <v>301</v>
      </c>
      <c r="C1637" s="17" t="s">
        <v>64</v>
      </c>
      <c r="D1637" s="306">
        <v>1237688012</v>
      </c>
      <c r="E1637" s="306">
        <v>1237688012</v>
      </c>
      <c r="F1637" s="17" t="s">
        <v>7957</v>
      </c>
      <c r="G1637" s="16" t="s">
        <v>3597</v>
      </c>
      <c r="H1637" s="35" t="s">
        <v>3598</v>
      </c>
      <c r="I1637" s="16" t="s">
        <v>74</v>
      </c>
      <c r="J1637" s="16" t="s">
        <v>3599</v>
      </c>
      <c r="K1637" s="16" t="s">
        <v>3600</v>
      </c>
      <c r="L1637" s="16" t="s">
        <v>76</v>
      </c>
      <c r="M1637" s="16" t="s">
        <v>76</v>
      </c>
      <c r="N1637" s="307" t="s">
        <v>76</v>
      </c>
    </row>
    <row r="1638" spans="1:14">
      <c r="A1638" s="299">
        <v>1872</v>
      </c>
      <c r="B1638" s="300">
        <v>301</v>
      </c>
      <c r="C1638" s="301" t="s">
        <v>64</v>
      </c>
      <c r="D1638" s="302">
        <v>1237688013</v>
      </c>
      <c r="E1638" s="302">
        <v>1237688013</v>
      </c>
      <c r="F1638" s="301" t="s">
        <v>7961</v>
      </c>
      <c r="G1638" s="300" t="s">
        <v>3597</v>
      </c>
      <c r="H1638" s="308" t="s">
        <v>3598</v>
      </c>
      <c r="I1638" s="300" t="s">
        <v>74</v>
      </c>
      <c r="J1638" s="300" t="s">
        <v>3599</v>
      </c>
      <c r="K1638" s="300" t="s">
        <v>3600</v>
      </c>
      <c r="L1638" s="300" t="s">
        <v>671</v>
      </c>
      <c r="M1638" s="300" t="s">
        <v>4243</v>
      </c>
      <c r="N1638" s="304" t="s">
        <v>692</v>
      </c>
    </row>
    <row r="1639" spans="1:14">
      <c r="A1639" s="305">
        <v>1873</v>
      </c>
      <c r="B1639" s="16">
        <v>301</v>
      </c>
      <c r="C1639" s="17" t="s">
        <v>64</v>
      </c>
      <c r="D1639" s="306">
        <v>1237688018</v>
      </c>
      <c r="E1639" s="306">
        <v>1237688018</v>
      </c>
      <c r="F1639" s="17" t="s">
        <v>7965</v>
      </c>
      <c r="G1639" s="16" t="s">
        <v>3597</v>
      </c>
      <c r="H1639" s="35" t="s">
        <v>3598</v>
      </c>
      <c r="I1639" s="16" t="s">
        <v>74</v>
      </c>
      <c r="J1639" s="16" t="s">
        <v>3599</v>
      </c>
      <c r="K1639" s="16" t="s">
        <v>3600</v>
      </c>
      <c r="L1639" s="16" t="s">
        <v>671</v>
      </c>
      <c r="M1639" s="16" t="s">
        <v>7966</v>
      </c>
      <c r="N1639" s="307" t="s">
        <v>692</v>
      </c>
    </row>
    <row r="1640" spans="1:14">
      <c r="A1640" s="299">
        <v>1874</v>
      </c>
      <c r="B1640" s="300">
        <v>301</v>
      </c>
      <c r="C1640" s="301" t="s">
        <v>64</v>
      </c>
      <c r="D1640" s="302">
        <v>1148211226</v>
      </c>
      <c r="E1640" s="302">
        <v>1148211226</v>
      </c>
      <c r="F1640" s="301" t="s">
        <v>7969</v>
      </c>
      <c r="G1640" s="300" t="s">
        <v>3597</v>
      </c>
      <c r="H1640" s="308" t="s">
        <v>3598</v>
      </c>
      <c r="I1640" s="300" t="s">
        <v>74</v>
      </c>
      <c r="J1640" s="300" t="s">
        <v>3599</v>
      </c>
      <c r="K1640" s="300" t="s">
        <v>3600</v>
      </c>
      <c r="L1640" s="300" t="s">
        <v>76</v>
      </c>
      <c r="M1640" s="300" t="s">
        <v>76</v>
      </c>
      <c r="N1640" s="304" t="s">
        <v>76</v>
      </c>
    </row>
    <row r="1641" spans="1:14">
      <c r="A1641" s="305">
        <v>1875</v>
      </c>
      <c r="B1641" s="16">
        <v>301</v>
      </c>
      <c r="C1641" s="17" t="s">
        <v>64</v>
      </c>
      <c r="D1641" s="306">
        <v>1237688032</v>
      </c>
      <c r="E1641" s="306">
        <v>1237688032</v>
      </c>
      <c r="F1641" s="17" t="s">
        <v>7974</v>
      </c>
      <c r="G1641" s="16" t="s">
        <v>3597</v>
      </c>
      <c r="H1641" s="35" t="s">
        <v>3598</v>
      </c>
      <c r="I1641" s="16" t="s">
        <v>74</v>
      </c>
      <c r="J1641" s="16" t="s">
        <v>3599</v>
      </c>
      <c r="K1641" s="16" t="s">
        <v>3600</v>
      </c>
      <c r="L1641" s="16" t="s">
        <v>76</v>
      </c>
      <c r="M1641" s="16" t="s">
        <v>76</v>
      </c>
      <c r="N1641" s="307" t="s">
        <v>76</v>
      </c>
    </row>
    <row r="1642" spans="1:14">
      <c r="A1642" s="299">
        <v>1876</v>
      </c>
      <c r="B1642" s="300">
        <v>301</v>
      </c>
      <c r="C1642" s="301" t="s">
        <v>64</v>
      </c>
      <c r="D1642" s="302">
        <v>1098763096</v>
      </c>
      <c r="E1642" s="302">
        <v>1098763096</v>
      </c>
      <c r="F1642" s="301" t="s">
        <v>7977</v>
      </c>
      <c r="G1642" s="300" t="s">
        <v>3597</v>
      </c>
      <c r="H1642" s="308" t="s">
        <v>3598</v>
      </c>
      <c r="I1642" s="300" t="s">
        <v>74</v>
      </c>
      <c r="J1642" s="300" t="s">
        <v>3599</v>
      </c>
      <c r="K1642" s="300" t="s">
        <v>3600</v>
      </c>
      <c r="L1642" s="300" t="s">
        <v>671</v>
      </c>
      <c r="M1642" s="300" t="s">
        <v>3768</v>
      </c>
      <c r="N1642" s="304" t="s">
        <v>3691</v>
      </c>
    </row>
    <row r="1643" spans="1:14">
      <c r="A1643" s="305">
        <v>1877</v>
      </c>
      <c r="B1643" s="16">
        <v>301</v>
      </c>
      <c r="C1643" s="17" t="s">
        <v>64</v>
      </c>
      <c r="D1643" s="306">
        <v>1237688068</v>
      </c>
      <c r="E1643" s="306">
        <v>1237688068</v>
      </c>
      <c r="F1643" s="17" t="s">
        <v>7983</v>
      </c>
      <c r="G1643" s="16" t="s">
        <v>3597</v>
      </c>
      <c r="H1643" s="35" t="s">
        <v>3598</v>
      </c>
      <c r="I1643" s="16" t="s">
        <v>74</v>
      </c>
      <c r="J1643" s="16" t="s">
        <v>3599</v>
      </c>
      <c r="K1643" s="16" t="s">
        <v>3600</v>
      </c>
      <c r="L1643" s="16" t="s">
        <v>1359</v>
      </c>
      <c r="M1643" s="16" t="s">
        <v>4352</v>
      </c>
      <c r="N1643" s="307" t="s">
        <v>1951</v>
      </c>
    </row>
    <row r="1644" spans="1:14">
      <c r="A1644" s="299">
        <v>1878</v>
      </c>
      <c r="B1644" s="300">
        <v>301</v>
      </c>
      <c r="C1644" s="301" t="s">
        <v>64</v>
      </c>
      <c r="D1644" s="302">
        <v>1065819286</v>
      </c>
      <c r="E1644" s="302">
        <v>1065819286</v>
      </c>
      <c r="F1644" s="301" t="s">
        <v>7987</v>
      </c>
      <c r="G1644" s="300" t="s">
        <v>3597</v>
      </c>
      <c r="H1644" s="308" t="s">
        <v>3598</v>
      </c>
      <c r="I1644" s="300" t="s">
        <v>74</v>
      </c>
      <c r="J1644" s="300" t="s">
        <v>3599</v>
      </c>
      <c r="K1644" s="300" t="s">
        <v>3600</v>
      </c>
      <c r="L1644" s="300" t="s">
        <v>421</v>
      </c>
      <c r="M1644" s="300" t="s">
        <v>581</v>
      </c>
      <c r="N1644" s="304" t="s">
        <v>582</v>
      </c>
    </row>
    <row r="1645" spans="1:14">
      <c r="A1645" s="305">
        <v>1879</v>
      </c>
      <c r="B1645" s="16">
        <v>301</v>
      </c>
      <c r="C1645" s="17" t="s">
        <v>64</v>
      </c>
      <c r="D1645" s="306">
        <v>1237688100</v>
      </c>
      <c r="E1645" s="306">
        <v>1237688100</v>
      </c>
      <c r="F1645" s="17" t="s">
        <v>7993</v>
      </c>
      <c r="G1645" s="16" t="s">
        <v>3597</v>
      </c>
      <c r="H1645" s="35" t="s">
        <v>3598</v>
      </c>
      <c r="I1645" s="16" t="s">
        <v>74</v>
      </c>
      <c r="J1645" s="16" t="s">
        <v>3599</v>
      </c>
      <c r="K1645" s="16" t="s">
        <v>3600</v>
      </c>
      <c r="L1645" s="16" t="s">
        <v>76</v>
      </c>
      <c r="M1645" s="16" t="s">
        <v>76</v>
      </c>
      <c r="N1645" s="307" t="s">
        <v>76</v>
      </c>
    </row>
    <row r="1646" spans="1:14">
      <c r="A1646" s="299">
        <v>1880</v>
      </c>
      <c r="B1646" s="300">
        <v>301</v>
      </c>
      <c r="C1646" s="301" t="s">
        <v>64</v>
      </c>
      <c r="D1646" s="302">
        <v>1237688111</v>
      </c>
      <c r="E1646" s="302">
        <v>1237688111</v>
      </c>
      <c r="F1646" s="301" t="s">
        <v>7997</v>
      </c>
      <c r="G1646" s="300" t="s">
        <v>3597</v>
      </c>
      <c r="H1646" s="308" t="s">
        <v>3598</v>
      </c>
      <c r="I1646" s="300" t="s">
        <v>74</v>
      </c>
      <c r="J1646" s="300" t="s">
        <v>3599</v>
      </c>
      <c r="K1646" s="300" t="s">
        <v>3600</v>
      </c>
      <c r="L1646" s="300" t="s">
        <v>478</v>
      </c>
      <c r="M1646" s="300" t="s">
        <v>771</v>
      </c>
      <c r="N1646" s="304" t="s">
        <v>772</v>
      </c>
    </row>
    <row r="1647" spans="1:14">
      <c r="A1647" s="305">
        <v>1881</v>
      </c>
      <c r="B1647" s="16">
        <v>301</v>
      </c>
      <c r="C1647" s="17" t="s">
        <v>64</v>
      </c>
      <c r="D1647" s="306">
        <v>1237688129</v>
      </c>
      <c r="E1647" s="306">
        <v>1237688129</v>
      </c>
      <c r="F1647" s="17" t="s">
        <v>8000</v>
      </c>
      <c r="G1647" s="16" t="s">
        <v>3597</v>
      </c>
      <c r="H1647" s="35" t="s">
        <v>3598</v>
      </c>
      <c r="I1647" s="16" t="s">
        <v>74</v>
      </c>
      <c r="J1647" s="16" t="s">
        <v>3599</v>
      </c>
      <c r="K1647" s="16" t="s">
        <v>3600</v>
      </c>
      <c r="L1647" s="16" t="s">
        <v>1359</v>
      </c>
      <c r="M1647" s="16" t="s">
        <v>1950</v>
      </c>
      <c r="N1647" s="307" t="s">
        <v>1951</v>
      </c>
    </row>
    <row r="1648" spans="1:14">
      <c r="A1648" s="299">
        <v>1882</v>
      </c>
      <c r="B1648" s="300">
        <v>301</v>
      </c>
      <c r="C1648" s="301" t="s">
        <v>112</v>
      </c>
      <c r="D1648" s="302">
        <v>1237688143</v>
      </c>
      <c r="E1648" s="302">
        <v>1237688143</v>
      </c>
      <c r="F1648" s="301" t="s">
        <v>8003</v>
      </c>
      <c r="G1648" s="300" t="s">
        <v>3597</v>
      </c>
      <c r="H1648" s="308" t="s">
        <v>3598</v>
      </c>
      <c r="I1648" s="300" t="s">
        <v>74</v>
      </c>
      <c r="J1648" s="300" t="s">
        <v>3599</v>
      </c>
      <c r="K1648" s="300" t="s">
        <v>3600</v>
      </c>
      <c r="L1648" s="300" t="s">
        <v>478</v>
      </c>
      <c r="M1648" s="300" t="s">
        <v>3976</v>
      </c>
      <c r="N1648" s="304" t="s">
        <v>480</v>
      </c>
    </row>
    <row r="1649" spans="1:14">
      <c r="A1649" s="305">
        <v>1885</v>
      </c>
      <c r="B1649" s="16">
        <v>301</v>
      </c>
      <c r="C1649" s="17" t="s">
        <v>64</v>
      </c>
      <c r="D1649" s="306">
        <v>1237688187</v>
      </c>
      <c r="E1649" s="306">
        <v>1237688187</v>
      </c>
      <c r="F1649" s="17" t="s">
        <v>8006</v>
      </c>
      <c r="G1649" s="16" t="s">
        <v>3597</v>
      </c>
      <c r="H1649" s="35" t="s">
        <v>3598</v>
      </c>
      <c r="I1649" s="16" t="s">
        <v>74</v>
      </c>
      <c r="J1649" s="16" t="s">
        <v>3599</v>
      </c>
      <c r="K1649" s="16" t="s">
        <v>3600</v>
      </c>
      <c r="L1649" s="16" t="s">
        <v>463</v>
      </c>
      <c r="M1649" s="16" t="s">
        <v>464</v>
      </c>
      <c r="N1649" s="307" t="s">
        <v>465</v>
      </c>
    </row>
    <row r="1650" spans="1:14">
      <c r="A1650" s="299">
        <v>1886</v>
      </c>
      <c r="B1650" s="300">
        <v>301</v>
      </c>
      <c r="C1650" s="301" t="s">
        <v>64</v>
      </c>
      <c r="D1650" s="302">
        <v>1237688189</v>
      </c>
      <c r="E1650" s="302">
        <v>1237688189</v>
      </c>
      <c r="F1650" s="301" t="s">
        <v>8010</v>
      </c>
      <c r="G1650" s="300" t="s">
        <v>3597</v>
      </c>
      <c r="H1650" s="308" t="s">
        <v>3598</v>
      </c>
      <c r="I1650" s="300" t="s">
        <v>74</v>
      </c>
      <c r="J1650" s="300" t="s">
        <v>3599</v>
      </c>
      <c r="K1650" s="300" t="s">
        <v>3600</v>
      </c>
      <c r="L1650" s="300" t="s">
        <v>671</v>
      </c>
      <c r="M1650" s="300" t="s">
        <v>4647</v>
      </c>
      <c r="N1650" s="304" t="s">
        <v>692</v>
      </c>
    </row>
    <row r="1651" spans="1:14">
      <c r="A1651" s="305">
        <v>1887</v>
      </c>
      <c r="B1651" s="16">
        <v>301</v>
      </c>
      <c r="C1651" s="17" t="s">
        <v>64</v>
      </c>
      <c r="D1651" s="306">
        <v>1078776606</v>
      </c>
      <c r="E1651" s="306">
        <v>1078776606</v>
      </c>
      <c r="F1651" s="17" t="s">
        <v>8013</v>
      </c>
      <c r="G1651" s="16" t="s">
        <v>3597</v>
      </c>
      <c r="H1651" s="35" t="s">
        <v>3598</v>
      </c>
      <c r="I1651" s="16" t="s">
        <v>74</v>
      </c>
      <c r="J1651" s="16" t="s">
        <v>3599</v>
      </c>
      <c r="K1651" s="16" t="s">
        <v>3600</v>
      </c>
      <c r="L1651" s="16" t="s">
        <v>478</v>
      </c>
      <c r="M1651" s="16" t="s">
        <v>771</v>
      </c>
      <c r="N1651" s="307" t="s">
        <v>772</v>
      </c>
    </row>
    <row r="1652" spans="1:14">
      <c r="A1652" s="299">
        <v>1888</v>
      </c>
      <c r="B1652" s="300">
        <v>301</v>
      </c>
      <c r="C1652" s="301" t="s">
        <v>64</v>
      </c>
      <c r="D1652" s="302">
        <v>1237688200</v>
      </c>
      <c r="E1652" s="302">
        <v>1237688200</v>
      </c>
      <c r="F1652" s="301" t="s">
        <v>8017</v>
      </c>
      <c r="G1652" s="300" t="s">
        <v>3597</v>
      </c>
      <c r="H1652" s="308" t="s">
        <v>3598</v>
      </c>
      <c r="I1652" s="300" t="s">
        <v>74</v>
      </c>
      <c r="J1652" s="300" t="s">
        <v>3599</v>
      </c>
      <c r="K1652" s="300" t="s">
        <v>3600</v>
      </c>
      <c r="L1652" s="300" t="s">
        <v>76</v>
      </c>
      <c r="M1652" s="300" t="s">
        <v>76</v>
      </c>
      <c r="N1652" s="304" t="s">
        <v>76</v>
      </c>
    </row>
    <row r="1653" spans="1:14">
      <c r="A1653" s="305">
        <v>1889</v>
      </c>
      <c r="B1653" s="16">
        <v>301</v>
      </c>
      <c r="C1653" s="17" t="s">
        <v>64</v>
      </c>
      <c r="D1653" s="306">
        <v>1237688207</v>
      </c>
      <c r="E1653" s="306">
        <v>1237688207</v>
      </c>
      <c r="F1653" s="17" t="s">
        <v>8021</v>
      </c>
      <c r="G1653" s="16" t="s">
        <v>3597</v>
      </c>
      <c r="H1653" s="35" t="s">
        <v>3598</v>
      </c>
      <c r="I1653" s="16" t="s">
        <v>74</v>
      </c>
      <c r="J1653" s="16" t="s">
        <v>3599</v>
      </c>
      <c r="K1653" s="16" t="s">
        <v>3600</v>
      </c>
      <c r="L1653" s="16" t="s">
        <v>671</v>
      </c>
      <c r="M1653" s="16" t="s">
        <v>4243</v>
      </c>
      <c r="N1653" s="307" t="s">
        <v>692</v>
      </c>
    </row>
    <row r="1654" spans="1:14">
      <c r="A1654" s="299">
        <v>1890</v>
      </c>
      <c r="B1654" s="300">
        <v>301</v>
      </c>
      <c r="C1654" s="301" t="s">
        <v>64</v>
      </c>
      <c r="D1654" s="302">
        <v>1024485719</v>
      </c>
      <c r="E1654" s="302">
        <v>1024485719</v>
      </c>
      <c r="F1654" s="301" t="s">
        <v>8024</v>
      </c>
      <c r="G1654" s="300" t="s">
        <v>3597</v>
      </c>
      <c r="H1654" s="308" t="s">
        <v>3598</v>
      </c>
      <c r="I1654" s="300" t="s">
        <v>74</v>
      </c>
      <c r="J1654" s="300" t="s">
        <v>170</v>
      </c>
      <c r="K1654" s="300" t="s">
        <v>293</v>
      </c>
      <c r="L1654" s="300" t="s">
        <v>76</v>
      </c>
      <c r="M1654" s="300" t="s">
        <v>76</v>
      </c>
      <c r="N1654" s="304" t="s">
        <v>76</v>
      </c>
    </row>
    <row r="1655" spans="1:14">
      <c r="A1655" s="305">
        <v>1891</v>
      </c>
      <c r="B1655" s="16">
        <v>301</v>
      </c>
      <c r="C1655" s="17" t="s">
        <v>64</v>
      </c>
      <c r="D1655" s="306">
        <v>80238317</v>
      </c>
      <c r="E1655" s="306">
        <v>80238317</v>
      </c>
      <c r="F1655" s="17" t="s">
        <v>8028</v>
      </c>
      <c r="G1655" s="16" t="s">
        <v>3597</v>
      </c>
      <c r="H1655" s="35" t="s">
        <v>3598</v>
      </c>
      <c r="I1655" s="16" t="s">
        <v>74</v>
      </c>
      <c r="J1655" s="16" t="s">
        <v>170</v>
      </c>
      <c r="K1655" s="16" t="s">
        <v>293</v>
      </c>
      <c r="L1655" s="16" t="s">
        <v>76</v>
      </c>
      <c r="M1655" s="16" t="s">
        <v>76</v>
      </c>
      <c r="N1655" s="307" t="s">
        <v>76</v>
      </c>
    </row>
    <row r="1656" spans="1:14">
      <c r="A1656" s="299">
        <v>1892</v>
      </c>
      <c r="B1656" s="300">
        <v>301</v>
      </c>
      <c r="C1656" s="301" t="s">
        <v>64</v>
      </c>
      <c r="D1656" s="302">
        <v>1237688210</v>
      </c>
      <c r="E1656" s="302">
        <v>1237688210</v>
      </c>
      <c r="F1656" s="301" t="s">
        <v>8033</v>
      </c>
      <c r="G1656" s="300" t="s">
        <v>3597</v>
      </c>
      <c r="H1656" s="308" t="s">
        <v>3598</v>
      </c>
      <c r="I1656" s="300" t="s">
        <v>74</v>
      </c>
      <c r="J1656" s="300" t="s">
        <v>3599</v>
      </c>
      <c r="K1656" s="300" t="s">
        <v>3600</v>
      </c>
      <c r="L1656" s="300" t="s">
        <v>671</v>
      </c>
      <c r="M1656" s="300" t="s">
        <v>3919</v>
      </c>
      <c r="N1656" s="304" t="s">
        <v>692</v>
      </c>
    </row>
    <row r="1657" spans="1:14">
      <c r="A1657" s="305">
        <v>1894</v>
      </c>
      <c r="B1657" s="16">
        <v>301</v>
      </c>
      <c r="C1657" s="17" t="s">
        <v>64</v>
      </c>
      <c r="D1657" s="306">
        <v>94536225</v>
      </c>
      <c r="E1657" s="306">
        <v>94536225</v>
      </c>
      <c r="F1657" s="17" t="s">
        <v>8042</v>
      </c>
      <c r="G1657" s="16" t="s">
        <v>3597</v>
      </c>
      <c r="H1657" s="35" t="s">
        <v>3598</v>
      </c>
      <c r="I1657" s="16" t="s">
        <v>74</v>
      </c>
      <c r="J1657" s="16" t="s">
        <v>3599</v>
      </c>
      <c r="K1657" s="16" t="s">
        <v>3600</v>
      </c>
      <c r="L1657" s="16" t="s">
        <v>433</v>
      </c>
      <c r="M1657" s="16" t="s">
        <v>434</v>
      </c>
      <c r="N1657" s="307" t="s">
        <v>435</v>
      </c>
    </row>
    <row r="1658" spans="1:14">
      <c r="A1658" s="299">
        <v>1895</v>
      </c>
      <c r="B1658" s="300">
        <v>301</v>
      </c>
      <c r="C1658" s="301" t="s">
        <v>64</v>
      </c>
      <c r="D1658" s="302">
        <v>86073594</v>
      </c>
      <c r="E1658" s="302">
        <v>86073594</v>
      </c>
      <c r="F1658" s="301" t="s">
        <v>8046</v>
      </c>
      <c r="G1658" s="300" t="s">
        <v>3597</v>
      </c>
      <c r="H1658" s="308" t="s">
        <v>3598</v>
      </c>
      <c r="I1658" s="300" t="s">
        <v>74</v>
      </c>
      <c r="J1658" s="300" t="s">
        <v>3599</v>
      </c>
      <c r="K1658" s="300" t="s">
        <v>3600</v>
      </c>
      <c r="L1658" s="300" t="s">
        <v>433</v>
      </c>
      <c r="M1658" s="300" t="s">
        <v>662</v>
      </c>
      <c r="N1658" s="304" t="s">
        <v>663</v>
      </c>
    </row>
    <row r="1659" spans="1:14">
      <c r="A1659" s="305">
        <v>1896</v>
      </c>
      <c r="B1659" s="16">
        <v>301</v>
      </c>
      <c r="C1659" s="17" t="s">
        <v>64</v>
      </c>
      <c r="D1659" s="306">
        <v>1214464683</v>
      </c>
      <c r="E1659" s="306">
        <v>1214464683</v>
      </c>
      <c r="F1659" s="17" t="s">
        <v>8050</v>
      </c>
      <c r="G1659" s="16" t="s">
        <v>3597</v>
      </c>
      <c r="H1659" s="35" t="s">
        <v>3598</v>
      </c>
      <c r="I1659" s="16" t="s">
        <v>74</v>
      </c>
      <c r="J1659" s="16" t="s">
        <v>3599</v>
      </c>
      <c r="K1659" s="16" t="s">
        <v>3600</v>
      </c>
      <c r="L1659" s="16" t="s">
        <v>671</v>
      </c>
      <c r="M1659" s="16" t="s">
        <v>3816</v>
      </c>
      <c r="N1659" s="307" t="s">
        <v>3817</v>
      </c>
    </row>
    <row r="1660" spans="1:14">
      <c r="A1660" s="299">
        <v>1897</v>
      </c>
      <c r="B1660" s="300">
        <v>301</v>
      </c>
      <c r="C1660" s="301" t="s">
        <v>64</v>
      </c>
      <c r="D1660" s="302">
        <v>1120924566</v>
      </c>
      <c r="E1660" s="302">
        <v>1120924566</v>
      </c>
      <c r="F1660" s="301" t="s">
        <v>8055</v>
      </c>
      <c r="G1660" s="300" t="s">
        <v>3597</v>
      </c>
      <c r="H1660" s="308" t="s">
        <v>3598</v>
      </c>
      <c r="I1660" s="300" t="s">
        <v>74</v>
      </c>
      <c r="J1660" s="300" t="s">
        <v>3599</v>
      </c>
      <c r="K1660" s="300" t="s">
        <v>3600</v>
      </c>
      <c r="L1660" s="300" t="s">
        <v>671</v>
      </c>
      <c r="M1660" s="300" t="s">
        <v>5849</v>
      </c>
      <c r="N1660" s="304" t="s">
        <v>692</v>
      </c>
    </row>
    <row r="1661" spans="1:14">
      <c r="A1661" s="305">
        <v>1898</v>
      </c>
      <c r="B1661" s="16">
        <v>301</v>
      </c>
      <c r="C1661" s="17" t="s">
        <v>64</v>
      </c>
      <c r="D1661" s="306">
        <v>1148707124</v>
      </c>
      <c r="E1661" s="306">
        <v>1148707124</v>
      </c>
      <c r="F1661" s="17" t="s">
        <v>8060</v>
      </c>
      <c r="G1661" s="16" t="s">
        <v>3597</v>
      </c>
      <c r="H1661" s="35" t="s">
        <v>3598</v>
      </c>
      <c r="I1661" s="16" t="s">
        <v>74</v>
      </c>
      <c r="J1661" s="16" t="s">
        <v>3599</v>
      </c>
      <c r="K1661" s="16" t="s">
        <v>3600</v>
      </c>
      <c r="L1661" s="16" t="s">
        <v>478</v>
      </c>
      <c r="M1661" s="16" t="s">
        <v>3976</v>
      </c>
      <c r="N1661" s="307" t="s">
        <v>480</v>
      </c>
    </row>
    <row r="1662" spans="1:14">
      <c r="A1662" s="299">
        <v>1899</v>
      </c>
      <c r="B1662" s="300">
        <v>301</v>
      </c>
      <c r="C1662" s="301" t="s">
        <v>64</v>
      </c>
      <c r="D1662" s="302">
        <v>1121816180</v>
      </c>
      <c r="E1662" s="302">
        <v>1121816180</v>
      </c>
      <c r="F1662" s="301" t="s">
        <v>8062</v>
      </c>
      <c r="G1662" s="300" t="s">
        <v>3597</v>
      </c>
      <c r="H1662" s="308" t="s">
        <v>3598</v>
      </c>
      <c r="I1662" s="300" t="s">
        <v>74</v>
      </c>
      <c r="J1662" s="300" t="s">
        <v>3599</v>
      </c>
      <c r="K1662" s="300" t="s">
        <v>3600</v>
      </c>
      <c r="L1662" s="300" t="s">
        <v>478</v>
      </c>
      <c r="M1662" s="300" t="s">
        <v>3976</v>
      </c>
      <c r="N1662" s="304" t="s">
        <v>480</v>
      </c>
    </row>
    <row r="1663" spans="1:14">
      <c r="A1663" s="305">
        <v>1900</v>
      </c>
      <c r="B1663" s="16">
        <v>301</v>
      </c>
      <c r="C1663" s="17" t="s">
        <v>64</v>
      </c>
      <c r="D1663" s="306">
        <v>14624423</v>
      </c>
      <c r="E1663" s="306">
        <v>14624423</v>
      </c>
      <c r="F1663" s="17" t="s">
        <v>8064</v>
      </c>
      <c r="G1663" s="16" t="s">
        <v>3597</v>
      </c>
      <c r="H1663" s="35" t="s">
        <v>3598</v>
      </c>
      <c r="I1663" s="16" t="s">
        <v>74</v>
      </c>
      <c r="J1663" s="16" t="s">
        <v>3599</v>
      </c>
      <c r="K1663" s="16" t="s">
        <v>3600</v>
      </c>
      <c r="L1663" s="16" t="s">
        <v>478</v>
      </c>
      <c r="M1663" s="16" t="s">
        <v>7194</v>
      </c>
      <c r="N1663" s="307" t="s">
        <v>480</v>
      </c>
    </row>
    <row r="1664" spans="1:14">
      <c r="A1664" s="299">
        <v>1901</v>
      </c>
      <c r="B1664" s="300">
        <v>301</v>
      </c>
      <c r="C1664" s="301" t="s">
        <v>64</v>
      </c>
      <c r="D1664" s="302">
        <v>1027955737</v>
      </c>
      <c r="E1664" s="302">
        <v>1027955737</v>
      </c>
      <c r="F1664" s="301" t="s">
        <v>8069</v>
      </c>
      <c r="G1664" s="300" t="s">
        <v>3597</v>
      </c>
      <c r="H1664" s="308" t="s">
        <v>3598</v>
      </c>
      <c r="I1664" s="300" t="s">
        <v>74</v>
      </c>
      <c r="J1664" s="300" t="s">
        <v>3599</v>
      </c>
      <c r="K1664" s="300" t="s">
        <v>3600</v>
      </c>
      <c r="L1664" s="300" t="s">
        <v>339</v>
      </c>
      <c r="M1664" s="300" t="s">
        <v>3825</v>
      </c>
      <c r="N1664" s="304" t="s">
        <v>341</v>
      </c>
    </row>
    <row r="1665" spans="1:14">
      <c r="A1665" s="305">
        <v>1902</v>
      </c>
      <c r="B1665" s="16">
        <v>301</v>
      </c>
      <c r="C1665" s="17" t="s">
        <v>112</v>
      </c>
      <c r="D1665" s="306">
        <v>1236438169</v>
      </c>
      <c r="E1665" s="306">
        <v>1236438169</v>
      </c>
      <c r="F1665" s="17" t="s">
        <v>8071</v>
      </c>
      <c r="G1665" s="16" t="s">
        <v>3597</v>
      </c>
      <c r="H1665" s="35" t="s">
        <v>3598</v>
      </c>
      <c r="I1665" s="16" t="s">
        <v>74</v>
      </c>
      <c r="J1665" s="16" t="s">
        <v>3599</v>
      </c>
      <c r="K1665" s="16" t="s">
        <v>3600</v>
      </c>
      <c r="L1665" s="16" t="s">
        <v>339</v>
      </c>
      <c r="M1665" s="16" t="s">
        <v>3877</v>
      </c>
      <c r="N1665" s="307" t="s">
        <v>341</v>
      </c>
    </row>
    <row r="1666" spans="1:14">
      <c r="A1666" s="299">
        <v>1903</v>
      </c>
      <c r="B1666" s="300">
        <v>301</v>
      </c>
      <c r="C1666" s="301" t="s">
        <v>64</v>
      </c>
      <c r="D1666" s="302">
        <v>1236438176</v>
      </c>
      <c r="E1666" s="302">
        <v>1236438176</v>
      </c>
      <c r="F1666" s="301" t="s">
        <v>8074</v>
      </c>
      <c r="G1666" s="300" t="s">
        <v>3597</v>
      </c>
      <c r="H1666" s="308" t="s">
        <v>3598</v>
      </c>
      <c r="I1666" s="300" t="s">
        <v>74</v>
      </c>
      <c r="J1666" s="300" t="s">
        <v>3599</v>
      </c>
      <c r="K1666" s="300" t="s">
        <v>3600</v>
      </c>
      <c r="L1666" s="300" t="s">
        <v>339</v>
      </c>
      <c r="M1666" s="300" t="s">
        <v>3877</v>
      </c>
      <c r="N1666" s="304" t="s">
        <v>341</v>
      </c>
    </row>
    <row r="1667" spans="1:14">
      <c r="A1667" s="305">
        <v>1904</v>
      </c>
      <c r="B1667" s="16">
        <v>301</v>
      </c>
      <c r="C1667" s="17" t="s">
        <v>64</v>
      </c>
      <c r="D1667" s="306">
        <v>1117553851</v>
      </c>
      <c r="E1667" s="306">
        <v>1117553851</v>
      </c>
      <c r="F1667" s="17" t="s">
        <v>8078</v>
      </c>
      <c r="G1667" s="16" t="s">
        <v>3597</v>
      </c>
      <c r="H1667" s="35" t="s">
        <v>3598</v>
      </c>
      <c r="I1667" s="16" t="s">
        <v>74</v>
      </c>
      <c r="J1667" s="16" t="s">
        <v>3599</v>
      </c>
      <c r="K1667" s="16" t="s">
        <v>3600</v>
      </c>
      <c r="L1667" s="16" t="s">
        <v>1359</v>
      </c>
      <c r="M1667" s="16" t="s">
        <v>4352</v>
      </c>
      <c r="N1667" s="307" t="s">
        <v>1951</v>
      </c>
    </row>
    <row r="1668" spans="1:14">
      <c r="A1668" s="299">
        <v>1906</v>
      </c>
      <c r="B1668" s="300">
        <v>301</v>
      </c>
      <c r="C1668" s="301" t="s">
        <v>112</v>
      </c>
      <c r="D1668" s="302">
        <v>1119585546</v>
      </c>
      <c r="E1668" s="302">
        <v>1119585546</v>
      </c>
      <c r="F1668" s="301" t="s">
        <v>8085</v>
      </c>
      <c r="G1668" s="300" t="s">
        <v>3597</v>
      </c>
      <c r="H1668" s="308" t="s">
        <v>3598</v>
      </c>
      <c r="I1668" s="300" t="s">
        <v>74</v>
      </c>
      <c r="J1668" s="300" t="s">
        <v>3599</v>
      </c>
      <c r="K1668" s="300" t="s">
        <v>3600</v>
      </c>
      <c r="L1668" s="300" t="s">
        <v>1359</v>
      </c>
      <c r="M1668" s="300" t="s">
        <v>3752</v>
      </c>
      <c r="N1668" s="304" t="s">
        <v>1361</v>
      </c>
    </row>
    <row r="1669" spans="1:14">
      <c r="A1669" s="305">
        <v>1907</v>
      </c>
      <c r="B1669" s="16">
        <v>301</v>
      </c>
      <c r="C1669" s="17" t="s">
        <v>64</v>
      </c>
      <c r="D1669" s="306">
        <v>1149196380</v>
      </c>
      <c r="E1669" s="306">
        <v>1149196380</v>
      </c>
      <c r="F1669" s="17" t="s">
        <v>8088</v>
      </c>
      <c r="G1669" s="16" t="s">
        <v>3597</v>
      </c>
      <c r="H1669" s="35" t="s">
        <v>3598</v>
      </c>
      <c r="I1669" s="16" t="s">
        <v>74</v>
      </c>
      <c r="J1669" s="16" t="s">
        <v>3599</v>
      </c>
      <c r="K1669" s="16" t="s">
        <v>3600</v>
      </c>
      <c r="L1669" s="16" t="s">
        <v>1359</v>
      </c>
      <c r="M1669" s="16" t="s">
        <v>6822</v>
      </c>
      <c r="N1669" s="307" t="s">
        <v>1361</v>
      </c>
    </row>
    <row r="1670" spans="1:14">
      <c r="A1670" s="299">
        <v>1908</v>
      </c>
      <c r="B1670" s="300">
        <v>301</v>
      </c>
      <c r="C1670" s="301" t="s">
        <v>64</v>
      </c>
      <c r="D1670" s="302">
        <v>1149196401</v>
      </c>
      <c r="E1670" s="302">
        <v>1149196401</v>
      </c>
      <c r="F1670" s="301" t="s">
        <v>8091</v>
      </c>
      <c r="G1670" s="300" t="s">
        <v>3597</v>
      </c>
      <c r="H1670" s="308" t="s">
        <v>3598</v>
      </c>
      <c r="I1670" s="300" t="s">
        <v>74</v>
      </c>
      <c r="J1670" s="300" t="s">
        <v>3599</v>
      </c>
      <c r="K1670" s="300" t="s">
        <v>3600</v>
      </c>
      <c r="L1670" s="300" t="s">
        <v>1359</v>
      </c>
      <c r="M1670" s="300" t="s">
        <v>4352</v>
      </c>
      <c r="N1670" s="304" t="s">
        <v>1951</v>
      </c>
    </row>
    <row r="1671" spans="1:14">
      <c r="A1671" s="305">
        <v>1909</v>
      </c>
      <c r="B1671" s="16">
        <v>301</v>
      </c>
      <c r="C1671" s="17" t="s">
        <v>64</v>
      </c>
      <c r="D1671" s="306">
        <v>1116800007</v>
      </c>
      <c r="E1671" s="306">
        <v>1116800007</v>
      </c>
      <c r="F1671" s="17" t="s">
        <v>8094</v>
      </c>
      <c r="G1671" s="16" t="s">
        <v>3597</v>
      </c>
      <c r="H1671" s="35" t="s">
        <v>3598</v>
      </c>
      <c r="I1671" s="16" t="s">
        <v>74</v>
      </c>
      <c r="J1671" s="16" t="s">
        <v>3599</v>
      </c>
      <c r="K1671" s="16" t="s">
        <v>3600</v>
      </c>
      <c r="L1671" s="16" t="s">
        <v>478</v>
      </c>
      <c r="M1671" s="16" t="s">
        <v>3976</v>
      </c>
      <c r="N1671" s="307" t="s">
        <v>480</v>
      </c>
    </row>
    <row r="1672" spans="1:14">
      <c r="A1672" s="299">
        <v>1910</v>
      </c>
      <c r="B1672" s="300">
        <v>301</v>
      </c>
      <c r="C1672" s="301" t="s">
        <v>64</v>
      </c>
      <c r="D1672" s="302">
        <v>1116504911</v>
      </c>
      <c r="E1672" s="302">
        <v>1116504911</v>
      </c>
      <c r="F1672" s="301" t="s">
        <v>8097</v>
      </c>
      <c r="G1672" s="300" t="s">
        <v>3597</v>
      </c>
      <c r="H1672" s="308" t="s">
        <v>3598</v>
      </c>
      <c r="I1672" s="300" t="s">
        <v>74</v>
      </c>
      <c r="J1672" s="300" t="s">
        <v>3599</v>
      </c>
      <c r="K1672" s="300" t="s">
        <v>3600</v>
      </c>
      <c r="L1672" s="300" t="s">
        <v>671</v>
      </c>
      <c r="M1672" s="300" t="s">
        <v>4135</v>
      </c>
      <c r="N1672" s="304" t="s">
        <v>3691</v>
      </c>
    </row>
    <row r="1673" spans="1:14">
      <c r="A1673" s="305">
        <v>1912</v>
      </c>
      <c r="B1673" s="16">
        <v>301</v>
      </c>
      <c r="C1673" s="17" t="s">
        <v>64</v>
      </c>
      <c r="D1673" s="306">
        <v>1006859886</v>
      </c>
      <c r="E1673" s="306">
        <v>1006859886</v>
      </c>
      <c r="F1673" s="17" t="s">
        <v>8100</v>
      </c>
      <c r="G1673" s="16" t="s">
        <v>3597</v>
      </c>
      <c r="H1673" s="35" t="s">
        <v>3598</v>
      </c>
      <c r="I1673" s="16" t="s">
        <v>74</v>
      </c>
      <c r="J1673" s="16" t="s">
        <v>3599</v>
      </c>
      <c r="K1673" s="16" t="s">
        <v>3600</v>
      </c>
      <c r="L1673" s="16" t="s">
        <v>671</v>
      </c>
      <c r="M1673" s="16" t="s">
        <v>3816</v>
      </c>
      <c r="N1673" s="307" t="s">
        <v>3817</v>
      </c>
    </row>
    <row r="1674" spans="1:14">
      <c r="A1674" s="299">
        <v>1913</v>
      </c>
      <c r="B1674" s="300">
        <v>301</v>
      </c>
      <c r="C1674" s="301" t="s">
        <v>112</v>
      </c>
      <c r="D1674" s="302">
        <v>1149196412</v>
      </c>
      <c r="E1674" s="302">
        <v>1149196412</v>
      </c>
      <c r="F1674" s="301" t="s">
        <v>8104</v>
      </c>
      <c r="G1674" s="300" t="s">
        <v>3597</v>
      </c>
      <c r="H1674" s="308" t="s">
        <v>3598</v>
      </c>
      <c r="I1674" s="300" t="s">
        <v>74</v>
      </c>
      <c r="J1674" s="300" t="s">
        <v>3599</v>
      </c>
      <c r="K1674" s="300" t="s">
        <v>3600</v>
      </c>
      <c r="L1674" s="300" t="s">
        <v>1359</v>
      </c>
      <c r="M1674" s="300" t="s">
        <v>4352</v>
      </c>
      <c r="N1674" s="304" t="s">
        <v>1951</v>
      </c>
    </row>
    <row r="1675" spans="1:14">
      <c r="A1675" s="305">
        <v>1914</v>
      </c>
      <c r="B1675" s="16">
        <v>301</v>
      </c>
      <c r="C1675" s="17" t="s">
        <v>112</v>
      </c>
      <c r="D1675" s="306">
        <v>1006420092</v>
      </c>
      <c r="E1675" s="306">
        <v>1006420092</v>
      </c>
      <c r="F1675" s="17" t="s">
        <v>8109</v>
      </c>
      <c r="G1675" s="16" t="s">
        <v>3597</v>
      </c>
      <c r="H1675" s="35" t="s">
        <v>3598</v>
      </c>
      <c r="I1675" s="16" t="s">
        <v>74</v>
      </c>
      <c r="J1675" s="16" t="s">
        <v>3599</v>
      </c>
      <c r="K1675" s="16" t="s">
        <v>3600</v>
      </c>
      <c r="L1675" s="16" t="s">
        <v>1359</v>
      </c>
      <c r="M1675" s="16" t="s">
        <v>3752</v>
      </c>
      <c r="N1675" s="307" t="s">
        <v>1361</v>
      </c>
    </row>
    <row r="1676" spans="1:14">
      <c r="A1676" s="299">
        <v>1915</v>
      </c>
      <c r="B1676" s="300">
        <v>301</v>
      </c>
      <c r="C1676" s="301" t="s">
        <v>112</v>
      </c>
      <c r="D1676" s="302">
        <v>43251296</v>
      </c>
      <c r="E1676" s="302">
        <v>43251296</v>
      </c>
      <c r="F1676" s="301" t="s">
        <v>8112</v>
      </c>
      <c r="G1676" s="300" t="s">
        <v>3597</v>
      </c>
      <c r="H1676" s="308" t="s">
        <v>3598</v>
      </c>
      <c r="I1676" s="300" t="s">
        <v>74</v>
      </c>
      <c r="J1676" s="300" t="s">
        <v>3599</v>
      </c>
      <c r="K1676" s="300" t="s">
        <v>3600</v>
      </c>
      <c r="L1676" s="300" t="s">
        <v>339</v>
      </c>
      <c r="M1676" s="300" t="s">
        <v>3877</v>
      </c>
      <c r="N1676" s="304" t="s">
        <v>341</v>
      </c>
    </row>
    <row r="1677" spans="1:14">
      <c r="A1677" s="305">
        <v>1916</v>
      </c>
      <c r="B1677" s="16">
        <v>301</v>
      </c>
      <c r="C1677" s="17" t="s">
        <v>112</v>
      </c>
      <c r="D1677" s="306">
        <v>1144038813</v>
      </c>
      <c r="E1677" s="306">
        <v>1144038813</v>
      </c>
      <c r="F1677" s="17" t="s">
        <v>8116</v>
      </c>
      <c r="G1677" s="16" t="s">
        <v>3597</v>
      </c>
      <c r="H1677" s="35" t="s">
        <v>3598</v>
      </c>
      <c r="I1677" s="16" t="s">
        <v>74</v>
      </c>
      <c r="J1677" s="16" t="s">
        <v>3599</v>
      </c>
      <c r="K1677" s="16" t="s">
        <v>3600</v>
      </c>
      <c r="L1677" s="16" t="s">
        <v>76</v>
      </c>
      <c r="M1677" s="16" t="s">
        <v>7274</v>
      </c>
      <c r="N1677" s="307" t="s">
        <v>3702</v>
      </c>
    </row>
    <row r="1678" spans="1:14">
      <c r="A1678" s="299">
        <v>1917</v>
      </c>
      <c r="B1678" s="300">
        <v>301</v>
      </c>
      <c r="C1678" s="301" t="s">
        <v>112</v>
      </c>
      <c r="D1678" s="302">
        <v>1013687776</v>
      </c>
      <c r="E1678" s="302">
        <v>1013687776</v>
      </c>
      <c r="F1678" s="301" t="s">
        <v>8121</v>
      </c>
      <c r="G1678" s="300" t="s">
        <v>3597</v>
      </c>
      <c r="H1678" s="308" t="s">
        <v>3598</v>
      </c>
      <c r="I1678" s="300" t="s">
        <v>74</v>
      </c>
      <c r="J1678" s="300" t="s">
        <v>3599</v>
      </c>
      <c r="K1678" s="300" t="s">
        <v>3600</v>
      </c>
      <c r="L1678" s="300" t="s">
        <v>76</v>
      </c>
      <c r="M1678" s="300" t="s">
        <v>76</v>
      </c>
      <c r="N1678" s="304" t="s">
        <v>76</v>
      </c>
    </row>
    <row r="1679" spans="1:14">
      <c r="A1679" s="305">
        <v>1918</v>
      </c>
      <c r="B1679" s="16">
        <v>301</v>
      </c>
      <c r="C1679" s="17" t="s">
        <v>112</v>
      </c>
      <c r="D1679" s="306">
        <v>1003704754</v>
      </c>
      <c r="E1679" s="306">
        <v>1003704754</v>
      </c>
      <c r="F1679" s="17" t="s">
        <v>8125</v>
      </c>
      <c r="G1679" s="16" t="s">
        <v>3597</v>
      </c>
      <c r="H1679" s="35" t="s">
        <v>3598</v>
      </c>
      <c r="I1679" s="16" t="s">
        <v>74</v>
      </c>
      <c r="J1679" s="16" t="s">
        <v>3599</v>
      </c>
      <c r="K1679" s="16" t="s">
        <v>3600</v>
      </c>
      <c r="L1679" s="16" t="s">
        <v>671</v>
      </c>
      <c r="M1679" s="16" t="s">
        <v>8126</v>
      </c>
      <c r="N1679" s="307" t="s">
        <v>3817</v>
      </c>
    </row>
    <row r="1680" spans="1:14">
      <c r="A1680" s="299">
        <v>1919</v>
      </c>
      <c r="B1680" s="300">
        <v>301</v>
      </c>
      <c r="C1680" s="301" t="s">
        <v>64</v>
      </c>
      <c r="D1680" s="302">
        <v>1148211261</v>
      </c>
      <c r="E1680" s="302">
        <v>1148211261</v>
      </c>
      <c r="F1680" s="301" t="s">
        <v>8128</v>
      </c>
      <c r="G1680" s="300" t="s">
        <v>3597</v>
      </c>
      <c r="H1680" s="308" t="s">
        <v>3598</v>
      </c>
      <c r="I1680" s="300" t="s">
        <v>74</v>
      </c>
      <c r="J1680" s="300" t="s">
        <v>3599</v>
      </c>
      <c r="K1680" s="300" t="s">
        <v>3600</v>
      </c>
      <c r="L1680" s="300" t="s">
        <v>339</v>
      </c>
      <c r="M1680" s="300" t="s">
        <v>340</v>
      </c>
      <c r="N1680" s="304" t="s">
        <v>341</v>
      </c>
    </row>
    <row r="1681" spans="1:14">
      <c r="A1681" s="305">
        <v>1920</v>
      </c>
      <c r="B1681" s="16">
        <v>301</v>
      </c>
      <c r="C1681" s="17" t="s">
        <v>64</v>
      </c>
      <c r="D1681" s="306">
        <v>1037262345</v>
      </c>
      <c r="E1681" s="306">
        <v>1037262345</v>
      </c>
      <c r="F1681" s="17" t="s">
        <v>8132</v>
      </c>
      <c r="G1681" s="16" t="s">
        <v>3597</v>
      </c>
      <c r="H1681" s="35" t="s">
        <v>3598</v>
      </c>
      <c r="I1681" s="16" t="s">
        <v>74</v>
      </c>
      <c r="J1681" s="16" t="s">
        <v>3599</v>
      </c>
      <c r="K1681" s="16" t="s">
        <v>3600</v>
      </c>
      <c r="L1681" s="16" t="s">
        <v>339</v>
      </c>
      <c r="M1681" s="16" t="s">
        <v>3825</v>
      </c>
      <c r="N1681" s="307" t="s">
        <v>341</v>
      </c>
    </row>
    <row r="1682" spans="1:14">
      <c r="A1682" s="299">
        <v>1921</v>
      </c>
      <c r="B1682" s="300">
        <v>301</v>
      </c>
      <c r="C1682" s="301" t="s">
        <v>112</v>
      </c>
      <c r="D1682" s="302">
        <v>1148956941</v>
      </c>
      <c r="E1682" s="302">
        <v>1148956941</v>
      </c>
      <c r="F1682" s="301" t="s">
        <v>8136</v>
      </c>
      <c r="G1682" s="300" t="s">
        <v>3597</v>
      </c>
      <c r="H1682" s="308" t="s">
        <v>3598</v>
      </c>
      <c r="I1682" s="300" t="s">
        <v>74</v>
      </c>
      <c r="J1682" s="300" t="s">
        <v>3599</v>
      </c>
      <c r="K1682" s="300" t="s">
        <v>3600</v>
      </c>
      <c r="L1682" s="300" t="s">
        <v>76</v>
      </c>
      <c r="M1682" s="300" t="s">
        <v>76</v>
      </c>
      <c r="N1682" s="304" t="s">
        <v>76</v>
      </c>
    </row>
    <row r="1683" spans="1:14">
      <c r="A1683" s="305">
        <v>1922</v>
      </c>
      <c r="B1683" s="16">
        <v>301</v>
      </c>
      <c r="C1683" s="17" t="s">
        <v>112</v>
      </c>
      <c r="D1683" s="306">
        <v>1006691361</v>
      </c>
      <c r="E1683" s="306">
        <v>1006691361</v>
      </c>
      <c r="F1683" s="17" t="s">
        <v>8139</v>
      </c>
      <c r="G1683" s="16" t="s">
        <v>3597</v>
      </c>
      <c r="H1683" s="35" t="s">
        <v>3598</v>
      </c>
      <c r="I1683" s="16" t="s">
        <v>74</v>
      </c>
      <c r="J1683" s="16" t="s">
        <v>3599</v>
      </c>
      <c r="K1683" s="16" t="s">
        <v>3600</v>
      </c>
      <c r="L1683" s="16" t="s">
        <v>671</v>
      </c>
      <c r="M1683" s="16" t="s">
        <v>3816</v>
      </c>
      <c r="N1683" s="307" t="s">
        <v>3817</v>
      </c>
    </row>
    <row r="1684" spans="1:14">
      <c r="A1684" s="299">
        <v>1923</v>
      </c>
      <c r="B1684" s="300">
        <v>301</v>
      </c>
      <c r="C1684" s="301" t="s">
        <v>64</v>
      </c>
      <c r="D1684" s="302">
        <v>1005997766</v>
      </c>
      <c r="E1684" s="302">
        <v>1005997766</v>
      </c>
      <c r="F1684" s="301" t="s">
        <v>8143</v>
      </c>
      <c r="G1684" s="300" t="s">
        <v>3597</v>
      </c>
      <c r="H1684" s="308" t="s">
        <v>3598</v>
      </c>
      <c r="I1684" s="300" t="s">
        <v>74</v>
      </c>
      <c r="J1684" s="300" t="s">
        <v>3599</v>
      </c>
      <c r="K1684" s="300" t="s">
        <v>3600</v>
      </c>
      <c r="L1684" s="300" t="s">
        <v>478</v>
      </c>
      <c r="M1684" s="300" t="s">
        <v>479</v>
      </c>
      <c r="N1684" s="304" t="s">
        <v>480</v>
      </c>
    </row>
    <row r="1685" spans="1:14">
      <c r="A1685" s="305">
        <v>1924</v>
      </c>
      <c r="B1685" s="16">
        <v>301</v>
      </c>
      <c r="C1685" s="17" t="s">
        <v>64</v>
      </c>
      <c r="D1685" s="306">
        <v>1237688145</v>
      </c>
      <c r="E1685" s="306">
        <v>1237688145</v>
      </c>
      <c r="F1685" s="17" t="s">
        <v>8146</v>
      </c>
      <c r="G1685" s="16" t="s">
        <v>3597</v>
      </c>
      <c r="H1685" s="35" t="s">
        <v>3598</v>
      </c>
      <c r="I1685" s="16" t="s">
        <v>74</v>
      </c>
      <c r="J1685" s="16" t="s">
        <v>3599</v>
      </c>
      <c r="K1685" s="16" t="s">
        <v>3600</v>
      </c>
      <c r="L1685" s="16" t="s">
        <v>478</v>
      </c>
      <c r="M1685" s="16" t="s">
        <v>3976</v>
      </c>
      <c r="N1685" s="307" t="s">
        <v>480</v>
      </c>
    </row>
    <row r="1686" spans="1:14">
      <c r="A1686" s="299">
        <v>1925</v>
      </c>
      <c r="B1686" s="300">
        <v>301</v>
      </c>
      <c r="C1686" s="301" t="s">
        <v>64</v>
      </c>
      <c r="D1686" s="302">
        <v>80246154</v>
      </c>
      <c r="E1686" s="302">
        <v>80246154</v>
      </c>
      <c r="F1686" s="301" t="s">
        <v>8149</v>
      </c>
      <c r="G1686" s="300" t="s">
        <v>3597</v>
      </c>
      <c r="H1686" s="308" t="s">
        <v>3598</v>
      </c>
      <c r="I1686" s="300" t="s">
        <v>74</v>
      </c>
      <c r="J1686" s="300" t="s">
        <v>3599</v>
      </c>
      <c r="K1686" s="300" t="s">
        <v>3600</v>
      </c>
      <c r="L1686" s="300" t="s">
        <v>421</v>
      </c>
      <c r="M1686" s="300" t="s">
        <v>3649</v>
      </c>
      <c r="N1686" s="304" t="s">
        <v>545</v>
      </c>
    </row>
    <row r="1687" spans="1:14">
      <c r="A1687" s="305">
        <v>1926</v>
      </c>
      <c r="B1687" s="16">
        <v>301</v>
      </c>
      <c r="C1687" s="17" t="s">
        <v>64</v>
      </c>
      <c r="D1687" s="306">
        <v>1151461978</v>
      </c>
      <c r="E1687" s="306">
        <v>1151461978</v>
      </c>
      <c r="F1687" s="17" t="s">
        <v>8154</v>
      </c>
      <c r="G1687" s="16" t="s">
        <v>3597</v>
      </c>
      <c r="H1687" s="35" t="s">
        <v>3598</v>
      </c>
      <c r="I1687" s="16" t="s">
        <v>74</v>
      </c>
      <c r="J1687" s="16" t="s">
        <v>3599</v>
      </c>
      <c r="K1687" s="16" t="s">
        <v>3600</v>
      </c>
      <c r="L1687" s="16" t="s">
        <v>421</v>
      </c>
      <c r="M1687" s="16" t="s">
        <v>3836</v>
      </c>
      <c r="N1687" s="307" t="s">
        <v>545</v>
      </c>
    </row>
    <row r="1688" spans="1:14">
      <c r="A1688" s="299">
        <v>1927</v>
      </c>
      <c r="B1688" s="300">
        <v>301</v>
      </c>
      <c r="C1688" s="301" t="s">
        <v>64</v>
      </c>
      <c r="D1688" s="302">
        <v>9177258</v>
      </c>
      <c r="E1688" s="302">
        <v>9177258</v>
      </c>
      <c r="F1688" s="301" t="s">
        <v>8157</v>
      </c>
      <c r="G1688" s="300" t="s">
        <v>3597</v>
      </c>
      <c r="H1688" s="308" t="s">
        <v>3598</v>
      </c>
      <c r="I1688" s="300" t="s">
        <v>74</v>
      </c>
      <c r="J1688" s="300" t="s">
        <v>3599</v>
      </c>
      <c r="K1688" s="300" t="s">
        <v>3600</v>
      </c>
      <c r="L1688" s="300" t="s">
        <v>421</v>
      </c>
      <c r="M1688" s="300" t="s">
        <v>8158</v>
      </c>
      <c r="N1688" s="304" t="s">
        <v>423</v>
      </c>
    </row>
    <row r="1689" spans="1:14">
      <c r="A1689" s="305">
        <v>1928</v>
      </c>
      <c r="B1689" s="16">
        <v>301</v>
      </c>
      <c r="C1689" s="17" t="s">
        <v>64</v>
      </c>
      <c r="D1689" s="306">
        <v>77165266</v>
      </c>
      <c r="E1689" s="306">
        <v>77165266</v>
      </c>
      <c r="F1689" s="17" t="s">
        <v>8161</v>
      </c>
      <c r="G1689" s="16" t="s">
        <v>3597</v>
      </c>
      <c r="H1689" s="35" t="s">
        <v>3598</v>
      </c>
      <c r="I1689" s="16" t="s">
        <v>74</v>
      </c>
      <c r="J1689" s="16" t="s">
        <v>3599</v>
      </c>
      <c r="K1689" s="16" t="s">
        <v>3600</v>
      </c>
      <c r="L1689" s="16" t="s">
        <v>421</v>
      </c>
      <c r="M1689" s="16" t="s">
        <v>2300</v>
      </c>
      <c r="N1689" s="307" t="s">
        <v>423</v>
      </c>
    </row>
    <row r="1690" spans="1:14">
      <c r="A1690" s="299">
        <v>1929</v>
      </c>
      <c r="B1690" s="300">
        <v>301</v>
      </c>
      <c r="C1690" s="301" t="s">
        <v>64</v>
      </c>
      <c r="D1690" s="302">
        <v>1214464635</v>
      </c>
      <c r="E1690" s="302">
        <v>1214464635</v>
      </c>
      <c r="F1690" s="301" t="s">
        <v>8164</v>
      </c>
      <c r="G1690" s="300" t="s">
        <v>3597</v>
      </c>
      <c r="H1690" s="308" t="s">
        <v>3598</v>
      </c>
      <c r="I1690" s="300" t="s">
        <v>74</v>
      </c>
      <c r="J1690" s="300" t="s">
        <v>3599</v>
      </c>
      <c r="K1690" s="300" t="s">
        <v>3600</v>
      </c>
      <c r="L1690" s="300" t="s">
        <v>671</v>
      </c>
      <c r="M1690" s="300" t="s">
        <v>4243</v>
      </c>
      <c r="N1690" s="304" t="s">
        <v>692</v>
      </c>
    </row>
    <row r="1691" spans="1:14">
      <c r="A1691" s="305">
        <v>1930</v>
      </c>
      <c r="B1691" s="16">
        <v>301</v>
      </c>
      <c r="C1691" s="17" t="s">
        <v>64</v>
      </c>
      <c r="D1691" s="306">
        <v>96361642</v>
      </c>
      <c r="E1691" s="306">
        <v>96361642</v>
      </c>
      <c r="F1691" s="17" t="s">
        <v>8167</v>
      </c>
      <c r="G1691" s="16" t="s">
        <v>3597</v>
      </c>
      <c r="H1691" s="35" t="s">
        <v>3598</v>
      </c>
      <c r="I1691" s="16" t="s">
        <v>74</v>
      </c>
      <c r="J1691" s="16" t="s">
        <v>3599</v>
      </c>
      <c r="K1691" s="16" t="s">
        <v>3600</v>
      </c>
      <c r="L1691" s="16" t="s">
        <v>1359</v>
      </c>
      <c r="M1691" s="16" t="s">
        <v>1950</v>
      </c>
      <c r="N1691" s="307" t="s">
        <v>1951</v>
      </c>
    </row>
    <row r="1692" spans="1:14">
      <c r="A1692" s="299">
        <v>1931</v>
      </c>
      <c r="B1692" s="300">
        <v>301</v>
      </c>
      <c r="C1692" s="301" t="s">
        <v>64</v>
      </c>
      <c r="D1692" s="302">
        <v>1077475041</v>
      </c>
      <c r="E1692" s="302">
        <v>1077475041</v>
      </c>
      <c r="F1692" s="301" t="s">
        <v>8170</v>
      </c>
      <c r="G1692" s="300" t="s">
        <v>3597</v>
      </c>
      <c r="H1692" s="308" t="s">
        <v>3598</v>
      </c>
      <c r="I1692" s="300" t="s">
        <v>74</v>
      </c>
      <c r="J1692" s="300" t="s">
        <v>3599</v>
      </c>
      <c r="K1692" s="300" t="s">
        <v>3600</v>
      </c>
      <c r="L1692" s="300" t="s">
        <v>339</v>
      </c>
      <c r="M1692" s="300" t="s">
        <v>340</v>
      </c>
      <c r="N1692" s="304" t="s">
        <v>341</v>
      </c>
    </row>
    <row r="1693" spans="1:14">
      <c r="A1693" s="305">
        <v>1932</v>
      </c>
      <c r="B1693" s="16">
        <v>301</v>
      </c>
      <c r="C1693" s="17" t="s">
        <v>64</v>
      </c>
      <c r="D1693" s="306">
        <v>1148956714</v>
      </c>
      <c r="E1693" s="306">
        <v>1148956714</v>
      </c>
      <c r="F1693" s="17" t="s">
        <v>8174</v>
      </c>
      <c r="G1693" s="16" t="s">
        <v>3597</v>
      </c>
      <c r="H1693" s="35" t="s">
        <v>3598</v>
      </c>
      <c r="I1693" s="16" t="s">
        <v>74</v>
      </c>
      <c r="J1693" s="16" t="s">
        <v>3599</v>
      </c>
      <c r="K1693" s="16" t="s">
        <v>3600</v>
      </c>
      <c r="L1693" s="16" t="s">
        <v>145</v>
      </c>
      <c r="M1693" s="16" t="s">
        <v>146</v>
      </c>
      <c r="N1693" s="307" t="s">
        <v>147</v>
      </c>
    </row>
    <row r="1694" spans="1:14">
      <c r="A1694" s="299">
        <v>1933</v>
      </c>
      <c r="B1694" s="300">
        <v>301</v>
      </c>
      <c r="C1694" s="301" t="s">
        <v>64</v>
      </c>
      <c r="D1694" s="302">
        <v>5843930</v>
      </c>
      <c r="E1694" s="302">
        <v>5843930</v>
      </c>
      <c r="F1694" s="301" t="s">
        <v>8179</v>
      </c>
      <c r="G1694" s="300" t="s">
        <v>3597</v>
      </c>
      <c r="H1694" s="308" t="s">
        <v>3598</v>
      </c>
      <c r="I1694" s="300" t="s">
        <v>74</v>
      </c>
      <c r="J1694" s="300" t="s">
        <v>3599</v>
      </c>
      <c r="K1694" s="300" t="s">
        <v>3600</v>
      </c>
      <c r="L1694" s="300" t="s">
        <v>433</v>
      </c>
      <c r="M1694" s="300" t="s">
        <v>434</v>
      </c>
      <c r="N1694" s="304" t="s">
        <v>435</v>
      </c>
    </row>
    <row r="1695" spans="1:14">
      <c r="A1695" s="305">
        <v>1934</v>
      </c>
      <c r="B1695" s="16">
        <v>301</v>
      </c>
      <c r="C1695" s="17" t="s">
        <v>64</v>
      </c>
      <c r="D1695" s="306">
        <v>88210952</v>
      </c>
      <c r="E1695" s="306">
        <v>88210952</v>
      </c>
      <c r="F1695" s="17" t="s">
        <v>8183</v>
      </c>
      <c r="G1695" s="16" t="s">
        <v>3597</v>
      </c>
      <c r="H1695" s="35" t="s">
        <v>3598</v>
      </c>
      <c r="I1695" s="16" t="s">
        <v>74</v>
      </c>
      <c r="J1695" s="16" t="s">
        <v>3599</v>
      </c>
      <c r="K1695" s="16" t="s">
        <v>3600</v>
      </c>
      <c r="L1695" s="16" t="s">
        <v>145</v>
      </c>
      <c r="M1695" s="16" t="s">
        <v>146</v>
      </c>
      <c r="N1695" s="307" t="s">
        <v>147</v>
      </c>
    </row>
    <row r="1696" spans="1:14">
      <c r="A1696" s="299">
        <v>1935</v>
      </c>
      <c r="B1696" s="300">
        <v>301</v>
      </c>
      <c r="C1696" s="301" t="s">
        <v>64</v>
      </c>
      <c r="D1696" s="302">
        <v>1116256946</v>
      </c>
      <c r="E1696" s="302">
        <v>1116256946</v>
      </c>
      <c r="F1696" s="301" t="s">
        <v>8188</v>
      </c>
      <c r="G1696" s="300" t="s">
        <v>3597</v>
      </c>
      <c r="H1696" s="308" t="s">
        <v>3598</v>
      </c>
      <c r="I1696" s="300" t="s">
        <v>74</v>
      </c>
      <c r="J1696" s="300" t="s">
        <v>3599</v>
      </c>
      <c r="K1696" s="300" t="s">
        <v>3600</v>
      </c>
      <c r="L1696" s="300" t="s">
        <v>463</v>
      </c>
      <c r="M1696" s="300" t="s">
        <v>8189</v>
      </c>
      <c r="N1696" s="304" t="s">
        <v>465</v>
      </c>
    </row>
    <row r="1697" spans="1:14">
      <c r="A1697" s="305">
        <v>1936</v>
      </c>
      <c r="B1697" s="16">
        <v>301</v>
      </c>
      <c r="C1697" s="17" t="s">
        <v>112</v>
      </c>
      <c r="D1697" s="306">
        <v>1148956652</v>
      </c>
      <c r="E1697" s="306">
        <v>1148956652</v>
      </c>
      <c r="F1697" s="17" t="s">
        <v>8192</v>
      </c>
      <c r="G1697" s="16" t="s">
        <v>3597</v>
      </c>
      <c r="H1697" s="35" t="s">
        <v>3598</v>
      </c>
      <c r="I1697" s="16" t="s">
        <v>74</v>
      </c>
      <c r="J1697" s="16" t="s">
        <v>3599</v>
      </c>
      <c r="K1697" s="16" t="s">
        <v>3600</v>
      </c>
      <c r="L1697" s="16" t="s">
        <v>145</v>
      </c>
      <c r="M1697" s="16" t="s">
        <v>3668</v>
      </c>
      <c r="N1697" s="307" t="s">
        <v>147</v>
      </c>
    </row>
    <row r="1698" spans="1:14">
      <c r="A1698" s="299">
        <v>1938</v>
      </c>
      <c r="B1698" s="300">
        <v>301</v>
      </c>
      <c r="C1698" s="301" t="s">
        <v>112</v>
      </c>
      <c r="D1698" s="302">
        <v>36348182</v>
      </c>
      <c r="E1698" s="302">
        <v>36348182</v>
      </c>
      <c r="F1698" s="301" t="s">
        <v>8195</v>
      </c>
      <c r="G1698" s="300" t="s">
        <v>3597</v>
      </c>
      <c r="H1698" s="308" t="s">
        <v>3598</v>
      </c>
      <c r="I1698" s="300" t="s">
        <v>74</v>
      </c>
      <c r="J1698" s="300" t="s">
        <v>3599</v>
      </c>
      <c r="K1698" s="300" t="s">
        <v>3600</v>
      </c>
      <c r="L1698" s="300" t="s">
        <v>76</v>
      </c>
      <c r="M1698" s="300" t="s">
        <v>8196</v>
      </c>
      <c r="N1698" s="304" t="s">
        <v>3702</v>
      </c>
    </row>
    <row r="1699" spans="1:14">
      <c r="A1699" s="305">
        <v>1939</v>
      </c>
      <c r="B1699" s="16">
        <v>301</v>
      </c>
      <c r="C1699" s="17" t="s">
        <v>64</v>
      </c>
      <c r="D1699" s="306">
        <v>1151461995</v>
      </c>
      <c r="E1699" s="306">
        <v>1151461995</v>
      </c>
      <c r="F1699" s="17" t="s">
        <v>8201</v>
      </c>
      <c r="G1699" s="16" t="s">
        <v>3597</v>
      </c>
      <c r="H1699" s="35" t="s">
        <v>3598</v>
      </c>
      <c r="I1699" s="16" t="s">
        <v>74</v>
      </c>
      <c r="J1699" s="16" t="s">
        <v>3599</v>
      </c>
      <c r="K1699" s="16" t="s">
        <v>3600</v>
      </c>
      <c r="L1699" s="16" t="s">
        <v>421</v>
      </c>
      <c r="M1699" s="16" t="s">
        <v>8202</v>
      </c>
      <c r="N1699" s="307" t="s">
        <v>545</v>
      </c>
    </row>
    <row r="1700" spans="1:14">
      <c r="A1700" s="299">
        <v>1940</v>
      </c>
      <c r="B1700" s="300">
        <v>301</v>
      </c>
      <c r="C1700" s="301" t="s">
        <v>112</v>
      </c>
      <c r="D1700" s="302">
        <v>1010160875</v>
      </c>
      <c r="E1700" s="302">
        <v>1010160875</v>
      </c>
      <c r="F1700" s="301" t="s">
        <v>8207</v>
      </c>
      <c r="G1700" s="300" t="s">
        <v>367</v>
      </c>
      <c r="H1700" s="303" t="s">
        <v>368</v>
      </c>
      <c r="I1700" s="300" t="s">
        <v>74</v>
      </c>
      <c r="J1700" s="300" t="s">
        <v>3599</v>
      </c>
      <c r="K1700" s="300" t="s">
        <v>2911</v>
      </c>
      <c r="L1700" s="300" t="s">
        <v>76</v>
      </c>
      <c r="M1700" s="300" t="s">
        <v>76</v>
      </c>
      <c r="N1700" s="304" t="s">
        <v>76</v>
      </c>
    </row>
    <row r="1701" spans="1:14">
      <c r="A1701" s="305">
        <v>1941</v>
      </c>
      <c r="B1701" s="16">
        <v>301</v>
      </c>
      <c r="C1701" s="17" t="s">
        <v>64</v>
      </c>
      <c r="D1701" s="306">
        <v>7722112</v>
      </c>
      <c r="E1701" s="306">
        <v>7722112</v>
      </c>
      <c r="F1701" s="17" t="s">
        <v>8214</v>
      </c>
      <c r="G1701" s="16" t="s">
        <v>90</v>
      </c>
      <c r="H1701" s="35" t="s">
        <v>91</v>
      </c>
      <c r="I1701" s="16" t="s">
        <v>74</v>
      </c>
      <c r="J1701" s="16" t="s">
        <v>259</v>
      </c>
      <c r="K1701" s="16" t="s">
        <v>2992</v>
      </c>
      <c r="L1701" s="16" t="s">
        <v>76</v>
      </c>
      <c r="M1701" s="16" t="s">
        <v>76</v>
      </c>
      <c r="N1701" s="307" t="s">
        <v>76</v>
      </c>
    </row>
    <row r="1702" spans="1:14">
      <c r="A1702" s="299">
        <v>1944</v>
      </c>
      <c r="B1702" s="300">
        <v>301</v>
      </c>
      <c r="C1702" s="301" t="s">
        <v>112</v>
      </c>
      <c r="D1702" s="302">
        <v>52165748</v>
      </c>
      <c r="E1702" s="302">
        <v>52165748</v>
      </c>
      <c r="F1702" s="301" t="s">
        <v>8220</v>
      </c>
      <c r="G1702" s="300" t="s">
        <v>3373</v>
      </c>
      <c r="H1702" s="308" t="s">
        <v>284</v>
      </c>
      <c r="I1702" s="300" t="s">
        <v>74</v>
      </c>
      <c r="J1702" s="300" t="s">
        <v>3599</v>
      </c>
      <c r="K1702" s="300" t="s">
        <v>2911</v>
      </c>
      <c r="L1702" s="300" t="s">
        <v>421</v>
      </c>
      <c r="M1702" s="300" t="s">
        <v>2069</v>
      </c>
      <c r="N1702" s="304" t="s">
        <v>2070</v>
      </c>
    </row>
    <row r="1703" spans="1:14">
      <c r="A1703" s="305">
        <v>1948</v>
      </c>
      <c r="B1703" s="16">
        <v>301</v>
      </c>
      <c r="C1703" s="17" t="s">
        <v>112</v>
      </c>
      <c r="D1703" s="306">
        <v>1030586646</v>
      </c>
      <c r="E1703" s="306">
        <v>1030586646</v>
      </c>
      <c r="F1703" s="17" t="s">
        <v>8225</v>
      </c>
      <c r="G1703" s="16" t="s">
        <v>358</v>
      </c>
      <c r="H1703" s="35" t="s">
        <v>284</v>
      </c>
      <c r="I1703" s="16" t="s">
        <v>74</v>
      </c>
      <c r="J1703" s="16" t="s">
        <v>3599</v>
      </c>
      <c r="K1703" s="16" t="s">
        <v>8226</v>
      </c>
      <c r="L1703" s="16" t="s">
        <v>76</v>
      </c>
      <c r="M1703" s="16" t="s">
        <v>76</v>
      </c>
      <c r="N1703" s="307" t="s">
        <v>76</v>
      </c>
    </row>
    <row r="1704" spans="1:14">
      <c r="A1704" s="299">
        <v>1950</v>
      </c>
      <c r="B1704" s="300">
        <v>301</v>
      </c>
      <c r="C1704" s="301" t="s">
        <v>64</v>
      </c>
      <c r="D1704" s="302">
        <v>19404422</v>
      </c>
      <c r="E1704" s="302">
        <v>19404422</v>
      </c>
      <c r="F1704" s="301" t="s">
        <v>8232</v>
      </c>
      <c r="G1704" s="300" t="s">
        <v>358</v>
      </c>
      <c r="H1704" s="308" t="s">
        <v>284</v>
      </c>
      <c r="I1704" s="300" t="s">
        <v>74</v>
      </c>
      <c r="J1704" s="300" t="s">
        <v>75</v>
      </c>
      <c r="K1704" s="300" t="s">
        <v>118</v>
      </c>
      <c r="L1704" s="300" t="s">
        <v>76</v>
      </c>
      <c r="M1704" s="300" t="s">
        <v>76</v>
      </c>
      <c r="N1704" s="304" t="s">
        <v>76</v>
      </c>
    </row>
    <row r="1705" spans="1:14">
      <c r="A1705" s="305">
        <v>1951</v>
      </c>
      <c r="B1705" s="16">
        <v>301</v>
      </c>
      <c r="C1705" s="17" t="s">
        <v>64</v>
      </c>
      <c r="D1705" s="306">
        <v>80066738</v>
      </c>
      <c r="E1705" s="306">
        <v>80066738</v>
      </c>
      <c r="F1705" s="17" t="s">
        <v>8240</v>
      </c>
      <c r="G1705" s="16" t="s">
        <v>358</v>
      </c>
      <c r="H1705" s="35" t="s">
        <v>284</v>
      </c>
      <c r="I1705" s="16" t="s">
        <v>74</v>
      </c>
      <c r="J1705" s="16" t="s">
        <v>3599</v>
      </c>
      <c r="K1705" s="16" t="s">
        <v>2911</v>
      </c>
      <c r="L1705" s="16" t="s">
        <v>76</v>
      </c>
      <c r="M1705" s="16" t="s">
        <v>76</v>
      </c>
      <c r="N1705" s="307" t="s">
        <v>76</v>
      </c>
    </row>
    <row r="1706" spans="1:14">
      <c r="A1706" s="299">
        <v>1952</v>
      </c>
      <c r="B1706" s="300">
        <v>301</v>
      </c>
      <c r="C1706" s="301" t="s">
        <v>64</v>
      </c>
      <c r="D1706" s="302">
        <v>93295696</v>
      </c>
      <c r="E1706" s="302">
        <v>93295696</v>
      </c>
      <c r="F1706" s="301" t="s">
        <v>8248</v>
      </c>
      <c r="G1706" s="300" t="s">
        <v>358</v>
      </c>
      <c r="H1706" s="308" t="s">
        <v>284</v>
      </c>
      <c r="I1706" s="300" t="s">
        <v>74</v>
      </c>
      <c r="J1706" s="300" t="s">
        <v>3599</v>
      </c>
      <c r="K1706" s="300" t="s">
        <v>8249</v>
      </c>
      <c r="L1706" s="300" t="s">
        <v>76</v>
      </c>
      <c r="M1706" s="300" t="s">
        <v>76</v>
      </c>
      <c r="N1706" s="304" t="s">
        <v>76</v>
      </c>
    </row>
    <row r="1707" spans="1:14">
      <c r="A1707" s="305">
        <v>1956</v>
      </c>
      <c r="B1707" s="16">
        <v>301</v>
      </c>
      <c r="C1707" s="17" t="s">
        <v>64</v>
      </c>
      <c r="D1707" s="306">
        <v>17310208</v>
      </c>
      <c r="E1707" s="306">
        <v>17310208</v>
      </c>
      <c r="F1707" s="17" t="s">
        <v>8259</v>
      </c>
      <c r="G1707" s="16" t="s">
        <v>358</v>
      </c>
      <c r="H1707" s="35" t="s">
        <v>284</v>
      </c>
      <c r="I1707" s="16" t="s">
        <v>74</v>
      </c>
      <c r="J1707" s="16" t="s">
        <v>3599</v>
      </c>
      <c r="K1707" s="16" t="s">
        <v>3600</v>
      </c>
      <c r="L1707" s="16" t="s">
        <v>671</v>
      </c>
      <c r="M1707" s="16" t="s">
        <v>691</v>
      </c>
      <c r="N1707" s="307" t="s">
        <v>692</v>
      </c>
    </row>
    <row r="1708" spans="1:14">
      <c r="A1708" s="299">
        <v>1958</v>
      </c>
      <c r="B1708" s="300">
        <v>301</v>
      </c>
      <c r="C1708" s="301" t="s">
        <v>64</v>
      </c>
      <c r="D1708" s="302">
        <v>79345093</v>
      </c>
      <c r="E1708" s="302">
        <v>79345093</v>
      </c>
      <c r="F1708" s="301" t="s">
        <v>8265</v>
      </c>
      <c r="G1708" s="300" t="s">
        <v>283</v>
      </c>
      <c r="H1708" s="308" t="s">
        <v>284</v>
      </c>
      <c r="I1708" s="300" t="s">
        <v>74</v>
      </c>
      <c r="J1708" s="300" t="s">
        <v>3599</v>
      </c>
      <c r="K1708" s="300" t="s">
        <v>8266</v>
      </c>
      <c r="L1708" s="300" t="s">
        <v>76</v>
      </c>
      <c r="M1708" s="300" t="s">
        <v>76</v>
      </c>
      <c r="N1708" s="304" t="s">
        <v>76</v>
      </c>
    </row>
    <row r="1709" spans="1:14">
      <c r="A1709" s="305">
        <v>1959</v>
      </c>
      <c r="B1709" s="16">
        <v>301</v>
      </c>
      <c r="C1709" s="17" t="s">
        <v>112</v>
      </c>
      <c r="D1709" s="306">
        <v>31163870</v>
      </c>
      <c r="E1709" s="306">
        <v>31163870</v>
      </c>
      <c r="F1709" s="17" t="s">
        <v>8269</v>
      </c>
      <c r="G1709" s="16" t="s">
        <v>283</v>
      </c>
      <c r="H1709" s="35" t="s">
        <v>284</v>
      </c>
      <c r="I1709" s="16" t="s">
        <v>74</v>
      </c>
      <c r="J1709" s="16" t="s">
        <v>3599</v>
      </c>
      <c r="K1709" s="16" t="s">
        <v>8249</v>
      </c>
      <c r="L1709" s="16" t="s">
        <v>76</v>
      </c>
      <c r="M1709" s="16" t="s">
        <v>76</v>
      </c>
      <c r="N1709" s="307" t="s">
        <v>76</v>
      </c>
    </row>
    <row r="1710" spans="1:14">
      <c r="A1710" s="299">
        <v>1960</v>
      </c>
      <c r="B1710" s="300">
        <v>301</v>
      </c>
      <c r="C1710" s="301" t="s">
        <v>112</v>
      </c>
      <c r="D1710" s="302">
        <v>1033687264</v>
      </c>
      <c r="E1710" s="302">
        <v>1033687264</v>
      </c>
      <c r="F1710" s="301" t="s">
        <v>8276</v>
      </c>
      <c r="G1710" s="300" t="s">
        <v>283</v>
      </c>
      <c r="H1710" s="308" t="s">
        <v>284</v>
      </c>
      <c r="I1710" s="300" t="s">
        <v>74</v>
      </c>
      <c r="J1710" s="300" t="s">
        <v>159</v>
      </c>
      <c r="K1710" s="300" t="s">
        <v>268</v>
      </c>
      <c r="L1710" s="300" t="s">
        <v>76</v>
      </c>
      <c r="M1710" s="300" t="s">
        <v>76</v>
      </c>
      <c r="N1710" s="304" t="s">
        <v>76</v>
      </c>
    </row>
    <row r="1711" spans="1:14">
      <c r="A1711" s="305">
        <v>1961</v>
      </c>
      <c r="B1711" s="16">
        <v>301</v>
      </c>
      <c r="C1711" s="17" t="s">
        <v>64</v>
      </c>
      <c r="D1711" s="306">
        <v>80764507</v>
      </c>
      <c r="E1711" s="306">
        <v>80764507</v>
      </c>
      <c r="F1711" s="17" t="s">
        <v>8284</v>
      </c>
      <c r="G1711" s="16" t="s">
        <v>283</v>
      </c>
      <c r="H1711" s="35" t="s">
        <v>284</v>
      </c>
      <c r="I1711" s="16" t="s">
        <v>74</v>
      </c>
      <c r="J1711" s="16" t="s">
        <v>3599</v>
      </c>
      <c r="K1711" s="16" t="s">
        <v>8249</v>
      </c>
      <c r="L1711" s="16" t="s">
        <v>76</v>
      </c>
      <c r="M1711" s="16" t="s">
        <v>76</v>
      </c>
      <c r="N1711" s="307" t="s">
        <v>76</v>
      </c>
    </row>
    <row r="1712" spans="1:14">
      <c r="A1712" s="299">
        <v>1962</v>
      </c>
      <c r="B1712" s="300">
        <v>301</v>
      </c>
      <c r="C1712" s="301" t="s">
        <v>112</v>
      </c>
      <c r="D1712" s="302">
        <v>1057590621</v>
      </c>
      <c r="E1712" s="302">
        <v>1057590621</v>
      </c>
      <c r="F1712" s="301" t="s">
        <v>8289</v>
      </c>
      <c r="G1712" s="300" t="s">
        <v>283</v>
      </c>
      <c r="H1712" s="308" t="s">
        <v>284</v>
      </c>
      <c r="I1712" s="300" t="s">
        <v>74</v>
      </c>
      <c r="J1712" s="300" t="s">
        <v>259</v>
      </c>
      <c r="K1712" s="300" t="s">
        <v>2992</v>
      </c>
      <c r="L1712" s="300" t="s">
        <v>76</v>
      </c>
      <c r="M1712" s="300" t="s">
        <v>76</v>
      </c>
      <c r="N1712" s="304" t="s">
        <v>76</v>
      </c>
    </row>
    <row r="1713" spans="1:14">
      <c r="A1713" s="305">
        <v>1963</v>
      </c>
      <c r="B1713" s="16">
        <v>301</v>
      </c>
      <c r="C1713" s="17" t="s">
        <v>112</v>
      </c>
      <c r="D1713" s="306">
        <v>52463956</v>
      </c>
      <c r="E1713" s="306">
        <v>52463956</v>
      </c>
      <c r="F1713" s="17" t="s">
        <v>8294</v>
      </c>
      <c r="G1713" s="16" t="s">
        <v>283</v>
      </c>
      <c r="H1713" s="35" t="s">
        <v>284</v>
      </c>
      <c r="I1713" s="16" t="s">
        <v>74</v>
      </c>
      <c r="J1713" s="16" t="s">
        <v>3599</v>
      </c>
      <c r="K1713" s="16" t="s">
        <v>8295</v>
      </c>
      <c r="L1713" s="16" t="s">
        <v>76</v>
      </c>
      <c r="M1713" s="16" t="s">
        <v>76</v>
      </c>
      <c r="N1713" s="307" t="s">
        <v>76</v>
      </c>
    </row>
    <row r="1714" spans="1:14">
      <c r="A1714" s="299">
        <v>1964</v>
      </c>
      <c r="B1714" s="300">
        <v>301</v>
      </c>
      <c r="C1714" s="301" t="s">
        <v>64</v>
      </c>
      <c r="D1714" s="302">
        <v>1026304886</v>
      </c>
      <c r="E1714" s="302">
        <v>1026304886</v>
      </c>
      <c r="F1714" s="301" t="s">
        <v>8302</v>
      </c>
      <c r="G1714" s="300" t="s">
        <v>283</v>
      </c>
      <c r="H1714" s="308" t="s">
        <v>284</v>
      </c>
      <c r="I1714" s="300" t="s">
        <v>74</v>
      </c>
      <c r="J1714" s="300" t="s">
        <v>3599</v>
      </c>
      <c r="K1714" s="300" t="s">
        <v>8295</v>
      </c>
      <c r="L1714" s="300" t="s">
        <v>76</v>
      </c>
      <c r="M1714" s="300" t="s">
        <v>76</v>
      </c>
      <c r="N1714" s="304" t="s">
        <v>76</v>
      </c>
    </row>
    <row r="1715" spans="1:14">
      <c r="A1715" s="305">
        <v>1965</v>
      </c>
      <c r="B1715" s="16">
        <v>301</v>
      </c>
      <c r="C1715" s="17" t="s">
        <v>64</v>
      </c>
      <c r="D1715" s="306">
        <v>79889091</v>
      </c>
      <c r="E1715" s="306">
        <v>79889091</v>
      </c>
      <c r="F1715" s="17" t="s">
        <v>8311</v>
      </c>
      <c r="G1715" s="16" t="s">
        <v>283</v>
      </c>
      <c r="H1715" s="35" t="s">
        <v>284</v>
      </c>
      <c r="I1715" s="16" t="s">
        <v>74</v>
      </c>
      <c r="J1715" s="16" t="s">
        <v>3599</v>
      </c>
      <c r="K1715" s="16" t="s">
        <v>3600</v>
      </c>
      <c r="L1715" s="16" t="s">
        <v>76</v>
      </c>
      <c r="M1715" s="16" t="s">
        <v>76</v>
      </c>
      <c r="N1715" s="307" t="s">
        <v>76</v>
      </c>
    </row>
    <row r="1716" spans="1:14">
      <c r="A1716" s="299">
        <v>1967</v>
      </c>
      <c r="B1716" s="300">
        <v>301</v>
      </c>
      <c r="C1716" s="301" t="s">
        <v>64</v>
      </c>
      <c r="D1716" s="302">
        <v>1090442857</v>
      </c>
      <c r="E1716" s="302">
        <v>1090442857</v>
      </c>
      <c r="F1716" s="301" t="s">
        <v>8318</v>
      </c>
      <c r="G1716" s="300" t="s">
        <v>283</v>
      </c>
      <c r="H1716" s="308" t="s">
        <v>284</v>
      </c>
      <c r="I1716" s="300" t="s">
        <v>74</v>
      </c>
      <c r="J1716" s="300" t="s">
        <v>3599</v>
      </c>
      <c r="K1716" s="300" t="s">
        <v>8266</v>
      </c>
      <c r="L1716" s="300" t="s">
        <v>76</v>
      </c>
      <c r="M1716" s="300" t="s">
        <v>76</v>
      </c>
      <c r="N1716" s="304" t="s">
        <v>76</v>
      </c>
    </row>
    <row r="1717" spans="1:14">
      <c r="A1717" s="305">
        <v>1968</v>
      </c>
      <c r="B1717" s="16">
        <v>301</v>
      </c>
      <c r="C1717" s="17" t="s">
        <v>64</v>
      </c>
      <c r="D1717" s="306">
        <v>80832559</v>
      </c>
      <c r="E1717" s="306">
        <v>80832559</v>
      </c>
      <c r="F1717" s="17" t="s">
        <v>8322</v>
      </c>
      <c r="G1717" s="16" t="s">
        <v>139</v>
      </c>
      <c r="H1717" s="35" t="s">
        <v>140</v>
      </c>
      <c r="I1717" s="16" t="s">
        <v>74</v>
      </c>
      <c r="J1717" s="16" t="s">
        <v>3599</v>
      </c>
      <c r="K1717" s="16" t="s">
        <v>8249</v>
      </c>
      <c r="L1717" s="16" t="s">
        <v>76</v>
      </c>
      <c r="M1717" s="16" t="s">
        <v>76</v>
      </c>
      <c r="N1717" s="307" t="s">
        <v>76</v>
      </c>
    </row>
    <row r="1718" spans="1:14">
      <c r="A1718" s="299">
        <v>1969</v>
      </c>
      <c r="B1718" s="300">
        <v>301</v>
      </c>
      <c r="C1718" s="301" t="s">
        <v>64</v>
      </c>
      <c r="D1718" s="302">
        <v>1026573981</v>
      </c>
      <c r="E1718" s="302">
        <v>1026573981</v>
      </c>
      <c r="F1718" s="301" t="s">
        <v>8328</v>
      </c>
      <c r="G1718" s="300" t="s">
        <v>139</v>
      </c>
      <c r="H1718" s="308" t="s">
        <v>140</v>
      </c>
      <c r="I1718" s="300" t="s">
        <v>74</v>
      </c>
      <c r="J1718" s="300" t="s">
        <v>3599</v>
      </c>
      <c r="K1718" s="300" t="s">
        <v>8249</v>
      </c>
      <c r="L1718" s="300" t="s">
        <v>76</v>
      </c>
      <c r="M1718" s="300" t="s">
        <v>76</v>
      </c>
      <c r="N1718" s="304" t="s">
        <v>76</v>
      </c>
    </row>
    <row r="1719" spans="1:14">
      <c r="A1719" s="305">
        <v>1975</v>
      </c>
      <c r="B1719" s="16">
        <v>301</v>
      </c>
      <c r="C1719" s="17" t="s">
        <v>64</v>
      </c>
      <c r="D1719" s="306">
        <v>11221560</v>
      </c>
      <c r="E1719" s="306">
        <v>11221560</v>
      </c>
      <c r="F1719" s="17" t="s">
        <v>8337</v>
      </c>
      <c r="G1719" s="16" t="s">
        <v>139</v>
      </c>
      <c r="H1719" s="35" t="s">
        <v>140</v>
      </c>
      <c r="I1719" s="16" t="s">
        <v>74</v>
      </c>
      <c r="J1719" s="16" t="s">
        <v>3599</v>
      </c>
      <c r="K1719" s="16" t="s">
        <v>8338</v>
      </c>
      <c r="L1719" s="16" t="s">
        <v>76</v>
      </c>
      <c r="M1719" s="16" t="s">
        <v>76</v>
      </c>
      <c r="N1719" s="307" t="s">
        <v>76</v>
      </c>
    </row>
    <row r="1720" spans="1:14">
      <c r="A1720" s="299">
        <v>1976</v>
      </c>
      <c r="B1720" s="300">
        <v>301</v>
      </c>
      <c r="C1720" s="301" t="s">
        <v>64</v>
      </c>
      <c r="D1720" s="302">
        <v>1019028402</v>
      </c>
      <c r="E1720" s="302">
        <v>1019028402</v>
      </c>
      <c r="F1720" s="301" t="s">
        <v>8342</v>
      </c>
      <c r="G1720" s="300" t="s">
        <v>139</v>
      </c>
      <c r="H1720" s="308" t="s">
        <v>140</v>
      </c>
      <c r="I1720" s="300" t="s">
        <v>74</v>
      </c>
      <c r="J1720" s="300" t="s">
        <v>3599</v>
      </c>
      <c r="K1720" s="300" t="s">
        <v>8249</v>
      </c>
      <c r="L1720" s="300" t="s">
        <v>76</v>
      </c>
      <c r="M1720" s="300" t="s">
        <v>76</v>
      </c>
      <c r="N1720" s="304" t="s">
        <v>76</v>
      </c>
    </row>
    <row r="1721" spans="1:14">
      <c r="A1721" s="305">
        <v>1978</v>
      </c>
      <c r="B1721" s="16">
        <v>301</v>
      </c>
      <c r="C1721" s="17" t="s">
        <v>112</v>
      </c>
      <c r="D1721" s="306">
        <v>1033774923</v>
      </c>
      <c r="E1721" s="306">
        <v>1033774923</v>
      </c>
      <c r="F1721" s="17" t="s">
        <v>8347</v>
      </c>
      <c r="G1721" s="16" t="s">
        <v>8349</v>
      </c>
      <c r="H1721" s="35" t="s">
        <v>140</v>
      </c>
      <c r="I1721" s="16" t="s">
        <v>74</v>
      </c>
      <c r="J1721" s="16" t="s">
        <v>3599</v>
      </c>
      <c r="K1721" s="16" t="s">
        <v>8226</v>
      </c>
      <c r="L1721" s="16" t="s">
        <v>76</v>
      </c>
      <c r="M1721" s="16" t="s">
        <v>76</v>
      </c>
      <c r="N1721" s="307" t="s">
        <v>76</v>
      </c>
    </row>
    <row r="1722" spans="1:14">
      <c r="A1722" s="299">
        <v>1979</v>
      </c>
      <c r="B1722" s="300">
        <v>301</v>
      </c>
      <c r="C1722" s="301" t="s">
        <v>112</v>
      </c>
      <c r="D1722" s="302">
        <v>1019076770</v>
      </c>
      <c r="E1722" s="302">
        <v>1019076770</v>
      </c>
      <c r="F1722" s="301" t="s">
        <v>8355</v>
      </c>
      <c r="G1722" s="300" t="s">
        <v>8349</v>
      </c>
      <c r="H1722" s="308" t="s">
        <v>140</v>
      </c>
      <c r="I1722" s="300" t="s">
        <v>74</v>
      </c>
      <c r="J1722" s="300" t="s">
        <v>3599</v>
      </c>
      <c r="K1722" s="300" t="s">
        <v>8356</v>
      </c>
      <c r="L1722" s="300" t="s">
        <v>76</v>
      </c>
      <c r="M1722" s="300" t="s">
        <v>76</v>
      </c>
      <c r="N1722" s="304" t="s">
        <v>76</v>
      </c>
    </row>
    <row r="1723" spans="1:14">
      <c r="A1723" s="305">
        <v>1980</v>
      </c>
      <c r="B1723" s="16">
        <v>301</v>
      </c>
      <c r="C1723" s="17" t="s">
        <v>112</v>
      </c>
      <c r="D1723" s="306">
        <v>1024505608</v>
      </c>
      <c r="E1723" s="306">
        <v>1024505608</v>
      </c>
      <c r="F1723" s="17" t="s">
        <v>8361</v>
      </c>
      <c r="G1723" s="16" t="s">
        <v>8349</v>
      </c>
      <c r="H1723" s="35" t="s">
        <v>140</v>
      </c>
      <c r="I1723" s="16" t="s">
        <v>74</v>
      </c>
      <c r="J1723" s="16" t="s">
        <v>3599</v>
      </c>
      <c r="K1723" s="16" t="s">
        <v>2911</v>
      </c>
      <c r="L1723" s="16" t="s">
        <v>76</v>
      </c>
      <c r="M1723" s="16" t="s">
        <v>76</v>
      </c>
      <c r="N1723" s="307" t="s">
        <v>76</v>
      </c>
    </row>
    <row r="1724" spans="1:14">
      <c r="A1724" s="299">
        <v>1981</v>
      </c>
      <c r="B1724" s="300">
        <v>301</v>
      </c>
      <c r="C1724" s="301" t="s">
        <v>112</v>
      </c>
      <c r="D1724" s="302">
        <v>26422703</v>
      </c>
      <c r="E1724" s="302">
        <v>26422703</v>
      </c>
      <c r="F1724" s="301" t="s">
        <v>8367</v>
      </c>
      <c r="G1724" s="300" t="s">
        <v>8349</v>
      </c>
      <c r="H1724" s="308" t="s">
        <v>140</v>
      </c>
      <c r="I1724" s="300" t="s">
        <v>74</v>
      </c>
      <c r="J1724" s="300" t="s">
        <v>143</v>
      </c>
      <c r="K1724" s="300" t="s">
        <v>238</v>
      </c>
      <c r="L1724" s="300" t="s">
        <v>478</v>
      </c>
      <c r="M1724" s="300" t="s">
        <v>771</v>
      </c>
      <c r="N1724" s="304" t="s">
        <v>772</v>
      </c>
    </row>
    <row r="1725" spans="1:14">
      <c r="A1725" s="305">
        <v>1982</v>
      </c>
      <c r="B1725" s="16">
        <v>301</v>
      </c>
      <c r="C1725" s="17" t="s">
        <v>112</v>
      </c>
      <c r="D1725" s="306">
        <v>1010213893</v>
      </c>
      <c r="E1725" s="306">
        <v>1010213893</v>
      </c>
      <c r="F1725" s="17" t="s">
        <v>8373</v>
      </c>
      <c r="G1725" s="16" t="s">
        <v>8349</v>
      </c>
      <c r="H1725" s="35" t="s">
        <v>140</v>
      </c>
      <c r="I1725" s="16" t="s">
        <v>74</v>
      </c>
      <c r="J1725" s="16" t="s">
        <v>3599</v>
      </c>
      <c r="K1725" s="16" t="s">
        <v>8356</v>
      </c>
      <c r="L1725" s="16" t="s">
        <v>76</v>
      </c>
      <c r="M1725" s="16" t="s">
        <v>76</v>
      </c>
      <c r="N1725" s="307" t="s">
        <v>76</v>
      </c>
    </row>
    <row r="1726" spans="1:14">
      <c r="A1726" s="299">
        <v>1983</v>
      </c>
      <c r="B1726" s="300">
        <v>301</v>
      </c>
      <c r="C1726" s="301" t="s">
        <v>112</v>
      </c>
      <c r="D1726" s="302">
        <v>1121826634</v>
      </c>
      <c r="E1726" s="302">
        <v>1121826634</v>
      </c>
      <c r="F1726" s="301" t="s">
        <v>8377</v>
      </c>
      <c r="G1726" s="300" t="s">
        <v>8349</v>
      </c>
      <c r="H1726" s="308" t="s">
        <v>140</v>
      </c>
      <c r="I1726" s="300" t="s">
        <v>74</v>
      </c>
      <c r="J1726" s="300" t="s">
        <v>3599</v>
      </c>
      <c r="K1726" s="300" t="s">
        <v>8266</v>
      </c>
      <c r="L1726" s="300" t="s">
        <v>76</v>
      </c>
      <c r="M1726" s="300" t="s">
        <v>76</v>
      </c>
      <c r="N1726" s="304" t="s">
        <v>76</v>
      </c>
    </row>
    <row r="1727" spans="1:14">
      <c r="A1727" s="305">
        <v>1984</v>
      </c>
      <c r="B1727" s="16">
        <v>301</v>
      </c>
      <c r="C1727" s="17" t="s">
        <v>112</v>
      </c>
      <c r="D1727" s="306">
        <v>1069762825</v>
      </c>
      <c r="E1727" s="306">
        <v>1069762825</v>
      </c>
      <c r="F1727" s="17" t="s">
        <v>8384</v>
      </c>
      <c r="G1727" s="16" t="s">
        <v>8349</v>
      </c>
      <c r="H1727" s="35" t="s">
        <v>140</v>
      </c>
      <c r="I1727" s="16" t="s">
        <v>74</v>
      </c>
      <c r="J1727" s="16" t="s">
        <v>3599</v>
      </c>
      <c r="K1727" s="16" t="s">
        <v>3600</v>
      </c>
      <c r="L1727" s="16" t="s">
        <v>76</v>
      </c>
      <c r="M1727" s="16" t="s">
        <v>76</v>
      </c>
      <c r="N1727" s="307" t="s">
        <v>76</v>
      </c>
    </row>
    <row r="1728" spans="1:14">
      <c r="A1728" s="299">
        <v>1985</v>
      </c>
      <c r="B1728" s="300">
        <v>301</v>
      </c>
      <c r="C1728" s="301" t="s">
        <v>112</v>
      </c>
      <c r="D1728" s="302">
        <v>1033732044</v>
      </c>
      <c r="E1728" s="302">
        <v>1033732044</v>
      </c>
      <c r="F1728" s="301" t="s">
        <v>8390</v>
      </c>
      <c r="G1728" s="300" t="s">
        <v>8349</v>
      </c>
      <c r="H1728" s="308" t="s">
        <v>140</v>
      </c>
      <c r="I1728" s="300" t="s">
        <v>74</v>
      </c>
      <c r="J1728" s="300" t="s">
        <v>3599</v>
      </c>
      <c r="K1728" s="300" t="s">
        <v>2911</v>
      </c>
      <c r="L1728" s="300" t="s">
        <v>76</v>
      </c>
      <c r="M1728" s="300" t="s">
        <v>76</v>
      </c>
      <c r="N1728" s="304" t="s">
        <v>76</v>
      </c>
    </row>
    <row r="1729" spans="1:14">
      <c r="A1729" s="305">
        <v>1987</v>
      </c>
      <c r="B1729" s="16">
        <v>301</v>
      </c>
      <c r="C1729" s="17" t="s">
        <v>112</v>
      </c>
      <c r="D1729" s="306">
        <v>1216713810</v>
      </c>
      <c r="E1729" s="306">
        <v>1216713810</v>
      </c>
      <c r="F1729" s="17" t="s">
        <v>8397</v>
      </c>
      <c r="G1729" s="16" t="s">
        <v>8349</v>
      </c>
      <c r="H1729" s="35" t="s">
        <v>140</v>
      </c>
      <c r="I1729" s="16" t="s">
        <v>74</v>
      </c>
      <c r="J1729" s="16" t="s">
        <v>3599</v>
      </c>
      <c r="K1729" s="16" t="s">
        <v>8226</v>
      </c>
      <c r="L1729" s="16" t="s">
        <v>76</v>
      </c>
      <c r="M1729" s="16" t="s">
        <v>76</v>
      </c>
      <c r="N1729" s="307" t="s">
        <v>76</v>
      </c>
    </row>
    <row r="1730" spans="1:14">
      <c r="A1730" s="299">
        <v>1988</v>
      </c>
      <c r="B1730" s="300">
        <v>301</v>
      </c>
      <c r="C1730" s="301" t="s">
        <v>112</v>
      </c>
      <c r="D1730" s="302">
        <v>1022386121</v>
      </c>
      <c r="E1730" s="302">
        <v>1022386121</v>
      </c>
      <c r="F1730" s="301" t="s">
        <v>8402</v>
      </c>
      <c r="G1730" s="300" t="s">
        <v>350</v>
      </c>
      <c r="H1730" s="308" t="s">
        <v>116</v>
      </c>
      <c r="I1730" s="300" t="s">
        <v>74</v>
      </c>
      <c r="J1730" s="300" t="s">
        <v>3599</v>
      </c>
      <c r="K1730" s="300" t="s">
        <v>8249</v>
      </c>
      <c r="L1730" s="300" t="s">
        <v>76</v>
      </c>
      <c r="M1730" s="300" t="s">
        <v>76</v>
      </c>
      <c r="N1730" s="304" t="s">
        <v>76</v>
      </c>
    </row>
    <row r="1731" spans="1:14">
      <c r="A1731" s="305">
        <v>1989</v>
      </c>
      <c r="B1731" s="16">
        <v>301</v>
      </c>
      <c r="C1731" s="17" t="s">
        <v>112</v>
      </c>
      <c r="D1731" s="306">
        <v>39582795</v>
      </c>
      <c r="E1731" s="306">
        <v>39582795</v>
      </c>
      <c r="F1731" s="17" t="s">
        <v>8409</v>
      </c>
      <c r="G1731" s="16" t="s">
        <v>350</v>
      </c>
      <c r="H1731" s="35" t="s">
        <v>116</v>
      </c>
      <c r="I1731" s="16" t="s">
        <v>74</v>
      </c>
      <c r="J1731" s="16" t="s">
        <v>3599</v>
      </c>
      <c r="K1731" s="16" t="s">
        <v>8266</v>
      </c>
      <c r="L1731" s="16" t="s">
        <v>76</v>
      </c>
      <c r="M1731" s="16" t="s">
        <v>76</v>
      </c>
      <c r="N1731" s="307" t="s">
        <v>76</v>
      </c>
    </row>
    <row r="1732" spans="1:14">
      <c r="A1732" s="299">
        <v>1990</v>
      </c>
      <c r="B1732" s="300">
        <v>301</v>
      </c>
      <c r="C1732" s="301" t="s">
        <v>112</v>
      </c>
      <c r="D1732" s="302">
        <v>1018448127</v>
      </c>
      <c r="E1732" s="302">
        <v>1018448127</v>
      </c>
      <c r="F1732" s="301" t="s">
        <v>8415</v>
      </c>
      <c r="G1732" s="300" t="s">
        <v>350</v>
      </c>
      <c r="H1732" s="308" t="s">
        <v>116</v>
      </c>
      <c r="I1732" s="300" t="s">
        <v>74</v>
      </c>
      <c r="J1732" s="300" t="s">
        <v>3599</v>
      </c>
      <c r="K1732" s="300" t="s">
        <v>8295</v>
      </c>
      <c r="L1732" s="300" t="s">
        <v>76</v>
      </c>
      <c r="M1732" s="300" t="s">
        <v>76</v>
      </c>
      <c r="N1732" s="304" t="s">
        <v>76</v>
      </c>
    </row>
    <row r="1733" spans="1:14">
      <c r="A1733" s="305">
        <v>1991</v>
      </c>
      <c r="B1733" s="16">
        <v>301</v>
      </c>
      <c r="C1733" s="17" t="s">
        <v>64</v>
      </c>
      <c r="D1733" s="306">
        <v>17674908</v>
      </c>
      <c r="E1733" s="306">
        <v>17674908</v>
      </c>
      <c r="F1733" s="17" t="s">
        <v>8421</v>
      </c>
      <c r="G1733" s="16" t="s">
        <v>350</v>
      </c>
      <c r="H1733" s="35" t="s">
        <v>116</v>
      </c>
      <c r="I1733" s="16" t="s">
        <v>74</v>
      </c>
      <c r="J1733" s="16" t="s">
        <v>3599</v>
      </c>
      <c r="K1733" s="16" t="s">
        <v>8226</v>
      </c>
      <c r="L1733" s="16" t="s">
        <v>76</v>
      </c>
      <c r="M1733" s="16" t="s">
        <v>76</v>
      </c>
      <c r="N1733" s="307" t="s">
        <v>76</v>
      </c>
    </row>
    <row r="1734" spans="1:14">
      <c r="A1734" s="299">
        <v>1992</v>
      </c>
      <c r="B1734" s="300">
        <v>301</v>
      </c>
      <c r="C1734" s="301" t="s">
        <v>64</v>
      </c>
      <c r="D1734" s="302">
        <v>93295438</v>
      </c>
      <c r="E1734" s="302">
        <v>93295438</v>
      </c>
      <c r="F1734" s="301" t="s">
        <v>8428</v>
      </c>
      <c r="G1734" s="300" t="s">
        <v>350</v>
      </c>
      <c r="H1734" s="308" t="s">
        <v>116</v>
      </c>
      <c r="I1734" s="300" t="s">
        <v>74</v>
      </c>
      <c r="J1734" s="300" t="s">
        <v>3599</v>
      </c>
      <c r="K1734" s="300" t="s">
        <v>8249</v>
      </c>
      <c r="L1734" s="300" t="s">
        <v>76</v>
      </c>
      <c r="M1734" s="300" t="s">
        <v>76</v>
      </c>
      <c r="N1734" s="304" t="s">
        <v>76</v>
      </c>
    </row>
    <row r="1735" spans="1:14">
      <c r="A1735" s="305">
        <v>1993</v>
      </c>
      <c r="B1735" s="16">
        <v>301</v>
      </c>
      <c r="C1735" s="17" t="s">
        <v>112</v>
      </c>
      <c r="D1735" s="306">
        <v>1121964190</v>
      </c>
      <c r="E1735" s="306">
        <v>1121964190</v>
      </c>
      <c r="F1735" s="17" t="s">
        <v>8435</v>
      </c>
      <c r="G1735" s="16" t="s">
        <v>350</v>
      </c>
      <c r="H1735" s="35" t="s">
        <v>116</v>
      </c>
      <c r="I1735" s="16" t="s">
        <v>74</v>
      </c>
      <c r="J1735" s="16" t="s">
        <v>3599</v>
      </c>
      <c r="K1735" s="16" t="s">
        <v>8266</v>
      </c>
      <c r="L1735" s="16" t="s">
        <v>76</v>
      </c>
      <c r="M1735" s="16" t="s">
        <v>76</v>
      </c>
      <c r="N1735" s="307" t="s">
        <v>76</v>
      </c>
    </row>
    <row r="1736" spans="1:14">
      <c r="A1736" s="299">
        <v>1994</v>
      </c>
      <c r="B1736" s="300">
        <v>301</v>
      </c>
      <c r="C1736" s="301" t="s">
        <v>112</v>
      </c>
      <c r="D1736" s="302">
        <v>1093796610</v>
      </c>
      <c r="E1736" s="302">
        <v>1093796610</v>
      </c>
      <c r="F1736" s="301" t="s">
        <v>8441</v>
      </c>
      <c r="G1736" s="300" t="s">
        <v>350</v>
      </c>
      <c r="H1736" s="308" t="s">
        <v>116</v>
      </c>
      <c r="I1736" s="300" t="s">
        <v>74</v>
      </c>
      <c r="J1736" s="300" t="s">
        <v>3599</v>
      </c>
      <c r="K1736" s="300" t="s">
        <v>8338</v>
      </c>
      <c r="L1736" s="300" t="s">
        <v>76</v>
      </c>
      <c r="M1736" s="300" t="s">
        <v>76</v>
      </c>
      <c r="N1736" s="304" t="s">
        <v>76</v>
      </c>
    </row>
    <row r="1737" spans="1:14">
      <c r="A1737" s="305">
        <v>1995</v>
      </c>
      <c r="B1737" s="16">
        <v>301</v>
      </c>
      <c r="C1737" s="17" t="s">
        <v>112</v>
      </c>
      <c r="D1737" s="306">
        <v>1144058958</v>
      </c>
      <c r="E1737" s="306">
        <v>1144058958</v>
      </c>
      <c r="F1737" s="17" t="s">
        <v>8446</v>
      </c>
      <c r="G1737" s="16" t="s">
        <v>350</v>
      </c>
      <c r="H1737" s="35" t="s">
        <v>116</v>
      </c>
      <c r="I1737" s="16" t="s">
        <v>74</v>
      </c>
      <c r="J1737" s="16" t="s">
        <v>3599</v>
      </c>
      <c r="K1737" s="16" t="s">
        <v>8249</v>
      </c>
      <c r="L1737" s="16" t="s">
        <v>76</v>
      </c>
      <c r="M1737" s="16" t="s">
        <v>76</v>
      </c>
      <c r="N1737" s="307" t="s">
        <v>76</v>
      </c>
    </row>
    <row r="1738" spans="1:14">
      <c r="A1738" s="299">
        <v>1996</v>
      </c>
      <c r="B1738" s="300">
        <v>301</v>
      </c>
      <c r="C1738" s="301" t="s">
        <v>112</v>
      </c>
      <c r="D1738" s="302">
        <v>21788574</v>
      </c>
      <c r="E1738" s="302">
        <v>21788574</v>
      </c>
      <c r="F1738" s="301" t="s">
        <v>8451</v>
      </c>
      <c r="G1738" s="300" t="s">
        <v>350</v>
      </c>
      <c r="H1738" s="308" t="s">
        <v>116</v>
      </c>
      <c r="I1738" s="300" t="s">
        <v>74</v>
      </c>
      <c r="J1738" s="300" t="s">
        <v>3599</v>
      </c>
      <c r="K1738" s="300" t="s">
        <v>8295</v>
      </c>
      <c r="L1738" s="300" t="s">
        <v>76</v>
      </c>
      <c r="M1738" s="300" t="s">
        <v>76</v>
      </c>
      <c r="N1738" s="304" t="s">
        <v>76</v>
      </c>
    </row>
    <row r="1739" spans="1:14">
      <c r="A1739" s="305">
        <v>1997</v>
      </c>
      <c r="B1739" s="16">
        <v>301</v>
      </c>
      <c r="C1739" s="17" t="s">
        <v>112</v>
      </c>
      <c r="D1739" s="306">
        <v>1140846975</v>
      </c>
      <c r="E1739" s="306">
        <v>1140846975</v>
      </c>
      <c r="F1739" s="17" t="s">
        <v>8458</v>
      </c>
      <c r="G1739" s="16" t="s">
        <v>350</v>
      </c>
      <c r="H1739" s="35" t="s">
        <v>116</v>
      </c>
      <c r="I1739" s="16" t="s">
        <v>74</v>
      </c>
      <c r="J1739" s="16" t="s">
        <v>3599</v>
      </c>
      <c r="K1739" s="16" t="s">
        <v>3600</v>
      </c>
      <c r="L1739" s="16" t="s">
        <v>76</v>
      </c>
      <c r="M1739" s="16" t="s">
        <v>76</v>
      </c>
      <c r="N1739" s="307" t="s">
        <v>76</v>
      </c>
    </row>
    <row r="1740" spans="1:14">
      <c r="A1740" s="299">
        <v>1999</v>
      </c>
      <c r="B1740" s="300">
        <v>301</v>
      </c>
      <c r="C1740" s="301" t="s">
        <v>64</v>
      </c>
      <c r="D1740" s="302">
        <v>1001091962</v>
      </c>
      <c r="E1740" s="302">
        <v>1001091962</v>
      </c>
      <c r="F1740" s="301" t="s">
        <v>8465</v>
      </c>
      <c r="G1740" s="300" t="s">
        <v>350</v>
      </c>
      <c r="H1740" s="308" t="s">
        <v>116</v>
      </c>
      <c r="I1740" s="300" t="s">
        <v>74</v>
      </c>
      <c r="J1740" s="300" t="s">
        <v>3599</v>
      </c>
      <c r="K1740" s="300" t="s">
        <v>8356</v>
      </c>
      <c r="L1740" s="300" t="s">
        <v>76</v>
      </c>
      <c r="M1740" s="300" t="s">
        <v>76</v>
      </c>
      <c r="N1740" s="304" t="s">
        <v>76</v>
      </c>
    </row>
    <row r="1741" spans="1:14">
      <c r="A1741" s="305">
        <v>2004</v>
      </c>
      <c r="B1741" s="16">
        <v>301</v>
      </c>
      <c r="C1741" s="17" t="s">
        <v>64</v>
      </c>
      <c r="D1741" s="306">
        <v>19589279</v>
      </c>
      <c r="E1741" s="306">
        <v>19589279</v>
      </c>
      <c r="F1741" s="17" t="s">
        <v>8471</v>
      </c>
      <c r="G1741" s="16" t="s">
        <v>822</v>
      </c>
      <c r="H1741" s="35" t="s">
        <v>455</v>
      </c>
      <c r="I1741" s="16" t="s">
        <v>74</v>
      </c>
      <c r="J1741" s="16" t="s">
        <v>3599</v>
      </c>
      <c r="K1741" s="16" t="s">
        <v>3600</v>
      </c>
      <c r="L1741" s="16" t="s">
        <v>421</v>
      </c>
      <c r="M1741" s="16" t="s">
        <v>422</v>
      </c>
      <c r="N1741" s="307" t="s">
        <v>423</v>
      </c>
    </row>
    <row r="1742" spans="1:14">
      <c r="A1742" s="299">
        <v>2008</v>
      </c>
      <c r="B1742" s="300">
        <v>301</v>
      </c>
      <c r="C1742" s="301" t="s">
        <v>112</v>
      </c>
      <c r="D1742" s="302">
        <v>35375753</v>
      </c>
      <c r="E1742" s="302">
        <v>35375753</v>
      </c>
      <c r="F1742" s="301" t="s">
        <v>8477</v>
      </c>
      <c r="G1742" s="300" t="s">
        <v>822</v>
      </c>
      <c r="H1742" s="308" t="s">
        <v>455</v>
      </c>
      <c r="I1742" s="300" t="s">
        <v>74</v>
      </c>
      <c r="J1742" s="300" t="s">
        <v>3599</v>
      </c>
      <c r="K1742" s="300" t="s">
        <v>8226</v>
      </c>
      <c r="L1742" s="300" t="s">
        <v>76</v>
      </c>
      <c r="M1742" s="300" t="s">
        <v>76</v>
      </c>
      <c r="N1742" s="304" t="s">
        <v>76</v>
      </c>
    </row>
    <row r="1743" spans="1:14">
      <c r="A1743" s="305">
        <v>2012</v>
      </c>
      <c r="B1743" s="16">
        <v>301</v>
      </c>
      <c r="C1743" s="17" t="s">
        <v>112</v>
      </c>
      <c r="D1743" s="306">
        <v>1033811244</v>
      </c>
      <c r="E1743" s="306">
        <v>1033811244</v>
      </c>
      <c r="F1743" s="17" t="s">
        <v>8482</v>
      </c>
      <c r="G1743" s="16" t="s">
        <v>916</v>
      </c>
      <c r="H1743" s="35" t="s">
        <v>917</v>
      </c>
      <c r="I1743" s="16" t="s">
        <v>74</v>
      </c>
      <c r="J1743" s="16" t="s">
        <v>3599</v>
      </c>
      <c r="K1743" s="16" t="s">
        <v>8266</v>
      </c>
      <c r="L1743" s="16" t="s">
        <v>76</v>
      </c>
      <c r="M1743" s="16" t="s">
        <v>76</v>
      </c>
      <c r="N1743" s="307" t="s">
        <v>76</v>
      </c>
    </row>
    <row r="1744" spans="1:14">
      <c r="A1744" s="299">
        <v>2013</v>
      </c>
      <c r="B1744" s="300">
        <v>301</v>
      </c>
      <c r="C1744" s="301" t="s">
        <v>112</v>
      </c>
      <c r="D1744" s="302">
        <v>1015993125</v>
      </c>
      <c r="E1744" s="302">
        <v>1015993125</v>
      </c>
      <c r="F1744" s="301" t="s">
        <v>8487</v>
      </c>
      <c r="G1744" s="300" t="s">
        <v>916</v>
      </c>
      <c r="H1744" s="308" t="s">
        <v>917</v>
      </c>
      <c r="I1744" s="300" t="s">
        <v>74</v>
      </c>
      <c r="J1744" s="300" t="s">
        <v>3599</v>
      </c>
      <c r="K1744" s="300" t="s">
        <v>8356</v>
      </c>
      <c r="L1744" s="300" t="s">
        <v>76</v>
      </c>
      <c r="M1744" s="300" t="s">
        <v>76</v>
      </c>
      <c r="N1744" s="304" t="s">
        <v>76</v>
      </c>
    </row>
    <row r="1745" spans="1:14">
      <c r="A1745" s="305">
        <v>2014</v>
      </c>
      <c r="B1745" s="16">
        <v>301</v>
      </c>
      <c r="C1745" s="17" t="s">
        <v>112</v>
      </c>
      <c r="D1745" s="306">
        <v>1033711071</v>
      </c>
      <c r="E1745" s="306">
        <v>1033711071</v>
      </c>
      <c r="F1745" s="17" t="s">
        <v>8492</v>
      </c>
      <c r="G1745" s="16" t="s">
        <v>916</v>
      </c>
      <c r="H1745" s="35" t="s">
        <v>917</v>
      </c>
      <c r="I1745" s="16" t="s">
        <v>74</v>
      </c>
      <c r="J1745" s="16" t="s">
        <v>3599</v>
      </c>
      <c r="K1745" s="16" t="s">
        <v>8356</v>
      </c>
      <c r="L1745" s="16" t="s">
        <v>76</v>
      </c>
      <c r="M1745" s="16" t="s">
        <v>76</v>
      </c>
      <c r="N1745" s="307" t="s">
        <v>76</v>
      </c>
    </row>
    <row r="1746" spans="1:14">
      <c r="A1746" s="299">
        <v>2015</v>
      </c>
      <c r="B1746" s="300">
        <v>301</v>
      </c>
      <c r="C1746" s="301" t="s">
        <v>112</v>
      </c>
      <c r="D1746" s="302">
        <v>1124243643</v>
      </c>
      <c r="E1746" s="302">
        <v>1124243643</v>
      </c>
      <c r="F1746" s="301" t="s">
        <v>8496</v>
      </c>
      <c r="G1746" s="300" t="s">
        <v>916</v>
      </c>
      <c r="H1746" s="308" t="s">
        <v>917</v>
      </c>
      <c r="I1746" s="300" t="s">
        <v>74</v>
      </c>
      <c r="J1746" s="300" t="s">
        <v>3599</v>
      </c>
      <c r="K1746" s="300" t="s">
        <v>2911</v>
      </c>
      <c r="L1746" s="300" t="s">
        <v>76</v>
      </c>
      <c r="M1746" s="300" t="s">
        <v>76</v>
      </c>
      <c r="N1746" s="304" t="s">
        <v>76</v>
      </c>
    </row>
    <row r="1747" spans="1:14">
      <c r="A1747" s="305">
        <v>2018</v>
      </c>
      <c r="B1747" s="16">
        <v>301</v>
      </c>
      <c r="C1747" s="17" t="s">
        <v>112</v>
      </c>
      <c r="D1747" s="306">
        <v>28537743</v>
      </c>
      <c r="E1747" s="306">
        <v>28537743</v>
      </c>
      <c r="F1747" s="17" t="s">
        <v>8506</v>
      </c>
      <c r="G1747" s="16" t="s">
        <v>916</v>
      </c>
      <c r="H1747" s="35" t="s">
        <v>917</v>
      </c>
      <c r="I1747" s="16" t="s">
        <v>74</v>
      </c>
      <c r="J1747" s="16" t="s">
        <v>3599</v>
      </c>
      <c r="K1747" s="16" t="s">
        <v>2911</v>
      </c>
      <c r="L1747" s="16" t="s">
        <v>478</v>
      </c>
      <c r="M1747" s="16" t="s">
        <v>479</v>
      </c>
      <c r="N1747" s="307" t="s">
        <v>480</v>
      </c>
    </row>
    <row r="1748" spans="1:14">
      <c r="A1748" s="299">
        <v>2019</v>
      </c>
      <c r="B1748" s="300">
        <v>301</v>
      </c>
      <c r="C1748" s="301" t="s">
        <v>112</v>
      </c>
      <c r="D1748" s="302">
        <v>1023003544</v>
      </c>
      <c r="E1748" s="302">
        <v>1023003544</v>
      </c>
      <c r="F1748" s="301" t="s">
        <v>8510</v>
      </c>
      <c r="G1748" s="300" t="s">
        <v>916</v>
      </c>
      <c r="H1748" s="308" t="s">
        <v>917</v>
      </c>
      <c r="I1748" s="300" t="s">
        <v>74</v>
      </c>
      <c r="J1748" s="300" t="s">
        <v>3599</v>
      </c>
      <c r="K1748" s="300" t="s">
        <v>8356</v>
      </c>
      <c r="L1748" s="300" t="s">
        <v>76</v>
      </c>
      <c r="M1748" s="300" t="s">
        <v>76</v>
      </c>
      <c r="N1748" s="304" t="s">
        <v>76</v>
      </c>
    </row>
    <row r="1749" spans="1:14">
      <c r="A1749" s="305">
        <v>2020</v>
      </c>
      <c r="B1749" s="16">
        <v>301</v>
      </c>
      <c r="C1749" s="17" t="s">
        <v>112</v>
      </c>
      <c r="D1749" s="306">
        <v>1006407996</v>
      </c>
      <c r="E1749" s="306">
        <v>1006407996</v>
      </c>
      <c r="F1749" s="17" t="s">
        <v>8514</v>
      </c>
      <c r="G1749" s="16" t="s">
        <v>916</v>
      </c>
      <c r="H1749" s="35" t="s">
        <v>917</v>
      </c>
      <c r="I1749" s="16" t="s">
        <v>74</v>
      </c>
      <c r="J1749" s="16" t="s">
        <v>3599</v>
      </c>
      <c r="K1749" s="16" t="s">
        <v>8338</v>
      </c>
      <c r="L1749" s="16" t="s">
        <v>76</v>
      </c>
      <c r="M1749" s="16" t="s">
        <v>76</v>
      </c>
      <c r="N1749" s="307" t="s">
        <v>76</v>
      </c>
    </row>
    <row r="1750" spans="1:14">
      <c r="A1750" s="299">
        <v>2021</v>
      </c>
      <c r="B1750" s="300">
        <v>301</v>
      </c>
      <c r="C1750" s="301" t="s">
        <v>112</v>
      </c>
      <c r="D1750" s="302">
        <v>53118096</v>
      </c>
      <c r="E1750" s="302">
        <v>53118096</v>
      </c>
      <c r="F1750" s="301" t="s">
        <v>8519</v>
      </c>
      <c r="G1750" s="300" t="s">
        <v>916</v>
      </c>
      <c r="H1750" s="308" t="s">
        <v>917</v>
      </c>
      <c r="I1750" s="300" t="s">
        <v>74</v>
      </c>
      <c r="J1750" s="300" t="s">
        <v>143</v>
      </c>
      <c r="K1750" s="300" t="s">
        <v>144</v>
      </c>
      <c r="L1750" s="300" t="s">
        <v>76</v>
      </c>
      <c r="M1750" s="300" t="s">
        <v>76</v>
      </c>
      <c r="N1750" s="304" t="s">
        <v>76</v>
      </c>
    </row>
    <row r="1751" spans="1:14">
      <c r="A1751" s="305">
        <v>2022</v>
      </c>
      <c r="B1751" s="16">
        <v>301</v>
      </c>
      <c r="C1751" s="17" t="s">
        <v>112</v>
      </c>
      <c r="D1751" s="306">
        <v>52427046</v>
      </c>
      <c r="E1751" s="306">
        <v>52427046</v>
      </c>
      <c r="F1751" s="17" t="s">
        <v>8526</v>
      </c>
      <c r="G1751" s="16" t="s">
        <v>916</v>
      </c>
      <c r="H1751" s="35" t="s">
        <v>917</v>
      </c>
      <c r="I1751" s="16" t="s">
        <v>74</v>
      </c>
      <c r="J1751" s="16" t="s">
        <v>3599</v>
      </c>
      <c r="K1751" s="16" t="s">
        <v>8249</v>
      </c>
      <c r="L1751" s="16" t="s">
        <v>76</v>
      </c>
      <c r="M1751" s="16" t="s">
        <v>76</v>
      </c>
      <c r="N1751" s="307" t="s">
        <v>76</v>
      </c>
    </row>
    <row r="1752" spans="1:14">
      <c r="A1752" s="299">
        <v>2023</v>
      </c>
      <c r="B1752" s="300">
        <v>301</v>
      </c>
      <c r="C1752" s="301" t="s">
        <v>112</v>
      </c>
      <c r="D1752" s="302">
        <v>52712088</v>
      </c>
      <c r="E1752" s="302">
        <v>52712088</v>
      </c>
      <c r="F1752" s="301" t="s">
        <v>8530</v>
      </c>
      <c r="G1752" s="300" t="s">
        <v>916</v>
      </c>
      <c r="H1752" s="308" t="s">
        <v>917</v>
      </c>
      <c r="I1752" s="300" t="s">
        <v>74</v>
      </c>
      <c r="J1752" s="300" t="s">
        <v>143</v>
      </c>
      <c r="K1752" s="300" t="s">
        <v>929</v>
      </c>
      <c r="L1752" s="300" t="s">
        <v>76</v>
      </c>
      <c r="M1752" s="300" t="s">
        <v>76</v>
      </c>
      <c r="N1752" s="304" t="s">
        <v>76</v>
      </c>
    </row>
    <row r="1753" spans="1:14">
      <c r="A1753" s="305">
        <v>2024</v>
      </c>
      <c r="B1753" s="16">
        <v>301</v>
      </c>
      <c r="C1753" s="17" t="s">
        <v>112</v>
      </c>
      <c r="D1753" s="306">
        <v>1023022162</v>
      </c>
      <c r="E1753" s="306">
        <v>1023022162</v>
      </c>
      <c r="F1753" s="17" t="s">
        <v>8535</v>
      </c>
      <c r="G1753" s="16" t="s">
        <v>916</v>
      </c>
      <c r="H1753" s="35" t="s">
        <v>917</v>
      </c>
      <c r="I1753" s="16" t="s">
        <v>74</v>
      </c>
      <c r="J1753" s="16" t="s">
        <v>3599</v>
      </c>
      <c r="K1753" s="16" t="s">
        <v>3600</v>
      </c>
      <c r="L1753" s="16" t="s">
        <v>76</v>
      </c>
      <c r="M1753" s="16" t="s">
        <v>76</v>
      </c>
      <c r="N1753" s="307" t="s">
        <v>76</v>
      </c>
    </row>
    <row r="1754" spans="1:14">
      <c r="A1754" s="299">
        <v>2025</v>
      </c>
      <c r="B1754" s="300">
        <v>301</v>
      </c>
      <c r="C1754" s="301" t="s">
        <v>64</v>
      </c>
      <c r="D1754" s="302">
        <v>1010196277</v>
      </c>
      <c r="E1754" s="302">
        <v>1010196277</v>
      </c>
      <c r="F1754" s="301" t="s">
        <v>8537</v>
      </c>
      <c r="G1754" s="300" t="s">
        <v>916</v>
      </c>
      <c r="H1754" s="308" t="s">
        <v>917</v>
      </c>
      <c r="I1754" s="300" t="s">
        <v>74</v>
      </c>
      <c r="J1754" s="300" t="s">
        <v>3599</v>
      </c>
      <c r="K1754" s="300" t="s">
        <v>8226</v>
      </c>
      <c r="L1754" s="300" t="s">
        <v>76</v>
      </c>
      <c r="M1754" s="300" t="s">
        <v>76</v>
      </c>
      <c r="N1754" s="304" t="s">
        <v>76</v>
      </c>
    </row>
    <row r="1755" spans="1:14">
      <c r="A1755" s="305">
        <v>2027</v>
      </c>
      <c r="B1755" s="16">
        <v>301</v>
      </c>
      <c r="C1755" s="17" t="s">
        <v>112</v>
      </c>
      <c r="D1755" s="306">
        <v>52914508</v>
      </c>
      <c r="E1755" s="306">
        <v>52914508</v>
      </c>
      <c r="F1755" s="17" t="s">
        <v>8546</v>
      </c>
      <c r="G1755" s="16" t="s">
        <v>916</v>
      </c>
      <c r="H1755" s="35" t="s">
        <v>917</v>
      </c>
      <c r="I1755" s="16" t="s">
        <v>74</v>
      </c>
      <c r="J1755" s="16" t="s">
        <v>3599</v>
      </c>
      <c r="K1755" s="16" t="s">
        <v>3600</v>
      </c>
      <c r="L1755" s="16" t="s">
        <v>76</v>
      </c>
      <c r="M1755" s="16" t="s">
        <v>76</v>
      </c>
      <c r="N1755" s="307" t="s">
        <v>76</v>
      </c>
    </row>
    <row r="1756" spans="1:14">
      <c r="A1756" s="299">
        <v>2028</v>
      </c>
      <c r="B1756" s="300">
        <v>301</v>
      </c>
      <c r="C1756" s="301" t="s">
        <v>112</v>
      </c>
      <c r="D1756" s="302">
        <v>1121933293</v>
      </c>
      <c r="E1756" s="302">
        <v>1121933293</v>
      </c>
      <c r="F1756" s="301" t="s">
        <v>8549</v>
      </c>
      <c r="G1756" s="300" t="s">
        <v>916</v>
      </c>
      <c r="H1756" s="308" t="s">
        <v>917</v>
      </c>
      <c r="I1756" s="300" t="s">
        <v>74</v>
      </c>
      <c r="J1756" s="300" t="s">
        <v>3599</v>
      </c>
      <c r="K1756" s="300" t="s">
        <v>8249</v>
      </c>
      <c r="L1756" s="300" t="s">
        <v>76</v>
      </c>
      <c r="M1756" s="300" t="s">
        <v>76</v>
      </c>
      <c r="N1756" s="304" t="s">
        <v>76</v>
      </c>
    </row>
    <row r="1757" spans="1:14">
      <c r="A1757" s="305">
        <v>2030</v>
      </c>
      <c r="B1757" s="16">
        <v>301</v>
      </c>
      <c r="C1757" s="17" t="s">
        <v>64</v>
      </c>
      <c r="D1757" s="306">
        <v>1033806947</v>
      </c>
      <c r="E1757" s="306">
        <v>1033806947</v>
      </c>
      <c r="F1757" s="17" t="s">
        <v>8553</v>
      </c>
      <c r="G1757" s="16" t="s">
        <v>916</v>
      </c>
      <c r="H1757" s="35" t="s">
        <v>917</v>
      </c>
      <c r="I1757" s="16" t="s">
        <v>74</v>
      </c>
      <c r="J1757" s="16" t="s">
        <v>3599</v>
      </c>
      <c r="K1757" s="16" t="s">
        <v>8338</v>
      </c>
      <c r="L1757" s="16" t="s">
        <v>76</v>
      </c>
      <c r="M1757" s="16" t="s">
        <v>76</v>
      </c>
      <c r="N1757" s="307" t="s">
        <v>76</v>
      </c>
    </row>
    <row r="1758" spans="1:14">
      <c r="A1758" s="299">
        <v>2031</v>
      </c>
      <c r="B1758" s="300">
        <v>301</v>
      </c>
      <c r="C1758" s="301" t="s">
        <v>64</v>
      </c>
      <c r="D1758" s="302">
        <v>80267282</v>
      </c>
      <c r="E1758" s="302">
        <v>80267282</v>
      </c>
      <c r="F1758" s="301" t="s">
        <v>8559</v>
      </c>
      <c r="G1758" s="300" t="s">
        <v>916</v>
      </c>
      <c r="H1758" s="308" t="s">
        <v>917</v>
      </c>
      <c r="I1758" s="300" t="s">
        <v>74</v>
      </c>
      <c r="J1758" s="300" t="s">
        <v>3599</v>
      </c>
      <c r="K1758" s="300" t="s">
        <v>8356</v>
      </c>
      <c r="L1758" s="300" t="s">
        <v>76</v>
      </c>
      <c r="M1758" s="300" t="s">
        <v>76</v>
      </c>
      <c r="N1758" s="304" t="s">
        <v>76</v>
      </c>
    </row>
    <row r="1759" spans="1:14">
      <c r="A1759" s="305">
        <v>2032</v>
      </c>
      <c r="B1759" s="16">
        <v>301</v>
      </c>
      <c r="C1759" s="17" t="s">
        <v>112</v>
      </c>
      <c r="D1759" s="306">
        <v>1019047335</v>
      </c>
      <c r="E1759" s="306">
        <v>1019047335</v>
      </c>
      <c r="F1759" s="17" t="s">
        <v>8566</v>
      </c>
      <c r="G1759" s="16" t="s">
        <v>916</v>
      </c>
      <c r="H1759" s="35" t="s">
        <v>917</v>
      </c>
      <c r="I1759" s="16" t="s">
        <v>74</v>
      </c>
      <c r="J1759" s="16" t="s">
        <v>3599</v>
      </c>
      <c r="K1759" s="16" t="s">
        <v>8356</v>
      </c>
      <c r="L1759" s="16" t="s">
        <v>76</v>
      </c>
      <c r="M1759" s="16" t="s">
        <v>76</v>
      </c>
      <c r="N1759" s="307" t="s">
        <v>76</v>
      </c>
    </row>
    <row r="1760" spans="1:14">
      <c r="A1760" s="299">
        <v>2033</v>
      </c>
      <c r="B1760" s="300">
        <v>301</v>
      </c>
      <c r="C1760" s="301" t="s">
        <v>112</v>
      </c>
      <c r="D1760" s="302">
        <v>1022324581</v>
      </c>
      <c r="E1760" s="302">
        <v>1022324581</v>
      </c>
      <c r="F1760" s="301" t="s">
        <v>8570</v>
      </c>
      <c r="G1760" s="300" t="s">
        <v>916</v>
      </c>
      <c r="H1760" s="308" t="s">
        <v>917</v>
      </c>
      <c r="I1760" s="300" t="s">
        <v>74</v>
      </c>
      <c r="J1760" s="300" t="s">
        <v>3599</v>
      </c>
      <c r="K1760" s="300" t="s">
        <v>8356</v>
      </c>
      <c r="L1760" s="300" t="s">
        <v>76</v>
      </c>
      <c r="M1760" s="300" t="s">
        <v>76</v>
      </c>
      <c r="N1760" s="304" t="s">
        <v>76</v>
      </c>
    </row>
    <row r="1761" spans="1:14">
      <c r="A1761" s="305">
        <v>2034</v>
      </c>
      <c r="B1761" s="16">
        <v>301</v>
      </c>
      <c r="C1761" s="17" t="s">
        <v>112</v>
      </c>
      <c r="D1761" s="306">
        <v>52508303</v>
      </c>
      <c r="E1761" s="306">
        <v>52508303</v>
      </c>
      <c r="F1761" s="17" t="s">
        <v>8573</v>
      </c>
      <c r="G1761" s="16" t="s">
        <v>916</v>
      </c>
      <c r="H1761" s="35" t="s">
        <v>917</v>
      </c>
      <c r="I1761" s="16" t="s">
        <v>74</v>
      </c>
      <c r="J1761" s="16" t="s">
        <v>3599</v>
      </c>
      <c r="K1761" s="16" t="s">
        <v>8356</v>
      </c>
      <c r="L1761" s="16" t="s">
        <v>76</v>
      </c>
      <c r="M1761" s="16" t="s">
        <v>76</v>
      </c>
      <c r="N1761" s="307" t="s">
        <v>76</v>
      </c>
    </row>
    <row r="1762" spans="1:14">
      <c r="A1762" s="299">
        <v>2035</v>
      </c>
      <c r="B1762" s="300">
        <v>301</v>
      </c>
      <c r="C1762" s="301" t="s">
        <v>112</v>
      </c>
      <c r="D1762" s="302">
        <v>1148957057</v>
      </c>
      <c r="E1762" s="302">
        <v>1148957057</v>
      </c>
      <c r="F1762" s="301" t="s">
        <v>8577</v>
      </c>
      <c r="G1762" s="300" t="s">
        <v>916</v>
      </c>
      <c r="H1762" s="308" t="s">
        <v>917</v>
      </c>
      <c r="I1762" s="300" t="s">
        <v>74</v>
      </c>
      <c r="J1762" s="300" t="s">
        <v>3599</v>
      </c>
      <c r="K1762" s="300" t="s">
        <v>8266</v>
      </c>
      <c r="L1762" s="300" t="s">
        <v>76</v>
      </c>
      <c r="M1762" s="300" t="s">
        <v>76</v>
      </c>
      <c r="N1762" s="304" t="s">
        <v>76</v>
      </c>
    </row>
    <row r="1763" spans="1:14">
      <c r="A1763" s="305">
        <v>2036</v>
      </c>
      <c r="B1763" s="16">
        <v>301</v>
      </c>
      <c r="C1763" s="17" t="s">
        <v>112</v>
      </c>
      <c r="D1763" s="306">
        <v>1123567275</v>
      </c>
      <c r="E1763" s="306">
        <v>1123567275</v>
      </c>
      <c r="F1763" s="17" t="s">
        <v>8583</v>
      </c>
      <c r="G1763" s="16" t="s">
        <v>916</v>
      </c>
      <c r="H1763" s="35" t="s">
        <v>917</v>
      </c>
      <c r="I1763" s="16" t="s">
        <v>74</v>
      </c>
      <c r="J1763" s="16" t="s">
        <v>3599</v>
      </c>
      <c r="K1763" s="16" t="s">
        <v>3600</v>
      </c>
      <c r="L1763" s="16" t="s">
        <v>76</v>
      </c>
      <c r="M1763" s="16" t="s">
        <v>76</v>
      </c>
      <c r="N1763" s="307" t="s">
        <v>76</v>
      </c>
    </row>
    <row r="1764" spans="1:14">
      <c r="A1764" s="299">
        <v>2038</v>
      </c>
      <c r="B1764" s="300">
        <v>301</v>
      </c>
      <c r="C1764" s="301" t="s">
        <v>64</v>
      </c>
      <c r="D1764" s="302">
        <v>1033790684</v>
      </c>
      <c r="E1764" s="302">
        <v>1033790684</v>
      </c>
      <c r="F1764" s="301" t="s">
        <v>8588</v>
      </c>
      <c r="G1764" s="300" t="s">
        <v>916</v>
      </c>
      <c r="H1764" s="308" t="s">
        <v>917</v>
      </c>
      <c r="I1764" s="300" t="s">
        <v>74</v>
      </c>
      <c r="J1764" s="300" t="s">
        <v>3599</v>
      </c>
      <c r="K1764" s="300" t="s">
        <v>3600</v>
      </c>
      <c r="L1764" s="300" t="s">
        <v>76</v>
      </c>
      <c r="M1764" s="300" t="s">
        <v>76</v>
      </c>
      <c r="N1764" s="304" t="s">
        <v>76</v>
      </c>
    </row>
    <row r="1765" spans="1:14">
      <c r="A1765" s="305">
        <v>2039</v>
      </c>
      <c r="B1765" s="16">
        <v>301</v>
      </c>
      <c r="C1765" s="17" t="s">
        <v>112</v>
      </c>
      <c r="D1765" s="306">
        <v>52468678</v>
      </c>
      <c r="E1765" s="306">
        <v>52468678</v>
      </c>
      <c r="F1765" s="17" t="s">
        <v>8592</v>
      </c>
      <c r="G1765" s="16" t="s">
        <v>916</v>
      </c>
      <c r="H1765" s="35" t="s">
        <v>917</v>
      </c>
      <c r="I1765" s="16" t="s">
        <v>74</v>
      </c>
      <c r="J1765" s="16" t="s">
        <v>3599</v>
      </c>
      <c r="K1765" s="16" t="s">
        <v>8356</v>
      </c>
      <c r="L1765" s="16" t="s">
        <v>76</v>
      </c>
      <c r="M1765" s="16" t="s">
        <v>76</v>
      </c>
      <c r="N1765" s="307" t="s">
        <v>76</v>
      </c>
    </row>
    <row r="1766" spans="1:14">
      <c r="A1766" s="299">
        <v>2040</v>
      </c>
      <c r="B1766" s="300">
        <v>301</v>
      </c>
      <c r="C1766" s="301" t="s">
        <v>112</v>
      </c>
      <c r="D1766" s="302">
        <v>1069762189</v>
      </c>
      <c r="E1766" s="302">
        <v>1069762189</v>
      </c>
      <c r="F1766" s="301" t="s">
        <v>8596</v>
      </c>
      <c r="G1766" s="300" t="s">
        <v>916</v>
      </c>
      <c r="H1766" s="308" t="s">
        <v>917</v>
      </c>
      <c r="I1766" s="300" t="s">
        <v>74</v>
      </c>
      <c r="J1766" s="300" t="s">
        <v>3599</v>
      </c>
      <c r="K1766" s="300" t="s">
        <v>8226</v>
      </c>
      <c r="L1766" s="300" t="s">
        <v>76</v>
      </c>
      <c r="M1766" s="300" t="s">
        <v>76</v>
      </c>
      <c r="N1766" s="304" t="s">
        <v>76</v>
      </c>
    </row>
    <row r="1767" spans="1:14">
      <c r="A1767" s="305">
        <v>2041</v>
      </c>
      <c r="B1767" s="16">
        <v>301</v>
      </c>
      <c r="C1767" s="17" t="s">
        <v>112</v>
      </c>
      <c r="D1767" s="306">
        <v>39771444</v>
      </c>
      <c r="E1767" s="306">
        <v>39771444</v>
      </c>
      <c r="F1767" s="17" t="s">
        <v>8602</v>
      </c>
      <c r="G1767" s="16" t="s">
        <v>248</v>
      </c>
      <c r="H1767" s="35" t="s">
        <v>130</v>
      </c>
      <c r="I1767" s="16" t="s">
        <v>74</v>
      </c>
      <c r="J1767" s="16" t="s">
        <v>170</v>
      </c>
      <c r="K1767" s="16" t="s">
        <v>377</v>
      </c>
      <c r="L1767" s="16" t="s">
        <v>76</v>
      </c>
      <c r="M1767" s="16" t="s">
        <v>76</v>
      </c>
      <c r="N1767" s="307" t="s">
        <v>76</v>
      </c>
    </row>
    <row r="1768" spans="1:14">
      <c r="A1768" s="299">
        <v>2042</v>
      </c>
      <c r="B1768" s="300">
        <v>301</v>
      </c>
      <c r="C1768" s="301" t="s">
        <v>112</v>
      </c>
      <c r="D1768" s="302">
        <v>22516024</v>
      </c>
      <c r="E1768" s="302">
        <v>22516024</v>
      </c>
      <c r="F1768" s="301" t="s">
        <v>8607</v>
      </c>
      <c r="G1768" s="300" t="s">
        <v>248</v>
      </c>
      <c r="H1768" s="308" t="s">
        <v>130</v>
      </c>
      <c r="I1768" s="300" t="s">
        <v>74</v>
      </c>
      <c r="J1768" s="300" t="s">
        <v>3599</v>
      </c>
      <c r="K1768" s="300" t="s">
        <v>8249</v>
      </c>
      <c r="L1768" s="300" t="s">
        <v>76</v>
      </c>
      <c r="M1768" s="300" t="s">
        <v>76</v>
      </c>
      <c r="N1768" s="304" t="s">
        <v>76</v>
      </c>
    </row>
    <row r="1769" spans="1:14">
      <c r="A1769" s="305">
        <v>2043</v>
      </c>
      <c r="B1769" s="16">
        <v>301</v>
      </c>
      <c r="C1769" s="17" t="s">
        <v>112</v>
      </c>
      <c r="D1769" s="306">
        <v>1001066448</v>
      </c>
      <c r="E1769" s="306">
        <v>1001066448</v>
      </c>
      <c r="F1769" s="17" t="s">
        <v>8611</v>
      </c>
      <c r="G1769" s="16" t="s">
        <v>248</v>
      </c>
      <c r="H1769" s="35" t="s">
        <v>130</v>
      </c>
      <c r="I1769" s="16" t="s">
        <v>74</v>
      </c>
      <c r="J1769" s="16" t="s">
        <v>118</v>
      </c>
      <c r="K1769" s="16" t="s">
        <v>118</v>
      </c>
      <c r="L1769" s="16" t="s">
        <v>76</v>
      </c>
      <c r="M1769" s="16" t="s">
        <v>76</v>
      </c>
      <c r="N1769" s="307" t="s">
        <v>76</v>
      </c>
    </row>
    <row r="1770" spans="1:14">
      <c r="A1770" s="299">
        <v>2044</v>
      </c>
      <c r="B1770" s="300">
        <v>301</v>
      </c>
      <c r="C1770" s="301" t="s">
        <v>112</v>
      </c>
      <c r="D1770" s="302">
        <v>1030523103</v>
      </c>
      <c r="E1770" s="302">
        <v>1030523103</v>
      </c>
      <c r="F1770" s="301" t="s">
        <v>8617</v>
      </c>
      <c r="G1770" s="300" t="s">
        <v>248</v>
      </c>
      <c r="H1770" s="308" t="s">
        <v>130</v>
      </c>
      <c r="I1770" s="300" t="s">
        <v>74</v>
      </c>
      <c r="J1770" s="300" t="s">
        <v>3599</v>
      </c>
      <c r="K1770" s="300" t="s">
        <v>8338</v>
      </c>
      <c r="L1770" s="300" t="s">
        <v>76</v>
      </c>
      <c r="M1770" s="300" t="s">
        <v>76</v>
      </c>
      <c r="N1770" s="304" t="s">
        <v>76</v>
      </c>
    </row>
    <row r="1771" spans="1:14">
      <c r="A1771" s="305" t="s">
        <v>3596</v>
      </c>
      <c r="B1771" s="16"/>
      <c r="C1771" s="17" t="s">
        <v>112</v>
      </c>
      <c r="D1771" s="306">
        <v>53064844</v>
      </c>
      <c r="E1771" s="306">
        <v>53064844</v>
      </c>
      <c r="F1771" s="17" t="s">
        <v>8630</v>
      </c>
      <c r="G1771" s="16" t="s">
        <v>603</v>
      </c>
      <c r="H1771" s="35" t="s">
        <v>455</v>
      </c>
      <c r="I1771" s="16" t="s">
        <v>259</v>
      </c>
      <c r="J1771" s="16" t="s">
        <v>984</v>
      </c>
      <c r="K1771" s="16" t="s">
        <v>984</v>
      </c>
      <c r="L1771" s="16" t="s">
        <v>76</v>
      </c>
      <c r="M1771" s="16" t="s">
        <v>76</v>
      </c>
      <c r="N1771" s="307" t="s">
        <v>76</v>
      </c>
    </row>
    <row r="1772" spans="1:14">
      <c r="A1772" s="299" t="s">
        <v>3596</v>
      </c>
      <c r="B1772" s="300"/>
      <c r="C1772" s="301" t="s">
        <v>112</v>
      </c>
      <c r="D1772" s="302">
        <v>27806723</v>
      </c>
      <c r="E1772" s="302">
        <v>27806723</v>
      </c>
      <c r="F1772" s="301" t="s">
        <v>8637</v>
      </c>
      <c r="G1772" s="300" t="s">
        <v>603</v>
      </c>
      <c r="H1772" s="308" t="s">
        <v>455</v>
      </c>
      <c r="I1772" s="300" t="s">
        <v>181</v>
      </c>
      <c r="J1772" s="300" t="s">
        <v>204</v>
      </c>
      <c r="K1772" s="300" t="s">
        <v>204</v>
      </c>
      <c r="L1772" s="300" t="s">
        <v>145</v>
      </c>
      <c r="M1772" s="300" t="s">
        <v>146</v>
      </c>
      <c r="N1772" s="304" t="s">
        <v>147</v>
      </c>
    </row>
    <row r="1773" spans="1:14">
      <c r="A1773" s="305" t="s">
        <v>3596</v>
      </c>
      <c r="B1773" s="16"/>
      <c r="C1773" s="17" t="s">
        <v>64</v>
      </c>
      <c r="D1773" s="306">
        <v>80018482</v>
      </c>
      <c r="E1773" s="306">
        <v>80018482</v>
      </c>
      <c r="F1773" s="17" t="s">
        <v>8644</v>
      </c>
      <c r="G1773" s="16" t="s">
        <v>603</v>
      </c>
      <c r="H1773" s="35" t="s">
        <v>455</v>
      </c>
      <c r="I1773" s="16" t="s">
        <v>181</v>
      </c>
      <c r="J1773" s="16" t="s">
        <v>182</v>
      </c>
      <c r="K1773" s="16" t="s">
        <v>182</v>
      </c>
      <c r="L1773" s="16" t="s">
        <v>145</v>
      </c>
      <c r="M1773" s="16" t="s">
        <v>558</v>
      </c>
      <c r="N1773" s="307" t="s">
        <v>559</v>
      </c>
    </row>
    <row r="1774" spans="1:14">
      <c r="A1774" s="299" t="s">
        <v>3596</v>
      </c>
      <c r="B1774" s="300"/>
      <c r="C1774" s="301" t="s">
        <v>64</v>
      </c>
      <c r="D1774" s="302">
        <v>72155479</v>
      </c>
      <c r="E1774" s="302">
        <v>72155479</v>
      </c>
      <c r="F1774" s="301" t="s">
        <v>8650</v>
      </c>
      <c r="G1774" s="300" t="s">
        <v>603</v>
      </c>
      <c r="H1774" s="308" t="s">
        <v>455</v>
      </c>
      <c r="I1774" s="300" t="s">
        <v>170</v>
      </c>
      <c r="J1774" s="300" t="s">
        <v>531</v>
      </c>
      <c r="K1774" s="300" t="s">
        <v>531</v>
      </c>
      <c r="L1774" s="300" t="s">
        <v>421</v>
      </c>
      <c r="M1774" s="300" t="s">
        <v>581</v>
      </c>
      <c r="N1774" s="304" t="s">
        <v>582</v>
      </c>
    </row>
    <row r="1775" spans="1:14">
      <c r="A1775" s="305" t="s">
        <v>3596</v>
      </c>
      <c r="B1775" s="16"/>
      <c r="C1775" s="17" t="s">
        <v>112</v>
      </c>
      <c r="D1775" s="306">
        <v>1121897417</v>
      </c>
      <c r="E1775" s="306">
        <v>1121897417</v>
      </c>
      <c r="F1775" s="17" t="s">
        <v>8656</v>
      </c>
      <c r="G1775" s="16" t="s">
        <v>603</v>
      </c>
      <c r="H1775" s="35" t="s">
        <v>455</v>
      </c>
      <c r="I1775" s="16" t="s">
        <v>181</v>
      </c>
      <c r="J1775" s="16" t="s">
        <v>182</v>
      </c>
      <c r="K1775" s="16" t="s">
        <v>182</v>
      </c>
      <c r="L1775" s="16" t="s">
        <v>671</v>
      </c>
      <c r="M1775" s="16" t="s">
        <v>691</v>
      </c>
      <c r="N1775" s="307" t="s">
        <v>692</v>
      </c>
    </row>
    <row r="1776" spans="1:14">
      <c r="A1776" s="299" t="s">
        <v>3596</v>
      </c>
      <c r="B1776" s="300"/>
      <c r="C1776" s="301" t="s">
        <v>112</v>
      </c>
      <c r="D1776" s="302">
        <v>52353564</v>
      </c>
      <c r="E1776" s="302">
        <v>52353564</v>
      </c>
      <c r="F1776" s="301" t="s">
        <v>8661</v>
      </c>
      <c r="G1776" s="300" t="s">
        <v>603</v>
      </c>
      <c r="H1776" s="308" t="s">
        <v>455</v>
      </c>
      <c r="I1776" s="300" t="s">
        <v>170</v>
      </c>
      <c r="J1776" s="300" t="s">
        <v>519</v>
      </c>
      <c r="K1776" s="300" t="s">
        <v>519</v>
      </c>
      <c r="L1776" s="300" t="s">
        <v>339</v>
      </c>
      <c r="M1776" s="300" t="s">
        <v>340</v>
      </c>
      <c r="N1776" s="304" t="s">
        <v>341</v>
      </c>
    </row>
    <row r="1777" spans="1:14">
      <c r="A1777" s="305" t="s">
        <v>3596</v>
      </c>
      <c r="B1777" s="16"/>
      <c r="C1777" s="17" t="s">
        <v>112</v>
      </c>
      <c r="D1777" s="306">
        <v>53080569</v>
      </c>
      <c r="E1777" s="306">
        <v>53080569</v>
      </c>
      <c r="F1777" s="17" t="s">
        <v>8667</v>
      </c>
      <c r="G1777" s="16" t="s">
        <v>822</v>
      </c>
      <c r="H1777" s="35" t="s">
        <v>455</v>
      </c>
      <c r="I1777" s="16" t="s">
        <v>159</v>
      </c>
      <c r="J1777" s="16" t="s">
        <v>2937</v>
      </c>
      <c r="K1777" s="16" t="s">
        <v>2937</v>
      </c>
      <c r="L1777" s="16" t="s">
        <v>76</v>
      </c>
      <c r="M1777" s="16" t="s">
        <v>76</v>
      </c>
      <c r="N1777" s="307" t="s">
        <v>76</v>
      </c>
    </row>
    <row r="1778" spans="1:14">
      <c r="A1778" s="299" t="s">
        <v>3596</v>
      </c>
      <c r="B1778" s="300"/>
      <c r="C1778" s="301" t="s">
        <v>64</v>
      </c>
      <c r="D1778" s="302">
        <v>79780774</v>
      </c>
      <c r="E1778" s="302">
        <v>79780774</v>
      </c>
      <c r="F1778" s="301" t="s">
        <v>8672</v>
      </c>
      <c r="G1778" s="300" t="s">
        <v>603</v>
      </c>
      <c r="H1778" s="308" t="s">
        <v>455</v>
      </c>
      <c r="I1778" s="300" t="s">
        <v>181</v>
      </c>
      <c r="J1778" s="300" t="s">
        <v>182</v>
      </c>
      <c r="K1778" s="300" t="s">
        <v>182</v>
      </c>
      <c r="L1778" s="300" t="s">
        <v>76</v>
      </c>
      <c r="M1778" s="300" t="s">
        <v>76</v>
      </c>
      <c r="N1778" s="304" t="s">
        <v>76</v>
      </c>
    </row>
    <row r="1779" spans="1:14">
      <c r="A1779" s="305" t="s">
        <v>3596</v>
      </c>
      <c r="B1779" s="16"/>
      <c r="C1779" s="17" t="s">
        <v>64</v>
      </c>
      <c r="D1779" s="306">
        <v>79556188</v>
      </c>
      <c r="E1779" s="306">
        <v>79556188</v>
      </c>
      <c r="F1779" s="17" t="s">
        <v>8678</v>
      </c>
      <c r="G1779" s="16" t="s">
        <v>822</v>
      </c>
      <c r="H1779" s="35" t="s">
        <v>455</v>
      </c>
      <c r="I1779" s="16" t="s">
        <v>181</v>
      </c>
      <c r="J1779" s="16" t="s">
        <v>305</v>
      </c>
      <c r="K1779" s="16" t="s">
        <v>305</v>
      </c>
      <c r="L1779" s="16" t="s">
        <v>76</v>
      </c>
      <c r="M1779" s="16" t="s">
        <v>76</v>
      </c>
      <c r="N1779" s="307" t="s">
        <v>76</v>
      </c>
    </row>
    <row r="1780" spans="1:14">
      <c r="A1780" s="299" t="s">
        <v>3596</v>
      </c>
      <c r="B1780" s="300"/>
      <c r="C1780" s="301" t="s">
        <v>112</v>
      </c>
      <c r="D1780" s="302">
        <v>1044926707</v>
      </c>
      <c r="E1780" s="302">
        <v>1044926707</v>
      </c>
      <c r="F1780" s="301" t="s">
        <v>8684</v>
      </c>
      <c r="G1780" s="300" t="s">
        <v>822</v>
      </c>
      <c r="H1780" s="308" t="s">
        <v>455</v>
      </c>
      <c r="I1780" s="300" t="s">
        <v>181</v>
      </c>
      <c r="J1780" s="300" t="s">
        <v>182</v>
      </c>
      <c r="K1780" s="300" t="s">
        <v>182</v>
      </c>
      <c r="L1780" s="300" t="s">
        <v>190</v>
      </c>
      <c r="M1780" s="300" t="s">
        <v>191</v>
      </c>
      <c r="N1780" s="304" t="s">
        <v>192</v>
      </c>
    </row>
    <row r="1781" spans="1:14">
      <c r="A1781" s="305" t="s">
        <v>3596</v>
      </c>
      <c r="B1781" s="16"/>
      <c r="C1781" s="17" t="s">
        <v>64</v>
      </c>
      <c r="D1781" s="306">
        <v>1010215833</v>
      </c>
      <c r="E1781" s="306">
        <v>1010215833</v>
      </c>
      <c r="F1781" s="17" t="s">
        <v>8689</v>
      </c>
      <c r="G1781" s="16" t="s">
        <v>822</v>
      </c>
      <c r="H1781" s="35" t="s">
        <v>455</v>
      </c>
      <c r="I1781" s="16" t="s">
        <v>3599</v>
      </c>
      <c r="J1781" s="16" t="s">
        <v>3599</v>
      </c>
      <c r="K1781" s="16" t="s">
        <v>8226</v>
      </c>
      <c r="L1781" s="16" t="s">
        <v>76</v>
      </c>
      <c r="M1781" s="16" t="s">
        <v>76</v>
      </c>
      <c r="N1781" s="307" t="s">
        <v>76</v>
      </c>
    </row>
    <row r="1782" spans="1:14">
      <c r="A1782" s="299" t="s">
        <v>3596</v>
      </c>
      <c r="B1782" s="300"/>
      <c r="C1782" s="301" t="s">
        <v>112</v>
      </c>
      <c r="D1782" s="302">
        <v>1121840779</v>
      </c>
      <c r="E1782" s="302">
        <v>1121840779</v>
      </c>
      <c r="F1782" s="301" t="s">
        <v>8695</v>
      </c>
      <c r="G1782" s="300" t="s">
        <v>822</v>
      </c>
      <c r="H1782" s="308" t="s">
        <v>455</v>
      </c>
      <c r="I1782" s="300" t="s">
        <v>170</v>
      </c>
      <c r="J1782" s="300" t="s">
        <v>723</v>
      </c>
      <c r="K1782" s="300" t="s">
        <v>723</v>
      </c>
      <c r="L1782" s="300" t="s">
        <v>76</v>
      </c>
      <c r="M1782" s="300" t="s">
        <v>76</v>
      </c>
      <c r="N1782" s="304" t="s">
        <v>76</v>
      </c>
    </row>
    <row r="1783" spans="1:14">
      <c r="A1783" s="305" t="s">
        <v>3596</v>
      </c>
      <c r="B1783" s="16"/>
      <c r="C1783" s="17" t="s">
        <v>112</v>
      </c>
      <c r="D1783" s="306">
        <v>1047339484</v>
      </c>
      <c r="E1783" s="306">
        <v>1047339484</v>
      </c>
      <c r="F1783" s="17" t="s">
        <v>8702</v>
      </c>
      <c r="G1783" s="16" t="s">
        <v>822</v>
      </c>
      <c r="H1783" s="35" t="s">
        <v>455</v>
      </c>
      <c r="I1783" s="16" t="s">
        <v>181</v>
      </c>
      <c r="J1783" s="16" t="s">
        <v>182</v>
      </c>
      <c r="K1783" s="16" t="s">
        <v>182</v>
      </c>
      <c r="L1783" s="16" t="s">
        <v>421</v>
      </c>
      <c r="M1783" s="16" t="s">
        <v>581</v>
      </c>
      <c r="N1783" s="307" t="s">
        <v>582</v>
      </c>
    </row>
    <row r="1784" spans="1:14">
      <c r="A1784" s="299" t="s">
        <v>3596</v>
      </c>
      <c r="B1784" s="300"/>
      <c r="C1784" s="301" t="s">
        <v>64</v>
      </c>
      <c r="D1784" s="302">
        <v>1110540906</v>
      </c>
      <c r="E1784" s="302">
        <v>1110540906</v>
      </c>
      <c r="F1784" s="301" t="s">
        <v>8708</v>
      </c>
      <c r="G1784" s="300" t="s">
        <v>603</v>
      </c>
      <c r="H1784" s="308" t="s">
        <v>455</v>
      </c>
      <c r="I1784" s="300" t="s">
        <v>181</v>
      </c>
      <c r="J1784" s="300" t="s">
        <v>182</v>
      </c>
      <c r="K1784" s="300" t="s">
        <v>182</v>
      </c>
      <c r="L1784" s="300" t="s">
        <v>478</v>
      </c>
      <c r="M1784" s="300" t="s">
        <v>479</v>
      </c>
      <c r="N1784" s="304" t="s">
        <v>480</v>
      </c>
    </row>
    <row r="1785" spans="1:14">
      <c r="A1785" s="305" t="s">
        <v>3596</v>
      </c>
      <c r="B1785" s="16"/>
      <c r="C1785" s="17" t="s">
        <v>112</v>
      </c>
      <c r="D1785" s="306">
        <v>51751230</v>
      </c>
      <c r="E1785" s="306">
        <v>51751230</v>
      </c>
      <c r="F1785" s="17" t="s">
        <v>8714</v>
      </c>
      <c r="G1785" s="16" t="s">
        <v>603</v>
      </c>
      <c r="H1785" s="35" t="s">
        <v>455</v>
      </c>
      <c r="I1785" s="16" t="s">
        <v>181</v>
      </c>
      <c r="J1785" s="16" t="s">
        <v>369</v>
      </c>
      <c r="K1785" s="16" t="s">
        <v>369</v>
      </c>
      <c r="L1785" s="16" t="s">
        <v>76</v>
      </c>
      <c r="M1785" s="16" t="s">
        <v>76</v>
      </c>
      <c r="N1785" s="307" t="s">
        <v>76</v>
      </c>
    </row>
    <row r="1786" spans="1:14">
      <c r="A1786" s="299" t="s">
        <v>3596</v>
      </c>
      <c r="B1786" s="300"/>
      <c r="C1786" s="301" t="s">
        <v>64</v>
      </c>
      <c r="D1786" s="302">
        <v>1022353103</v>
      </c>
      <c r="E1786" s="302">
        <v>1022353103</v>
      </c>
      <c r="F1786" s="301" t="s">
        <v>8719</v>
      </c>
      <c r="G1786" s="300" t="s">
        <v>603</v>
      </c>
      <c r="H1786" s="308" t="s">
        <v>455</v>
      </c>
      <c r="I1786" s="300" t="s">
        <v>181</v>
      </c>
      <c r="J1786" s="300" t="s">
        <v>305</v>
      </c>
      <c r="K1786" s="300" t="s">
        <v>305</v>
      </c>
      <c r="L1786" s="300" t="s">
        <v>76</v>
      </c>
      <c r="M1786" s="300" t="s">
        <v>76</v>
      </c>
      <c r="N1786" s="304" t="s">
        <v>76</v>
      </c>
    </row>
    <row r="1787" spans="1:14">
      <c r="A1787" s="305" t="s">
        <v>3596</v>
      </c>
      <c r="B1787" s="16"/>
      <c r="C1787" s="17" t="s">
        <v>64</v>
      </c>
      <c r="D1787" s="306">
        <v>91077345</v>
      </c>
      <c r="E1787" s="306">
        <v>91077345</v>
      </c>
      <c r="F1787" s="17" t="s">
        <v>8725</v>
      </c>
      <c r="G1787" s="16" t="s">
        <v>603</v>
      </c>
      <c r="H1787" s="35" t="s">
        <v>455</v>
      </c>
      <c r="I1787" s="16" t="s">
        <v>181</v>
      </c>
      <c r="J1787" s="16" t="s">
        <v>182</v>
      </c>
      <c r="K1787" s="16" t="s">
        <v>182</v>
      </c>
      <c r="L1787" s="16" t="s">
        <v>433</v>
      </c>
      <c r="M1787" s="16" t="s">
        <v>434</v>
      </c>
      <c r="N1787" s="307" t="s">
        <v>435</v>
      </c>
    </row>
    <row r="1788" spans="1:14">
      <c r="A1788" s="299" t="s">
        <v>3596</v>
      </c>
      <c r="B1788" s="300"/>
      <c r="C1788" s="301" t="s">
        <v>112</v>
      </c>
      <c r="D1788" s="302">
        <v>52897236</v>
      </c>
      <c r="E1788" s="302">
        <v>52897236</v>
      </c>
      <c r="F1788" s="301" t="s">
        <v>8730</v>
      </c>
      <c r="G1788" s="300" t="s">
        <v>603</v>
      </c>
      <c r="H1788" s="308" t="s">
        <v>455</v>
      </c>
      <c r="I1788" s="300" t="s">
        <v>181</v>
      </c>
      <c r="J1788" s="300" t="s">
        <v>369</v>
      </c>
      <c r="K1788" s="300" t="s">
        <v>369</v>
      </c>
      <c r="L1788" s="300" t="s">
        <v>76</v>
      </c>
      <c r="M1788" s="300" t="s">
        <v>76</v>
      </c>
      <c r="N1788" s="304" t="s">
        <v>76</v>
      </c>
    </row>
    <row r="1789" spans="1:14">
      <c r="A1789" s="299">
        <v>623</v>
      </c>
      <c r="B1789" s="300">
        <v>4066</v>
      </c>
      <c r="C1789" s="301" t="s">
        <v>112</v>
      </c>
      <c r="D1789" s="302">
        <v>52964887</v>
      </c>
      <c r="E1789" s="302">
        <v>52964887</v>
      </c>
      <c r="F1789" s="301" t="s">
        <v>3018</v>
      </c>
      <c r="G1789" s="300" t="s">
        <v>139</v>
      </c>
      <c r="H1789" s="308" t="s">
        <v>140</v>
      </c>
      <c r="I1789" s="300" t="s">
        <v>259</v>
      </c>
      <c r="J1789" s="300" t="s">
        <v>918</v>
      </c>
      <c r="K1789" s="300" t="s">
        <v>918</v>
      </c>
      <c r="L1789" s="300" t="s">
        <v>76</v>
      </c>
      <c r="M1789" s="300" t="s">
        <v>76</v>
      </c>
      <c r="N1789" s="304" t="s">
        <v>76</v>
      </c>
    </row>
    <row r="1790" spans="1:14">
      <c r="A1790" s="299" t="s">
        <v>3596</v>
      </c>
      <c r="B1790" s="300"/>
      <c r="C1790" s="301" t="s">
        <v>112</v>
      </c>
      <c r="D1790" s="302">
        <v>1065640501</v>
      </c>
      <c r="E1790" s="302">
        <v>1065640501</v>
      </c>
      <c r="F1790" s="301" t="s">
        <v>8622</v>
      </c>
      <c r="G1790" s="300" t="s">
        <v>822</v>
      </c>
      <c r="H1790" s="308" t="s">
        <v>455</v>
      </c>
      <c r="I1790" s="300" t="s">
        <v>259</v>
      </c>
      <c r="J1790" s="300" t="s">
        <v>918</v>
      </c>
      <c r="K1790" s="300" t="s">
        <v>918</v>
      </c>
      <c r="L1790" s="300" t="s">
        <v>76</v>
      </c>
      <c r="M1790" s="300" t="s">
        <v>76</v>
      </c>
      <c r="N1790" s="304" t="s">
        <v>76</v>
      </c>
    </row>
    <row r="1791" spans="1:14">
      <c r="A1791" s="305">
        <v>1955</v>
      </c>
      <c r="B1791" s="16">
        <v>301</v>
      </c>
      <c r="C1791" s="17" t="s">
        <v>64</v>
      </c>
      <c r="D1791" s="306">
        <v>13889201</v>
      </c>
      <c r="E1791" s="306">
        <v>13889201</v>
      </c>
      <c r="F1791" s="17" t="s">
        <v>8255</v>
      </c>
      <c r="G1791" s="16" t="s">
        <v>358</v>
      </c>
      <c r="H1791" s="35" t="s">
        <v>284</v>
      </c>
      <c r="I1791" s="16" t="s">
        <v>74</v>
      </c>
      <c r="J1791" s="16" t="s">
        <v>259</v>
      </c>
      <c r="K1791" s="16" t="s">
        <v>1331</v>
      </c>
      <c r="L1791" s="16" t="s">
        <v>76</v>
      </c>
      <c r="M1791" s="16" t="s">
        <v>76</v>
      </c>
      <c r="N1791" s="307" t="s">
        <v>76</v>
      </c>
    </row>
  </sheetData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94E68-CBCB-465D-BB68-B2F8E1BF62C9}">
  <dimension ref="A1:N63"/>
  <sheetViews>
    <sheetView topLeftCell="A31" workbookViewId="0">
      <selection activeCell="D2" sqref="D2:D63"/>
    </sheetView>
  </sheetViews>
  <sheetFormatPr defaultColWidth="11.42578125" defaultRowHeight="15"/>
  <cols>
    <col min="1" max="1" width="4.42578125" bestFit="1" customWidth="1"/>
    <col min="2" max="2" width="7.28515625" bestFit="1" customWidth="1"/>
    <col min="3" max="4" width="9.5703125" bestFit="1" customWidth="1"/>
    <col min="5" max="5" width="13.85546875" customWidth="1"/>
    <col min="6" max="6" width="35.85546875" customWidth="1"/>
    <col min="7" max="7" width="11.140625" bestFit="1" customWidth="1"/>
    <col min="8" max="8" width="23.28515625" bestFit="1" customWidth="1"/>
    <col min="9" max="9" width="33.42578125" bestFit="1" customWidth="1"/>
    <col min="10" max="10" width="54.28515625" bestFit="1" customWidth="1"/>
    <col min="11" max="11" width="68.7109375" bestFit="1" customWidth="1"/>
    <col min="12" max="12" width="19.28515625" bestFit="1" customWidth="1"/>
    <col min="13" max="13" width="29.5703125" bestFit="1" customWidth="1"/>
    <col min="14" max="14" width="17.7109375" bestFit="1" customWidth="1"/>
  </cols>
  <sheetData>
    <row r="1" spans="1:14" ht="22.5">
      <c r="A1" s="292" t="s">
        <v>0</v>
      </c>
      <c r="B1" s="293" t="s">
        <v>1</v>
      </c>
      <c r="C1" s="293" t="s">
        <v>2</v>
      </c>
      <c r="D1" s="294" t="s">
        <v>3</v>
      </c>
      <c r="E1" s="295" t="s">
        <v>4</v>
      </c>
      <c r="F1" s="293" t="s">
        <v>6</v>
      </c>
      <c r="G1" s="293" t="s">
        <v>13</v>
      </c>
      <c r="H1" s="293" t="s">
        <v>14</v>
      </c>
      <c r="I1" s="296" t="s">
        <v>23</v>
      </c>
      <c r="J1" s="296" t="s">
        <v>24</v>
      </c>
      <c r="K1" s="297" t="s">
        <v>25</v>
      </c>
      <c r="L1" s="296" t="s">
        <v>26</v>
      </c>
      <c r="M1" s="296" t="s">
        <v>27</v>
      </c>
      <c r="N1" s="298" t="s">
        <v>28</v>
      </c>
    </row>
    <row r="2" spans="1:14">
      <c r="A2" s="299">
        <v>90</v>
      </c>
      <c r="B2" s="300">
        <v>4066</v>
      </c>
      <c r="C2" s="301" t="s">
        <v>64</v>
      </c>
      <c r="D2" s="302">
        <v>76304449</v>
      </c>
      <c r="E2" s="302" t="e">
        <v>#N/A</v>
      </c>
      <c r="F2" s="301" t="s">
        <v>597</v>
      </c>
      <c r="G2" s="300" t="s">
        <v>525</v>
      </c>
      <c r="H2" s="308" t="s">
        <v>455</v>
      </c>
      <c r="I2" s="300" t="s">
        <v>170</v>
      </c>
      <c r="J2" s="300" t="s">
        <v>432</v>
      </c>
      <c r="K2" s="300" t="s">
        <v>432</v>
      </c>
      <c r="L2" s="300" t="s">
        <v>433</v>
      </c>
      <c r="M2" s="300" t="s">
        <v>434</v>
      </c>
      <c r="N2" s="304" t="s">
        <v>435</v>
      </c>
    </row>
    <row r="3" spans="1:14">
      <c r="A3" s="305">
        <v>109</v>
      </c>
      <c r="B3" s="16">
        <v>4066</v>
      </c>
      <c r="C3" s="17" t="s">
        <v>64</v>
      </c>
      <c r="D3" s="306">
        <v>80003932</v>
      </c>
      <c r="E3" s="306" t="e">
        <v>#N/A</v>
      </c>
      <c r="F3" s="17" t="s">
        <v>707</v>
      </c>
      <c r="G3" s="16" t="s">
        <v>603</v>
      </c>
      <c r="H3" s="35" t="s">
        <v>455</v>
      </c>
      <c r="I3" s="16" t="s">
        <v>170</v>
      </c>
      <c r="J3" s="16" t="s">
        <v>351</v>
      </c>
      <c r="K3" s="16" t="s">
        <v>351</v>
      </c>
      <c r="L3" s="16" t="s">
        <v>76</v>
      </c>
      <c r="M3" s="16" t="s">
        <v>76</v>
      </c>
      <c r="N3" s="307" t="s">
        <v>76</v>
      </c>
    </row>
    <row r="4" spans="1:14">
      <c r="A4" s="299">
        <v>120</v>
      </c>
      <c r="B4" s="300">
        <v>4066</v>
      </c>
      <c r="C4" s="301" t="s">
        <v>64</v>
      </c>
      <c r="D4" s="302">
        <v>93088872</v>
      </c>
      <c r="E4" s="302" t="e">
        <v>#N/A</v>
      </c>
      <c r="F4" s="301" t="s">
        <v>765</v>
      </c>
      <c r="G4" s="300" t="s">
        <v>603</v>
      </c>
      <c r="H4" s="303" t="s">
        <v>455</v>
      </c>
      <c r="I4" s="300" t="s">
        <v>181</v>
      </c>
      <c r="J4" s="300" t="s">
        <v>369</v>
      </c>
      <c r="K4" s="300" t="s">
        <v>369</v>
      </c>
      <c r="L4" s="300" t="s">
        <v>76</v>
      </c>
      <c r="M4" s="300" t="s">
        <v>76</v>
      </c>
      <c r="N4" s="304" t="s">
        <v>76</v>
      </c>
    </row>
    <row r="5" spans="1:14">
      <c r="A5" s="323">
        <v>135</v>
      </c>
      <c r="B5" s="16">
        <v>4066</v>
      </c>
      <c r="C5" s="17" t="s">
        <v>112</v>
      </c>
      <c r="D5" s="288">
        <v>29449239</v>
      </c>
      <c r="E5" s="288" t="e">
        <v>#N/A</v>
      </c>
      <c r="F5" s="17" t="s">
        <v>850</v>
      </c>
      <c r="G5" s="16" t="s">
        <v>822</v>
      </c>
      <c r="H5" s="35" t="s">
        <v>455</v>
      </c>
      <c r="I5" s="16" t="s">
        <v>170</v>
      </c>
      <c r="J5" s="16" t="s">
        <v>432</v>
      </c>
      <c r="K5" s="16" t="s">
        <v>432</v>
      </c>
      <c r="L5" s="16" t="s">
        <v>433</v>
      </c>
      <c r="M5" s="16" t="s">
        <v>434</v>
      </c>
      <c r="N5" s="307" t="s">
        <v>435</v>
      </c>
    </row>
    <row r="6" spans="1:14">
      <c r="A6" s="299">
        <v>145</v>
      </c>
      <c r="B6" s="300">
        <v>4066</v>
      </c>
      <c r="C6" s="301" t="s">
        <v>64</v>
      </c>
      <c r="D6" s="302">
        <v>11445434</v>
      </c>
      <c r="E6" s="302" t="e">
        <v>#N/A</v>
      </c>
      <c r="F6" s="301" t="s">
        <v>903</v>
      </c>
      <c r="G6" s="300" t="s">
        <v>822</v>
      </c>
      <c r="H6" s="303" t="s">
        <v>455</v>
      </c>
      <c r="I6" s="300" t="s">
        <v>181</v>
      </c>
      <c r="J6" s="300" t="s">
        <v>685</v>
      </c>
      <c r="K6" s="300" t="s">
        <v>685</v>
      </c>
      <c r="L6" s="300" t="s">
        <v>76</v>
      </c>
      <c r="M6" s="300" t="s">
        <v>76</v>
      </c>
      <c r="N6" s="304" t="s">
        <v>76</v>
      </c>
    </row>
    <row r="7" spans="1:14">
      <c r="A7" s="305">
        <v>241</v>
      </c>
      <c r="B7" s="16">
        <v>4066</v>
      </c>
      <c r="C7" s="17" t="s">
        <v>64</v>
      </c>
      <c r="D7" s="306">
        <v>12998302</v>
      </c>
      <c r="E7" s="306" t="e">
        <v>#N/A</v>
      </c>
      <c r="F7" s="17" t="s">
        <v>1225</v>
      </c>
      <c r="G7" s="16" t="s">
        <v>525</v>
      </c>
      <c r="H7" s="35" t="s">
        <v>455</v>
      </c>
      <c r="I7" s="16" t="s">
        <v>170</v>
      </c>
      <c r="J7" s="16" t="s">
        <v>432</v>
      </c>
      <c r="K7" s="16" t="s">
        <v>432</v>
      </c>
      <c r="L7" s="16" t="s">
        <v>433</v>
      </c>
      <c r="M7" s="16" t="s">
        <v>755</v>
      </c>
      <c r="N7" s="307" t="s">
        <v>756</v>
      </c>
    </row>
    <row r="8" spans="1:14">
      <c r="A8" s="305">
        <v>302</v>
      </c>
      <c r="B8" s="16">
        <v>4066</v>
      </c>
      <c r="C8" s="17" t="s">
        <v>64</v>
      </c>
      <c r="D8" s="306">
        <v>87710570</v>
      </c>
      <c r="E8" s="306" t="e">
        <v>#N/A</v>
      </c>
      <c r="F8" s="17" t="s">
        <v>1514</v>
      </c>
      <c r="G8" s="16" t="s">
        <v>603</v>
      </c>
      <c r="H8" s="35" t="s">
        <v>455</v>
      </c>
      <c r="I8" s="16" t="s">
        <v>170</v>
      </c>
      <c r="J8" s="16" t="s">
        <v>432</v>
      </c>
      <c r="K8" s="16" t="s">
        <v>432</v>
      </c>
      <c r="L8" s="16" t="s">
        <v>433</v>
      </c>
      <c r="M8" s="16" t="s">
        <v>434</v>
      </c>
      <c r="N8" s="307" t="s">
        <v>435</v>
      </c>
    </row>
    <row r="9" spans="1:14">
      <c r="A9" s="299">
        <v>313</v>
      </c>
      <c r="B9" s="300">
        <v>4066</v>
      </c>
      <c r="C9" s="301" t="s">
        <v>64</v>
      </c>
      <c r="D9" s="302">
        <v>9175818</v>
      </c>
      <c r="E9" s="302" t="e">
        <v>#N/A</v>
      </c>
      <c r="F9" s="301" t="s">
        <v>1571</v>
      </c>
      <c r="G9" s="300" t="s">
        <v>1566</v>
      </c>
      <c r="H9" s="308" t="s">
        <v>1567</v>
      </c>
      <c r="I9" s="300" t="s">
        <v>170</v>
      </c>
      <c r="J9" s="300" t="s">
        <v>531</v>
      </c>
      <c r="K9" s="300" t="s">
        <v>531</v>
      </c>
      <c r="L9" s="300" t="s">
        <v>421</v>
      </c>
      <c r="M9" s="300" t="s">
        <v>581</v>
      </c>
      <c r="N9" s="304" t="s">
        <v>582</v>
      </c>
    </row>
    <row r="10" spans="1:14">
      <c r="A10" s="305">
        <v>337</v>
      </c>
      <c r="B10" s="16">
        <v>4066</v>
      </c>
      <c r="C10" s="17" t="s">
        <v>64</v>
      </c>
      <c r="D10" s="306">
        <v>77176526</v>
      </c>
      <c r="E10" s="306" t="e">
        <v>#N/A</v>
      </c>
      <c r="F10" s="17" t="s">
        <v>1687</v>
      </c>
      <c r="G10" s="16" t="s">
        <v>1629</v>
      </c>
      <c r="H10" s="35" t="s">
        <v>1567</v>
      </c>
      <c r="I10" s="16" t="s">
        <v>170</v>
      </c>
      <c r="J10" s="16" t="s">
        <v>531</v>
      </c>
      <c r="K10" s="16" t="s">
        <v>531</v>
      </c>
      <c r="L10" s="16" t="s">
        <v>421</v>
      </c>
      <c r="M10" s="16" t="s">
        <v>581</v>
      </c>
      <c r="N10" s="307" t="s">
        <v>582</v>
      </c>
    </row>
    <row r="11" spans="1:14">
      <c r="A11" s="299">
        <v>356</v>
      </c>
      <c r="B11" s="300">
        <v>4066</v>
      </c>
      <c r="C11" s="301" t="s">
        <v>64</v>
      </c>
      <c r="D11" s="302">
        <v>91470626</v>
      </c>
      <c r="E11" s="302" t="e">
        <v>#N/A</v>
      </c>
      <c r="F11" s="301" t="s">
        <v>1786</v>
      </c>
      <c r="G11" s="300" t="s">
        <v>1629</v>
      </c>
      <c r="H11" s="308" t="s">
        <v>1567</v>
      </c>
      <c r="I11" s="300" t="s">
        <v>170</v>
      </c>
      <c r="J11" s="300" t="s">
        <v>519</v>
      </c>
      <c r="K11" s="300" t="s">
        <v>519</v>
      </c>
      <c r="L11" s="300" t="s">
        <v>339</v>
      </c>
      <c r="M11" s="300" t="s">
        <v>340</v>
      </c>
      <c r="N11" s="304" t="s">
        <v>341</v>
      </c>
    </row>
    <row r="12" spans="1:14">
      <c r="A12" s="305">
        <v>376</v>
      </c>
      <c r="B12" s="16">
        <v>4066</v>
      </c>
      <c r="C12" s="17" t="s">
        <v>64</v>
      </c>
      <c r="D12" s="306">
        <v>9175202</v>
      </c>
      <c r="E12" s="306" t="e">
        <v>#N/A</v>
      </c>
      <c r="F12" s="17" t="s">
        <v>1890</v>
      </c>
      <c r="G12" s="16" t="s">
        <v>1629</v>
      </c>
      <c r="H12" s="35" t="s">
        <v>1567</v>
      </c>
      <c r="I12" s="16" t="s">
        <v>170</v>
      </c>
      <c r="J12" s="16" t="s">
        <v>531</v>
      </c>
      <c r="K12" s="16" t="s">
        <v>531</v>
      </c>
      <c r="L12" s="16" t="s">
        <v>421</v>
      </c>
      <c r="M12" s="16" t="s">
        <v>581</v>
      </c>
      <c r="N12" s="307" t="s">
        <v>582</v>
      </c>
    </row>
    <row r="13" spans="1:14">
      <c r="A13" s="299">
        <v>382</v>
      </c>
      <c r="B13" s="300">
        <v>4066</v>
      </c>
      <c r="C13" s="301" t="s">
        <v>64</v>
      </c>
      <c r="D13" s="302">
        <v>80450156</v>
      </c>
      <c r="E13" s="302" t="e">
        <v>#N/A</v>
      </c>
      <c r="F13" s="301" t="s">
        <v>1923</v>
      </c>
      <c r="G13" s="300" t="s">
        <v>1629</v>
      </c>
      <c r="H13" s="308" t="s">
        <v>1567</v>
      </c>
      <c r="I13" s="300" t="s">
        <v>170</v>
      </c>
      <c r="J13" s="300" t="s">
        <v>293</v>
      </c>
      <c r="K13" s="300" t="s">
        <v>293</v>
      </c>
      <c r="L13" s="300" t="s">
        <v>76</v>
      </c>
      <c r="M13" s="300" t="s">
        <v>76</v>
      </c>
      <c r="N13" s="304" t="s">
        <v>76</v>
      </c>
    </row>
    <row r="14" spans="1:14">
      <c r="A14" s="305">
        <v>399</v>
      </c>
      <c r="B14" s="16">
        <v>4066</v>
      </c>
      <c r="C14" s="17" t="s">
        <v>64</v>
      </c>
      <c r="D14" s="306">
        <v>12190238</v>
      </c>
      <c r="E14" s="306" t="e">
        <v>#N/A</v>
      </c>
      <c r="F14" s="17" t="s">
        <v>2008</v>
      </c>
      <c r="G14" s="16" t="s">
        <v>1629</v>
      </c>
      <c r="H14" s="35" t="s">
        <v>1567</v>
      </c>
      <c r="I14" s="16" t="s">
        <v>170</v>
      </c>
      <c r="J14" s="16" t="s">
        <v>293</v>
      </c>
      <c r="K14" s="16" t="s">
        <v>293</v>
      </c>
      <c r="L14" s="16" t="s">
        <v>76</v>
      </c>
      <c r="M14" s="16" t="s">
        <v>76</v>
      </c>
      <c r="N14" s="307" t="s">
        <v>76</v>
      </c>
    </row>
    <row r="15" spans="1:14">
      <c r="A15" s="299">
        <v>409</v>
      </c>
      <c r="B15" s="300">
        <v>4066</v>
      </c>
      <c r="C15" s="301" t="s">
        <v>64</v>
      </c>
      <c r="D15" s="302">
        <v>73071050</v>
      </c>
      <c r="E15" s="302" t="e">
        <v>#N/A</v>
      </c>
      <c r="F15" s="301" t="s">
        <v>2058</v>
      </c>
      <c r="G15" s="300" t="s">
        <v>1629</v>
      </c>
      <c r="H15" s="308" t="s">
        <v>1567</v>
      </c>
      <c r="I15" s="300" t="s">
        <v>170</v>
      </c>
      <c r="J15" s="300" t="s">
        <v>189</v>
      </c>
      <c r="K15" s="300" t="s">
        <v>189</v>
      </c>
      <c r="L15" s="300" t="s">
        <v>190</v>
      </c>
      <c r="M15" s="300" t="s">
        <v>191</v>
      </c>
      <c r="N15" s="304" t="s">
        <v>192</v>
      </c>
    </row>
    <row r="16" spans="1:14">
      <c r="A16" s="305">
        <v>411</v>
      </c>
      <c r="B16" s="16">
        <v>4066</v>
      </c>
      <c r="C16" s="17" t="s">
        <v>64</v>
      </c>
      <c r="D16" s="306">
        <v>70524136</v>
      </c>
      <c r="E16" s="306" t="e">
        <v>#N/A</v>
      </c>
      <c r="F16" s="17" t="s">
        <v>2068</v>
      </c>
      <c r="G16" s="16" t="s">
        <v>1629</v>
      </c>
      <c r="H16" s="35" t="s">
        <v>1567</v>
      </c>
      <c r="I16" s="16" t="s">
        <v>170</v>
      </c>
      <c r="J16" s="16" t="s">
        <v>531</v>
      </c>
      <c r="K16" s="16" t="s">
        <v>531</v>
      </c>
      <c r="L16" s="16" t="s">
        <v>421</v>
      </c>
      <c r="M16" s="16" t="s">
        <v>2069</v>
      </c>
      <c r="N16" s="307" t="s">
        <v>2070</v>
      </c>
    </row>
    <row r="17" spans="1:14">
      <c r="A17" s="299">
        <v>418</v>
      </c>
      <c r="B17" s="300">
        <v>4066</v>
      </c>
      <c r="C17" s="301" t="s">
        <v>64</v>
      </c>
      <c r="D17" s="302">
        <v>80047035</v>
      </c>
      <c r="E17" s="302" t="e">
        <v>#N/A</v>
      </c>
      <c r="F17" s="301" t="s">
        <v>2101</v>
      </c>
      <c r="G17" s="300" t="s">
        <v>1629</v>
      </c>
      <c r="H17" s="308" t="s">
        <v>1567</v>
      </c>
      <c r="I17" s="300" t="s">
        <v>170</v>
      </c>
      <c r="J17" s="300" t="s">
        <v>189</v>
      </c>
      <c r="K17" s="300" t="s">
        <v>189</v>
      </c>
      <c r="L17" s="300" t="s">
        <v>190</v>
      </c>
      <c r="M17" s="300" t="s">
        <v>1085</v>
      </c>
      <c r="N17" s="304" t="s">
        <v>1086</v>
      </c>
    </row>
    <row r="18" spans="1:14">
      <c r="A18" s="305">
        <v>424</v>
      </c>
      <c r="B18" s="16">
        <v>4066</v>
      </c>
      <c r="C18" s="17" t="s">
        <v>64</v>
      </c>
      <c r="D18" s="306">
        <v>16778932</v>
      </c>
      <c r="E18" s="306" t="e">
        <v>#N/A</v>
      </c>
      <c r="F18" s="17" t="s">
        <v>2127</v>
      </c>
      <c r="G18" s="16" t="s">
        <v>1629</v>
      </c>
      <c r="H18" s="35" t="s">
        <v>1567</v>
      </c>
      <c r="I18" s="16" t="s">
        <v>170</v>
      </c>
      <c r="J18" s="16" t="s">
        <v>432</v>
      </c>
      <c r="K18" s="16" t="s">
        <v>432</v>
      </c>
      <c r="L18" s="16" t="s">
        <v>433</v>
      </c>
      <c r="M18" s="16" t="s">
        <v>434</v>
      </c>
      <c r="N18" s="307" t="s">
        <v>435</v>
      </c>
    </row>
    <row r="19" spans="1:14">
      <c r="A19" s="299">
        <v>430</v>
      </c>
      <c r="B19" s="300">
        <v>4066</v>
      </c>
      <c r="C19" s="301" t="s">
        <v>112</v>
      </c>
      <c r="D19" s="302">
        <v>1077422680</v>
      </c>
      <c r="E19" s="302" t="e">
        <v>#N/A</v>
      </c>
      <c r="F19" s="301" t="s">
        <v>2158</v>
      </c>
      <c r="G19" s="300" t="s">
        <v>1629</v>
      </c>
      <c r="H19" s="308" t="s">
        <v>1567</v>
      </c>
      <c r="I19" s="300" t="s">
        <v>170</v>
      </c>
      <c r="J19" s="300" t="s">
        <v>293</v>
      </c>
      <c r="K19" s="300" t="s">
        <v>293</v>
      </c>
      <c r="L19" s="300" t="s">
        <v>76</v>
      </c>
      <c r="M19" s="300" t="s">
        <v>76</v>
      </c>
      <c r="N19" s="304" t="s">
        <v>76</v>
      </c>
    </row>
    <row r="20" spans="1:14">
      <c r="A20" s="305">
        <v>445</v>
      </c>
      <c r="B20" s="16">
        <v>4066</v>
      </c>
      <c r="C20" s="17" t="s">
        <v>64</v>
      </c>
      <c r="D20" s="306">
        <v>18917778</v>
      </c>
      <c r="E20" s="306" t="e">
        <v>#N/A</v>
      </c>
      <c r="F20" s="17" t="s">
        <v>2228</v>
      </c>
      <c r="G20" s="16" t="s">
        <v>1629</v>
      </c>
      <c r="H20" s="35" t="s">
        <v>1567</v>
      </c>
      <c r="I20" s="16" t="s">
        <v>170</v>
      </c>
      <c r="J20" s="16" t="s">
        <v>531</v>
      </c>
      <c r="K20" s="16" t="s">
        <v>531</v>
      </c>
      <c r="L20" s="16" t="s">
        <v>421</v>
      </c>
      <c r="M20" s="16" t="s">
        <v>2230</v>
      </c>
      <c r="N20" s="307" t="s">
        <v>423</v>
      </c>
    </row>
    <row r="21" spans="1:14">
      <c r="A21" s="299">
        <v>453</v>
      </c>
      <c r="B21" s="300">
        <v>4066</v>
      </c>
      <c r="C21" s="301" t="s">
        <v>64</v>
      </c>
      <c r="D21" s="302">
        <v>19673974</v>
      </c>
      <c r="E21" s="302" t="e">
        <v>#N/A</v>
      </c>
      <c r="F21" s="301" t="s">
        <v>2270</v>
      </c>
      <c r="G21" s="300" t="s">
        <v>1629</v>
      </c>
      <c r="H21" s="308" t="s">
        <v>1567</v>
      </c>
      <c r="I21" s="300" t="s">
        <v>170</v>
      </c>
      <c r="J21" s="300" t="s">
        <v>231</v>
      </c>
      <c r="K21" s="300" t="s">
        <v>231</v>
      </c>
      <c r="L21" s="300" t="s">
        <v>145</v>
      </c>
      <c r="M21" s="300" t="s">
        <v>558</v>
      </c>
      <c r="N21" s="304" t="s">
        <v>559</v>
      </c>
    </row>
    <row r="22" spans="1:14">
      <c r="A22" s="305">
        <v>454</v>
      </c>
      <c r="B22" s="16">
        <v>4066</v>
      </c>
      <c r="C22" s="17" t="s">
        <v>64</v>
      </c>
      <c r="D22" s="306">
        <v>78702991</v>
      </c>
      <c r="E22" s="306" t="e">
        <v>#N/A</v>
      </c>
      <c r="F22" s="17" t="s">
        <v>2275</v>
      </c>
      <c r="G22" s="16" t="s">
        <v>1629</v>
      </c>
      <c r="H22" s="35" t="s">
        <v>1567</v>
      </c>
      <c r="I22" s="16" t="s">
        <v>170</v>
      </c>
      <c r="J22" s="16" t="s">
        <v>189</v>
      </c>
      <c r="K22" s="16" t="s">
        <v>189</v>
      </c>
      <c r="L22" s="16" t="s">
        <v>190</v>
      </c>
      <c r="M22" s="16" t="s">
        <v>1085</v>
      </c>
      <c r="N22" s="307" t="s">
        <v>1086</v>
      </c>
    </row>
    <row r="23" spans="1:14">
      <c r="A23" s="299">
        <v>486</v>
      </c>
      <c r="B23" s="300">
        <v>4066</v>
      </c>
      <c r="C23" s="301" t="s">
        <v>64</v>
      </c>
      <c r="D23" s="302">
        <v>17583126</v>
      </c>
      <c r="E23" s="302" t="e">
        <v>#N/A</v>
      </c>
      <c r="F23" s="301" t="s">
        <v>2425</v>
      </c>
      <c r="G23" s="300" t="s">
        <v>1629</v>
      </c>
      <c r="H23" s="308" t="s">
        <v>1567</v>
      </c>
      <c r="I23" s="300" t="s">
        <v>170</v>
      </c>
      <c r="J23" s="300" t="s">
        <v>293</v>
      </c>
      <c r="K23" s="300" t="s">
        <v>293</v>
      </c>
      <c r="L23" s="300" t="s">
        <v>76</v>
      </c>
      <c r="M23" s="300" t="s">
        <v>76</v>
      </c>
      <c r="N23" s="304" t="s">
        <v>76</v>
      </c>
    </row>
    <row r="24" spans="1:14">
      <c r="A24" s="305">
        <v>521</v>
      </c>
      <c r="B24" s="16">
        <v>4066</v>
      </c>
      <c r="C24" s="17" t="s">
        <v>64</v>
      </c>
      <c r="D24" s="306">
        <v>79870051</v>
      </c>
      <c r="E24" s="306" t="e">
        <v>#N/A</v>
      </c>
      <c r="F24" s="17" t="s">
        <v>2593</v>
      </c>
      <c r="G24" s="16" t="s">
        <v>1629</v>
      </c>
      <c r="H24" s="35" t="s">
        <v>1567</v>
      </c>
      <c r="I24" s="16" t="s">
        <v>170</v>
      </c>
      <c r="J24" s="16" t="s">
        <v>723</v>
      </c>
      <c r="K24" s="16" t="s">
        <v>723</v>
      </c>
      <c r="L24" s="16" t="s">
        <v>76</v>
      </c>
      <c r="M24" s="16" t="s">
        <v>76</v>
      </c>
      <c r="N24" s="307" t="s">
        <v>76</v>
      </c>
    </row>
    <row r="25" spans="1:14">
      <c r="A25" s="299">
        <v>532</v>
      </c>
      <c r="B25" s="300">
        <v>4066</v>
      </c>
      <c r="C25" s="301" t="s">
        <v>64</v>
      </c>
      <c r="D25" s="302">
        <v>12131339</v>
      </c>
      <c r="E25" s="302" t="e">
        <v>#N/A</v>
      </c>
      <c r="F25" s="301" t="s">
        <v>2631</v>
      </c>
      <c r="G25" s="300" t="s">
        <v>2621</v>
      </c>
      <c r="H25" s="308" t="s">
        <v>2606</v>
      </c>
      <c r="I25" s="300" t="s">
        <v>170</v>
      </c>
      <c r="J25" s="300" t="s">
        <v>293</v>
      </c>
      <c r="K25" s="300" t="s">
        <v>293</v>
      </c>
      <c r="L25" s="300" t="s">
        <v>76</v>
      </c>
      <c r="M25" s="300" t="s">
        <v>76</v>
      </c>
      <c r="N25" s="304" t="s">
        <v>76</v>
      </c>
    </row>
    <row r="26" spans="1:14">
      <c r="A26" s="305">
        <v>552</v>
      </c>
      <c r="B26" s="16">
        <v>4066</v>
      </c>
      <c r="C26" s="17" t="s">
        <v>64</v>
      </c>
      <c r="D26" s="306">
        <v>12684064</v>
      </c>
      <c r="E26" s="306" t="e">
        <v>#N/A</v>
      </c>
      <c r="F26" s="17" t="s">
        <v>2714</v>
      </c>
      <c r="G26" s="16" t="s">
        <v>2683</v>
      </c>
      <c r="H26" s="35" t="s">
        <v>2606</v>
      </c>
      <c r="I26" s="16" t="s">
        <v>170</v>
      </c>
      <c r="J26" s="16" t="s">
        <v>531</v>
      </c>
      <c r="K26" s="16" t="s">
        <v>531</v>
      </c>
      <c r="L26" s="16" t="s">
        <v>421</v>
      </c>
      <c r="M26" s="16" t="s">
        <v>2069</v>
      </c>
      <c r="N26" s="307" t="s">
        <v>2070</v>
      </c>
    </row>
    <row r="27" spans="1:14">
      <c r="A27" s="299">
        <v>589</v>
      </c>
      <c r="B27" s="300">
        <v>4066</v>
      </c>
      <c r="C27" s="301" t="s">
        <v>112</v>
      </c>
      <c r="D27" s="302">
        <v>27790035</v>
      </c>
      <c r="E27" s="302" t="e">
        <v>#N/A</v>
      </c>
      <c r="F27" s="301" t="s">
        <v>2876</v>
      </c>
      <c r="G27" s="300" t="s">
        <v>248</v>
      </c>
      <c r="H27" s="308" t="s">
        <v>130</v>
      </c>
      <c r="I27" s="300" t="s">
        <v>170</v>
      </c>
      <c r="J27" s="300" t="s">
        <v>293</v>
      </c>
      <c r="K27" s="300" t="s">
        <v>293</v>
      </c>
      <c r="L27" s="300" t="s">
        <v>76</v>
      </c>
      <c r="M27" s="300" t="s">
        <v>76</v>
      </c>
      <c r="N27" s="304" t="s">
        <v>76</v>
      </c>
    </row>
    <row r="28" spans="1:14">
      <c r="A28" s="305">
        <v>597</v>
      </c>
      <c r="B28" s="16">
        <v>4066</v>
      </c>
      <c r="C28" s="17" t="s">
        <v>64</v>
      </c>
      <c r="D28" s="306">
        <v>98380339</v>
      </c>
      <c r="E28" s="306" t="e">
        <v>#N/A</v>
      </c>
      <c r="F28" s="17" t="s">
        <v>2917</v>
      </c>
      <c r="G28" s="16" t="s">
        <v>525</v>
      </c>
      <c r="H28" s="35" t="s">
        <v>455</v>
      </c>
      <c r="I28" s="16" t="s">
        <v>170</v>
      </c>
      <c r="J28" s="16" t="s">
        <v>574</v>
      </c>
      <c r="K28" s="16" t="s">
        <v>574</v>
      </c>
      <c r="L28" s="16" t="s">
        <v>463</v>
      </c>
      <c r="M28" s="16" t="s">
        <v>464</v>
      </c>
      <c r="N28" s="307" t="s">
        <v>465</v>
      </c>
    </row>
    <row r="29" spans="1:14">
      <c r="A29" s="299">
        <v>599</v>
      </c>
      <c r="B29" s="300">
        <v>4066</v>
      </c>
      <c r="C29" s="301" t="s">
        <v>64</v>
      </c>
      <c r="D29" s="302">
        <v>94430961</v>
      </c>
      <c r="E29" s="302" t="e">
        <v>#N/A</v>
      </c>
      <c r="F29" s="301" t="s">
        <v>2921</v>
      </c>
      <c r="G29" s="300" t="s">
        <v>603</v>
      </c>
      <c r="H29" s="308" t="s">
        <v>455</v>
      </c>
      <c r="I29" s="300" t="s">
        <v>170</v>
      </c>
      <c r="J29" s="300" t="s">
        <v>432</v>
      </c>
      <c r="K29" s="300" t="s">
        <v>432</v>
      </c>
      <c r="L29" s="300" t="s">
        <v>433</v>
      </c>
      <c r="M29" s="300" t="s">
        <v>434</v>
      </c>
      <c r="N29" s="304" t="s">
        <v>435</v>
      </c>
    </row>
    <row r="30" spans="1:14">
      <c r="A30" s="305">
        <v>609</v>
      </c>
      <c r="B30" s="16">
        <v>4066</v>
      </c>
      <c r="C30" s="17" t="s">
        <v>112</v>
      </c>
      <c r="D30" s="306">
        <v>52827372</v>
      </c>
      <c r="E30" s="306" t="e">
        <v>#N/A</v>
      </c>
      <c r="F30" s="17" t="s">
        <v>2959</v>
      </c>
      <c r="G30" s="16" t="s">
        <v>2962</v>
      </c>
      <c r="H30" s="35" t="s">
        <v>116</v>
      </c>
      <c r="I30" s="16" t="s">
        <v>170</v>
      </c>
      <c r="J30" s="16" t="s">
        <v>351</v>
      </c>
      <c r="K30" s="16" t="s">
        <v>351</v>
      </c>
      <c r="L30" s="16" t="s">
        <v>76</v>
      </c>
      <c r="M30" s="16" t="s">
        <v>76</v>
      </c>
      <c r="N30" s="307" t="s">
        <v>76</v>
      </c>
    </row>
    <row r="31" spans="1:14">
      <c r="A31" s="305">
        <v>801</v>
      </c>
      <c r="B31" s="16">
        <v>301</v>
      </c>
      <c r="C31" s="17" t="s">
        <v>64</v>
      </c>
      <c r="D31" s="306">
        <v>1035128331</v>
      </c>
      <c r="E31" s="306" t="e">
        <v>#N/A</v>
      </c>
      <c r="F31" s="17" t="s">
        <v>3876</v>
      </c>
      <c r="G31" s="16" t="s">
        <v>3597</v>
      </c>
      <c r="H31" s="35" t="s">
        <v>3598</v>
      </c>
      <c r="I31" s="16" t="s">
        <v>74</v>
      </c>
      <c r="J31" s="16" t="s">
        <v>3599</v>
      </c>
      <c r="K31" s="16" t="s">
        <v>3600</v>
      </c>
      <c r="L31" s="16" t="s">
        <v>339</v>
      </c>
      <c r="M31" s="16" t="s">
        <v>3877</v>
      </c>
      <c r="N31" s="307" t="s">
        <v>341</v>
      </c>
    </row>
    <row r="32" spans="1:14">
      <c r="A32" s="305">
        <v>819</v>
      </c>
      <c r="B32" s="16">
        <v>301</v>
      </c>
      <c r="C32" s="17" t="s">
        <v>64</v>
      </c>
      <c r="D32" s="306">
        <v>78305797</v>
      </c>
      <c r="E32" s="306" t="e">
        <v>#N/A</v>
      </c>
      <c r="F32" s="17" t="s">
        <v>3958</v>
      </c>
      <c r="G32" s="16" t="s">
        <v>3597</v>
      </c>
      <c r="H32" s="35" t="s">
        <v>3598</v>
      </c>
      <c r="I32" s="16" t="s">
        <v>74</v>
      </c>
      <c r="J32" s="16" t="s">
        <v>3599</v>
      </c>
      <c r="K32" s="16" t="s">
        <v>3600</v>
      </c>
      <c r="L32" s="16" t="s">
        <v>190</v>
      </c>
      <c r="M32" s="16" t="s">
        <v>3959</v>
      </c>
      <c r="N32" s="307" t="s">
        <v>1086</v>
      </c>
    </row>
    <row r="33" spans="1:14">
      <c r="A33" s="299">
        <v>858</v>
      </c>
      <c r="B33" s="300">
        <v>301</v>
      </c>
      <c r="C33" s="301" t="s">
        <v>64</v>
      </c>
      <c r="D33" s="302">
        <v>15171611</v>
      </c>
      <c r="E33" s="302" t="e">
        <v>#N/A</v>
      </c>
      <c r="F33" s="301" t="s">
        <v>4120</v>
      </c>
      <c r="G33" s="300" t="s">
        <v>3597</v>
      </c>
      <c r="H33" s="308" t="s">
        <v>3598</v>
      </c>
      <c r="I33" s="300" t="s">
        <v>74</v>
      </c>
      <c r="J33" s="300" t="s">
        <v>170</v>
      </c>
      <c r="K33" s="300" t="s">
        <v>189</v>
      </c>
      <c r="L33" s="300" t="s">
        <v>190</v>
      </c>
      <c r="M33" s="300" t="s">
        <v>645</v>
      </c>
      <c r="N33" s="304" t="s">
        <v>646</v>
      </c>
    </row>
    <row r="34" spans="1:14">
      <c r="A34" s="305">
        <v>868</v>
      </c>
      <c r="B34" s="16">
        <v>301</v>
      </c>
      <c r="C34" s="17" t="s">
        <v>64</v>
      </c>
      <c r="D34" s="306">
        <v>16234825</v>
      </c>
      <c r="E34" s="306" t="e">
        <v>#N/A</v>
      </c>
      <c r="F34" s="17" t="s">
        <v>4161</v>
      </c>
      <c r="G34" s="16" t="s">
        <v>3597</v>
      </c>
      <c r="H34" s="35" t="s">
        <v>3598</v>
      </c>
      <c r="I34" s="16" t="s">
        <v>74</v>
      </c>
      <c r="J34" s="16" t="s">
        <v>3599</v>
      </c>
      <c r="K34" s="16" t="s">
        <v>3600</v>
      </c>
      <c r="L34" s="16" t="s">
        <v>433</v>
      </c>
      <c r="M34" s="16" t="s">
        <v>4163</v>
      </c>
      <c r="N34" s="307" t="s">
        <v>435</v>
      </c>
    </row>
    <row r="35" spans="1:14">
      <c r="A35" s="299">
        <v>880</v>
      </c>
      <c r="B35" s="300">
        <v>301</v>
      </c>
      <c r="C35" s="301" t="s">
        <v>64</v>
      </c>
      <c r="D35" s="302">
        <v>16862777</v>
      </c>
      <c r="E35" s="302" t="e">
        <v>#N/A</v>
      </c>
      <c r="F35" s="301" t="s">
        <v>4213</v>
      </c>
      <c r="G35" s="300" t="s">
        <v>3597</v>
      </c>
      <c r="H35" s="308" t="s">
        <v>3598</v>
      </c>
      <c r="I35" s="300" t="s">
        <v>74</v>
      </c>
      <c r="J35" s="300" t="s">
        <v>3599</v>
      </c>
      <c r="K35" s="300" t="s">
        <v>3600</v>
      </c>
      <c r="L35" s="300" t="s">
        <v>433</v>
      </c>
      <c r="M35" s="300" t="s">
        <v>434</v>
      </c>
      <c r="N35" s="304" t="s">
        <v>435</v>
      </c>
    </row>
    <row r="36" spans="1:14">
      <c r="A36" s="305">
        <v>894</v>
      </c>
      <c r="B36" s="16">
        <v>301</v>
      </c>
      <c r="C36" s="17" t="s">
        <v>64</v>
      </c>
      <c r="D36" s="306">
        <v>17345148</v>
      </c>
      <c r="E36" s="306" t="e">
        <v>#N/A</v>
      </c>
      <c r="F36" s="17" t="s">
        <v>4265</v>
      </c>
      <c r="G36" s="16" t="s">
        <v>3597</v>
      </c>
      <c r="H36" s="35" t="s">
        <v>3598</v>
      </c>
      <c r="I36" s="16" t="s">
        <v>74</v>
      </c>
      <c r="J36" s="16" t="s">
        <v>3599</v>
      </c>
      <c r="K36" s="16" t="s">
        <v>3600</v>
      </c>
      <c r="L36" s="16" t="s">
        <v>463</v>
      </c>
      <c r="M36" s="16" t="s">
        <v>4266</v>
      </c>
      <c r="N36" s="307" t="s">
        <v>511</v>
      </c>
    </row>
    <row r="37" spans="1:14">
      <c r="A37" s="299">
        <v>927</v>
      </c>
      <c r="B37" s="300">
        <v>301</v>
      </c>
      <c r="C37" s="301" t="s">
        <v>64</v>
      </c>
      <c r="D37" s="302">
        <v>18156216</v>
      </c>
      <c r="E37" s="302" t="e">
        <v>#N/A</v>
      </c>
      <c r="F37" s="301" t="s">
        <v>4404</v>
      </c>
      <c r="G37" s="300" t="s">
        <v>3597</v>
      </c>
      <c r="H37" s="308" t="s">
        <v>3598</v>
      </c>
      <c r="I37" s="300" t="s">
        <v>74</v>
      </c>
      <c r="J37" s="300" t="s">
        <v>3599</v>
      </c>
      <c r="K37" s="300" t="s">
        <v>3600</v>
      </c>
      <c r="L37" s="300" t="s">
        <v>1359</v>
      </c>
      <c r="M37" s="300" t="s">
        <v>4406</v>
      </c>
      <c r="N37" s="304" t="s">
        <v>1361</v>
      </c>
    </row>
    <row r="38" spans="1:14">
      <c r="A38" s="299">
        <v>1103</v>
      </c>
      <c r="B38" s="300">
        <v>301</v>
      </c>
      <c r="C38" s="301" t="s">
        <v>64</v>
      </c>
      <c r="D38" s="302">
        <v>86042657</v>
      </c>
      <c r="E38" s="302" t="e">
        <v>#N/A</v>
      </c>
      <c r="F38" s="301" t="s">
        <v>5094</v>
      </c>
      <c r="G38" s="300" t="s">
        <v>3597</v>
      </c>
      <c r="H38" s="308" t="s">
        <v>3598</v>
      </c>
      <c r="I38" s="300" t="s">
        <v>74</v>
      </c>
      <c r="J38" s="300" t="s">
        <v>3599</v>
      </c>
      <c r="K38" s="300" t="s">
        <v>3600</v>
      </c>
      <c r="L38" s="300" t="s">
        <v>76</v>
      </c>
      <c r="M38" s="300" t="s">
        <v>76</v>
      </c>
      <c r="N38" s="304" t="s">
        <v>76</v>
      </c>
    </row>
    <row r="39" spans="1:14">
      <c r="A39" s="305">
        <v>1105</v>
      </c>
      <c r="B39" s="16">
        <v>301</v>
      </c>
      <c r="C39" s="17" t="s">
        <v>64</v>
      </c>
      <c r="D39" s="306">
        <v>86059793</v>
      </c>
      <c r="E39" s="306" t="e">
        <v>#N/A</v>
      </c>
      <c r="F39" s="17" t="s">
        <v>5104</v>
      </c>
      <c r="G39" s="16" t="s">
        <v>3597</v>
      </c>
      <c r="H39" s="35" t="s">
        <v>3598</v>
      </c>
      <c r="I39" s="16" t="s">
        <v>74</v>
      </c>
      <c r="J39" s="16" t="s">
        <v>3599</v>
      </c>
      <c r="K39" s="16" t="s">
        <v>3600</v>
      </c>
      <c r="L39" s="16" t="s">
        <v>76</v>
      </c>
      <c r="M39" s="16" t="s">
        <v>76</v>
      </c>
      <c r="N39" s="307" t="s">
        <v>76</v>
      </c>
    </row>
    <row r="40" spans="1:14">
      <c r="A40" s="299">
        <v>1106</v>
      </c>
      <c r="B40" s="300">
        <v>301</v>
      </c>
      <c r="C40" s="301" t="s">
        <v>64</v>
      </c>
      <c r="D40" s="302">
        <v>86060569</v>
      </c>
      <c r="E40" s="302" t="e">
        <v>#N/A</v>
      </c>
      <c r="F40" s="301" t="s">
        <v>5108</v>
      </c>
      <c r="G40" s="300" t="s">
        <v>3597</v>
      </c>
      <c r="H40" s="308" t="s">
        <v>3598</v>
      </c>
      <c r="I40" s="300" t="s">
        <v>74</v>
      </c>
      <c r="J40" s="300" t="s">
        <v>3599</v>
      </c>
      <c r="K40" s="300" t="s">
        <v>3600</v>
      </c>
      <c r="L40" s="300" t="s">
        <v>671</v>
      </c>
      <c r="M40" s="300" t="s">
        <v>691</v>
      </c>
      <c r="N40" s="304" t="s">
        <v>692</v>
      </c>
    </row>
    <row r="41" spans="1:14">
      <c r="A41" s="305">
        <v>1119</v>
      </c>
      <c r="B41" s="16">
        <v>301</v>
      </c>
      <c r="C41" s="17" t="s">
        <v>64</v>
      </c>
      <c r="D41" s="306">
        <v>88231558</v>
      </c>
      <c r="E41" s="306" t="e">
        <v>#N/A</v>
      </c>
      <c r="F41" s="17" t="s">
        <v>5161</v>
      </c>
      <c r="G41" s="16" t="s">
        <v>3597</v>
      </c>
      <c r="H41" s="35" t="s">
        <v>3598</v>
      </c>
      <c r="I41" s="16" t="s">
        <v>74</v>
      </c>
      <c r="J41" s="16" t="s">
        <v>3599</v>
      </c>
      <c r="K41" s="16" t="s">
        <v>3600</v>
      </c>
      <c r="L41" s="16" t="s">
        <v>145</v>
      </c>
      <c r="M41" s="16" t="s">
        <v>3668</v>
      </c>
      <c r="N41" s="307" t="s">
        <v>147</v>
      </c>
    </row>
    <row r="42" spans="1:14">
      <c r="A42" s="299">
        <v>1271</v>
      </c>
      <c r="B42" s="300">
        <v>301</v>
      </c>
      <c r="C42" s="301" t="s">
        <v>64</v>
      </c>
      <c r="D42" s="302">
        <v>1010080181</v>
      </c>
      <c r="E42" s="302" t="e">
        <v>#N/A</v>
      </c>
      <c r="F42" s="301" t="s">
        <v>5725</v>
      </c>
      <c r="G42" s="300" t="s">
        <v>3597</v>
      </c>
      <c r="H42" s="308" t="s">
        <v>3598</v>
      </c>
      <c r="I42" s="300" t="s">
        <v>74</v>
      </c>
      <c r="J42" s="300" t="s">
        <v>3599</v>
      </c>
      <c r="K42" s="300" t="s">
        <v>3600</v>
      </c>
      <c r="L42" s="300" t="s">
        <v>421</v>
      </c>
      <c r="M42" s="300" t="s">
        <v>4387</v>
      </c>
      <c r="N42" s="304" t="s">
        <v>545</v>
      </c>
    </row>
    <row r="43" spans="1:14">
      <c r="A43" s="305">
        <v>1283</v>
      </c>
      <c r="B43" s="16">
        <v>301</v>
      </c>
      <c r="C43" s="17" t="s">
        <v>64</v>
      </c>
      <c r="D43" s="306">
        <v>1017236013</v>
      </c>
      <c r="E43" s="306" t="e">
        <v>#N/A</v>
      </c>
      <c r="F43" s="17" t="s">
        <v>5773</v>
      </c>
      <c r="G43" s="16" t="s">
        <v>3597</v>
      </c>
      <c r="H43" s="35" t="s">
        <v>3598</v>
      </c>
      <c r="I43" s="16" t="s">
        <v>74</v>
      </c>
      <c r="J43" s="16" t="s">
        <v>3599</v>
      </c>
      <c r="K43" s="16" t="s">
        <v>3600</v>
      </c>
      <c r="L43" s="16" t="s">
        <v>339</v>
      </c>
      <c r="M43" s="16" t="s">
        <v>340</v>
      </c>
      <c r="N43" s="307" t="s">
        <v>341</v>
      </c>
    </row>
    <row r="44" spans="1:14">
      <c r="A44" s="305">
        <v>1314</v>
      </c>
      <c r="B44" s="16">
        <v>301</v>
      </c>
      <c r="C44" s="17" t="s">
        <v>64</v>
      </c>
      <c r="D44" s="306">
        <v>1032254994</v>
      </c>
      <c r="E44" s="306" t="e">
        <v>#N/A</v>
      </c>
      <c r="F44" s="17" t="s">
        <v>5896</v>
      </c>
      <c r="G44" s="16" t="s">
        <v>3597</v>
      </c>
      <c r="H44" s="35" t="s">
        <v>3598</v>
      </c>
      <c r="I44" s="16" t="s">
        <v>74</v>
      </c>
      <c r="J44" s="16" t="s">
        <v>3599</v>
      </c>
      <c r="K44" s="16" t="s">
        <v>3600</v>
      </c>
      <c r="L44" s="16" t="s">
        <v>339</v>
      </c>
      <c r="M44" s="16" t="s">
        <v>340</v>
      </c>
      <c r="N44" s="307" t="s">
        <v>341</v>
      </c>
    </row>
    <row r="45" spans="1:14">
      <c r="A45" s="299">
        <v>1384</v>
      </c>
      <c r="B45" s="300">
        <v>301</v>
      </c>
      <c r="C45" s="301" t="s">
        <v>64</v>
      </c>
      <c r="D45" s="302">
        <v>1061791366</v>
      </c>
      <c r="E45" s="302" t="e">
        <v>#N/A</v>
      </c>
      <c r="F45" s="301" t="s">
        <v>6145</v>
      </c>
      <c r="G45" s="300" t="s">
        <v>3597</v>
      </c>
      <c r="H45" s="308" t="s">
        <v>3598</v>
      </c>
      <c r="I45" s="300" t="s">
        <v>74</v>
      </c>
      <c r="J45" s="300" t="s">
        <v>3599</v>
      </c>
      <c r="K45" s="300" t="s">
        <v>3600</v>
      </c>
      <c r="L45" s="300" t="s">
        <v>433</v>
      </c>
      <c r="M45" s="300" t="s">
        <v>434</v>
      </c>
      <c r="N45" s="304" t="s">
        <v>435</v>
      </c>
    </row>
    <row r="46" spans="1:14">
      <c r="A46" s="305">
        <v>1391</v>
      </c>
      <c r="B46" s="16">
        <v>301</v>
      </c>
      <c r="C46" s="17" t="s">
        <v>64</v>
      </c>
      <c r="D46" s="306">
        <v>1063807080</v>
      </c>
      <c r="E46" s="306" t="e">
        <v>#N/A</v>
      </c>
      <c r="F46" s="17" t="s">
        <v>6163</v>
      </c>
      <c r="G46" s="16" t="s">
        <v>3597</v>
      </c>
      <c r="H46" s="35" t="s">
        <v>3598</v>
      </c>
      <c r="I46" s="16" t="s">
        <v>74</v>
      </c>
      <c r="J46" s="16" t="s">
        <v>3599</v>
      </c>
      <c r="K46" s="16" t="s">
        <v>3600</v>
      </c>
      <c r="L46" s="16" t="s">
        <v>463</v>
      </c>
      <c r="M46" s="16" t="s">
        <v>464</v>
      </c>
      <c r="N46" s="307" t="s">
        <v>465</v>
      </c>
    </row>
    <row r="47" spans="1:14">
      <c r="A47" s="299">
        <v>1403</v>
      </c>
      <c r="B47" s="300">
        <v>301</v>
      </c>
      <c r="C47" s="301" t="s">
        <v>64</v>
      </c>
      <c r="D47" s="302">
        <v>1105061112</v>
      </c>
      <c r="E47" s="302" t="e">
        <v>#N/A</v>
      </c>
      <c r="F47" s="301" t="s">
        <v>6210</v>
      </c>
      <c r="G47" s="300" t="s">
        <v>3597</v>
      </c>
      <c r="H47" s="308" t="s">
        <v>3598</v>
      </c>
      <c r="I47" s="300" t="s">
        <v>74</v>
      </c>
      <c r="J47" s="300" t="s">
        <v>3599</v>
      </c>
      <c r="K47" s="300" t="s">
        <v>3600</v>
      </c>
      <c r="L47" s="300" t="s">
        <v>76</v>
      </c>
      <c r="M47" s="300" t="s">
        <v>76</v>
      </c>
      <c r="N47" s="304" t="s">
        <v>76</v>
      </c>
    </row>
    <row r="48" spans="1:14">
      <c r="A48" s="305">
        <v>1404</v>
      </c>
      <c r="B48" s="16">
        <v>301</v>
      </c>
      <c r="C48" s="17" t="s">
        <v>64</v>
      </c>
      <c r="D48" s="306">
        <v>1071630343</v>
      </c>
      <c r="E48" s="306" t="e">
        <v>#N/A</v>
      </c>
      <c r="F48" s="17" t="s">
        <v>6214</v>
      </c>
      <c r="G48" s="16" t="s">
        <v>3597</v>
      </c>
      <c r="H48" s="35" t="s">
        <v>3598</v>
      </c>
      <c r="I48" s="16" t="s">
        <v>74</v>
      </c>
      <c r="J48" s="16" t="s">
        <v>3599</v>
      </c>
      <c r="K48" s="16" t="s">
        <v>3600</v>
      </c>
      <c r="L48" s="16" t="s">
        <v>433</v>
      </c>
      <c r="M48" s="16" t="s">
        <v>662</v>
      </c>
      <c r="N48" s="307" t="s">
        <v>663</v>
      </c>
    </row>
    <row r="49" spans="1:14">
      <c r="A49" s="299">
        <v>1539</v>
      </c>
      <c r="B49" s="300">
        <v>301</v>
      </c>
      <c r="C49" s="301" t="s">
        <v>64</v>
      </c>
      <c r="D49" s="302">
        <v>1001498132</v>
      </c>
      <c r="E49" s="302" t="e">
        <v>#N/A</v>
      </c>
      <c r="F49" s="301" t="s">
        <v>6719</v>
      </c>
      <c r="G49" s="300" t="s">
        <v>3597</v>
      </c>
      <c r="H49" s="308" t="s">
        <v>3598</v>
      </c>
      <c r="I49" s="300" t="s">
        <v>74</v>
      </c>
      <c r="J49" s="300" t="s">
        <v>3599</v>
      </c>
      <c r="K49" s="300" t="s">
        <v>3600</v>
      </c>
      <c r="L49" s="300" t="s">
        <v>339</v>
      </c>
      <c r="M49" s="300" t="s">
        <v>340</v>
      </c>
      <c r="N49" s="304" t="s">
        <v>341</v>
      </c>
    </row>
    <row r="50" spans="1:14">
      <c r="A50" s="299">
        <v>1557</v>
      </c>
      <c r="B50" s="300">
        <v>301</v>
      </c>
      <c r="C50" s="301" t="s">
        <v>64</v>
      </c>
      <c r="D50" s="302">
        <v>1120372154</v>
      </c>
      <c r="E50" s="302" t="e">
        <v>#N/A</v>
      </c>
      <c r="F50" s="301" t="s">
        <v>6791</v>
      </c>
      <c r="G50" s="300" t="s">
        <v>3597</v>
      </c>
      <c r="H50" s="308" t="s">
        <v>3598</v>
      </c>
      <c r="I50" s="300" t="s">
        <v>74</v>
      </c>
      <c r="J50" s="300" t="s">
        <v>3599</v>
      </c>
      <c r="K50" s="300" t="s">
        <v>3600</v>
      </c>
      <c r="L50" s="300" t="s">
        <v>671</v>
      </c>
      <c r="M50" s="300" t="s">
        <v>6792</v>
      </c>
      <c r="N50" s="304" t="s">
        <v>6793</v>
      </c>
    </row>
    <row r="51" spans="1:14">
      <c r="A51" s="299">
        <v>1609</v>
      </c>
      <c r="B51" s="300">
        <v>301</v>
      </c>
      <c r="C51" s="301" t="s">
        <v>64</v>
      </c>
      <c r="D51" s="302">
        <v>1128476893</v>
      </c>
      <c r="E51" s="302" t="e">
        <v>#N/A</v>
      </c>
      <c r="F51" s="301" t="s">
        <v>6995</v>
      </c>
      <c r="G51" s="300" t="s">
        <v>3597</v>
      </c>
      <c r="H51" s="308" t="s">
        <v>3598</v>
      </c>
      <c r="I51" s="300" t="s">
        <v>74</v>
      </c>
      <c r="J51" s="300" t="s">
        <v>3599</v>
      </c>
      <c r="K51" s="300" t="s">
        <v>3600</v>
      </c>
      <c r="L51" s="300" t="s">
        <v>339</v>
      </c>
      <c r="M51" s="300" t="s">
        <v>6996</v>
      </c>
      <c r="N51" s="304" t="s">
        <v>341</v>
      </c>
    </row>
    <row r="52" spans="1:14">
      <c r="A52" s="299">
        <v>1637</v>
      </c>
      <c r="B52" s="300">
        <v>301</v>
      </c>
      <c r="C52" s="301" t="s">
        <v>64</v>
      </c>
      <c r="D52" s="302">
        <v>1148211196</v>
      </c>
      <c r="E52" s="302" t="e">
        <v>#N/A</v>
      </c>
      <c r="F52" s="301" t="s">
        <v>7102</v>
      </c>
      <c r="G52" s="300" t="s">
        <v>3597</v>
      </c>
      <c r="H52" s="308" t="s">
        <v>3598</v>
      </c>
      <c r="I52" s="300" t="s">
        <v>74</v>
      </c>
      <c r="J52" s="300" t="s">
        <v>3599</v>
      </c>
      <c r="K52" s="300" t="s">
        <v>3600</v>
      </c>
      <c r="L52" s="300" t="s">
        <v>671</v>
      </c>
      <c r="M52" s="300" t="s">
        <v>4135</v>
      </c>
      <c r="N52" s="304" t="s">
        <v>3691</v>
      </c>
    </row>
    <row r="53" spans="1:14">
      <c r="A53" s="305">
        <v>1714</v>
      </c>
      <c r="B53" s="16">
        <v>301</v>
      </c>
      <c r="C53" s="17" t="s">
        <v>64</v>
      </c>
      <c r="D53" s="306">
        <v>1149196170</v>
      </c>
      <c r="E53" s="306" t="e">
        <v>#N/A</v>
      </c>
      <c r="F53" s="17" t="s">
        <v>7383</v>
      </c>
      <c r="G53" s="16" t="s">
        <v>3597</v>
      </c>
      <c r="H53" s="35" t="s">
        <v>3598</v>
      </c>
      <c r="I53" s="16" t="s">
        <v>74</v>
      </c>
      <c r="J53" s="16" t="s">
        <v>3599</v>
      </c>
      <c r="K53" s="16" t="s">
        <v>3600</v>
      </c>
      <c r="L53" s="16" t="s">
        <v>76</v>
      </c>
      <c r="M53" s="16" t="s">
        <v>76</v>
      </c>
      <c r="N53" s="307" t="s">
        <v>76</v>
      </c>
    </row>
    <row r="54" spans="1:14">
      <c r="A54" s="299">
        <v>1719</v>
      </c>
      <c r="B54" s="300">
        <v>301</v>
      </c>
      <c r="C54" s="301" t="s">
        <v>64</v>
      </c>
      <c r="D54" s="302">
        <v>1149196181</v>
      </c>
      <c r="E54" s="302" t="e">
        <v>#N/A</v>
      </c>
      <c r="F54" s="301" t="s">
        <v>7402</v>
      </c>
      <c r="G54" s="300" t="s">
        <v>3597</v>
      </c>
      <c r="H54" s="308" t="s">
        <v>3598</v>
      </c>
      <c r="I54" s="300" t="s">
        <v>74</v>
      </c>
      <c r="J54" s="300" t="s">
        <v>3599</v>
      </c>
      <c r="K54" s="300" t="s">
        <v>3600</v>
      </c>
      <c r="L54" s="300" t="s">
        <v>478</v>
      </c>
      <c r="M54" s="300" t="s">
        <v>7404</v>
      </c>
      <c r="N54" s="304" t="s">
        <v>480</v>
      </c>
    </row>
    <row r="55" spans="1:14">
      <c r="A55" s="305">
        <v>1762</v>
      </c>
      <c r="B55" s="16">
        <v>301</v>
      </c>
      <c r="C55" s="17" t="s">
        <v>64</v>
      </c>
      <c r="D55" s="306">
        <v>1151461963</v>
      </c>
      <c r="E55" s="306" t="e">
        <v>#N/A</v>
      </c>
      <c r="F55" s="17" t="s">
        <v>7564</v>
      </c>
      <c r="G55" s="16" t="s">
        <v>3597</v>
      </c>
      <c r="H55" s="35" t="s">
        <v>3598</v>
      </c>
      <c r="I55" s="16" t="s">
        <v>74</v>
      </c>
      <c r="J55" s="16" t="s">
        <v>3599</v>
      </c>
      <c r="K55" s="16" t="s">
        <v>3600</v>
      </c>
      <c r="L55" s="16" t="s">
        <v>421</v>
      </c>
      <c r="M55" s="16" t="s">
        <v>3649</v>
      </c>
      <c r="N55" s="307" t="s">
        <v>545</v>
      </c>
    </row>
    <row r="56" spans="1:14">
      <c r="A56" s="299">
        <v>1791</v>
      </c>
      <c r="B56" s="300">
        <v>301</v>
      </c>
      <c r="C56" s="301" t="s">
        <v>64</v>
      </c>
      <c r="D56" s="302">
        <v>1193502400</v>
      </c>
      <c r="E56" s="302" t="e">
        <v>#N/A</v>
      </c>
      <c r="F56" s="301" t="s">
        <v>7681</v>
      </c>
      <c r="G56" s="300" t="s">
        <v>3597</v>
      </c>
      <c r="H56" s="308" t="s">
        <v>3598</v>
      </c>
      <c r="I56" s="300" t="s">
        <v>74</v>
      </c>
      <c r="J56" s="300" t="s">
        <v>3599</v>
      </c>
      <c r="K56" s="300" t="s">
        <v>3600</v>
      </c>
      <c r="L56" s="300" t="s">
        <v>478</v>
      </c>
      <c r="M56" s="300" t="s">
        <v>3976</v>
      </c>
      <c r="N56" s="304" t="s">
        <v>480</v>
      </c>
    </row>
    <row r="57" spans="1:14">
      <c r="A57" s="305">
        <v>1820</v>
      </c>
      <c r="B57" s="16">
        <v>301</v>
      </c>
      <c r="C57" s="17" t="s">
        <v>64</v>
      </c>
      <c r="D57" s="306">
        <v>1116794589</v>
      </c>
      <c r="E57" s="306" t="e">
        <v>#N/A</v>
      </c>
      <c r="F57" s="17" t="s">
        <v>7784</v>
      </c>
      <c r="G57" s="16" t="s">
        <v>3597</v>
      </c>
      <c r="H57" s="35" t="s">
        <v>3598</v>
      </c>
      <c r="I57" s="16" t="s">
        <v>74</v>
      </c>
      <c r="J57" s="16" t="s">
        <v>3599</v>
      </c>
      <c r="K57" s="16" t="s">
        <v>3600</v>
      </c>
      <c r="L57" s="16" t="s">
        <v>671</v>
      </c>
      <c r="M57" s="16" t="s">
        <v>3768</v>
      </c>
      <c r="N57" s="307" t="s">
        <v>3691</v>
      </c>
    </row>
    <row r="58" spans="1:14">
      <c r="A58" s="299">
        <v>1822</v>
      </c>
      <c r="B58" s="300">
        <v>301</v>
      </c>
      <c r="C58" s="301" t="s">
        <v>64</v>
      </c>
      <c r="D58" s="302">
        <v>1214464833</v>
      </c>
      <c r="E58" s="302" t="e">
        <v>#N/A</v>
      </c>
      <c r="F58" s="301" t="s">
        <v>7792</v>
      </c>
      <c r="G58" s="300" t="s">
        <v>3597</v>
      </c>
      <c r="H58" s="308" t="s">
        <v>3598</v>
      </c>
      <c r="I58" s="300" t="s">
        <v>74</v>
      </c>
      <c r="J58" s="300" t="s">
        <v>3599</v>
      </c>
      <c r="K58" s="300" t="s">
        <v>3600</v>
      </c>
      <c r="L58" s="300" t="s">
        <v>671</v>
      </c>
      <c r="M58" s="300" t="s">
        <v>7793</v>
      </c>
      <c r="N58" s="304" t="s">
        <v>692</v>
      </c>
    </row>
    <row r="59" spans="1:14">
      <c r="A59" s="305">
        <v>1893</v>
      </c>
      <c r="B59" s="16">
        <v>301</v>
      </c>
      <c r="C59" s="17" t="s">
        <v>64</v>
      </c>
      <c r="D59" s="306">
        <v>88206868</v>
      </c>
      <c r="E59" s="306" t="e">
        <v>#N/A</v>
      </c>
      <c r="F59" s="17" t="s">
        <v>8037</v>
      </c>
      <c r="G59" s="16" t="s">
        <v>3597</v>
      </c>
      <c r="H59" s="35" t="s">
        <v>3598</v>
      </c>
      <c r="I59" s="16" t="s">
        <v>74</v>
      </c>
      <c r="J59" s="16" t="s">
        <v>170</v>
      </c>
      <c r="K59" s="16" t="s">
        <v>293</v>
      </c>
      <c r="L59" s="16" t="s">
        <v>433</v>
      </c>
      <c r="M59" s="16" t="s">
        <v>434</v>
      </c>
      <c r="N59" s="307" t="s">
        <v>435</v>
      </c>
    </row>
    <row r="60" spans="1:14">
      <c r="A60" s="299">
        <v>1905</v>
      </c>
      <c r="B60" s="300">
        <v>301</v>
      </c>
      <c r="C60" s="301" t="s">
        <v>64</v>
      </c>
      <c r="D60" s="302">
        <v>1149196223</v>
      </c>
      <c r="E60" s="302" t="e">
        <v>#N/A</v>
      </c>
      <c r="F60" s="301" t="s">
        <v>8081</v>
      </c>
      <c r="G60" s="300" t="s">
        <v>3597</v>
      </c>
      <c r="H60" s="308" t="s">
        <v>3598</v>
      </c>
      <c r="I60" s="300" t="s">
        <v>74</v>
      </c>
      <c r="J60" s="300" t="s">
        <v>3599</v>
      </c>
      <c r="K60" s="300" t="s">
        <v>3600</v>
      </c>
      <c r="L60" s="300" t="s">
        <v>1359</v>
      </c>
      <c r="M60" s="300" t="s">
        <v>3752</v>
      </c>
      <c r="N60" s="304" t="s">
        <v>1361</v>
      </c>
    </row>
    <row r="61" spans="1:14">
      <c r="A61" s="305">
        <v>1553</v>
      </c>
      <c r="B61" s="16">
        <v>301</v>
      </c>
      <c r="C61" s="17" t="s">
        <v>64</v>
      </c>
      <c r="D61" s="306">
        <v>1118292551</v>
      </c>
      <c r="E61" s="306" t="e">
        <f>VLOOKUP(D61,[2]Hoja1!$A$3:$B$16,1,0)</f>
        <v>#N/A</v>
      </c>
      <c r="F61" s="17" t="s">
        <v>6777</v>
      </c>
      <c r="G61" s="16" t="s">
        <v>3597</v>
      </c>
      <c r="H61" s="35" t="s">
        <v>3598</v>
      </c>
      <c r="I61" s="16" t="s">
        <v>74</v>
      </c>
      <c r="J61" s="16" t="s">
        <v>3599</v>
      </c>
      <c r="K61" s="16" t="s">
        <v>3600</v>
      </c>
      <c r="L61" s="16" t="s">
        <v>463</v>
      </c>
      <c r="M61" s="16" t="s">
        <v>464</v>
      </c>
      <c r="N61" s="307" t="s">
        <v>465</v>
      </c>
    </row>
    <row r="62" spans="1:14">
      <c r="A62" s="299">
        <v>1647</v>
      </c>
      <c r="B62" s="300">
        <v>301</v>
      </c>
      <c r="C62" s="301" t="s">
        <v>64</v>
      </c>
      <c r="D62" s="302">
        <v>1148211479</v>
      </c>
      <c r="E62" s="302" t="e">
        <f>VLOOKUP(D62,[2]Hoja1!$A$3:$B$16,1,0)</f>
        <v>#N/A</v>
      </c>
      <c r="F62" s="301" t="s">
        <v>7135</v>
      </c>
      <c r="G62" s="300" t="s">
        <v>3597</v>
      </c>
      <c r="H62" s="308" t="s">
        <v>3598</v>
      </c>
      <c r="I62" s="300" t="s">
        <v>74</v>
      </c>
      <c r="J62" s="300" t="s">
        <v>3599</v>
      </c>
      <c r="K62" s="300" t="s">
        <v>3600</v>
      </c>
      <c r="L62" s="300" t="s">
        <v>463</v>
      </c>
      <c r="M62" s="300" t="s">
        <v>464</v>
      </c>
      <c r="N62" s="304" t="s">
        <v>465</v>
      </c>
    </row>
    <row r="63" spans="1:14">
      <c r="A63" s="15">
        <v>1069</v>
      </c>
      <c r="B63" s="16">
        <v>301</v>
      </c>
      <c r="C63" s="17" t="s">
        <v>64</v>
      </c>
      <c r="D63" s="18">
        <v>80397251</v>
      </c>
      <c r="E63" s="18" t="e">
        <f>VLOOKUP(D63,[2]Hoja1!$A$3:$B$16,1,0)</f>
        <v>#N/A</v>
      </c>
      <c r="F63" s="17" t="s">
        <v>4963</v>
      </c>
      <c r="G63" s="22" t="s">
        <v>3597</v>
      </c>
      <c r="H63" s="37" t="s">
        <v>3598</v>
      </c>
      <c r="I63" s="16" t="s">
        <v>74</v>
      </c>
      <c r="J63" s="16" t="s">
        <v>3599</v>
      </c>
      <c r="K63" s="16" t="s">
        <v>3600</v>
      </c>
      <c r="L63" s="16" t="s">
        <v>76</v>
      </c>
      <c r="M63" s="16" t="s">
        <v>76</v>
      </c>
      <c r="N63" s="16" t="s">
        <v>76</v>
      </c>
    </row>
  </sheetData>
  <conditionalFormatting sqref="A5">
    <cfRule type="duplicateValues" dxfId="2" priority="3"/>
    <cfRule type="duplicateValues" dxfId="1" priority="4"/>
  </conditionalFormatting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41B06-EACA-44BB-A955-C31612776C14}">
  <dimension ref="B6:J107"/>
  <sheetViews>
    <sheetView topLeftCell="A7" zoomScaleNormal="100" workbookViewId="0">
      <selection activeCell="N95" sqref="N95"/>
    </sheetView>
  </sheetViews>
  <sheetFormatPr defaultColWidth="11.42578125" defaultRowHeight="15"/>
  <cols>
    <col min="3" max="3" width="19.28515625" style="330" customWidth="1"/>
    <col min="4" max="4" width="12.140625" style="330" customWidth="1"/>
    <col min="5" max="5" width="16.28515625" style="330" customWidth="1"/>
    <col min="6" max="6" width="19.42578125" customWidth="1"/>
  </cols>
  <sheetData>
    <row r="6" spans="2:6" ht="14.25" customHeight="1" thickBot="1"/>
    <row r="7" spans="2:6" ht="29.25" customHeight="1" thickBot="1">
      <c r="B7" s="344" t="s">
        <v>8737</v>
      </c>
      <c r="C7" s="345"/>
      <c r="D7" s="345"/>
      <c r="E7" s="345"/>
      <c r="F7" s="346"/>
    </row>
    <row r="8" spans="2:6" ht="32.25" customHeight="1" thickBot="1">
      <c r="B8" s="324" t="s">
        <v>8738</v>
      </c>
      <c r="C8" s="325" t="s">
        <v>6</v>
      </c>
      <c r="D8" s="325" t="s">
        <v>8739</v>
      </c>
      <c r="E8" s="326" t="s">
        <v>23</v>
      </c>
      <c r="F8" s="327" t="s">
        <v>8740</v>
      </c>
    </row>
    <row r="9" spans="2:6" ht="45">
      <c r="B9" s="306">
        <v>1035128331</v>
      </c>
      <c r="C9" s="51" t="s">
        <v>3876</v>
      </c>
      <c r="D9" s="21" t="s">
        <v>3598</v>
      </c>
      <c r="E9" s="33" t="s">
        <v>74</v>
      </c>
      <c r="F9" s="328" t="s">
        <v>3599</v>
      </c>
    </row>
    <row r="10" spans="2:6" ht="45">
      <c r="B10" s="306">
        <v>78305797</v>
      </c>
      <c r="C10" s="51" t="s">
        <v>3958</v>
      </c>
      <c r="D10" s="21" t="s">
        <v>3598</v>
      </c>
      <c r="E10" s="33" t="s">
        <v>74</v>
      </c>
      <c r="F10" s="328" t="s">
        <v>3599</v>
      </c>
    </row>
    <row r="11" spans="2:6" ht="45">
      <c r="B11" s="306">
        <v>16234825</v>
      </c>
      <c r="C11" s="51" t="s">
        <v>4161</v>
      </c>
      <c r="D11" s="21" t="s">
        <v>3598</v>
      </c>
      <c r="E11" s="33" t="s">
        <v>74</v>
      </c>
      <c r="F11" s="328" t="s">
        <v>3599</v>
      </c>
    </row>
    <row r="12" spans="2:6" ht="45">
      <c r="B12" s="302">
        <v>16862777</v>
      </c>
      <c r="C12" s="331" t="s">
        <v>4213</v>
      </c>
      <c r="D12" s="303" t="s">
        <v>3598</v>
      </c>
      <c r="E12" s="309" t="s">
        <v>74</v>
      </c>
      <c r="F12" s="329" t="s">
        <v>3599</v>
      </c>
    </row>
    <row r="13" spans="2:6" ht="45">
      <c r="B13" s="306">
        <v>17345148</v>
      </c>
      <c r="C13" s="51" t="s">
        <v>4265</v>
      </c>
      <c r="D13" s="21" t="s">
        <v>3598</v>
      </c>
      <c r="E13" s="33" t="s">
        <v>74</v>
      </c>
      <c r="F13" s="328" t="s">
        <v>3599</v>
      </c>
    </row>
    <row r="14" spans="2:6" ht="45">
      <c r="B14" s="302">
        <v>18156216</v>
      </c>
      <c r="C14" s="331" t="s">
        <v>4404</v>
      </c>
      <c r="D14" s="303" t="s">
        <v>3598</v>
      </c>
      <c r="E14" s="309" t="s">
        <v>74</v>
      </c>
      <c r="F14" s="329" t="s">
        <v>3599</v>
      </c>
    </row>
    <row r="15" spans="2:6" ht="45">
      <c r="B15" s="302">
        <v>86042657</v>
      </c>
      <c r="C15" s="331" t="s">
        <v>5094</v>
      </c>
      <c r="D15" s="303" t="s">
        <v>3598</v>
      </c>
      <c r="E15" s="309" t="s">
        <v>74</v>
      </c>
      <c r="F15" s="329" t="s">
        <v>3599</v>
      </c>
    </row>
    <row r="16" spans="2:6" ht="45">
      <c r="B16" s="306">
        <v>86059793</v>
      </c>
      <c r="C16" s="51" t="s">
        <v>5104</v>
      </c>
      <c r="D16" s="21" t="s">
        <v>3598</v>
      </c>
      <c r="E16" s="33" t="s">
        <v>74</v>
      </c>
      <c r="F16" s="328" t="s">
        <v>3599</v>
      </c>
    </row>
    <row r="17" spans="2:6" ht="45">
      <c r="B17" s="302">
        <v>86060569</v>
      </c>
      <c r="C17" s="331" t="s">
        <v>5108</v>
      </c>
      <c r="D17" s="303" t="s">
        <v>3598</v>
      </c>
      <c r="E17" s="309" t="s">
        <v>74</v>
      </c>
      <c r="F17" s="329" t="s">
        <v>3599</v>
      </c>
    </row>
    <row r="18" spans="2:6" ht="45">
      <c r="B18" s="306">
        <v>88231558</v>
      </c>
      <c r="C18" s="51" t="s">
        <v>5161</v>
      </c>
      <c r="D18" s="21" t="s">
        <v>3598</v>
      </c>
      <c r="E18" s="33" t="s">
        <v>74</v>
      </c>
      <c r="F18" s="328" t="s">
        <v>3599</v>
      </c>
    </row>
    <row r="19" spans="2:6" ht="45">
      <c r="B19" s="302">
        <v>1010080181</v>
      </c>
      <c r="C19" s="331" t="s">
        <v>5725</v>
      </c>
      <c r="D19" s="303" t="s">
        <v>3598</v>
      </c>
      <c r="E19" s="309" t="s">
        <v>74</v>
      </c>
      <c r="F19" s="329" t="s">
        <v>3599</v>
      </c>
    </row>
    <row r="20" spans="2:6" ht="45">
      <c r="B20" s="306">
        <v>1017236013</v>
      </c>
      <c r="C20" s="51" t="s">
        <v>5773</v>
      </c>
      <c r="D20" s="21" t="s">
        <v>3598</v>
      </c>
      <c r="E20" s="33" t="s">
        <v>74</v>
      </c>
      <c r="F20" s="328" t="s">
        <v>3599</v>
      </c>
    </row>
    <row r="21" spans="2:6" ht="45">
      <c r="B21" s="306">
        <v>1032254994</v>
      </c>
      <c r="C21" s="51" t="s">
        <v>5896</v>
      </c>
      <c r="D21" s="21" t="s">
        <v>3598</v>
      </c>
      <c r="E21" s="33" t="s">
        <v>74</v>
      </c>
      <c r="F21" s="328" t="s">
        <v>3599</v>
      </c>
    </row>
    <row r="22" spans="2:6" ht="45">
      <c r="B22" s="302">
        <v>1061791366</v>
      </c>
      <c r="C22" s="331" t="s">
        <v>6145</v>
      </c>
      <c r="D22" s="303" t="s">
        <v>3598</v>
      </c>
      <c r="E22" s="309" t="s">
        <v>74</v>
      </c>
      <c r="F22" s="329" t="s">
        <v>3599</v>
      </c>
    </row>
    <row r="23" spans="2:6" ht="45">
      <c r="B23" s="306">
        <v>1063807080</v>
      </c>
      <c r="C23" s="51" t="s">
        <v>6163</v>
      </c>
      <c r="D23" s="21" t="s">
        <v>3598</v>
      </c>
      <c r="E23" s="33" t="s">
        <v>74</v>
      </c>
      <c r="F23" s="328" t="s">
        <v>3599</v>
      </c>
    </row>
    <row r="24" spans="2:6" ht="45">
      <c r="B24" s="302">
        <v>1105061112</v>
      </c>
      <c r="C24" s="331" t="s">
        <v>6210</v>
      </c>
      <c r="D24" s="303" t="s">
        <v>3598</v>
      </c>
      <c r="E24" s="309" t="s">
        <v>74</v>
      </c>
      <c r="F24" s="329" t="s">
        <v>3599</v>
      </c>
    </row>
    <row r="25" spans="2:6" ht="45">
      <c r="B25" s="306">
        <v>1071630343</v>
      </c>
      <c r="C25" s="51" t="s">
        <v>6214</v>
      </c>
      <c r="D25" s="21" t="s">
        <v>3598</v>
      </c>
      <c r="E25" s="33" t="s">
        <v>74</v>
      </c>
      <c r="F25" s="328" t="s">
        <v>3599</v>
      </c>
    </row>
    <row r="26" spans="2:6" ht="45">
      <c r="B26" s="302">
        <v>1001498132</v>
      </c>
      <c r="C26" s="331" t="s">
        <v>6719</v>
      </c>
      <c r="D26" s="303" t="s">
        <v>3598</v>
      </c>
      <c r="E26" s="309" t="s">
        <v>74</v>
      </c>
      <c r="F26" s="329" t="s">
        <v>3599</v>
      </c>
    </row>
    <row r="27" spans="2:6" ht="45">
      <c r="B27" s="302">
        <v>1120372154</v>
      </c>
      <c r="C27" s="331" t="s">
        <v>6791</v>
      </c>
      <c r="D27" s="303" t="s">
        <v>3598</v>
      </c>
      <c r="E27" s="309" t="s">
        <v>74</v>
      </c>
      <c r="F27" s="329" t="s">
        <v>3599</v>
      </c>
    </row>
    <row r="28" spans="2:6" ht="45">
      <c r="B28" s="302">
        <v>1128476893</v>
      </c>
      <c r="C28" s="331" t="s">
        <v>6995</v>
      </c>
      <c r="D28" s="303" t="s">
        <v>3598</v>
      </c>
      <c r="E28" s="309" t="s">
        <v>74</v>
      </c>
      <c r="F28" s="329" t="s">
        <v>3599</v>
      </c>
    </row>
    <row r="29" spans="2:6" ht="45">
      <c r="B29" s="302">
        <v>1148211196</v>
      </c>
      <c r="C29" s="331" t="s">
        <v>7102</v>
      </c>
      <c r="D29" s="303" t="s">
        <v>3598</v>
      </c>
      <c r="E29" s="309" t="s">
        <v>74</v>
      </c>
      <c r="F29" s="329" t="s">
        <v>3599</v>
      </c>
    </row>
    <row r="30" spans="2:6" ht="45">
      <c r="B30" s="306">
        <v>1149196170</v>
      </c>
      <c r="C30" s="51" t="s">
        <v>7383</v>
      </c>
      <c r="D30" s="21" t="s">
        <v>3598</v>
      </c>
      <c r="E30" s="33" t="s">
        <v>74</v>
      </c>
      <c r="F30" s="328" t="s">
        <v>3599</v>
      </c>
    </row>
    <row r="31" spans="2:6" ht="45">
      <c r="B31" s="302">
        <v>1149196181</v>
      </c>
      <c r="C31" s="331" t="s">
        <v>7402</v>
      </c>
      <c r="D31" s="303" t="s">
        <v>3598</v>
      </c>
      <c r="E31" s="309" t="s">
        <v>74</v>
      </c>
      <c r="F31" s="329" t="s">
        <v>3599</v>
      </c>
    </row>
    <row r="32" spans="2:6" ht="45">
      <c r="B32" s="306">
        <v>1151461963</v>
      </c>
      <c r="C32" s="51" t="s">
        <v>7564</v>
      </c>
      <c r="D32" s="21" t="s">
        <v>3598</v>
      </c>
      <c r="E32" s="33" t="s">
        <v>74</v>
      </c>
      <c r="F32" s="328" t="s">
        <v>3599</v>
      </c>
    </row>
    <row r="33" spans="2:10" ht="45">
      <c r="B33" s="302">
        <v>1193502400</v>
      </c>
      <c r="C33" s="331" t="s">
        <v>7681</v>
      </c>
      <c r="D33" s="303" t="s">
        <v>3598</v>
      </c>
      <c r="E33" s="309" t="s">
        <v>74</v>
      </c>
      <c r="F33" s="329" t="s">
        <v>3599</v>
      </c>
    </row>
    <row r="34" spans="2:10" ht="45">
      <c r="B34" s="306">
        <v>1116794589</v>
      </c>
      <c r="C34" s="51" t="s">
        <v>7784</v>
      </c>
      <c r="D34" s="21" t="s">
        <v>3598</v>
      </c>
      <c r="E34" s="33" t="s">
        <v>74</v>
      </c>
      <c r="F34" s="328" t="s">
        <v>3599</v>
      </c>
    </row>
    <row r="35" spans="2:10" ht="45">
      <c r="B35" s="302">
        <v>1214464833</v>
      </c>
      <c r="C35" s="331" t="s">
        <v>7792</v>
      </c>
      <c r="D35" s="303" t="s">
        <v>3598</v>
      </c>
      <c r="E35" s="309" t="s">
        <v>74</v>
      </c>
      <c r="F35" s="329" t="s">
        <v>3599</v>
      </c>
    </row>
    <row r="36" spans="2:10" ht="45">
      <c r="B36" s="302">
        <v>1149196223</v>
      </c>
      <c r="C36" s="331" t="s">
        <v>8081</v>
      </c>
      <c r="D36" s="303" t="s">
        <v>3598</v>
      </c>
      <c r="E36" s="309" t="s">
        <v>74</v>
      </c>
      <c r="F36" s="329" t="s">
        <v>3599</v>
      </c>
    </row>
    <row r="37" spans="2:10" ht="45">
      <c r="B37" s="335">
        <v>80397251</v>
      </c>
      <c r="C37" s="51" t="s">
        <v>4963</v>
      </c>
      <c r="D37" s="21" t="s">
        <v>3598</v>
      </c>
      <c r="E37" s="33" t="s">
        <v>74</v>
      </c>
      <c r="F37" s="33" t="s">
        <v>3599</v>
      </c>
    </row>
    <row r="38" spans="2:10" ht="45">
      <c r="B38" s="335">
        <v>1118292551</v>
      </c>
      <c r="C38" s="51" t="s">
        <v>6777</v>
      </c>
      <c r="D38" s="21" t="s">
        <v>3598</v>
      </c>
      <c r="E38" s="33" t="s">
        <v>74</v>
      </c>
      <c r="F38" s="33" t="s">
        <v>3599</v>
      </c>
    </row>
    <row r="39" spans="2:10" ht="43.5" customHeight="1">
      <c r="B39" s="335">
        <v>1148211479</v>
      </c>
      <c r="C39" s="51" t="s">
        <v>7135</v>
      </c>
      <c r="D39" s="21" t="s">
        <v>3598</v>
      </c>
      <c r="E39" s="33" t="s">
        <v>74</v>
      </c>
      <c r="F39" s="33" t="s">
        <v>3599</v>
      </c>
    </row>
    <row r="40" spans="2:10" ht="43.5" customHeight="1">
      <c r="B40" s="341"/>
      <c r="C40" s="342">
        <v>31</v>
      </c>
      <c r="D40" s="343"/>
      <c r="E40" s="123"/>
      <c r="F40" s="123"/>
      <c r="J40" s="340">
        <f>+C40+C75+C86</f>
        <v>62</v>
      </c>
    </row>
    <row r="41" spans="2:10" ht="43.5" customHeight="1">
      <c r="B41" s="341"/>
      <c r="C41" s="342"/>
      <c r="D41" s="343"/>
      <c r="E41" s="123"/>
      <c r="F41" s="123"/>
      <c r="J41">
        <v>14</v>
      </c>
    </row>
    <row r="42" spans="2:10" ht="15.75" thickBot="1">
      <c r="J42" s="340">
        <f>+J40+J41</f>
        <v>76</v>
      </c>
    </row>
    <row r="43" spans="2:10" ht="32.25" customHeight="1" thickBot="1">
      <c r="B43" s="344" t="s">
        <v>8741</v>
      </c>
      <c r="C43" s="345"/>
      <c r="D43" s="345"/>
      <c r="E43" s="345"/>
      <c r="F43" s="346"/>
    </row>
    <row r="44" spans="2:10" ht="27" customHeight="1" thickBot="1">
      <c r="B44" s="324" t="s">
        <v>8738</v>
      </c>
      <c r="C44" s="325" t="s">
        <v>6</v>
      </c>
      <c r="D44" s="325" t="s">
        <v>8739</v>
      </c>
      <c r="E44" s="326" t="s">
        <v>23</v>
      </c>
      <c r="F44" s="327" t="s">
        <v>8740</v>
      </c>
    </row>
    <row r="45" spans="2:10" s="330" customFormat="1" ht="33.75">
      <c r="B45" s="332">
        <v>76304449</v>
      </c>
      <c r="C45" s="331" t="s">
        <v>597</v>
      </c>
      <c r="D45" s="303" t="s">
        <v>455</v>
      </c>
      <c r="E45" s="309" t="s">
        <v>170</v>
      </c>
      <c r="F45" s="309" t="s">
        <v>432</v>
      </c>
    </row>
    <row r="46" spans="2:10" s="330" customFormat="1" ht="22.5">
      <c r="B46" s="333">
        <v>80003932</v>
      </c>
      <c r="C46" s="51" t="s">
        <v>707</v>
      </c>
      <c r="D46" s="21" t="s">
        <v>455</v>
      </c>
      <c r="E46" s="33" t="s">
        <v>170</v>
      </c>
      <c r="F46" s="33" t="s">
        <v>351</v>
      </c>
    </row>
    <row r="47" spans="2:10" s="330" customFormat="1" ht="33.75">
      <c r="B47" s="334">
        <v>29449239</v>
      </c>
      <c r="C47" s="51" t="s">
        <v>850</v>
      </c>
      <c r="D47" s="21" t="s">
        <v>455</v>
      </c>
      <c r="E47" s="33" t="s">
        <v>170</v>
      </c>
      <c r="F47" s="33" t="s">
        <v>432</v>
      </c>
    </row>
    <row r="48" spans="2:10" s="330" customFormat="1" ht="33.75">
      <c r="B48" s="333">
        <v>12998302</v>
      </c>
      <c r="C48" s="51" t="s">
        <v>1225</v>
      </c>
      <c r="D48" s="21" t="s">
        <v>455</v>
      </c>
      <c r="E48" s="33" t="s">
        <v>170</v>
      </c>
      <c r="F48" s="33" t="s">
        <v>432</v>
      </c>
    </row>
    <row r="49" spans="2:6" s="330" customFormat="1" ht="33.75">
      <c r="B49" s="333">
        <v>87710570</v>
      </c>
      <c r="C49" s="51" t="s">
        <v>1514</v>
      </c>
      <c r="D49" s="21" t="s">
        <v>455</v>
      </c>
      <c r="E49" s="33" t="s">
        <v>170</v>
      </c>
      <c r="F49" s="33" t="s">
        <v>432</v>
      </c>
    </row>
    <row r="50" spans="2:6" s="330" customFormat="1" ht="45">
      <c r="B50" s="332">
        <v>9175818</v>
      </c>
      <c r="C50" s="331" t="s">
        <v>1571</v>
      </c>
      <c r="D50" s="303" t="s">
        <v>1567</v>
      </c>
      <c r="E50" s="309" t="s">
        <v>170</v>
      </c>
      <c r="F50" s="309" t="s">
        <v>531</v>
      </c>
    </row>
    <row r="51" spans="2:6" s="330" customFormat="1" ht="45">
      <c r="B51" s="333">
        <v>77176526</v>
      </c>
      <c r="C51" s="51" t="s">
        <v>1687</v>
      </c>
      <c r="D51" s="21" t="s">
        <v>1567</v>
      </c>
      <c r="E51" s="33" t="s">
        <v>170</v>
      </c>
      <c r="F51" s="33" t="s">
        <v>531</v>
      </c>
    </row>
    <row r="52" spans="2:6" s="330" customFormat="1" ht="33.75">
      <c r="B52" s="332">
        <v>91470626</v>
      </c>
      <c r="C52" s="331" t="s">
        <v>1786</v>
      </c>
      <c r="D52" s="303" t="s">
        <v>1567</v>
      </c>
      <c r="E52" s="309" t="s">
        <v>170</v>
      </c>
      <c r="F52" s="309" t="s">
        <v>519</v>
      </c>
    </row>
    <row r="53" spans="2:6" s="330" customFormat="1" ht="45">
      <c r="B53" s="333">
        <v>9175202</v>
      </c>
      <c r="C53" s="51" t="s">
        <v>1890</v>
      </c>
      <c r="D53" s="21" t="s">
        <v>1567</v>
      </c>
      <c r="E53" s="33" t="s">
        <v>170</v>
      </c>
      <c r="F53" s="33" t="s">
        <v>531</v>
      </c>
    </row>
    <row r="54" spans="2:6" s="330" customFormat="1" ht="22.5">
      <c r="B54" s="332">
        <v>80450156</v>
      </c>
      <c r="C54" s="331" t="s">
        <v>1923</v>
      </c>
      <c r="D54" s="303" t="s">
        <v>1567</v>
      </c>
      <c r="E54" s="309" t="s">
        <v>170</v>
      </c>
      <c r="F54" s="309" t="s">
        <v>293</v>
      </c>
    </row>
    <row r="55" spans="2:6" s="330" customFormat="1" ht="22.5">
      <c r="B55" s="333">
        <v>12190238</v>
      </c>
      <c r="C55" s="51" t="s">
        <v>2008</v>
      </c>
      <c r="D55" s="21" t="s">
        <v>1567</v>
      </c>
      <c r="E55" s="33" t="s">
        <v>170</v>
      </c>
      <c r="F55" s="33" t="s">
        <v>293</v>
      </c>
    </row>
    <row r="56" spans="2:6" s="330" customFormat="1" ht="33.75">
      <c r="B56" s="332">
        <v>73071050</v>
      </c>
      <c r="C56" s="331" t="s">
        <v>2058</v>
      </c>
      <c r="D56" s="303" t="s">
        <v>1567</v>
      </c>
      <c r="E56" s="309" t="s">
        <v>170</v>
      </c>
      <c r="F56" s="309" t="s">
        <v>189</v>
      </c>
    </row>
    <row r="57" spans="2:6" s="330" customFormat="1" ht="45">
      <c r="B57" s="333">
        <v>70524136</v>
      </c>
      <c r="C57" s="51" t="s">
        <v>2068</v>
      </c>
      <c r="D57" s="21" t="s">
        <v>1567</v>
      </c>
      <c r="E57" s="33" t="s">
        <v>170</v>
      </c>
      <c r="F57" s="33" t="s">
        <v>531</v>
      </c>
    </row>
    <row r="58" spans="2:6" s="330" customFormat="1" ht="33.75">
      <c r="B58" s="332">
        <v>80047035</v>
      </c>
      <c r="C58" s="331" t="s">
        <v>2101</v>
      </c>
      <c r="D58" s="303" t="s">
        <v>1567</v>
      </c>
      <c r="E58" s="309" t="s">
        <v>170</v>
      </c>
      <c r="F58" s="309" t="s">
        <v>189</v>
      </c>
    </row>
    <row r="59" spans="2:6" s="330" customFormat="1" ht="33.75">
      <c r="B59" s="333">
        <v>16778932</v>
      </c>
      <c r="C59" s="51" t="s">
        <v>2127</v>
      </c>
      <c r="D59" s="21" t="s">
        <v>1567</v>
      </c>
      <c r="E59" s="33" t="s">
        <v>170</v>
      </c>
      <c r="F59" s="33" t="s">
        <v>432</v>
      </c>
    </row>
    <row r="60" spans="2:6" s="330" customFormat="1" ht="22.5">
      <c r="B60" s="332">
        <v>1077422680</v>
      </c>
      <c r="C60" s="331" t="s">
        <v>2158</v>
      </c>
      <c r="D60" s="303" t="s">
        <v>1567</v>
      </c>
      <c r="E60" s="309" t="s">
        <v>170</v>
      </c>
      <c r="F60" s="309" t="s">
        <v>293</v>
      </c>
    </row>
    <row r="61" spans="2:6" s="330" customFormat="1" ht="45">
      <c r="B61" s="333">
        <v>18917778</v>
      </c>
      <c r="C61" s="51" t="s">
        <v>2228</v>
      </c>
      <c r="D61" s="21" t="s">
        <v>1567</v>
      </c>
      <c r="E61" s="33" t="s">
        <v>170</v>
      </c>
      <c r="F61" s="33" t="s">
        <v>531</v>
      </c>
    </row>
    <row r="62" spans="2:6" s="330" customFormat="1" ht="33.75">
      <c r="B62" s="332">
        <v>19673974</v>
      </c>
      <c r="C62" s="331" t="s">
        <v>2270</v>
      </c>
      <c r="D62" s="303" t="s">
        <v>1567</v>
      </c>
      <c r="E62" s="309" t="s">
        <v>170</v>
      </c>
      <c r="F62" s="309" t="s">
        <v>231</v>
      </c>
    </row>
    <row r="63" spans="2:6" s="330" customFormat="1" ht="33.75">
      <c r="B63" s="333">
        <v>78702991</v>
      </c>
      <c r="C63" s="51" t="s">
        <v>2275</v>
      </c>
      <c r="D63" s="21" t="s">
        <v>1567</v>
      </c>
      <c r="E63" s="33" t="s">
        <v>170</v>
      </c>
      <c r="F63" s="33" t="s">
        <v>189</v>
      </c>
    </row>
    <row r="64" spans="2:6" s="330" customFormat="1" ht="22.5">
      <c r="B64" s="332">
        <v>17583126</v>
      </c>
      <c r="C64" s="331" t="s">
        <v>2425</v>
      </c>
      <c r="D64" s="303" t="s">
        <v>1567</v>
      </c>
      <c r="E64" s="309" t="s">
        <v>170</v>
      </c>
      <c r="F64" s="309" t="s">
        <v>293</v>
      </c>
    </row>
    <row r="65" spans="2:6" s="330" customFormat="1" ht="33.75">
      <c r="B65" s="333">
        <v>79870051</v>
      </c>
      <c r="C65" s="51" t="s">
        <v>2593</v>
      </c>
      <c r="D65" s="21" t="s">
        <v>1567</v>
      </c>
      <c r="E65" s="33" t="s">
        <v>170</v>
      </c>
      <c r="F65" s="33" t="s">
        <v>723</v>
      </c>
    </row>
    <row r="66" spans="2:6" s="330" customFormat="1" ht="22.5">
      <c r="B66" s="332">
        <v>12131339</v>
      </c>
      <c r="C66" s="331" t="s">
        <v>2631</v>
      </c>
      <c r="D66" s="303" t="s">
        <v>2606</v>
      </c>
      <c r="E66" s="309" t="s">
        <v>170</v>
      </c>
      <c r="F66" s="309" t="s">
        <v>293</v>
      </c>
    </row>
    <row r="67" spans="2:6" s="330" customFormat="1" ht="45">
      <c r="B67" s="333">
        <v>12684064</v>
      </c>
      <c r="C67" s="51" t="s">
        <v>2714</v>
      </c>
      <c r="D67" s="21" t="s">
        <v>2606</v>
      </c>
      <c r="E67" s="33" t="s">
        <v>170</v>
      </c>
      <c r="F67" s="33" t="s">
        <v>531</v>
      </c>
    </row>
    <row r="68" spans="2:6" s="330" customFormat="1" ht="22.5">
      <c r="B68" s="332">
        <v>27790035</v>
      </c>
      <c r="C68" s="331" t="s">
        <v>2876</v>
      </c>
      <c r="D68" s="303" t="s">
        <v>130</v>
      </c>
      <c r="E68" s="309" t="s">
        <v>170</v>
      </c>
      <c r="F68" s="309" t="s">
        <v>293</v>
      </c>
    </row>
    <row r="69" spans="2:6" s="330" customFormat="1" ht="33.75">
      <c r="B69" s="333">
        <v>98380339</v>
      </c>
      <c r="C69" s="51" t="s">
        <v>2917</v>
      </c>
      <c r="D69" s="21" t="s">
        <v>455</v>
      </c>
      <c r="E69" s="33" t="s">
        <v>170</v>
      </c>
      <c r="F69" s="33" t="s">
        <v>574</v>
      </c>
    </row>
    <row r="70" spans="2:6" s="330" customFormat="1" ht="33.75">
      <c r="B70" s="332">
        <v>94430961</v>
      </c>
      <c r="C70" s="331" t="s">
        <v>2921</v>
      </c>
      <c r="D70" s="303" t="s">
        <v>455</v>
      </c>
      <c r="E70" s="309" t="s">
        <v>170</v>
      </c>
      <c r="F70" s="309" t="s">
        <v>432</v>
      </c>
    </row>
    <row r="71" spans="2:6" s="330" customFormat="1" ht="33.75">
      <c r="B71" s="333">
        <v>52827372</v>
      </c>
      <c r="C71" s="51" t="s">
        <v>2959</v>
      </c>
      <c r="D71" s="21" t="s">
        <v>116</v>
      </c>
      <c r="E71" s="33" t="s">
        <v>170</v>
      </c>
      <c r="F71" s="33" t="s">
        <v>351</v>
      </c>
    </row>
    <row r="72" spans="2:6" s="330" customFormat="1" ht="22.5">
      <c r="B72" s="332">
        <v>15171611</v>
      </c>
      <c r="C72" s="331" t="s">
        <v>4120</v>
      </c>
      <c r="D72" s="303" t="s">
        <v>3598</v>
      </c>
      <c r="E72" s="309" t="s">
        <v>74</v>
      </c>
      <c r="F72" s="309" t="s">
        <v>170</v>
      </c>
    </row>
    <row r="73" spans="2:6" s="330" customFormat="1" ht="22.5">
      <c r="B73" s="333">
        <v>88206868</v>
      </c>
      <c r="C73" s="51" t="s">
        <v>8037</v>
      </c>
      <c r="D73" s="21" t="s">
        <v>3598</v>
      </c>
      <c r="E73" s="33" t="s">
        <v>74</v>
      </c>
      <c r="F73" s="33" t="s">
        <v>170</v>
      </c>
    </row>
    <row r="75" spans="2:6">
      <c r="C75" s="330">
        <v>29</v>
      </c>
    </row>
    <row r="79" spans="2:6" ht="15.75" thickBot="1"/>
    <row r="80" spans="2:6" ht="21.75" thickBot="1">
      <c r="B80" s="344" t="s">
        <v>181</v>
      </c>
      <c r="C80" s="345"/>
      <c r="D80" s="345"/>
      <c r="E80" s="345"/>
      <c r="F80" s="346"/>
    </row>
    <row r="81" spans="2:6" ht="29.25" customHeight="1" thickBot="1">
      <c r="B81" s="324" t="s">
        <v>8738</v>
      </c>
      <c r="C81" s="325" t="s">
        <v>6</v>
      </c>
      <c r="D81" s="325" t="s">
        <v>8739</v>
      </c>
      <c r="E81" s="326" t="s">
        <v>23</v>
      </c>
      <c r="F81" s="327" t="s">
        <v>8740</v>
      </c>
    </row>
    <row r="82" spans="2:6" ht="33.75">
      <c r="B82" s="332">
        <v>93088872</v>
      </c>
      <c r="C82" s="331" t="s">
        <v>765</v>
      </c>
      <c r="D82" s="303" t="s">
        <v>455</v>
      </c>
      <c r="E82" s="309" t="s">
        <v>181</v>
      </c>
      <c r="F82" s="309" t="s">
        <v>369</v>
      </c>
    </row>
    <row r="83" spans="2:6" ht="33.75">
      <c r="B83" s="333">
        <v>11445434</v>
      </c>
      <c r="C83" s="51" t="s">
        <v>903</v>
      </c>
      <c r="D83" s="21" t="s">
        <v>455</v>
      </c>
      <c r="E83" s="33" t="s">
        <v>181</v>
      </c>
      <c r="F83" s="33" t="s">
        <v>685</v>
      </c>
    </row>
    <row r="86" spans="2:6">
      <c r="C86" s="330">
        <v>2</v>
      </c>
    </row>
    <row r="91" spans="2:6" ht="15.75" thickBot="1"/>
    <row r="92" spans="2:6" ht="33" customHeight="1">
      <c r="B92" s="347" t="s">
        <v>8742</v>
      </c>
      <c r="C92" s="348"/>
      <c r="D92" s="348"/>
      <c r="E92" s="348"/>
      <c r="F92" s="348"/>
    </row>
    <row r="93" spans="2:6" ht="36" customHeight="1">
      <c r="B93" s="336" t="s">
        <v>8738</v>
      </c>
      <c r="C93" s="337" t="s">
        <v>6</v>
      </c>
      <c r="D93" s="337" t="s">
        <v>8739</v>
      </c>
      <c r="E93" s="338" t="s">
        <v>23</v>
      </c>
      <c r="F93" s="339" t="s">
        <v>8740</v>
      </c>
    </row>
    <row r="94" spans="2:6" ht="33.75">
      <c r="B94" s="335">
        <v>12997831</v>
      </c>
      <c r="C94" s="51" t="s">
        <v>1307</v>
      </c>
      <c r="D94" s="21" t="s">
        <v>455</v>
      </c>
      <c r="E94" s="33" t="s">
        <v>170</v>
      </c>
      <c r="F94" s="33" t="s">
        <v>574</v>
      </c>
    </row>
    <row r="95" spans="2:6" ht="45">
      <c r="B95" s="335">
        <v>11365974</v>
      </c>
      <c r="C95" s="51" t="s">
        <v>3933</v>
      </c>
      <c r="D95" s="21" t="s">
        <v>3598</v>
      </c>
      <c r="E95" s="33" t="s">
        <v>74</v>
      </c>
      <c r="F95" s="33" t="s">
        <v>3599</v>
      </c>
    </row>
    <row r="96" spans="2:6" ht="45">
      <c r="B96" s="335">
        <v>74348167</v>
      </c>
      <c r="C96" s="51" t="s">
        <v>4646</v>
      </c>
      <c r="D96" s="21" t="s">
        <v>3598</v>
      </c>
      <c r="E96" s="33" t="s">
        <v>74</v>
      </c>
      <c r="F96" s="33" t="s">
        <v>3599</v>
      </c>
    </row>
    <row r="97" spans="2:6" ht="45">
      <c r="B97" s="335">
        <v>80809358</v>
      </c>
      <c r="C97" s="51" t="s">
        <v>5022</v>
      </c>
      <c r="D97" s="21" t="s">
        <v>3598</v>
      </c>
      <c r="E97" s="33" t="s">
        <v>74</v>
      </c>
      <c r="F97" s="33" t="s">
        <v>3599</v>
      </c>
    </row>
    <row r="98" spans="2:6" ht="45">
      <c r="B98" s="335">
        <v>97610358</v>
      </c>
      <c r="C98" s="51" t="s">
        <v>5429</v>
      </c>
      <c r="D98" s="21" t="s">
        <v>3598</v>
      </c>
      <c r="E98" s="33" t="s">
        <v>74</v>
      </c>
      <c r="F98" s="33" t="s">
        <v>3599</v>
      </c>
    </row>
    <row r="99" spans="2:6" ht="45">
      <c r="B99" s="335">
        <v>1001165698</v>
      </c>
      <c r="C99" s="51" t="s">
        <v>5479</v>
      </c>
      <c r="D99" s="21" t="s">
        <v>3598</v>
      </c>
      <c r="E99" s="33" t="s">
        <v>74</v>
      </c>
      <c r="F99" s="33" t="s">
        <v>3599</v>
      </c>
    </row>
    <row r="100" spans="2:6" ht="45">
      <c r="B100" s="335">
        <v>1020733551</v>
      </c>
      <c r="C100" s="51" t="s">
        <v>5790</v>
      </c>
      <c r="D100" s="21" t="s">
        <v>3598</v>
      </c>
      <c r="E100" s="33" t="s">
        <v>74</v>
      </c>
      <c r="F100" s="33" t="s">
        <v>3599</v>
      </c>
    </row>
    <row r="101" spans="2:6" ht="45">
      <c r="B101" s="335">
        <v>1116205741</v>
      </c>
      <c r="C101" s="51" t="s">
        <v>6578</v>
      </c>
      <c r="D101" s="21" t="s">
        <v>3598</v>
      </c>
      <c r="E101" s="33" t="s">
        <v>74</v>
      </c>
      <c r="F101" s="33" t="s">
        <v>3599</v>
      </c>
    </row>
    <row r="102" spans="2:6" ht="45">
      <c r="B102" s="335">
        <v>1117542181</v>
      </c>
      <c r="C102" s="51" t="s">
        <v>6707</v>
      </c>
      <c r="D102" s="21" t="s">
        <v>3598</v>
      </c>
      <c r="E102" s="33" t="s">
        <v>74</v>
      </c>
      <c r="F102" s="33" t="s">
        <v>3599</v>
      </c>
    </row>
    <row r="103" spans="2:6" ht="45">
      <c r="B103" s="335">
        <v>1124372198</v>
      </c>
      <c r="C103" s="51" t="s">
        <v>6952</v>
      </c>
      <c r="D103" s="21" t="s">
        <v>3598</v>
      </c>
      <c r="E103" s="33" t="s">
        <v>74</v>
      </c>
      <c r="F103" s="33" t="s">
        <v>3599</v>
      </c>
    </row>
    <row r="104" spans="2:6" ht="45">
      <c r="B104" s="335">
        <v>1133939255</v>
      </c>
      <c r="C104" s="51" t="s">
        <v>7040</v>
      </c>
      <c r="D104" s="21" t="s">
        <v>3598</v>
      </c>
      <c r="E104" s="33" t="s">
        <v>74</v>
      </c>
      <c r="F104" s="33" t="s">
        <v>3599</v>
      </c>
    </row>
    <row r="105" spans="2:6" ht="45">
      <c r="B105" s="335">
        <v>1148211569</v>
      </c>
      <c r="C105" s="51" t="s">
        <v>7156</v>
      </c>
      <c r="D105" s="21" t="s">
        <v>3598</v>
      </c>
      <c r="E105" s="33" t="s">
        <v>74</v>
      </c>
      <c r="F105" s="33" t="s">
        <v>3599</v>
      </c>
    </row>
    <row r="106" spans="2:6" ht="45">
      <c r="B106" s="335">
        <v>43208812</v>
      </c>
      <c r="C106" s="51" t="s">
        <v>8333</v>
      </c>
      <c r="D106" s="21" t="s">
        <v>140</v>
      </c>
      <c r="E106" s="33" t="s">
        <v>74</v>
      </c>
      <c r="F106" s="33" t="s">
        <v>3599</v>
      </c>
    </row>
    <row r="107" spans="2:6" ht="45">
      <c r="B107" s="335">
        <v>1045673671</v>
      </c>
      <c r="C107" s="51" t="s">
        <v>8502</v>
      </c>
      <c r="D107" s="21" t="s">
        <v>917</v>
      </c>
      <c r="E107" s="33" t="s">
        <v>74</v>
      </c>
      <c r="F107" s="33" t="s">
        <v>3599</v>
      </c>
    </row>
  </sheetData>
  <mergeCells count="4">
    <mergeCell ref="B7:F7"/>
    <mergeCell ref="B43:F43"/>
    <mergeCell ref="B80:F80"/>
    <mergeCell ref="B92:F9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5E614-FE97-4BBE-B6DA-B89BA8CE1F20}">
  <dimension ref="A1:BK15"/>
  <sheetViews>
    <sheetView workbookViewId="0">
      <selection activeCell="F22" sqref="F22"/>
    </sheetView>
  </sheetViews>
  <sheetFormatPr defaultColWidth="11.42578125" defaultRowHeight="15"/>
  <cols>
    <col min="1" max="1" width="4.42578125" bestFit="1" customWidth="1"/>
    <col min="2" max="2" width="7.28515625" bestFit="1" customWidth="1"/>
    <col min="3" max="4" width="9.5703125" bestFit="1" customWidth="1"/>
    <col min="5" max="5" width="9.5703125" customWidth="1"/>
    <col min="6" max="6" width="31.28515625" bestFit="1" customWidth="1"/>
    <col min="7" max="7" width="3.42578125" bestFit="1" customWidth="1"/>
    <col min="8" max="8" width="10.5703125" bestFit="1" customWidth="1"/>
    <col min="9" max="9" width="5" bestFit="1" customWidth="1"/>
    <col min="10" max="10" width="5.42578125" bestFit="1" customWidth="1"/>
    <col min="11" max="11" width="7" bestFit="1" customWidth="1"/>
    <col min="12" max="12" width="6.42578125" bestFit="1" customWidth="1"/>
    <col min="13" max="13" width="11.140625" bestFit="1" customWidth="1"/>
    <col min="14" max="14" width="22.85546875" bestFit="1" customWidth="1"/>
    <col min="15" max="15" width="27.140625" bestFit="1" customWidth="1"/>
    <col min="16" max="16" width="11.140625" bestFit="1" customWidth="1"/>
    <col min="17" max="17" width="28.7109375" bestFit="1" customWidth="1"/>
    <col min="21" max="21" width="22.85546875" bestFit="1" customWidth="1"/>
    <col min="22" max="22" width="11.28515625" bestFit="1" customWidth="1"/>
    <col min="23" max="23" width="27.42578125" bestFit="1" customWidth="1"/>
    <col min="24" max="24" width="46.5703125" bestFit="1" customWidth="1"/>
    <col min="25" max="25" width="68.7109375" bestFit="1" customWidth="1"/>
    <col min="26" max="26" width="17.7109375" bestFit="1" customWidth="1"/>
    <col min="27" max="27" width="19.7109375" bestFit="1" customWidth="1"/>
    <col min="29" max="29" width="20.85546875" bestFit="1" customWidth="1"/>
    <col min="30" max="30" width="9.5703125" bestFit="1" customWidth="1"/>
    <col min="31" max="31" width="11.28515625" bestFit="1" customWidth="1"/>
    <col min="33" max="33" width="11.28515625" bestFit="1" customWidth="1"/>
    <col min="34" max="34" width="11.140625" bestFit="1" customWidth="1"/>
    <col min="35" max="35" width="11" bestFit="1" customWidth="1"/>
    <col min="36" max="36" width="13" bestFit="1" customWidth="1"/>
    <col min="37" max="37" width="10.7109375" bestFit="1" customWidth="1"/>
    <col min="38" max="38" width="14.42578125" bestFit="1" customWidth="1"/>
    <col min="39" max="39" width="12" bestFit="1" customWidth="1"/>
    <col min="40" max="40" width="21" bestFit="1" customWidth="1"/>
    <col min="41" max="41" width="6.28515625" bestFit="1" customWidth="1"/>
    <col min="42" max="43" width="25.5703125" bestFit="1" customWidth="1"/>
    <col min="44" max="44" width="39.5703125" bestFit="1" customWidth="1"/>
    <col min="45" max="45" width="18.7109375" bestFit="1" customWidth="1"/>
    <col min="46" max="46" width="9.28515625" bestFit="1" customWidth="1"/>
    <col min="47" max="47" width="39.140625" bestFit="1" customWidth="1"/>
    <col min="48" max="48" width="41.42578125" bestFit="1" customWidth="1"/>
    <col min="49" max="49" width="10" bestFit="1" customWidth="1"/>
    <col min="50" max="50" width="10.5703125" bestFit="1" customWidth="1"/>
    <col min="51" max="51" width="10.28515625" bestFit="1" customWidth="1"/>
    <col min="52" max="52" width="10.42578125" bestFit="1" customWidth="1"/>
    <col min="53" max="53" width="7.7109375" bestFit="1" customWidth="1"/>
    <col min="54" max="55" width="10.85546875" bestFit="1" customWidth="1"/>
    <col min="56" max="56" width="9.5703125" bestFit="1" customWidth="1"/>
    <col min="57" max="57" width="12.7109375" bestFit="1" customWidth="1"/>
    <col min="58" max="59" width="10.85546875" bestFit="1" customWidth="1"/>
    <col min="60" max="60" width="8.28515625" bestFit="1" customWidth="1"/>
    <col min="61" max="62" width="10.7109375" bestFit="1" customWidth="1"/>
    <col min="63" max="63" width="11" bestFit="1" customWidth="1"/>
  </cols>
  <sheetData>
    <row r="1" spans="1:63" ht="45">
      <c r="A1" s="5" t="s">
        <v>0</v>
      </c>
      <c r="B1" s="6" t="s">
        <v>1</v>
      </c>
      <c r="C1" s="6" t="s">
        <v>2</v>
      </c>
      <c r="D1" s="287" t="s">
        <v>3</v>
      </c>
      <c r="E1" s="287" t="s">
        <v>8743</v>
      </c>
      <c r="F1" s="6" t="s">
        <v>6</v>
      </c>
      <c r="G1" s="6" t="s">
        <v>7</v>
      </c>
      <c r="H1" s="6" t="s">
        <v>8</v>
      </c>
      <c r="I1" s="6" t="s">
        <v>9</v>
      </c>
      <c r="J1" s="6" t="s">
        <v>10</v>
      </c>
      <c r="K1" s="6" t="s">
        <v>11</v>
      </c>
      <c r="L1" s="6" t="s">
        <v>12</v>
      </c>
      <c r="M1" s="6" t="s">
        <v>13</v>
      </c>
      <c r="N1" s="6" t="s">
        <v>14</v>
      </c>
      <c r="O1" s="6" t="s">
        <v>15</v>
      </c>
      <c r="P1" s="6" t="s">
        <v>16</v>
      </c>
      <c r="Q1" s="6" t="s">
        <v>17</v>
      </c>
      <c r="R1" s="6" t="s">
        <v>18</v>
      </c>
      <c r="S1" s="6" t="s">
        <v>19</v>
      </c>
      <c r="T1" s="6" t="s">
        <v>20</v>
      </c>
      <c r="U1" s="6" t="s">
        <v>21</v>
      </c>
      <c r="V1" s="7" t="s">
        <v>22</v>
      </c>
      <c r="W1" s="7" t="s">
        <v>23</v>
      </c>
      <c r="X1" s="7" t="s">
        <v>24</v>
      </c>
      <c r="Y1" s="8" t="s">
        <v>25</v>
      </c>
      <c r="Z1" s="7" t="s">
        <v>26</v>
      </c>
      <c r="AA1" s="7" t="s">
        <v>27</v>
      </c>
      <c r="AB1" s="7" t="s">
        <v>28</v>
      </c>
      <c r="AC1" s="8" t="s">
        <v>29</v>
      </c>
      <c r="AD1" s="6" t="s">
        <v>30</v>
      </c>
      <c r="AE1" s="6" t="s">
        <v>31</v>
      </c>
      <c r="AF1" s="6" t="s">
        <v>32</v>
      </c>
      <c r="AG1" s="6" t="s">
        <v>33</v>
      </c>
      <c r="AH1" s="9" t="s">
        <v>34</v>
      </c>
      <c r="AI1" s="9" t="s">
        <v>35</v>
      </c>
      <c r="AJ1" s="6" t="s">
        <v>36</v>
      </c>
      <c r="AK1" s="6" t="s">
        <v>37</v>
      </c>
      <c r="AL1" s="10" t="s">
        <v>38</v>
      </c>
      <c r="AM1" s="10" t="s">
        <v>39</v>
      </c>
      <c r="AN1" s="10" t="s">
        <v>40</v>
      </c>
      <c r="AO1" s="10" t="s">
        <v>41</v>
      </c>
      <c r="AP1" s="6" t="s">
        <v>42</v>
      </c>
      <c r="AQ1" s="6" t="s">
        <v>43</v>
      </c>
      <c r="AR1" s="6" t="s">
        <v>44</v>
      </c>
      <c r="AS1" s="11" t="s">
        <v>45</v>
      </c>
      <c r="AT1" s="6" t="s">
        <v>46</v>
      </c>
      <c r="AU1" s="6" t="s">
        <v>47</v>
      </c>
      <c r="AV1" s="6" t="s">
        <v>48</v>
      </c>
      <c r="AW1" s="6" t="s">
        <v>49</v>
      </c>
      <c r="AX1" s="12" t="s">
        <v>50</v>
      </c>
      <c r="AY1" s="6" t="s">
        <v>51</v>
      </c>
      <c r="AZ1" s="6" t="s">
        <v>52</v>
      </c>
      <c r="BA1" s="6" t="s">
        <v>53</v>
      </c>
      <c r="BB1" s="6" t="s">
        <v>54</v>
      </c>
      <c r="BC1" s="6" t="s">
        <v>55</v>
      </c>
      <c r="BD1" s="6" t="s">
        <v>56</v>
      </c>
      <c r="BE1" s="6" t="s">
        <v>57</v>
      </c>
      <c r="BF1" s="6" t="s">
        <v>58</v>
      </c>
      <c r="BG1" s="6" t="s">
        <v>59</v>
      </c>
      <c r="BH1" s="13" t="s">
        <v>60</v>
      </c>
      <c r="BI1" s="13" t="s">
        <v>61</v>
      </c>
      <c r="BJ1" s="13" t="s">
        <v>62</v>
      </c>
      <c r="BK1" s="14" t="s">
        <v>63</v>
      </c>
    </row>
    <row r="2" spans="1:63">
      <c r="A2" s="15">
        <v>260</v>
      </c>
      <c r="B2" s="16">
        <v>4066</v>
      </c>
      <c r="C2" s="17" t="s">
        <v>64</v>
      </c>
      <c r="D2" s="18">
        <v>12997831</v>
      </c>
      <c r="E2" s="18">
        <f>VLOOKUP(D2,[2]Hoja1!$A$3:$B$16,1,0)</f>
        <v>12997831</v>
      </c>
      <c r="F2" s="17" t="s">
        <v>1307</v>
      </c>
      <c r="G2" s="16" t="s">
        <v>89</v>
      </c>
      <c r="H2" s="19" t="s">
        <v>1308</v>
      </c>
      <c r="I2" s="16">
        <v>55</v>
      </c>
      <c r="J2" s="17" t="s">
        <v>453</v>
      </c>
      <c r="K2" s="16">
        <v>3137</v>
      </c>
      <c r="L2" s="16">
        <v>13</v>
      </c>
      <c r="M2" s="16" t="s">
        <v>525</v>
      </c>
      <c r="N2" s="35" t="s">
        <v>455</v>
      </c>
      <c r="O2" s="16" t="s">
        <v>249</v>
      </c>
      <c r="P2" s="16" t="s">
        <v>117</v>
      </c>
      <c r="Q2" s="17" t="s">
        <v>1309</v>
      </c>
      <c r="R2" s="22"/>
      <c r="S2" s="22">
        <v>260</v>
      </c>
      <c r="T2" s="22" t="s">
        <v>525</v>
      </c>
      <c r="U2" s="22" t="s">
        <v>456</v>
      </c>
      <c r="V2" s="16">
        <v>3000</v>
      </c>
      <c r="W2" s="16" t="s">
        <v>170</v>
      </c>
      <c r="X2" s="16" t="s">
        <v>574</v>
      </c>
      <c r="Y2" s="16" t="s">
        <v>574</v>
      </c>
      <c r="Z2" s="16" t="s">
        <v>463</v>
      </c>
      <c r="AA2" s="16" t="s">
        <v>510</v>
      </c>
      <c r="AB2" s="16" t="s">
        <v>511</v>
      </c>
      <c r="AC2" s="16"/>
      <c r="AD2" s="16" t="s">
        <v>77</v>
      </c>
      <c r="AE2" s="24">
        <v>2905284</v>
      </c>
      <c r="AF2" s="41">
        <v>827912</v>
      </c>
      <c r="AG2" s="24">
        <v>3733196</v>
      </c>
      <c r="AH2" s="26">
        <v>34351</v>
      </c>
      <c r="AI2" s="27">
        <v>41579</v>
      </c>
      <c r="AJ2" s="19" t="s">
        <v>92</v>
      </c>
      <c r="AK2" s="28">
        <v>10.75</v>
      </c>
      <c r="AL2" s="16" t="s">
        <v>183</v>
      </c>
      <c r="AM2" s="16" t="s">
        <v>94</v>
      </c>
      <c r="AN2" s="36" t="s">
        <v>513</v>
      </c>
      <c r="AO2" s="30">
        <v>6.9690000000000002E-2</v>
      </c>
      <c r="AP2" s="31" t="s">
        <v>1310</v>
      </c>
      <c r="AQ2" s="17" t="s">
        <v>1310</v>
      </c>
      <c r="AR2" s="16" t="s">
        <v>84</v>
      </c>
      <c r="AS2" s="16"/>
      <c r="AT2" s="33"/>
      <c r="AU2" s="17"/>
      <c r="AV2" s="16" t="s">
        <v>1311</v>
      </c>
      <c r="AW2" s="16">
        <v>3128881834</v>
      </c>
      <c r="AX2" s="16">
        <v>3214474822</v>
      </c>
      <c r="AY2" s="16" t="s">
        <v>8307</v>
      </c>
      <c r="AZ2" s="16" t="s">
        <v>87</v>
      </c>
      <c r="BA2" s="16" t="s">
        <v>87</v>
      </c>
      <c r="BB2" s="16"/>
      <c r="BC2" s="18" t="s">
        <v>87</v>
      </c>
      <c r="BD2" s="16"/>
      <c r="BE2" s="16" t="s">
        <v>87</v>
      </c>
      <c r="BF2" s="17"/>
      <c r="BG2" s="16"/>
      <c r="BH2" s="19"/>
      <c r="BI2" s="16"/>
      <c r="BJ2" s="16"/>
      <c r="BK2" s="34"/>
    </row>
    <row r="3" spans="1:63">
      <c r="A3" s="15">
        <v>813</v>
      </c>
      <c r="B3" s="16">
        <v>301</v>
      </c>
      <c r="C3" s="17" t="s">
        <v>64</v>
      </c>
      <c r="D3" s="18">
        <v>11365974</v>
      </c>
      <c r="E3" s="18">
        <f>VLOOKUP(D3,[2]Hoja1!$A$3:$B$16,1,0)</f>
        <v>11365974</v>
      </c>
      <c r="F3" s="17" t="s">
        <v>3933</v>
      </c>
      <c r="G3" s="16"/>
      <c r="H3" s="19">
        <v>29730</v>
      </c>
      <c r="I3" s="16">
        <v>43</v>
      </c>
      <c r="J3" s="17" t="s">
        <v>67</v>
      </c>
      <c r="K3" s="16">
        <v>4070</v>
      </c>
      <c r="L3" s="16" t="s">
        <v>3596</v>
      </c>
      <c r="M3" s="16" t="s">
        <v>3597</v>
      </c>
      <c r="N3" s="35" t="s">
        <v>3598</v>
      </c>
      <c r="O3" s="16" t="s">
        <v>71</v>
      </c>
      <c r="P3" s="16" t="s">
        <v>131</v>
      </c>
      <c r="Q3" s="38" t="s">
        <v>1309</v>
      </c>
      <c r="R3" s="22"/>
      <c r="S3" s="22">
        <v>813</v>
      </c>
      <c r="T3" s="22" t="s">
        <v>3597</v>
      </c>
      <c r="U3" s="37" t="s">
        <v>3598</v>
      </c>
      <c r="V3" s="16">
        <v>1000</v>
      </c>
      <c r="W3" s="16" t="s">
        <v>74</v>
      </c>
      <c r="X3" s="16" t="s">
        <v>3599</v>
      </c>
      <c r="Y3" s="16" t="s">
        <v>3600</v>
      </c>
      <c r="Z3" s="16" t="s">
        <v>463</v>
      </c>
      <c r="AA3" s="16" t="s">
        <v>464</v>
      </c>
      <c r="AB3" s="16" t="s">
        <v>465</v>
      </c>
      <c r="AC3" s="16" t="s">
        <v>3934</v>
      </c>
      <c r="AD3" s="16" t="s">
        <v>3601</v>
      </c>
      <c r="AE3" s="24">
        <v>2948278</v>
      </c>
      <c r="AF3" s="25" t="s">
        <v>78</v>
      </c>
      <c r="AG3" s="24">
        <v>2948278</v>
      </c>
      <c r="AH3" s="26" t="s">
        <v>78</v>
      </c>
      <c r="AI3" s="27">
        <v>43070</v>
      </c>
      <c r="AJ3" s="19"/>
      <c r="AK3" s="28">
        <v>6.666666666666667</v>
      </c>
      <c r="AL3" s="16" t="s">
        <v>183</v>
      </c>
      <c r="AM3" s="16" t="s">
        <v>94</v>
      </c>
      <c r="AN3" s="36" t="s">
        <v>466</v>
      </c>
      <c r="AO3" s="30">
        <v>6.9690000000000002E-2</v>
      </c>
      <c r="AP3" s="31" t="s">
        <v>3935</v>
      </c>
      <c r="AQ3" s="16" t="s">
        <v>3935</v>
      </c>
      <c r="AR3" s="16" t="s">
        <v>84</v>
      </c>
      <c r="AS3" s="16"/>
      <c r="AT3" s="33"/>
      <c r="AU3" s="16"/>
      <c r="AV3" s="16" t="s">
        <v>3936</v>
      </c>
      <c r="AW3" s="16">
        <v>3204952676</v>
      </c>
      <c r="AX3" s="16" t="s">
        <v>78</v>
      </c>
      <c r="AY3" s="16" t="s">
        <v>8307</v>
      </c>
      <c r="AZ3" s="16" t="s">
        <v>87</v>
      </c>
      <c r="BA3" s="16" t="s">
        <v>87</v>
      </c>
      <c r="BB3" s="16"/>
      <c r="BC3" s="18" t="s">
        <v>87</v>
      </c>
      <c r="BD3" s="16"/>
      <c r="BE3" s="16" t="s">
        <v>87</v>
      </c>
      <c r="BF3" s="31"/>
      <c r="BG3" s="16"/>
      <c r="BH3" s="19"/>
      <c r="BI3" s="16"/>
      <c r="BJ3" s="16"/>
      <c r="BK3" s="34"/>
    </row>
    <row r="4" spans="1:63">
      <c r="A4" s="15">
        <v>990</v>
      </c>
      <c r="B4" s="16">
        <v>301</v>
      </c>
      <c r="C4" s="17" t="s">
        <v>64</v>
      </c>
      <c r="D4" s="18">
        <v>74348167</v>
      </c>
      <c r="E4" s="18">
        <f>VLOOKUP(D4,[2]Hoja1!$A$3:$B$16,1,0)</f>
        <v>74348167</v>
      </c>
      <c r="F4" s="17" t="s">
        <v>4646</v>
      </c>
      <c r="G4" s="16"/>
      <c r="H4" s="19">
        <v>30913</v>
      </c>
      <c r="I4" s="16">
        <v>40</v>
      </c>
      <c r="J4" s="17" t="s">
        <v>67</v>
      </c>
      <c r="K4" s="16">
        <v>4070</v>
      </c>
      <c r="L4" s="16" t="s">
        <v>3596</v>
      </c>
      <c r="M4" s="16" t="s">
        <v>3597</v>
      </c>
      <c r="N4" s="35" t="s">
        <v>3598</v>
      </c>
      <c r="O4" s="16" t="s">
        <v>71</v>
      </c>
      <c r="P4" s="16" t="s">
        <v>131</v>
      </c>
      <c r="Q4" s="38" t="s">
        <v>1309</v>
      </c>
      <c r="R4" s="22"/>
      <c r="S4" s="22">
        <v>990</v>
      </c>
      <c r="T4" s="22" t="s">
        <v>3597</v>
      </c>
      <c r="U4" s="37" t="s">
        <v>3598</v>
      </c>
      <c r="V4" s="16">
        <v>1000</v>
      </c>
      <c r="W4" s="16" t="s">
        <v>74</v>
      </c>
      <c r="X4" s="16" t="s">
        <v>3599</v>
      </c>
      <c r="Y4" s="16" t="s">
        <v>3600</v>
      </c>
      <c r="Z4" s="16" t="s">
        <v>671</v>
      </c>
      <c r="AA4" s="16" t="s">
        <v>4647</v>
      </c>
      <c r="AB4" s="16" t="s">
        <v>692</v>
      </c>
      <c r="AC4" s="16"/>
      <c r="AD4" s="16" t="s">
        <v>3601</v>
      </c>
      <c r="AE4" s="24">
        <v>2948278</v>
      </c>
      <c r="AF4" s="25" t="s">
        <v>78</v>
      </c>
      <c r="AG4" s="24">
        <v>2948278</v>
      </c>
      <c r="AH4" s="26" t="s">
        <v>78</v>
      </c>
      <c r="AI4" s="27">
        <v>43059</v>
      </c>
      <c r="AJ4" s="19"/>
      <c r="AK4" s="28">
        <v>6.75</v>
      </c>
      <c r="AL4" s="16" t="s">
        <v>173</v>
      </c>
      <c r="AM4" s="16" t="s">
        <v>94</v>
      </c>
      <c r="AN4" s="36" t="s">
        <v>693</v>
      </c>
      <c r="AO4" s="30">
        <v>6.9690000000000002E-2</v>
      </c>
      <c r="AP4" s="31" t="s">
        <v>4648</v>
      </c>
      <c r="AQ4" s="16" t="s">
        <v>4648</v>
      </c>
      <c r="AR4" s="16" t="s">
        <v>3793</v>
      </c>
      <c r="AS4" s="16"/>
      <c r="AT4" s="33"/>
      <c r="AU4" s="16"/>
      <c r="AV4" s="16" t="s">
        <v>4649</v>
      </c>
      <c r="AW4" s="16">
        <v>3122725737</v>
      </c>
      <c r="AX4" s="16" t="s">
        <v>78</v>
      </c>
      <c r="AY4" s="16" t="s">
        <v>8307</v>
      </c>
      <c r="AZ4" s="16" t="s">
        <v>87</v>
      </c>
      <c r="BA4" s="16" t="s">
        <v>87</v>
      </c>
      <c r="BB4" s="16"/>
      <c r="BC4" s="18" t="s">
        <v>87</v>
      </c>
      <c r="BD4" s="16"/>
      <c r="BE4" s="16" t="s">
        <v>87</v>
      </c>
      <c r="BF4" s="31"/>
      <c r="BG4" s="16"/>
      <c r="BH4" s="19"/>
      <c r="BI4" s="16"/>
      <c r="BJ4" s="16"/>
      <c r="BK4" s="34"/>
    </row>
    <row r="5" spans="1:63">
      <c r="A5" s="15">
        <v>1083</v>
      </c>
      <c r="B5" s="16">
        <v>301</v>
      </c>
      <c r="C5" s="17" t="s">
        <v>64</v>
      </c>
      <c r="D5" s="18">
        <v>80809358</v>
      </c>
      <c r="E5" s="18">
        <f>VLOOKUP(D5,[2]Hoja1!$A$3:$B$16,1,0)</f>
        <v>80809358</v>
      </c>
      <c r="F5" s="17" t="s">
        <v>5022</v>
      </c>
      <c r="G5" s="16"/>
      <c r="H5" s="19">
        <v>30927</v>
      </c>
      <c r="I5" s="16">
        <v>39</v>
      </c>
      <c r="J5" s="17" t="s">
        <v>67</v>
      </c>
      <c r="K5" s="16">
        <v>4070</v>
      </c>
      <c r="L5" s="16" t="s">
        <v>3596</v>
      </c>
      <c r="M5" s="16" t="s">
        <v>3597</v>
      </c>
      <c r="N5" s="35" t="s">
        <v>3598</v>
      </c>
      <c r="O5" s="16" t="s">
        <v>71</v>
      </c>
      <c r="P5" s="16" t="s">
        <v>131</v>
      </c>
      <c r="Q5" s="38" t="s">
        <v>1309</v>
      </c>
      <c r="R5" s="22"/>
      <c r="S5" s="22">
        <v>1083</v>
      </c>
      <c r="T5" s="22" t="s">
        <v>3597</v>
      </c>
      <c r="U5" s="37" t="s">
        <v>3598</v>
      </c>
      <c r="V5" s="16">
        <v>1000</v>
      </c>
      <c r="W5" s="16" t="s">
        <v>74</v>
      </c>
      <c r="X5" s="16" t="s">
        <v>3599</v>
      </c>
      <c r="Y5" s="16" t="s">
        <v>3600</v>
      </c>
      <c r="Z5" s="16" t="s">
        <v>76</v>
      </c>
      <c r="AA5" s="16" t="s">
        <v>76</v>
      </c>
      <c r="AB5" s="16" t="s">
        <v>76</v>
      </c>
      <c r="AC5" s="16"/>
      <c r="AD5" s="16" t="s">
        <v>1324</v>
      </c>
      <c r="AE5" s="24">
        <v>2948278</v>
      </c>
      <c r="AF5" s="25" t="s">
        <v>78</v>
      </c>
      <c r="AG5" s="24">
        <v>2948278</v>
      </c>
      <c r="AH5" s="26" t="s">
        <v>78</v>
      </c>
      <c r="AI5" s="27">
        <v>43126</v>
      </c>
      <c r="AJ5" s="19"/>
      <c r="AK5" s="28">
        <v>6.583333333333333</v>
      </c>
      <c r="AL5" s="16" t="s">
        <v>120</v>
      </c>
      <c r="AM5" s="16" t="s">
        <v>94</v>
      </c>
      <c r="AN5" s="36" t="s">
        <v>82</v>
      </c>
      <c r="AO5" s="30">
        <v>6.9690000000000002E-2</v>
      </c>
      <c r="AP5" s="31" t="s">
        <v>5023</v>
      </c>
      <c r="AQ5" s="16" t="s">
        <v>5023</v>
      </c>
      <c r="AR5" s="16" t="s">
        <v>84</v>
      </c>
      <c r="AS5" s="16"/>
      <c r="AT5" s="33"/>
      <c r="AU5" s="16"/>
      <c r="AV5" s="16" t="s">
        <v>5024</v>
      </c>
      <c r="AW5" s="16">
        <v>3227949412</v>
      </c>
      <c r="AX5" s="16" t="s">
        <v>78</v>
      </c>
      <c r="AY5" s="16" t="s">
        <v>8307</v>
      </c>
      <c r="AZ5" s="16" t="s">
        <v>87</v>
      </c>
      <c r="BA5" s="16" t="s">
        <v>87</v>
      </c>
      <c r="BB5" s="16"/>
      <c r="BC5" s="18" t="s">
        <v>87</v>
      </c>
      <c r="BD5" s="16"/>
      <c r="BE5" s="16" t="s">
        <v>87</v>
      </c>
      <c r="BF5" s="31"/>
      <c r="BG5" s="16"/>
      <c r="BH5" s="19"/>
      <c r="BI5" s="16"/>
      <c r="BJ5" s="16"/>
      <c r="BK5" s="34"/>
    </row>
    <row r="6" spans="1:63">
      <c r="A6" s="15">
        <v>1190</v>
      </c>
      <c r="B6" s="16">
        <v>301</v>
      </c>
      <c r="C6" s="17" t="s">
        <v>64</v>
      </c>
      <c r="D6" s="18">
        <v>97610358</v>
      </c>
      <c r="E6" s="18">
        <f>VLOOKUP(D6,[2]Hoja1!$A$3:$B$16,1,0)</f>
        <v>97610358</v>
      </c>
      <c r="F6" s="17" t="s">
        <v>5429</v>
      </c>
      <c r="G6" s="16" t="s">
        <v>89</v>
      </c>
      <c r="H6" s="19">
        <v>29549</v>
      </c>
      <c r="I6" s="16">
        <v>43</v>
      </c>
      <c r="J6" s="17" t="s">
        <v>67</v>
      </c>
      <c r="K6" s="16">
        <v>4070</v>
      </c>
      <c r="L6" s="16" t="s">
        <v>3596</v>
      </c>
      <c r="M6" s="16" t="s">
        <v>3597</v>
      </c>
      <c r="N6" s="35" t="s">
        <v>3598</v>
      </c>
      <c r="O6" s="16" t="s">
        <v>71</v>
      </c>
      <c r="P6" s="16" t="s">
        <v>131</v>
      </c>
      <c r="Q6" s="38" t="s">
        <v>1309</v>
      </c>
      <c r="R6" s="22"/>
      <c r="S6" s="22">
        <v>1190</v>
      </c>
      <c r="T6" s="22" t="s">
        <v>3597</v>
      </c>
      <c r="U6" s="37" t="s">
        <v>3598</v>
      </c>
      <c r="V6" s="16">
        <v>1000</v>
      </c>
      <c r="W6" s="16" t="s">
        <v>74</v>
      </c>
      <c r="X6" s="16" t="s">
        <v>3599</v>
      </c>
      <c r="Y6" s="16" t="s">
        <v>3600</v>
      </c>
      <c r="Z6" s="16" t="s">
        <v>76</v>
      </c>
      <c r="AA6" s="16" t="s">
        <v>76</v>
      </c>
      <c r="AB6" s="16" t="s">
        <v>76</v>
      </c>
      <c r="AC6" s="16"/>
      <c r="AD6" s="16" t="s">
        <v>3601</v>
      </c>
      <c r="AE6" s="24">
        <v>2948278</v>
      </c>
      <c r="AF6" s="25" t="s">
        <v>78</v>
      </c>
      <c r="AG6" s="24">
        <v>2948278</v>
      </c>
      <c r="AH6" s="26" t="s">
        <v>78</v>
      </c>
      <c r="AI6" s="27">
        <v>43088</v>
      </c>
      <c r="AJ6" s="19"/>
      <c r="AK6" s="28">
        <v>6.666666666666667</v>
      </c>
      <c r="AL6" s="16" t="s">
        <v>80</v>
      </c>
      <c r="AM6" s="16" t="s">
        <v>121</v>
      </c>
      <c r="AN6" s="36" t="s">
        <v>82</v>
      </c>
      <c r="AO6" s="30">
        <v>6.9690000000000002E-2</v>
      </c>
      <c r="AP6" s="31" t="s">
        <v>5430</v>
      </c>
      <c r="AQ6" s="16" t="s">
        <v>5430</v>
      </c>
      <c r="AR6" s="16" t="s">
        <v>84</v>
      </c>
      <c r="AS6" s="16"/>
      <c r="AT6" s="33"/>
      <c r="AU6" s="16"/>
      <c r="AV6" s="16" t="s">
        <v>5431</v>
      </c>
      <c r="AW6" s="16">
        <v>3203469215</v>
      </c>
      <c r="AX6" s="16" t="s">
        <v>78</v>
      </c>
      <c r="AY6" s="16" t="s">
        <v>8307</v>
      </c>
      <c r="AZ6" s="16" t="s">
        <v>87</v>
      </c>
      <c r="BA6" s="16" t="s">
        <v>211</v>
      </c>
      <c r="BB6" s="16"/>
      <c r="BC6" s="18" t="s">
        <v>87</v>
      </c>
      <c r="BD6" s="16"/>
      <c r="BE6" s="16" t="s">
        <v>87</v>
      </c>
      <c r="BF6" s="31"/>
      <c r="BG6" s="16"/>
      <c r="BH6" s="19"/>
      <c r="BI6" s="16"/>
      <c r="BJ6" s="16"/>
      <c r="BK6" s="34"/>
    </row>
    <row r="7" spans="1:63">
      <c r="A7" s="15">
        <v>1203</v>
      </c>
      <c r="B7" s="16">
        <v>301</v>
      </c>
      <c r="C7" s="17" t="s">
        <v>64</v>
      </c>
      <c r="D7" s="18">
        <v>1001165698</v>
      </c>
      <c r="E7" s="18">
        <f>VLOOKUP(D7,[2]Hoja1!$A$3:$B$16,1,0)</f>
        <v>1001165698</v>
      </c>
      <c r="F7" s="17" t="s">
        <v>5479</v>
      </c>
      <c r="G7" s="16"/>
      <c r="H7" s="19">
        <v>34336</v>
      </c>
      <c r="I7" s="16">
        <v>30</v>
      </c>
      <c r="J7" s="17" t="s">
        <v>67</v>
      </c>
      <c r="K7" s="16">
        <v>4070</v>
      </c>
      <c r="L7" s="16" t="s">
        <v>3596</v>
      </c>
      <c r="M7" s="16" t="s">
        <v>3597</v>
      </c>
      <c r="N7" s="35" t="s">
        <v>3598</v>
      </c>
      <c r="O7" s="16" t="s">
        <v>71</v>
      </c>
      <c r="P7" s="16" t="s">
        <v>131</v>
      </c>
      <c r="Q7" s="38" t="s">
        <v>1309</v>
      </c>
      <c r="R7" s="22"/>
      <c r="S7" s="22">
        <v>1203</v>
      </c>
      <c r="T7" s="22" t="s">
        <v>3597</v>
      </c>
      <c r="U7" s="37" t="s">
        <v>3598</v>
      </c>
      <c r="V7" s="16">
        <v>1000</v>
      </c>
      <c r="W7" s="16" t="s">
        <v>74</v>
      </c>
      <c r="X7" s="16" t="s">
        <v>3599</v>
      </c>
      <c r="Y7" s="16" t="s">
        <v>3600</v>
      </c>
      <c r="Z7" s="16" t="s">
        <v>339</v>
      </c>
      <c r="AA7" s="16" t="s">
        <v>3877</v>
      </c>
      <c r="AB7" s="16" t="s">
        <v>341</v>
      </c>
      <c r="AC7" s="16"/>
      <c r="AD7" s="16" t="s">
        <v>3601</v>
      </c>
      <c r="AE7" s="24">
        <v>2948278</v>
      </c>
      <c r="AF7" s="25" t="s">
        <v>78</v>
      </c>
      <c r="AG7" s="24">
        <v>2948278</v>
      </c>
      <c r="AH7" s="26" t="s">
        <v>78</v>
      </c>
      <c r="AI7" s="27">
        <v>43059</v>
      </c>
      <c r="AJ7" s="19"/>
      <c r="AK7" s="28">
        <v>6.75</v>
      </c>
      <c r="AL7" s="16" t="s">
        <v>183</v>
      </c>
      <c r="AM7" s="16" t="s">
        <v>94</v>
      </c>
      <c r="AN7" s="36" t="s">
        <v>343</v>
      </c>
      <c r="AO7" s="30">
        <v>6.9690000000000002E-2</v>
      </c>
      <c r="AP7" s="31" t="s">
        <v>5480</v>
      </c>
      <c r="AQ7" s="16" t="s">
        <v>5480</v>
      </c>
      <c r="AR7" s="16" t="s">
        <v>84</v>
      </c>
      <c r="AS7" s="16"/>
      <c r="AT7" s="33"/>
      <c r="AU7" s="16"/>
      <c r="AV7" s="16" t="s">
        <v>5481</v>
      </c>
      <c r="AW7" s="16">
        <v>3223088343</v>
      </c>
      <c r="AX7" s="16" t="s">
        <v>78</v>
      </c>
      <c r="AY7" s="16" t="s">
        <v>8307</v>
      </c>
      <c r="AZ7" s="16" t="s">
        <v>87</v>
      </c>
      <c r="BA7" s="16" t="s">
        <v>87</v>
      </c>
      <c r="BB7" s="16"/>
      <c r="BC7" s="18" t="s">
        <v>87</v>
      </c>
      <c r="BD7" s="16"/>
      <c r="BE7" s="16" t="s">
        <v>87</v>
      </c>
      <c r="BF7" s="31"/>
      <c r="BG7" s="16"/>
      <c r="BH7" s="19"/>
      <c r="BI7" s="16"/>
      <c r="BJ7" s="16"/>
      <c r="BK7" s="34"/>
    </row>
    <row r="8" spans="1:63">
      <c r="A8" s="15">
        <v>1288</v>
      </c>
      <c r="B8" s="16">
        <v>301</v>
      </c>
      <c r="C8" s="17" t="s">
        <v>64</v>
      </c>
      <c r="D8" s="18">
        <v>1020733551</v>
      </c>
      <c r="E8" s="18" t="e">
        <f>VLOOKUP(D8,[2]Hoja1!$A$3:$B$16,1,0)</f>
        <v>#N/A</v>
      </c>
      <c r="F8" s="17" t="s">
        <v>5790</v>
      </c>
      <c r="G8" s="16"/>
      <c r="H8" s="19">
        <v>30555</v>
      </c>
      <c r="I8" s="16">
        <v>41</v>
      </c>
      <c r="J8" s="17" t="s">
        <v>67</v>
      </c>
      <c r="K8" s="16">
        <v>4070</v>
      </c>
      <c r="L8" s="16" t="s">
        <v>3596</v>
      </c>
      <c r="M8" s="16" t="s">
        <v>3597</v>
      </c>
      <c r="N8" s="35" t="s">
        <v>3598</v>
      </c>
      <c r="O8" s="16" t="s">
        <v>71</v>
      </c>
      <c r="P8" s="16" t="s">
        <v>131</v>
      </c>
      <c r="Q8" s="38" t="s">
        <v>5791</v>
      </c>
      <c r="R8" s="22" t="s">
        <v>1309</v>
      </c>
      <c r="S8" s="22">
        <v>1288</v>
      </c>
      <c r="T8" s="22" t="s">
        <v>3597</v>
      </c>
      <c r="U8" s="37" t="s">
        <v>3598</v>
      </c>
      <c r="V8" s="16">
        <v>1000</v>
      </c>
      <c r="W8" s="16" t="s">
        <v>74</v>
      </c>
      <c r="X8" s="16" t="s">
        <v>3599</v>
      </c>
      <c r="Y8" s="16" t="s">
        <v>3600</v>
      </c>
      <c r="Z8" s="16" t="s">
        <v>671</v>
      </c>
      <c r="AA8" s="16" t="s">
        <v>3691</v>
      </c>
      <c r="AB8" s="16" t="s">
        <v>3691</v>
      </c>
      <c r="AC8" s="16"/>
      <c r="AD8" s="16" t="s">
        <v>3601</v>
      </c>
      <c r="AE8" s="24">
        <v>2948278</v>
      </c>
      <c r="AF8" s="25" t="s">
        <v>78</v>
      </c>
      <c r="AG8" s="24">
        <v>2948278</v>
      </c>
      <c r="AH8" s="26" t="s">
        <v>78</v>
      </c>
      <c r="AI8" s="27">
        <v>43066</v>
      </c>
      <c r="AJ8" s="19"/>
      <c r="AK8" s="28">
        <v>6.75</v>
      </c>
      <c r="AL8" s="16" t="s">
        <v>183</v>
      </c>
      <c r="AM8" s="16" t="s">
        <v>94</v>
      </c>
      <c r="AN8" s="16" t="s">
        <v>3692</v>
      </c>
      <c r="AO8" s="30">
        <v>6.9690000000000002E-2</v>
      </c>
      <c r="AP8" s="31" t="s">
        <v>5792</v>
      </c>
      <c r="AQ8" s="16" t="s">
        <v>5792</v>
      </c>
      <c r="AR8" s="16" t="s">
        <v>107</v>
      </c>
      <c r="AS8" s="16"/>
      <c r="AT8" s="33"/>
      <c r="AU8" s="16"/>
      <c r="AV8" s="16" t="s">
        <v>5793</v>
      </c>
      <c r="AW8" s="16">
        <v>3217625447</v>
      </c>
      <c r="AX8" s="16" t="s">
        <v>78</v>
      </c>
      <c r="AY8" s="16" t="s">
        <v>8307</v>
      </c>
      <c r="AZ8" s="16" t="s">
        <v>87</v>
      </c>
      <c r="BA8" s="16" t="s">
        <v>87</v>
      </c>
      <c r="BB8" s="16"/>
      <c r="BC8" s="18" t="s">
        <v>87</v>
      </c>
      <c r="BD8" s="16"/>
      <c r="BE8" s="16" t="s">
        <v>87</v>
      </c>
      <c r="BF8" s="31"/>
      <c r="BG8" s="16"/>
      <c r="BH8" s="19"/>
      <c r="BI8" s="16"/>
      <c r="BJ8" s="16"/>
      <c r="BK8" s="34"/>
    </row>
    <row r="9" spans="1:63">
      <c r="A9" s="15">
        <v>1506</v>
      </c>
      <c r="B9" s="16">
        <v>301</v>
      </c>
      <c r="C9" s="17" t="s">
        <v>64</v>
      </c>
      <c r="D9" s="18">
        <v>1116205741</v>
      </c>
      <c r="E9" s="18">
        <f>VLOOKUP(D9,[2]Hoja1!$A$3:$B$16,1,0)</f>
        <v>1116205741</v>
      </c>
      <c r="F9" s="17" t="s">
        <v>6578</v>
      </c>
      <c r="G9" s="16"/>
      <c r="H9" s="19" t="s">
        <v>6579</v>
      </c>
      <c r="I9" s="16">
        <v>34</v>
      </c>
      <c r="J9" s="17" t="s">
        <v>67</v>
      </c>
      <c r="K9" s="16">
        <v>4070</v>
      </c>
      <c r="L9" s="16" t="s">
        <v>3596</v>
      </c>
      <c r="M9" s="16" t="s">
        <v>3597</v>
      </c>
      <c r="N9" s="35" t="s">
        <v>3598</v>
      </c>
      <c r="O9" s="16" t="s">
        <v>71</v>
      </c>
      <c r="P9" s="16" t="s">
        <v>131</v>
      </c>
      <c r="Q9" s="38" t="s">
        <v>1309</v>
      </c>
      <c r="R9" s="22"/>
      <c r="S9" s="22">
        <v>1506</v>
      </c>
      <c r="T9" s="22" t="s">
        <v>3597</v>
      </c>
      <c r="U9" s="37" t="s">
        <v>3598</v>
      </c>
      <c r="V9" s="16">
        <v>1000</v>
      </c>
      <c r="W9" s="16" t="s">
        <v>74</v>
      </c>
      <c r="X9" s="16" t="s">
        <v>3599</v>
      </c>
      <c r="Y9" s="16" t="s">
        <v>3600</v>
      </c>
      <c r="Z9" s="16" t="s">
        <v>1359</v>
      </c>
      <c r="AA9" s="16" t="s">
        <v>3752</v>
      </c>
      <c r="AB9" s="16" t="s">
        <v>1361</v>
      </c>
      <c r="AC9" s="16"/>
      <c r="AD9" s="16" t="s">
        <v>3601</v>
      </c>
      <c r="AE9" s="24">
        <v>2948278</v>
      </c>
      <c r="AF9" s="25" t="s">
        <v>78</v>
      </c>
      <c r="AG9" s="24">
        <v>2948278</v>
      </c>
      <c r="AH9" s="26" t="s">
        <v>78</v>
      </c>
      <c r="AI9" s="27">
        <v>43285</v>
      </c>
      <c r="AJ9" s="19"/>
      <c r="AK9" s="28">
        <v>6.083333333333333</v>
      </c>
      <c r="AL9" s="16" t="s">
        <v>183</v>
      </c>
      <c r="AM9" s="16" t="s">
        <v>94</v>
      </c>
      <c r="AN9" s="16" t="s">
        <v>1363</v>
      </c>
      <c r="AO9" s="30">
        <v>6.9690000000000002E-2</v>
      </c>
      <c r="AP9" s="31" t="s">
        <v>6580</v>
      </c>
      <c r="AQ9" s="31" t="s">
        <v>6580</v>
      </c>
      <c r="AR9" s="16" t="s">
        <v>107</v>
      </c>
      <c r="AS9" s="16"/>
      <c r="AT9" s="33"/>
      <c r="AU9" s="16"/>
      <c r="AV9" s="16" t="s">
        <v>6581</v>
      </c>
      <c r="AW9" s="16">
        <v>3124681801</v>
      </c>
      <c r="AX9" s="16" t="s">
        <v>78</v>
      </c>
      <c r="AY9" s="16" t="s">
        <v>8307</v>
      </c>
      <c r="AZ9" s="16" t="s">
        <v>87</v>
      </c>
      <c r="BA9" s="16" t="s">
        <v>87</v>
      </c>
      <c r="BB9" s="16"/>
      <c r="BC9" s="18" t="s">
        <v>87</v>
      </c>
      <c r="BD9" s="16"/>
      <c r="BE9" s="16" t="s">
        <v>87</v>
      </c>
      <c r="BF9" s="31"/>
      <c r="BG9" s="16"/>
      <c r="BH9" s="19"/>
      <c r="BI9" s="16"/>
      <c r="BJ9" s="16"/>
      <c r="BK9" s="34"/>
    </row>
    <row r="10" spans="1:63">
      <c r="A10" s="15">
        <v>1536</v>
      </c>
      <c r="B10" s="16">
        <v>301</v>
      </c>
      <c r="C10" s="17" t="s">
        <v>64</v>
      </c>
      <c r="D10" s="18">
        <v>1117542181</v>
      </c>
      <c r="E10" s="18">
        <f>VLOOKUP(D10,[2]Hoja1!$A$3:$B$16,1,0)</f>
        <v>1117542181</v>
      </c>
      <c r="F10" s="17" t="s">
        <v>6707</v>
      </c>
      <c r="G10" s="16"/>
      <c r="H10" s="19">
        <v>28918</v>
      </c>
      <c r="I10" s="16">
        <v>45</v>
      </c>
      <c r="J10" s="17" t="s">
        <v>67</v>
      </c>
      <c r="K10" s="16">
        <v>4070</v>
      </c>
      <c r="L10" s="16" t="s">
        <v>3596</v>
      </c>
      <c r="M10" s="16" t="s">
        <v>3597</v>
      </c>
      <c r="N10" s="35" t="s">
        <v>3598</v>
      </c>
      <c r="O10" s="16" t="s">
        <v>71</v>
      </c>
      <c r="P10" s="16" t="s">
        <v>131</v>
      </c>
      <c r="Q10" s="38" t="s">
        <v>1309</v>
      </c>
      <c r="R10" s="22"/>
      <c r="S10" s="22">
        <v>1536</v>
      </c>
      <c r="T10" s="22" t="s">
        <v>3597</v>
      </c>
      <c r="U10" s="37" t="s">
        <v>3598</v>
      </c>
      <c r="V10" s="16">
        <v>1000</v>
      </c>
      <c r="W10" s="16" t="s">
        <v>74</v>
      </c>
      <c r="X10" s="16" t="s">
        <v>3599</v>
      </c>
      <c r="Y10" s="16" t="s">
        <v>3600</v>
      </c>
      <c r="Z10" s="16" t="s">
        <v>671</v>
      </c>
      <c r="AA10" s="16" t="s">
        <v>6708</v>
      </c>
      <c r="AB10" s="16" t="s">
        <v>3817</v>
      </c>
      <c r="AC10" s="16"/>
      <c r="AD10" s="16" t="s">
        <v>3601</v>
      </c>
      <c r="AE10" s="24">
        <v>2948278</v>
      </c>
      <c r="AF10" s="25" t="s">
        <v>78</v>
      </c>
      <c r="AG10" s="24">
        <v>2948278</v>
      </c>
      <c r="AH10" s="26" t="s">
        <v>78</v>
      </c>
      <c r="AI10" s="27">
        <v>43059</v>
      </c>
      <c r="AJ10" s="19"/>
      <c r="AK10" s="28">
        <v>6.75</v>
      </c>
      <c r="AL10" s="16" t="s">
        <v>183</v>
      </c>
      <c r="AM10" s="16" t="s">
        <v>121</v>
      </c>
      <c r="AN10" s="16" t="s">
        <v>3818</v>
      </c>
      <c r="AO10" s="30">
        <v>6.9690000000000002E-2</v>
      </c>
      <c r="AP10" s="31" t="s">
        <v>6709</v>
      </c>
      <c r="AQ10" s="31" t="s">
        <v>6709</v>
      </c>
      <c r="AR10" s="16" t="s">
        <v>107</v>
      </c>
      <c r="AS10" s="16"/>
      <c r="AT10" s="33"/>
      <c r="AU10" s="16"/>
      <c r="AV10" s="16" t="s">
        <v>6710</v>
      </c>
      <c r="AW10" s="16" t="s">
        <v>6711</v>
      </c>
      <c r="AX10" s="16" t="s">
        <v>78</v>
      </c>
      <c r="AY10" s="16" t="s">
        <v>8307</v>
      </c>
      <c r="AZ10" s="16" t="s">
        <v>87</v>
      </c>
      <c r="BA10" s="16" t="s">
        <v>87</v>
      </c>
      <c r="BB10" s="16"/>
      <c r="BC10" s="18" t="s">
        <v>87</v>
      </c>
      <c r="BD10" s="16"/>
      <c r="BE10" s="16" t="s">
        <v>87</v>
      </c>
      <c r="BF10" s="31"/>
      <c r="BG10" s="16"/>
      <c r="BH10" s="19"/>
      <c r="BI10" s="16"/>
      <c r="BJ10" s="16"/>
      <c r="BK10" s="34"/>
    </row>
    <row r="11" spans="1:63">
      <c r="A11" s="15">
        <v>1598</v>
      </c>
      <c r="B11" s="16">
        <v>301</v>
      </c>
      <c r="C11" s="17" t="s">
        <v>64</v>
      </c>
      <c r="D11" s="18">
        <v>1124372198</v>
      </c>
      <c r="E11" s="18">
        <f>VLOOKUP(D11,[2]Hoja1!$A$3:$B$16,1,0)</f>
        <v>1124372198</v>
      </c>
      <c r="F11" s="17" t="s">
        <v>6952</v>
      </c>
      <c r="G11" s="16"/>
      <c r="H11" s="19">
        <v>32258</v>
      </c>
      <c r="I11" s="16">
        <v>36</v>
      </c>
      <c r="J11" s="17" t="s">
        <v>67</v>
      </c>
      <c r="K11" s="16">
        <v>4070</v>
      </c>
      <c r="L11" s="16" t="s">
        <v>3596</v>
      </c>
      <c r="M11" s="16" t="s">
        <v>3597</v>
      </c>
      <c r="N11" s="35" t="s">
        <v>3598</v>
      </c>
      <c r="O11" s="16" t="s">
        <v>71</v>
      </c>
      <c r="P11" s="16" t="s">
        <v>131</v>
      </c>
      <c r="Q11" s="38" t="s">
        <v>1309</v>
      </c>
      <c r="R11" s="22"/>
      <c r="S11" s="22">
        <v>1598</v>
      </c>
      <c r="T11" s="22" t="s">
        <v>3597</v>
      </c>
      <c r="U11" s="37" t="s">
        <v>3598</v>
      </c>
      <c r="V11" s="16">
        <v>1000</v>
      </c>
      <c r="W11" s="16" t="s">
        <v>74</v>
      </c>
      <c r="X11" s="16" t="s">
        <v>3599</v>
      </c>
      <c r="Y11" s="16" t="s">
        <v>3600</v>
      </c>
      <c r="Z11" s="16" t="s">
        <v>190</v>
      </c>
      <c r="AA11" s="16" t="s">
        <v>3842</v>
      </c>
      <c r="AB11" s="16" t="s">
        <v>192</v>
      </c>
      <c r="AC11" s="16" t="s">
        <v>6953</v>
      </c>
      <c r="AD11" s="16" t="s">
        <v>1324</v>
      </c>
      <c r="AE11" s="24">
        <v>2948278</v>
      </c>
      <c r="AF11" s="25" t="s">
        <v>78</v>
      </c>
      <c r="AG11" s="24">
        <v>2948278</v>
      </c>
      <c r="AH11" s="26" t="s">
        <v>78</v>
      </c>
      <c r="AI11" s="27">
        <v>43097</v>
      </c>
      <c r="AJ11" s="19"/>
      <c r="AK11" s="28">
        <v>6.666666666666667</v>
      </c>
      <c r="AL11" s="16" t="s">
        <v>183</v>
      </c>
      <c r="AM11" s="16" t="s">
        <v>121</v>
      </c>
      <c r="AN11" s="16" t="s">
        <v>195</v>
      </c>
      <c r="AO11" s="30">
        <v>6.9690000000000002E-2</v>
      </c>
      <c r="AP11" s="31" t="s">
        <v>6954</v>
      </c>
      <c r="AQ11" s="31" t="s">
        <v>6954</v>
      </c>
      <c r="AR11" s="16" t="s">
        <v>107</v>
      </c>
      <c r="AS11" s="16"/>
      <c r="AT11" s="33"/>
      <c r="AU11" s="16"/>
      <c r="AV11" s="16" t="s">
        <v>6955</v>
      </c>
      <c r="AW11" s="16">
        <v>3127092025</v>
      </c>
      <c r="AX11" s="16" t="s">
        <v>78</v>
      </c>
      <c r="AY11" s="16" t="s">
        <v>8307</v>
      </c>
      <c r="AZ11" s="16" t="s">
        <v>87</v>
      </c>
      <c r="BA11" s="16" t="s">
        <v>87</v>
      </c>
      <c r="BB11" s="16"/>
      <c r="BC11" s="18" t="s">
        <v>87</v>
      </c>
      <c r="BD11" s="16"/>
      <c r="BE11" s="16" t="s">
        <v>87</v>
      </c>
      <c r="BF11" s="31"/>
      <c r="BG11" s="16"/>
      <c r="BH11" s="19"/>
      <c r="BI11" s="16"/>
      <c r="BJ11" s="16"/>
      <c r="BK11" s="34"/>
    </row>
    <row r="12" spans="1:63">
      <c r="A12" s="15">
        <v>1620</v>
      </c>
      <c r="B12" s="16">
        <v>301</v>
      </c>
      <c r="C12" s="17" t="s">
        <v>64</v>
      </c>
      <c r="D12" s="18">
        <v>1133939255</v>
      </c>
      <c r="E12" s="18">
        <f>VLOOKUP(D12,[2]Hoja1!$A$3:$B$16,1,0)</f>
        <v>1133939255</v>
      </c>
      <c r="F12" s="17" t="s">
        <v>7040</v>
      </c>
      <c r="G12" s="16"/>
      <c r="H12" s="19">
        <v>32322</v>
      </c>
      <c r="I12" s="16">
        <v>36</v>
      </c>
      <c r="J12" s="17" t="s">
        <v>67</v>
      </c>
      <c r="K12" s="16">
        <v>4070</v>
      </c>
      <c r="L12" s="16" t="s">
        <v>3596</v>
      </c>
      <c r="M12" s="16" t="s">
        <v>3597</v>
      </c>
      <c r="N12" s="35" t="s">
        <v>3598</v>
      </c>
      <c r="O12" s="16" t="s">
        <v>71</v>
      </c>
      <c r="P12" s="16" t="s">
        <v>131</v>
      </c>
      <c r="Q12" s="38" t="s">
        <v>1309</v>
      </c>
      <c r="R12" s="22"/>
      <c r="S12" s="22">
        <v>1620</v>
      </c>
      <c r="T12" s="22" t="s">
        <v>3597</v>
      </c>
      <c r="U12" s="37" t="s">
        <v>3598</v>
      </c>
      <c r="V12" s="16">
        <v>1000</v>
      </c>
      <c r="W12" s="16" t="s">
        <v>74</v>
      </c>
      <c r="X12" s="16" t="s">
        <v>3599</v>
      </c>
      <c r="Y12" s="16" t="s">
        <v>3600</v>
      </c>
      <c r="Z12" s="16" t="s">
        <v>671</v>
      </c>
      <c r="AA12" s="16" t="s">
        <v>3816</v>
      </c>
      <c r="AB12" s="16" t="s">
        <v>3817</v>
      </c>
      <c r="AC12" s="16"/>
      <c r="AD12" s="16" t="s">
        <v>3601</v>
      </c>
      <c r="AE12" s="24">
        <v>2948278</v>
      </c>
      <c r="AF12" s="25" t="s">
        <v>78</v>
      </c>
      <c r="AG12" s="24">
        <v>2948278</v>
      </c>
      <c r="AH12" s="26" t="s">
        <v>78</v>
      </c>
      <c r="AI12" s="27">
        <v>43299</v>
      </c>
      <c r="AJ12" s="19"/>
      <c r="AK12" s="28">
        <v>6.083333333333333</v>
      </c>
      <c r="AL12" s="16" t="s">
        <v>173</v>
      </c>
      <c r="AM12" s="16" t="s">
        <v>121</v>
      </c>
      <c r="AN12" s="16" t="s">
        <v>3818</v>
      </c>
      <c r="AO12" s="30">
        <v>6.9690000000000002E-2</v>
      </c>
      <c r="AP12" s="31" t="s">
        <v>7041</v>
      </c>
      <c r="AQ12" s="31" t="s">
        <v>7041</v>
      </c>
      <c r="AR12" s="16" t="s">
        <v>107</v>
      </c>
      <c r="AS12" s="16"/>
      <c r="AT12" s="33"/>
      <c r="AU12" s="16"/>
      <c r="AV12" s="16" t="s">
        <v>7042</v>
      </c>
      <c r="AW12" s="16" t="s">
        <v>7043</v>
      </c>
      <c r="AX12" s="16" t="s">
        <v>78</v>
      </c>
      <c r="AY12" s="16" t="s">
        <v>8307</v>
      </c>
      <c r="AZ12" s="16" t="s">
        <v>87</v>
      </c>
      <c r="BA12" s="16" t="s">
        <v>87</v>
      </c>
      <c r="BB12" s="16"/>
      <c r="BC12" s="18" t="s">
        <v>87</v>
      </c>
      <c r="BD12" s="16"/>
      <c r="BE12" s="16" t="s">
        <v>87</v>
      </c>
      <c r="BF12" s="31"/>
      <c r="BG12" s="16"/>
      <c r="BH12" s="19"/>
      <c r="BI12" s="16"/>
      <c r="BJ12" s="16"/>
      <c r="BK12" s="34"/>
    </row>
    <row r="13" spans="1:63">
      <c r="A13" s="15">
        <v>1653</v>
      </c>
      <c r="B13" s="16">
        <v>301</v>
      </c>
      <c r="C13" s="17" t="s">
        <v>64</v>
      </c>
      <c r="D13" s="18">
        <v>1148211569</v>
      </c>
      <c r="E13" s="18">
        <f>VLOOKUP(D13,[2]Hoja1!$A$3:$B$16,1,0)</f>
        <v>1148211569</v>
      </c>
      <c r="F13" s="17" t="s">
        <v>7156</v>
      </c>
      <c r="G13" s="16"/>
      <c r="H13" s="19">
        <v>34957</v>
      </c>
      <c r="I13" s="16">
        <v>28</v>
      </c>
      <c r="J13" s="17" t="s">
        <v>67</v>
      </c>
      <c r="K13" s="16">
        <v>4070</v>
      </c>
      <c r="L13" s="16" t="s">
        <v>3596</v>
      </c>
      <c r="M13" s="16" t="s">
        <v>3597</v>
      </c>
      <c r="N13" s="35" t="s">
        <v>3598</v>
      </c>
      <c r="O13" s="16" t="s">
        <v>71</v>
      </c>
      <c r="P13" s="16" t="s">
        <v>131</v>
      </c>
      <c r="Q13" s="38" t="s">
        <v>1309</v>
      </c>
      <c r="R13" s="22"/>
      <c r="S13" s="22">
        <v>1653</v>
      </c>
      <c r="T13" s="22" t="s">
        <v>3597</v>
      </c>
      <c r="U13" s="37" t="s">
        <v>3598</v>
      </c>
      <c r="V13" s="16">
        <v>1000</v>
      </c>
      <c r="W13" s="16" t="s">
        <v>74</v>
      </c>
      <c r="X13" s="16" t="s">
        <v>3599</v>
      </c>
      <c r="Y13" s="16" t="s">
        <v>3600</v>
      </c>
      <c r="Z13" s="16" t="s">
        <v>1359</v>
      </c>
      <c r="AA13" s="16" t="s">
        <v>3752</v>
      </c>
      <c r="AB13" s="16" t="s">
        <v>1361</v>
      </c>
      <c r="AC13" s="16"/>
      <c r="AD13" s="16" t="s">
        <v>3601</v>
      </c>
      <c r="AE13" s="24">
        <v>2948278</v>
      </c>
      <c r="AF13" s="25" t="s">
        <v>78</v>
      </c>
      <c r="AG13" s="24">
        <v>2948278</v>
      </c>
      <c r="AH13" s="26" t="s">
        <v>78</v>
      </c>
      <c r="AI13" s="27">
        <v>43059</v>
      </c>
      <c r="AJ13" s="19"/>
      <c r="AK13" s="28">
        <v>6.75</v>
      </c>
      <c r="AL13" s="16" t="s">
        <v>183</v>
      </c>
      <c r="AM13" s="16" t="s">
        <v>94</v>
      </c>
      <c r="AN13" s="16" t="s">
        <v>1363</v>
      </c>
      <c r="AO13" s="30">
        <v>6.9690000000000002E-2</v>
      </c>
      <c r="AP13" s="31" t="s">
        <v>7157</v>
      </c>
      <c r="AQ13" s="31" t="s">
        <v>7157</v>
      </c>
      <c r="AR13" s="16" t="s">
        <v>107</v>
      </c>
      <c r="AS13" s="16"/>
      <c r="AT13" s="33"/>
      <c r="AU13" s="16"/>
      <c r="AV13" s="16" t="s">
        <v>7158</v>
      </c>
      <c r="AW13" s="16">
        <v>3227155910</v>
      </c>
      <c r="AX13" s="16" t="s">
        <v>78</v>
      </c>
      <c r="AY13" s="16" t="s">
        <v>8307</v>
      </c>
      <c r="AZ13" s="16" t="s">
        <v>87</v>
      </c>
      <c r="BA13" s="16" t="s">
        <v>87</v>
      </c>
      <c r="BB13" s="16"/>
      <c r="BC13" s="18" t="s">
        <v>87</v>
      </c>
      <c r="BD13" s="16"/>
      <c r="BE13" s="16" t="s">
        <v>87</v>
      </c>
      <c r="BF13" s="31"/>
      <c r="BG13" s="16"/>
      <c r="BH13" s="19"/>
      <c r="BI13" s="16"/>
      <c r="BJ13" s="16"/>
      <c r="BK13" s="34"/>
    </row>
    <row r="14" spans="1:63">
      <c r="A14" s="15">
        <v>1970</v>
      </c>
      <c r="B14" s="16">
        <v>301</v>
      </c>
      <c r="C14" s="17" t="s">
        <v>112</v>
      </c>
      <c r="D14" s="18">
        <v>43208812</v>
      </c>
      <c r="E14" s="18">
        <f>VLOOKUP(D14,[2]Hoja1!$A$3:$B$16,1,0)</f>
        <v>43208812</v>
      </c>
      <c r="F14" s="17" t="s">
        <v>8333</v>
      </c>
      <c r="G14" s="16" t="s">
        <v>229</v>
      </c>
      <c r="H14" s="95">
        <v>29400</v>
      </c>
      <c r="I14" s="16">
        <v>44</v>
      </c>
      <c r="J14" s="17" t="s">
        <v>67</v>
      </c>
      <c r="K14" s="16">
        <v>2044</v>
      </c>
      <c r="L14" s="16">
        <v>11</v>
      </c>
      <c r="M14" s="16" t="s">
        <v>139</v>
      </c>
      <c r="N14" s="35" t="s">
        <v>140</v>
      </c>
      <c r="O14" s="16" t="s">
        <v>71</v>
      </c>
      <c r="P14" s="16" t="s">
        <v>142</v>
      </c>
      <c r="Q14" s="38" t="s">
        <v>1309</v>
      </c>
      <c r="R14" s="22"/>
      <c r="S14" s="22">
        <v>1970</v>
      </c>
      <c r="T14" s="22" t="s">
        <v>139</v>
      </c>
      <c r="U14" s="37" t="s">
        <v>140</v>
      </c>
      <c r="V14" s="16">
        <v>1000</v>
      </c>
      <c r="W14" s="16" t="s">
        <v>74</v>
      </c>
      <c r="X14" s="16" t="s">
        <v>3599</v>
      </c>
      <c r="Y14" s="16" t="s">
        <v>2911</v>
      </c>
      <c r="Z14" s="16" t="s">
        <v>339</v>
      </c>
      <c r="AA14" s="16" t="s">
        <v>340</v>
      </c>
      <c r="AB14" s="16" t="s">
        <v>341</v>
      </c>
      <c r="AC14" s="39"/>
      <c r="AD14" s="16" t="s">
        <v>1324</v>
      </c>
      <c r="AE14" s="24">
        <v>4492340</v>
      </c>
      <c r="AF14" s="25" t="s">
        <v>78</v>
      </c>
      <c r="AG14" s="93">
        <v>4492340</v>
      </c>
      <c r="AH14" s="26" t="s">
        <v>78</v>
      </c>
      <c r="AI14" s="96">
        <v>43069</v>
      </c>
      <c r="AJ14" s="95"/>
      <c r="AK14" s="28">
        <v>6.75</v>
      </c>
      <c r="AL14" s="39" t="s">
        <v>269</v>
      </c>
      <c r="AM14" s="39" t="s">
        <v>94</v>
      </c>
      <c r="AN14" s="36" t="s">
        <v>343</v>
      </c>
      <c r="AO14" s="30">
        <v>6.9690000000000002E-2</v>
      </c>
      <c r="AP14" s="31" t="s">
        <v>8334</v>
      </c>
      <c r="AQ14" s="16" t="s">
        <v>8334</v>
      </c>
      <c r="AR14" s="39" t="s">
        <v>107</v>
      </c>
      <c r="AS14" s="39"/>
      <c r="AT14" s="97" t="s">
        <v>198</v>
      </c>
      <c r="AU14" s="39" t="s">
        <v>8335</v>
      </c>
      <c r="AV14" s="39" t="s">
        <v>8336</v>
      </c>
      <c r="AW14" s="16">
        <v>3007139829</v>
      </c>
      <c r="AX14" s="16" t="s">
        <v>78</v>
      </c>
      <c r="AY14" s="16" t="s">
        <v>8307</v>
      </c>
      <c r="AZ14" s="16" t="s">
        <v>87</v>
      </c>
      <c r="BA14" s="16" t="s">
        <v>87</v>
      </c>
      <c r="BB14" s="16"/>
      <c r="BC14" s="18" t="s">
        <v>87</v>
      </c>
      <c r="BD14" s="16"/>
      <c r="BE14" s="16" t="s">
        <v>154</v>
      </c>
      <c r="BF14" s="31"/>
      <c r="BG14" s="16"/>
      <c r="BH14" s="19"/>
      <c r="BI14" s="16"/>
      <c r="BJ14" s="16"/>
      <c r="BK14" s="34"/>
    </row>
    <row r="15" spans="1:63">
      <c r="A15" s="15">
        <v>2017</v>
      </c>
      <c r="B15" s="16">
        <v>301</v>
      </c>
      <c r="C15" s="17" t="s">
        <v>112</v>
      </c>
      <c r="D15" s="18">
        <v>1045673671</v>
      </c>
      <c r="E15" s="18">
        <f>VLOOKUP(D15,[2]Hoja1!$A$3:$B$16,1,0)</f>
        <v>1045673671</v>
      </c>
      <c r="F15" s="17" t="s">
        <v>8502</v>
      </c>
      <c r="G15" s="16"/>
      <c r="H15" s="19" t="s">
        <v>8503</v>
      </c>
      <c r="I15" s="16">
        <v>36</v>
      </c>
      <c r="J15" s="17" t="s">
        <v>67</v>
      </c>
      <c r="K15" s="16">
        <v>4044</v>
      </c>
      <c r="L15" s="16">
        <v>11</v>
      </c>
      <c r="M15" s="16" t="s">
        <v>916</v>
      </c>
      <c r="N15" s="35" t="s">
        <v>917</v>
      </c>
      <c r="O15" s="16" t="s">
        <v>71</v>
      </c>
      <c r="P15" s="16" t="s">
        <v>131</v>
      </c>
      <c r="Q15" s="38" t="s">
        <v>1309</v>
      </c>
      <c r="R15" s="22"/>
      <c r="S15" s="22">
        <v>2017</v>
      </c>
      <c r="T15" s="22" t="s">
        <v>916</v>
      </c>
      <c r="U15" s="37" t="s">
        <v>917</v>
      </c>
      <c r="V15" s="16">
        <v>1000</v>
      </c>
      <c r="W15" s="16" t="s">
        <v>74</v>
      </c>
      <c r="X15" s="16" t="s">
        <v>3599</v>
      </c>
      <c r="Y15" s="16" t="s">
        <v>8249</v>
      </c>
      <c r="Z15" s="16" t="s">
        <v>76</v>
      </c>
      <c r="AA15" s="16" t="s">
        <v>76</v>
      </c>
      <c r="AB15" s="16" t="s">
        <v>76</v>
      </c>
      <c r="AC15" s="16"/>
      <c r="AD15" s="16" t="s">
        <v>1324</v>
      </c>
      <c r="AE15" s="24">
        <v>1909076</v>
      </c>
      <c r="AF15" s="25" t="s">
        <v>78</v>
      </c>
      <c r="AG15" s="93">
        <v>1909076</v>
      </c>
      <c r="AH15" s="26" t="s">
        <v>78</v>
      </c>
      <c r="AI15" s="27">
        <v>43031</v>
      </c>
      <c r="AJ15" s="19"/>
      <c r="AK15" s="28">
        <v>6.833333333333333</v>
      </c>
      <c r="AL15" s="16" t="s">
        <v>269</v>
      </c>
      <c r="AM15" s="16" t="s">
        <v>240</v>
      </c>
      <c r="AN15" s="36" t="s">
        <v>82</v>
      </c>
      <c r="AO15" s="30">
        <v>6.9690000000000002E-2</v>
      </c>
      <c r="AP15" s="31" t="s">
        <v>8504</v>
      </c>
      <c r="AQ15" s="16" t="s">
        <v>8504</v>
      </c>
      <c r="AR15" s="16" t="s">
        <v>107</v>
      </c>
      <c r="AS15" s="16"/>
      <c r="AT15" s="33"/>
      <c r="AU15" s="16"/>
      <c r="AV15" s="16" t="s">
        <v>8505</v>
      </c>
      <c r="AW15" s="16">
        <v>3233658206</v>
      </c>
      <c r="AX15" s="16" t="s">
        <v>78</v>
      </c>
      <c r="AY15" s="16" t="s">
        <v>8307</v>
      </c>
      <c r="AZ15" s="16" t="s">
        <v>87</v>
      </c>
      <c r="BA15" s="16" t="s">
        <v>87</v>
      </c>
      <c r="BB15" s="16"/>
      <c r="BC15" s="18" t="s">
        <v>87</v>
      </c>
      <c r="BD15" s="16"/>
      <c r="BE15" s="16" t="s">
        <v>87</v>
      </c>
      <c r="BF15" s="31"/>
      <c r="BG15" s="16"/>
      <c r="BH15" s="19"/>
      <c r="BI15" s="16"/>
      <c r="BJ15" s="16"/>
      <c r="BK15" s="34"/>
    </row>
  </sheetData>
  <conditionalFormatting sqref="AW2:AW4 AW9:AW13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67D57-9CCB-4C4A-A407-822001039AF6}">
  <sheetPr filterMode="1"/>
  <dimension ref="A1:BK960"/>
  <sheetViews>
    <sheetView workbookViewId="0">
      <selection activeCell="D1" sqref="D1"/>
    </sheetView>
  </sheetViews>
  <sheetFormatPr defaultColWidth="11.42578125" defaultRowHeight="11.25"/>
  <cols>
    <col min="1" max="1" width="4.140625" style="1" bestFit="1" customWidth="1"/>
    <col min="2" max="2" width="15.42578125" style="1" customWidth="1"/>
    <col min="3" max="3" width="10.85546875" style="1" customWidth="1"/>
    <col min="4" max="4" width="50.28515625" style="1" customWidth="1"/>
    <col min="5" max="5" width="6.85546875" style="1" customWidth="1"/>
    <col min="6" max="6" width="6" style="1" customWidth="1"/>
    <col min="7" max="7" width="10.28515625" style="1" customWidth="1"/>
    <col min="8" max="8" width="46.42578125" style="1" customWidth="1"/>
    <col min="9" max="9" width="14.140625" style="1" customWidth="1"/>
    <col min="10" max="10" width="11.28515625" style="1" customWidth="1"/>
    <col min="11" max="11" width="38.85546875" style="1" customWidth="1"/>
    <col min="12" max="13" width="87" style="1" customWidth="1"/>
    <col min="14" max="14" width="19.28515625" style="1" customWidth="1"/>
    <col min="15" max="15" width="30.140625" style="1" customWidth="1"/>
    <col min="16" max="16" width="8.7109375" style="1" customWidth="1"/>
    <col min="17" max="17" width="13" style="1" customWidth="1"/>
    <col min="18" max="19" width="14.42578125" style="1" customWidth="1"/>
    <col min="20" max="21" width="10.28515625" style="1" customWidth="1"/>
    <col min="22" max="22" width="37.7109375" style="1" customWidth="1"/>
    <col min="23" max="23" width="28.140625" style="1" customWidth="1"/>
    <col min="24" max="24" width="10.28515625" style="1" customWidth="1"/>
    <col min="25" max="25" width="11.5703125" style="1" customWidth="1"/>
    <col min="26" max="26" width="35.28515625" style="1" customWidth="1"/>
    <col min="27" max="27" width="32.7109375" style="1" customWidth="1"/>
    <col min="28" max="28" width="41.140625" style="1" customWidth="1"/>
    <col min="29" max="29" width="39.85546875" style="1" customWidth="1"/>
    <col min="30" max="30" width="7" style="1" customWidth="1"/>
    <col min="31" max="31" width="27.28515625" style="1" bestFit="1" customWidth="1"/>
    <col min="32" max="32" width="28.7109375" style="1" bestFit="1" customWidth="1"/>
    <col min="33" max="33" width="24.85546875" style="1" bestFit="1" customWidth="1"/>
    <col min="34" max="34" width="58.140625" style="1" customWidth="1"/>
    <col min="35" max="35" width="25.85546875" style="1" bestFit="1" customWidth="1"/>
    <col min="36" max="36" width="33" style="1" bestFit="1" customWidth="1"/>
    <col min="37" max="37" width="18.28515625" style="1" bestFit="1" customWidth="1"/>
    <col min="38" max="38" width="28.7109375" style="1" bestFit="1" customWidth="1"/>
    <col min="39" max="39" width="81.85546875" style="1" bestFit="1" customWidth="1"/>
    <col min="40" max="40" width="38.85546875" style="1" bestFit="1" customWidth="1"/>
    <col min="41" max="16384" width="11.42578125" style="1"/>
  </cols>
  <sheetData>
    <row r="1" spans="1:40" s="123" customFormat="1" ht="34.5" customHeight="1">
      <c r="A1" s="120" t="s">
        <v>5171</v>
      </c>
      <c r="B1" s="120" t="s">
        <v>1</v>
      </c>
      <c r="C1" s="121" t="s">
        <v>8738</v>
      </c>
      <c r="D1" s="121" t="s">
        <v>6</v>
      </c>
      <c r="E1" s="121" t="s">
        <v>8744</v>
      </c>
      <c r="F1" s="121" t="s">
        <v>12</v>
      </c>
      <c r="G1" s="121" t="s">
        <v>8745</v>
      </c>
      <c r="H1" s="121" t="s">
        <v>8746</v>
      </c>
      <c r="I1" s="121" t="s">
        <v>16</v>
      </c>
      <c r="J1" s="121" t="s">
        <v>8747</v>
      </c>
      <c r="K1" s="121" t="s">
        <v>8748</v>
      </c>
      <c r="L1" s="121" t="s">
        <v>8740</v>
      </c>
      <c r="M1" s="121" t="s">
        <v>8749</v>
      </c>
      <c r="N1" s="121" t="s">
        <v>26</v>
      </c>
      <c r="O1" s="121" t="s">
        <v>27</v>
      </c>
      <c r="P1" s="121" t="s">
        <v>8750</v>
      </c>
      <c r="Q1" s="121" t="s">
        <v>8751</v>
      </c>
      <c r="R1" s="121" t="s">
        <v>8752</v>
      </c>
      <c r="S1" s="121" t="s">
        <v>8753</v>
      </c>
      <c r="T1" s="121" t="s">
        <v>34</v>
      </c>
      <c r="U1" s="121" t="s">
        <v>8754</v>
      </c>
      <c r="V1" s="121" t="s">
        <v>8755</v>
      </c>
      <c r="W1" s="121" t="s">
        <v>15</v>
      </c>
      <c r="X1" s="121" t="s">
        <v>8756</v>
      </c>
      <c r="Y1" s="121" t="s">
        <v>60</v>
      </c>
      <c r="Z1" s="121" t="s">
        <v>8757</v>
      </c>
      <c r="AA1" s="121" t="s">
        <v>38</v>
      </c>
      <c r="AB1" s="121" t="s">
        <v>39</v>
      </c>
      <c r="AC1" s="121" t="s">
        <v>8758</v>
      </c>
      <c r="AD1" s="121" t="s">
        <v>8759</v>
      </c>
      <c r="AE1" s="121" t="s">
        <v>8760</v>
      </c>
      <c r="AF1" s="121"/>
      <c r="AG1" s="121" t="s">
        <v>8761</v>
      </c>
      <c r="AH1" s="122" t="s">
        <v>8762</v>
      </c>
      <c r="AI1" s="33"/>
      <c r="AJ1" s="33"/>
      <c r="AK1" s="33"/>
      <c r="AL1" s="33"/>
      <c r="AM1" s="33"/>
      <c r="AN1" s="33"/>
    </row>
    <row r="2" spans="1:40" ht="15" hidden="1" customHeight="1">
      <c r="A2" s="59">
        <v>1</v>
      </c>
      <c r="B2" s="59"/>
      <c r="C2" s="59">
        <v>3170411</v>
      </c>
      <c r="D2" s="17" t="s">
        <v>8763</v>
      </c>
      <c r="E2" s="16">
        <v>3137</v>
      </c>
      <c r="F2" s="35">
        <v>13</v>
      </c>
      <c r="G2" s="16" t="s">
        <v>525</v>
      </c>
      <c r="H2" s="16" t="s">
        <v>456</v>
      </c>
      <c r="I2" s="35" t="s">
        <v>117</v>
      </c>
      <c r="J2" s="16">
        <v>3000</v>
      </c>
      <c r="K2" s="16" t="s">
        <v>170</v>
      </c>
      <c r="L2" s="22" t="s">
        <v>8764</v>
      </c>
      <c r="M2" s="22" t="s">
        <v>8764</v>
      </c>
      <c r="N2" s="16" t="s">
        <v>8765</v>
      </c>
      <c r="O2" s="16"/>
      <c r="P2" s="16"/>
      <c r="Q2" s="124">
        <v>1494296</v>
      </c>
      <c r="R2" s="124">
        <v>425825</v>
      </c>
      <c r="S2" s="124">
        <v>1920121</v>
      </c>
      <c r="T2" s="19">
        <v>33647</v>
      </c>
      <c r="U2" s="19"/>
      <c r="V2" s="19"/>
      <c r="W2" s="16" t="s">
        <v>249</v>
      </c>
      <c r="X2" s="28" t="str">
        <f t="shared" ref="X2:X65" ca="1" si="0">IFERROR(IF(U2=0," ",DATEDIF(U2,TODAY(),"M"))/12," ")</f>
        <v xml:space="preserve"> </v>
      </c>
      <c r="Y2" s="19">
        <v>41009</v>
      </c>
      <c r="Z2" s="19"/>
      <c r="AA2" s="16"/>
      <c r="AB2" s="16"/>
      <c r="AC2" s="16"/>
      <c r="AD2" s="30"/>
      <c r="AE2" s="17"/>
      <c r="AF2" s="17"/>
      <c r="AG2" s="17"/>
      <c r="AH2" s="125"/>
      <c r="AI2" s="16"/>
      <c r="AJ2" s="16"/>
      <c r="AK2" s="16"/>
      <c r="AL2" s="16"/>
      <c r="AM2" s="16"/>
      <c r="AN2" s="16"/>
    </row>
    <row r="3" spans="1:40" ht="15" hidden="1" customHeight="1">
      <c r="A3" s="59">
        <v>2</v>
      </c>
      <c r="B3" s="59"/>
      <c r="C3" s="59">
        <v>3010121</v>
      </c>
      <c r="D3" s="17" t="s">
        <v>8766</v>
      </c>
      <c r="E3" s="16">
        <v>4103</v>
      </c>
      <c r="F3" s="35">
        <v>16</v>
      </c>
      <c r="G3" s="16" t="s">
        <v>2683</v>
      </c>
      <c r="H3" s="16" t="s">
        <v>2606</v>
      </c>
      <c r="I3" s="35" t="s">
        <v>131</v>
      </c>
      <c r="J3" s="16">
        <v>3000</v>
      </c>
      <c r="K3" s="16" t="s">
        <v>170</v>
      </c>
      <c r="L3" s="22" t="s">
        <v>8764</v>
      </c>
      <c r="M3" s="22" t="s">
        <v>8764</v>
      </c>
      <c r="N3" s="16" t="s">
        <v>8765</v>
      </c>
      <c r="O3" s="16"/>
      <c r="P3" s="16"/>
      <c r="Q3" s="124">
        <v>1197798</v>
      </c>
      <c r="R3" s="124">
        <v>379731</v>
      </c>
      <c r="S3" s="124">
        <v>1577529</v>
      </c>
      <c r="T3" s="19">
        <v>36306</v>
      </c>
      <c r="U3" s="19">
        <v>40909</v>
      </c>
      <c r="V3" s="19"/>
      <c r="W3" s="16" t="s">
        <v>8767</v>
      </c>
      <c r="X3" s="28">
        <f t="shared" ca="1" si="0"/>
        <v>13.25</v>
      </c>
      <c r="Y3" s="19">
        <v>41016</v>
      </c>
      <c r="Z3" s="19"/>
      <c r="AA3" s="16"/>
      <c r="AB3" s="16"/>
      <c r="AC3" s="16"/>
      <c r="AD3" s="30"/>
      <c r="AE3" s="17"/>
      <c r="AF3" s="17"/>
      <c r="AG3" s="17"/>
      <c r="AH3" s="125"/>
      <c r="AI3" s="16"/>
      <c r="AJ3" s="16"/>
      <c r="AK3" s="16"/>
      <c r="AL3" s="16"/>
      <c r="AM3" s="16"/>
      <c r="AN3" s="16"/>
    </row>
    <row r="4" spans="1:40" ht="15" hidden="1" customHeight="1">
      <c r="A4" s="59">
        <v>3</v>
      </c>
      <c r="B4" s="59"/>
      <c r="C4" s="59">
        <v>79456499</v>
      </c>
      <c r="D4" s="17" t="s">
        <v>8768</v>
      </c>
      <c r="E4" s="16">
        <v>4071</v>
      </c>
      <c r="F4" s="35">
        <v>16</v>
      </c>
      <c r="G4" s="16" t="s">
        <v>1629</v>
      </c>
      <c r="H4" s="16" t="s">
        <v>1567</v>
      </c>
      <c r="I4" s="35" t="s">
        <v>131</v>
      </c>
      <c r="J4" s="16">
        <v>3000</v>
      </c>
      <c r="K4" s="16" t="s">
        <v>170</v>
      </c>
      <c r="L4" s="22" t="s">
        <v>8764</v>
      </c>
      <c r="M4" s="22" t="s">
        <v>8764</v>
      </c>
      <c r="N4" s="16" t="s">
        <v>8765</v>
      </c>
      <c r="O4" s="16"/>
      <c r="P4" s="16"/>
      <c r="Q4" s="124">
        <v>1253616</v>
      </c>
      <c r="R4" s="124">
        <v>336278</v>
      </c>
      <c r="S4" s="124">
        <v>1589894</v>
      </c>
      <c r="T4" s="19">
        <v>36642</v>
      </c>
      <c r="U4" s="19">
        <v>40909</v>
      </c>
      <c r="V4" s="19"/>
      <c r="W4" s="16" t="s">
        <v>8767</v>
      </c>
      <c r="X4" s="28">
        <f t="shared" ca="1" si="0"/>
        <v>13.25</v>
      </c>
      <c r="Y4" s="19">
        <v>41026</v>
      </c>
      <c r="Z4" s="19"/>
      <c r="AA4" s="16"/>
      <c r="AB4" s="16"/>
      <c r="AC4" s="16"/>
      <c r="AD4" s="30"/>
      <c r="AE4" s="17"/>
      <c r="AF4" s="17"/>
      <c r="AG4" s="17"/>
      <c r="AH4" s="125"/>
      <c r="AI4" s="16"/>
      <c r="AJ4" s="16"/>
      <c r="AK4" s="16"/>
      <c r="AL4" s="16"/>
      <c r="AM4" s="16"/>
      <c r="AN4" s="16"/>
    </row>
    <row r="5" spans="1:40" ht="15" hidden="1" customHeight="1">
      <c r="A5" s="59">
        <v>4</v>
      </c>
      <c r="B5" s="59"/>
      <c r="C5" s="59">
        <v>12130770</v>
      </c>
      <c r="D5" s="17" t="s">
        <v>8769</v>
      </c>
      <c r="E5" s="16">
        <v>3137</v>
      </c>
      <c r="F5" s="35">
        <v>15</v>
      </c>
      <c r="G5" s="16" t="s">
        <v>454</v>
      </c>
      <c r="H5" s="16" t="s">
        <v>456</v>
      </c>
      <c r="I5" s="35" t="s">
        <v>117</v>
      </c>
      <c r="J5" s="16">
        <v>3000</v>
      </c>
      <c r="K5" s="16" t="s">
        <v>170</v>
      </c>
      <c r="L5" s="22" t="s">
        <v>8764</v>
      </c>
      <c r="M5" s="22" t="s">
        <v>8764</v>
      </c>
      <c r="N5" s="16" t="s">
        <v>8765</v>
      </c>
      <c r="O5" s="16"/>
      <c r="P5" s="16"/>
      <c r="Q5" s="124">
        <v>1618768</v>
      </c>
      <c r="R5" s="124">
        <v>557649</v>
      </c>
      <c r="S5" s="124">
        <v>2176417</v>
      </c>
      <c r="T5" s="19">
        <v>33647</v>
      </c>
      <c r="U5" s="19"/>
      <c r="V5" s="19"/>
      <c r="W5" s="16" t="s">
        <v>249</v>
      </c>
      <c r="X5" s="28" t="str">
        <f t="shared" ca="1" si="0"/>
        <v xml:space="preserve"> </v>
      </c>
      <c r="Y5" s="19">
        <v>41029</v>
      </c>
      <c r="Z5" s="19"/>
      <c r="AA5" s="16"/>
      <c r="AB5" s="16"/>
      <c r="AC5" s="16"/>
      <c r="AD5" s="30"/>
      <c r="AE5" s="17"/>
      <c r="AF5" s="17"/>
      <c r="AG5" s="17"/>
      <c r="AH5" s="125"/>
      <c r="AI5" s="16"/>
      <c r="AJ5" s="16"/>
      <c r="AK5" s="16"/>
      <c r="AL5" s="16"/>
      <c r="AM5" s="16"/>
      <c r="AN5" s="16"/>
    </row>
    <row r="6" spans="1:40" ht="15" hidden="1" customHeight="1">
      <c r="A6" s="59">
        <v>5</v>
      </c>
      <c r="B6" s="59"/>
      <c r="C6" s="59">
        <v>79143324</v>
      </c>
      <c r="D6" s="17" t="s">
        <v>8770</v>
      </c>
      <c r="E6" s="16">
        <v>2028</v>
      </c>
      <c r="F6" s="16">
        <v>18</v>
      </c>
      <c r="G6" s="16" t="s">
        <v>358</v>
      </c>
      <c r="H6" s="16" t="s">
        <v>284</v>
      </c>
      <c r="I6" s="16" t="s">
        <v>142</v>
      </c>
      <c r="J6" s="16">
        <v>4000</v>
      </c>
      <c r="K6" s="16" t="s">
        <v>259</v>
      </c>
      <c r="L6" s="22" t="s">
        <v>8771</v>
      </c>
      <c r="M6" s="22" t="s">
        <v>8771</v>
      </c>
      <c r="N6" s="16" t="s">
        <v>76</v>
      </c>
      <c r="O6" s="16" t="s">
        <v>8671</v>
      </c>
      <c r="P6" s="16"/>
      <c r="Q6" s="124">
        <v>3837785</v>
      </c>
      <c r="R6" s="16"/>
      <c r="S6" s="124">
        <v>3837785</v>
      </c>
      <c r="T6" s="19"/>
      <c r="U6" s="19">
        <v>40878</v>
      </c>
      <c r="V6" s="19"/>
      <c r="W6" s="16" t="s">
        <v>8767</v>
      </c>
      <c r="X6" s="28">
        <f t="shared" ca="1" si="0"/>
        <v>13.333333333333334</v>
      </c>
      <c r="Y6" s="19">
        <v>41036</v>
      </c>
      <c r="Z6" s="19"/>
      <c r="AA6" s="16" t="s">
        <v>8772</v>
      </c>
      <c r="AB6" s="16" t="s">
        <v>8773</v>
      </c>
      <c r="AC6" s="16" t="s">
        <v>8774</v>
      </c>
      <c r="AD6" s="30">
        <v>6.9599999999999995E-2</v>
      </c>
      <c r="AE6" s="16"/>
      <c r="AF6" s="16"/>
      <c r="AG6" s="17"/>
      <c r="AH6" s="125"/>
      <c r="AI6" s="16"/>
      <c r="AJ6" s="16"/>
      <c r="AK6" s="16"/>
      <c r="AL6" s="16"/>
      <c r="AM6" s="16"/>
      <c r="AN6" s="16"/>
    </row>
    <row r="7" spans="1:40" ht="15" hidden="1" customHeight="1">
      <c r="A7" s="59">
        <v>6</v>
      </c>
      <c r="B7" s="59"/>
      <c r="C7" s="59">
        <v>71694877</v>
      </c>
      <c r="D7" s="17" t="s">
        <v>8775</v>
      </c>
      <c r="E7" s="16">
        <v>4071</v>
      </c>
      <c r="F7" s="35">
        <v>16</v>
      </c>
      <c r="G7" s="16" t="s">
        <v>1629</v>
      </c>
      <c r="H7" s="16" t="s">
        <v>1567</v>
      </c>
      <c r="I7" s="35" t="s">
        <v>131</v>
      </c>
      <c r="J7" s="16">
        <v>3000</v>
      </c>
      <c r="K7" s="16" t="s">
        <v>170</v>
      </c>
      <c r="L7" s="22" t="s">
        <v>8764</v>
      </c>
      <c r="M7" s="22" t="s">
        <v>8764</v>
      </c>
      <c r="N7" s="16" t="s">
        <v>8765</v>
      </c>
      <c r="O7" s="16"/>
      <c r="P7" s="16"/>
      <c r="Q7" s="124">
        <v>1253616</v>
      </c>
      <c r="R7" s="124">
        <v>336278</v>
      </c>
      <c r="S7" s="124">
        <v>1589894</v>
      </c>
      <c r="T7" s="19">
        <v>36804</v>
      </c>
      <c r="U7" s="19">
        <v>40909</v>
      </c>
      <c r="V7" s="19"/>
      <c r="W7" s="16" t="s">
        <v>8767</v>
      </c>
      <c r="X7" s="28">
        <f t="shared" ca="1" si="0"/>
        <v>13.25</v>
      </c>
      <c r="Y7" s="19">
        <v>41058</v>
      </c>
      <c r="Z7" s="19"/>
      <c r="AA7" s="16"/>
      <c r="AB7" s="16"/>
      <c r="AC7" s="16"/>
      <c r="AD7" s="30"/>
      <c r="AE7" s="17"/>
      <c r="AF7" s="17"/>
      <c r="AG7" s="17"/>
      <c r="AH7" s="125"/>
      <c r="AI7" s="16"/>
      <c r="AJ7" s="16"/>
      <c r="AK7" s="16"/>
      <c r="AL7" s="16"/>
      <c r="AM7" s="16"/>
      <c r="AN7" s="16"/>
    </row>
    <row r="8" spans="1:40" ht="15" hidden="1" customHeight="1">
      <c r="A8" s="59">
        <v>7</v>
      </c>
      <c r="B8" s="59"/>
      <c r="C8" s="59">
        <v>91250209</v>
      </c>
      <c r="D8" s="17" t="s">
        <v>8776</v>
      </c>
      <c r="E8" s="16">
        <v>3137</v>
      </c>
      <c r="F8" s="35">
        <v>14</v>
      </c>
      <c r="G8" s="16" t="s">
        <v>487</v>
      </c>
      <c r="H8" s="16" t="s">
        <v>456</v>
      </c>
      <c r="I8" s="35" t="s">
        <v>117</v>
      </c>
      <c r="J8" s="16">
        <v>2000</v>
      </c>
      <c r="K8" s="16" t="s">
        <v>181</v>
      </c>
      <c r="L8" s="22" t="s">
        <v>8777</v>
      </c>
      <c r="M8" s="22" t="s">
        <v>8777</v>
      </c>
      <c r="N8" s="16" t="s">
        <v>8765</v>
      </c>
      <c r="O8" s="16"/>
      <c r="P8" s="16"/>
      <c r="Q8" s="124">
        <v>1548877</v>
      </c>
      <c r="R8" s="124">
        <v>491105</v>
      </c>
      <c r="S8" s="124">
        <v>2039982</v>
      </c>
      <c r="T8" s="19">
        <v>32905</v>
      </c>
      <c r="U8" s="19">
        <v>40909</v>
      </c>
      <c r="V8" s="19"/>
      <c r="W8" s="16" t="s">
        <v>249</v>
      </c>
      <c r="X8" s="28">
        <f t="shared" ca="1" si="0"/>
        <v>13.25</v>
      </c>
      <c r="Y8" s="19">
        <v>41059</v>
      </c>
      <c r="Z8" s="19"/>
      <c r="AA8" s="16"/>
      <c r="AB8" s="16"/>
      <c r="AC8" s="16"/>
      <c r="AD8" s="30"/>
      <c r="AE8" s="17"/>
      <c r="AF8" s="17"/>
      <c r="AG8" s="17"/>
      <c r="AH8" s="125"/>
      <c r="AI8" s="16"/>
      <c r="AJ8" s="16"/>
      <c r="AK8" s="16"/>
      <c r="AL8" s="16"/>
      <c r="AM8" s="16"/>
      <c r="AN8" s="16"/>
    </row>
    <row r="9" spans="1:40" ht="15" hidden="1" customHeight="1">
      <c r="A9" s="59">
        <v>8</v>
      </c>
      <c r="B9" s="59"/>
      <c r="C9" s="59">
        <v>39660278</v>
      </c>
      <c r="D9" s="17" t="s">
        <v>8778</v>
      </c>
      <c r="E9" s="16">
        <v>4210</v>
      </c>
      <c r="F9" s="35">
        <v>18</v>
      </c>
      <c r="G9" s="16" t="s">
        <v>251</v>
      </c>
      <c r="H9" s="16" t="s">
        <v>130</v>
      </c>
      <c r="I9" s="35" t="s">
        <v>131</v>
      </c>
      <c r="J9" s="16">
        <v>3000</v>
      </c>
      <c r="K9" s="16" t="s">
        <v>170</v>
      </c>
      <c r="L9" s="22" t="s">
        <v>8764</v>
      </c>
      <c r="M9" s="22" t="s">
        <v>8764</v>
      </c>
      <c r="N9" s="16" t="s">
        <v>8765</v>
      </c>
      <c r="O9" s="16"/>
      <c r="P9" s="16"/>
      <c r="Q9" s="124">
        <v>1253433</v>
      </c>
      <c r="R9" s="124">
        <v>185419</v>
      </c>
      <c r="S9" s="124">
        <v>1438852</v>
      </c>
      <c r="T9" s="19">
        <v>29529</v>
      </c>
      <c r="U9" s="19">
        <v>40909</v>
      </c>
      <c r="V9" s="19"/>
      <c r="W9" s="16" t="s">
        <v>249</v>
      </c>
      <c r="X9" s="28">
        <f t="shared" ca="1" si="0"/>
        <v>13.25</v>
      </c>
      <c r="Y9" s="19">
        <v>41059</v>
      </c>
      <c r="Z9" s="19"/>
      <c r="AA9" s="16"/>
      <c r="AB9" s="16"/>
      <c r="AC9" s="16"/>
      <c r="AD9" s="30"/>
      <c r="AE9" s="17"/>
      <c r="AF9" s="17"/>
      <c r="AG9" s="17"/>
      <c r="AH9" s="125"/>
      <c r="AI9" s="16"/>
      <c r="AJ9" s="16"/>
      <c r="AK9" s="16"/>
      <c r="AL9" s="16"/>
      <c r="AM9" s="16"/>
      <c r="AN9" s="16"/>
    </row>
    <row r="10" spans="1:40" ht="15" hidden="1" customHeight="1">
      <c r="A10" s="59">
        <v>9</v>
      </c>
      <c r="B10" s="59"/>
      <c r="C10" s="59">
        <v>79388040</v>
      </c>
      <c r="D10" s="17" t="s">
        <v>8779</v>
      </c>
      <c r="E10" s="16">
        <v>3137</v>
      </c>
      <c r="F10" s="35">
        <v>13</v>
      </c>
      <c r="G10" s="16" t="s">
        <v>525</v>
      </c>
      <c r="H10" s="16" t="s">
        <v>456</v>
      </c>
      <c r="I10" s="35" t="s">
        <v>117</v>
      </c>
      <c r="J10" s="16">
        <v>3000</v>
      </c>
      <c r="K10" s="16" t="s">
        <v>170</v>
      </c>
      <c r="L10" s="22" t="s">
        <v>8764</v>
      </c>
      <c r="M10" s="22" t="s">
        <v>8764</v>
      </c>
      <c r="N10" s="16" t="s">
        <v>8765</v>
      </c>
      <c r="O10" s="16"/>
      <c r="P10" s="16"/>
      <c r="Q10" s="124">
        <v>1494296</v>
      </c>
      <c r="R10" s="124">
        <v>425825</v>
      </c>
      <c r="S10" s="124">
        <v>1920121</v>
      </c>
      <c r="T10" s="19">
        <v>33637</v>
      </c>
      <c r="U10" s="19">
        <v>40909</v>
      </c>
      <c r="V10" s="19"/>
      <c r="W10" s="16" t="s">
        <v>249</v>
      </c>
      <c r="X10" s="28">
        <f t="shared" ca="1" si="0"/>
        <v>13.25</v>
      </c>
      <c r="Y10" s="19">
        <v>41067</v>
      </c>
      <c r="Z10" s="19"/>
      <c r="AA10" s="16"/>
      <c r="AB10" s="16"/>
      <c r="AC10" s="16"/>
      <c r="AD10" s="30"/>
      <c r="AE10" s="17"/>
      <c r="AF10" s="17"/>
      <c r="AG10" s="17"/>
      <c r="AH10" s="125"/>
      <c r="AI10" s="16"/>
      <c r="AJ10" s="16"/>
      <c r="AK10" s="16"/>
      <c r="AL10" s="16"/>
      <c r="AM10" s="16"/>
      <c r="AN10" s="16"/>
    </row>
    <row r="11" spans="1:40" ht="15" hidden="1" customHeight="1">
      <c r="A11" s="59">
        <v>10</v>
      </c>
      <c r="B11" s="59"/>
      <c r="C11" s="59">
        <v>73108597</v>
      </c>
      <c r="D11" s="17" t="s">
        <v>8780</v>
      </c>
      <c r="E11" s="16">
        <v>3137</v>
      </c>
      <c r="F11" s="35">
        <v>14</v>
      </c>
      <c r="G11" s="16" t="s">
        <v>487</v>
      </c>
      <c r="H11" s="16" t="s">
        <v>456</v>
      </c>
      <c r="I11" s="35" t="s">
        <v>117</v>
      </c>
      <c r="J11" s="16">
        <v>2000</v>
      </c>
      <c r="K11" s="16" t="s">
        <v>181</v>
      </c>
      <c r="L11" s="22" t="s">
        <v>8777</v>
      </c>
      <c r="M11" s="22" t="s">
        <v>8777</v>
      </c>
      <c r="N11" s="16" t="s">
        <v>8765</v>
      </c>
      <c r="O11" s="16"/>
      <c r="P11" s="16"/>
      <c r="Q11" s="124">
        <v>1548877</v>
      </c>
      <c r="R11" s="124">
        <v>491105</v>
      </c>
      <c r="S11" s="124">
        <v>2039982</v>
      </c>
      <c r="T11" s="19">
        <v>32905</v>
      </c>
      <c r="U11" s="19">
        <v>40909</v>
      </c>
      <c r="V11" s="19"/>
      <c r="W11" s="16" t="s">
        <v>249</v>
      </c>
      <c r="X11" s="28">
        <f t="shared" ca="1" si="0"/>
        <v>13.25</v>
      </c>
      <c r="Y11" s="19">
        <v>41090</v>
      </c>
      <c r="Z11" s="19"/>
      <c r="AA11" s="16"/>
      <c r="AB11" s="16"/>
      <c r="AC11" s="16"/>
      <c r="AD11" s="30"/>
      <c r="AE11" s="17"/>
      <c r="AF11" s="17"/>
      <c r="AG11" s="17"/>
      <c r="AH11" s="125"/>
      <c r="AI11" s="16"/>
      <c r="AJ11" s="16"/>
      <c r="AK11" s="16"/>
      <c r="AL11" s="16"/>
      <c r="AM11" s="16"/>
      <c r="AN11" s="16"/>
    </row>
    <row r="12" spans="1:40" ht="15" hidden="1" customHeight="1">
      <c r="A12" s="59">
        <v>11</v>
      </c>
      <c r="B12" s="59"/>
      <c r="C12" s="59">
        <v>51797005</v>
      </c>
      <c r="D12" s="17" t="s">
        <v>8781</v>
      </c>
      <c r="E12" s="16">
        <v>3137</v>
      </c>
      <c r="F12" s="35">
        <v>13</v>
      </c>
      <c r="G12" s="16" t="s">
        <v>525</v>
      </c>
      <c r="H12" s="16" t="s">
        <v>456</v>
      </c>
      <c r="I12" s="35" t="s">
        <v>117</v>
      </c>
      <c r="J12" s="16">
        <v>2000</v>
      </c>
      <c r="K12" s="16" t="s">
        <v>181</v>
      </c>
      <c r="L12" s="22" t="s">
        <v>8777</v>
      </c>
      <c r="M12" s="22" t="s">
        <v>8777</v>
      </c>
      <c r="N12" s="16" t="s">
        <v>8765</v>
      </c>
      <c r="O12" s="16"/>
      <c r="P12" s="16"/>
      <c r="Q12" s="124">
        <v>1494296</v>
      </c>
      <c r="R12" s="124">
        <v>425825</v>
      </c>
      <c r="S12" s="124">
        <v>1920121</v>
      </c>
      <c r="T12" s="19">
        <v>32920</v>
      </c>
      <c r="U12" s="19">
        <v>40909</v>
      </c>
      <c r="V12" s="19"/>
      <c r="W12" s="16" t="s">
        <v>249</v>
      </c>
      <c r="X12" s="28">
        <f t="shared" ca="1" si="0"/>
        <v>13.25</v>
      </c>
      <c r="Y12" s="19">
        <v>41090</v>
      </c>
      <c r="Z12" s="19"/>
      <c r="AA12" s="16"/>
      <c r="AB12" s="16"/>
      <c r="AC12" s="16"/>
      <c r="AD12" s="30"/>
      <c r="AE12" s="17"/>
      <c r="AF12" s="17"/>
      <c r="AG12" s="17"/>
      <c r="AH12" s="125"/>
      <c r="AI12" s="16"/>
      <c r="AJ12" s="16"/>
      <c r="AK12" s="16"/>
      <c r="AL12" s="16"/>
      <c r="AM12" s="16"/>
      <c r="AN12" s="16"/>
    </row>
    <row r="13" spans="1:40" ht="15" hidden="1" customHeight="1">
      <c r="A13" s="59">
        <v>12</v>
      </c>
      <c r="B13" s="59"/>
      <c r="C13" s="59">
        <v>79182343</v>
      </c>
      <c r="D13" s="17" t="s">
        <v>8782</v>
      </c>
      <c r="E13" s="16">
        <v>3137</v>
      </c>
      <c r="F13" s="35">
        <v>14</v>
      </c>
      <c r="G13" s="16" t="s">
        <v>487</v>
      </c>
      <c r="H13" s="16" t="s">
        <v>456</v>
      </c>
      <c r="I13" s="35" t="s">
        <v>117</v>
      </c>
      <c r="J13" s="16">
        <v>3000</v>
      </c>
      <c r="K13" s="16" t="s">
        <v>170</v>
      </c>
      <c r="L13" s="22" t="s">
        <v>8764</v>
      </c>
      <c r="M13" s="22" t="s">
        <v>8764</v>
      </c>
      <c r="N13" s="16" t="s">
        <v>8765</v>
      </c>
      <c r="O13" s="16"/>
      <c r="P13" s="16"/>
      <c r="Q13" s="124">
        <v>1548877</v>
      </c>
      <c r="R13" s="124">
        <v>491105</v>
      </c>
      <c r="S13" s="124">
        <v>2039982</v>
      </c>
      <c r="T13" s="19">
        <v>33197</v>
      </c>
      <c r="U13" s="19">
        <v>40909</v>
      </c>
      <c r="V13" s="19"/>
      <c r="W13" s="16" t="s">
        <v>249</v>
      </c>
      <c r="X13" s="28">
        <f t="shared" ca="1" si="0"/>
        <v>13.25</v>
      </c>
      <c r="Y13" s="19">
        <v>41090</v>
      </c>
      <c r="Z13" s="19"/>
      <c r="AA13" s="16"/>
      <c r="AB13" s="16"/>
      <c r="AC13" s="16"/>
      <c r="AD13" s="30"/>
      <c r="AE13" s="17"/>
      <c r="AF13" s="17"/>
      <c r="AG13" s="17"/>
      <c r="AH13" s="125"/>
      <c r="AI13" s="16"/>
      <c r="AJ13" s="16"/>
      <c r="AK13" s="16"/>
      <c r="AL13" s="16"/>
      <c r="AM13" s="16"/>
      <c r="AN13" s="16"/>
    </row>
    <row r="14" spans="1:40" ht="15" hidden="1" customHeight="1">
      <c r="A14" s="59">
        <v>13</v>
      </c>
      <c r="B14" s="59"/>
      <c r="C14" s="59">
        <v>19494026</v>
      </c>
      <c r="D14" s="17" t="s">
        <v>8783</v>
      </c>
      <c r="E14" s="16">
        <v>3137</v>
      </c>
      <c r="F14" s="35">
        <v>13</v>
      </c>
      <c r="G14" s="16" t="s">
        <v>525</v>
      </c>
      <c r="H14" s="16" t="s">
        <v>456</v>
      </c>
      <c r="I14" s="35" t="s">
        <v>117</v>
      </c>
      <c r="J14" s="16">
        <v>3000</v>
      </c>
      <c r="K14" s="16" t="s">
        <v>170</v>
      </c>
      <c r="L14" s="22" t="s">
        <v>8764</v>
      </c>
      <c r="M14" s="22" t="s">
        <v>8764</v>
      </c>
      <c r="N14" s="16" t="s">
        <v>8765</v>
      </c>
      <c r="O14" s="16"/>
      <c r="P14" s="16"/>
      <c r="Q14" s="124">
        <v>1494296</v>
      </c>
      <c r="R14" s="124">
        <v>425825</v>
      </c>
      <c r="S14" s="124">
        <v>1920121</v>
      </c>
      <c r="T14" s="19">
        <v>32911</v>
      </c>
      <c r="U14" s="19">
        <v>40909</v>
      </c>
      <c r="V14" s="19"/>
      <c r="W14" s="16" t="s">
        <v>249</v>
      </c>
      <c r="X14" s="28">
        <f t="shared" ca="1" si="0"/>
        <v>13.25</v>
      </c>
      <c r="Y14" s="19">
        <v>41095</v>
      </c>
      <c r="Z14" s="19"/>
      <c r="AA14" s="16"/>
      <c r="AB14" s="16"/>
      <c r="AC14" s="16"/>
      <c r="AD14" s="30"/>
      <c r="AE14" s="17"/>
      <c r="AF14" s="17"/>
      <c r="AG14" s="17"/>
      <c r="AH14" s="125"/>
      <c r="AI14" s="16"/>
      <c r="AJ14" s="16"/>
      <c r="AK14" s="16"/>
      <c r="AL14" s="16"/>
      <c r="AM14" s="16"/>
      <c r="AN14" s="16"/>
    </row>
    <row r="15" spans="1:40" ht="15" hidden="1" customHeight="1">
      <c r="A15" s="59">
        <v>14</v>
      </c>
      <c r="B15" s="59"/>
      <c r="C15" s="59">
        <v>80873951</v>
      </c>
      <c r="D15" s="17" t="s">
        <v>8784</v>
      </c>
      <c r="E15" s="16">
        <v>1020</v>
      </c>
      <c r="F15" s="35">
        <v>12</v>
      </c>
      <c r="G15" s="16" t="s">
        <v>90</v>
      </c>
      <c r="H15" s="16" t="s">
        <v>91</v>
      </c>
      <c r="I15" s="35" t="s">
        <v>91</v>
      </c>
      <c r="J15" s="16">
        <v>1000</v>
      </c>
      <c r="K15" s="16" t="s">
        <v>74</v>
      </c>
      <c r="L15" s="22" t="s">
        <v>8785</v>
      </c>
      <c r="M15" s="22" t="s">
        <v>8785</v>
      </c>
      <c r="N15" s="16" t="s">
        <v>76</v>
      </c>
      <c r="O15" s="16" t="s">
        <v>8671</v>
      </c>
      <c r="P15" s="16"/>
      <c r="Q15" s="124">
        <v>5338346</v>
      </c>
      <c r="R15" s="16"/>
      <c r="S15" s="124">
        <v>5338346</v>
      </c>
      <c r="T15" s="19"/>
      <c r="U15" s="19">
        <v>40858</v>
      </c>
      <c r="V15" s="126"/>
      <c r="W15" s="16" t="s">
        <v>71</v>
      </c>
      <c r="X15" s="28">
        <f t="shared" ca="1" si="0"/>
        <v>13.333333333333334</v>
      </c>
      <c r="Y15" s="19">
        <v>41097</v>
      </c>
      <c r="Z15" s="19"/>
      <c r="AA15" s="16"/>
      <c r="AB15" s="16"/>
      <c r="AC15" s="16"/>
      <c r="AD15" s="30"/>
      <c r="AE15" s="17"/>
      <c r="AF15" s="17"/>
      <c r="AG15" s="17"/>
      <c r="AH15" s="125"/>
      <c r="AI15" s="16"/>
      <c r="AJ15" s="16"/>
      <c r="AK15" s="16"/>
      <c r="AL15" s="16"/>
      <c r="AM15" s="16"/>
      <c r="AN15" s="16"/>
    </row>
    <row r="16" spans="1:40" ht="15" hidden="1" customHeight="1">
      <c r="A16" s="59">
        <v>15</v>
      </c>
      <c r="B16" s="59"/>
      <c r="C16" s="59">
        <v>88142292</v>
      </c>
      <c r="D16" s="17" t="s">
        <v>8786</v>
      </c>
      <c r="E16" s="16">
        <v>4071</v>
      </c>
      <c r="F16" s="35">
        <v>16</v>
      </c>
      <c r="G16" s="16" t="s">
        <v>1629</v>
      </c>
      <c r="H16" s="16" t="s">
        <v>1567</v>
      </c>
      <c r="I16" s="35" t="s">
        <v>131</v>
      </c>
      <c r="J16" s="16">
        <v>3000</v>
      </c>
      <c r="K16" s="16" t="s">
        <v>170</v>
      </c>
      <c r="L16" s="22" t="s">
        <v>8764</v>
      </c>
      <c r="M16" s="22" t="s">
        <v>8764</v>
      </c>
      <c r="N16" s="16" t="s">
        <v>8765</v>
      </c>
      <c r="O16" s="16"/>
      <c r="P16" s="16"/>
      <c r="Q16" s="124">
        <v>1253616</v>
      </c>
      <c r="R16" s="124">
        <v>336278</v>
      </c>
      <c r="S16" s="124">
        <v>1589894</v>
      </c>
      <c r="T16" s="19">
        <v>37439</v>
      </c>
      <c r="U16" s="19">
        <v>40909</v>
      </c>
      <c r="V16" s="19"/>
      <c r="W16" s="16" t="s">
        <v>8767</v>
      </c>
      <c r="X16" s="28">
        <f t="shared" ca="1" si="0"/>
        <v>13.25</v>
      </c>
      <c r="Y16" s="19">
        <v>41126</v>
      </c>
      <c r="Z16" s="19"/>
      <c r="AA16" s="16"/>
      <c r="AB16" s="16"/>
      <c r="AC16" s="16"/>
      <c r="AD16" s="30"/>
      <c r="AE16" s="17"/>
      <c r="AF16" s="17"/>
      <c r="AG16" s="17"/>
      <c r="AH16" s="125"/>
      <c r="AI16" s="16"/>
      <c r="AJ16" s="16"/>
      <c r="AK16" s="16"/>
      <c r="AL16" s="16"/>
      <c r="AM16" s="16"/>
      <c r="AN16" s="16"/>
    </row>
    <row r="17" spans="1:40" ht="15" hidden="1" customHeight="1">
      <c r="A17" s="59">
        <v>16</v>
      </c>
      <c r="B17" s="59"/>
      <c r="C17" s="59">
        <v>35262315</v>
      </c>
      <c r="D17" s="17" t="s">
        <v>8787</v>
      </c>
      <c r="E17" s="16">
        <v>3137</v>
      </c>
      <c r="F17" s="35">
        <v>13</v>
      </c>
      <c r="G17" s="16" t="s">
        <v>525</v>
      </c>
      <c r="H17" s="16" t="s">
        <v>456</v>
      </c>
      <c r="I17" s="35" t="s">
        <v>117</v>
      </c>
      <c r="J17" s="16">
        <v>2000</v>
      </c>
      <c r="K17" s="16" t="s">
        <v>181</v>
      </c>
      <c r="L17" s="22" t="s">
        <v>8777</v>
      </c>
      <c r="M17" s="22" t="s">
        <v>8777</v>
      </c>
      <c r="N17" s="16" t="s">
        <v>8765</v>
      </c>
      <c r="O17" s="16"/>
      <c r="P17" s="16"/>
      <c r="Q17" s="124">
        <v>1494296</v>
      </c>
      <c r="R17" s="124">
        <v>425825</v>
      </c>
      <c r="S17" s="124">
        <v>1920121</v>
      </c>
      <c r="T17" s="19">
        <v>36238</v>
      </c>
      <c r="U17" s="19">
        <v>40909</v>
      </c>
      <c r="V17" s="19"/>
      <c r="W17" s="16" t="s">
        <v>249</v>
      </c>
      <c r="X17" s="28">
        <f t="shared" ca="1" si="0"/>
        <v>13.25</v>
      </c>
      <c r="Y17" s="19">
        <v>41148</v>
      </c>
      <c r="Z17" s="19"/>
      <c r="AA17" s="16"/>
      <c r="AB17" s="16"/>
      <c r="AC17" s="16"/>
      <c r="AD17" s="30"/>
      <c r="AE17" s="17"/>
      <c r="AF17" s="17"/>
      <c r="AG17" s="17"/>
      <c r="AH17" s="125"/>
      <c r="AI17" s="16"/>
      <c r="AJ17" s="16"/>
      <c r="AK17" s="16"/>
      <c r="AL17" s="16"/>
      <c r="AM17" s="16"/>
      <c r="AN17" s="16"/>
    </row>
    <row r="18" spans="1:40" ht="15" hidden="1" customHeight="1">
      <c r="A18" s="59">
        <v>17</v>
      </c>
      <c r="B18" s="59"/>
      <c r="C18" s="59">
        <v>41944209</v>
      </c>
      <c r="D18" s="17" t="s">
        <v>8788</v>
      </c>
      <c r="E18" s="16">
        <v>2044</v>
      </c>
      <c r="F18" s="35">
        <v>11</v>
      </c>
      <c r="G18" s="16" t="s">
        <v>139</v>
      </c>
      <c r="H18" s="16" t="s">
        <v>140</v>
      </c>
      <c r="I18" s="35" t="s">
        <v>142</v>
      </c>
      <c r="J18" s="16">
        <v>2000</v>
      </c>
      <c r="K18" s="16" t="s">
        <v>181</v>
      </c>
      <c r="L18" s="22" t="s">
        <v>8777</v>
      </c>
      <c r="M18" s="22" t="s">
        <v>8777</v>
      </c>
      <c r="N18" s="16" t="s">
        <v>8765</v>
      </c>
      <c r="O18" s="16"/>
      <c r="P18" s="16"/>
      <c r="Q18" s="124">
        <v>2169943</v>
      </c>
      <c r="R18" s="16"/>
      <c r="S18" s="124">
        <v>2169943</v>
      </c>
      <c r="T18" s="19"/>
      <c r="U18" s="19">
        <v>41075</v>
      </c>
      <c r="V18" s="19"/>
      <c r="W18" s="16" t="s">
        <v>8767</v>
      </c>
      <c r="X18" s="28">
        <f t="shared" ca="1" si="0"/>
        <v>12.75</v>
      </c>
      <c r="Y18" s="19">
        <v>41176</v>
      </c>
      <c r="Z18" s="19"/>
      <c r="AA18" s="16"/>
      <c r="AB18" s="16"/>
      <c r="AC18" s="16"/>
      <c r="AD18" s="30"/>
      <c r="AE18" s="17"/>
      <c r="AF18" s="17"/>
      <c r="AG18" s="17"/>
      <c r="AH18" s="125"/>
      <c r="AI18" s="16"/>
      <c r="AJ18" s="16"/>
      <c r="AK18" s="16"/>
      <c r="AL18" s="16"/>
      <c r="AM18" s="16"/>
      <c r="AN18" s="16"/>
    </row>
    <row r="19" spans="1:40" ht="15" hidden="1" customHeight="1">
      <c r="A19" s="59">
        <v>18</v>
      </c>
      <c r="B19" s="59"/>
      <c r="C19" s="59">
        <v>35526738</v>
      </c>
      <c r="D19" s="17" t="s">
        <v>8789</v>
      </c>
      <c r="E19" s="16">
        <v>3124</v>
      </c>
      <c r="F19" s="35">
        <v>13</v>
      </c>
      <c r="G19" s="16" t="s">
        <v>237</v>
      </c>
      <c r="H19" s="16" t="s">
        <v>116</v>
      </c>
      <c r="I19" s="35" t="s">
        <v>117</v>
      </c>
      <c r="J19" s="16">
        <v>1100</v>
      </c>
      <c r="K19" s="16" t="s">
        <v>159</v>
      </c>
      <c r="L19" s="22" t="s">
        <v>160</v>
      </c>
      <c r="M19" s="22" t="s">
        <v>160</v>
      </c>
      <c r="N19" s="16" t="s">
        <v>76</v>
      </c>
      <c r="O19" s="16" t="s">
        <v>8671</v>
      </c>
      <c r="P19" s="16"/>
      <c r="Q19" s="124">
        <v>1494296</v>
      </c>
      <c r="R19" s="16"/>
      <c r="S19" s="124">
        <v>1494296</v>
      </c>
      <c r="T19" s="19"/>
      <c r="U19" s="19">
        <v>41031</v>
      </c>
      <c r="V19" s="19"/>
      <c r="W19" s="16" t="s">
        <v>8767</v>
      </c>
      <c r="X19" s="28">
        <f t="shared" ca="1" si="0"/>
        <v>12.916666666666666</v>
      </c>
      <c r="Y19" s="19">
        <v>41204</v>
      </c>
      <c r="Z19" s="19"/>
      <c r="AA19" s="16"/>
      <c r="AB19" s="16"/>
      <c r="AC19" s="16"/>
      <c r="AD19" s="30"/>
      <c r="AE19" s="17"/>
      <c r="AF19" s="17"/>
      <c r="AG19" s="17"/>
      <c r="AH19" s="125"/>
      <c r="AI19" s="16"/>
      <c r="AJ19" s="16"/>
      <c r="AK19" s="16"/>
      <c r="AL19" s="16"/>
      <c r="AM19" s="16"/>
      <c r="AN19" s="16"/>
    </row>
    <row r="20" spans="1:40" s="137" customFormat="1" ht="15" hidden="1" customHeight="1">
      <c r="A20" s="59">
        <v>19</v>
      </c>
      <c r="B20" s="127"/>
      <c r="C20" s="127">
        <v>79777740</v>
      </c>
      <c r="D20" s="128" t="s">
        <v>8790</v>
      </c>
      <c r="E20" s="129">
        <v>3137</v>
      </c>
      <c r="F20" s="129">
        <v>11</v>
      </c>
      <c r="G20" s="129" t="s">
        <v>603</v>
      </c>
      <c r="H20" s="129" t="s">
        <v>456</v>
      </c>
      <c r="I20" s="130" t="s">
        <v>117</v>
      </c>
      <c r="J20" s="129">
        <v>2000</v>
      </c>
      <c r="K20" s="129" t="s">
        <v>181</v>
      </c>
      <c r="L20" s="131" t="s">
        <v>8777</v>
      </c>
      <c r="M20" s="131" t="s">
        <v>8777</v>
      </c>
      <c r="N20" s="129" t="s">
        <v>76</v>
      </c>
      <c r="O20" s="129" t="s">
        <v>8671</v>
      </c>
      <c r="P20" s="129"/>
      <c r="Q20" s="132">
        <v>1321401</v>
      </c>
      <c r="R20" s="132">
        <v>432783</v>
      </c>
      <c r="S20" s="132">
        <v>1754184</v>
      </c>
      <c r="T20" s="133">
        <v>35575</v>
      </c>
      <c r="U20" s="133">
        <v>40909</v>
      </c>
      <c r="V20" s="133"/>
      <c r="W20" s="129" t="s">
        <v>249</v>
      </c>
      <c r="X20" s="134">
        <f t="shared" ca="1" si="0"/>
        <v>13.25</v>
      </c>
      <c r="Y20" s="133">
        <v>41243</v>
      </c>
      <c r="Z20" s="133"/>
      <c r="AA20" s="129" t="s">
        <v>8791</v>
      </c>
      <c r="AB20" s="129" t="s">
        <v>8792</v>
      </c>
      <c r="AC20" s="129" t="s">
        <v>8774</v>
      </c>
      <c r="AD20" s="135">
        <v>5.2199999999999998E-3</v>
      </c>
      <c r="AE20" s="129"/>
      <c r="AF20" s="129" t="s">
        <v>8793</v>
      </c>
      <c r="AG20" s="128" t="s">
        <v>8794</v>
      </c>
      <c r="AH20" s="136" t="s">
        <v>8795</v>
      </c>
      <c r="AI20" s="129"/>
      <c r="AJ20" s="129"/>
      <c r="AK20" s="129"/>
      <c r="AL20" s="129"/>
      <c r="AM20" s="129"/>
      <c r="AN20" s="129"/>
    </row>
    <row r="21" spans="1:40" ht="15" hidden="1" customHeight="1">
      <c r="A21" s="59">
        <v>20</v>
      </c>
      <c r="B21" s="59"/>
      <c r="C21" s="59">
        <v>12132497</v>
      </c>
      <c r="D21" s="17" t="s">
        <v>8796</v>
      </c>
      <c r="E21" s="16">
        <v>3137</v>
      </c>
      <c r="F21" s="16">
        <v>14</v>
      </c>
      <c r="G21" s="16" t="s">
        <v>487</v>
      </c>
      <c r="H21" s="16" t="s">
        <v>456</v>
      </c>
      <c r="I21" s="35" t="s">
        <v>117</v>
      </c>
      <c r="J21" s="16">
        <v>2000</v>
      </c>
      <c r="K21" s="16" t="s">
        <v>181</v>
      </c>
      <c r="L21" s="22" t="s">
        <v>8777</v>
      </c>
      <c r="M21" s="22" t="s">
        <v>8777</v>
      </c>
      <c r="N21" s="16" t="s">
        <v>76</v>
      </c>
      <c r="O21" s="16" t="s">
        <v>8671</v>
      </c>
      <c r="P21" s="16"/>
      <c r="Q21" s="124">
        <v>1548877</v>
      </c>
      <c r="R21" s="124">
        <v>491105</v>
      </c>
      <c r="S21" s="124">
        <v>2039982</v>
      </c>
      <c r="T21" s="19">
        <v>32905</v>
      </c>
      <c r="U21" s="19">
        <v>40909</v>
      </c>
      <c r="V21" s="19"/>
      <c r="W21" s="16" t="s">
        <v>249</v>
      </c>
      <c r="X21" s="28">
        <f t="shared" ca="1" si="0"/>
        <v>13.25</v>
      </c>
      <c r="Y21" s="19">
        <v>41274</v>
      </c>
      <c r="Z21" s="19"/>
      <c r="AA21" s="16" t="s">
        <v>8791</v>
      </c>
      <c r="AB21" s="16" t="s">
        <v>8773</v>
      </c>
      <c r="AC21" s="16" t="s">
        <v>8774</v>
      </c>
      <c r="AD21" s="30">
        <v>6.9599999999999995E-2</v>
      </c>
      <c r="AE21" s="16"/>
      <c r="AF21" s="17" t="s">
        <v>8797</v>
      </c>
      <c r="AG21" s="17"/>
      <c r="AH21" s="125"/>
      <c r="AI21" s="16"/>
      <c r="AJ21" s="16"/>
      <c r="AK21" s="16"/>
      <c r="AL21" s="16"/>
      <c r="AM21" s="16"/>
      <c r="AN21" s="16"/>
    </row>
    <row r="22" spans="1:40" ht="15" hidden="1" customHeight="1">
      <c r="A22" s="59">
        <v>21</v>
      </c>
      <c r="B22" s="59"/>
      <c r="C22" s="59">
        <v>17588956</v>
      </c>
      <c r="D22" s="17" t="s">
        <v>8798</v>
      </c>
      <c r="E22" s="16">
        <v>3137</v>
      </c>
      <c r="F22" s="16">
        <v>13</v>
      </c>
      <c r="G22" s="16" t="s">
        <v>525</v>
      </c>
      <c r="H22" s="16" t="s">
        <v>456</v>
      </c>
      <c r="I22" s="35" t="s">
        <v>117</v>
      </c>
      <c r="J22" s="16">
        <v>3000</v>
      </c>
      <c r="K22" s="16" t="s">
        <v>170</v>
      </c>
      <c r="L22" s="22" t="s">
        <v>8764</v>
      </c>
      <c r="M22" s="22" t="s">
        <v>8764</v>
      </c>
      <c r="N22" s="16" t="s">
        <v>76</v>
      </c>
      <c r="O22" s="16" t="s">
        <v>8671</v>
      </c>
      <c r="P22" s="16"/>
      <c r="Q22" s="124">
        <v>1494296</v>
      </c>
      <c r="R22" s="124">
        <v>425825</v>
      </c>
      <c r="S22" s="124">
        <v>1920121</v>
      </c>
      <c r="T22" s="19">
        <v>34764</v>
      </c>
      <c r="U22" s="19">
        <v>40909</v>
      </c>
      <c r="V22" s="19"/>
      <c r="W22" s="16" t="s">
        <v>249</v>
      </c>
      <c r="X22" s="28">
        <f t="shared" ca="1" si="0"/>
        <v>13.25</v>
      </c>
      <c r="Y22" s="19">
        <v>41274</v>
      </c>
      <c r="Z22" s="19"/>
      <c r="AA22" s="16" t="s">
        <v>8799</v>
      </c>
      <c r="AB22" s="16" t="s">
        <v>8773</v>
      </c>
      <c r="AC22" s="16" t="s">
        <v>8774</v>
      </c>
      <c r="AD22" s="30">
        <v>5.2199999999999998E-3</v>
      </c>
      <c r="AE22" s="16"/>
      <c r="AF22" s="17" t="s">
        <v>8800</v>
      </c>
      <c r="AG22" s="17"/>
      <c r="AH22" s="125"/>
      <c r="AI22" s="16"/>
      <c r="AJ22" s="16"/>
      <c r="AK22" s="16"/>
      <c r="AL22" s="16"/>
      <c r="AM22" s="16"/>
      <c r="AN22" s="16"/>
    </row>
    <row r="23" spans="1:40" ht="15" hidden="1" customHeight="1">
      <c r="A23" s="59">
        <v>22</v>
      </c>
      <c r="B23" s="59"/>
      <c r="C23" s="59">
        <v>31952141</v>
      </c>
      <c r="D23" s="17" t="s">
        <v>8801</v>
      </c>
      <c r="E23" s="16">
        <v>4210</v>
      </c>
      <c r="F23" s="16">
        <v>24</v>
      </c>
      <c r="G23" s="16" t="s">
        <v>129</v>
      </c>
      <c r="H23" s="16" t="s">
        <v>130</v>
      </c>
      <c r="I23" s="35" t="s">
        <v>131</v>
      </c>
      <c r="J23" s="16">
        <v>1000</v>
      </c>
      <c r="K23" s="16" t="s">
        <v>74</v>
      </c>
      <c r="L23" s="22" t="s">
        <v>8785</v>
      </c>
      <c r="M23" s="22" t="s">
        <v>8785</v>
      </c>
      <c r="N23" s="16" t="s">
        <v>76</v>
      </c>
      <c r="O23" s="16" t="s">
        <v>8671</v>
      </c>
      <c r="P23" s="16"/>
      <c r="Q23" s="124">
        <v>1765609</v>
      </c>
      <c r="R23" s="16"/>
      <c r="S23" s="124">
        <v>1765609</v>
      </c>
      <c r="T23" s="19"/>
      <c r="U23" s="19">
        <v>40961</v>
      </c>
      <c r="V23" s="19"/>
      <c r="W23" s="16" t="s">
        <v>71</v>
      </c>
      <c r="X23" s="28">
        <f t="shared" ca="1" si="0"/>
        <v>13.083333333333334</v>
      </c>
      <c r="Y23" s="19">
        <v>41274</v>
      </c>
      <c r="Z23" s="19"/>
      <c r="AA23" s="16" t="s">
        <v>8802</v>
      </c>
      <c r="AB23" s="16" t="s">
        <v>8803</v>
      </c>
      <c r="AC23" s="16" t="s">
        <v>8774</v>
      </c>
      <c r="AD23" s="30">
        <v>5.2199999999999998E-3</v>
      </c>
      <c r="AE23" s="16"/>
      <c r="AF23" s="17" t="s">
        <v>8804</v>
      </c>
      <c r="AG23" s="17"/>
      <c r="AH23" s="125"/>
      <c r="AI23" s="16"/>
      <c r="AJ23" s="16"/>
      <c r="AK23" s="16"/>
      <c r="AL23" s="16"/>
      <c r="AM23" s="16"/>
      <c r="AN23" s="16"/>
    </row>
    <row r="24" spans="1:40" ht="15" hidden="1" customHeight="1">
      <c r="A24" s="59">
        <v>23</v>
      </c>
      <c r="B24" s="59"/>
      <c r="C24" s="59">
        <v>13474609</v>
      </c>
      <c r="D24" s="17" t="s">
        <v>8805</v>
      </c>
      <c r="E24" s="16">
        <v>3137</v>
      </c>
      <c r="F24" s="16">
        <v>15</v>
      </c>
      <c r="G24" s="16" t="s">
        <v>454</v>
      </c>
      <c r="H24" s="16" t="s">
        <v>456</v>
      </c>
      <c r="I24" s="16"/>
      <c r="J24" s="16">
        <v>3000</v>
      </c>
      <c r="K24" s="16" t="s">
        <v>170</v>
      </c>
      <c r="L24" s="22" t="s">
        <v>8764</v>
      </c>
      <c r="M24" s="22" t="s">
        <v>8764</v>
      </c>
      <c r="N24" s="16" t="s">
        <v>76</v>
      </c>
      <c r="O24" s="16" t="s">
        <v>8671</v>
      </c>
      <c r="P24" s="16"/>
      <c r="Q24" s="124">
        <v>1618768</v>
      </c>
      <c r="R24" s="124">
        <v>557649</v>
      </c>
      <c r="S24" s="124">
        <v>2176417</v>
      </c>
      <c r="T24" s="19">
        <v>31392</v>
      </c>
      <c r="U24" s="19">
        <v>40909</v>
      </c>
      <c r="V24" s="19"/>
      <c r="W24" s="16" t="s">
        <v>249</v>
      </c>
      <c r="X24" s="28">
        <f t="shared" ca="1" si="0"/>
        <v>13.25</v>
      </c>
      <c r="Y24" s="19">
        <v>41309</v>
      </c>
      <c r="Z24" s="19"/>
      <c r="AA24" s="16" t="s">
        <v>8791</v>
      </c>
      <c r="AB24" s="16" t="s">
        <v>8773</v>
      </c>
      <c r="AC24" s="16" t="s">
        <v>8774</v>
      </c>
      <c r="AD24" s="30">
        <v>6.9599999999999995E-2</v>
      </c>
      <c r="AE24" s="16"/>
      <c r="AF24" s="17" t="s">
        <v>8806</v>
      </c>
      <c r="AG24" s="17"/>
      <c r="AH24" s="125"/>
      <c r="AI24" s="16"/>
      <c r="AJ24" s="16"/>
      <c r="AK24" s="16"/>
      <c r="AL24" s="16"/>
      <c r="AM24" s="16"/>
      <c r="AN24" s="16"/>
    </row>
    <row r="25" spans="1:40" ht="15" hidden="1" customHeight="1">
      <c r="A25" s="59">
        <v>24</v>
      </c>
      <c r="B25" s="59"/>
      <c r="C25" s="59">
        <v>52690020</v>
      </c>
      <c r="D25" s="17" t="s">
        <v>8807</v>
      </c>
      <c r="E25" s="16">
        <v>2044</v>
      </c>
      <c r="F25" s="16">
        <v>11</v>
      </c>
      <c r="G25" s="16" t="s">
        <v>139</v>
      </c>
      <c r="H25" s="16" t="s">
        <v>140</v>
      </c>
      <c r="I25" s="16"/>
      <c r="J25" s="16">
        <v>2000</v>
      </c>
      <c r="K25" s="16" t="s">
        <v>181</v>
      </c>
      <c r="L25" s="22" t="s">
        <v>8777</v>
      </c>
      <c r="M25" s="22" t="s">
        <v>8777</v>
      </c>
      <c r="N25" s="16" t="s">
        <v>76</v>
      </c>
      <c r="O25" s="16" t="s">
        <v>8671</v>
      </c>
      <c r="P25" s="16"/>
      <c r="Q25" s="124">
        <v>2244590</v>
      </c>
      <c r="R25" s="16"/>
      <c r="S25" s="124">
        <v>2244590</v>
      </c>
      <c r="T25" s="19"/>
      <c r="U25" s="19">
        <v>41253</v>
      </c>
      <c r="V25" s="19"/>
      <c r="W25" s="16" t="s">
        <v>8767</v>
      </c>
      <c r="X25" s="28">
        <f t="shared" ca="1" si="0"/>
        <v>12.25</v>
      </c>
      <c r="Y25" s="19">
        <v>41312</v>
      </c>
      <c r="Z25" s="19"/>
      <c r="AA25" s="16" t="s">
        <v>8791</v>
      </c>
      <c r="AB25" s="16" t="s">
        <v>8773</v>
      </c>
      <c r="AC25" s="16" t="s">
        <v>8774</v>
      </c>
      <c r="AD25" s="30"/>
      <c r="AE25" s="16"/>
      <c r="AF25" s="17" t="s">
        <v>8808</v>
      </c>
      <c r="AG25" s="16"/>
      <c r="AH25" s="15"/>
      <c r="AI25" s="16"/>
      <c r="AJ25" s="16"/>
      <c r="AK25" s="16"/>
      <c r="AL25" s="16"/>
      <c r="AM25" s="16"/>
      <c r="AN25" s="16"/>
    </row>
    <row r="26" spans="1:40" ht="15" hidden="1" customHeight="1">
      <c r="A26" s="59">
        <v>25</v>
      </c>
      <c r="B26" s="59"/>
      <c r="C26" s="59">
        <v>19181092</v>
      </c>
      <c r="D26" s="17" t="s">
        <v>8809</v>
      </c>
      <c r="E26" s="16">
        <v>1045</v>
      </c>
      <c r="F26" s="16">
        <v>14</v>
      </c>
      <c r="G26" s="16" t="s">
        <v>157</v>
      </c>
      <c r="H26" s="16" t="s">
        <v>158</v>
      </c>
      <c r="I26" s="16"/>
      <c r="J26" s="16">
        <v>1300</v>
      </c>
      <c r="K26" s="16" t="s">
        <v>311</v>
      </c>
      <c r="L26" s="22" t="s">
        <v>8810</v>
      </c>
      <c r="M26" s="22" t="s">
        <v>8810</v>
      </c>
      <c r="N26" s="16" t="s">
        <v>76</v>
      </c>
      <c r="O26" s="16" t="s">
        <v>8671</v>
      </c>
      <c r="P26" s="16"/>
      <c r="Q26" s="124">
        <v>6178106</v>
      </c>
      <c r="R26" s="16"/>
      <c r="S26" s="124">
        <v>6178106</v>
      </c>
      <c r="T26" s="19"/>
      <c r="U26" s="19">
        <v>40954</v>
      </c>
      <c r="V26" s="19"/>
      <c r="W26" s="16" t="s">
        <v>71</v>
      </c>
      <c r="X26" s="28">
        <f t="shared" ca="1" si="0"/>
        <v>13.083333333333334</v>
      </c>
      <c r="Y26" s="19">
        <v>41323</v>
      </c>
      <c r="Z26" s="19"/>
      <c r="AA26" s="16" t="s">
        <v>8811</v>
      </c>
      <c r="AB26" s="16" t="s">
        <v>8773</v>
      </c>
      <c r="AC26" s="16" t="s">
        <v>8774</v>
      </c>
      <c r="AD26" s="30">
        <v>5.2199999999999998E-3</v>
      </c>
      <c r="AE26" s="17"/>
      <c r="AF26" s="17" t="s">
        <v>8812</v>
      </c>
      <c r="AG26" s="17"/>
      <c r="AH26" s="125"/>
      <c r="AI26" s="16"/>
      <c r="AJ26" s="16"/>
      <c r="AK26" s="16"/>
      <c r="AL26" s="16"/>
      <c r="AM26" s="16"/>
      <c r="AN26" s="16"/>
    </row>
    <row r="27" spans="1:40" ht="15" hidden="1" customHeight="1">
      <c r="A27" s="59">
        <v>26</v>
      </c>
      <c r="B27" s="59"/>
      <c r="C27" s="138">
        <v>40038229</v>
      </c>
      <c r="D27" s="17" t="s">
        <v>8813</v>
      </c>
      <c r="E27" s="16">
        <v>2044</v>
      </c>
      <c r="F27" s="16">
        <v>11</v>
      </c>
      <c r="G27" s="16" t="s">
        <v>139</v>
      </c>
      <c r="H27" s="16" t="s">
        <v>140</v>
      </c>
      <c r="I27" s="16"/>
      <c r="J27" s="16">
        <v>4500</v>
      </c>
      <c r="K27" s="16" t="s">
        <v>143</v>
      </c>
      <c r="L27" s="22" t="s">
        <v>8814</v>
      </c>
      <c r="M27" s="22" t="s">
        <v>8814</v>
      </c>
      <c r="N27" s="16" t="s">
        <v>76</v>
      </c>
      <c r="O27" s="16" t="s">
        <v>8671</v>
      </c>
      <c r="P27" s="16"/>
      <c r="Q27" s="124">
        <v>2244590</v>
      </c>
      <c r="R27" s="16"/>
      <c r="S27" s="124">
        <v>2244590</v>
      </c>
      <c r="T27" s="19"/>
      <c r="U27" s="19">
        <v>41073</v>
      </c>
      <c r="V27" s="19"/>
      <c r="W27" s="16" t="s">
        <v>8767</v>
      </c>
      <c r="X27" s="28">
        <f t="shared" ca="1" si="0"/>
        <v>12.75</v>
      </c>
      <c r="Y27" s="19">
        <v>41333</v>
      </c>
      <c r="Z27" s="19"/>
      <c r="AA27" s="16" t="s">
        <v>8815</v>
      </c>
      <c r="AB27" s="16" t="s">
        <v>8816</v>
      </c>
      <c r="AC27" s="16" t="s">
        <v>8774</v>
      </c>
      <c r="AD27" s="30">
        <v>5.2199999999999998E-3</v>
      </c>
      <c r="AE27" s="16"/>
      <c r="AF27" s="17" t="s">
        <v>8817</v>
      </c>
      <c r="AG27" s="17"/>
      <c r="AH27" s="125"/>
      <c r="AI27" s="16"/>
      <c r="AJ27" s="16"/>
      <c r="AK27" s="16"/>
      <c r="AL27" s="16"/>
      <c r="AM27" s="16"/>
      <c r="AN27" s="16"/>
    </row>
    <row r="28" spans="1:40" ht="15" hidden="1" customHeight="1">
      <c r="A28" s="59">
        <v>27</v>
      </c>
      <c r="B28" s="59"/>
      <c r="C28" s="59">
        <v>51831129</v>
      </c>
      <c r="D28" s="17" t="s">
        <v>8818</v>
      </c>
      <c r="E28" s="35" t="s">
        <v>366</v>
      </c>
      <c r="F28" s="16">
        <v>21</v>
      </c>
      <c r="G28" s="16" t="s">
        <v>367</v>
      </c>
      <c r="H28" s="16" t="s">
        <v>368</v>
      </c>
      <c r="I28" s="16" t="s">
        <v>72</v>
      </c>
      <c r="J28" s="16">
        <v>4500</v>
      </c>
      <c r="K28" s="16" t="s">
        <v>143</v>
      </c>
      <c r="L28" s="22" t="s">
        <v>3484</v>
      </c>
      <c r="M28" s="22" t="s">
        <v>3484</v>
      </c>
      <c r="N28" s="16" t="s">
        <v>76</v>
      </c>
      <c r="O28" s="16" t="s">
        <v>8671</v>
      </c>
      <c r="P28" s="16"/>
      <c r="Q28" s="124">
        <v>6306030</v>
      </c>
      <c r="R28" s="16"/>
      <c r="S28" s="124">
        <v>6306030</v>
      </c>
      <c r="T28" s="19"/>
      <c r="U28" s="19">
        <v>40877</v>
      </c>
      <c r="V28" s="19"/>
      <c r="W28" s="16" t="s">
        <v>71</v>
      </c>
      <c r="X28" s="28">
        <f t="shared" ca="1" si="0"/>
        <v>13.333333333333334</v>
      </c>
      <c r="Y28" s="19">
        <v>41333</v>
      </c>
      <c r="Z28" s="19"/>
      <c r="AA28" s="16" t="s">
        <v>8819</v>
      </c>
      <c r="AB28" s="16" t="s">
        <v>8803</v>
      </c>
      <c r="AC28" s="16" t="s">
        <v>8820</v>
      </c>
      <c r="AD28" s="30">
        <v>5.2199999999999998E-3</v>
      </c>
      <c r="AE28" s="17"/>
      <c r="AF28" s="17" t="s">
        <v>8821</v>
      </c>
      <c r="AG28" s="17"/>
      <c r="AH28" s="125"/>
      <c r="AI28" s="16"/>
      <c r="AJ28" s="16"/>
      <c r="AK28" s="16"/>
      <c r="AL28" s="16"/>
      <c r="AM28" s="16"/>
      <c r="AN28" s="16"/>
    </row>
    <row r="29" spans="1:40" ht="15" hidden="1" customHeight="1">
      <c r="A29" s="59">
        <v>28</v>
      </c>
      <c r="B29" s="59"/>
      <c r="C29" s="59">
        <v>65706449</v>
      </c>
      <c r="D29" s="17" t="s">
        <v>8822</v>
      </c>
      <c r="E29" s="16">
        <v>2044</v>
      </c>
      <c r="F29" s="16">
        <v>11</v>
      </c>
      <c r="G29" s="16" t="s">
        <v>139</v>
      </c>
      <c r="H29" s="16" t="s">
        <v>140</v>
      </c>
      <c r="I29" s="16"/>
      <c r="J29" s="16">
        <v>3000</v>
      </c>
      <c r="K29" s="16" t="s">
        <v>170</v>
      </c>
      <c r="L29" s="22" t="s">
        <v>8764</v>
      </c>
      <c r="M29" s="22" t="s">
        <v>8764</v>
      </c>
      <c r="N29" s="16" t="s">
        <v>478</v>
      </c>
      <c r="O29" s="16" t="s">
        <v>8823</v>
      </c>
      <c r="P29" s="16"/>
      <c r="Q29" s="124">
        <v>2244590</v>
      </c>
      <c r="R29" s="16"/>
      <c r="S29" s="124">
        <v>2244590</v>
      </c>
      <c r="T29" s="19"/>
      <c r="U29" s="19">
        <v>41095</v>
      </c>
      <c r="V29" s="19"/>
      <c r="W29" s="16" t="s">
        <v>8767</v>
      </c>
      <c r="X29" s="28">
        <f t="shared" ca="1" si="0"/>
        <v>12.666666666666666</v>
      </c>
      <c r="Y29" s="19">
        <v>41333</v>
      </c>
      <c r="Z29" s="19"/>
      <c r="AA29" s="16" t="s">
        <v>8791</v>
      </c>
      <c r="AB29" s="16" t="s">
        <v>8773</v>
      </c>
      <c r="AC29" s="16" t="s">
        <v>8774</v>
      </c>
      <c r="AD29" s="30">
        <v>6.9599999999999995E-2</v>
      </c>
      <c r="AE29" s="16"/>
      <c r="AF29" s="17" t="s">
        <v>8824</v>
      </c>
      <c r="AG29" s="16"/>
      <c r="AH29" s="15"/>
      <c r="AI29" s="16"/>
      <c r="AJ29" s="16"/>
      <c r="AK29" s="16"/>
      <c r="AL29" s="16"/>
      <c r="AM29" s="16"/>
      <c r="AN29" s="16"/>
    </row>
    <row r="30" spans="1:40" ht="15" hidden="1" customHeight="1">
      <c r="A30" s="59">
        <v>29</v>
      </c>
      <c r="B30" s="59"/>
      <c r="C30" s="59">
        <v>12992983</v>
      </c>
      <c r="D30" s="17" t="s">
        <v>8825</v>
      </c>
      <c r="E30" s="16">
        <v>3137</v>
      </c>
      <c r="F30" s="16">
        <v>13</v>
      </c>
      <c r="G30" s="16" t="s">
        <v>525</v>
      </c>
      <c r="H30" s="16" t="s">
        <v>456</v>
      </c>
      <c r="I30" s="16"/>
      <c r="J30" s="16">
        <v>3000</v>
      </c>
      <c r="K30" s="16" t="s">
        <v>170</v>
      </c>
      <c r="L30" s="22" t="s">
        <v>8764</v>
      </c>
      <c r="M30" s="22" t="s">
        <v>8764</v>
      </c>
      <c r="N30" s="16" t="s">
        <v>76</v>
      </c>
      <c r="O30" s="16" t="s">
        <v>8671</v>
      </c>
      <c r="P30" s="16"/>
      <c r="Q30" s="124">
        <v>1494296</v>
      </c>
      <c r="R30" s="124">
        <v>425825</v>
      </c>
      <c r="S30" s="124">
        <v>1920121</v>
      </c>
      <c r="T30" s="19">
        <v>33197</v>
      </c>
      <c r="U30" s="19">
        <v>40909</v>
      </c>
      <c r="V30" s="19"/>
      <c r="W30" s="16" t="s">
        <v>249</v>
      </c>
      <c r="X30" s="28">
        <f t="shared" ca="1" si="0"/>
        <v>13.25</v>
      </c>
      <c r="Y30" s="19">
        <v>41394</v>
      </c>
      <c r="Z30" s="19"/>
      <c r="AA30" s="16" t="s">
        <v>8802</v>
      </c>
      <c r="AB30" s="16" t="s">
        <v>8826</v>
      </c>
      <c r="AC30" s="16" t="s">
        <v>8774</v>
      </c>
      <c r="AD30" s="30">
        <v>5.2199999999999998E-3</v>
      </c>
      <c r="AE30" s="16"/>
      <c r="AF30" s="16" t="s">
        <v>8827</v>
      </c>
      <c r="AG30" s="17"/>
      <c r="AH30" s="125"/>
      <c r="AI30" s="16"/>
      <c r="AJ30" s="16"/>
      <c r="AK30" s="16"/>
      <c r="AL30" s="16"/>
      <c r="AM30" s="16"/>
      <c r="AN30" s="16"/>
    </row>
    <row r="31" spans="1:40" ht="15" hidden="1" customHeight="1">
      <c r="A31" s="59">
        <v>30</v>
      </c>
      <c r="B31" s="59"/>
      <c r="C31" s="59">
        <v>80747087</v>
      </c>
      <c r="D31" s="17" t="s">
        <v>8828</v>
      </c>
      <c r="E31" s="16">
        <v>3124</v>
      </c>
      <c r="F31" s="16">
        <v>12</v>
      </c>
      <c r="G31" s="16" t="s">
        <v>350</v>
      </c>
      <c r="H31" s="16" t="s">
        <v>116</v>
      </c>
      <c r="I31" s="16"/>
      <c r="J31" s="16">
        <v>1100</v>
      </c>
      <c r="K31" s="16" t="s">
        <v>159</v>
      </c>
      <c r="L31" s="22" t="s">
        <v>160</v>
      </c>
      <c r="M31" s="22" t="s">
        <v>160</v>
      </c>
      <c r="N31" s="16" t="s">
        <v>76</v>
      </c>
      <c r="O31" s="16" t="s">
        <v>8671</v>
      </c>
      <c r="P31" s="16"/>
      <c r="Q31" s="124">
        <v>1401228</v>
      </c>
      <c r="R31" s="16"/>
      <c r="S31" s="124">
        <v>1401228</v>
      </c>
      <c r="T31" s="19"/>
      <c r="U31" s="19">
        <v>40914</v>
      </c>
      <c r="V31" s="19"/>
      <c r="W31" s="16" t="s">
        <v>8767</v>
      </c>
      <c r="X31" s="28">
        <f t="shared" ca="1" si="0"/>
        <v>13.166666666666666</v>
      </c>
      <c r="Y31" s="19">
        <v>41420</v>
      </c>
      <c r="Z31" s="19"/>
      <c r="AA31" s="16" t="s">
        <v>8799</v>
      </c>
      <c r="AB31" s="16" t="s">
        <v>8773</v>
      </c>
      <c r="AC31" s="16" t="s">
        <v>8774</v>
      </c>
      <c r="AD31" s="30">
        <v>5.2199999999999998E-3</v>
      </c>
      <c r="AE31" s="16"/>
      <c r="AF31" s="17" t="s">
        <v>8829</v>
      </c>
      <c r="AG31" s="17"/>
      <c r="AH31" s="125"/>
      <c r="AI31" s="16"/>
      <c r="AJ31" s="16"/>
      <c r="AK31" s="16"/>
      <c r="AL31" s="16"/>
      <c r="AM31" s="16"/>
      <c r="AN31" s="16"/>
    </row>
    <row r="32" spans="1:40" ht="15" hidden="1" customHeight="1">
      <c r="A32" s="59">
        <v>31</v>
      </c>
      <c r="B32" s="59"/>
      <c r="C32" s="59">
        <v>52976405</v>
      </c>
      <c r="D32" s="17" t="s">
        <v>8830</v>
      </c>
      <c r="E32" s="16">
        <v>2044</v>
      </c>
      <c r="F32" s="16">
        <v>11</v>
      </c>
      <c r="G32" s="16" t="s">
        <v>139</v>
      </c>
      <c r="H32" s="16" t="s">
        <v>140</v>
      </c>
      <c r="I32" s="16" t="s">
        <v>142</v>
      </c>
      <c r="J32" s="16">
        <v>4000</v>
      </c>
      <c r="K32" s="16" t="s">
        <v>259</v>
      </c>
      <c r="L32" s="22" t="s">
        <v>8831</v>
      </c>
      <c r="M32" s="22" t="s">
        <v>8831</v>
      </c>
      <c r="N32" s="16" t="s">
        <v>76</v>
      </c>
      <c r="O32" s="16" t="s">
        <v>8671</v>
      </c>
      <c r="P32" s="16"/>
      <c r="Q32" s="124">
        <v>2310581</v>
      </c>
      <c r="R32" s="16"/>
      <c r="S32" s="124">
        <v>2310581</v>
      </c>
      <c r="T32" s="19"/>
      <c r="U32" s="19">
        <v>40892</v>
      </c>
      <c r="V32" s="19"/>
      <c r="W32" s="16" t="s">
        <v>71</v>
      </c>
      <c r="X32" s="28">
        <f t="shared" ca="1" si="0"/>
        <v>13.25</v>
      </c>
      <c r="Y32" s="19">
        <v>41425</v>
      </c>
      <c r="Z32" s="19"/>
      <c r="AA32" s="16" t="s">
        <v>8811</v>
      </c>
      <c r="AB32" s="16" t="s">
        <v>8792</v>
      </c>
      <c r="AC32" s="16" t="s">
        <v>8774</v>
      </c>
      <c r="AD32" s="30">
        <v>5.2199999999999998E-3</v>
      </c>
      <c r="AE32" s="16"/>
      <c r="AF32" s="17" t="s">
        <v>8832</v>
      </c>
      <c r="AG32" s="17"/>
      <c r="AH32" s="125"/>
      <c r="AI32" s="16"/>
      <c r="AJ32" s="16"/>
      <c r="AK32" s="16"/>
      <c r="AL32" s="16"/>
      <c r="AM32" s="16"/>
      <c r="AN32" s="16"/>
    </row>
    <row r="33" spans="1:40" ht="15" hidden="1" customHeight="1">
      <c r="A33" s="59">
        <v>32</v>
      </c>
      <c r="B33" s="59"/>
      <c r="C33" s="59">
        <v>80005498</v>
      </c>
      <c r="D33" s="17" t="s">
        <v>8833</v>
      </c>
      <c r="E33" s="16">
        <v>3137</v>
      </c>
      <c r="F33" s="16">
        <v>11</v>
      </c>
      <c r="G33" s="16" t="s">
        <v>603</v>
      </c>
      <c r="H33" s="16" t="s">
        <v>456</v>
      </c>
      <c r="I33" s="16"/>
      <c r="J33" s="16">
        <v>2000</v>
      </c>
      <c r="K33" s="16" t="s">
        <v>181</v>
      </c>
      <c r="L33" s="22" t="s">
        <v>8777</v>
      </c>
      <c r="M33" s="22" t="s">
        <v>8777</v>
      </c>
      <c r="N33" s="16" t="s">
        <v>76</v>
      </c>
      <c r="O33" s="16" t="s">
        <v>8671</v>
      </c>
      <c r="P33" s="16"/>
      <c r="Q33" s="124">
        <v>1321401</v>
      </c>
      <c r="R33" s="124">
        <v>432783</v>
      </c>
      <c r="S33" s="124">
        <v>1754184</v>
      </c>
      <c r="T33" s="19">
        <v>36238</v>
      </c>
      <c r="U33" s="19">
        <v>40909</v>
      </c>
      <c r="V33" s="19"/>
      <c r="W33" s="16" t="s">
        <v>249</v>
      </c>
      <c r="X33" s="28">
        <f t="shared" ca="1" si="0"/>
        <v>13.25</v>
      </c>
      <c r="Y33" s="19">
        <v>41446</v>
      </c>
      <c r="Z33" s="19"/>
      <c r="AA33" s="16" t="s">
        <v>8802</v>
      </c>
      <c r="AB33" s="16" t="s">
        <v>8826</v>
      </c>
      <c r="AC33" s="16" t="s">
        <v>8774</v>
      </c>
      <c r="AD33" s="30">
        <v>6.9599999999999995E-2</v>
      </c>
      <c r="AE33" s="16"/>
      <c r="AF33" s="17" t="s">
        <v>8834</v>
      </c>
      <c r="AG33" s="17"/>
      <c r="AH33" s="125"/>
      <c r="AI33" s="16"/>
      <c r="AJ33" s="16"/>
      <c r="AK33" s="16"/>
      <c r="AL33" s="16"/>
      <c r="AM33" s="16"/>
      <c r="AN33" s="16"/>
    </row>
    <row r="34" spans="1:40" ht="15" hidden="1" customHeight="1">
      <c r="A34" s="59">
        <v>33</v>
      </c>
      <c r="B34" s="59"/>
      <c r="C34" s="59">
        <v>52439619</v>
      </c>
      <c r="D34" s="17" t="s">
        <v>8835</v>
      </c>
      <c r="E34" s="16">
        <v>2044</v>
      </c>
      <c r="F34" s="16">
        <v>11</v>
      </c>
      <c r="G34" s="16" t="s">
        <v>139</v>
      </c>
      <c r="H34" s="16" t="s">
        <v>140</v>
      </c>
      <c r="I34" s="16"/>
      <c r="J34" s="16">
        <v>1100</v>
      </c>
      <c r="K34" s="16" t="s">
        <v>159</v>
      </c>
      <c r="L34" s="22" t="s">
        <v>160</v>
      </c>
      <c r="M34" s="22" t="s">
        <v>160</v>
      </c>
      <c r="N34" s="16" t="s">
        <v>76</v>
      </c>
      <c r="O34" s="16" t="s">
        <v>8671</v>
      </c>
      <c r="P34" s="16"/>
      <c r="Q34" s="124">
        <v>2244590</v>
      </c>
      <c r="R34" s="16"/>
      <c r="S34" s="124">
        <v>2244590</v>
      </c>
      <c r="T34" s="19"/>
      <c r="U34" s="19">
        <v>41001</v>
      </c>
      <c r="V34" s="19"/>
      <c r="W34" s="16" t="s">
        <v>8767</v>
      </c>
      <c r="X34" s="28">
        <f t="shared" ca="1" si="0"/>
        <v>13</v>
      </c>
      <c r="Y34" s="19">
        <v>41485</v>
      </c>
      <c r="Z34" s="19"/>
      <c r="AA34" s="16" t="s">
        <v>8836</v>
      </c>
      <c r="AB34" s="16" t="s">
        <v>8773</v>
      </c>
      <c r="AC34" s="16" t="s">
        <v>8774</v>
      </c>
      <c r="AD34" s="30">
        <v>5.2199999999999998E-3</v>
      </c>
      <c r="AE34" s="16"/>
      <c r="AF34" s="17" t="s">
        <v>8837</v>
      </c>
      <c r="AG34" s="17"/>
      <c r="AH34" s="125"/>
      <c r="AI34" s="16"/>
      <c r="AJ34" s="16"/>
      <c r="AK34" s="16"/>
      <c r="AL34" s="16"/>
      <c r="AM34" s="16"/>
      <c r="AN34" s="16"/>
    </row>
    <row r="35" spans="1:40" ht="15" hidden="1" customHeight="1">
      <c r="A35" s="59">
        <v>34</v>
      </c>
      <c r="B35" s="59"/>
      <c r="C35" s="59">
        <v>39549693</v>
      </c>
      <c r="D35" s="17" t="s">
        <v>8838</v>
      </c>
      <c r="E35" s="16">
        <v>3137</v>
      </c>
      <c r="F35" s="16">
        <v>14</v>
      </c>
      <c r="G35" s="16" t="s">
        <v>487</v>
      </c>
      <c r="H35" s="16" t="s">
        <v>456</v>
      </c>
      <c r="I35" s="16"/>
      <c r="J35" s="16">
        <v>2000</v>
      </c>
      <c r="K35" s="16" t="s">
        <v>181</v>
      </c>
      <c r="L35" s="22" t="s">
        <v>8777</v>
      </c>
      <c r="M35" s="22" t="s">
        <v>8777</v>
      </c>
      <c r="N35" s="16" t="s">
        <v>76</v>
      </c>
      <c r="O35" s="16" t="s">
        <v>8671</v>
      </c>
      <c r="P35" s="16"/>
      <c r="Q35" s="124">
        <v>1548877</v>
      </c>
      <c r="R35" s="124">
        <v>491105</v>
      </c>
      <c r="S35" s="124">
        <v>2039982</v>
      </c>
      <c r="T35" s="19">
        <v>32911</v>
      </c>
      <c r="U35" s="19">
        <v>40909</v>
      </c>
      <c r="V35" s="19"/>
      <c r="W35" s="16" t="s">
        <v>249</v>
      </c>
      <c r="X35" s="28">
        <f t="shared" ca="1" si="0"/>
        <v>13.25</v>
      </c>
      <c r="Y35" s="19">
        <v>41514</v>
      </c>
      <c r="Z35" s="19"/>
      <c r="AA35" s="16" t="s">
        <v>8815</v>
      </c>
      <c r="AB35" s="16" t="s">
        <v>8773</v>
      </c>
      <c r="AC35" s="16" t="s">
        <v>8774</v>
      </c>
      <c r="AD35" s="30">
        <v>6.9599999999999995E-2</v>
      </c>
      <c r="AE35" s="16"/>
      <c r="AF35" s="17" t="s">
        <v>8839</v>
      </c>
      <c r="AG35" s="17"/>
      <c r="AH35" s="125"/>
      <c r="AI35" s="16"/>
      <c r="AJ35" s="16"/>
      <c r="AK35" s="16"/>
      <c r="AL35" s="16"/>
      <c r="AM35" s="16"/>
      <c r="AN35" s="16"/>
    </row>
    <row r="36" spans="1:40" ht="15" hidden="1" customHeight="1">
      <c r="A36" s="59">
        <v>35</v>
      </c>
      <c r="B36" s="59"/>
      <c r="C36" s="59">
        <v>80920076</v>
      </c>
      <c r="D36" s="17" t="s">
        <v>8840</v>
      </c>
      <c r="E36" s="16">
        <v>2044</v>
      </c>
      <c r="F36" s="16">
        <v>11</v>
      </c>
      <c r="G36" s="16" t="s">
        <v>139</v>
      </c>
      <c r="H36" s="16" t="s">
        <v>140</v>
      </c>
      <c r="I36" s="16" t="s">
        <v>142</v>
      </c>
      <c r="J36" s="16">
        <v>3000</v>
      </c>
      <c r="K36" s="16" t="s">
        <v>170</v>
      </c>
      <c r="L36" s="22" t="s">
        <v>8764</v>
      </c>
      <c r="M36" s="22" t="s">
        <v>8764</v>
      </c>
      <c r="N36" s="16" t="s">
        <v>76</v>
      </c>
      <c r="O36" s="16" t="s">
        <v>8671</v>
      </c>
      <c r="P36" s="16"/>
      <c r="Q36" s="124">
        <v>2310581</v>
      </c>
      <c r="R36" s="16"/>
      <c r="S36" s="124">
        <v>2310581</v>
      </c>
      <c r="T36" s="19"/>
      <c r="U36" s="19">
        <v>40878</v>
      </c>
      <c r="V36" s="19"/>
      <c r="W36" s="16" t="s">
        <v>8767</v>
      </c>
      <c r="X36" s="28">
        <f t="shared" ca="1" si="0"/>
        <v>13.333333333333334</v>
      </c>
      <c r="Y36" s="19">
        <v>41516</v>
      </c>
      <c r="Z36" s="19"/>
      <c r="AA36" s="16" t="s">
        <v>8819</v>
      </c>
      <c r="AB36" s="16" t="s">
        <v>8773</v>
      </c>
      <c r="AC36" s="16" t="s">
        <v>8774</v>
      </c>
      <c r="AD36" s="30">
        <v>6.9599999999999995E-2</v>
      </c>
      <c r="AE36" s="16"/>
      <c r="AF36" s="17" t="s">
        <v>8841</v>
      </c>
      <c r="AG36" s="17"/>
      <c r="AH36" s="125"/>
      <c r="AI36" s="16"/>
      <c r="AJ36" s="16"/>
      <c r="AK36" s="16"/>
      <c r="AL36" s="16"/>
      <c r="AM36" s="16"/>
      <c r="AN36" s="16"/>
    </row>
    <row r="37" spans="1:40" ht="15" hidden="1" customHeight="1">
      <c r="A37" s="59">
        <v>36</v>
      </c>
      <c r="B37" s="59"/>
      <c r="C37" s="59">
        <v>19171692</v>
      </c>
      <c r="D37" s="17" t="s">
        <v>8842</v>
      </c>
      <c r="E37" s="16">
        <v>4071</v>
      </c>
      <c r="F37" s="16">
        <v>16</v>
      </c>
      <c r="G37" s="16" t="s">
        <v>1629</v>
      </c>
      <c r="H37" s="16" t="s">
        <v>1567</v>
      </c>
      <c r="I37" s="16"/>
      <c r="J37" s="16">
        <v>3000</v>
      </c>
      <c r="K37" s="16" t="s">
        <v>170</v>
      </c>
      <c r="L37" s="22" t="s">
        <v>8764</v>
      </c>
      <c r="M37" s="22" t="s">
        <v>8764</v>
      </c>
      <c r="N37" s="16" t="s">
        <v>76</v>
      </c>
      <c r="O37" s="16" t="s">
        <v>8671</v>
      </c>
      <c r="P37" s="16"/>
      <c r="Q37" s="124">
        <v>1253616</v>
      </c>
      <c r="R37" s="124">
        <v>336278</v>
      </c>
      <c r="S37" s="124">
        <v>1589894</v>
      </c>
      <c r="T37" s="19">
        <v>34625</v>
      </c>
      <c r="U37" s="19">
        <v>40909</v>
      </c>
      <c r="V37" s="19"/>
      <c r="W37" s="16" t="s">
        <v>8767</v>
      </c>
      <c r="X37" s="28">
        <f t="shared" ca="1" si="0"/>
        <v>13.25</v>
      </c>
      <c r="Y37" s="19">
        <v>41519</v>
      </c>
      <c r="Z37" s="19"/>
      <c r="AA37" s="16" t="s">
        <v>8791</v>
      </c>
      <c r="AB37" s="16" t="s">
        <v>8773</v>
      </c>
      <c r="AC37" s="16" t="s">
        <v>8774</v>
      </c>
      <c r="AD37" s="30">
        <v>6.9599999999999995E-2</v>
      </c>
      <c r="AE37" s="16"/>
      <c r="AF37" s="16"/>
      <c r="AG37" s="16"/>
      <c r="AH37" s="15"/>
      <c r="AI37" s="16"/>
      <c r="AJ37" s="16"/>
      <c r="AK37" s="16"/>
      <c r="AL37" s="16"/>
      <c r="AM37" s="16"/>
      <c r="AN37" s="16"/>
    </row>
    <row r="38" spans="1:40" ht="15" hidden="1" customHeight="1">
      <c r="A38" s="59">
        <v>37</v>
      </c>
      <c r="B38" s="59"/>
      <c r="C38" s="59">
        <v>33065290</v>
      </c>
      <c r="D38" s="17" t="s">
        <v>8843</v>
      </c>
      <c r="E38" s="16">
        <v>2044</v>
      </c>
      <c r="F38" s="16">
        <v>11</v>
      </c>
      <c r="G38" s="16" t="s">
        <v>139</v>
      </c>
      <c r="H38" s="16" t="s">
        <v>140</v>
      </c>
      <c r="I38" s="16"/>
      <c r="J38" s="16">
        <v>3000</v>
      </c>
      <c r="K38" s="16" t="s">
        <v>170</v>
      </c>
      <c r="L38" s="22" t="s">
        <v>8764</v>
      </c>
      <c r="M38" s="22" t="s">
        <v>8764</v>
      </c>
      <c r="N38" s="16" t="s">
        <v>76</v>
      </c>
      <c r="O38" s="16" t="s">
        <v>8671</v>
      </c>
      <c r="P38" s="16"/>
      <c r="Q38" s="124">
        <v>2244590</v>
      </c>
      <c r="R38" s="16"/>
      <c r="S38" s="124">
        <v>2244590</v>
      </c>
      <c r="T38" s="19"/>
      <c r="U38" s="19">
        <v>40977</v>
      </c>
      <c r="V38" s="19"/>
      <c r="W38" s="16" t="s">
        <v>8767</v>
      </c>
      <c r="X38" s="28">
        <f t="shared" ca="1" si="0"/>
        <v>13</v>
      </c>
      <c r="Y38" s="19">
        <v>41525</v>
      </c>
      <c r="Z38" s="19"/>
      <c r="AA38" s="16" t="s">
        <v>8815</v>
      </c>
      <c r="AB38" s="16" t="s">
        <v>8773</v>
      </c>
      <c r="AC38" s="16" t="s">
        <v>8844</v>
      </c>
      <c r="AD38" s="30">
        <v>6.9599999999999995E-2</v>
      </c>
      <c r="AE38" s="17"/>
      <c r="AF38" s="17" t="s">
        <v>8845</v>
      </c>
      <c r="AG38" s="17"/>
      <c r="AH38" s="125"/>
      <c r="AI38" s="16"/>
      <c r="AJ38" s="16"/>
      <c r="AK38" s="16"/>
      <c r="AL38" s="16"/>
      <c r="AM38" s="16"/>
      <c r="AN38" s="16"/>
    </row>
    <row r="39" spans="1:40" ht="15" hidden="1" customHeight="1">
      <c r="A39" s="59">
        <v>38</v>
      </c>
      <c r="B39" s="59"/>
      <c r="C39" s="59">
        <v>76323849</v>
      </c>
      <c r="D39" s="17" t="s">
        <v>8846</v>
      </c>
      <c r="E39" s="16">
        <v>2028</v>
      </c>
      <c r="F39" s="16">
        <v>18</v>
      </c>
      <c r="G39" s="16" t="s">
        <v>358</v>
      </c>
      <c r="H39" s="16" t="s">
        <v>284</v>
      </c>
      <c r="I39" s="16"/>
      <c r="J39" s="16">
        <v>3000</v>
      </c>
      <c r="K39" s="16" t="s">
        <v>170</v>
      </c>
      <c r="L39" s="22" t="s">
        <v>8764</v>
      </c>
      <c r="M39" s="22" t="s">
        <v>8764</v>
      </c>
      <c r="N39" s="16" t="s">
        <v>8847</v>
      </c>
      <c r="O39" s="16" t="s">
        <v>434</v>
      </c>
      <c r="P39" s="16"/>
      <c r="Q39" s="124">
        <v>3837785</v>
      </c>
      <c r="R39" s="16"/>
      <c r="S39" s="124">
        <v>3837785</v>
      </c>
      <c r="T39" s="19"/>
      <c r="U39" s="19">
        <v>41057</v>
      </c>
      <c r="V39" s="19"/>
      <c r="W39" s="16" t="s">
        <v>8767</v>
      </c>
      <c r="X39" s="28">
        <f t="shared" ca="1" si="0"/>
        <v>12.833333333333334</v>
      </c>
      <c r="Y39" s="19">
        <v>41525</v>
      </c>
      <c r="Z39" s="19"/>
      <c r="AA39" s="16" t="s">
        <v>8815</v>
      </c>
      <c r="AB39" s="16" t="s">
        <v>8773</v>
      </c>
      <c r="AC39" s="16" t="s">
        <v>8774</v>
      </c>
      <c r="AD39" s="30">
        <v>5.2199999999999998E-3</v>
      </c>
      <c r="AE39" s="16"/>
      <c r="AF39" s="17" t="s">
        <v>8848</v>
      </c>
      <c r="AG39" s="17"/>
      <c r="AH39" s="125"/>
      <c r="AI39" s="16"/>
      <c r="AJ39" s="16"/>
      <c r="AK39" s="16"/>
      <c r="AL39" s="16"/>
      <c r="AM39" s="16"/>
      <c r="AN39" s="16"/>
    </row>
    <row r="40" spans="1:40" ht="15" hidden="1" customHeight="1">
      <c r="A40" s="59">
        <v>39</v>
      </c>
      <c r="B40" s="59"/>
      <c r="C40" s="139">
        <v>1020719940</v>
      </c>
      <c r="D40" s="17" t="s">
        <v>8849</v>
      </c>
      <c r="E40" s="16">
        <v>2044</v>
      </c>
      <c r="F40" s="16">
        <v>11</v>
      </c>
      <c r="G40" s="16" t="s">
        <v>139</v>
      </c>
      <c r="H40" s="16" t="s">
        <v>140</v>
      </c>
      <c r="I40" s="16"/>
      <c r="J40" s="16">
        <v>4500</v>
      </c>
      <c r="K40" s="16" t="s">
        <v>143</v>
      </c>
      <c r="L40" s="22" t="s">
        <v>8850</v>
      </c>
      <c r="M40" s="22" t="s">
        <v>8850</v>
      </c>
      <c r="N40" s="16" t="s">
        <v>76</v>
      </c>
      <c r="O40" s="16" t="s">
        <v>8671</v>
      </c>
      <c r="P40" s="16"/>
      <c r="Q40" s="124">
        <v>2244590</v>
      </c>
      <c r="R40" s="16"/>
      <c r="S40" s="124">
        <v>2244590</v>
      </c>
      <c r="T40" s="19"/>
      <c r="U40" s="19">
        <v>41085</v>
      </c>
      <c r="V40" s="19"/>
      <c r="W40" s="16" t="s">
        <v>8767</v>
      </c>
      <c r="X40" s="28">
        <f t="shared" ca="1" si="0"/>
        <v>12.75</v>
      </c>
      <c r="Y40" s="19">
        <v>41534</v>
      </c>
      <c r="Z40" s="19"/>
      <c r="AA40" s="16" t="s">
        <v>8819</v>
      </c>
      <c r="AB40" s="16" t="s">
        <v>8773</v>
      </c>
      <c r="AC40" s="16" t="s">
        <v>8851</v>
      </c>
      <c r="AD40" s="30">
        <v>6.9599999999999995E-2</v>
      </c>
      <c r="AE40" s="16"/>
      <c r="AF40" s="17" t="s">
        <v>8852</v>
      </c>
      <c r="AG40" s="17"/>
      <c r="AH40" s="125"/>
      <c r="AI40" s="16"/>
      <c r="AJ40" s="16"/>
      <c r="AK40" s="16"/>
      <c r="AL40" s="16"/>
      <c r="AM40" s="16"/>
      <c r="AN40" s="16"/>
    </row>
    <row r="41" spans="1:40" ht="15" hidden="1" customHeight="1">
      <c r="A41" s="59">
        <v>40</v>
      </c>
      <c r="B41" s="59"/>
      <c r="C41" s="59">
        <v>1102808503</v>
      </c>
      <c r="D41" s="17" t="s">
        <v>8853</v>
      </c>
      <c r="E41" s="16">
        <v>3124</v>
      </c>
      <c r="F41" s="16">
        <v>13</v>
      </c>
      <c r="G41" s="16" t="s">
        <v>237</v>
      </c>
      <c r="H41" s="16" t="s">
        <v>116</v>
      </c>
      <c r="I41" s="16"/>
      <c r="J41" s="16">
        <v>1100</v>
      </c>
      <c r="K41" s="16" t="s">
        <v>159</v>
      </c>
      <c r="L41" s="22" t="s">
        <v>160</v>
      </c>
      <c r="M41" s="22" t="s">
        <v>160</v>
      </c>
      <c r="N41" s="16" t="s">
        <v>76</v>
      </c>
      <c r="O41" s="16" t="s">
        <v>8671</v>
      </c>
      <c r="P41" s="16"/>
      <c r="Q41" s="124">
        <v>1494296</v>
      </c>
      <c r="R41" s="16"/>
      <c r="S41" s="124">
        <v>1494296</v>
      </c>
      <c r="T41" s="19"/>
      <c r="U41" s="19">
        <v>40981</v>
      </c>
      <c r="V41" s="19"/>
      <c r="W41" s="16" t="s">
        <v>8767</v>
      </c>
      <c r="X41" s="28">
        <f t="shared" ca="1" si="0"/>
        <v>13</v>
      </c>
      <c r="Y41" s="19">
        <v>41534</v>
      </c>
      <c r="Z41" s="19"/>
      <c r="AA41" s="16" t="s">
        <v>8791</v>
      </c>
      <c r="AB41" s="16" t="s">
        <v>8773</v>
      </c>
      <c r="AC41" s="16" t="s">
        <v>8774</v>
      </c>
      <c r="AD41" s="30">
        <v>6.9599999999999995E-2</v>
      </c>
      <c r="AE41" s="16"/>
      <c r="AF41" s="17"/>
      <c r="AG41" s="17"/>
      <c r="AH41" s="125"/>
      <c r="AI41" s="16"/>
      <c r="AJ41" s="16"/>
      <c r="AK41" s="16"/>
      <c r="AL41" s="16"/>
      <c r="AM41" s="16"/>
      <c r="AN41" s="16"/>
    </row>
    <row r="42" spans="1:40" ht="15" hidden="1" customHeight="1">
      <c r="A42" s="59">
        <v>41</v>
      </c>
      <c r="B42" s="59"/>
      <c r="C42" s="59">
        <v>93361620</v>
      </c>
      <c r="D42" s="17" t="s">
        <v>8854</v>
      </c>
      <c r="E42" s="16">
        <v>3137</v>
      </c>
      <c r="F42" s="16">
        <v>13</v>
      </c>
      <c r="G42" s="16" t="s">
        <v>525</v>
      </c>
      <c r="H42" s="16" t="s">
        <v>456</v>
      </c>
      <c r="I42" s="16"/>
      <c r="J42" s="16">
        <v>2000</v>
      </c>
      <c r="K42" s="16" t="s">
        <v>181</v>
      </c>
      <c r="L42" s="22" t="s">
        <v>8777</v>
      </c>
      <c r="M42" s="22" t="s">
        <v>8777</v>
      </c>
      <c r="N42" s="16" t="s">
        <v>478</v>
      </c>
      <c r="O42" s="16" t="s">
        <v>479</v>
      </c>
      <c r="P42" s="16"/>
      <c r="Q42" s="124">
        <v>1494296</v>
      </c>
      <c r="R42" s="124">
        <v>425825</v>
      </c>
      <c r="S42" s="124">
        <v>1920121</v>
      </c>
      <c r="T42" s="19">
        <v>32905</v>
      </c>
      <c r="U42" s="19">
        <v>40909</v>
      </c>
      <c r="V42" s="19"/>
      <c r="W42" s="16" t="s">
        <v>249</v>
      </c>
      <c r="X42" s="28">
        <f t="shared" ca="1" si="0"/>
        <v>13.25</v>
      </c>
      <c r="Y42" s="19">
        <v>41547</v>
      </c>
      <c r="Z42" s="19"/>
      <c r="AA42" s="16" t="s">
        <v>8855</v>
      </c>
      <c r="AB42" s="16" t="s">
        <v>8773</v>
      </c>
      <c r="AC42" s="16" t="s">
        <v>8774</v>
      </c>
      <c r="AD42" s="30">
        <v>6.9599999999999995E-2</v>
      </c>
      <c r="AE42" s="17" t="s">
        <v>8856</v>
      </c>
      <c r="AF42" s="17" t="s">
        <v>8857</v>
      </c>
      <c r="AG42" s="17"/>
      <c r="AH42" s="125"/>
      <c r="AI42" s="16"/>
      <c r="AJ42" s="16"/>
      <c r="AK42" s="16"/>
      <c r="AL42" s="16"/>
      <c r="AM42" s="16"/>
      <c r="AN42" s="16"/>
    </row>
    <row r="43" spans="1:40" ht="15" hidden="1" customHeight="1">
      <c r="A43" s="59">
        <v>42</v>
      </c>
      <c r="B43" s="59"/>
      <c r="C43" s="59">
        <v>74322993</v>
      </c>
      <c r="D43" s="17" t="s">
        <v>8858</v>
      </c>
      <c r="E43" s="16">
        <v>3137</v>
      </c>
      <c r="F43" s="16">
        <v>15</v>
      </c>
      <c r="G43" s="16" t="s">
        <v>454</v>
      </c>
      <c r="H43" s="16" t="s">
        <v>456</v>
      </c>
      <c r="I43" s="16"/>
      <c r="J43" s="16">
        <v>3000</v>
      </c>
      <c r="K43" s="16" t="s">
        <v>170</v>
      </c>
      <c r="L43" s="22" t="s">
        <v>8764</v>
      </c>
      <c r="M43" s="22" t="s">
        <v>8764</v>
      </c>
      <c r="N43" s="16" t="s">
        <v>76</v>
      </c>
      <c r="O43" s="16" t="s">
        <v>8671</v>
      </c>
      <c r="P43" s="16"/>
      <c r="Q43" s="124">
        <v>1618768</v>
      </c>
      <c r="R43" s="124">
        <v>557649</v>
      </c>
      <c r="S43" s="124">
        <v>2176417</v>
      </c>
      <c r="T43" s="19">
        <v>32528</v>
      </c>
      <c r="U43" s="19">
        <v>40909</v>
      </c>
      <c r="V43" s="19"/>
      <c r="W43" s="16" t="s">
        <v>249</v>
      </c>
      <c r="X43" s="28">
        <f t="shared" ca="1" si="0"/>
        <v>13.25</v>
      </c>
      <c r="Y43" s="19">
        <v>41547</v>
      </c>
      <c r="Z43" s="19"/>
      <c r="AA43" s="16" t="s">
        <v>8791</v>
      </c>
      <c r="AB43" s="16" t="s">
        <v>8773</v>
      </c>
      <c r="AC43" s="16" t="s">
        <v>8774</v>
      </c>
      <c r="AD43" s="30">
        <v>6.9599999999999995E-2</v>
      </c>
      <c r="AE43" s="17" t="s">
        <v>8859</v>
      </c>
      <c r="AF43" s="16" t="s">
        <v>8860</v>
      </c>
      <c r="AG43" s="17"/>
      <c r="AH43" s="125"/>
      <c r="AI43" s="16"/>
      <c r="AJ43" s="16"/>
      <c r="AK43" s="16"/>
      <c r="AL43" s="16"/>
      <c r="AM43" s="16"/>
      <c r="AN43" s="16"/>
    </row>
    <row r="44" spans="1:40" ht="15" hidden="1" customHeight="1">
      <c r="A44" s="59">
        <v>43</v>
      </c>
      <c r="B44" s="59"/>
      <c r="C44" s="59">
        <v>79432335</v>
      </c>
      <c r="D44" s="17" t="s">
        <v>8861</v>
      </c>
      <c r="E44" s="16">
        <v>3137</v>
      </c>
      <c r="F44" s="16">
        <v>15</v>
      </c>
      <c r="G44" s="16" t="s">
        <v>454</v>
      </c>
      <c r="H44" s="16" t="s">
        <v>456</v>
      </c>
      <c r="I44" s="16"/>
      <c r="J44" s="16">
        <v>3000</v>
      </c>
      <c r="K44" s="16" t="s">
        <v>170</v>
      </c>
      <c r="L44" s="22" t="s">
        <v>8764</v>
      </c>
      <c r="M44" s="22" t="s">
        <v>8764</v>
      </c>
      <c r="N44" s="16" t="s">
        <v>76</v>
      </c>
      <c r="O44" s="16" t="s">
        <v>8671</v>
      </c>
      <c r="P44" s="16"/>
      <c r="Q44" s="124">
        <v>1618768</v>
      </c>
      <c r="R44" s="124">
        <v>557649</v>
      </c>
      <c r="S44" s="124">
        <v>2176417</v>
      </c>
      <c r="T44" s="19">
        <v>32528</v>
      </c>
      <c r="U44" s="19">
        <v>40909</v>
      </c>
      <c r="V44" s="19"/>
      <c r="W44" s="16" t="s">
        <v>249</v>
      </c>
      <c r="X44" s="28">
        <f t="shared" ca="1" si="0"/>
        <v>13.25</v>
      </c>
      <c r="Y44" s="19">
        <v>41547</v>
      </c>
      <c r="Z44" s="19"/>
      <c r="AA44" s="16" t="s">
        <v>8836</v>
      </c>
      <c r="AB44" s="16" t="s">
        <v>8773</v>
      </c>
      <c r="AC44" s="16" t="s">
        <v>8774</v>
      </c>
      <c r="AD44" s="30">
        <v>5.2199999999999998E-3</v>
      </c>
      <c r="AE44" s="17" t="s">
        <v>2344</v>
      </c>
      <c r="AF44" s="17"/>
      <c r="AG44" s="17"/>
      <c r="AH44" s="125"/>
      <c r="AI44" s="16"/>
      <c r="AJ44" s="16"/>
      <c r="AK44" s="16"/>
      <c r="AL44" s="16"/>
      <c r="AM44" s="16"/>
      <c r="AN44" s="16"/>
    </row>
    <row r="45" spans="1:40" ht="15" hidden="1" customHeight="1">
      <c r="A45" s="59">
        <v>44</v>
      </c>
      <c r="B45" s="59"/>
      <c r="C45" s="59">
        <v>17157611</v>
      </c>
      <c r="D45" s="17" t="s">
        <v>8862</v>
      </c>
      <c r="E45" s="16">
        <v>4071</v>
      </c>
      <c r="F45" s="16">
        <v>16</v>
      </c>
      <c r="G45" s="16" t="s">
        <v>1629</v>
      </c>
      <c r="H45" s="16" t="s">
        <v>1567</v>
      </c>
      <c r="I45" s="16"/>
      <c r="J45" s="16">
        <v>3000</v>
      </c>
      <c r="K45" s="16" t="s">
        <v>170</v>
      </c>
      <c r="L45" s="22" t="s">
        <v>8764</v>
      </c>
      <c r="M45" s="22" t="s">
        <v>8764</v>
      </c>
      <c r="N45" s="16" t="s">
        <v>76</v>
      </c>
      <c r="O45" s="16" t="s">
        <v>8671</v>
      </c>
      <c r="P45" s="16"/>
      <c r="Q45" s="124">
        <v>1253616</v>
      </c>
      <c r="R45" s="124">
        <v>336278</v>
      </c>
      <c r="S45" s="124">
        <v>1589894</v>
      </c>
      <c r="T45" s="19">
        <v>36699</v>
      </c>
      <c r="U45" s="19">
        <v>40909</v>
      </c>
      <c r="V45" s="19"/>
      <c r="W45" s="16" t="s">
        <v>8767</v>
      </c>
      <c r="X45" s="28">
        <f t="shared" ca="1" si="0"/>
        <v>13.25</v>
      </c>
      <c r="Y45" s="19">
        <v>41549</v>
      </c>
      <c r="Z45" s="19"/>
      <c r="AA45" s="16" t="s">
        <v>8772</v>
      </c>
      <c r="AB45" s="16" t="s">
        <v>8773</v>
      </c>
      <c r="AC45" s="16" t="s">
        <v>8774</v>
      </c>
      <c r="AD45" s="30">
        <v>6.9599999999999995E-2</v>
      </c>
      <c r="AE45" s="16"/>
      <c r="AF45" s="17" t="s">
        <v>8863</v>
      </c>
      <c r="AG45" s="17"/>
      <c r="AH45" s="125"/>
      <c r="AI45" s="16"/>
      <c r="AJ45" s="16"/>
      <c r="AK45" s="16"/>
      <c r="AL45" s="16"/>
      <c r="AM45" s="16"/>
      <c r="AN45" s="16"/>
    </row>
    <row r="46" spans="1:40" ht="15" hidden="1" customHeight="1">
      <c r="A46" s="59">
        <v>45</v>
      </c>
      <c r="B46" s="59"/>
      <c r="C46" s="59">
        <v>80171722</v>
      </c>
      <c r="D46" s="17" t="s">
        <v>8864</v>
      </c>
      <c r="E46" s="16">
        <v>3137</v>
      </c>
      <c r="F46" s="16">
        <v>11</v>
      </c>
      <c r="G46" s="16" t="s">
        <v>603</v>
      </c>
      <c r="H46" s="16" t="s">
        <v>456</v>
      </c>
      <c r="I46" s="16"/>
      <c r="J46" s="16">
        <v>3000</v>
      </c>
      <c r="K46" s="16" t="s">
        <v>170</v>
      </c>
      <c r="L46" s="22" t="s">
        <v>8764</v>
      </c>
      <c r="M46" s="22" t="s">
        <v>8764</v>
      </c>
      <c r="N46" s="16" t="s">
        <v>76</v>
      </c>
      <c r="O46" s="16" t="s">
        <v>8671</v>
      </c>
      <c r="P46" s="16"/>
      <c r="Q46" s="124">
        <v>1321401</v>
      </c>
      <c r="R46" s="124">
        <v>432783</v>
      </c>
      <c r="S46" s="124">
        <v>1754184</v>
      </c>
      <c r="T46" s="19">
        <v>37448</v>
      </c>
      <c r="U46" s="19">
        <v>40909</v>
      </c>
      <c r="V46" s="19"/>
      <c r="W46" s="16" t="s">
        <v>249</v>
      </c>
      <c r="X46" s="28">
        <f t="shared" ca="1" si="0"/>
        <v>13.25</v>
      </c>
      <c r="Y46" s="19">
        <v>41549</v>
      </c>
      <c r="Z46" s="19"/>
      <c r="AA46" s="16" t="s">
        <v>8815</v>
      </c>
      <c r="AB46" s="16" t="s">
        <v>8773</v>
      </c>
      <c r="AC46" s="16" t="s">
        <v>8774</v>
      </c>
      <c r="AD46" s="30">
        <v>5.2199999999999998E-3</v>
      </c>
      <c r="AE46" s="16"/>
      <c r="AF46" s="17" t="s">
        <v>8865</v>
      </c>
      <c r="AG46" s="17"/>
      <c r="AH46" s="125"/>
      <c r="AI46" s="16"/>
      <c r="AJ46" s="16"/>
      <c r="AK46" s="16"/>
      <c r="AL46" s="16"/>
      <c r="AM46" s="16"/>
      <c r="AN46" s="16"/>
    </row>
    <row r="47" spans="1:40" ht="15" hidden="1" customHeight="1">
      <c r="A47" s="59">
        <v>46</v>
      </c>
      <c r="B47" s="59"/>
      <c r="C47" s="59">
        <v>79463119</v>
      </c>
      <c r="D47" s="17" t="s">
        <v>8866</v>
      </c>
      <c r="E47" s="16">
        <v>3137</v>
      </c>
      <c r="F47" s="16">
        <v>13</v>
      </c>
      <c r="G47" s="16" t="s">
        <v>525</v>
      </c>
      <c r="H47" s="16" t="s">
        <v>456</v>
      </c>
      <c r="I47" s="16"/>
      <c r="J47" s="16">
        <v>3000</v>
      </c>
      <c r="K47" s="16" t="s">
        <v>170</v>
      </c>
      <c r="L47" s="22" t="s">
        <v>8764</v>
      </c>
      <c r="M47" s="22" t="s">
        <v>8764</v>
      </c>
      <c r="N47" s="16" t="s">
        <v>8765</v>
      </c>
      <c r="O47" s="16" t="s">
        <v>8867</v>
      </c>
      <c r="P47" s="16"/>
      <c r="Q47" s="124">
        <v>1494296</v>
      </c>
      <c r="R47" s="124">
        <v>425825</v>
      </c>
      <c r="S47" s="124">
        <v>1920121</v>
      </c>
      <c r="T47" s="19">
        <v>33197</v>
      </c>
      <c r="U47" s="19">
        <v>40909</v>
      </c>
      <c r="V47" s="19"/>
      <c r="W47" s="16" t="s">
        <v>249</v>
      </c>
      <c r="X47" s="28">
        <f t="shared" ca="1" si="0"/>
        <v>13.25</v>
      </c>
      <c r="Y47" s="19">
        <v>41555</v>
      </c>
      <c r="Z47" s="19"/>
      <c r="AA47" s="16" t="s">
        <v>8815</v>
      </c>
      <c r="AB47" s="16" t="s">
        <v>8868</v>
      </c>
      <c r="AC47" s="16" t="s">
        <v>8774</v>
      </c>
      <c r="AD47" s="30">
        <v>5.2199999999999998E-3</v>
      </c>
      <c r="AE47" s="16"/>
      <c r="AF47" s="17" t="s">
        <v>8869</v>
      </c>
      <c r="AG47" s="17"/>
      <c r="AH47" s="125"/>
      <c r="AI47" s="16"/>
      <c r="AJ47" s="16"/>
      <c r="AK47" s="16"/>
      <c r="AL47" s="16"/>
      <c r="AM47" s="16"/>
      <c r="AN47" s="16"/>
    </row>
    <row r="48" spans="1:40" ht="15" hidden="1" customHeight="1">
      <c r="A48" s="59">
        <v>47</v>
      </c>
      <c r="B48" s="59"/>
      <c r="C48" s="59">
        <v>91013264</v>
      </c>
      <c r="D48" s="17" t="s">
        <v>8870</v>
      </c>
      <c r="E48" s="35" t="s">
        <v>366</v>
      </c>
      <c r="F48" s="16">
        <v>21</v>
      </c>
      <c r="G48" s="16" t="s">
        <v>367</v>
      </c>
      <c r="H48" s="16" t="s">
        <v>368</v>
      </c>
      <c r="I48" s="16" t="s">
        <v>72</v>
      </c>
      <c r="J48" s="16">
        <v>3000</v>
      </c>
      <c r="K48" s="16" t="s">
        <v>170</v>
      </c>
      <c r="L48" s="22" t="s">
        <v>8764</v>
      </c>
      <c r="M48" s="22" t="s">
        <v>8764</v>
      </c>
      <c r="N48" s="16" t="s">
        <v>76</v>
      </c>
      <c r="O48" s="16" t="s">
        <v>8671</v>
      </c>
      <c r="P48" s="16"/>
      <c r="Q48" s="124">
        <v>6306030</v>
      </c>
      <c r="R48" s="16"/>
      <c r="S48" s="124">
        <v>6306030</v>
      </c>
      <c r="T48" s="19"/>
      <c r="U48" s="19">
        <v>40877</v>
      </c>
      <c r="V48" s="19"/>
      <c r="W48" s="16" t="s">
        <v>71</v>
      </c>
      <c r="X48" s="28">
        <f t="shared" ca="1" si="0"/>
        <v>13.333333333333334</v>
      </c>
      <c r="Y48" s="19">
        <v>41567</v>
      </c>
      <c r="Z48" s="19"/>
      <c r="AA48" s="16" t="s">
        <v>8772</v>
      </c>
      <c r="AB48" s="16" t="s">
        <v>8773</v>
      </c>
      <c r="AC48" s="16" t="s">
        <v>8871</v>
      </c>
      <c r="AD48" s="30">
        <v>6.9599999999999995E-2</v>
      </c>
      <c r="AE48" s="16"/>
      <c r="AF48" s="17" t="s">
        <v>7604</v>
      </c>
      <c r="AG48" s="17"/>
      <c r="AH48" s="125"/>
      <c r="AI48" s="16"/>
      <c r="AJ48" s="16"/>
      <c r="AK48" s="16"/>
      <c r="AL48" s="16"/>
      <c r="AM48" s="16"/>
      <c r="AN48" s="16"/>
    </row>
    <row r="49" spans="1:40" ht="15" hidden="1" customHeight="1">
      <c r="A49" s="59">
        <v>48</v>
      </c>
      <c r="B49" s="59"/>
      <c r="C49" s="59">
        <v>37826202</v>
      </c>
      <c r="D49" s="17" t="s">
        <v>8872</v>
      </c>
      <c r="E49" s="16">
        <v>2028</v>
      </c>
      <c r="F49" s="16">
        <v>22</v>
      </c>
      <c r="G49" s="16" t="s">
        <v>3373</v>
      </c>
      <c r="H49" s="16" t="s">
        <v>284</v>
      </c>
      <c r="I49" s="16"/>
      <c r="J49" s="16">
        <v>4000</v>
      </c>
      <c r="K49" s="16" t="s">
        <v>259</v>
      </c>
      <c r="L49" s="22" t="s">
        <v>8771</v>
      </c>
      <c r="M49" s="22" t="s">
        <v>8771</v>
      </c>
      <c r="N49" s="16" t="s">
        <v>76</v>
      </c>
      <c r="O49" s="16" t="s">
        <v>8671</v>
      </c>
      <c r="P49" s="16"/>
      <c r="Q49" s="124">
        <v>5094139</v>
      </c>
      <c r="R49" s="16"/>
      <c r="S49" s="124">
        <v>5094139</v>
      </c>
      <c r="T49" s="19"/>
      <c r="U49" s="19">
        <v>41008</v>
      </c>
      <c r="V49" s="19"/>
      <c r="W49" s="16" t="s">
        <v>8767</v>
      </c>
      <c r="X49" s="28">
        <f t="shared" ca="1" si="0"/>
        <v>12.916666666666666</v>
      </c>
      <c r="Y49" s="19">
        <v>41578</v>
      </c>
      <c r="Z49" s="19"/>
      <c r="AA49" s="16" t="s">
        <v>8815</v>
      </c>
      <c r="AB49" s="16" t="s">
        <v>8773</v>
      </c>
      <c r="AC49" s="16" t="s">
        <v>8774</v>
      </c>
      <c r="AD49" s="30">
        <v>5.2199999999999998E-3</v>
      </c>
      <c r="AE49" s="16"/>
      <c r="AF49" s="17" t="s">
        <v>8873</v>
      </c>
      <c r="AG49" s="17"/>
      <c r="AH49" s="125"/>
      <c r="AI49" s="16"/>
      <c r="AJ49" s="16"/>
      <c r="AK49" s="16"/>
      <c r="AL49" s="16"/>
      <c r="AM49" s="16"/>
      <c r="AN49" s="16"/>
    </row>
    <row r="50" spans="1:40" ht="15" hidden="1" customHeight="1">
      <c r="A50" s="59">
        <v>49</v>
      </c>
      <c r="B50" s="59"/>
      <c r="C50" s="59">
        <v>52835322</v>
      </c>
      <c r="D50" s="17" t="s">
        <v>8874</v>
      </c>
      <c r="E50" s="16">
        <v>2044</v>
      </c>
      <c r="F50" s="16">
        <v>11</v>
      </c>
      <c r="G50" s="16" t="s">
        <v>139</v>
      </c>
      <c r="H50" s="16" t="s">
        <v>140</v>
      </c>
      <c r="I50" s="16"/>
      <c r="J50" s="16">
        <v>1300</v>
      </c>
      <c r="K50" s="16" t="s">
        <v>311</v>
      </c>
      <c r="L50" s="22" t="s">
        <v>8810</v>
      </c>
      <c r="M50" s="22" t="s">
        <v>8810</v>
      </c>
      <c r="N50" s="16" t="s">
        <v>76</v>
      </c>
      <c r="O50" s="16" t="s">
        <v>8671</v>
      </c>
      <c r="P50" s="16"/>
      <c r="Q50" s="124">
        <v>2244590</v>
      </c>
      <c r="R50" s="16"/>
      <c r="S50" s="124">
        <v>2244590</v>
      </c>
      <c r="T50" s="19"/>
      <c r="U50" s="19">
        <v>41122</v>
      </c>
      <c r="V50" s="19"/>
      <c r="W50" s="16" t="s">
        <v>8767</v>
      </c>
      <c r="X50" s="28">
        <f t="shared" ca="1" si="0"/>
        <v>12.666666666666666</v>
      </c>
      <c r="Y50" s="19">
        <v>41582</v>
      </c>
      <c r="Z50" s="19"/>
      <c r="AA50" s="16" t="s">
        <v>8772</v>
      </c>
      <c r="AB50" s="16" t="s">
        <v>8773</v>
      </c>
      <c r="AC50" s="16" t="s">
        <v>8875</v>
      </c>
      <c r="AD50" s="30">
        <v>6.9599999999999995E-2</v>
      </c>
      <c r="AE50" s="16"/>
      <c r="AF50" s="16" t="s">
        <v>8876</v>
      </c>
      <c r="AG50" s="17"/>
      <c r="AH50" s="125"/>
      <c r="AI50" s="16"/>
      <c r="AJ50" s="16"/>
      <c r="AK50" s="16"/>
      <c r="AL50" s="16"/>
      <c r="AM50" s="16"/>
      <c r="AN50" s="16"/>
    </row>
    <row r="51" spans="1:40" ht="15" hidden="1" customHeight="1">
      <c r="A51" s="59">
        <v>50</v>
      </c>
      <c r="B51" s="59"/>
      <c r="C51" s="59">
        <v>19261482</v>
      </c>
      <c r="D51" s="17" t="s">
        <v>8877</v>
      </c>
      <c r="E51" s="16">
        <v>1045</v>
      </c>
      <c r="F51" s="16">
        <v>14</v>
      </c>
      <c r="G51" s="16" t="s">
        <v>157</v>
      </c>
      <c r="H51" s="16" t="s">
        <v>158</v>
      </c>
      <c r="I51" s="16"/>
      <c r="J51" s="16">
        <v>1300</v>
      </c>
      <c r="K51" s="16" t="s">
        <v>311</v>
      </c>
      <c r="L51" s="22" t="s">
        <v>8810</v>
      </c>
      <c r="M51" s="22" t="s">
        <v>8810</v>
      </c>
      <c r="N51" s="16" t="s">
        <v>76</v>
      </c>
      <c r="O51" s="16" t="s">
        <v>8671</v>
      </c>
      <c r="P51" s="16"/>
      <c r="Q51" s="124">
        <v>6178106</v>
      </c>
      <c r="R51" s="16"/>
      <c r="S51" s="124">
        <v>6178106</v>
      </c>
      <c r="T51" s="19"/>
      <c r="U51" s="19">
        <v>41508</v>
      </c>
      <c r="V51" s="19"/>
      <c r="W51" s="16" t="s">
        <v>71</v>
      </c>
      <c r="X51" s="28">
        <f t="shared" ca="1" si="0"/>
        <v>11.583333333333334</v>
      </c>
      <c r="Y51" s="19">
        <v>41584</v>
      </c>
      <c r="Z51" s="19"/>
      <c r="AA51" s="16" t="s">
        <v>8791</v>
      </c>
      <c r="AB51" s="16" t="s">
        <v>8803</v>
      </c>
      <c r="AC51" s="16" t="s">
        <v>8774</v>
      </c>
      <c r="AD51" s="30">
        <v>5.2199999999999998E-3</v>
      </c>
      <c r="AE51" s="16"/>
      <c r="AF51" s="17" t="s">
        <v>8878</v>
      </c>
      <c r="AG51" s="16"/>
      <c r="AH51" s="15"/>
      <c r="AI51" s="16"/>
      <c r="AJ51" s="16"/>
      <c r="AK51" s="16"/>
      <c r="AL51" s="16"/>
      <c r="AM51" s="16"/>
      <c r="AN51" s="16"/>
    </row>
    <row r="52" spans="1:40" ht="15" hidden="1" customHeight="1">
      <c r="A52" s="59">
        <v>51</v>
      </c>
      <c r="B52" s="59"/>
      <c r="C52" s="59">
        <v>98460175</v>
      </c>
      <c r="D52" s="17" t="s">
        <v>8879</v>
      </c>
      <c r="E52" s="16">
        <v>2028</v>
      </c>
      <c r="F52" s="16">
        <v>18</v>
      </c>
      <c r="G52" s="16" t="s">
        <v>358</v>
      </c>
      <c r="H52" s="16" t="s">
        <v>284</v>
      </c>
      <c r="I52" s="16"/>
      <c r="J52" s="16">
        <v>3000</v>
      </c>
      <c r="K52" s="16" t="s">
        <v>170</v>
      </c>
      <c r="L52" s="22" t="s">
        <v>8764</v>
      </c>
      <c r="M52" s="22" t="s">
        <v>8764</v>
      </c>
      <c r="N52" s="16" t="s">
        <v>339</v>
      </c>
      <c r="O52" s="16" t="s">
        <v>8880</v>
      </c>
      <c r="P52" s="16"/>
      <c r="Q52" s="124">
        <v>3837785</v>
      </c>
      <c r="R52" s="16"/>
      <c r="S52" s="124">
        <v>3837785</v>
      </c>
      <c r="T52" s="19"/>
      <c r="U52" s="19">
        <v>41039</v>
      </c>
      <c r="V52" s="19"/>
      <c r="W52" s="16" t="s">
        <v>8767</v>
      </c>
      <c r="X52" s="28">
        <f t="shared" ca="1" si="0"/>
        <v>12.833333333333334</v>
      </c>
      <c r="Y52" s="19">
        <v>41595</v>
      </c>
      <c r="Z52" s="19"/>
      <c r="AA52" s="16" t="s">
        <v>8815</v>
      </c>
      <c r="AB52" s="16" t="s">
        <v>8773</v>
      </c>
      <c r="AC52" s="16" t="s">
        <v>8774</v>
      </c>
      <c r="AD52" s="30">
        <v>6.9599999999999995E-2</v>
      </c>
      <c r="AE52" s="16"/>
      <c r="AF52" s="17" t="s">
        <v>8881</v>
      </c>
      <c r="AG52" s="17"/>
      <c r="AH52" s="125"/>
      <c r="AI52" s="16"/>
      <c r="AJ52" s="16"/>
      <c r="AK52" s="16"/>
      <c r="AL52" s="16"/>
      <c r="AM52" s="16"/>
      <c r="AN52" s="16"/>
    </row>
    <row r="53" spans="1:40" ht="15" hidden="1" customHeight="1">
      <c r="A53" s="59">
        <v>52</v>
      </c>
      <c r="B53" s="59"/>
      <c r="C53" s="59">
        <v>79608177</v>
      </c>
      <c r="D53" s="17" t="s">
        <v>8882</v>
      </c>
      <c r="E53" s="16">
        <v>3137</v>
      </c>
      <c r="F53" s="16">
        <v>10</v>
      </c>
      <c r="G53" s="16" t="s">
        <v>822</v>
      </c>
      <c r="H53" s="16" t="s">
        <v>456</v>
      </c>
      <c r="I53" s="16"/>
      <c r="J53" s="16">
        <v>3000</v>
      </c>
      <c r="K53" s="16" t="s">
        <v>170</v>
      </c>
      <c r="L53" s="22" t="s">
        <v>8764</v>
      </c>
      <c r="M53" s="22" t="s">
        <v>8764</v>
      </c>
      <c r="N53" s="16" t="s">
        <v>76</v>
      </c>
      <c r="O53" s="16" t="s">
        <v>8671</v>
      </c>
      <c r="P53" s="16"/>
      <c r="Q53" s="124">
        <v>1253433</v>
      </c>
      <c r="R53" s="124">
        <v>435653</v>
      </c>
      <c r="S53" s="124">
        <v>1689086</v>
      </c>
      <c r="T53" s="19">
        <v>38449</v>
      </c>
      <c r="U53" s="19">
        <v>40909</v>
      </c>
      <c r="V53" s="19"/>
      <c r="W53" s="16" t="s">
        <v>8767</v>
      </c>
      <c r="X53" s="28">
        <f t="shared" ca="1" si="0"/>
        <v>13.25</v>
      </c>
      <c r="Y53" s="19">
        <v>41610</v>
      </c>
      <c r="Z53" s="19"/>
      <c r="AA53" s="16" t="s">
        <v>8791</v>
      </c>
      <c r="AB53" s="16" t="s">
        <v>8773</v>
      </c>
      <c r="AC53" s="16" t="s">
        <v>8774</v>
      </c>
      <c r="AD53" s="30">
        <v>6.9599999999999995E-2</v>
      </c>
      <c r="AE53" s="16"/>
      <c r="AF53" s="17" t="s">
        <v>8883</v>
      </c>
      <c r="AG53" s="17"/>
      <c r="AH53" s="125"/>
      <c r="AI53" s="16"/>
      <c r="AJ53" s="16"/>
      <c r="AK53" s="16"/>
      <c r="AL53" s="16"/>
      <c r="AM53" s="16"/>
      <c r="AN53" s="16"/>
    </row>
    <row r="54" spans="1:40" ht="15" hidden="1" customHeight="1">
      <c r="A54" s="59">
        <v>53</v>
      </c>
      <c r="B54" s="59"/>
      <c r="C54" s="59">
        <v>79368872</v>
      </c>
      <c r="D54" s="17" t="s">
        <v>8884</v>
      </c>
      <c r="E54" s="16">
        <v>3137</v>
      </c>
      <c r="F54" s="16">
        <v>14</v>
      </c>
      <c r="G54" s="16" t="s">
        <v>487</v>
      </c>
      <c r="H54" s="16" t="s">
        <v>456</v>
      </c>
      <c r="I54" s="16"/>
      <c r="J54" s="16">
        <v>3000</v>
      </c>
      <c r="K54" s="16" t="s">
        <v>170</v>
      </c>
      <c r="L54" s="22" t="s">
        <v>8764</v>
      </c>
      <c r="M54" s="22" t="s">
        <v>8764</v>
      </c>
      <c r="N54" s="16" t="s">
        <v>76</v>
      </c>
      <c r="O54" s="16" t="s">
        <v>8671</v>
      </c>
      <c r="P54" s="16"/>
      <c r="Q54" s="124">
        <v>1548877</v>
      </c>
      <c r="R54" s="124">
        <v>491105</v>
      </c>
      <c r="S54" s="124">
        <v>2039982</v>
      </c>
      <c r="T54" s="19">
        <v>32937</v>
      </c>
      <c r="U54" s="19">
        <v>40909</v>
      </c>
      <c r="V54" s="19"/>
      <c r="W54" s="16" t="s">
        <v>249</v>
      </c>
      <c r="X54" s="28">
        <f t="shared" ca="1" si="0"/>
        <v>13.25</v>
      </c>
      <c r="Y54" s="19">
        <v>41639</v>
      </c>
      <c r="Z54" s="19"/>
      <c r="AA54" s="16" t="s">
        <v>8791</v>
      </c>
      <c r="AB54" s="16" t="s">
        <v>8773</v>
      </c>
      <c r="AC54" s="16" t="s">
        <v>8774</v>
      </c>
      <c r="AD54" s="30">
        <v>6.9599999999999995E-2</v>
      </c>
      <c r="AE54" s="16"/>
      <c r="AF54" s="17" t="s">
        <v>8885</v>
      </c>
      <c r="AG54" s="17"/>
      <c r="AH54" s="125"/>
      <c r="AI54" s="16"/>
      <c r="AJ54" s="16"/>
      <c r="AK54" s="16"/>
      <c r="AL54" s="16"/>
      <c r="AM54" s="16"/>
      <c r="AN54" s="16"/>
    </row>
    <row r="55" spans="1:40" ht="15" hidden="1" customHeight="1">
      <c r="A55" s="59">
        <v>54</v>
      </c>
      <c r="B55" s="59"/>
      <c r="C55" s="59">
        <v>51629228</v>
      </c>
      <c r="D55" s="17" t="s">
        <v>8886</v>
      </c>
      <c r="E55" s="16">
        <v>3137</v>
      </c>
      <c r="F55" s="16">
        <v>15</v>
      </c>
      <c r="G55" s="16" t="s">
        <v>454</v>
      </c>
      <c r="H55" s="16" t="s">
        <v>456</v>
      </c>
      <c r="I55" s="16"/>
      <c r="J55" s="16">
        <v>3000</v>
      </c>
      <c r="K55" s="16" t="s">
        <v>170</v>
      </c>
      <c r="L55" s="22" t="s">
        <v>8764</v>
      </c>
      <c r="M55" s="22" t="s">
        <v>8764</v>
      </c>
      <c r="N55" s="16" t="s">
        <v>76</v>
      </c>
      <c r="O55" s="16" t="s">
        <v>8671</v>
      </c>
      <c r="P55" s="16"/>
      <c r="Q55" s="124">
        <v>1618768</v>
      </c>
      <c r="R55" s="124">
        <v>557649</v>
      </c>
      <c r="S55" s="124">
        <v>2176417</v>
      </c>
      <c r="T55" s="19">
        <v>31483</v>
      </c>
      <c r="U55" s="19">
        <v>40909</v>
      </c>
      <c r="V55" s="19"/>
      <c r="W55" s="16" t="s">
        <v>249</v>
      </c>
      <c r="X55" s="28">
        <f t="shared" ca="1" si="0"/>
        <v>13.25</v>
      </c>
      <c r="Y55" s="19">
        <v>41639</v>
      </c>
      <c r="Z55" s="19"/>
      <c r="AA55" s="16" t="s">
        <v>8791</v>
      </c>
      <c r="AB55" s="16" t="s">
        <v>8773</v>
      </c>
      <c r="AC55" s="16" t="s">
        <v>8774</v>
      </c>
      <c r="AD55" s="30">
        <v>6.9599999999999995E-2</v>
      </c>
      <c r="AE55" s="17" t="s">
        <v>2878</v>
      </c>
      <c r="AF55" s="17" t="s">
        <v>8887</v>
      </c>
      <c r="AG55" s="17"/>
      <c r="AH55" s="125"/>
      <c r="AI55" s="16"/>
      <c r="AJ55" s="16"/>
      <c r="AK55" s="16"/>
      <c r="AL55" s="16"/>
      <c r="AM55" s="16"/>
      <c r="AN55" s="16"/>
    </row>
    <row r="56" spans="1:40" ht="15" hidden="1" customHeight="1">
      <c r="A56" s="59">
        <v>55</v>
      </c>
      <c r="B56" s="59"/>
      <c r="C56" s="59">
        <v>5947961</v>
      </c>
      <c r="D56" s="17" t="s">
        <v>8888</v>
      </c>
      <c r="E56" s="16">
        <v>3137</v>
      </c>
      <c r="F56" s="16">
        <v>15</v>
      </c>
      <c r="G56" s="16" t="s">
        <v>454</v>
      </c>
      <c r="H56" s="16" t="s">
        <v>456</v>
      </c>
      <c r="I56" s="16"/>
      <c r="J56" s="16">
        <v>3000</v>
      </c>
      <c r="K56" s="16" t="s">
        <v>170</v>
      </c>
      <c r="L56" s="22" t="s">
        <v>8764</v>
      </c>
      <c r="M56" s="22" t="s">
        <v>8764</v>
      </c>
      <c r="N56" s="16" t="s">
        <v>76</v>
      </c>
      <c r="O56" s="16" t="s">
        <v>8671</v>
      </c>
      <c r="P56" s="16"/>
      <c r="Q56" s="124">
        <v>1618768</v>
      </c>
      <c r="R56" s="124">
        <v>557649</v>
      </c>
      <c r="S56" s="124">
        <v>2176417</v>
      </c>
      <c r="T56" s="19">
        <v>30607</v>
      </c>
      <c r="U56" s="19">
        <v>40909</v>
      </c>
      <c r="V56" s="19"/>
      <c r="W56" s="16" t="s">
        <v>249</v>
      </c>
      <c r="X56" s="28">
        <f t="shared" ca="1" si="0"/>
        <v>13.25</v>
      </c>
      <c r="Y56" s="19">
        <v>41639</v>
      </c>
      <c r="Z56" s="19"/>
      <c r="AA56" s="16"/>
      <c r="AB56" s="16"/>
      <c r="AC56" s="16"/>
      <c r="AD56" s="30"/>
      <c r="AE56" s="16"/>
      <c r="AF56" s="16"/>
      <c r="AG56" s="16"/>
      <c r="AH56" s="15"/>
      <c r="AI56" s="16"/>
      <c r="AJ56" s="16"/>
      <c r="AK56" s="16"/>
      <c r="AL56" s="16"/>
      <c r="AM56" s="16"/>
      <c r="AN56" s="16"/>
    </row>
    <row r="57" spans="1:40" ht="15" hidden="1" customHeight="1">
      <c r="A57" s="59">
        <v>56</v>
      </c>
      <c r="B57" s="59"/>
      <c r="C57" s="59">
        <v>7308425</v>
      </c>
      <c r="D57" s="17" t="s">
        <v>8889</v>
      </c>
      <c r="E57" s="35" t="s">
        <v>366</v>
      </c>
      <c r="F57" s="16">
        <v>21</v>
      </c>
      <c r="G57" s="16" t="s">
        <v>367</v>
      </c>
      <c r="H57" s="16" t="s">
        <v>368</v>
      </c>
      <c r="I57" s="16" t="s">
        <v>72</v>
      </c>
      <c r="J57" s="16">
        <v>2000</v>
      </c>
      <c r="K57" s="16" t="s">
        <v>181</v>
      </c>
      <c r="L57" s="22" t="s">
        <v>8777</v>
      </c>
      <c r="M57" s="22" t="s">
        <v>8777</v>
      </c>
      <c r="N57" s="16" t="s">
        <v>76</v>
      </c>
      <c r="O57" s="16" t="s">
        <v>8671</v>
      </c>
      <c r="P57" s="16"/>
      <c r="Q57" s="124">
        <v>6306030</v>
      </c>
      <c r="R57" s="16"/>
      <c r="S57" s="124">
        <v>6306030</v>
      </c>
      <c r="T57" s="19"/>
      <c r="U57" s="19">
        <v>40969</v>
      </c>
      <c r="V57" s="19"/>
      <c r="W57" s="16" t="s">
        <v>71</v>
      </c>
      <c r="X57" s="28">
        <f t="shared" ca="1" si="0"/>
        <v>13.083333333333334</v>
      </c>
      <c r="Y57" s="19">
        <v>41639</v>
      </c>
      <c r="Z57" s="19"/>
      <c r="AA57" s="16" t="s">
        <v>8836</v>
      </c>
      <c r="AB57" s="16" t="s">
        <v>8773</v>
      </c>
      <c r="AC57" s="16" t="s">
        <v>8774</v>
      </c>
      <c r="AD57" s="30">
        <v>6.9599999999999995E-2</v>
      </c>
      <c r="AE57" s="16"/>
      <c r="AF57" s="16" t="s">
        <v>8890</v>
      </c>
      <c r="AG57" s="17"/>
      <c r="AH57" s="125"/>
      <c r="AI57" s="16"/>
      <c r="AJ57" s="16"/>
      <c r="AK57" s="16"/>
      <c r="AL57" s="16"/>
      <c r="AM57" s="16"/>
      <c r="AN57" s="16"/>
    </row>
    <row r="58" spans="1:40" ht="15" hidden="1" customHeight="1">
      <c r="A58" s="59">
        <v>57</v>
      </c>
      <c r="B58" s="59"/>
      <c r="C58" s="59">
        <v>19183998</v>
      </c>
      <c r="D58" s="17" t="s">
        <v>8891</v>
      </c>
      <c r="E58" s="16">
        <v>4103</v>
      </c>
      <c r="F58" s="16">
        <v>18</v>
      </c>
      <c r="G58" s="16" t="s">
        <v>2621</v>
      </c>
      <c r="H58" s="16" t="s">
        <v>2606</v>
      </c>
      <c r="I58" s="16"/>
      <c r="J58" s="16">
        <v>3000</v>
      </c>
      <c r="K58" s="16" t="s">
        <v>170</v>
      </c>
      <c r="L58" s="22" t="s">
        <v>8764</v>
      </c>
      <c r="M58" s="22" t="s">
        <v>8764</v>
      </c>
      <c r="N58" s="16" t="s">
        <v>76</v>
      </c>
      <c r="O58" s="16" t="s">
        <v>8671</v>
      </c>
      <c r="P58" s="16"/>
      <c r="Q58" s="124">
        <v>1253433</v>
      </c>
      <c r="R58" s="124">
        <v>435653</v>
      </c>
      <c r="S58" s="124">
        <v>1689086</v>
      </c>
      <c r="T58" s="19">
        <v>31953</v>
      </c>
      <c r="U58" s="19">
        <v>40909</v>
      </c>
      <c r="V58" s="19"/>
      <c r="W58" s="16" t="s">
        <v>249</v>
      </c>
      <c r="X58" s="28">
        <f t="shared" ca="1" si="0"/>
        <v>13.25</v>
      </c>
      <c r="Y58" s="19">
        <v>41639</v>
      </c>
      <c r="Z58" s="19"/>
      <c r="AA58" s="16" t="s">
        <v>8791</v>
      </c>
      <c r="AB58" s="16" t="s">
        <v>8792</v>
      </c>
      <c r="AC58" s="16" t="s">
        <v>8774</v>
      </c>
      <c r="AD58" s="30">
        <v>5.2199999999999998E-3</v>
      </c>
      <c r="AE58" s="16"/>
      <c r="AF58" s="17" t="s">
        <v>8892</v>
      </c>
      <c r="AG58" s="16"/>
      <c r="AH58" s="15"/>
      <c r="AI58" s="16"/>
      <c r="AJ58" s="16"/>
      <c r="AK58" s="16"/>
      <c r="AL58" s="16"/>
      <c r="AM58" s="16"/>
      <c r="AN58" s="16"/>
    </row>
    <row r="59" spans="1:40" ht="15" hidden="1" customHeight="1">
      <c r="A59" s="59">
        <v>58</v>
      </c>
      <c r="B59" s="59"/>
      <c r="C59" s="59">
        <v>51554507</v>
      </c>
      <c r="D59" s="17" t="s">
        <v>8893</v>
      </c>
      <c r="E59" s="16">
        <v>4210</v>
      </c>
      <c r="F59" s="16">
        <v>24</v>
      </c>
      <c r="G59" s="16" t="s">
        <v>129</v>
      </c>
      <c r="H59" s="16" t="s">
        <v>130</v>
      </c>
      <c r="I59" s="16"/>
      <c r="J59" s="16">
        <v>1000</v>
      </c>
      <c r="K59" s="16" t="s">
        <v>74</v>
      </c>
      <c r="L59" s="22" t="s">
        <v>8785</v>
      </c>
      <c r="M59" s="22" t="s">
        <v>8785</v>
      </c>
      <c r="N59" s="16" t="s">
        <v>76</v>
      </c>
      <c r="O59" s="16" t="s">
        <v>8671</v>
      </c>
      <c r="P59" s="16"/>
      <c r="Q59" s="124">
        <v>1765609</v>
      </c>
      <c r="R59" s="16"/>
      <c r="S59" s="124">
        <v>1765609</v>
      </c>
      <c r="T59" s="19"/>
      <c r="U59" s="19">
        <v>41296</v>
      </c>
      <c r="V59" s="19"/>
      <c r="W59" s="16" t="s">
        <v>71</v>
      </c>
      <c r="X59" s="28">
        <f t="shared" ca="1" si="0"/>
        <v>12.166666666666666</v>
      </c>
      <c r="Y59" s="19">
        <v>41639</v>
      </c>
      <c r="Z59" s="19"/>
      <c r="AA59" s="16" t="s">
        <v>8894</v>
      </c>
      <c r="AB59" s="16" t="s">
        <v>8773</v>
      </c>
      <c r="AC59" s="16" t="s">
        <v>8774</v>
      </c>
      <c r="AD59" s="30">
        <v>6.9599999999999995E-2</v>
      </c>
      <c r="AE59" s="16"/>
      <c r="AF59" s="16" t="s">
        <v>4497</v>
      </c>
      <c r="AG59" s="16"/>
      <c r="AH59" s="15"/>
      <c r="AI59" s="16"/>
      <c r="AJ59" s="16"/>
      <c r="AK59" s="16"/>
      <c r="AL59" s="16"/>
      <c r="AM59" s="16"/>
      <c r="AN59" s="16"/>
    </row>
    <row r="60" spans="1:40" ht="15" hidden="1" customHeight="1">
      <c r="A60" s="59">
        <v>59</v>
      </c>
      <c r="B60" s="59"/>
      <c r="C60" s="59">
        <v>79547735</v>
      </c>
      <c r="D60" s="17" t="s">
        <v>8895</v>
      </c>
      <c r="E60" s="16">
        <v>3137</v>
      </c>
      <c r="F60" s="16">
        <v>14</v>
      </c>
      <c r="G60" s="16" t="s">
        <v>487</v>
      </c>
      <c r="H60" s="16" t="s">
        <v>456</v>
      </c>
      <c r="I60" s="16"/>
      <c r="J60" s="16">
        <v>3000</v>
      </c>
      <c r="K60" s="16" t="s">
        <v>170</v>
      </c>
      <c r="L60" s="22" t="s">
        <v>8764</v>
      </c>
      <c r="M60" s="22" t="s">
        <v>8764</v>
      </c>
      <c r="N60" s="16" t="s">
        <v>76</v>
      </c>
      <c r="O60" s="16" t="s">
        <v>8671</v>
      </c>
      <c r="P60" s="16"/>
      <c r="Q60" s="124">
        <v>1548877</v>
      </c>
      <c r="R60" s="124">
        <v>491105</v>
      </c>
      <c r="S60" s="124">
        <v>2039982</v>
      </c>
      <c r="T60" s="19">
        <v>33197</v>
      </c>
      <c r="U60" s="19">
        <v>40909</v>
      </c>
      <c r="V60" s="19"/>
      <c r="W60" s="16" t="s">
        <v>249</v>
      </c>
      <c r="X60" s="28">
        <f t="shared" ca="1" si="0"/>
        <v>13.25</v>
      </c>
      <c r="Y60" s="19">
        <v>41639</v>
      </c>
      <c r="Z60" s="19"/>
      <c r="AA60" s="16" t="s">
        <v>8791</v>
      </c>
      <c r="AB60" s="16" t="s">
        <v>8803</v>
      </c>
      <c r="AC60" s="16" t="s">
        <v>8774</v>
      </c>
      <c r="AD60" s="30">
        <v>5.2199999999999998E-3</v>
      </c>
      <c r="AE60" s="16"/>
      <c r="AF60" s="16" t="s">
        <v>8896</v>
      </c>
      <c r="AG60" s="17"/>
      <c r="AH60" s="125"/>
      <c r="AI60" s="16"/>
      <c r="AJ60" s="16"/>
      <c r="AK60" s="16"/>
      <c r="AL60" s="16"/>
      <c r="AM60" s="16"/>
      <c r="AN60" s="16"/>
    </row>
    <row r="61" spans="1:40" ht="15" hidden="1" customHeight="1">
      <c r="A61" s="59">
        <v>60</v>
      </c>
      <c r="B61" s="59"/>
      <c r="C61" s="59">
        <v>35419180</v>
      </c>
      <c r="D61" s="17" t="s">
        <v>8897</v>
      </c>
      <c r="E61" s="16">
        <v>2044</v>
      </c>
      <c r="F61" s="16">
        <v>11</v>
      </c>
      <c r="G61" s="16" t="s">
        <v>139</v>
      </c>
      <c r="H61" s="16" t="s">
        <v>140</v>
      </c>
      <c r="I61" s="16"/>
      <c r="J61" s="16">
        <v>1100</v>
      </c>
      <c r="K61" s="16" t="s">
        <v>159</v>
      </c>
      <c r="L61" s="22" t="s">
        <v>160</v>
      </c>
      <c r="M61" s="22" t="s">
        <v>160</v>
      </c>
      <c r="N61" s="16" t="s">
        <v>76</v>
      </c>
      <c r="O61" s="16" t="s">
        <v>8671</v>
      </c>
      <c r="P61" s="16"/>
      <c r="Q61" s="124">
        <v>2310581</v>
      </c>
      <c r="R61" s="16"/>
      <c r="S61" s="124">
        <v>2310581</v>
      </c>
      <c r="T61" s="19"/>
      <c r="U61" s="19">
        <v>41554</v>
      </c>
      <c r="V61" s="19"/>
      <c r="W61" s="16" t="s">
        <v>8767</v>
      </c>
      <c r="X61" s="28">
        <f t="shared" ca="1" si="0"/>
        <v>11.416666666666666</v>
      </c>
      <c r="Y61" s="19">
        <v>41639</v>
      </c>
      <c r="Z61" s="19"/>
      <c r="AA61" s="16" t="s">
        <v>8791</v>
      </c>
      <c r="AB61" s="16" t="s">
        <v>8826</v>
      </c>
      <c r="AC61" s="16" t="s">
        <v>8774</v>
      </c>
      <c r="AD61" s="30">
        <v>5.2199999999999998E-3</v>
      </c>
      <c r="AE61" s="16"/>
      <c r="AF61" s="17" t="s">
        <v>8898</v>
      </c>
      <c r="AG61" s="16"/>
      <c r="AH61" s="15"/>
      <c r="AI61" s="16"/>
      <c r="AJ61" s="16"/>
      <c r="AK61" s="16"/>
      <c r="AL61" s="16"/>
      <c r="AM61" s="16"/>
      <c r="AN61" s="16"/>
    </row>
    <row r="62" spans="1:40" ht="15" hidden="1" customHeight="1">
      <c r="A62" s="59">
        <v>61</v>
      </c>
      <c r="B62" s="59"/>
      <c r="C62" s="59">
        <v>94324711</v>
      </c>
      <c r="D62" s="17" t="s">
        <v>8899</v>
      </c>
      <c r="E62" s="16">
        <v>3137</v>
      </c>
      <c r="F62" s="16">
        <v>13</v>
      </c>
      <c r="G62" s="16" t="s">
        <v>525</v>
      </c>
      <c r="H62" s="16" t="s">
        <v>456</v>
      </c>
      <c r="I62" s="16"/>
      <c r="J62" s="16">
        <v>3000</v>
      </c>
      <c r="K62" s="16" t="s">
        <v>170</v>
      </c>
      <c r="L62" s="22" t="s">
        <v>8764</v>
      </c>
      <c r="M62" s="22" t="s">
        <v>8764</v>
      </c>
      <c r="N62" s="16" t="s">
        <v>76</v>
      </c>
      <c r="O62" s="16" t="s">
        <v>8671</v>
      </c>
      <c r="P62" s="16"/>
      <c r="Q62" s="124">
        <v>1494296</v>
      </c>
      <c r="R62" s="124">
        <v>425825</v>
      </c>
      <c r="S62" s="124">
        <v>1920121</v>
      </c>
      <c r="T62" s="19">
        <v>34764</v>
      </c>
      <c r="U62" s="19">
        <v>40909</v>
      </c>
      <c r="V62" s="19"/>
      <c r="W62" s="16" t="s">
        <v>249</v>
      </c>
      <c r="X62" s="28">
        <f t="shared" ca="1" si="0"/>
        <v>13.25</v>
      </c>
      <c r="Y62" s="19">
        <v>41640</v>
      </c>
      <c r="Z62" s="19"/>
      <c r="AA62" s="16" t="s">
        <v>8772</v>
      </c>
      <c r="AB62" s="16" t="s">
        <v>8826</v>
      </c>
      <c r="AC62" s="16" t="s">
        <v>8774</v>
      </c>
      <c r="AD62" s="30">
        <v>5.2199999999999998E-3</v>
      </c>
      <c r="AE62" s="16"/>
      <c r="AF62" s="17" t="s">
        <v>8900</v>
      </c>
      <c r="AG62" s="17"/>
      <c r="AH62" s="125"/>
      <c r="AI62" s="16"/>
      <c r="AJ62" s="16"/>
      <c r="AK62" s="16"/>
      <c r="AL62" s="16"/>
      <c r="AM62" s="16"/>
      <c r="AN62" s="16"/>
    </row>
    <row r="63" spans="1:40" ht="15" hidden="1" customHeight="1">
      <c r="A63" s="59">
        <v>62</v>
      </c>
      <c r="B63" s="59"/>
      <c r="C63" s="59">
        <v>40992964</v>
      </c>
      <c r="D63" s="17" t="s">
        <v>8901</v>
      </c>
      <c r="E63" s="16">
        <v>2044</v>
      </c>
      <c r="F63" s="16">
        <v>11</v>
      </c>
      <c r="G63" s="16" t="s">
        <v>139</v>
      </c>
      <c r="H63" s="16" t="s">
        <v>140</v>
      </c>
      <c r="I63" s="16"/>
      <c r="J63" s="16">
        <v>1300</v>
      </c>
      <c r="K63" s="16" t="s">
        <v>311</v>
      </c>
      <c r="L63" s="22" t="s">
        <v>8810</v>
      </c>
      <c r="M63" s="22" t="s">
        <v>8810</v>
      </c>
      <c r="N63" s="16" t="s">
        <v>76</v>
      </c>
      <c r="O63" s="16" t="s">
        <v>8671</v>
      </c>
      <c r="P63" s="16"/>
      <c r="Q63" s="124">
        <v>2310581</v>
      </c>
      <c r="R63" s="16"/>
      <c r="S63" s="124">
        <v>2310581</v>
      </c>
      <c r="T63" s="19"/>
      <c r="U63" s="19">
        <v>40912</v>
      </c>
      <c r="V63" s="19"/>
      <c r="W63" s="16" t="s">
        <v>8767</v>
      </c>
      <c r="X63" s="28">
        <f t="shared" ca="1" si="0"/>
        <v>13.25</v>
      </c>
      <c r="Y63" s="19">
        <v>41646</v>
      </c>
      <c r="Z63" s="19"/>
      <c r="AA63" s="16" t="s">
        <v>8836</v>
      </c>
      <c r="AB63" s="16" t="s">
        <v>8773</v>
      </c>
      <c r="AC63" s="16" t="s">
        <v>8774</v>
      </c>
      <c r="AD63" s="30">
        <v>6.9599999999999995E-2</v>
      </c>
      <c r="AE63" s="17"/>
      <c r="AF63" s="17" t="s">
        <v>8902</v>
      </c>
      <c r="AG63" s="17"/>
      <c r="AH63" s="125"/>
      <c r="AI63" s="16"/>
      <c r="AJ63" s="16"/>
      <c r="AK63" s="16"/>
      <c r="AL63" s="16"/>
      <c r="AM63" s="16"/>
      <c r="AN63" s="16"/>
    </row>
    <row r="64" spans="1:40" ht="15" hidden="1" customHeight="1">
      <c r="A64" s="59">
        <v>63</v>
      </c>
      <c r="B64" s="59"/>
      <c r="C64" s="59">
        <v>80073679</v>
      </c>
      <c r="D64" s="17" t="s">
        <v>8903</v>
      </c>
      <c r="E64" s="16">
        <v>3124</v>
      </c>
      <c r="F64" s="16">
        <v>16</v>
      </c>
      <c r="G64" s="16" t="s">
        <v>444</v>
      </c>
      <c r="H64" s="16" t="s">
        <v>116</v>
      </c>
      <c r="I64" s="16" t="s">
        <v>117</v>
      </c>
      <c r="J64" s="16">
        <v>4500</v>
      </c>
      <c r="K64" s="16" t="s">
        <v>143</v>
      </c>
      <c r="L64" s="22" t="s">
        <v>8850</v>
      </c>
      <c r="M64" s="22" t="s">
        <v>8850</v>
      </c>
      <c r="N64" s="16" t="s">
        <v>76</v>
      </c>
      <c r="O64" s="16" t="s">
        <v>8671</v>
      </c>
      <c r="P64" s="16"/>
      <c r="Q64" s="124">
        <v>1828987</v>
      </c>
      <c r="R64" s="16"/>
      <c r="S64" s="124">
        <v>1828987</v>
      </c>
      <c r="T64" s="19"/>
      <c r="U64" s="19">
        <v>40897</v>
      </c>
      <c r="V64" s="19"/>
      <c r="W64" s="16" t="s">
        <v>8767</v>
      </c>
      <c r="X64" s="28">
        <f t="shared" ca="1" si="0"/>
        <v>13.25</v>
      </c>
      <c r="Y64" s="19">
        <v>41650</v>
      </c>
      <c r="Z64" s="19"/>
      <c r="AA64" s="16" t="s">
        <v>8811</v>
      </c>
      <c r="AB64" s="16" t="s">
        <v>8773</v>
      </c>
      <c r="AC64" s="16" t="s">
        <v>8774</v>
      </c>
      <c r="AD64" s="30">
        <v>6.9599999999999995E-2</v>
      </c>
      <c r="AE64" s="16"/>
      <c r="AF64" s="16" t="s">
        <v>8904</v>
      </c>
      <c r="AG64" s="17"/>
      <c r="AH64" s="125"/>
      <c r="AI64" s="16"/>
      <c r="AJ64" s="16"/>
      <c r="AK64" s="16"/>
      <c r="AL64" s="16"/>
      <c r="AM64" s="16"/>
      <c r="AN64" s="16"/>
    </row>
    <row r="65" spans="1:40" ht="15" hidden="1" customHeight="1">
      <c r="A65" s="59">
        <v>64</v>
      </c>
      <c r="B65" s="59"/>
      <c r="C65" s="59">
        <v>53008143</v>
      </c>
      <c r="D65" s="17" t="s">
        <v>8905</v>
      </c>
      <c r="E65" s="16">
        <v>2044</v>
      </c>
      <c r="F65" s="16">
        <v>11</v>
      </c>
      <c r="G65" s="16" t="s">
        <v>139</v>
      </c>
      <c r="H65" s="16" t="s">
        <v>140</v>
      </c>
      <c r="I65" s="16"/>
      <c r="J65" s="16">
        <v>4000</v>
      </c>
      <c r="K65" s="16" t="s">
        <v>259</v>
      </c>
      <c r="L65" s="22" t="s">
        <v>8906</v>
      </c>
      <c r="M65" s="22" t="s">
        <v>8906</v>
      </c>
      <c r="N65" s="16" t="s">
        <v>76</v>
      </c>
      <c r="O65" s="16" t="s">
        <v>8671</v>
      </c>
      <c r="P65" s="16"/>
      <c r="Q65" s="124">
        <v>2310581</v>
      </c>
      <c r="R65" s="16"/>
      <c r="S65" s="124">
        <v>2310581</v>
      </c>
      <c r="T65" s="19"/>
      <c r="U65" s="19">
        <v>41255</v>
      </c>
      <c r="V65" s="19"/>
      <c r="W65" s="16" t="s">
        <v>8767</v>
      </c>
      <c r="X65" s="28">
        <f t="shared" ca="1" si="0"/>
        <v>12.25</v>
      </c>
      <c r="Y65" s="19">
        <v>41659</v>
      </c>
      <c r="Z65" s="19"/>
      <c r="AA65" s="16" t="s">
        <v>8819</v>
      </c>
      <c r="AB65" s="16" t="s">
        <v>8792</v>
      </c>
      <c r="AC65" s="16" t="s">
        <v>8774</v>
      </c>
      <c r="AD65" s="30">
        <v>5.2199999999999998E-3</v>
      </c>
      <c r="AE65" s="16"/>
      <c r="AF65" s="17" t="s">
        <v>8907</v>
      </c>
      <c r="AG65" s="16"/>
      <c r="AH65" s="15"/>
      <c r="AI65" s="16"/>
      <c r="AJ65" s="16"/>
      <c r="AK65" s="16"/>
      <c r="AL65" s="16"/>
      <c r="AM65" s="16"/>
      <c r="AN65" s="16"/>
    </row>
    <row r="66" spans="1:40" ht="15" hidden="1" customHeight="1">
      <c r="A66" s="59">
        <v>65</v>
      </c>
      <c r="B66" s="59"/>
      <c r="C66" s="59">
        <v>1033703431</v>
      </c>
      <c r="D66" s="17" t="s">
        <v>8908</v>
      </c>
      <c r="E66" s="16">
        <v>4044</v>
      </c>
      <c r="F66" s="16">
        <v>11</v>
      </c>
      <c r="G66" s="16" t="s">
        <v>916</v>
      </c>
      <c r="H66" s="16" t="s">
        <v>917</v>
      </c>
      <c r="I66" s="16"/>
      <c r="J66" s="16">
        <v>4000</v>
      </c>
      <c r="K66" s="16" t="s">
        <v>259</v>
      </c>
      <c r="L66" s="22" t="s">
        <v>8906</v>
      </c>
      <c r="M66" s="22" t="s">
        <v>8906</v>
      </c>
      <c r="N66" s="16" t="s">
        <v>76</v>
      </c>
      <c r="O66" s="16" t="s">
        <v>8671</v>
      </c>
      <c r="P66" s="16"/>
      <c r="Q66" s="124">
        <v>981908</v>
      </c>
      <c r="R66" s="16"/>
      <c r="S66" s="124">
        <v>981908</v>
      </c>
      <c r="T66" s="19"/>
      <c r="U66" s="19">
        <v>41017</v>
      </c>
      <c r="V66" s="19"/>
      <c r="W66" s="16" t="s">
        <v>8767</v>
      </c>
      <c r="X66" s="28">
        <f t="shared" ref="X66:X129" ca="1" si="1">IFERROR(IF(U66=0," ",DATEDIF(U66,TODAY(),"M"))/12," ")</f>
        <v>12.916666666666666</v>
      </c>
      <c r="Y66" s="19">
        <v>41661</v>
      </c>
      <c r="Z66" s="19"/>
      <c r="AA66" s="16" t="s">
        <v>8836</v>
      </c>
      <c r="AB66" s="16" t="s">
        <v>8773</v>
      </c>
      <c r="AC66" s="16" t="s">
        <v>8774</v>
      </c>
      <c r="AD66" s="30">
        <v>6.9599999999999995E-2</v>
      </c>
      <c r="AE66" s="16"/>
      <c r="AF66" s="16" t="s">
        <v>8909</v>
      </c>
      <c r="AG66" s="17"/>
      <c r="AH66" s="125"/>
      <c r="AI66" s="16"/>
      <c r="AJ66" s="16"/>
      <c r="AK66" s="16"/>
      <c r="AL66" s="16"/>
      <c r="AM66" s="16"/>
      <c r="AN66" s="16"/>
    </row>
    <row r="67" spans="1:40" ht="15" hidden="1" customHeight="1">
      <c r="A67" s="59">
        <v>66</v>
      </c>
      <c r="B67" s="59"/>
      <c r="C67" s="59">
        <v>91283756</v>
      </c>
      <c r="D67" s="17" t="s">
        <v>8910</v>
      </c>
      <c r="E67" s="16">
        <v>3137</v>
      </c>
      <c r="F67" s="16">
        <v>13</v>
      </c>
      <c r="G67" s="16" t="s">
        <v>525</v>
      </c>
      <c r="H67" s="16" t="s">
        <v>456</v>
      </c>
      <c r="I67" s="16"/>
      <c r="J67" s="16">
        <v>3000</v>
      </c>
      <c r="K67" s="16" t="s">
        <v>170</v>
      </c>
      <c r="L67" s="22" t="s">
        <v>8764</v>
      </c>
      <c r="M67" s="22" t="s">
        <v>8764</v>
      </c>
      <c r="N67" s="16" t="s">
        <v>76</v>
      </c>
      <c r="O67" s="16" t="s">
        <v>8671</v>
      </c>
      <c r="P67" s="16"/>
      <c r="Q67" s="124">
        <v>1494296</v>
      </c>
      <c r="R67" s="124">
        <v>425825</v>
      </c>
      <c r="S67" s="124">
        <v>1920121</v>
      </c>
      <c r="T67" s="19">
        <v>33637</v>
      </c>
      <c r="U67" s="19">
        <v>41579</v>
      </c>
      <c r="V67" s="19"/>
      <c r="W67" s="16" t="s">
        <v>249</v>
      </c>
      <c r="X67" s="28">
        <f t="shared" ca="1" si="1"/>
        <v>11.416666666666666</v>
      </c>
      <c r="Y67" s="19">
        <v>41670</v>
      </c>
      <c r="Z67" s="19"/>
      <c r="AA67" s="16" t="s">
        <v>8836</v>
      </c>
      <c r="AB67" s="16" t="s">
        <v>8773</v>
      </c>
      <c r="AC67" s="16" t="s">
        <v>8774</v>
      </c>
      <c r="AD67" s="30">
        <v>6.9599999999999995E-2</v>
      </c>
      <c r="AE67" s="16"/>
      <c r="AF67" s="17"/>
      <c r="AG67" s="17"/>
      <c r="AH67" s="125"/>
      <c r="AI67" s="16"/>
      <c r="AJ67" s="16"/>
      <c r="AK67" s="16"/>
      <c r="AL67" s="16"/>
      <c r="AM67" s="16"/>
      <c r="AN67" s="16"/>
    </row>
    <row r="68" spans="1:40" ht="15" hidden="1" customHeight="1">
      <c r="A68" s="59">
        <v>67</v>
      </c>
      <c r="B68" s="59"/>
      <c r="C68" s="59">
        <v>7161315</v>
      </c>
      <c r="D68" s="17" t="s">
        <v>8911</v>
      </c>
      <c r="E68" s="16">
        <v>3137</v>
      </c>
      <c r="F68" s="16">
        <v>14</v>
      </c>
      <c r="G68" s="16" t="s">
        <v>487</v>
      </c>
      <c r="H68" s="16" t="s">
        <v>456</v>
      </c>
      <c r="I68" s="16"/>
      <c r="J68" s="16">
        <v>2000</v>
      </c>
      <c r="K68" s="16" t="s">
        <v>181</v>
      </c>
      <c r="L68" s="22" t="s">
        <v>8777</v>
      </c>
      <c r="M68" s="22" t="s">
        <v>8777</v>
      </c>
      <c r="N68" s="16" t="s">
        <v>76</v>
      </c>
      <c r="O68" s="16" t="s">
        <v>8671</v>
      </c>
      <c r="P68" s="16"/>
      <c r="Q68" s="124">
        <v>1548877</v>
      </c>
      <c r="R68" s="124">
        <v>491105</v>
      </c>
      <c r="S68" s="124">
        <v>2039982</v>
      </c>
      <c r="T68" s="19">
        <v>33197</v>
      </c>
      <c r="U68" s="19">
        <v>40909</v>
      </c>
      <c r="V68" s="19"/>
      <c r="W68" s="16" t="s">
        <v>249</v>
      </c>
      <c r="X68" s="28">
        <f t="shared" ca="1" si="1"/>
        <v>13.25</v>
      </c>
      <c r="Y68" s="19">
        <v>41670</v>
      </c>
      <c r="Z68" s="19"/>
      <c r="AA68" s="16" t="s">
        <v>8791</v>
      </c>
      <c r="AB68" s="16" t="s">
        <v>8803</v>
      </c>
      <c r="AC68" s="16" t="s">
        <v>8774</v>
      </c>
      <c r="AD68" s="30">
        <v>5.2199999999999998E-3</v>
      </c>
      <c r="AE68" s="16"/>
      <c r="AF68" s="17" t="s">
        <v>8912</v>
      </c>
      <c r="AG68" s="17" t="s">
        <v>8794</v>
      </c>
      <c r="AH68" s="125" t="s">
        <v>8795</v>
      </c>
      <c r="AI68" s="16"/>
      <c r="AJ68" s="16"/>
      <c r="AK68" s="16"/>
      <c r="AL68" s="16"/>
      <c r="AM68" s="16"/>
      <c r="AN68" s="16"/>
    </row>
    <row r="69" spans="1:40" ht="15" hidden="1" customHeight="1">
      <c r="A69" s="59">
        <v>68</v>
      </c>
      <c r="B69" s="59"/>
      <c r="C69" s="59">
        <v>7162913</v>
      </c>
      <c r="D69" s="17" t="s">
        <v>8913</v>
      </c>
      <c r="E69" s="16">
        <v>3137</v>
      </c>
      <c r="F69" s="16">
        <v>14</v>
      </c>
      <c r="G69" s="16" t="s">
        <v>487</v>
      </c>
      <c r="H69" s="16" t="s">
        <v>456</v>
      </c>
      <c r="I69" s="16"/>
      <c r="J69" s="16">
        <v>2000</v>
      </c>
      <c r="K69" s="16" t="s">
        <v>181</v>
      </c>
      <c r="L69" s="22" t="s">
        <v>8777</v>
      </c>
      <c r="M69" s="22" t="s">
        <v>8777</v>
      </c>
      <c r="N69" s="16" t="s">
        <v>76</v>
      </c>
      <c r="O69" s="16" t="s">
        <v>8671</v>
      </c>
      <c r="P69" s="16"/>
      <c r="Q69" s="124">
        <v>1548877</v>
      </c>
      <c r="R69" s="124">
        <v>491105</v>
      </c>
      <c r="S69" s="124">
        <v>2039982</v>
      </c>
      <c r="T69" s="19">
        <v>33197</v>
      </c>
      <c r="U69" s="19">
        <v>40909</v>
      </c>
      <c r="V69" s="19"/>
      <c r="W69" s="16" t="s">
        <v>249</v>
      </c>
      <c r="X69" s="28">
        <f t="shared" ca="1" si="1"/>
        <v>13.25</v>
      </c>
      <c r="Y69" s="19">
        <v>41670</v>
      </c>
      <c r="Z69" s="19"/>
      <c r="AA69" s="16" t="s">
        <v>8811</v>
      </c>
      <c r="AB69" s="16" t="s">
        <v>8773</v>
      </c>
      <c r="AC69" s="16" t="s">
        <v>8774</v>
      </c>
      <c r="AD69" s="30">
        <v>6.9599999999999995E-2</v>
      </c>
      <c r="AE69" s="16"/>
      <c r="AF69" s="17" t="s">
        <v>8914</v>
      </c>
      <c r="AG69" s="17"/>
      <c r="AH69" s="125"/>
      <c r="AI69" s="16"/>
      <c r="AJ69" s="16"/>
      <c r="AK69" s="16"/>
      <c r="AL69" s="16"/>
      <c r="AM69" s="16"/>
      <c r="AN69" s="16"/>
    </row>
    <row r="70" spans="1:40" ht="15" hidden="1" customHeight="1">
      <c r="A70" s="59">
        <v>69</v>
      </c>
      <c r="B70" s="59"/>
      <c r="C70" s="59">
        <v>98582981</v>
      </c>
      <c r="D70" s="17" t="s">
        <v>8915</v>
      </c>
      <c r="E70" s="16">
        <v>4071</v>
      </c>
      <c r="F70" s="16">
        <v>16</v>
      </c>
      <c r="G70" s="16" t="s">
        <v>1629</v>
      </c>
      <c r="H70" s="16" t="s">
        <v>1567</v>
      </c>
      <c r="I70" s="16"/>
      <c r="J70" s="16">
        <v>3000</v>
      </c>
      <c r="K70" s="16" t="s">
        <v>170</v>
      </c>
      <c r="L70" s="22" t="s">
        <v>8764</v>
      </c>
      <c r="M70" s="22" t="s">
        <v>8764</v>
      </c>
      <c r="N70" s="16" t="s">
        <v>339</v>
      </c>
      <c r="O70" s="16" t="s">
        <v>8880</v>
      </c>
      <c r="P70" s="16"/>
      <c r="Q70" s="124">
        <v>1253616</v>
      </c>
      <c r="R70" s="124">
        <v>336278</v>
      </c>
      <c r="S70" s="124">
        <v>1589894</v>
      </c>
      <c r="T70" s="19">
        <v>34940</v>
      </c>
      <c r="U70" s="19">
        <v>40909</v>
      </c>
      <c r="V70" s="19"/>
      <c r="W70" s="16" t="s">
        <v>8767</v>
      </c>
      <c r="X70" s="28">
        <f t="shared" ca="1" si="1"/>
        <v>13.25</v>
      </c>
      <c r="Y70" s="19">
        <v>41670</v>
      </c>
      <c r="Z70" s="19"/>
      <c r="AA70" s="16" t="s">
        <v>8819</v>
      </c>
      <c r="AB70" s="16" t="s">
        <v>8773</v>
      </c>
      <c r="AC70" s="16" t="s">
        <v>8774</v>
      </c>
      <c r="AD70" s="30">
        <v>6.9599999999999995E-2</v>
      </c>
      <c r="AE70" s="16"/>
      <c r="AF70" s="17" t="s">
        <v>8916</v>
      </c>
      <c r="AG70" s="17"/>
      <c r="AH70" s="125"/>
      <c r="AI70" s="16"/>
      <c r="AJ70" s="16"/>
      <c r="AK70" s="16"/>
      <c r="AL70" s="16"/>
      <c r="AM70" s="16"/>
      <c r="AN70" s="16"/>
    </row>
    <row r="71" spans="1:40" ht="15" hidden="1" customHeight="1">
      <c r="A71" s="59">
        <v>70</v>
      </c>
      <c r="B71" s="59"/>
      <c r="C71" s="59">
        <v>79468472</v>
      </c>
      <c r="D71" s="17" t="s">
        <v>8917</v>
      </c>
      <c r="E71" s="16">
        <v>3137</v>
      </c>
      <c r="F71" s="16">
        <v>18</v>
      </c>
      <c r="G71" s="16" t="s">
        <v>462</v>
      </c>
      <c r="H71" s="16" t="s">
        <v>456</v>
      </c>
      <c r="I71" s="16"/>
      <c r="J71" s="16">
        <v>3000</v>
      </c>
      <c r="K71" s="16" t="s">
        <v>170</v>
      </c>
      <c r="L71" s="22" t="s">
        <v>8764</v>
      </c>
      <c r="M71" s="22" t="s">
        <v>8764</v>
      </c>
      <c r="N71" s="16" t="s">
        <v>76</v>
      </c>
      <c r="O71" s="16" t="s">
        <v>8671</v>
      </c>
      <c r="P71" s="16"/>
      <c r="Q71" s="124">
        <v>2151650</v>
      </c>
      <c r="R71" s="124">
        <v>620542</v>
      </c>
      <c r="S71" s="124">
        <v>2772192</v>
      </c>
      <c r="T71" s="19">
        <v>32528</v>
      </c>
      <c r="U71" s="19">
        <v>40909</v>
      </c>
      <c r="V71" s="19"/>
      <c r="W71" s="16" t="s">
        <v>249</v>
      </c>
      <c r="X71" s="28">
        <f t="shared" ca="1" si="1"/>
        <v>13.25</v>
      </c>
      <c r="Y71" s="19">
        <v>41681</v>
      </c>
      <c r="Z71" s="19"/>
      <c r="AA71" s="16" t="s">
        <v>8836</v>
      </c>
      <c r="AB71" s="16" t="s">
        <v>8773</v>
      </c>
      <c r="AC71" s="16" t="s">
        <v>8875</v>
      </c>
      <c r="AD71" s="30">
        <v>6.9599999999999995E-2</v>
      </c>
      <c r="AE71" s="16"/>
      <c r="AF71" s="17" t="s">
        <v>8918</v>
      </c>
      <c r="AG71" s="17"/>
      <c r="AH71" s="125"/>
      <c r="AI71" s="16"/>
      <c r="AJ71" s="16"/>
      <c r="AK71" s="16"/>
      <c r="AL71" s="16"/>
      <c r="AM71" s="16"/>
      <c r="AN71" s="16"/>
    </row>
    <row r="72" spans="1:40" ht="15" hidden="1" customHeight="1">
      <c r="A72" s="59">
        <v>71</v>
      </c>
      <c r="B72" s="59"/>
      <c r="C72" s="59">
        <v>19207717</v>
      </c>
      <c r="D72" s="17" t="s">
        <v>8919</v>
      </c>
      <c r="E72" s="16">
        <v>4103</v>
      </c>
      <c r="F72" s="16">
        <v>16</v>
      </c>
      <c r="G72" s="16" t="s">
        <v>2683</v>
      </c>
      <c r="H72" s="16" t="s">
        <v>2606</v>
      </c>
      <c r="I72" s="16"/>
      <c r="J72" s="16">
        <v>3000</v>
      </c>
      <c r="K72" s="16" t="s">
        <v>170</v>
      </c>
      <c r="L72" s="22" t="s">
        <v>8764</v>
      </c>
      <c r="M72" s="22" t="s">
        <v>8764</v>
      </c>
      <c r="N72" s="16" t="s">
        <v>76</v>
      </c>
      <c r="O72" s="16" t="s">
        <v>8671</v>
      </c>
      <c r="P72" s="16"/>
      <c r="Q72" s="124">
        <v>1197798</v>
      </c>
      <c r="R72" s="124">
        <v>379731</v>
      </c>
      <c r="S72" s="124">
        <v>1577529</v>
      </c>
      <c r="T72" s="19">
        <v>36383</v>
      </c>
      <c r="U72" s="19">
        <v>40909</v>
      </c>
      <c r="V72" s="19"/>
      <c r="W72" s="16" t="s">
        <v>8767</v>
      </c>
      <c r="X72" s="28">
        <f t="shared" ca="1" si="1"/>
        <v>13.25</v>
      </c>
      <c r="Y72" s="19">
        <v>41698</v>
      </c>
      <c r="Z72" s="19"/>
      <c r="AA72" s="16" t="s">
        <v>8894</v>
      </c>
      <c r="AB72" s="16" t="s">
        <v>8773</v>
      </c>
      <c r="AC72" s="16" t="s">
        <v>8774</v>
      </c>
      <c r="AD72" s="30">
        <v>6.9599999999999995E-2</v>
      </c>
      <c r="AE72" s="16"/>
      <c r="AF72" s="17" t="s">
        <v>8920</v>
      </c>
      <c r="AG72" s="16"/>
      <c r="AH72" s="15"/>
      <c r="AI72" s="16"/>
      <c r="AJ72" s="16"/>
      <c r="AK72" s="16"/>
      <c r="AL72" s="16"/>
      <c r="AM72" s="16"/>
      <c r="AN72" s="16"/>
    </row>
    <row r="73" spans="1:40" ht="15" hidden="1" customHeight="1">
      <c r="A73" s="59">
        <v>72</v>
      </c>
      <c r="B73" s="59"/>
      <c r="C73" s="59">
        <v>73124756</v>
      </c>
      <c r="D73" s="17" t="s">
        <v>8921</v>
      </c>
      <c r="E73" s="16">
        <v>3137</v>
      </c>
      <c r="F73" s="16">
        <v>14</v>
      </c>
      <c r="G73" s="16" t="s">
        <v>487</v>
      </c>
      <c r="H73" s="16" t="s">
        <v>456</v>
      </c>
      <c r="I73" s="16"/>
      <c r="J73" s="16">
        <v>3000</v>
      </c>
      <c r="K73" s="16" t="s">
        <v>170</v>
      </c>
      <c r="L73" s="22" t="s">
        <v>8764</v>
      </c>
      <c r="M73" s="22" t="s">
        <v>8764</v>
      </c>
      <c r="N73" s="16" t="s">
        <v>76</v>
      </c>
      <c r="O73" s="16" t="s">
        <v>8671</v>
      </c>
      <c r="P73" s="16"/>
      <c r="Q73" s="124">
        <v>1548877</v>
      </c>
      <c r="R73" s="124">
        <v>491105</v>
      </c>
      <c r="S73" s="124">
        <v>2039982</v>
      </c>
      <c r="T73" s="19">
        <v>32911</v>
      </c>
      <c r="U73" s="19">
        <v>40909</v>
      </c>
      <c r="V73" s="19"/>
      <c r="W73" s="16" t="s">
        <v>249</v>
      </c>
      <c r="X73" s="28">
        <f t="shared" ca="1" si="1"/>
        <v>13.25</v>
      </c>
      <c r="Y73" s="19">
        <v>41698</v>
      </c>
      <c r="Z73" s="19"/>
      <c r="AA73" s="16" t="s">
        <v>8922</v>
      </c>
      <c r="AB73" s="16" t="s">
        <v>8773</v>
      </c>
      <c r="AC73" s="16" t="s">
        <v>8875</v>
      </c>
      <c r="AD73" s="30">
        <v>6.9599999999999995E-2</v>
      </c>
      <c r="AE73" s="16"/>
      <c r="AF73" s="17" t="s">
        <v>8923</v>
      </c>
      <c r="AG73" s="17"/>
      <c r="AH73" s="125"/>
      <c r="AI73" s="16"/>
      <c r="AJ73" s="16"/>
      <c r="AK73" s="16"/>
      <c r="AL73" s="16"/>
      <c r="AM73" s="16"/>
      <c r="AN73" s="16"/>
    </row>
    <row r="74" spans="1:40" ht="15" hidden="1" customHeight="1">
      <c r="A74" s="59">
        <v>73</v>
      </c>
      <c r="B74" s="59"/>
      <c r="C74" s="59">
        <v>79383008</v>
      </c>
      <c r="D74" s="17" t="s">
        <v>8924</v>
      </c>
      <c r="E74" s="16">
        <v>3137</v>
      </c>
      <c r="F74" s="16">
        <v>14</v>
      </c>
      <c r="G74" s="16" t="s">
        <v>487</v>
      </c>
      <c r="H74" s="16" t="s">
        <v>456</v>
      </c>
      <c r="I74" s="16"/>
      <c r="J74" s="16">
        <v>3000</v>
      </c>
      <c r="K74" s="16" t="s">
        <v>170</v>
      </c>
      <c r="L74" s="22" t="s">
        <v>8764</v>
      </c>
      <c r="M74" s="22" t="s">
        <v>8764</v>
      </c>
      <c r="N74" s="16" t="s">
        <v>76</v>
      </c>
      <c r="O74" s="16" t="s">
        <v>8671</v>
      </c>
      <c r="P74" s="16"/>
      <c r="Q74" s="124">
        <v>1548877</v>
      </c>
      <c r="R74" s="124">
        <v>491105</v>
      </c>
      <c r="S74" s="124">
        <v>2039982</v>
      </c>
      <c r="T74" s="19">
        <v>33197</v>
      </c>
      <c r="U74" s="19">
        <v>40909</v>
      </c>
      <c r="V74" s="19"/>
      <c r="W74" s="16" t="s">
        <v>249</v>
      </c>
      <c r="X74" s="28">
        <f t="shared" ca="1" si="1"/>
        <v>13.25</v>
      </c>
      <c r="Y74" s="19">
        <v>41728</v>
      </c>
      <c r="Z74" s="19"/>
      <c r="AA74" s="16" t="s">
        <v>8791</v>
      </c>
      <c r="AB74" s="16" t="s">
        <v>8773</v>
      </c>
      <c r="AC74" s="16" t="s">
        <v>8774</v>
      </c>
      <c r="AD74" s="30">
        <v>6.9599999999999995E-2</v>
      </c>
      <c r="AE74" s="16"/>
      <c r="AF74" s="17"/>
      <c r="AG74" s="17"/>
      <c r="AH74" s="125"/>
      <c r="AI74" s="16"/>
      <c r="AJ74" s="16"/>
      <c r="AK74" s="16"/>
      <c r="AL74" s="16"/>
      <c r="AM74" s="16"/>
      <c r="AN74" s="16"/>
    </row>
    <row r="75" spans="1:40" ht="15" hidden="1" customHeight="1">
      <c r="A75" s="59">
        <v>74</v>
      </c>
      <c r="B75" s="59"/>
      <c r="C75" s="59">
        <v>7227029</v>
      </c>
      <c r="D75" s="17" t="s">
        <v>8925</v>
      </c>
      <c r="E75" s="16">
        <v>3137</v>
      </c>
      <c r="F75" s="16">
        <v>14</v>
      </c>
      <c r="G75" s="16" t="s">
        <v>487</v>
      </c>
      <c r="H75" s="16" t="s">
        <v>456</v>
      </c>
      <c r="I75" s="16"/>
      <c r="J75" s="16">
        <v>3000</v>
      </c>
      <c r="K75" s="16" t="s">
        <v>170</v>
      </c>
      <c r="L75" s="22" t="s">
        <v>8764</v>
      </c>
      <c r="M75" s="22" t="s">
        <v>8764</v>
      </c>
      <c r="N75" s="16" t="s">
        <v>76</v>
      </c>
      <c r="O75" s="16" t="s">
        <v>8671</v>
      </c>
      <c r="P75" s="16"/>
      <c r="Q75" s="124">
        <v>1548877</v>
      </c>
      <c r="R75" s="124">
        <v>491105</v>
      </c>
      <c r="S75" s="124">
        <v>2039982</v>
      </c>
      <c r="T75" s="19">
        <v>33197</v>
      </c>
      <c r="U75" s="19">
        <v>40909</v>
      </c>
      <c r="V75" s="19"/>
      <c r="W75" s="16" t="s">
        <v>249</v>
      </c>
      <c r="X75" s="28">
        <f t="shared" ca="1" si="1"/>
        <v>13.25</v>
      </c>
      <c r="Y75" s="19">
        <v>41728</v>
      </c>
      <c r="Z75" s="19"/>
      <c r="AA75" s="16" t="s">
        <v>8791</v>
      </c>
      <c r="AB75" s="16" t="s">
        <v>8773</v>
      </c>
      <c r="AC75" s="16" t="s">
        <v>8774</v>
      </c>
      <c r="AD75" s="30">
        <v>6.9599999999999995E-2</v>
      </c>
      <c r="AE75" s="16"/>
      <c r="AF75" s="17"/>
      <c r="AG75" s="17"/>
      <c r="AH75" s="125"/>
      <c r="AI75" s="16"/>
      <c r="AJ75" s="16"/>
      <c r="AK75" s="16"/>
      <c r="AL75" s="16"/>
      <c r="AM75" s="16"/>
      <c r="AN75" s="16"/>
    </row>
    <row r="76" spans="1:40" ht="15" hidden="1" customHeight="1">
      <c r="A76" s="59">
        <v>75</v>
      </c>
      <c r="B76" s="59"/>
      <c r="C76" s="59">
        <v>79509569</v>
      </c>
      <c r="D76" s="17" t="s">
        <v>8926</v>
      </c>
      <c r="E76" s="16">
        <v>3137</v>
      </c>
      <c r="F76" s="16">
        <v>15</v>
      </c>
      <c r="G76" s="16" t="s">
        <v>454</v>
      </c>
      <c r="H76" s="16" t="s">
        <v>456</v>
      </c>
      <c r="I76" s="16"/>
      <c r="J76" s="16">
        <v>3000</v>
      </c>
      <c r="K76" s="16" t="s">
        <v>170</v>
      </c>
      <c r="L76" s="22" t="s">
        <v>8764</v>
      </c>
      <c r="M76" s="22" t="s">
        <v>8764</v>
      </c>
      <c r="N76" s="16" t="s">
        <v>76</v>
      </c>
      <c r="O76" s="16" t="s">
        <v>8671</v>
      </c>
      <c r="P76" s="16"/>
      <c r="Q76" s="124">
        <v>1618768</v>
      </c>
      <c r="R76" s="124">
        <v>557649</v>
      </c>
      <c r="S76" s="124">
        <v>2176417</v>
      </c>
      <c r="T76" s="19">
        <v>32911</v>
      </c>
      <c r="U76" s="19">
        <v>40909</v>
      </c>
      <c r="V76" s="19"/>
      <c r="W76" s="16" t="s">
        <v>249</v>
      </c>
      <c r="X76" s="28">
        <f t="shared" ca="1" si="1"/>
        <v>13.25</v>
      </c>
      <c r="Y76" s="19">
        <v>41728</v>
      </c>
      <c r="Z76" s="19"/>
      <c r="AA76" s="16" t="s">
        <v>8791</v>
      </c>
      <c r="AB76" s="16" t="s">
        <v>8773</v>
      </c>
      <c r="AC76" s="16" t="s">
        <v>8774</v>
      </c>
      <c r="AD76" s="30">
        <v>6.9599999999999995E-2</v>
      </c>
      <c r="AE76" s="16"/>
      <c r="AF76" s="17" t="s">
        <v>8927</v>
      </c>
      <c r="AG76" s="16"/>
      <c r="AH76" s="15"/>
      <c r="AI76" s="16"/>
      <c r="AJ76" s="16"/>
      <c r="AK76" s="16"/>
      <c r="AL76" s="16"/>
      <c r="AM76" s="16"/>
      <c r="AN76" s="16"/>
    </row>
    <row r="77" spans="1:40" ht="15" hidden="1" customHeight="1">
      <c r="A77" s="59">
        <v>76</v>
      </c>
      <c r="B77" s="59"/>
      <c r="C77" s="59">
        <v>19071289</v>
      </c>
      <c r="D77" s="17" t="s">
        <v>8928</v>
      </c>
      <c r="E77" s="16">
        <v>4071</v>
      </c>
      <c r="F77" s="16">
        <v>16</v>
      </c>
      <c r="G77" s="16" t="s">
        <v>1629</v>
      </c>
      <c r="H77" s="16" t="s">
        <v>1567</v>
      </c>
      <c r="I77" s="16"/>
      <c r="J77" s="16">
        <v>3000</v>
      </c>
      <c r="K77" s="16" t="s">
        <v>170</v>
      </c>
      <c r="L77" s="22" t="s">
        <v>8764</v>
      </c>
      <c r="M77" s="22" t="s">
        <v>8764</v>
      </c>
      <c r="N77" s="16" t="s">
        <v>76</v>
      </c>
      <c r="O77" s="16" t="s">
        <v>8671</v>
      </c>
      <c r="P77" s="16"/>
      <c r="Q77" s="124">
        <v>1253616</v>
      </c>
      <c r="R77" s="124">
        <v>336278</v>
      </c>
      <c r="S77" s="124">
        <v>1589894</v>
      </c>
      <c r="T77" s="19">
        <v>34516</v>
      </c>
      <c r="U77" s="19">
        <v>40909</v>
      </c>
      <c r="V77" s="19"/>
      <c r="W77" s="16" t="s">
        <v>8767</v>
      </c>
      <c r="X77" s="28">
        <f t="shared" ca="1" si="1"/>
        <v>13.25</v>
      </c>
      <c r="Y77" s="19">
        <v>41729</v>
      </c>
      <c r="Z77" s="19"/>
      <c r="AA77" s="16" t="s">
        <v>8815</v>
      </c>
      <c r="AB77" s="16" t="s">
        <v>8773</v>
      </c>
      <c r="AC77" s="16" t="s">
        <v>8774</v>
      </c>
      <c r="AD77" s="30">
        <v>6.9599999999999995E-2</v>
      </c>
      <c r="AE77" s="16"/>
      <c r="AF77" s="16" t="s">
        <v>8929</v>
      </c>
      <c r="AG77" s="17"/>
      <c r="AH77" s="125"/>
      <c r="AI77" s="16"/>
      <c r="AJ77" s="16"/>
      <c r="AK77" s="16"/>
      <c r="AL77" s="16"/>
      <c r="AM77" s="16"/>
      <c r="AN77" s="16"/>
    </row>
    <row r="78" spans="1:40" ht="15" hidden="1" customHeight="1">
      <c r="A78" s="59">
        <v>77</v>
      </c>
      <c r="B78" s="59"/>
      <c r="C78" s="59">
        <v>4182997</v>
      </c>
      <c r="D78" s="17" t="s">
        <v>8930</v>
      </c>
      <c r="E78" s="16">
        <v>3137</v>
      </c>
      <c r="F78" s="16">
        <v>14</v>
      </c>
      <c r="G78" s="16" t="s">
        <v>487</v>
      </c>
      <c r="H78" s="16" t="s">
        <v>456</v>
      </c>
      <c r="I78" s="16"/>
      <c r="J78" s="16">
        <v>3000</v>
      </c>
      <c r="K78" s="16" t="s">
        <v>170</v>
      </c>
      <c r="L78" s="22" t="s">
        <v>8764</v>
      </c>
      <c r="M78" s="22" t="s">
        <v>8764</v>
      </c>
      <c r="N78" s="16" t="s">
        <v>76</v>
      </c>
      <c r="O78" s="16" t="s">
        <v>8671</v>
      </c>
      <c r="P78" s="16"/>
      <c r="Q78" s="124">
        <v>1548877</v>
      </c>
      <c r="R78" s="124">
        <v>491105</v>
      </c>
      <c r="S78" s="124">
        <v>2039982</v>
      </c>
      <c r="T78" s="19">
        <v>32905</v>
      </c>
      <c r="U78" s="19">
        <v>40909</v>
      </c>
      <c r="V78" s="19"/>
      <c r="W78" s="16" t="s">
        <v>249</v>
      </c>
      <c r="X78" s="28">
        <f t="shared" ca="1" si="1"/>
        <v>13.25</v>
      </c>
      <c r="Y78" s="19">
        <v>41729</v>
      </c>
      <c r="Z78" s="19"/>
      <c r="AA78" s="16" t="s">
        <v>8791</v>
      </c>
      <c r="AB78" s="16" t="s">
        <v>8773</v>
      </c>
      <c r="AC78" s="16" t="s">
        <v>8774</v>
      </c>
      <c r="AD78" s="30">
        <v>6.9599999999999995E-2</v>
      </c>
      <c r="AE78" s="16"/>
      <c r="AF78" s="17" t="s">
        <v>8931</v>
      </c>
      <c r="AG78" s="16"/>
      <c r="AH78" s="15"/>
      <c r="AI78" s="16"/>
      <c r="AJ78" s="16"/>
      <c r="AK78" s="16"/>
      <c r="AL78" s="16"/>
      <c r="AM78" s="16"/>
      <c r="AN78" s="16"/>
    </row>
    <row r="79" spans="1:40" ht="15" hidden="1" customHeight="1">
      <c r="A79" s="59">
        <v>78</v>
      </c>
      <c r="B79" s="59"/>
      <c r="C79" s="59">
        <v>79396299</v>
      </c>
      <c r="D79" s="17" t="s">
        <v>8932</v>
      </c>
      <c r="E79" s="16">
        <v>3137</v>
      </c>
      <c r="F79" s="16">
        <v>15</v>
      </c>
      <c r="G79" s="16" t="s">
        <v>454</v>
      </c>
      <c r="H79" s="16" t="s">
        <v>456</v>
      </c>
      <c r="I79" s="16"/>
      <c r="J79" s="16">
        <v>3000</v>
      </c>
      <c r="K79" s="16" t="s">
        <v>170</v>
      </c>
      <c r="L79" s="22" t="s">
        <v>8764</v>
      </c>
      <c r="M79" s="22" t="s">
        <v>8764</v>
      </c>
      <c r="N79" s="16" t="s">
        <v>76</v>
      </c>
      <c r="O79" s="16" t="s">
        <v>8671</v>
      </c>
      <c r="P79" s="16"/>
      <c r="Q79" s="124">
        <v>1618768</v>
      </c>
      <c r="R79" s="124">
        <v>557649</v>
      </c>
      <c r="S79" s="124">
        <v>2176417</v>
      </c>
      <c r="T79" s="19">
        <v>32911</v>
      </c>
      <c r="U79" s="19">
        <v>40909</v>
      </c>
      <c r="V79" s="19"/>
      <c r="W79" s="16" t="s">
        <v>249</v>
      </c>
      <c r="X79" s="28">
        <f t="shared" ca="1" si="1"/>
        <v>13.25</v>
      </c>
      <c r="Y79" s="19">
        <v>41729</v>
      </c>
      <c r="Z79" s="19"/>
      <c r="AA79" s="16" t="s">
        <v>8791</v>
      </c>
      <c r="AB79" s="16" t="s">
        <v>8773</v>
      </c>
      <c r="AC79" s="16" t="s">
        <v>8774</v>
      </c>
      <c r="AD79" s="30">
        <v>6.9599999999999995E-2</v>
      </c>
      <c r="AE79" s="16"/>
      <c r="AF79" s="16" t="s">
        <v>8933</v>
      </c>
      <c r="AG79" s="16"/>
      <c r="AH79" s="15"/>
      <c r="AI79" s="16"/>
      <c r="AJ79" s="16"/>
      <c r="AK79" s="16"/>
      <c r="AL79" s="16"/>
      <c r="AM79" s="16"/>
      <c r="AN79" s="16"/>
    </row>
    <row r="80" spans="1:40" ht="15" hidden="1" customHeight="1">
      <c r="A80" s="59">
        <v>79</v>
      </c>
      <c r="B80" s="59"/>
      <c r="C80" s="59">
        <v>11408468</v>
      </c>
      <c r="D80" s="17" t="s">
        <v>8934</v>
      </c>
      <c r="E80" s="16">
        <v>3137</v>
      </c>
      <c r="F80" s="16">
        <v>14</v>
      </c>
      <c r="G80" s="16" t="s">
        <v>487</v>
      </c>
      <c r="H80" s="16" t="s">
        <v>456</v>
      </c>
      <c r="I80" s="16"/>
      <c r="J80" s="16">
        <v>3000</v>
      </c>
      <c r="K80" s="16" t="s">
        <v>170</v>
      </c>
      <c r="L80" s="22" t="s">
        <v>8764</v>
      </c>
      <c r="M80" s="22" t="s">
        <v>8764</v>
      </c>
      <c r="N80" s="16" t="s">
        <v>76</v>
      </c>
      <c r="O80" s="16" t="s">
        <v>8671</v>
      </c>
      <c r="P80" s="16"/>
      <c r="Q80" s="124">
        <v>1548877</v>
      </c>
      <c r="R80" s="124">
        <v>491105</v>
      </c>
      <c r="S80" s="124">
        <v>2039982</v>
      </c>
      <c r="T80" s="19">
        <v>32920</v>
      </c>
      <c r="U80" s="19">
        <v>40909</v>
      </c>
      <c r="V80" s="19"/>
      <c r="W80" s="16" t="s">
        <v>249</v>
      </c>
      <c r="X80" s="28">
        <f t="shared" ca="1" si="1"/>
        <v>13.25</v>
      </c>
      <c r="Y80" s="19">
        <v>41729</v>
      </c>
      <c r="Z80" s="19"/>
      <c r="AA80" s="16" t="s">
        <v>8836</v>
      </c>
      <c r="AB80" s="16" t="s">
        <v>8773</v>
      </c>
      <c r="AC80" s="16" t="s">
        <v>8935</v>
      </c>
      <c r="AD80" s="30">
        <v>6.9599999999999995E-2</v>
      </c>
      <c r="AE80" s="16"/>
      <c r="AF80" s="16" t="s">
        <v>8936</v>
      </c>
      <c r="AG80" s="17"/>
      <c r="AH80" s="125"/>
      <c r="AI80" s="16"/>
      <c r="AJ80" s="16"/>
      <c r="AK80" s="16"/>
      <c r="AL80" s="16"/>
      <c r="AM80" s="16"/>
      <c r="AN80" s="16"/>
    </row>
    <row r="81" spans="1:40" ht="15" hidden="1" customHeight="1">
      <c r="A81" s="59">
        <v>80</v>
      </c>
      <c r="B81" s="59"/>
      <c r="C81" s="59">
        <v>79444708</v>
      </c>
      <c r="D81" s="17" t="s">
        <v>8937</v>
      </c>
      <c r="E81" s="16">
        <v>3137</v>
      </c>
      <c r="F81" s="16">
        <v>14</v>
      </c>
      <c r="G81" s="16" t="s">
        <v>487</v>
      </c>
      <c r="H81" s="16" t="s">
        <v>456</v>
      </c>
      <c r="I81" s="16"/>
      <c r="J81" s="16">
        <v>3000</v>
      </c>
      <c r="K81" s="16" t="s">
        <v>170</v>
      </c>
      <c r="L81" s="22" t="s">
        <v>8764</v>
      </c>
      <c r="M81" s="22" t="s">
        <v>8764</v>
      </c>
      <c r="N81" s="16" t="s">
        <v>76</v>
      </c>
      <c r="O81" s="16" t="s">
        <v>8671</v>
      </c>
      <c r="P81" s="16"/>
      <c r="Q81" s="124">
        <v>1548877</v>
      </c>
      <c r="R81" s="124">
        <v>491105</v>
      </c>
      <c r="S81" s="124">
        <v>2039982</v>
      </c>
      <c r="T81" s="19">
        <v>33197</v>
      </c>
      <c r="U81" s="19">
        <v>40909</v>
      </c>
      <c r="V81" s="19"/>
      <c r="W81" s="16" t="s">
        <v>249</v>
      </c>
      <c r="X81" s="28">
        <f t="shared" ca="1" si="1"/>
        <v>13.25</v>
      </c>
      <c r="Y81" s="19">
        <v>41759</v>
      </c>
      <c r="Z81" s="19"/>
      <c r="AA81" s="16" t="s">
        <v>8791</v>
      </c>
      <c r="AB81" s="16" t="s">
        <v>8773</v>
      </c>
      <c r="AC81" s="16" t="s">
        <v>8774</v>
      </c>
      <c r="AD81" s="30">
        <v>6.9599999999999995E-2</v>
      </c>
      <c r="AE81" s="16"/>
      <c r="AF81" s="16" t="s">
        <v>8938</v>
      </c>
      <c r="AG81" s="17"/>
      <c r="AH81" s="125"/>
      <c r="AI81" s="16"/>
      <c r="AJ81" s="16"/>
      <c r="AK81" s="16"/>
      <c r="AL81" s="16"/>
      <c r="AM81" s="16"/>
      <c r="AN81" s="16"/>
    </row>
    <row r="82" spans="1:40" ht="15" hidden="1" customHeight="1">
      <c r="A82" s="59">
        <v>81</v>
      </c>
      <c r="B82" s="59"/>
      <c r="C82" s="59">
        <v>12959947</v>
      </c>
      <c r="D82" s="17" t="s">
        <v>8939</v>
      </c>
      <c r="E82" s="16">
        <v>4071</v>
      </c>
      <c r="F82" s="16">
        <v>16</v>
      </c>
      <c r="G82" s="16" t="s">
        <v>1629</v>
      </c>
      <c r="H82" s="16" t="s">
        <v>1567</v>
      </c>
      <c r="I82" s="16"/>
      <c r="J82" s="16">
        <v>3000</v>
      </c>
      <c r="K82" s="16" t="s">
        <v>170</v>
      </c>
      <c r="L82" s="22" t="s">
        <v>8764</v>
      </c>
      <c r="M82" s="22" t="s">
        <v>8764</v>
      </c>
      <c r="N82" s="16" t="s">
        <v>463</v>
      </c>
      <c r="O82" s="16" t="s">
        <v>8940</v>
      </c>
      <c r="P82" s="16"/>
      <c r="Q82" s="124">
        <v>1253616</v>
      </c>
      <c r="R82" s="124">
        <v>336278</v>
      </c>
      <c r="S82" s="124">
        <v>1589894</v>
      </c>
      <c r="T82" s="19">
        <v>37082</v>
      </c>
      <c r="U82" s="19">
        <v>40909</v>
      </c>
      <c r="V82" s="19"/>
      <c r="W82" s="16" t="s">
        <v>8767</v>
      </c>
      <c r="X82" s="28">
        <f t="shared" ca="1" si="1"/>
        <v>13.25</v>
      </c>
      <c r="Y82" s="19">
        <v>41765</v>
      </c>
      <c r="Z82" s="19"/>
      <c r="AA82" s="16" t="s">
        <v>8815</v>
      </c>
      <c r="AB82" s="16" t="s">
        <v>8792</v>
      </c>
      <c r="AC82" s="16" t="s">
        <v>8774</v>
      </c>
      <c r="AD82" s="30">
        <v>5.2199999999999998E-3</v>
      </c>
      <c r="AE82" s="16"/>
      <c r="AF82" s="17"/>
      <c r="AG82" s="17"/>
      <c r="AH82" s="125"/>
      <c r="AI82" s="16"/>
      <c r="AJ82" s="16"/>
      <c r="AK82" s="16"/>
      <c r="AL82" s="16"/>
      <c r="AM82" s="16"/>
      <c r="AN82" s="16"/>
    </row>
    <row r="83" spans="1:40" ht="15" hidden="1" customHeight="1">
      <c r="A83" s="59">
        <v>82</v>
      </c>
      <c r="B83" s="59"/>
      <c r="C83" s="59">
        <v>79114301</v>
      </c>
      <c r="D83" s="17" t="s">
        <v>8941</v>
      </c>
      <c r="E83" s="16">
        <v>3137</v>
      </c>
      <c r="F83" s="16">
        <v>17</v>
      </c>
      <c r="G83" s="16" t="s">
        <v>488</v>
      </c>
      <c r="H83" s="16" t="s">
        <v>456</v>
      </c>
      <c r="I83" s="16"/>
      <c r="J83" s="16">
        <v>3000</v>
      </c>
      <c r="K83" s="16" t="s">
        <v>170</v>
      </c>
      <c r="L83" s="22" t="s">
        <v>8764</v>
      </c>
      <c r="M83" s="22" t="s">
        <v>8764</v>
      </c>
      <c r="N83" s="16" t="s">
        <v>76</v>
      </c>
      <c r="O83" s="16" t="s">
        <v>8671</v>
      </c>
      <c r="P83" s="16"/>
      <c r="Q83" s="124">
        <v>1957975</v>
      </c>
      <c r="R83" s="124">
        <v>558048</v>
      </c>
      <c r="S83" s="124">
        <v>2516023</v>
      </c>
      <c r="T83" s="19">
        <v>30798</v>
      </c>
      <c r="U83" s="19">
        <v>40909</v>
      </c>
      <c r="V83" s="19"/>
      <c r="W83" s="16" t="s">
        <v>249</v>
      </c>
      <c r="X83" s="28">
        <f t="shared" ca="1" si="1"/>
        <v>13.25</v>
      </c>
      <c r="Y83" s="19">
        <v>41790</v>
      </c>
      <c r="Z83" s="19"/>
      <c r="AA83" s="16" t="s">
        <v>8791</v>
      </c>
      <c r="AB83" s="16" t="s">
        <v>8773</v>
      </c>
      <c r="AC83" s="16" t="s">
        <v>8774</v>
      </c>
      <c r="AD83" s="30">
        <v>6.9599999999999995E-2</v>
      </c>
      <c r="AE83" s="16"/>
      <c r="AF83" s="16"/>
      <c r="AG83" s="16"/>
      <c r="AH83" s="15"/>
      <c r="AI83" s="16"/>
      <c r="AJ83" s="16"/>
      <c r="AK83" s="16"/>
      <c r="AL83" s="16"/>
      <c r="AM83" s="16"/>
      <c r="AN83" s="16"/>
    </row>
    <row r="84" spans="1:40" ht="15" hidden="1" customHeight="1">
      <c r="A84" s="59">
        <v>83</v>
      </c>
      <c r="B84" s="59"/>
      <c r="C84" s="59">
        <v>52454400</v>
      </c>
      <c r="D84" s="17" t="s">
        <v>8942</v>
      </c>
      <c r="E84" s="16">
        <v>2028</v>
      </c>
      <c r="F84" s="16">
        <v>18</v>
      </c>
      <c r="G84" s="16" t="s">
        <v>358</v>
      </c>
      <c r="H84" s="16" t="s">
        <v>284</v>
      </c>
      <c r="I84" s="16" t="s">
        <v>142</v>
      </c>
      <c r="J84" s="16">
        <v>3000</v>
      </c>
      <c r="K84" s="16" t="s">
        <v>170</v>
      </c>
      <c r="L84" s="22" t="s">
        <v>8943</v>
      </c>
      <c r="M84" s="22" t="s">
        <v>8943</v>
      </c>
      <c r="N84" s="16" t="s">
        <v>76</v>
      </c>
      <c r="O84" s="16" t="s">
        <v>8671</v>
      </c>
      <c r="P84" s="16"/>
      <c r="Q84" s="124">
        <v>3837785</v>
      </c>
      <c r="R84" s="16"/>
      <c r="S84" s="124">
        <v>3837785</v>
      </c>
      <c r="T84" s="19"/>
      <c r="U84" s="19">
        <v>40878</v>
      </c>
      <c r="V84" s="19"/>
      <c r="W84" s="16" t="s">
        <v>8767</v>
      </c>
      <c r="X84" s="28">
        <f t="shared" ca="1" si="1"/>
        <v>13.333333333333334</v>
      </c>
      <c r="Y84" s="19">
        <v>41805</v>
      </c>
      <c r="Z84" s="19"/>
      <c r="AA84" s="16" t="s">
        <v>8791</v>
      </c>
      <c r="AB84" s="16" t="s">
        <v>8773</v>
      </c>
      <c r="AC84" s="16" t="s">
        <v>8774</v>
      </c>
      <c r="AD84" s="30">
        <v>6.9599999999999995E-2</v>
      </c>
      <c r="AE84" s="16"/>
      <c r="AF84" s="17" t="s">
        <v>8944</v>
      </c>
      <c r="AG84" s="17"/>
      <c r="AH84" s="125"/>
      <c r="AI84" s="16"/>
      <c r="AJ84" s="16"/>
      <c r="AK84" s="16"/>
      <c r="AL84" s="16"/>
      <c r="AM84" s="16"/>
      <c r="AN84" s="16"/>
    </row>
    <row r="85" spans="1:40" ht="15" hidden="1" customHeight="1">
      <c r="A85" s="59">
        <v>84</v>
      </c>
      <c r="B85" s="59"/>
      <c r="C85" s="59">
        <v>79249685</v>
      </c>
      <c r="D85" s="17" t="s">
        <v>8945</v>
      </c>
      <c r="E85" s="16">
        <v>4103</v>
      </c>
      <c r="F85" s="16">
        <v>16</v>
      </c>
      <c r="G85" s="16" t="s">
        <v>2683</v>
      </c>
      <c r="H85" s="16" t="s">
        <v>2606</v>
      </c>
      <c r="I85" s="16"/>
      <c r="J85" s="16">
        <v>3000</v>
      </c>
      <c r="K85" s="16" t="s">
        <v>170</v>
      </c>
      <c r="L85" s="22" t="s">
        <v>8764</v>
      </c>
      <c r="M85" s="22" t="s">
        <v>8764</v>
      </c>
      <c r="N85" s="16" t="s">
        <v>76</v>
      </c>
      <c r="O85" s="16" t="s">
        <v>8671</v>
      </c>
      <c r="P85" s="16"/>
      <c r="Q85" s="124">
        <v>1197798</v>
      </c>
      <c r="R85" s="124">
        <v>379731</v>
      </c>
      <c r="S85" s="124">
        <v>1577529</v>
      </c>
      <c r="T85" s="19">
        <v>35209</v>
      </c>
      <c r="U85" s="19">
        <v>40909</v>
      </c>
      <c r="V85" s="19"/>
      <c r="W85" s="16" t="s">
        <v>8767</v>
      </c>
      <c r="X85" s="28">
        <f t="shared" ca="1" si="1"/>
        <v>13.25</v>
      </c>
      <c r="Y85" s="19">
        <v>41809</v>
      </c>
      <c r="Z85" s="19"/>
      <c r="AA85" s="16" t="s">
        <v>8811</v>
      </c>
      <c r="AB85" s="16" t="s">
        <v>8803</v>
      </c>
      <c r="AC85" s="16" t="s">
        <v>8774</v>
      </c>
      <c r="AD85" s="30">
        <v>6.9599999999999995E-2</v>
      </c>
      <c r="AE85" s="16"/>
      <c r="AF85" s="17"/>
      <c r="AG85" s="17"/>
      <c r="AH85" s="125"/>
      <c r="AI85" s="16"/>
      <c r="AJ85" s="16"/>
      <c r="AK85" s="16"/>
      <c r="AL85" s="16"/>
      <c r="AM85" s="16"/>
      <c r="AN85" s="16"/>
    </row>
    <row r="86" spans="1:40" ht="15" hidden="1" customHeight="1">
      <c r="A86" s="59">
        <v>85</v>
      </c>
      <c r="B86" s="59"/>
      <c r="C86" s="59">
        <v>4080920</v>
      </c>
      <c r="D86" s="17" t="s">
        <v>8946</v>
      </c>
      <c r="E86" s="16">
        <v>3137</v>
      </c>
      <c r="F86" s="16">
        <v>14</v>
      </c>
      <c r="G86" s="16" t="s">
        <v>487</v>
      </c>
      <c r="H86" s="16" t="s">
        <v>456</v>
      </c>
      <c r="I86" s="16"/>
      <c r="J86" s="16">
        <v>3000</v>
      </c>
      <c r="K86" s="16" t="s">
        <v>170</v>
      </c>
      <c r="L86" s="22" t="s">
        <v>8764</v>
      </c>
      <c r="M86" s="22" t="s">
        <v>8764</v>
      </c>
      <c r="N86" s="16" t="s">
        <v>76</v>
      </c>
      <c r="O86" s="16" t="s">
        <v>8671</v>
      </c>
      <c r="P86" s="16"/>
      <c r="Q86" s="124">
        <v>1548877</v>
      </c>
      <c r="R86" s="124">
        <v>491105</v>
      </c>
      <c r="S86" s="124">
        <v>2039982</v>
      </c>
      <c r="T86" s="19">
        <v>32905</v>
      </c>
      <c r="U86" s="19">
        <v>40909</v>
      </c>
      <c r="V86" s="19"/>
      <c r="W86" s="16" t="s">
        <v>249</v>
      </c>
      <c r="X86" s="28">
        <f t="shared" ca="1" si="1"/>
        <v>13.25</v>
      </c>
      <c r="Y86" s="19">
        <v>41820</v>
      </c>
      <c r="Z86" s="19"/>
      <c r="AA86" s="16" t="s">
        <v>8791</v>
      </c>
      <c r="AB86" s="16" t="s">
        <v>8773</v>
      </c>
      <c r="AC86" s="16" t="s">
        <v>8774</v>
      </c>
      <c r="AD86" s="30">
        <v>6.9599999999999995E-2</v>
      </c>
      <c r="AE86" s="16"/>
      <c r="AF86" s="17" t="s">
        <v>8947</v>
      </c>
      <c r="AG86" s="16"/>
      <c r="AH86" s="15"/>
      <c r="AI86" s="16"/>
      <c r="AJ86" s="16"/>
      <c r="AK86" s="16"/>
      <c r="AL86" s="16"/>
      <c r="AM86" s="16"/>
      <c r="AN86" s="16"/>
    </row>
    <row r="87" spans="1:40" ht="15" hidden="1" customHeight="1">
      <c r="A87" s="59">
        <v>86</v>
      </c>
      <c r="B87" s="59"/>
      <c r="C87" s="59">
        <v>51819974</v>
      </c>
      <c r="D87" s="17" t="s">
        <v>8948</v>
      </c>
      <c r="E87" s="16">
        <v>3137</v>
      </c>
      <c r="F87" s="16">
        <v>13</v>
      </c>
      <c r="G87" s="16" t="s">
        <v>525</v>
      </c>
      <c r="H87" s="16" t="s">
        <v>456</v>
      </c>
      <c r="I87" s="16"/>
      <c r="J87" s="16">
        <v>2000</v>
      </c>
      <c r="K87" s="16" t="s">
        <v>181</v>
      </c>
      <c r="L87" s="22" t="s">
        <v>8777</v>
      </c>
      <c r="M87" s="22" t="s">
        <v>8777</v>
      </c>
      <c r="N87" s="16" t="s">
        <v>76</v>
      </c>
      <c r="O87" s="16" t="s">
        <v>8671</v>
      </c>
      <c r="P87" s="16"/>
      <c r="Q87" s="124">
        <v>1494296</v>
      </c>
      <c r="R87" s="124">
        <v>425825</v>
      </c>
      <c r="S87" s="124">
        <v>1920121</v>
      </c>
      <c r="T87" s="19">
        <v>32937</v>
      </c>
      <c r="U87" s="19">
        <v>40909</v>
      </c>
      <c r="V87" s="19"/>
      <c r="W87" s="16" t="s">
        <v>249</v>
      </c>
      <c r="X87" s="28">
        <f t="shared" ca="1" si="1"/>
        <v>13.25</v>
      </c>
      <c r="Y87" s="19">
        <v>41820</v>
      </c>
      <c r="Z87" s="19"/>
      <c r="AA87" s="16" t="s">
        <v>8819</v>
      </c>
      <c r="AB87" s="16" t="s">
        <v>8773</v>
      </c>
      <c r="AC87" s="16" t="s">
        <v>8774</v>
      </c>
      <c r="AD87" s="30">
        <v>6.9599999999999995E-2</v>
      </c>
      <c r="AE87" s="16"/>
      <c r="AF87" s="16" t="s">
        <v>8949</v>
      </c>
      <c r="AG87" s="17"/>
      <c r="AH87" s="125"/>
      <c r="AI87" s="16"/>
      <c r="AJ87" s="16"/>
      <c r="AK87" s="16"/>
      <c r="AL87" s="16"/>
      <c r="AM87" s="16"/>
      <c r="AN87" s="16"/>
    </row>
    <row r="88" spans="1:40" ht="15" hidden="1" customHeight="1">
      <c r="A88" s="59">
        <v>87</v>
      </c>
      <c r="B88" s="59"/>
      <c r="C88" s="59">
        <v>43058567</v>
      </c>
      <c r="D88" s="17" t="s">
        <v>8950</v>
      </c>
      <c r="E88" s="16">
        <v>3137</v>
      </c>
      <c r="F88" s="16">
        <v>15</v>
      </c>
      <c r="G88" s="16" t="s">
        <v>454</v>
      </c>
      <c r="H88" s="16" t="s">
        <v>456</v>
      </c>
      <c r="I88" s="16"/>
      <c r="J88" s="16">
        <v>2000</v>
      </c>
      <c r="K88" s="16" t="s">
        <v>181</v>
      </c>
      <c r="L88" s="22" t="s">
        <v>8951</v>
      </c>
      <c r="M88" s="22" t="s">
        <v>8951</v>
      </c>
      <c r="N88" s="16" t="s">
        <v>339</v>
      </c>
      <c r="O88" s="16" t="s">
        <v>8880</v>
      </c>
      <c r="P88" s="16"/>
      <c r="Q88" s="124">
        <v>1618768</v>
      </c>
      <c r="R88" s="124">
        <v>557649</v>
      </c>
      <c r="S88" s="124">
        <v>2176417</v>
      </c>
      <c r="T88" s="19">
        <v>30979</v>
      </c>
      <c r="U88" s="19">
        <v>40909</v>
      </c>
      <c r="V88" s="19"/>
      <c r="W88" s="16" t="s">
        <v>249</v>
      </c>
      <c r="X88" s="28">
        <f t="shared" ca="1" si="1"/>
        <v>13.25</v>
      </c>
      <c r="Y88" s="19">
        <v>41820</v>
      </c>
      <c r="Z88" s="19"/>
      <c r="AA88" s="16" t="s">
        <v>8811</v>
      </c>
      <c r="AB88" s="16" t="s">
        <v>8773</v>
      </c>
      <c r="AC88" s="16" t="s">
        <v>8774</v>
      </c>
      <c r="AD88" s="30">
        <v>6.9599999999999995E-2</v>
      </c>
      <c r="AE88" s="17" t="s">
        <v>8952</v>
      </c>
      <c r="AF88" s="17" t="s">
        <v>8953</v>
      </c>
      <c r="AG88" s="17"/>
      <c r="AH88" s="125"/>
      <c r="AI88" s="16"/>
      <c r="AJ88" s="16"/>
      <c r="AK88" s="16"/>
      <c r="AL88" s="16"/>
      <c r="AM88" s="16"/>
      <c r="AN88" s="16"/>
    </row>
    <row r="89" spans="1:40" ht="15" hidden="1" customHeight="1">
      <c r="A89" s="59">
        <v>88</v>
      </c>
      <c r="B89" s="59"/>
      <c r="C89" s="59">
        <v>93289761</v>
      </c>
      <c r="D89" s="17" t="s">
        <v>8954</v>
      </c>
      <c r="E89" s="16">
        <v>3137</v>
      </c>
      <c r="F89" s="16">
        <v>14</v>
      </c>
      <c r="G89" s="16" t="s">
        <v>487</v>
      </c>
      <c r="H89" s="16" t="s">
        <v>456</v>
      </c>
      <c r="I89" s="16"/>
      <c r="J89" s="16">
        <v>3000</v>
      </c>
      <c r="K89" s="16" t="s">
        <v>170</v>
      </c>
      <c r="L89" s="22" t="s">
        <v>8764</v>
      </c>
      <c r="M89" s="22" t="s">
        <v>8764</v>
      </c>
      <c r="N89" s="16" t="s">
        <v>76</v>
      </c>
      <c r="O89" s="16" t="s">
        <v>8671</v>
      </c>
      <c r="P89" s="16"/>
      <c r="Q89" s="124">
        <v>1548877</v>
      </c>
      <c r="R89" s="124">
        <v>491105</v>
      </c>
      <c r="S89" s="124">
        <v>2039982</v>
      </c>
      <c r="T89" s="19">
        <v>32911</v>
      </c>
      <c r="U89" s="19">
        <v>40909</v>
      </c>
      <c r="V89" s="19"/>
      <c r="W89" s="16" t="s">
        <v>249</v>
      </c>
      <c r="X89" s="28">
        <f t="shared" ca="1" si="1"/>
        <v>13.25</v>
      </c>
      <c r="Y89" s="19">
        <v>41820</v>
      </c>
      <c r="Z89" s="19"/>
      <c r="AA89" s="16" t="s">
        <v>8811</v>
      </c>
      <c r="AB89" s="16" t="s">
        <v>8773</v>
      </c>
      <c r="AC89" s="16" t="s">
        <v>8774</v>
      </c>
      <c r="AD89" s="30">
        <v>6.9599999999999995E-2</v>
      </c>
      <c r="AE89" s="16"/>
      <c r="AF89" s="16" t="s">
        <v>8955</v>
      </c>
      <c r="AG89" s="16"/>
      <c r="AH89" s="15"/>
      <c r="AI89" s="16"/>
      <c r="AJ89" s="16"/>
      <c r="AK89" s="16"/>
      <c r="AL89" s="16"/>
      <c r="AM89" s="16"/>
      <c r="AN89" s="16"/>
    </row>
    <row r="90" spans="1:40" ht="15" hidden="1" customHeight="1">
      <c r="A90" s="59">
        <v>89</v>
      </c>
      <c r="B90" s="59" t="s">
        <v>8956</v>
      </c>
      <c r="C90" s="59">
        <v>19483253</v>
      </c>
      <c r="D90" s="17" t="s">
        <v>8957</v>
      </c>
      <c r="E90" s="16">
        <v>3137</v>
      </c>
      <c r="F90" s="16">
        <v>16</v>
      </c>
      <c r="G90" s="16" t="s">
        <v>509</v>
      </c>
      <c r="H90" s="16" t="s">
        <v>456</v>
      </c>
      <c r="I90" s="16"/>
      <c r="J90" s="16">
        <v>3000</v>
      </c>
      <c r="K90" s="16" t="s">
        <v>170</v>
      </c>
      <c r="L90" s="22" t="s">
        <v>8764</v>
      </c>
      <c r="M90" s="22" t="s">
        <v>8764</v>
      </c>
      <c r="N90" s="16" t="s">
        <v>76</v>
      </c>
      <c r="O90" s="16" t="s">
        <v>8671</v>
      </c>
      <c r="P90" s="16"/>
      <c r="Q90" s="124">
        <v>1828987</v>
      </c>
      <c r="R90" s="124">
        <v>617511</v>
      </c>
      <c r="S90" s="124">
        <v>2446498</v>
      </c>
      <c r="T90" s="19">
        <v>31282</v>
      </c>
      <c r="U90" s="19">
        <v>40909</v>
      </c>
      <c r="V90" s="19"/>
      <c r="W90" s="16" t="s">
        <v>249</v>
      </c>
      <c r="X90" s="28">
        <f t="shared" ca="1" si="1"/>
        <v>13.25</v>
      </c>
      <c r="Y90" s="19">
        <v>41820</v>
      </c>
      <c r="Z90" s="19"/>
      <c r="AA90" s="16" t="s">
        <v>8791</v>
      </c>
      <c r="AB90" s="16" t="s">
        <v>8773</v>
      </c>
      <c r="AC90" s="16" t="s">
        <v>8774</v>
      </c>
      <c r="AD90" s="30">
        <v>6.9599999999999995E-2</v>
      </c>
      <c r="AE90" s="16"/>
      <c r="AF90" s="17" t="s">
        <v>8958</v>
      </c>
      <c r="AG90" s="16"/>
      <c r="AH90" s="15"/>
      <c r="AI90" s="16"/>
      <c r="AJ90" s="16"/>
      <c r="AK90" s="16"/>
      <c r="AL90" s="16"/>
      <c r="AM90" s="16"/>
      <c r="AN90" s="16"/>
    </row>
    <row r="91" spans="1:40" ht="15" hidden="1" customHeight="1">
      <c r="A91" s="59">
        <v>90</v>
      </c>
      <c r="B91" s="59"/>
      <c r="C91" s="59">
        <v>9529858</v>
      </c>
      <c r="D91" s="17" t="s">
        <v>8959</v>
      </c>
      <c r="E91" s="16">
        <v>3137</v>
      </c>
      <c r="F91" s="16">
        <v>14</v>
      </c>
      <c r="G91" s="16" t="s">
        <v>487</v>
      </c>
      <c r="H91" s="16" t="s">
        <v>456</v>
      </c>
      <c r="I91" s="16"/>
      <c r="J91" s="16">
        <v>3000</v>
      </c>
      <c r="K91" s="16" t="s">
        <v>170</v>
      </c>
      <c r="L91" s="22" t="s">
        <v>8764</v>
      </c>
      <c r="M91" s="22" t="s">
        <v>8764</v>
      </c>
      <c r="N91" s="16" t="s">
        <v>76</v>
      </c>
      <c r="O91" s="16" t="s">
        <v>294</v>
      </c>
      <c r="P91" s="16"/>
      <c r="Q91" s="124">
        <v>1548877</v>
      </c>
      <c r="R91" s="124">
        <v>491105</v>
      </c>
      <c r="S91" s="124">
        <v>2039982</v>
      </c>
      <c r="T91" s="19">
        <v>33197</v>
      </c>
      <c r="U91" s="19">
        <v>40909</v>
      </c>
      <c r="V91" s="19"/>
      <c r="W91" s="16" t="s">
        <v>249</v>
      </c>
      <c r="X91" s="28">
        <f t="shared" ca="1" si="1"/>
        <v>13.25</v>
      </c>
      <c r="Y91" s="19">
        <v>41820</v>
      </c>
      <c r="Z91" s="19"/>
      <c r="AA91" s="16" t="s">
        <v>8772</v>
      </c>
      <c r="AB91" s="16" t="s">
        <v>8773</v>
      </c>
      <c r="AC91" s="16" t="s">
        <v>8960</v>
      </c>
      <c r="AD91" s="30">
        <v>6.9599999999999995E-2</v>
      </c>
      <c r="AE91" s="16"/>
      <c r="AF91" s="17" t="s">
        <v>8961</v>
      </c>
      <c r="AG91" s="17"/>
      <c r="AH91" s="125"/>
      <c r="AI91" s="16"/>
      <c r="AJ91" s="16"/>
      <c r="AK91" s="16"/>
      <c r="AL91" s="16"/>
      <c r="AM91" s="16"/>
      <c r="AN91" s="16"/>
    </row>
    <row r="92" spans="1:40" ht="15" hidden="1" customHeight="1">
      <c r="A92" s="59">
        <v>91</v>
      </c>
      <c r="B92" s="59"/>
      <c r="C92" s="59">
        <v>13494782</v>
      </c>
      <c r="D92" s="17" t="s">
        <v>8962</v>
      </c>
      <c r="E92" s="16">
        <v>3137</v>
      </c>
      <c r="F92" s="16">
        <v>13</v>
      </c>
      <c r="G92" s="16" t="s">
        <v>525</v>
      </c>
      <c r="H92" s="16" t="s">
        <v>456</v>
      </c>
      <c r="I92" s="16"/>
      <c r="J92" s="16">
        <v>2000</v>
      </c>
      <c r="K92" s="16" t="s">
        <v>181</v>
      </c>
      <c r="L92" s="22" t="s">
        <v>8951</v>
      </c>
      <c r="M92" s="22" t="s">
        <v>8951</v>
      </c>
      <c r="N92" s="16" t="s">
        <v>145</v>
      </c>
      <c r="O92" s="16" t="s">
        <v>8963</v>
      </c>
      <c r="P92" s="16"/>
      <c r="Q92" s="124">
        <v>1494296</v>
      </c>
      <c r="R92" s="124">
        <v>425825</v>
      </c>
      <c r="S92" s="124">
        <v>1920121</v>
      </c>
      <c r="T92" s="19">
        <v>32905</v>
      </c>
      <c r="U92" s="19">
        <v>40909</v>
      </c>
      <c r="V92" s="19"/>
      <c r="W92" s="16" t="s">
        <v>249</v>
      </c>
      <c r="X92" s="28">
        <f t="shared" ca="1" si="1"/>
        <v>13.25</v>
      </c>
      <c r="Y92" s="19">
        <v>41820</v>
      </c>
      <c r="Z92" s="19"/>
      <c r="AA92" s="16" t="s">
        <v>8836</v>
      </c>
      <c r="AB92" s="16" t="s">
        <v>8773</v>
      </c>
      <c r="AC92" s="16" t="s">
        <v>8851</v>
      </c>
      <c r="AD92" s="30">
        <v>6.9599999999999995E-2</v>
      </c>
      <c r="AE92" s="16"/>
      <c r="AF92" s="17" t="s">
        <v>8964</v>
      </c>
      <c r="AG92" s="17"/>
      <c r="AH92" s="125"/>
      <c r="AI92" s="16"/>
      <c r="AJ92" s="16"/>
      <c r="AK92" s="16"/>
      <c r="AL92" s="16"/>
      <c r="AM92" s="16"/>
      <c r="AN92" s="16"/>
    </row>
    <row r="93" spans="1:40" ht="15" hidden="1" customHeight="1">
      <c r="A93" s="59">
        <v>92</v>
      </c>
      <c r="B93" s="59"/>
      <c r="C93" s="59">
        <v>93368727</v>
      </c>
      <c r="D93" s="17" t="s">
        <v>8965</v>
      </c>
      <c r="E93" s="16">
        <v>3137</v>
      </c>
      <c r="F93" s="16">
        <v>13</v>
      </c>
      <c r="G93" s="16" t="s">
        <v>525</v>
      </c>
      <c r="H93" s="16" t="s">
        <v>456</v>
      </c>
      <c r="I93" s="16"/>
      <c r="J93" s="16">
        <v>3000</v>
      </c>
      <c r="K93" s="16" t="s">
        <v>170</v>
      </c>
      <c r="L93" s="22" t="s">
        <v>8966</v>
      </c>
      <c r="M93" s="22" t="s">
        <v>8966</v>
      </c>
      <c r="N93" s="16" t="s">
        <v>478</v>
      </c>
      <c r="O93" s="16" t="s">
        <v>479</v>
      </c>
      <c r="P93" s="16"/>
      <c r="Q93" s="124">
        <v>1494296</v>
      </c>
      <c r="R93" s="124">
        <v>425825</v>
      </c>
      <c r="S93" s="124">
        <v>1920121</v>
      </c>
      <c r="T93" s="19">
        <v>33197</v>
      </c>
      <c r="U93" s="19">
        <v>40909</v>
      </c>
      <c r="V93" s="19"/>
      <c r="W93" s="16" t="s">
        <v>249</v>
      </c>
      <c r="X93" s="28">
        <f t="shared" ca="1" si="1"/>
        <v>13.25</v>
      </c>
      <c r="Y93" s="19">
        <v>41820</v>
      </c>
      <c r="Z93" s="19"/>
      <c r="AA93" s="16" t="s">
        <v>8815</v>
      </c>
      <c r="AB93" s="16" t="s">
        <v>8773</v>
      </c>
      <c r="AC93" s="16" t="s">
        <v>8844</v>
      </c>
      <c r="AD93" s="30">
        <v>6.9599999999999995E-2</v>
      </c>
      <c r="AE93" s="16"/>
      <c r="AF93" s="17" t="s">
        <v>5238</v>
      </c>
      <c r="AG93" s="17"/>
      <c r="AH93" s="125"/>
      <c r="AI93" s="16"/>
      <c r="AJ93" s="16"/>
      <c r="AK93" s="16"/>
      <c r="AL93" s="16"/>
      <c r="AM93" s="16"/>
      <c r="AN93" s="16"/>
    </row>
    <row r="94" spans="1:40" ht="15" hidden="1" customHeight="1">
      <c r="A94" s="59">
        <v>93</v>
      </c>
      <c r="B94" s="59"/>
      <c r="C94" s="59">
        <v>12190572</v>
      </c>
      <c r="D94" s="17" t="s">
        <v>8967</v>
      </c>
      <c r="E94" s="16">
        <v>3137</v>
      </c>
      <c r="F94" s="16">
        <v>13</v>
      </c>
      <c r="G94" s="16" t="s">
        <v>525</v>
      </c>
      <c r="H94" s="16" t="s">
        <v>456</v>
      </c>
      <c r="I94" s="16"/>
      <c r="J94" s="16">
        <v>3000</v>
      </c>
      <c r="K94" s="16" t="s">
        <v>170</v>
      </c>
      <c r="L94" s="22" t="s">
        <v>8764</v>
      </c>
      <c r="M94" s="22" t="s">
        <v>8764</v>
      </c>
      <c r="N94" s="16" t="s">
        <v>8847</v>
      </c>
      <c r="O94" s="16" t="s">
        <v>434</v>
      </c>
      <c r="P94" s="16"/>
      <c r="Q94" s="124">
        <v>1494296</v>
      </c>
      <c r="R94" s="124">
        <v>425825</v>
      </c>
      <c r="S94" s="124">
        <v>1920121</v>
      </c>
      <c r="T94" s="19">
        <v>36742</v>
      </c>
      <c r="U94" s="19">
        <v>41579</v>
      </c>
      <c r="V94" s="19"/>
      <c r="W94" s="16" t="s">
        <v>8767</v>
      </c>
      <c r="X94" s="28">
        <f t="shared" ca="1" si="1"/>
        <v>11.416666666666666</v>
      </c>
      <c r="Y94" s="19">
        <v>41820</v>
      </c>
      <c r="Z94" s="19"/>
      <c r="AA94" s="16" t="s">
        <v>8836</v>
      </c>
      <c r="AB94" s="16" t="s">
        <v>8773</v>
      </c>
      <c r="AC94" s="16" t="s">
        <v>8851</v>
      </c>
      <c r="AD94" s="30">
        <v>6.9599999999999995E-2</v>
      </c>
      <c r="AE94" s="16"/>
      <c r="AF94" s="17" t="s">
        <v>8968</v>
      </c>
      <c r="AG94" s="16"/>
      <c r="AH94" s="15"/>
      <c r="AI94" s="16"/>
      <c r="AJ94" s="16"/>
      <c r="AK94" s="16"/>
      <c r="AL94" s="16"/>
      <c r="AM94" s="16"/>
      <c r="AN94" s="16"/>
    </row>
    <row r="95" spans="1:40" ht="15" hidden="1" customHeight="1">
      <c r="A95" s="59">
        <v>94</v>
      </c>
      <c r="B95" s="59"/>
      <c r="C95" s="59">
        <v>19438082</v>
      </c>
      <c r="D95" s="17" t="s">
        <v>8969</v>
      </c>
      <c r="E95" s="16">
        <v>3137</v>
      </c>
      <c r="F95" s="16">
        <v>15</v>
      </c>
      <c r="G95" s="16" t="s">
        <v>454</v>
      </c>
      <c r="H95" s="16" t="s">
        <v>456</v>
      </c>
      <c r="I95" s="16"/>
      <c r="J95" s="16">
        <v>2000</v>
      </c>
      <c r="K95" s="16" t="s">
        <v>181</v>
      </c>
      <c r="L95" s="22" t="s">
        <v>8951</v>
      </c>
      <c r="M95" s="22" t="s">
        <v>8951</v>
      </c>
      <c r="N95" s="16" t="s">
        <v>478</v>
      </c>
      <c r="O95" s="16" t="s">
        <v>479</v>
      </c>
      <c r="P95" s="16"/>
      <c r="Q95" s="124">
        <v>1618768</v>
      </c>
      <c r="R95" s="124">
        <v>557649</v>
      </c>
      <c r="S95" s="124">
        <v>2176417</v>
      </c>
      <c r="T95" s="19">
        <v>32252</v>
      </c>
      <c r="U95" s="19">
        <v>40909</v>
      </c>
      <c r="V95" s="19"/>
      <c r="W95" s="16" t="s">
        <v>249</v>
      </c>
      <c r="X95" s="28">
        <f t="shared" ca="1" si="1"/>
        <v>13.25</v>
      </c>
      <c r="Y95" s="19">
        <v>41820</v>
      </c>
      <c r="Z95" s="19"/>
      <c r="AA95" s="16" t="s">
        <v>8791</v>
      </c>
      <c r="AB95" s="16" t="s">
        <v>8773</v>
      </c>
      <c r="AC95" s="16" t="s">
        <v>8774</v>
      </c>
      <c r="AD95" s="30">
        <v>6.9599999999999995E-2</v>
      </c>
      <c r="AE95" s="17" t="s">
        <v>8970</v>
      </c>
      <c r="AF95" s="16" t="s">
        <v>8971</v>
      </c>
      <c r="AG95" s="17"/>
      <c r="AH95" s="125"/>
      <c r="AI95" s="16"/>
      <c r="AJ95" s="16"/>
      <c r="AK95" s="16"/>
      <c r="AL95" s="16"/>
      <c r="AM95" s="16"/>
      <c r="AN95" s="16"/>
    </row>
    <row r="96" spans="1:40" ht="15" hidden="1" customHeight="1">
      <c r="A96" s="59">
        <v>95</v>
      </c>
      <c r="B96" s="59"/>
      <c r="C96" s="59">
        <v>79327421</v>
      </c>
      <c r="D96" s="17" t="s">
        <v>8972</v>
      </c>
      <c r="E96" s="16">
        <v>3137</v>
      </c>
      <c r="F96" s="16">
        <v>13</v>
      </c>
      <c r="G96" s="16" t="s">
        <v>525</v>
      </c>
      <c r="H96" s="16" t="s">
        <v>456</v>
      </c>
      <c r="I96" s="16"/>
      <c r="J96" s="16">
        <v>3000</v>
      </c>
      <c r="K96" s="16" t="s">
        <v>170</v>
      </c>
      <c r="L96" s="22" t="s">
        <v>8764</v>
      </c>
      <c r="M96" s="22" t="s">
        <v>8764</v>
      </c>
      <c r="N96" s="16" t="s">
        <v>76</v>
      </c>
      <c r="O96" s="16" t="s">
        <v>8671</v>
      </c>
      <c r="P96" s="16"/>
      <c r="Q96" s="124">
        <v>1494296</v>
      </c>
      <c r="R96" s="124">
        <v>425825</v>
      </c>
      <c r="S96" s="124">
        <v>1920121</v>
      </c>
      <c r="T96" s="19">
        <v>32911</v>
      </c>
      <c r="U96" s="19">
        <v>40909</v>
      </c>
      <c r="V96" s="19"/>
      <c r="W96" s="16" t="s">
        <v>249</v>
      </c>
      <c r="X96" s="28">
        <f t="shared" ca="1" si="1"/>
        <v>13.25</v>
      </c>
      <c r="Y96" s="19">
        <v>41821</v>
      </c>
      <c r="Z96" s="19"/>
      <c r="AA96" s="16" t="s">
        <v>8772</v>
      </c>
      <c r="AB96" s="16" t="s">
        <v>8773</v>
      </c>
      <c r="AC96" s="16" t="s">
        <v>8973</v>
      </c>
      <c r="AD96" s="30">
        <v>6.9599999999999995E-2</v>
      </c>
      <c r="AE96" s="16" t="s">
        <v>8974</v>
      </c>
      <c r="AF96" s="16" t="s">
        <v>8975</v>
      </c>
      <c r="AG96" s="16"/>
      <c r="AH96" s="15"/>
      <c r="AI96" s="16"/>
      <c r="AJ96" s="16"/>
      <c r="AK96" s="16"/>
      <c r="AL96" s="16"/>
      <c r="AM96" s="16"/>
      <c r="AN96" s="16"/>
    </row>
    <row r="97" spans="1:40" ht="15" hidden="1" customHeight="1">
      <c r="A97" s="59">
        <v>96</v>
      </c>
      <c r="B97" s="59"/>
      <c r="C97" s="59">
        <v>1020761561</v>
      </c>
      <c r="D97" s="17" t="s">
        <v>8976</v>
      </c>
      <c r="E97" s="16">
        <v>4044</v>
      </c>
      <c r="F97" s="16">
        <v>11</v>
      </c>
      <c r="G97" s="16" t="s">
        <v>916</v>
      </c>
      <c r="H97" s="16" t="s">
        <v>917</v>
      </c>
      <c r="I97" s="16" t="s">
        <v>131</v>
      </c>
      <c r="J97" s="16">
        <v>3000</v>
      </c>
      <c r="K97" s="16" t="s">
        <v>170</v>
      </c>
      <c r="L97" s="22" t="s">
        <v>656</v>
      </c>
      <c r="M97" s="22" t="s">
        <v>656</v>
      </c>
      <c r="N97" s="16" t="s">
        <v>76</v>
      </c>
      <c r="O97" s="16" t="s">
        <v>8671</v>
      </c>
      <c r="P97" s="16"/>
      <c r="Q97" s="124">
        <v>981908</v>
      </c>
      <c r="R97" s="16"/>
      <c r="S97" s="124">
        <v>981908</v>
      </c>
      <c r="T97" s="19"/>
      <c r="U97" s="19">
        <v>40878</v>
      </c>
      <c r="V97" s="19"/>
      <c r="W97" s="16" t="s">
        <v>8767</v>
      </c>
      <c r="X97" s="28">
        <f t="shared" ca="1" si="1"/>
        <v>13.333333333333334</v>
      </c>
      <c r="Y97" s="19">
        <v>41850</v>
      </c>
      <c r="Z97" s="19"/>
      <c r="AA97" s="16" t="s">
        <v>8772</v>
      </c>
      <c r="AB97" s="16" t="s">
        <v>8773</v>
      </c>
      <c r="AC97" s="16" t="s">
        <v>8875</v>
      </c>
      <c r="AD97" s="30">
        <v>6.9599999999999995E-2</v>
      </c>
      <c r="AE97" s="16"/>
      <c r="AF97" s="17" t="s">
        <v>8977</v>
      </c>
      <c r="AG97" s="17"/>
      <c r="AH97" s="125"/>
      <c r="AI97" s="16"/>
      <c r="AJ97" s="16"/>
      <c r="AK97" s="16"/>
      <c r="AL97" s="16"/>
      <c r="AM97" s="16"/>
      <c r="AN97" s="16"/>
    </row>
    <row r="98" spans="1:40" ht="15" hidden="1" customHeight="1">
      <c r="A98" s="59">
        <v>97</v>
      </c>
      <c r="B98" s="59"/>
      <c r="C98" s="59">
        <v>79456418</v>
      </c>
      <c r="D98" s="17" t="s">
        <v>8978</v>
      </c>
      <c r="E98" s="16">
        <v>3137</v>
      </c>
      <c r="F98" s="16">
        <v>13</v>
      </c>
      <c r="G98" s="16" t="s">
        <v>525</v>
      </c>
      <c r="H98" s="16" t="s">
        <v>456</v>
      </c>
      <c r="I98" s="16"/>
      <c r="J98" s="16">
        <v>3000</v>
      </c>
      <c r="K98" s="16" t="s">
        <v>170</v>
      </c>
      <c r="L98" s="22" t="s">
        <v>8764</v>
      </c>
      <c r="M98" s="22" t="s">
        <v>8764</v>
      </c>
      <c r="N98" s="16" t="s">
        <v>76</v>
      </c>
      <c r="O98" s="16" t="s">
        <v>8671</v>
      </c>
      <c r="P98" s="16"/>
      <c r="Q98" s="124">
        <v>1494296</v>
      </c>
      <c r="R98" s="124">
        <v>425825</v>
      </c>
      <c r="S98" s="124">
        <v>1920121</v>
      </c>
      <c r="T98" s="19">
        <v>33197</v>
      </c>
      <c r="U98" s="19">
        <v>40909</v>
      </c>
      <c r="V98" s="19"/>
      <c r="W98" s="16" t="s">
        <v>249</v>
      </c>
      <c r="X98" s="28">
        <f t="shared" ca="1" si="1"/>
        <v>13.25</v>
      </c>
      <c r="Y98" s="19">
        <v>41851</v>
      </c>
      <c r="Z98" s="19"/>
      <c r="AA98" s="16" t="s">
        <v>8791</v>
      </c>
      <c r="AB98" s="16" t="s">
        <v>8773</v>
      </c>
      <c r="AC98" s="16" t="s">
        <v>8774</v>
      </c>
      <c r="AD98" s="30">
        <v>6.9599999999999995E-2</v>
      </c>
      <c r="AE98" s="17" t="s">
        <v>8979</v>
      </c>
      <c r="AF98" s="17" t="s">
        <v>8980</v>
      </c>
      <c r="AG98" s="17"/>
      <c r="AH98" s="125"/>
      <c r="AI98" s="16"/>
      <c r="AJ98" s="16"/>
      <c r="AK98" s="16"/>
      <c r="AL98" s="16"/>
      <c r="AM98" s="16"/>
      <c r="AN98" s="16"/>
    </row>
    <row r="99" spans="1:40" ht="15" hidden="1" customHeight="1">
      <c r="A99" s="59">
        <v>98</v>
      </c>
      <c r="B99" s="59"/>
      <c r="C99" s="59">
        <v>4120925</v>
      </c>
      <c r="D99" s="17" t="s">
        <v>8981</v>
      </c>
      <c r="E99" s="16">
        <v>3137</v>
      </c>
      <c r="F99" s="16">
        <v>13</v>
      </c>
      <c r="G99" s="16" t="s">
        <v>525</v>
      </c>
      <c r="H99" s="16" t="s">
        <v>456</v>
      </c>
      <c r="I99" s="16"/>
      <c r="J99" s="16">
        <v>3000</v>
      </c>
      <c r="K99" s="16" t="s">
        <v>170</v>
      </c>
      <c r="L99" s="22" t="s">
        <v>8764</v>
      </c>
      <c r="M99" s="22" t="s">
        <v>8764</v>
      </c>
      <c r="N99" s="16" t="s">
        <v>76</v>
      </c>
      <c r="O99" s="16" t="s">
        <v>8671</v>
      </c>
      <c r="P99" s="16"/>
      <c r="Q99" s="124">
        <v>1494296</v>
      </c>
      <c r="R99" s="124">
        <v>425825</v>
      </c>
      <c r="S99" s="124">
        <v>1920121</v>
      </c>
      <c r="T99" s="19">
        <v>33197</v>
      </c>
      <c r="U99" s="19">
        <v>40909</v>
      </c>
      <c r="V99" s="19"/>
      <c r="W99" s="16" t="s">
        <v>249</v>
      </c>
      <c r="X99" s="28">
        <f t="shared" ca="1" si="1"/>
        <v>13.25</v>
      </c>
      <c r="Y99" s="19">
        <v>41851</v>
      </c>
      <c r="Z99" s="19"/>
      <c r="AA99" s="16" t="s">
        <v>8815</v>
      </c>
      <c r="AB99" s="16" t="s">
        <v>8773</v>
      </c>
      <c r="AC99" s="16" t="s">
        <v>8774</v>
      </c>
      <c r="AD99" s="30">
        <v>6.9599999999999995E-2</v>
      </c>
      <c r="AE99" s="17" t="s">
        <v>8982</v>
      </c>
      <c r="AF99" s="16" t="s">
        <v>8983</v>
      </c>
      <c r="AG99" s="17"/>
      <c r="AH99" s="125"/>
      <c r="AI99" s="16"/>
      <c r="AJ99" s="16"/>
      <c r="AK99" s="16"/>
      <c r="AL99" s="16"/>
      <c r="AM99" s="16"/>
      <c r="AN99" s="16"/>
    </row>
    <row r="100" spans="1:40" ht="15" hidden="1" customHeight="1">
      <c r="A100" s="59">
        <v>99</v>
      </c>
      <c r="B100" s="59"/>
      <c r="C100" s="59">
        <v>16772129</v>
      </c>
      <c r="D100" s="17" t="s">
        <v>8984</v>
      </c>
      <c r="E100" s="35" t="s">
        <v>3337</v>
      </c>
      <c r="F100" s="16">
        <v>23</v>
      </c>
      <c r="G100" s="16" t="s">
        <v>3338</v>
      </c>
      <c r="H100" s="16" t="s">
        <v>3339</v>
      </c>
      <c r="I100" s="16" t="s">
        <v>72</v>
      </c>
      <c r="J100" s="16">
        <v>4000</v>
      </c>
      <c r="K100" s="16" t="s">
        <v>259</v>
      </c>
      <c r="L100" s="22" t="s">
        <v>909</v>
      </c>
      <c r="M100" s="22" t="s">
        <v>909</v>
      </c>
      <c r="N100" s="16" t="s">
        <v>76</v>
      </c>
      <c r="O100" s="16" t="s">
        <v>8671</v>
      </c>
      <c r="P100" s="16"/>
      <c r="Q100" s="124">
        <v>7664198</v>
      </c>
      <c r="R100" s="16"/>
      <c r="S100" s="124">
        <v>7664198</v>
      </c>
      <c r="T100" s="19"/>
      <c r="U100" s="19">
        <v>40953</v>
      </c>
      <c r="V100" s="19"/>
      <c r="W100" s="16" t="s">
        <v>71</v>
      </c>
      <c r="X100" s="28">
        <f t="shared" ca="1" si="1"/>
        <v>13.083333333333334</v>
      </c>
      <c r="Y100" s="19">
        <v>41875</v>
      </c>
      <c r="Z100" s="19"/>
      <c r="AA100" s="16" t="s">
        <v>8791</v>
      </c>
      <c r="AB100" s="16" t="s">
        <v>8773</v>
      </c>
      <c r="AC100" s="16" t="s">
        <v>8774</v>
      </c>
      <c r="AD100" s="30">
        <v>6.9599999999999995E-2</v>
      </c>
      <c r="AE100" s="16"/>
      <c r="AF100" s="17" t="s">
        <v>8985</v>
      </c>
      <c r="AG100" s="17"/>
      <c r="AH100" s="125"/>
      <c r="AI100" s="16"/>
      <c r="AJ100" s="16"/>
      <c r="AK100" s="16"/>
      <c r="AL100" s="16"/>
      <c r="AM100" s="16"/>
      <c r="AN100" s="16"/>
    </row>
    <row r="101" spans="1:40" ht="15" hidden="1" customHeight="1">
      <c r="A101" s="59">
        <v>100</v>
      </c>
      <c r="B101" s="59"/>
      <c r="C101" s="59">
        <v>79603904</v>
      </c>
      <c r="D101" s="17" t="s">
        <v>8986</v>
      </c>
      <c r="E101" s="16">
        <v>3124</v>
      </c>
      <c r="F101" s="16">
        <v>16</v>
      </c>
      <c r="G101" s="16" t="s">
        <v>444</v>
      </c>
      <c r="H101" s="16" t="s">
        <v>116</v>
      </c>
      <c r="I101" s="16" t="s">
        <v>117</v>
      </c>
      <c r="J101" s="16">
        <v>4000</v>
      </c>
      <c r="K101" s="16" t="s">
        <v>259</v>
      </c>
      <c r="L101" s="22" t="s">
        <v>8771</v>
      </c>
      <c r="M101" s="22" t="s">
        <v>8771</v>
      </c>
      <c r="N101" s="16" t="s">
        <v>76</v>
      </c>
      <c r="O101" s="16" t="s">
        <v>8671</v>
      </c>
      <c r="P101" s="16"/>
      <c r="Q101" s="124">
        <v>1828987</v>
      </c>
      <c r="R101" s="16"/>
      <c r="S101" s="124">
        <v>1828987</v>
      </c>
      <c r="T101" s="19"/>
      <c r="U101" s="19">
        <v>40878</v>
      </c>
      <c r="V101" s="19"/>
      <c r="W101" s="16" t="s">
        <v>8767</v>
      </c>
      <c r="X101" s="28">
        <f t="shared" ca="1" si="1"/>
        <v>13.333333333333334</v>
      </c>
      <c r="Y101" s="19">
        <v>41875</v>
      </c>
      <c r="Z101" s="19"/>
      <c r="AA101" s="16" t="s">
        <v>8855</v>
      </c>
      <c r="AB101" s="16" t="s">
        <v>8803</v>
      </c>
      <c r="AC101" s="16" t="s">
        <v>8774</v>
      </c>
      <c r="AD101" s="30">
        <v>5.2199999999999998E-3</v>
      </c>
      <c r="AE101" s="16"/>
      <c r="AF101" s="17"/>
      <c r="AG101" s="17"/>
      <c r="AH101" s="125"/>
      <c r="AI101" s="16"/>
      <c r="AJ101" s="16"/>
      <c r="AK101" s="16"/>
      <c r="AL101" s="16"/>
      <c r="AM101" s="16"/>
      <c r="AN101" s="16"/>
    </row>
    <row r="102" spans="1:40" ht="15" hidden="1" customHeight="1">
      <c r="A102" s="59">
        <v>101</v>
      </c>
      <c r="B102" s="59"/>
      <c r="C102" s="59">
        <v>79488382</v>
      </c>
      <c r="D102" s="17" t="s">
        <v>8987</v>
      </c>
      <c r="E102" s="16">
        <v>3137</v>
      </c>
      <c r="F102" s="16">
        <v>13</v>
      </c>
      <c r="G102" s="16" t="s">
        <v>525</v>
      </c>
      <c r="H102" s="16" t="s">
        <v>456</v>
      </c>
      <c r="I102" s="16"/>
      <c r="J102" s="16">
        <v>3000</v>
      </c>
      <c r="K102" s="16" t="s">
        <v>170</v>
      </c>
      <c r="L102" s="22" t="s">
        <v>8764</v>
      </c>
      <c r="M102" s="22" t="s">
        <v>8764</v>
      </c>
      <c r="N102" s="16" t="s">
        <v>76</v>
      </c>
      <c r="O102" s="16" t="s">
        <v>8671</v>
      </c>
      <c r="P102" s="16"/>
      <c r="Q102" s="124">
        <v>1494296</v>
      </c>
      <c r="R102" s="124">
        <v>425825</v>
      </c>
      <c r="S102" s="124">
        <v>1920121</v>
      </c>
      <c r="T102" s="19">
        <v>33921</v>
      </c>
      <c r="U102" s="19">
        <v>40909</v>
      </c>
      <c r="V102" s="19"/>
      <c r="W102" s="16" t="s">
        <v>249</v>
      </c>
      <c r="X102" s="28">
        <f t="shared" ca="1" si="1"/>
        <v>13.25</v>
      </c>
      <c r="Y102" s="19">
        <v>41879</v>
      </c>
      <c r="Z102" s="19"/>
      <c r="AA102" s="16" t="s">
        <v>8791</v>
      </c>
      <c r="AB102" s="16" t="s">
        <v>8773</v>
      </c>
      <c r="AC102" s="16" t="s">
        <v>8774</v>
      </c>
      <c r="AD102" s="30">
        <v>6.9599999999999995E-2</v>
      </c>
      <c r="AE102" s="16"/>
      <c r="AF102" s="140" t="s">
        <v>8988</v>
      </c>
      <c r="AG102" s="16"/>
      <c r="AH102" s="15"/>
      <c r="AI102" s="16"/>
      <c r="AJ102" s="16"/>
      <c r="AK102" s="16"/>
      <c r="AL102" s="16"/>
      <c r="AM102" s="16"/>
      <c r="AN102" s="16"/>
    </row>
    <row r="103" spans="1:40" ht="15" hidden="1" customHeight="1">
      <c r="A103" s="59">
        <v>102</v>
      </c>
      <c r="B103" s="59"/>
      <c r="C103" s="59">
        <v>80882098</v>
      </c>
      <c r="D103" s="17" t="s">
        <v>8989</v>
      </c>
      <c r="E103" s="16">
        <v>3124</v>
      </c>
      <c r="F103" s="16">
        <v>16</v>
      </c>
      <c r="G103" s="16" t="s">
        <v>444</v>
      </c>
      <c r="H103" s="16" t="s">
        <v>116</v>
      </c>
      <c r="I103" s="16"/>
      <c r="J103" s="16">
        <v>3000</v>
      </c>
      <c r="K103" s="16" t="s">
        <v>170</v>
      </c>
      <c r="L103" s="22" t="s">
        <v>8990</v>
      </c>
      <c r="M103" s="22" t="s">
        <v>8990</v>
      </c>
      <c r="N103" s="16" t="s">
        <v>76</v>
      </c>
      <c r="O103" s="16" t="s">
        <v>8671</v>
      </c>
      <c r="P103" s="16"/>
      <c r="Q103" s="124">
        <v>1828987</v>
      </c>
      <c r="R103" s="16"/>
      <c r="S103" s="124">
        <v>1828987</v>
      </c>
      <c r="T103" s="19"/>
      <c r="U103" s="19">
        <v>41012</v>
      </c>
      <c r="V103" s="19"/>
      <c r="W103" s="16" t="s">
        <v>8767</v>
      </c>
      <c r="X103" s="28">
        <f t="shared" ca="1" si="1"/>
        <v>12.916666666666666</v>
      </c>
      <c r="Y103" s="19">
        <v>41881</v>
      </c>
      <c r="Z103" s="19"/>
      <c r="AA103" s="16" t="s">
        <v>8791</v>
      </c>
      <c r="AB103" s="16" t="s">
        <v>8773</v>
      </c>
      <c r="AC103" s="16" t="s">
        <v>8774</v>
      </c>
      <c r="AD103" s="30">
        <v>6.9599999999999995E-2</v>
      </c>
      <c r="AE103" s="16"/>
      <c r="AF103" s="17"/>
      <c r="AG103" s="17"/>
      <c r="AH103" s="125"/>
      <c r="AI103" s="16"/>
      <c r="AJ103" s="16"/>
      <c r="AK103" s="16"/>
      <c r="AL103" s="16"/>
      <c r="AM103" s="16"/>
      <c r="AN103" s="16"/>
    </row>
    <row r="104" spans="1:40" ht="15" hidden="1" customHeight="1">
      <c r="A104" s="59">
        <v>103</v>
      </c>
      <c r="B104" s="59"/>
      <c r="C104" s="59">
        <v>79575084</v>
      </c>
      <c r="D104" s="17" t="s">
        <v>8991</v>
      </c>
      <c r="E104" s="16">
        <v>3137</v>
      </c>
      <c r="F104" s="16">
        <v>13</v>
      </c>
      <c r="G104" s="16" t="s">
        <v>525</v>
      </c>
      <c r="H104" s="16" t="s">
        <v>456</v>
      </c>
      <c r="I104" s="16"/>
      <c r="J104" s="16">
        <v>3000</v>
      </c>
      <c r="K104" s="16" t="s">
        <v>170</v>
      </c>
      <c r="L104" s="22" t="s">
        <v>8992</v>
      </c>
      <c r="M104" s="22" t="s">
        <v>8992</v>
      </c>
      <c r="N104" s="16" t="s">
        <v>76</v>
      </c>
      <c r="O104" s="16" t="s">
        <v>8671</v>
      </c>
      <c r="P104" s="16"/>
      <c r="Q104" s="124">
        <v>1494296</v>
      </c>
      <c r="R104" s="124">
        <v>425825</v>
      </c>
      <c r="S104" s="124">
        <v>1920121</v>
      </c>
      <c r="T104" s="19">
        <v>35146</v>
      </c>
      <c r="U104" s="19">
        <v>40909</v>
      </c>
      <c r="V104" s="19"/>
      <c r="W104" s="16" t="s">
        <v>249</v>
      </c>
      <c r="X104" s="28">
        <f t="shared" ca="1" si="1"/>
        <v>13.25</v>
      </c>
      <c r="Y104" s="19">
        <v>41882</v>
      </c>
      <c r="Z104" s="19"/>
      <c r="AA104" s="16" t="s">
        <v>8791</v>
      </c>
      <c r="AB104" s="16" t="s">
        <v>8826</v>
      </c>
      <c r="AC104" s="16" t="s">
        <v>8774</v>
      </c>
      <c r="AD104" s="30">
        <v>5.2199999999999998E-3</v>
      </c>
      <c r="AE104" s="16"/>
      <c r="AF104" s="17" t="s">
        <v>8993</v>
      </c>
      <c r="AG104" s="17"/>
      <c r="AH104" s="125"/>
      <c r="AI104" s="16"/>
      <c r="AJ104" s="16"/>
      <c r="AK104" s="16"/>
      <c r="AL104" s="16"/>
      <c r="AM104" s="16"/>
      <c r="AN104" s="16"/>
    </row>
    <row r="105" spans="1:40" ht="15" hidden="1" customHeight="1">
      <c r="A105" s="59">
        <v>104</v>
      </c>
      <c r="B105" s="59"/>
      <c r="C105" s="59">
        <v>71654969</v>
      </c>
      <c r="D105" s="17" t="s">
        <v>8994</v>
      </c>
      <c r="E105" s="16">
        <v>1045</v>
      </c>
      <c r="F105" s="16">
        <v>14</v>
      </c>
      <c r="G105" s="16" t="s">
        <v>157</v>
      </c>
      <c r="H105" s="16" t="s">
        <v>158</v>
      </c>
      <c r="I105" s="16"/>
      <c r="J105" s="16">
        <v>1300</v>
      </c>
      <c r="K105" s="16" t="s">
        <v>311</v>
      </c>
      <c r="L105" s="22" t="s">
        <v>8810</v>
      </c>
      <c r="M105" s="22" t="s">
        <v>8810</v>
      </c>
      <c r="N105" s="16" t="s">
        <v>76</v>
      </c>
      <c r="O105" s="16" t="s">
        <v>8671</v>
      </c>
      <c r="P105" s="16"/>
      <c r="Q105" s="124">
        <v>6178106</v>
      </c>
      <c r="R105" s="16"/>
      <c r="S105" s="124">
        <v>6178106</v>
      </c>
      <c r="T105" s="19"/>
      <c r="U105" s="19">
        <v>41656</v>
      </c>
      <c r="V105" s="19"/>
      <c r="W105" s="16" t="s">
        <v>71</v>
      </c>
      <c r="X105" s="28">
        <f t="shared" ca="1" si="1"/>
        <v>11.166666666666666</v>
      </c>
      <c r="Y105" s="19">
        <v>41904</v>
      </c>
      <c r="Z105" s="19"/>
      <c r="AA105" s="16" t="s">
        <v>8836</v>
      </c>
      <c r="AB105" s="16" t="s">
        <v>8773</v>
      </c>
      <c r="AC105" s="16" t="s">
        <v>8995</v>
      </c>
      <c r="AD105" s="30">
        <v>6.9599999999999995E-2</v>
      </c>
      <c r="AE105" s="16"/>
      <c r="AF105" s="17" t="s">
        <v>8996</v>
      </c>
      <c r="AG105" s="16"/>
      <c r="AH105" s="15"/>
      <c r="AI105" s="16"/>
      <c r="AJ105" s="16"/>
      <c r="AK105" s="16"/>
      <c r="AL105" s="16"/>
      <c r="AM105" s="16"/>
      <c r="AN105" s="16"/>
    </row>
    <row r="106" spans="1:40" ht="15" hidden="1" customHeight="1">
      <c r="A106" s="59">
        <v>105</v>
      </c>
      <c r="B106" s="59"/>
      <c r="C106" s="59">
        <v>12722164</v>
      </c>
      <c r="D106" s="17" t="s">
        <v>8997</v>
      </c>
      <c r="E106" s="16" t="s">
        <v>8998</v>
      </c>
      <c r="F106" s="16">
        <v>20</v>
      </c>
      <c r="G106" s="16" t="s">
        <v>8999</v>
      </c>
      <c r="H106" s="16" t="s">
        <v>9000</v>
      </c>
      <c r="I106" s="16"/>
      <c r="J106" s="16">
        <v>1200</v>
      </c>
      <c r="K106" s="16" t="s">
        <v>9001</v>
      </c>
      <c r="L106" s="22" t="s">
        <v>9002</v>
      </c>
      <c r="M106" s="22" t="s">
        <v>9002</v>
      </c>
      <c r="N106" s="16" t="s">
        <v>76</v>
      </c>
      <c r="O106" s="16" t="s">
        <v>8671</v>
      </c>
      <c r="P106" s="16"/>
      <c r="Q106" s="124">
        <v>6220826</v>
      </c>
      <c r="R106" s="16"/>
      <c r="S106" s="124">
        <v>6220826</v>
      </c>
      <c r="T106" s="19"/>
      <c r="U106" s="19">
        <v>41401</v>
      </c>
      <c r="V106" s="19"/>
      <c r="W106" s="16" t="s">
        <v>71</v>
      </c>
      <c r="X106" s="28">
        <f t="shared" ca="1" si="1"/>
        <v>11.833333333333334</v>
      </c>
      <c r="Y106" s="19">
        <v>41927</v>
      </c>
      <c r="Z106" s="19"/>
      <c r="AA106" s="16" t="s">
        <v>8802</v>
      </c>
      <c r="AB106" s="16" t="s">
        <v>8773</v>
      </c>
      <c r="AC106" s="16" t="s">
        <v>8774</v>
      </c>
      <c r="AD106" s="30">
        <v>6.9599999999999995E-2</v>
      </c>
      <c r="AE106" s="16"/>
      <c r="AF106" s="17" t="s">
        <v>9003</v>
      </c>
      <c r="AG106" s="17"/>
      <c r="AH106" s="125"/>
      <c r="AI106" s="16"/>
      <c r="AJ106" s="16"/>
      <c r="AK106" s="16"/>
      <c r="AL106" s="16"/>
      <c r="AM106" s="16"/>
      <c r="AN106" s="16"/>
    </row>
    <row r="107" spans="1:40" ht="15" hidden="1" customHeight="1">
      <c r="A107" s="59">
        <v>106</v>
      </c>
      <c r="B107" s="59"/>
      <c r="C107" s="59">
        <v>40800225</v>
      </c>
      <c r="D107" s="17" t="s">
        <v>9004</v>
      </c>
      <c r="E107" s="16">
        <v>4210</v>
      </c>
      <c r="F107" s="16">
        <v>18</v>
      </c>
      <c r="G107" s="16" t="s">
        <v>251</v>
      </c>
      <c r="H107" s="16" t="s">
        <v>130</v>
      </c>
      <c r="I107" s="16"/>
      <c r="J107" s="16">
        <v>3000</v>
      </c>
      <c r="K107" s="16" t="s">
        <v>170</v>
      </c>
      <c r="L107" s="22" t="s">
        <v>9005</v>
      </c>
      <c r="M107" s="22" t="s">
        <v>9005</v>
      </c>
      <c r="N107" s="16" t="s">
        <v>8765</v>
      </c>
      <c r="O107" s="16" t="s">
        <v>191</v>
      </c>
      <c r="P107" s="16"/>
      <c r="Q107" s="124">
        <v>1253433</v>
      </c>
      <c r="R107" s="124">
        <v>185419</v>
      </c>
      <c r="S107" s="124">
        <v>1438852</v>
      </c>
      <c r="T107" s="19">
        <v>34547</v>
      </c>
      <c r="U107" s="19">
        <v>41583</v>
      </c>
      <c r="V107" s="19"/>
      <c r="W107" s="16" t="s">
        <v>8767</v>
      </c>
      <c r="X107" s="28">
        <f t="shared" ca="1" si="1"/>
        <v>11.333333333333334</v>
      </c>
      <c r="Y107" s="19">
        <v>41934</v>
      </c>
      <c r="Z107" s="19"/>
      <c r="AA107" s="16" t="s">
        <v>8815</v>
      </c>
      <c r="AB107" s="16" t="s">
        <v>8826</v>
      </c>
      <c r="AC107" s="16" t="s">
        <v>8774</v>
      </c>
      <c r="AD107" s="30">
        <v>5.2199999999999998E-3</v>
      </c>
      <c r="AE107" s="16"/>
      <c r="AF107" s="16" t="s">
        <v>9006</v>
      </c>
      <c r="AG107" s="17"/>
      <c r="AH107" s="125"/>
      <c r="AI107" s="16"/>
      <c r="AJ107" s="16"/>
      <c r="AK107" s="16"/>
      <c r="AL107" s="16"/>
      <c r="AM107" s="16"/>
      <c r="AN107" s="16"/>
    </row>
    <row r="108" spans="1:40" ht="15" hidden="1" customHeight="1">
      <c r="A108" s="59">
        <v>107</v>
      </c>
      <c r="B108" s="59"/>
      <c r="C108" s="59">
        <v>51995628</v>
      </c>
      <c r="D108" s="17" t="s">
        <v>9007</v>
      </c>
      <c r="E108" s="16">
        <v>2044</v>
      </c>
      <c r="F108" s="16">
        <v>11</v>
      </c>
      <c r="G108" s="16" t="s">
        <v>139</v>
      </c>
      <c r="H108" s="16" t="s">
        <v>140</v>
      </c>
      <c r="I108" s="16" t="s">
        <v>142</v>
      </c>
      <c r="J108" s="16">
        <v>4000</v>
      </c>
      <c r="K108" s="16" t="s">
        <v>259</v>
      </c>
      <c r="L108" s="22" t="s">
        <v>8771</v>
      </c>
      <c r="M108" s="22" t="s">
        <v>8771</v>
      </c>
      <c r="N108" s="16" t="s">
        <v>76</v>
      </c>
      <c r="O108" s="16" t="s">
        <v>8671</v>
      </c>
      <c r="P108" s="16"/>
      <c r="Q108" s="124">
        <v>2310581</v>
      </c>
      <c r="R108" s="16"/>
      <c r="S108" s="124">
        <v>2310581</v>
      </c>
      <c r="T108" s="19"/>
      <c r="U108" s="19">
        <v>40892</v>
      </c>
      <c r="V108" s="19"/>
      <c r="W108" s="16" t="s">
        <v>8767</v>
      </c>
      <c r="X108" s="28">
        <f t="shared" ca="1" si="1"/>
        <v>13.25</v>
      </c>
      <c r="Y108" s="19">
        <v>41937</v>
      </c>
      <c r="Z108" s="19"/>
      <c r="AA108" s="16" t="s">
        <v>8819</v>
      </c>
      <c r="AB108" s="16" t="s">
        <v>8773</v>
      </c>
      <c r="AC108" s="16" t="s">
        <v>8774</v>
      </c>
      <c r="AD108" s="30">
        <v>5.2199999999999998E-3</v>
      </c>
      <c r="AE108" s="16"/>
      <c r="AF108" s="17" t="s">
        <v>9008</v>
      </c>
      <c r="AG108" s="17"/>
      <c r="AH108" s="125"/>
      <c r="AI108" s="16"/>
      <c r="AJ108" s="16"/>
      <c r="AK108" s="16"/>
      <c r="AL108" s="16"/>
      <c r="AM108" s="16"/>
      <c r="AN108" s="16"/>
    </row>
    <row r="109" spans="1:40" s="149" customFormat="1" ht="15" hidden="1" customHeight="1">
      <c r="A109" s="59">
        <v>108</v>
      </c>
      <c r="B109" s="141" t="s">
        <v>8956</v>
      </c>
      <c r="C109" s="141">
        <v>79487494</v>
      </c>
      <c r="D109" s="140" t="s">
        <v>1020</v>
      </c>
      <c r="E109" s="142">
        <v>3137</v>
      </c>
      <c r="F109" s="142">
        <v>16</v>
      </c>
      <c r="G109" s="142" t="s">
        <v>509</v>
      </c>
      <c r="H109" s="142" t="s">
        <v>456</v>
      </c>
      <c r="I109" s="142"/>
      <c r="J109" s="142">
        <v>3000</v>
      </c>
      <c r="K109" s="142" t="s">
        <v>170</v>
      </c>
      <c r="L109" s="143" t="s">
        <v>8764</v>
      </c>
      <c r="M109" s="143" t="s">
        <v>8764</v>
      </c>
      <c r="N109" s="142" t="s">
        <v>76</v>
      </c>
      <c r="O109" s="142" t="s">
        <v>8671</v>
      </c>
      <c r="P109" s="142"/>
      <c r="Q109" s="144">
        <v>1828987</v>
      </c>
      <c r="R109" s="144">
        <v>617511</v>
      </c>
      <c r="S109" s="144">
        <v>2446498</v>
      </c>
      <c r="T109" s="145">
        <v>32920</v>
      </c>
      <c r="U109" s="145">
        <v>40909</v>
      </c>
      <c r="V109" s="145"/>
      <c r="W109" s="142" t="s">
        <v>249</v>
      </c>
      <c r="X109" s="146">
        <f t="shared" ca="1" si="1"/>
        <v>13.25</v>
      </c>
      <c r="Y109" s="145">
        <v>41943</v>
      </c>
      <c r="Z109" s="145" t="s">
        <v>9009</v>
      </c>
      <c r="AA109" s="142" t="s">
        <v>8815</v>
      </c>
      <c r="AB109" s="142" t="s">
        <v>8773</v>
      </c>
      <c r="AC109" s="142" t="s">
        <v>8820</v>
      </c>
      <c r="AD109" s="147">
        <v>6.9599999999999995E-2</v>
      </c>
      <c r="AE109" s="140"/>
      <c r="AF109" s="140" t="s">
        <v>9010</v>
      </c>
      <c r="AG109" s="140" t="s">
        <v>9011</v>
      </c>
      <c r="AH109" s="148"/>
      <c r="AI109" s="142"/>
      <c r="AJ109" s="142"/>
      <c r="AK109" s="142"/>
      <c r="AL109" s="142"/>
      <c r="AM109" s="142"/>
      <c r="AN109" s="142"/>
    </row>
    <row r="110" spans="1:40" ht="15" hidden="1" customHeight="1">
      <c r="A110" s="59">
        <v>109</v>
      </c>
      <c r="B110" s="59"/>
      <c r="C110" s="59">
        <v>34323269</v>
      </c>
      <c r="D110" s="17" t="s">
        <v>9012</v>
      </c>
      <c r="E110" s="16">
        <v>2044</v>
      </c>
      <c r="F110" s="16">
        <v>11</v>
      </c>
      <c r="G110" s="16" t="s">
        <v>139</v>
      </c>
      <c r="H110" s="16" t="s">
        <v>140</v>
      </c>
      <c r="I110" s="16"/>
      <c r="J110" s="16">
        <v>3000</v>
      </c>
      <c r="K110" s="16" t="s">
        <v>170</v>
      </c>
      <c r="L110" s="22" t="s">
        <v>9005</v>
      </c>
      <c r="M110" s="22" t="s">
        <v>9005</v>
      </c>
      <c r="N110" s="16" t="s">
        <v>76</v>
      </c>
      <c r="O110" s="16" t="s">
        <v>8671</v>
      </c>
      <c r="P110" s="16"/>
      <c r="Q110" s="124">
        <v>2310581</v>
      </c>
      <c r="R110" s="16"/>
      <c r="S110" s="124">
        <v>2310581</v>
      </c>
      <c r="T110" s="19"/>
      <c r="U110" s="19">
        <v>40921</v>
      </c>
      <c r="V110" s="19"/>
      <c r="W110" s="16" t="s">
        <v>8767</v>
      </c>
      <c r="X110" s="28">
        <f t="shared" ca="1" si="1"/>
        <v>13.166666666666666</v>
      </c>
      <c r="Y110" s="19">
        <v>41952</v>
      </c>
      <c r="Z110" s="19"/>
      <c r="AA110" s="16" t="s">
        <v>8815</v>
      </c>
      <c r="AB110" s="16" t="s">
        <v>8826</v>
      </c>
      <c r="AC110" s="16" t="s">
        <v>8774</v>
      </c>
      <c r="AD110" s="30">
        <v>5.2199999999999998E-3</v>
      </c>
      <c r="AE110" s="16"/>
      <c r="AF110" s="16" t="s">
        <v>9013</v>
      </c>
      <c r="AG110" s="17"/>
      <c r="AH110" s="125"/>
      <c r="AI110" s="16"/>
      <c r="AJ110" s="16"/>
      <c r="AK110" s="16"/>
      <c r="AL110" s="16"/>
      <c r="AM110" s="16"/>
      <c r="AN110" s="16"/>
    </row>
    <row r="111" spans="1:40" ht="15" customHeight="1">
      <c r="A111" s="59">
        <v>110</v>
      </c>
      <c r="B111" s="59"/>
      <c r="C111" s="59">
        <v>76326718</v>
      </c>
      <c r="D111" s="17" t="s">
        <v>9014</v>
      </c>
      <c r="E111" s="16">
        <v>2044</v>
      </c>
      <c r="F111" s="16">
        <v>11</v>
      </c>
      <c r="G111" s="16" t="s">
        <v>139</v>
      </c>
      <c r="H111" s="16" t="s">
        <v>140</v>
      </c>
      <c r="I111" s="16" t="s">
        <v>142</v>
      </c>
      <c r="J111" s="16">
        <v>2000</v>
      </c>
      <c r="K111" s="16" t="s">
        <v>181</v>
      </c>
      <c r="L111" s="22" t="s">
        <v>685</v>
      </c>
      <c r="M111" s="22" t="s">
        <v>685</v>
      </c>
      <c r="N111" s="16" t="s">
        <v>76</v>
      </c>
      <c r="O111" s="16" t="s">
        <v>8671</v>
      </c>
      <c r="P111" s="16"/>
      <c r="Q111" s="124">
        <v>2310581</v>
      </c>
      <c r="R111" s="16"/>
      <c r="S111" s="124">
        <v>2310581</v>
      </c>
      <c r="T111" s="19"/>
      <c r="U111" s="19">
        <v>40878</v>
      </c>
      <c r="V111" s="19"/>
      <c r="W111" s="16" t="s">
        <v>8767</v>
      </c>
      <c r="X111" s="28">
        <f t="shared" ca="1" si="1"/>
        <v>13.333333333333334</v>
      </c>
      <c r="Y111" s="19">
        <v>41974</v>
      </c>
      <c r="Z111" s="19"/>
      <c r="AA111" s="16" t="s">
        <v>8819</v>
      </c>
      <c r="AB111" s="16" t="s">
        <v>8773</v>
      </c>
      <c r="AC111" s="16" t="s">
        <v>8774</v>
      </c>
      <c r="AD111" s="30">
        <v>6.9599999999999995E-2</v>
      </c>
      <c r="AE111" s="17" t="s">
        <v>9015</v>
      </c>
      <c r="AF111" s="17" t="s">
        <v>9016</v>
      </c>
      <c r="AG111" s="17"/>
      <c r="AH111" s="125"/>
      <c r="AI111" s="16"/>
      <c r="AJ111" s="16"/>
      <c r="AK111" s="16"/>
      <c r="AL111" s="16"/>
      <c r="AM111" s="16"/>
      <c r="AN111" s="16"/>
    </row>
    <row r="112" spans="1:40" ht="15" hidden="1" customHeight="1">
      <c r="A112" s="59">
        <v>111</v>
      </c>
      <c r="B112" s="59"/>
      <c r="C112" s="59">
        <v>91292274</v>
      </c>
      <c r="D112" s="17" t="s">
        <v>9017</v>
      </c>
      <c r="E112" s="16">
        <v>4103</v>
      </c>
      <c r="F112" s="16">
        <v>16</v>
      </c>
      <c r="G112" s="16" t="s">
        <v>2683</v>
      </c>
      <c r="H112" s="16" t="s">
        <v>2606</v>
      </c>
      <c r="I112" s="16"/>
      <c r="J112" s="16">
        <v>3000</v>
      </c>
      <c r="K112" s="16" t="s">
        <v>170</v>
      </c>
      <c r="L112" s="22" t="s">
        <v>8764</v>
      </c>
      <c r="M112" s="22" t="s">
        <v>8764</v>
      </c>
      <c r="N112" s="16" t="s">
        <v>76</v>
      </c>
      <c r="O112" s="16" t="s">
        <v>8671</v>
      </c>
      <c r="P112" s="16"/>
      <c r="Q112" s="124">
        <v>1197798</v>
      </c>
      <c r="R112" s="124">
        <v>379731</v>
      </c>
      <c r="S112" s="124">
        <v>1577529</v>
      </c>
      <c r="T112" s="19">
        <v>36580</v>
      </c>
      <c r="U112" s="19">
        <v>40909</v>
      </c>
      <c r="V112" s="19"/>
      <c r="W112" s="16" t="s">
        <v>8767</v>
      </c>
      <c r="X112" s="28">
        <f t="shared" ca="1" si="1"/>
        <v>13.25</v>
      </c>
      <c r="Y112" s="19">
        <v>41981</v>
      </c>
      <c r="Z112" s="19"/>
      <c r="AA112" s="16" t="s">
        <v>8791</v>
      </c>
      <c r="AB112" s="16" t="s">
        <v>8773</v>
      </c>
      <c r="AC112" s="16" t="s">
        <v>8774</v>
      </c>
      <c r="AD112" s="30">
        <v>6.9599999999999995E-2</v>
      </c>
      <c r="AE112" s="16"/>
      <c r="AF112" s="17"/>
      <c r="AG112" s="17"/>
      <c r="AH112" s="125"/>
      <c r="AI112" s="16"/>
      <c r="AJ112" s="16"/>
      <c r="AK112" s="16"/>
      <c r="AL112" s="16"/>
      <c r="AM112" s="16"/>
      <c r="AN112" s="16"/>
    </row>
    <row r="113" spans="1:40" ht="15" hidden="1" customHeight="1">
      <c r="A113" s="59">
        <v>112</v>
      </c>
      <c r="B113" s="59"/>
      <c r="C113" s="59">
        <v>12974185</v>
      </c>
      <c r="D113" s="17" t="s">
        <v>9018</v>
      </c>
      <c r="E113" s="16">
        <v>4103</v>
      </c>
      <c r="F113" s="16">
        <v>16</v>
      </c>
      <c r="G113" s="16" t="s">
        <v>2683</v>
      </c>
      <c r="H113" s="16" t="s">
        <v>2606</v>
      </c>
      <c r="I113" s="16"/>
      <c r="J113" s="16">
        <v>3000</v>
      </c>
      <c r="K113" s="16" t="s">
        <v>170</v>
      </c>
      <c r="L113" s="22" t="s">
        <v>8764</v>
      </c>
      <c r="M113" s="22" t="s">
        <v>8764</v>
      </c>
      <c r="N113" s="16" t="s">
        <v>339</v>
      </c>
      <c r="O113" s="16" t="s">
        <v>8880</v>
      </c>
      <c r="P113" s="16"/>
      <c r="Q113" s="124">
        <v>1197798</v>
      </c>
      <c r="R113" s="124">
        <v>379731</v>
      </c>
      <c r="S113" s="124">
        <v>1577529</v>
      </c>
      <c r="T113" s="19">
        <v>30480</v>
      </c>
      <c r="U113" s="19">
        <v>40909</v>
      </c>
      <c r="V113" s="19"/>
      <c r="W113" s="16" t="s">
        <v>249</v>
      </c>
      <c r="X113" s="28">
        <f t="shared" ca="1" si="1"/>
        <v>13.25</v>
      </c>
      <c r="Y113" s="19">
        <v>42004</v>
      </c>
      <c r="Z113" s="19"/>
      <c r="AA113" s="16" t="s">
        <v>8815</v>
      </c>
      <c r="AB113" s="16" t="s">
        <v>8826</v>
      </c>
      <c r="AC113" s="16" t="s">
        <v>8774</v>
      </c>
      <c r="AD113" s="30">
        <v>6.9599999999999995E-2</v>
      </c>
      <c r="AE113" s="17" t="s">
        <v>9019</v>
      </c>
      <c r="AF113" s="17" t="s">
        <v>9020</v>
      </c>
      <c r="AG113" s="17"/>
      <c r="AH113" s="125"/>
      <c r="AI113" s="16"/>
      <c r="AJ113" s="16"/>
      <c r="AK113" s="16"/>
      <c r="AL113" s="16"/>
      <c r="AM113" s="16"/>
      <c r="AN113" s="16"/>
    </row>
    <row r="114" spans="1:40" ht="15" hidden="1" customHeight="1">
      <c r="A114" s="59">
        <v>113</v>
      </c>
      <c r="B114" s="59"/>
      <c r="C114" s="139">
        <v>12130770</v>
      </c>
      <c r="D114" s="17" t="s">
        <v>8769</v>
      </c>
      <c r="E114" s="16">
        <v>3137</v>
      </c>
      <c r="F114" s="35">
        <v>15</v>
      </c>
      <c r="G114" s="16" t="s">
        <v>454</v>
      </c>
      <c r="H114" s="16" t="s">
        <v>456</v>
      </c>
      <c r="I114" s="35"/>
      <c r="J114" s="16">
        <v>3000</v>
      </c>
      <c r="K114" s="16" t="s">
        <v>170</v>
      </c>
      <c r="L114" s="22" t="s">
        <v>8764</v>
      </c>
      <c r="M114" s="22" t="s">
        <v>8764</v>
      </c>
      <c r="N114" s="16" t="s">
        <v>478</v>
      </c>
      <c r="O114" s="16" t="s">
        <v>8823</v>
      </c>
      <c r="P114" s="16"/>
      <c r="Q114" s="124">
        <v>1618768</v>
      </c>
      <c r="R114" s="124">
        <v>557649</v>
      </c>
      <c r="S114" s="124">
        <v>2176417</v>
      </c>
      <c r="T114" s="19">
        <v>33647</v>
      </c>
      <c r="U114" s="19">
        <v>41279</v>
      </c>
      <c r="V114" s="19"/>
      <c r="W114" s="16" t="s">
        <v>249</v>
      </c>
      <c r="X114" s="28">
        <f t="shared" ca="1" si="1"/>
        <v>12.166666666666666</v>
      </c>
      <c r="Y114" s="19">
        <v>42004</v>
      </c>
      <c r="Z114" s="19"/>
      <c r="AA114" s="16" t="s">
        <v>8836</v>
      </c>
      <c r="AB114" s="16" t="s">
        <v>8826</v>
      </c>
      <c r="AC114" s="16" t="s">
        <v>8774</v>
      </c>
      <c r="AD114" s="30">
        <v>6.9599999999999995E-2</v>
      </c>
      <c r="AE114" s="16"/>
      <c r="AF114" s="16"/>
      <c r="AG114" s="16"/>
      <c r="AH114" s="15"/>
      <c r="AI114" s="16"/>
      <c r="AJ114" s="16"/>
      <c r="AK114" s="16"/>
      <c r="AL114" s="16"/>
      <c r="AM114" s="16"/>
      <c r="AN114" s="16"/>
    </row>
    <row r="115" spans="1:40" ht="15" hidden="1" customHeight="1">
      <c r="A115" s="59">
        <v>114</v>
      </c>
      <c r="B115" s="59"/>
      <c r="C115" s="59">
        <v>1013597543</v>
      </c>
      <c r="D115" s="17" t="s">
        <v>9021</v>
      </c>
      <c r="E115" s="16">
        <v>3124</v>
      </c>
      <c r="F115" s="16">
        <v>15</v>
      </c>
      <c r="G115" s="16" t="s">
        <v>115</v>
      </c>
      <c r="H115" s="16" t="s">
        <v>116</v>
      </c>
      <c r="I115" s="16" t="s">
        <v>117</v>
      </c>
      <c r="J115" s="16">
        <v>2000</v>
      </c>
      <c r="K115" s="16" t="s">
        <v>181</v>
      </c>
      <c r="L115" s="22" t="s">
        <v>8951</v>
      </c>
      <c r="M115" s="22" t="s">
        <v>8951</v>
      </c>
      <c r="N115" s="16" t="s">
        <v>76</v>
      </c>
      <c r="O115" s="16" t="s">
        <v>8671</v>
      </c>
      <c r="P115" s="16"/>
      <c r="Q115" s="124">
        <v>1618768</v>
      </c>
      <c r="R115" s="16"/>
      <c r="S115" s="124">
        <v>1618768</v>
      </c>
      <c r="T115" s="19"/>
      <c r="U115" s="19">
        <v>40897</v>
      </c>
      <c r="V115" s="19"/>
      <c r="W115" s="16" t="s">
        <v>8767</v>
      </c>
      <c r="X115" s="28">
        <f t="shared" ca="1" si="1"/>
        <v>13.25</v>
      </c>
      <c r="Y115" s="19">
        <v>42009</v>
      </c>
      <c r="Z115" s="19"/>
      <c r="AA115" s="16" t="s">
        <v>8836</v>
      </c>
      <c r="AB115" s="16" t="s">
        <v>8792</v>
      </c>
      <c r="AC115" s="16" t="s">
        <v>8774</v>
      </c>
      <c r="AD115" s="30">
        <v>5.2199999999999998E-3</v>
      </c>
      <c r="AE115" s="16"/>
      <c r="AF115" s="16" t="s">
        <v>9022</v>
      </c>
      <c r="AG115" s="17"/>
      <c r="AH115" s="125"/>
      <c r="AI115" s="16"/>
      <c r="AJ115" s="16"/>
      <c r="AK115" s="16"/>
      <c r="AL115" s="16"/>
      <c r="AM115" s="16"/>
      <c r="AN115" s="16"/>
    </row>
    <row r="116" spans="1:40" ht="15" hidden="1" customHeight="1">
      <c r="A116" s="59">
        <v>115</v>
      </c>
      <c r="B116" s="59"/>
      <c r="C116" s="59">
        <v>1048846435</v>
      </c>
      <c r="D116" s="17" t="s">
        <v>9023</v>
      </c>
      <c r="E116" s="16">
        <v>2044</v>
      </c>
      <c r="F116" s="16">
        <v>11</v>
      </c>
      <c r="G116" s="16" t="s">
        <v>139</v>
      </c>
      <c r="H116" s="16" t="s">
        <v>140</v>
      </c>
      <c r="I116" s="16"/>
      <c r="J116" s="16">
        <v>2000</v>
      </c>
      <c r="K116" s="16" t="s">
        <v>181</v>
      </c>
      <c r="L116" s="22" t="s">
        <v>8951</v>
      </c>
      <c r="M116" s="22" t="s">
        <v>8951</v>
      </c>
      <c r="N116" s="16" t="s">
        <v>76</v>
      </c>
      <c r="O116" s="16" t="s">
        <v>8671</v>
      </c>
      <c r="P116" s="16"/>
      <c r="Q116" s="124">
        <v>2310581</v>
      </c>
      <c r="R116" s="16"/>
      <c r="S116" s="124">
        <v>2310581</v>
      </c>
      <c r="T116" s="19"/>
      <c r="U116" s="19">
        <v>41183</v>
      </c>
      <c r="V116" s="19"/>
      <c r="W116" s="16" t="s">
        <v>8767</v>
      </c>
      <c r="X116" s="28">
        <f t="shared" ca="1" si="1"/>
        <v>12.5</v>
      </c>
      <c r="Y116" s="19">
        <v>42010</v>
      </c>
      <c r="Z116" s="19"/>
      <c r="AA116" s="16" t="s">
        <v>8799</v>
      </c>
      <c r="AB116" s="16" t="s">
        <v>8826</v>
      </c>
      <c r="AC116" s="16" t="s">
        <v>8774</v>
      </c>
      <c r="AD116" s="30">
        <v>5.2199999999999998E-3</v>
      </c>
      <c r="AE116" s="16"/>
      <c r="AF116" s="17" t="s">
        <v>9024</v>
      </c>
      <c r="AG116" s="16"/>
      <c r="AH116" s="15"/>
      <c r="AI116" s="16"/>
      <c r="AJ116" s="16"/>
      <c r="AK116" s="16"/>
      <c r="AL116" s="16"/>
      <c r="AM116" s="16"/>
      <c r="AN116" s="16"/>
    </row>
    <row r="117" spans="1:40" ht="15" hidden="1" customHeight="1">
      <c r="A117" s="59">
        <v>116</v>
      </c>
      <c r="B117" s="59"/>
      <c r="C117" s="59">
        <v>53107561</v>
      </c>
      <c r="D117" s="17" t="s">
        <v>9025</v>
      </c>
      <c r="E117" s="16">
        <v>1020</v>
      </c>
      <c r="F117" s="16">
        <v>12</v>
      </c>
      <c r="G117" s="16" t="s">
        <v>90</v>
      </c>
      <c r="H117" s="16" t="s">
        <v>91</v>
      </c>
      <c r="I117" s="16"/>
      <c r="J117" s="16">
        <v>1000</v>
      </c>
      <c r="K117" s="16" t="s">
        <v>74</v>
      </c>
      <c r="L117" s="22" t="s">
        <v>8785</v>
      </c>
      <c r="M117" s="22" t="s">
        <v>8785</v>
      </c>
      <c r="N117" s="16" t="s">
        <v>76</v>
      </c>
      <c r="O117" s="16" t="s">
        <v>8671</v>
      </c>
      <c r="P117" s="16"/>
      <c r="Q117" s="124">
        <v>5338346</v>
      </c>
      <c r="R117" s="16"/>
      <c r="S117" s="124">
        <v>5338346</v>
      </c>
      <c r="T117" s="19"/>
      <c r="U117" s="19">
        <v>41479</v>
      </c>
      <c r="V117" s="19"/>
      <c r="W117" s="16" t="s">
        <v>71</v>
      </c>
      <c r="X117" s="28">
        <f t="shared" ca="1" si="1"/>
        <v>11.666666666666666</v>
      </c>
      <c r="Y117" s="19">
        <v>42015</v>
      </c>
      <c r="Z117" s="19"/>
      <c r="AA117" s="16" t="s">
        <v>8819</v>
      </c>
      <c r="AB117" s="16" t="s">
        <v>8826</v>
      </c>
      <c r="AC117" s="16" t="s">
        <v>8774</v>
      </c>
      <c r="AD117" s="30">
        <v>5.2199999999999998E-3</v>
      </c>
      <c r="AE117" s="16"/>
      <c r="AF117" s="16" t="s">
        <v>9026</v>
      </c>
      <c r="AG117" s="16"/>
      <c r="AH117" s="15"/>
      <c r="AI117" s="16"/>
      <c r="AJ117" s="16"/>
      <c r="AK117" s="16"/>
      <c r="AL117" s="16"/>
      <c r="AM117" s="16"/>
      <c r="AN117" s="16"/>
    </row>
    <row r="118" spans="1:40" ht="15" hidden="1" customHeight="1">
      <c r="A118" s="59">
        <v>117</v>
      </c>
      <c r="B118" s="59"/>
      <c r="C118" s="59">
        <v>79313655</v>
      </c>
      <c r="D118" s="17" t="s">
        <v>9027</v>
      </c>
      <c r="E118" s="16">
        <v>3137</v>
      </c>
      <c r="F118" s="16">
        <v>15</v>
      </c>
      <c r="G118" s="16" t="s">
        <v>454</v>
      </c>
      <c r="H118" s="16" t="s">
        <v>456</v>
      </c>
      <c r="I118" s="16"/>
      <c r="J118" s="16">
        <v>3000</v>
      </c>
      <c r="K118" s="16" t="s">
        <v>170</v>
      </c>
      <c r="L118" s="22" t="s">
        <v>8764</v>
      </c>
      <c r="M118" s="22" t="s">
        <v>8764</v>
      </c>
      <c r="N118" s="16" t="s">
        <v>76</v>
      </c>
      <c r="O118" s="16" t="s">
        <v>8671</v>
      </c>
      <c r="P118" s="16"/>
      <c r="Q118" s="124">
        <v>1618768</v>
      </c>
      <c r="R118" s="124">
        <v>557649</v>
      </c>
      <c r="S118" s="124">
        <v>2176417</v>
      </c>
      <c r="T118" s="19">
        <v>32462</v>
      </c>
      <c r="U118" s="19">
        <v>40909</v>
      </c>
      <c r="V118" s="19"/>
      <c r="W118" s="16" t="s">
        <v>249</v>
      </c>
      <c r="X118" s="28">
        <f t="shared" ca="1" si="1"/>
        <v>13.25</v>
      </c>
      <c r="Y118" s="19">
        <v>42018</v>
      </c>
      <c r="Z118" s="19"/>
      <c r="AA118" s="16" t="s">
        <v>8815</v>
      </c>
      <c r="AB118" s="16" t="s">
        <v>8773</v>
      </c>
      <c r="AC118" s="16" t="s">
        <v>8774</v>
      </c>
      <c r="AD118" s="30">
        <v>5.2199999999999998E-3</v>
      </c>
      <c r="AE118" s="16"/>
      <c r="AF118" s="17" t="s">
        <v>9028</v>
      </c>
      <c r="AG118" s="16"/>
      <c r="AH118" s="15"/>
      <c r="AI118" s="16"/>
      <c r="AJ118" s="16"/>
      <c r="AK118" s="16"/>
      <c r="AL118" s="16"/>
      <c r="AM118" s="16"/>
      <c r="AN118" s="16"/>
    </row>
    <row r="119" spans="1:40" ht="15" hidden="1" customHeight="1">
      <c r="A119" s="59">
        <v>118</v>
      </c>
      <c r="B119" s="59"/>
      <c r="C119" s="59">
        <v>79777607</v>
      </c>
      <c r="D119" s="17" t="s">
        <v>9029</v>
      </c>
      <c r="E119" s="20" t="s">
        <v>68</v>
      </c>
      <c r="F119" s="16">
        <v>24</v>
      </c>
      <c r="G119" s="16" t="s">
        <v>69</v>
      </c>
      <c r="H119" s="16" t="s">
        <v>70</v>
      </c>
      <c r="I119" s="16" t="s">
        <v>72</v>
      </c>
      <c r="J119" s="16">
        <v>1000</v>
      </c>
      <c r="K119" s="16" t="s">
        <v>74</v>
      </c>
      <c r="L119" s="22" t="s">
        <v>8785</v>
      </c>
      <c r="M119" s="22" t="s">
        <v>8785</v>
      </c>
      <c r="N119" s="16" t="s">
        <v>76</v>
      </c>
      <c r="O119" s="16" t="s">
        <v>8671</v>
      </c>
      <c r="P119" s="16"/>
      <c r="Q119" s="124">
        <v>8270126</v>
      </c>
      <c r="R119" s="16"/>
      <c r="S119" s="124">
        <v>8270126</v>
      </c>
      <c r="T119" s="19"/>
      <c r="U119" s="19">
        <v>40855</v>
      </c>
      <c r="V119" s="19"/>
      <c r="W119" s="16" t="s">
        <v>71</v>
      </c>
      <c r="X119" s="28">
        <f t="shared" ca="1" si="1"/>
        <v>13.333333333333334</v>
      </c>
      <c r="Y119" s="19">
        <v>42022</v>
      </c>
      <c r="Z119" s="19"/>
      <c r="AA119" s="16" t="s">
        <v>8836</v>
      </c>
      <c r="AB119" s="16" t="s">
        <v>8773</v>
      </c>
      <c r="AC119" s="16" t="s">
        <v>8774</v>
      </c>
      <c r="AD119" s="30">
        <v>5.2199999999999998E-3</v>
      </c>
      <c r="AE119" s="16"/>
      <c r="AF119" s="16" t="s">
        <v>9030</v>
      </c>
      <c r="AG119" s="17"/>
      <c r="AH119" s="125"/>
      <c r="AI119" s="16"/>
      <c r="AJ119" s="16"/>
      <c r="AK119" s="16"/>
      <c r="AL119" s="16"/>
      <c r="AM119" s="16"/>
      <c r="AN119" s="16"/>
    </row>
    <row r="120" spans="1:40" ht="15" hidden="1" customHeight="1">
      <c r="A120" s="59">
        <v>119</v>
      </c>
      <c r="B120" s="59"/>
      <c r="C120" s="59">
        <v>84093667</v>
      </c>
      <c r="D120" s="17" t="s">
        <v>9031</v>
      </c>
      <c r="E120" s="16">
        <v>2044</v>
      </c>
      <c r="F120" s="16">
        <v>11</v>
      </c>
      <c r="G120" s="16" t="s">
        <v>139</v>
      </c>
      <c r="H120" s="16" t="s">
        <v>140</v>
      </c>
      <c r="I120" s="16"/>
      <c r="J120" s="16">
        <v>1200</v>
      </c>
      <c r="K120" s="16" t="s">
        <v>9001</v>
      </c>
      <c r="L120" s="22" t="s">
        <v>9032</v>
      </c>
      <c r="M120" s="22" t="s">
        <v>9032</v>
      </c>
      <c r="N120" s="16" t="s">
        <v>76</v>
      </c>
      <c r="O120" s="16" t="s">
        <v>8671</v>
      </c>
      <c r="P120" s="16"/>
      <c r="Q120" s="124">
        <v>2310581</v>
      </c>
      <c r="R120" s="16"/>
      <c r="S120" s="124">
        <v>2310581</v>
      </c>
      <c r="T120" s="19"/>
      <c r="U120" s="19">
        <v>41663</v>
      </c>
      <c r="V120" s="19"/>
      <c r="W120" s="16"/>
      <c r="X120" s="28">
        <f t="shared" ca="1" si="1"/>
        <v>11.166666666666666</v>
      </c>
      <c r="Y120" s="19">
        <v>42034</v>
      </c>
      <c r="Z120" s="19"/>
      <c r="AA120" s="16" t="s">
        <v>8772</v>
      </c>
      <c r="AB120" s="16" t="s">
        <v>8773</v>
      </c>
      <c r="AC120" s="16" t="s">
        <v>9033</v>
      </c>
      <c r="AD120" s="30">
        <v>6.9599999999999995E-2</v>
      </c>
      <c r="AE120" s="16"/>
      <c r="AF120" s="17" t="s">
        <v>9034</v>
      </c>
      <c r="AG120" s="16"/>
      <c r="AH120" s="15"/>
      <c r="AI120" s="16"/>
      <c r="AJ120" s="16"/>
      <c r="AK120" s="16"/>
      <c r="AL120" s="16"/>
      <c r="AM120" s="16"/>
      <c r="AN120" s="16"/>
    </row>
    <row r="121" spans="1:40" ht="15" hidden="1" customHeight="1">
      <c r="A121" s="59">
        <v>120</v>
      </c>
      <c r="B121" s="59"/>
      <c r="C121" s="59">
        <v>79310781</v>
      </c>
      <c r="D121" s="17" t="s">
        <v>9035</v>
      </c>
      <c r="E121" s="16">
        <v>3137</v>
      </c>
      <c r="F121" s="16">
        <v>16</v>
      </c>
      <c r="G121" s="16" t="s">
        <v>509</v>
      </c>
      <c r="H121" s="16" t="s">
        <v>456</v>
      </c>
      <c r="I121" s="16"/>
      <c r="J121" s="16">
        <v>3000</v>
      </c>
      <c r="K121" s="16" t="s">
        <v>170</v>
      </c>
      <c r="L121" s="22" t="s">
        <v>9036</v>
      </c>
      <c r="M121" s="22" t="s">
        <v>9036</v>
      </c>
      <c r="N121" s="16" t="s">
        <v>76</v>
      </c>
      <c r="O121" s="16" t="s">
        <v>8671</v>
      </c>
      <c r="P121" s="16"/>
      <c r="Q121" s="124">
        <v>1828987</v>
      </c>
      <c r="R121" s="124">
        <v>617511</v>
      </c>
      <c r="S121" s="124">
        <v>2446498</v>
      </c>
      <c r="T121" s="19">
        <v>32078</v>
      </c>
      <c r="U121" s="19">
        <v>40909</v>
      </c>
      <c r="V121" s="19"/>
      <c r="W121" s="16" t="s">
        <v>249</v>
      </c>
      <c r="X121" s="28">
        <f t="shared" ca="1" si="1"/>
        <v>13.25</v>
      </c>
      <c r="Y121" s="19">
        <v>42035</v>
      </c>
      <c r="Z121" s="19"/>
      <c r="AA121" s="16" t="s">
        <v>8791</v>
      </c>
      <c r="AB121" s="16" t="s">
        <v>8826</v>
      </c>
      <c r="AC121" s="16" t="s">
        <v>8774</v>
      </c>
      <c r="AD121" s="30">
        <v>6.9599999999999995E-2</v>
      </c>
      <c r="AE121" s="17" t="s">
        <v>9037</v>
      </c>
      <c r="AF121" s="16" t="s">
        <v>9038</v>
      </c>
      <c r="AG121" s="17"/>
      <c r="AH121" s="125"/>
      <c r="AI121" s="16"/>
      <c r="AJ121" s="16"/>
      <c r="AK121" s="16"/>
      <c r="AL121" s="16"/>
      <c r="AM121" s="16"/>
      <c r="AN121" s="16"/>
    </row>
    <row r="122" spans="1:40" ht="15" hidden="1" customHeight="1">
      <c r="A122" s="59">
        <v>121</v>
      </c>
      <c r="B122" s="59"/>
      <c r="C122" s="59">
        <v>1026578194</v>
      </c>
      <c r="D122" s="17" t="s">
        <v>9039</v>
      </c>
      <c r="E122" s="16">
        <v>3124</v>
      </c>
      <c r="F122" s="16">
        <v>15</v>
      </c>
      <c r="G122" s="16" t="s">
        <v>115</v>
      </c>
      <c r="H122" s="16" t="s">
        <v>116</v>
      </c>
      <c r="I122" s="16"/>
      <c r="J122" s="16">
        <v>4500</v>
      </c>
      <c r="K122" s="16" t="s">
        <v>143</v>
      </c>
      <c r="L122" s="22" t="s">
        <v>8850</v>
      </c>
      <c r="M122" s="22" t="s">
        <v>8850</v>
      </c>
      <c r="N122" s="16" t="s">
        <v>76</v>
      </c>
      <c r="O122" s="16" t="s">
        <v>8671</v>
      </c>
      <c r="P122" s="16"/>
      <c r="Q122" s="124">
        <v>1618768</v>
      </c>
      <c r="R122" s="16"/>
      <c r="S122" s="124">
        <v>1618768</v>
      </c>
      <c r="T122" s="19"/>
      <c r="U122" s="19">
        <v>41037</v>
      </c>
      <c r="V122" s="19"/>
      <c r="W122" s="16" t="s">
        <v>8767</v>
      </c>
      <c r="X122" s="28">
        <f t="shared" ca="1" si="1"/>
        <v>12.833333333333334</v>
      </c>
      <c r="Y122" s="19">
        <v>42036</v>
      </c>
      <c r="Z122" s="19"/>
      <c r="AA122" s="16" t="s">
        <v>8791</v>
      </c>
      <c r="AB122" s="16" t="s">
        <v>8792</v>
      </c>
      <c r="AC122" s="16" t="s">
        <v>8774</v>
      </c>
      <c r="AD122" s="30">
        <v>5.2199999999999998E-3</v>
      </c>
      <c r="AE122" s="16"/>
      <c r="AF122" s="17" t="s">
        <v>9040</v>
      </c>
      <c r="AG122" s="17"/>
      <c r="AH122" s="125"/>
      <c r="AI122" s="16"/>
      <c r="AJ122" s="16"/>
      <c r="AK122" s="16"/>
      <c r="AL122" s="16"/>
      <c r="AM122" s="16"/>
      <c r="AN122" s="16"/>
    </row>
    <row r="123" spans="1:40" ht="15" hidden="1" customHeight="1">
      <c r="A123" s="59">
        <v>122</v>
      </c>
      <c r="B123" s="59"/>
      <c r="C123" s="59">
        <v>1019019754</v>
      </c>
      <c r="D123" s="17" t="s">
        <v>9041</v>
      </c>
      <c r="E123" s="16">
        <v>3124</v>
      </c>
      <c r="F123" s="16">
        <v>12</v>
      </c>
      <c r="G123" s="16" t="s">
        <v>350</v>
      </c>
      <c r="H123" s="16" t="s">
        <v>116</v>
      </c>
      <c r="I123" s="16"/>
      <c r="J123" s="16">
        <v>1100</v>
      </c>
      <c r="K123" s="16" t="s">
        <v>159</v>
      </c>
      <c r="L123" s="22" t="s">
        <v>9042</v>
      </c>
      <c r="M123" s="22" t="s">
        <v>9042</v>
      </c>
      <c r="N123" s="16" t="s">
        <v>76</v>
      </c>
      <c r="O123" s="16" t="s">
        <v>8671</v>
      </c>
      <c r="P123" s="16"/>
      <c r="Q123" s="124">
        <v>1401228</v>
      </c>
      <c r="R123" s="16"/>
      <c r="S123" s="124">
        <v>1401228</v>
      </c>
      <c r="T123" s="19"/>
      <c r="U123" s="19">
        <v>41548</v>
      </c>
      <c r="V123" s="19"/>
      <c r="W123" s="16" t="s">
        <v>8767</v>
      </c>
      <c r="X123" s="28">
        <f t="shared" ca="1" si="1"/>
        <v>11.5</v>
      </c>
      <c r="Y123" s="19">
        <v>42036</v>
      </c>
      <c r="Z123" s="19"/>
      <c r="AA123" s="16" t="s">
        <v>8815</v>
      </c>
      <c r="AB123" s="16" t="s">
        <v>8826</v>
      </c>
      <c r="AC123" s="16" t="s">
        <v>8774</v>
      </c>
      <c r="AD123" s="30">
        <v>5.2199999999999998E-3</v>
      </c>
      <c r="AE123" s="16"/>
      <c r="AF123" s="17" t="s">
        <v>9043</v>
      </c>
      <c r="AG123" s="16"/>
      <c r="AH123" s="15"/>
      <c r="AI123" s="16"/>
      <c r="AJ123" s="16"/>
      <c r="AK123" s="16"/>
      <c r="AL123" s="16"/>
      <c r="AM123" s="16"/>
      <c r="AN123" s="16"/>
    </row>
    <row r="124" spans="1:40" ht="15" hidden="1" customHeight="1">
      <c r="A124" s="59">
        <v>123</v>
      </c>
      <c r="B124" s="59"/>
      <c r="C124" s="59">
        <v>98393143</v>
      </c>
      <c r="D124" s="17" t="s">
        <v>9044</v>
      </c>
      <c r="E124" s="35" t="s">
        <v>366</v>
      </c>
      <c r="F124" s="16">
        <v>21</v>
      </c>
      <c r="G124" s="16" t="s">
        <v>367</v>
      </c>
      <c r="H124" s="16" t="s">
        <v>368</v>
      </c>
      <c r="I124" s="16" t="s">
        <v>72</v>
      </c>
      <c r="J124" s="16">
        <v>3000</v>
      </c>
      <c r="K124" s="16" t="s">
        <v>170</v>
      </c>
      <c r="L124" s="22" t="s">
        <v>377</v>
      </c>
      <c r="M124" s="22" t="s">
        <v>377</v>
      </c>
      <c r="N124" s="16" t="s">
        <v>76</v>
      </c>
      <c r="O124" s="16" t="s">
        <v>8671</v>
      </c>
      <c r="P124" s="16"/>
      <c r="Q124" s="124">
        <v>6306030</v>
      </c>
      <c r="R124" s="16"/>
      <c r="S124" s="124">
        <v>6306030</v>
      </c>
      <c r="T124" s="19"/>
      <c r="U124" s="19">
        <v>40865</v>
      </c>
      <c r="V124" s="19"/>
      <c r="W124" s="16" t="s">
        <v>71</v>
      </c>
      <c r="X124" s="28">
        <f t="shared" ca="1" si="1"/>
        <v>13.333333333333334</v>
      </c>
      <c r="Y124" s="19">
        <v>42040</v>
      </c>
      <c r="Z124" s="19"/>
      <c r="AA124" s="16" t="s">
        <v>8855</v>
      </c>
      <c r="AB124" s="16" t="s">
        <v>8773</v>
      </c>
      <c r="AC124" s="16" t="s">
        <v>9045</v>
      </c>
      <c r="AD124" s="30">
        <v>6.9599999999999995E-2</v>
      </c>
      <c r="AE124" s="16"/>
      <c r="AF124" s="16" t="s">
        <v>9046</v>
      </c>
      <c r="AG124" s="17"/>
      <c r="AH124" s="125"/>
      <c r="AI124" s="16"/>
      <c r="AJ124" s="16"/>
      <c r="AK124" s="16"/>
      <c r="AL124" s="16"/>
      <c r="AM124" s="16"/>
      <c r="AN124" s="16"/>
    </row>
    <row r="125" spans="1:40" ht="15" hidden="1" customHeight="1">
      <c r="A125" s="59">
        <v>124</v>
      </c>
      <c r="B125" s="59"/>
      <c r="C125" s="59">
        <v>1032395226</v>
      </c>
      <c r="D125" s="17" t="s">
        <v>9047</v>
      </c>
      <c r="E125" s="16">
        <v>2044</v>
      </c>
      <c r="F125" s="16">
        <v>11</v>
      </c>
      <c r="G125" s="16" t="s">
        <v>139</v>
      </c>
      <c r="H125" s="17" t="s">
        <v>140</v>
      </c>
      <c r="I125" s="16"/>
      <c r="J125" s="16">
        <v>1100</v>
      </c>
      <c r="K125" s="16" t="s">
        <v>159</v>
      </c>
      <c r="L125" s="22" t="s">
        <v>9048</v>
      </c>
      <c r="M125" s="22" t="s">
        <v>9048</v>
      </c>
      <c r="N125" s="16" t="s">
        <v>76</v>
      </c>
      <c r="O125" s="16" t="s">
        <v>8671</v>
      </c>
      <c r="P125" s="16"/>
      <c r="Q125" s="124">
        <v>2310581</v>
      </c>
      <c r="R125" s="16"/>
      <c r="S125" s="124">
        <v>2310581</v>
      </c>
      <c r="T125" s="19"/>
      <c r="U125" s="19">
        <v>40981</v>
      </c>
      <c r="V125" s="19"/>
      <c r="W125" s="16" t="s">
        <v>8767</v>
      </c>
      <c r="X125" s="28">
        <f t="shared" ca="1" si="1"/>
        <v>13</v>
      </c>
      <c r="Y125" s="19">
        <v>42061</v>
      </c>
      <c r="Z125" s="19"/>
      <c r="AA125" s="16" t="s">
        <v>8855</v>
      </c>
      <c r="AB125" s="16" t="s">
        <v>8773</v>
      </c>
      <c r="AC125" s="16" t="s">
        <v>8774</v>
      </c>
      <c r="AD125" s="30">
        <v>5.2199999999999998E-3</v>
      </c>
      <c r="AE125" s="16"/>
      <c r="AF125" s="17" t="s">
        <v>9049</v>
      </c>
      <c r="AG125" s="17"/>
      <c r="AH125" s="125"/>
      <c r="AI125" s="16"/>
      <c r="AJ125" s="16"/>
      <c r="AK125" s="16"/>
      <c r="AL125" s="16"/>
      <c r="AM125" s="16"/>
      <c r="AN125" s="16"/>
    </row>
    <row r="126" spans="1:40" ht="15" hidden="1" customHeight="1">
      <c r="A126" s="59">
        <v>125</v>
      </c>
      <c r="B126" s="59"/>
      <c r="C126" s="59">
        <v>13829162</v>
      </c>
      <c r="D126" s="17" t="s">
        <v>9050</v>
      </c>
      <c r="E126" s="16">
        <v>4071</v>
      </c>
      <c r="F126" s="16">
        <v>16</v>
      </c>
      <c r="G126" s="16" t="s">
        <v>1629</v>
      </c>
      <c r="H126" s="16" t="s">
        <v>1567</v>
      </c>
      <c r="I126" s="16"/>
      <c r="J126" s="16">
        <v>3000</v>
      </c>
      <c r="K126" s="16" t="s">
        <v>170</v>
      </c>
      <c r="L126" s="22" t="s">
        <v>8764</v>
      </c>
      <c r="M126" s="22" t="s">
        <v>8764</v>
      </c>
      <c r="N126" s="16" t="s">
        <v>145</v>
      </c>
      <c r="O126" s="16" t="s">
        <v>558</v>
      </c>
      <c r="P126" s="16"/>
      <c r="Q126" s="124">
        <v>1253616</v>
      </c>
      <c r="R126" s="124">
        <v>336278</v>
      </c>
      <c r="S126" s="124">
        <v>1589894</v>
      </c>
      <c r="T126" s="19">
        <v>35612</v>
      </c>
      <c r="U126" s="19">
        <v>40909</v>
      </c>
      <c r="V126" s="19"/>
      <c r="W126" s="16" t="s">
        <v>8767</v>
      </c>
      <c r="X126" s="28">
        <f t="shared" ca="1" si="1"/>
        <v>13.25</v>
      </c>
      <c r="Y126" s="19">
        <v>42063</v>
      </c>
      <c r="Z126" s="19"/>
      <c r="AA126" s="16" t="s">
        <v>8799</v>
      </c>
      <c r="AB126" s="16" t="s">
        <v>8792</v>
      </c>
      <c r="AC126" s="16" t="s">
        <v>8774</v>
      </c>
      <c r="AD126" s="30">
        <v>5.2199999999999998E-3</v>
      </c>
      <c r="AE126" s="16"/>
      <c r="AF126" s="140" t="s">
        <v>9051</v>
      </c>
      <c r="AG126" s="17"/>
      <c r="AH126" s="125"/>
      <c r="AI126" s="16"/>
      <c r="AJ126" s="16"/>
      <c r="AK126" s="16"/>
      <c r="AL126" s="16"/>
      <c r="AM126" s="16"/>
      <c r="AN126" s="16"/>
    </row>
    <row r="127" spans="1:40" ht="15" hidden="1" customHeight="1">
      <c r="A127" s="59">
        <v>126</v>
      </c>
      <c r="B127" s="59"/>
      <c r="C127" s="59">
        <v>52693688</v>
      </c>
      <c r="D127" s="17" t="s">
        <v>9052</v>
      </c>
      <c r="E127" s="16">
        <v>2044</v>
      </c>
      <c r="F127" s="16">
        <v>11</v>
      </c>
      <c r="G127" s="16" t="s">
        <v>139</v>
      </c>
      <c r="H127" s="17" t="s">
        <v>140</v>
      </c>
      <c r="I127" s="16"/>
      <c r="J127" s="16">
        <v>4500</v>
      </c>
      <c r="K127" s="16" t="s">
        <v>143</v>
      </c>
      <c r="L127" s="22" t="s">
        <v>9053</v>
      </c>
      <c r="M127" s="22" t="s">
        <v>9053</v>
      </c>
      <c r="N127" s="16" t="s">
        <v>76</v>
      </c>
      <c r="O127" s="16" t="s">
        <v>8671</v>
      </c>
      <c r="P127" s="16"/>
      <c r="Q127" s="150">
        <v>2418255</v>
      </c>
      <c r="R127" s="150">
        <v>0</v>
      </c>
      <c r="S127" s="150">
        <v>2418255</v>
      </c>
      <c r="T127" s="19"/>
      <c r="U127" s="19">
        <v>41247</v>
      </c>
      <c r="V127" s="19"/>
      <c r="W127" s="16" t="s">
        <v>8767</v>
      </c>
      <c r="X127" s="28">
        <f t="shared" ca="1" si="1"/>
        <v>12.333333333333334</v>
      </c>
      <c r="Y127" s="19">
        <v>42063</v>
      </c>
      <c r="Z127" s="19"/>
      <c r="AA127" s="16" t="s">
        <v>8802</v>
      </c>
      <c r="AB127" s="16" t="s">
        <v>8773</v>
      </c>
      <c r="AC127" s="16" t="s">
        <v>8774</v>
      </c>
      <c r="AD127" s="30">
        <v>5.2199999999999998E-3</v>
      </c>
      <c r="AE127" s="16"/>
      <c r="AF127" s="17" t="s">
        <v>9054</v>
      </c>
      <c r="AG127" s="16"/>
      <c r="AH127" s="15"/>
      <c r="AI127" s="16"/>
      <c r="AJ127" s="16"/>
      <c r="AK127" s="16"/>
      <c r="AL127" s="16"/>
      <c r="AM127" s="16"/>
      <c r="AN127" s="16"/>
    </row>
    <row r="128" spans="1:40" s="149" customFormat="1" ht="15" hidden="1" customHeight="1">
      <c r="A128" s="59">
        <v>127</v>
      </c>
      <c r="B128" s="141"/>
      <c r="C128" s="141">
        <v>1090378210</v>
      </c>
      <c r="D128" s="140" t="s">
        <v>356</v>
      </c>
      <c r="E128" s="142">
        <v>2044</v>
      </c>
      <c r="F128" s="142">
        <v>11</v>
      </c>
      <c r="G128" s="142" t="s">
        <v>139</v>
      </c>
      <c r="H128" s="140" t="s">
        <v>140</v>
      </c>
      <c r="I128" s="142"/>
      <c r="J128" s="142">
        <v>1300</v>
      </c>
      <c r="K128" s="142" t="s">
        <v>311</v>
      </c>
      <c r="L128" s="143" t="s">
        <v>9055</v>
      </c>
      <c r="M128" s="143" t="s">
        <v>9055</v>
      </c>
      <c r="N128" s="142" t="s">
        <v>76</v>
      </c>
      <c r="O128" s="142" t="s">
        <v>8671</v>
      </c>
      <c r="P128" s="142"/>
      <c r="Q128" s="144">
        <v>2418255</v>
      </c>
      <c r="R128" s="151"/>
      <c r="S128" s="151">
        <v>2418255</v>
      </c>
      <c r="T128" s="145"/>
      <c r="U128" s="145">
        <v>40981</v>
      </c>
      <c r="V128" s="145"/>
      <c r="W128" s="142" t="s">
        <v>8767</v>
      </c>
      <c r="X128" s="146">
        <f t="shared" ca="1" si="1"/>
        <v>13</v>
      </c>
      <c r="Y128" s="145">
        <v>42066</v>
      </c>
      <c r="Z128" s="145"/>
      <c r="AA128" s="142" t="s">
        <v>8772</v>
      </c>
      <c r="AB128" s="142" t="s">
        <v>8803</v>
      </c>
      <c r="AC128" s="142" t="s">
        <v>8774</v>
      </c>
      <c r="AD128" s="147">
        <v>5.2199999999999998E-3</v>
      </c>
      <c r="AE128" s="142"/>
      <c r="AF128" s="140" t="s">
        <v>360</v>
      </c>
      <c r="AG128" s="140" t="s">
        <v>8794</v>
      </c>
      <c r="AH128" s="148" t="s">
        <v>9056</v>
      </c>
      <c r="AI128" s="142"/>
      <c r="AJ128" s="142"/>
      <c r="AK128" s="142"/>
      <c r="AL128" s="142"/>
      <c r="AM128" s="142"/>
      <c r="AN128" s="142"/>
    </row>
    <row r="129" spans="1:40" ht="15" hidden="1" customHeight="1">
      <c r="A129" s="59">
        <v>128</v>
      </c>
      <c r="B129" s="59"/>
      <c r="C129" s="59">
        <v>8747847</v>
      </c>
      <c r="D129" s="17" t="s">
        <v>9057</v>
      </c>
      <c r="E129" s="16">
        <v>3137</v>
      </c>
      <c r="F129" s="16">
        <v>13</v>
      </c>
      <c r="G129" s="16" t="s">
        <v>525</v>
      </c>
      <c r="H129" s="16" t="s">
        <v>456</v>
      </c>
      <c r="I129" s="16"/>
      <c r="J129" s="16">
        <v>2000</v>
      </c>
      <c r="K129" s="16" t="s">
        <v>181</v>
      </c>
      <c r="L129" s="22" t="s">
        <v>8951</v>
      </c>
      <c r="M129" s="22" t="s">
        <v>8951</v>
      </c>
      <c r="N129" s="16" t="s">
        <v>9058</v>
      </c>
      <c r="O129" s="16" t="s">
        <v>581</v>
      </c>
      <c r="P129" s="16"/>
      <c r="Q129" s="124">
        <v>1494296</v>
      </c>
      <c r="R129" s="124">
        <v>425825</v>
      </c>
      <c r="S129" s="124">
        <v>1920121</v>
      </c>
      <c r="T129" s="19">
        <v>33197</v>
      </c>
      <c r="U129" s="19">
        <v>40909</v>
      </c>
      <c r="V129" s="19"/>
      <c r="W129" s="16" t="s">
        <v>249</v>
      </c>
      <c r="X129" s="28">
        <f t="shared" ca="1" si="1"/>
        <v>13.25</v>
      </c>
      <c r="Y129" s="19">
        <v>42094</v>
      </c>
      <c r="Z129" s="19"/>
      <c r="AA129" s="16" t="s">
        <v>8815</v>
      </c>
      <c r="AB129" s="16" t="s">
        <v>8773</v>
      </c>
      <c r="AC129" s="16" t="s">
        <v>8774</v>
      </c>
      <c r="AD129" s="30">
        <v>5.2199999999999998E-3</v>
      </c>
      <c r="AE129" s="16"/>
      <c r="AF129" s="16" t="s">
        <v>9059</v>
      </c>
      <c r="AG129" s="17"/>
      <c r="AH129" s="125"/>
      <c r="AI129" s="16"/>
      <c r="AJ129" s="16"/>
      <c r="AK129" s="16"/>
      <c r="AL129" s="16"/>
      <c r="AM129" s="16"/>
      <c r="AN129" s="16"/>
    </row>
    <row r="130" spans="1:40" ht="15" hidden="1" customHeight="1">
      <c r="A130" s="59">
        <v>129</v>
      </c>
      <c r="B130" s="59"/>
      <c r="C130" s="59">
        <v>51891857</v>
      </c>
      <c r="D130" s="17" t="s">
        <v>9060</v>
      </c>
      <c r="E130" s="35" t="s">
        <v>366</v>
      </c>
      <c r="F130" s="16">
        <v>21</v>
      </c>
      <c r="G130" s="16" t="s">
        <v>367</v>
      </c>
      <c r="H130" s="16" t="s">
        <v>368</v>
      </c>
      <c r="I130" s="16" t="s">
        <v>72</v>
      </c>
      <c r="J130" s="16">
        <v>4500</v>
      </c>
      <c r="K130" s="16" t="s">
        <v>143</v>
      </c>
      <c r="L130" s="22" t="s">
        <v>3484</v>
      </c>
      <c r="M130" s="22" t="s">
        <v>3484</v>
      </c>
      <c r="N130" s="16" t="s">
        <v>76</v>
      </c>
      <c r="O130" s="16" t="s">
        <v>8671</v>
      </c>
      <c r="P130" s="16"/>
      <c r="Q130" s="124">
        <v>6306030</v>
      </c>
      <c r="R130" s="16"/>
      <c r="S130" s="124">
        <v>6306030</v>
      </c>
      <c r="T130" s="19"/>
      <c r="U130" s="19">
        <v>41498</v>
      </c>
      <c r="V130" s="19"/>
      <c r="W130" s="16" t="s">
        <v>71</v>
      </c>
      <c r="X130" s="28">
        <f t="shared" ref="X130:X193" ca="1" si="2">IFERROR(IF(U130=0," ",DATEDIF(U130,TODAY(),"M"))/12," ")</f>
        <v>11.583333333333334</v>
      </c>
      <c r="Y130" s="19">
        <v>42094</v>
      </c>
      <c r="Z130" s="19"/>
      <c r="AA130" s="16" t="s">
        <v>8772</v>
      </c>
      <c r="AB130" s="16" t="s">
        <v>8773</v>
      </c>
      <c r="AC130" s="16" t="s">
        <v>9045</v>
      </c>
      <c r="AD130" s="30">
        <v>6.9599999999999995E-2</v>
      </c>
      <c r="AE130" s="16"/>
      <c r="AF130" s="16" t="s">
        <v>9061</v>
      </c>
      <c r="AG130" s="17"/>
      <c r="AH130" s="125"/>
      <c r="AI130" s="16"/>
      <c r="AJ130" s="16"/>
      <c r="AK130" s="16"/>
      <c r="AL130" s="16"/>
      <c r="AM130" s="16"/>
      <c r="AN130" s="16"/>
    </row>
    <row r="131" spans="1:40" ht="15" hidden="1" customHeight="1">
      <c r="A131" s="59">
        <v>130</v>
      </c>
      <c r="B131" s="59"/>
      <c r="C131" s="59">
        <v>12999872</v>
      </c>
      <c r="D131" s="17" t="s">
        <v>9062</v>
      </c>
      <c r="E131" s="16">
        <v>4071</v>
      </c>
      <c r="F131" s="16">
        <v>16</v>
      </c>
      <c r="G131" s="16" t="s">
        <v>1629</v>
      </c>
      <c r="H131" s="16" t="s">
        <v>1567</v>
      </c>
      <c r="I131" s="16"/>
      <c r="J131" s="16">
        <v>3000</v>
      </c>
      <c r="K131" s="16" t="s">
        <v>170</v>
      </c>
      <c r="L131" s="22" t="s">
        <v>8764</v>
      </c>
      <c r="M131" s="22" t="s">
        <v>8764</v>
      </c>
      <c r="N131" s="16" t="s">
        <v>76</v>
      </c>
      <c r="O131" s="16" t="s">
        <v>8671</v>
      </c>
      <c r="P131" s="16"/>
      <c r="Q131" s="124">
        <v>1253616</v>
      </c>
      <c r="R131" s="124">
        <v>336278</v>
      </c>
      <c r="S131" s="124">
        <v>1589894</v>
      </c>
      <c r="T131" s="19">
        <v>36752</v>
      </c>
      <c r="U131" s="19">
        <v>40909</v>
      </c>
      <c r="V131" s="19"/>
      <c r="W131" s="16" t="s">
        <v>8767</v>
      </c>
      <c r="X131" s="28">
        <f t="shared" ca="1" si="2"/>
        <v>13.25</v>
      </c>
      <c r="Y131" s="19">
        <v>42094</v>
      </c>
      <c r="Z131" s="19"/>
      <c r="AA131" s="16" t="s">
        <v>8922</v>
      </c>
      <c r="AB131" s="16" t="s">
        <v>8826</v>
      </c>
      <c r="AC131" s="16" t="s">
        <v>8774</v>
      </c>
      <c r="AD131" s="30">
        <v>5.2199999999999998E-3</v>
      </c>
      <c r="AE131" s="16"/>
      <c r="AF131" s="17" t="s">
        <v>9063</v>
      </c>
      <c r="AG131" s="17"/>
      <c r="AH131" s="125"/>
      <c r="AI131" s="16"/>
      <c r="AJ131" s="16"/>
      <c r="AK131" s="16"/>
      <c r="AL131" s="16"/>
      <c r="AM131" s="16"/>
      <c r="AN131" s="16"/>
    </row>
    <row r="132" spans="1:40" ht="15" hidden="1" customHeight="1">
      <c r="A132" s="59">
        <v>131</v>
      </c>
      <c r="B132" s="59"/>
      <c r="C132" s="59">
        <v>93373811</v>
      </c>
      <c r="D132" s="17" t="s">
        <v>9064</v>
      </c>
      <c r="E132" s="16">
        <v>3137</v>
      </c>
      <c r="F132" s="16">
        <v>13</v>
      </c>
      <c r="G132" s="16" t="s">
        <v>525</v>
      </c>
      <c r="H132" s="16" t="s">
        <v>456</v>
      </c>
      <c r="I132" s="16"/>
      <c r="J132" s="16">
        <v>2000</v>
      </c>
      <c r="K132" s="16" t="s">
        <v>181</v>
      </c>
      <c r="L132" s="22" t="s">
        <v>8951</v>
      </c>
      <c r="M132" s="22" t="s">
        <v>8951</v>
      </c>
      <c r="N132" s="16" t="s">
        <v>145</v>
      </c>
      <c r="O132" s="16" t="s">
        <v>558</v>
      </c>
      <c r="P132" s="16"/>
      <c r="Q132" s="124">
        <v>1494296</v>
      </c>
      <c r="R132" s="124">
        <v>425825</v>
      </c>
      <c r="S132" s="124">
        <v>1920121</v>
      </c>
      <c r="T132" s="19">
        <v>32905</v>
      </c>
      <c r="U132" s="19">
        <v>40909</v>
      </c>
      <c r="V132" s="19"/>
      <c r="W132" s="16" t="s">
        <v>249</v>
      </c>
      <c r="X132" s="28">
        <f t="shared" ca="1" si="2"/>
        <v>13.25</v>
      </c>
      <c r="Y132" s="19">
        <v>42124</v>
      </c>
      <c r="Z132" s="19"/>
      <c r="AA132" s="16" t="s">
        <v>8791</v>
      </c>
      <c r="AB132" s="16" t="s">
        <v>8773</v>
      </c>
      <c r="AC132" s="16" t="s">
        <v>8774</v>
      </c>
      <c r="AD132" s="30">
        <v>6.9599999999999995E-2</v>
      </c>
      <c r="AE132" s="16"/>
      <c r="AF132" s="17" t="s">
        <v>9065</v>
      </c>
      <c r="AG132" s="17"/>
      <c r="AH132" s="125"/>
      <c r="AI132" s="16"/>
      <c r="AJ132" s="16"/>
      <c r="AK132" s="16"/>
      <c r="AL132" s="16"/>
      <c r="AM132" s="16"/>
      <c r="AN132" s="16"/>
    </row>
    <row r="133" spans="1:40" ht="15" hidden="1" customHeight="1">
      <c r="A133" s="59">
        <v>132</v>
      </c>
      <c r="B133" s="59"/>
      <c r="C133" s="59">
        <v>3202874</v>
      </c>
      <c r="D133" s="17" t="s">
        <v>9066</v>
      </c>
      <c r="E133" s="16">
        <v>3137</v>
      </c>
      <c r="F133" s="16">
        <v>14</v>
      </c>
      <c r="G133" s="16" t="s">
        <v>487</v>
      </c>
      <c r="H133" s="16" t="s">
        <v>456</v>
      </c>
      <c r="I133" s="16"/>
      <c r="J133" s="16">
        <v>3000</v>
      </c>
      <c r="K133" s="16" t="s">
        <v>170</v>
      </c>
      <c r="L133" s="22" t="s">
        <v>9005</v>
      </c>
      <c r="M133" s="22" t="s">
        <v>9005</v>
      </c>
      <c r="N133" s="16" t="s">
        <v>76</v>
      </c>
      <c r="O133" s="16" t="s">
        <v>8671</v>
      </c>
      <c r="P133" s="16"/>
      <c r="Q133" s="124">
        <v>1548877</v>
      </c>
      <c r="R133" s="124">
        <v>491105</v>
      </c>
      <c r="S133" s="124">
        <v>2039982</v>
      </c>
      <c r="T133" s="19">
        <v>33197</v>
      </c>
      <c r="U133" s="19">
        <v>40909</v>
      </c>
      <c r="V133" s="19"/>
      <c r="W133" s="16" t="s">
        <v>249</v>
      </c>
      <c r="X133" s="28">
        <f t="shared" ca="1" si="2"/>
        <v>13.25</v>
      </c>
      <c r="Y133" s="19">
        <v>42124</v>
      </c>
      <c r="Z133" s="19"/>
      <c r="AA133" s="16" t="s">
        <v>8836</v>
      </c>
      <c r="AB133" s="16" t="s">
        <v>8773</v>
      </c>
      <c r="AC133" s="16" t="s">
        <v>8774</v>
      </c>
      <c r="AD133" s="30">
        <v>6.9599999999999995E-2</v>
      </c>
      <c r="AE133" s="16"/>
      <c r="AF133" s="17" t="s">
        <v>9067</v>
      </c>
      <c r="AG133" s="17"/>
      <c r="AH133" s="125"/>
      <c r="AI133" s="16"/>
      <c r="AJ133" s="16"/>
      <c r="AK133" s="16"/>
      <c r="AL133" s="16"/>
      <c r="AM133" s="16"/>
      <c r="AN133" s="16"/>
    </row>
    <row r="134" spans="1:40" ht="15" hidden="1" customHeight="1">
      <c r="A134" s="59">
        <v>133</v>
      </c>
      <c r="B134" s="59"/>
      <c r="C134" s="59">
        <v>79432516</v>
      </c>
      <c r="D134" s="17" t="s">
        <v>9068</v>
      </c>
      <c r="E134" s="16">
        <v>3137</v>
      </c>
      <c r="F134" s="16">
        <v>14</v>
      </c>
      <c r="G134" s="16" t="s">
        <v>487</v>
      </c>
      <c r="H134" s="16" t="s">
        <v>456</v>
      </c>
      <c r="I134" s="16"/>
      <c r="J134" s="16">
        <v>3000</v>
      </c>
      <c r="K134" s="16" t="s">
        <v>170</v>
      </c>
      <c r="L134" s="22" t="s">
        <v>8764</v>
      </c>
      <c r="M134" s="22" t="s">
        <v>8764</v>
      </c>
      <c r="N134" s="16" t="s">
        <v>76</v>
      </c>
      <c r="O134" s="16" t="s">
        <v>8671</v>
      </c>
      <c r="P134" s="16"/>
      <c r="Q134" s="124">
        <v>1548877</v>
      </c>
      <c r="R134" s="124">
        <v>491105</v>
      </c>
      <c r="S134" s="124">
        <v>2039982</v>
      </c>
      <c r="T134" s="19">
        <v>32528</v>
      </c>
      <c r="U134" s="19">
        <v>40909</v>
      </c>
      <c r="V134" s="19"/>
      <c r="W134" s="16" t="s">
        <v>249</v>
      </c>
      <c r="X134" s="28">
        <f t="shared" ca="1" si="2"/>
        <v>13.25</v>
      </c>
      <c r="Y134" s="19">
        <v>42124</v>
      </c>
      <c r="Z134" s="19"/>
      <c r="AA134" s="16" t="s">
        <v>8836</v>
      </c>
      <c r="AB134" s="16" t="s">
        <v>8773</v>
      </c>
      <c r="AC134" s="16" t="s">
        <v>9069</v>
      </c>
      <c r="AD134" s="30">
        <v>6.9599999999999995E-2</v>
      </c>
      <c r="AE134" s="16"/>
      <c r="AF134" s="17" t="s">
        <v>9070</v>
      </c>
      <c r="AG134" s="17"/>
      <c r="AH134" s="125"/>
      <c r="AI134" s="16"/>
      <c r="AJ134" s="16"/>
      <c r="AK134" s="16"/>
      <c r="AL134" s="16"/>
      <c r="AM134" s="16"/>
      <c r="AN134" s="16"/>
    </row>
    <row r="135" spans="1:40" ht="15" hidden="1" customHeight="1">
      <c r="A135" s="59">
        <v>134</v>
      </c>
      <c r="B135" s="59"/>
      <c r="C135" s="59">
        <v>179377</v>
      </c>
      <c r="D135" s="17" t="s">
        <v>9071</v>
      </c>
      <c r="E135" s="16">
        <v>3137</v>
      </c>
      <c r="F135" s="16">
        <v>14</v>
      </c>
      <c r="G135" s="16" t="s">
        <v>487</v>
      </c>
      <c r="H135" s="16" t="s">
        <v>456</v>
      </c>
      <c r="I135" s="16"/>
      <c r="J135" s="16">
        <v>2000</v>
      </c>
      <c r="K135" s="16" t="s">
        <v>181</v>
      </c>
      <c r="L135" s="22" t="s">
        <v>8951</v>
      </c>
      <c r="M135" s="22" t="s">
        <v>8951</v>
      </c>
      <c r="N135" s="16" t="s">
        <v>8847</v>
      </c>
      <c r="O135" s="16" t="s">
        <v>9072</v>
      </c>
      <c r="P135" s="16"/>
      <c r="Q135" s="124">
        <v>1548877</v>
      </c>
      <c r="R135" s="124">
        <v>491105</v>
      </c>
      <c r="S135" s="124">
        <v>2039982</v>
      </c>
      <c r="T135" s="19">
        <v>32911</v>
      </c>
      <c r="U135" s="19">
        <v>40909</v>
      </c>
      <c r="V135" s="19"/>
      <c r="W135" s="16" t="s">
        <v>249</v>
      </c>
      <c r="X135" s="28">
        <f t="shared" ca="1" si="2"/>
        <v>13.25</v>
      </c>
      <c r="Y135" s="19">
        <v>42124</v>
      </c>
      <c r="Z135" s="19"/>
      <c r="AA135" s="16" t="s">
        <v>8815</v>
      </c>
      <c r="AB135" s="16" t="s">
        <v>8773</v>
      </c>
      <c r="AC135" s="16" t="s">
        <v>8774</v>
      </c>
      <c r="AD135" s="30">
        <v>5.2199999999999998E-3</v>
      </c>
      <c r="AE135" s="16"/>
      <c r="AF135" s="17" t="s">
        <v>9073</v>
      </c>
      <c r="AG135" s="17"/>
      <c r="AH135" s="125"/>
      <c r="AI135" s="16"/>
      <c r="AJ135" s="16"/>
      <c r="AK135" s="16"/>
      <c r="AL135" s="16"/>
      <c r="AM135" s="16"/>
      <c r="AN135" s="16"/>
    </row>
    <row r="136" spans="1:40" ht="15" hidden="1" customHeight="1">
      <c r="A136" s="59">
        <v>135</v>
      </c>
      <c r="B136" s="59"/>
      <c r="C136" s="59">
        <v>52714111</v>
      </c>
      <c r="D136" s="17" t="s">
        <v>9074</v>
      </c>
      <c r="E136" s="16">
        <v>2028</v>
      </c>
      <c r="F136" s="16">
        <v>18</v>
      </c>
      <c r="G136" s="16" t="s">
        <v>358</v>
      </c>
      <c r="H136" s="16" t="s">
        <v>284</v>
      </c>
      <c r="I136" s="16"/>
      <c r="J136" s="16">
        <v>4500</v>
      </c>
      <c r="K136" s="16" t="s">
        <v>143</v>
      </c>
      <c r="L136" s="22" t="s">
        <v>9075</v>
      </c>
      <c r="M136" s="22" t="s">
        <v>9075</v>
      </c>
      <c r="N136" s="16" t="s">
        <v>76</v>
      </c>
      <c r="O136" s="16" t="s">
        <v>8671</v>
      </c>
      <c r="P136" s="16"/>
      <c r="Q136" s="124">
        <v>3837785</v>
      </c>
      <c r="R136" s="16"/>
      <c r="S136" s="124">
        <v>3837785</v>
      </c>
      <c r="T136" s="19"/>
      <c r="U136" s="19">
        <v>40962</v>
      </c>
      <c r="V136" s="19"/>
      <c r="W136" s="16" t="s">
        <v>8767</v>
      </c>
      <c r="X136" s="28">
        <f t="shared" ca="1" si="2"/>
        <v>13.083333333333334</v>
      </c>
      <c r="Y136" s="19">
        <v>42127</v>
      </c>
      <c r="Z136" s="19"/>
      <c r="AA136" s="16" t="s">
        <v>8791</v>
      </c>
      <c r="AB136" s="16" t="s">
        <v>8773</v>
      </c>
      <c r="AC136" s="16" t="s">
        <v>8774</v>
      </c>
      <c r="AD136" s="30">
        <v>6.9599999999999995E-2</v>
      </c>
      <c r="AE136" s="16"/>
      <c r="AF136" s="17" t="s">
        <v>9076</v>
      </c>
      <c r="AG136" s="17"/>
      <c r="AH136" s="125"/>
      <c r="AI136" s="16"/>
      <c r="AJ136" s="16"/>
      <c r="AK136" s="16"/>
      <c r="AL136" s="16"/>
      <c r="AM136" s="16"/>
      <c r="AN136" s="16"/>
    </row>
    <row r="137" spans="1:40" ht="15" hidden="1" customHeight="1">
      <c r="A137" s="59">
        <v>136</v>
      </c>
      <c r="B137" s="59" t="s">
        <v>8956</v>
      </c>
      <c r="C137" s="59">
        <v>79488394</v>
      </c>
      <c r="D137" s="17" t="s">
        <v>9077</v>
      </c>
      <c r="E137" s="16">
        <v>3137</v>
      </c>
      <c r="F137" s="16">
        <v>17</v>
      </c>
      <c r="G137" s="16" t="s">
        <v>488</v>
      </c>
      <c r="H137" s="16" t="s">
        <v>456</v>
      </c>
      <c r="I137" s="16"/>
      <c r="J137" s="16">
        <v>3000</v>
      </c>
      <c r="K137" s="16" t="s">
        <v>170</v>
      </c>
      <c r="L137" s="22" t="s">
        <v>8764</v>
      </c>
      <c r="M137" s="22" t="s">
        <v>8764</v>
      </c>
      <c r="N137" s="16" t="s">
        <v>76</v>
      </c>
      <c r="O137" s="16" t="s">
        <v>8671</v>
      </c>
      <c r="P137" s="16"/>
      <c r="Q137" s="124">
        <v>1957975</v>
      </c>
      <c r="R137" s="124">
        <v>558048</v>
      </c>
      <c r="S137" s="124">
        <v>2516023</v>
      </c>
      <c r="T137" s="19">
        <v>33197</v>
      </c>
      <c r="U137" s="19">
        <v>40909</v>
      </c>
      <c r="V137" s="19" t="s">
        <v>9078</v>
      </c>
      <c r="W137" s="16" t="s">
        <v>249</v>
      </c>
      <c r="X137" s="28">
        <f t="shared" ca="1" si="2"/>
        <v>13.25</v>
      </c>
      <c r="Y137" s="19">
        <v>42155</v>
      </c>
      <c r="Z137" s="19" t="s">
        <v>9079</v>
      </c>
      <c r="AA137" s="16" t="s">
        <v>8791</v>
      </c>
      <c r="AB137" s="16" t="s">
        <v>8773</v>
      </c>
      <c r="AC137" s="16" t="s">
        <v>8774</v>
      </c>
      <c r="AD137" s="30">
        <v>6.9599999999999995E-2</v>
      </c>
      <c r="AE137" s="16"/>
      <c r="AF137" s="17" t="s">
        <v>9080</v>
      </c>
      <c r="AG137" s="17"/>
      <c r="AH137" s="125"/>
      <c r="AI137" s="16"/>
      <c r="AJ137" s="16"/>
      <c r="AK137" s="16"/>
      <c r="AL137" s="16"/>
      <c r="AM137" s="16"/>
      <c r="AN137" s="16"/>
    </row>
    <row r="138" spans="1:40" ht="15" hidden="1" customHeight="1">
      <c r="A138" s="59">
        <v>137</v>
      </c>
      <c r="B138" s="59" t="s">
        <v>8956</v>
      </c>
      <c r="C138" s="59">
        <v>79188470</v>
      </c>
      <c r="D138" s="17" t="s">
        <v>9081</v>
      </c>
      <c r="E138" s="16">
        <v>3137</v>
      </c>
      <c r="F138" s="16">
        <v>16</v>
      </c>
      <c r="G138" s="16" t="s">
        <v>509</v>
      </c>
      <c r="H138" s="16" t="s">
        <v>456</v>
      </c>
      <c r="I138" s="16"/>
      <c r="J138" s="16">
        <v>3000</v>
      </c>
      <c r="K138" s="16" t="s">
        <v>170</v>
      </c>
      <c r="L138" s="22" t="s">
        <v>8764</v>
      </c>
      <c r="M138" s="22" t="s">
        <v>8764</v>
      </c>
      <c r="N138" s="16" t="s">
        <v>76</v>
      </c>
      <c r="O138" s="16" t="s">
        <v>8671</v>
      </c>
      <c r="P138" s="16"/>
      <c r="Q138" s="124">
        <v>1828987</v>
      </c>
      <c r="R138" s="124">
        <v>617511</v>
      </c>
      <c r="S138" s="124">
        <v>2446498</v>
      </c>
      <c r="T138" s="19">
        <v>33197</v>
      </c>
      <c r="U138" s="19">
        <v>40909</v>
      </c>
      <c r="V138" s="19" t="s">
        <v>9078</v>
      </c>
      <c r="W138" s="16" t="s">
        <v>249</v>
      </c>
      <c r="X138" s="28">
        <f t="shared" ca="1" si="2"/>
        <v>13.25</v>
      </c>
      <c r="Y138" s="19">
        <v>42155</v>
      </c>
      <c r="Z138" s="19" t="s">
        <v>9082</v>
      </c>
      <c r="AA138" s="16" t="s">
        <v>8815</v>
      </c>
      <c r="AB138" s="16" t="s">
        <v>8803</v>
      </c>
      <c r="AC138" s="16" t="s">
        <v>8774</v>
      </c>
      <c r="AD138" s="30">
        <v>5.2199999999999998E-3</v>
      </c>
      <c r="AE138" s="16"/>
      <c r="AF138" s="17" t="s">
        <v>7094</v>
      </c>
      <c r="AG138" s="17" t="s">
        <v>9083</v>
      </c>
      <c r="AH138" s="125"/>
      <c r="AI138" s="16"/>
      <c r="AJ138" s="16"/>
      <c r="AK138" s="16"/>
      <c r="AL138" s="16"/>
      <c r="AM138" s="16"/>
      <c r="AN138" s="16"/>
    </row>
    <row r="139" spans="1:40" ht="15" hidden="1" customHeight="1">
      <c r="A139" s="59">
        <v>138</v>
      </c>
      <c r="B139" s="59"/>
      <c r="C139" s="59">
        <v>52266571</v>
      </c>
      <c r="D139" s="17" t="s">
        <v>9084</v>
      </c>
      <c r="E139" s="16">
        <v>2044</v>
      </c>
      <c r="F139" s="16">
        <v>11</v>
      </c>
      <c r="G139" s="16" t="s">
        <v>139</v>
      </c>
      <c r="H139" s="16" t="s">
        <v>140</v>
      </c>
      <c r="I139" s="16"/>
      <c r="J139" s="16">
        <v>4500</v>
      </c>
      <c r="K139" s="16" t="s">
        <v>143</v>
      </c>
      <c r="L139" s="22" t="s">
        <v>9075</v>
      </c>
      <c r="M139" s="22" t="s">
        <v>9075</v>
      </c>
      <c r="N139" s="16" t="s">
        <v>76</v>
      </c>
      <c r="O139" s="16" t="s">
        <v>8671</v>
      </c>
      <c r="P139" s="16"/>
      <c r="Q139" s="124">
        <v>2310581</v>
      </c>
      <c r="R139" s="16"/>
      <c r="S139" s="124">
        <v>2310581</v>
      </c>
      <c r="T139" s="19"/>
      <c r="U139" s="19">
        <v>41117</v>
      </c>
      <c r="V139" s="19"/>
      <c r="W139" s="16" t="s">
        <v>8767</v>
      </c>
      <c r="X139" s="28">
        <f t="shared" ca="1" si="2"/>
        <v>12.666666666666666</v>
      </c>
      <c r="Y139" s="19">
        <v>42155</v>
      </c>
      <c r="Z139" s="19"/>
      <c r="AA139" s="16" t="s">
        <v>8836</v>
      </c>
      <c r="AB139" s="16" t="s">
        <v>8773</v>
      </c>
      <c r="AC139" s="16" t="s">
        <v>8774</v>
      </c>
      <c r="AD139" s="30">
        <v>6.9599999999999995E-2</v>
      </c>
      <c r="AE139" s="16"/>
      <c r="AF139" s="17" t="s">
        <v>9085</v>
      </c>
      <c r="AG139" s="17"/>
      <c r="AH139" s="125"/>
      <c r="AI139" s="16"/>
      <c r="AJ139" s="16"/>
      <c r="AK139" s="16"/>
      <c r="AL139" s="16"/>
      <c r="AM139" s="16"/>
      <c r="AN139" s="16"/>
    </row>
    <row r="140" spans="1:40" ht="15" hidden="1" customHeight="1">
      <c r="A140" s="59">
        <v>139</v>
      </c>
      <c r="B140" s="59"/>
      <c r="C140" s="59">
        <v>5821824</v>
      </c>
      <c r="D140" s="17" t="s">
        <v>9086</v>
      </c>
      <c r="E140" s="16">
        <v>1045</v>
      </c>
      <c r="F140" s="16">
        <v>14</v>
      </c>
      <c r="G140" s="16" t="s">
        <v>157</v>
      </c>
      <c r="H140" s="16" t="s">
        <v>158</v>
      </c>
      <c r="I140" s="16"/>
      <c r="J140" s="16">
        <v>1100</v>
      </c>
      <c r="K140" s="16" t="s">
        <v>159</v>
      </c>
      <c r="L140" s="22" t="s">
        <v>160</v>
      </c>
      <c r="M140" s="22" t="s">
        <v>160</v>
      </c>
      <c r="N140" s="16" t="s">
        <v>76</v>
      </c>
      <c r="O140" s="16" t="s">
        <v>8671</v>
      </c>
      <c r="P140" s="16"/>
      <c r="Q140" s="124">
        <v>6466006</v>
      </c>
      <c r="R140" s="16"/>
      <c r="S140" s="124">
        <v>6466006</v>
      </c>
      <c r="T140" s="19"/>
      <c r="U140" s="19">
        <v>41661</v>
      </c>
      <c r="V140" s="19"/>
      <c r="W140" s="16" t="s">
        <v>71</v>
      </c>
      <c r="X140" s="28">
        <f t="shared" ca="1" si="2"/>
        <v>11.166666666666666</v>
      </c>
      <c r="Y140" s="19">
        <v>42155</v>
      </c>
      <c r="Z140" s="19"/>
      <c r="AA140" s="16" t="s">
        <v>8772</v>
      </c>
      <c r="AB140" s="16" t="s">
        <v>8826</v>
      </c>
      <c r="AC140" s="16" t="s">
        <v>9087</v>
      </c>
      <c r="AD140" s="30">
        <v>6.9599999999999995E-2</v>
      </c>
      <c r="AE140" s="16"/>
      <c r="AF140" s="17" t="s">
        <v>9088</v>
      </c>
      <c r="AG140" s="16"/>
      <c r="AH140" s="15"/>
      <c r="AI140" s="16"/>
      <c r="AJ140" s="16"/>
      <c r="AK140" s="16"/>
      <c r="AL140" s="16"/>
      <c r="AM140" s="16"/>
      <c r="AN140" s="16"/>
    </row>
    <row r="141" spans="1:40" ht="15" hidden="1" customHeight="1">
      <c r="A141" s="59">
        <v>140</v>
      </c>
      <c r="B141" s="59"/>
      <c r="C141" s="59">
        <v>34558701</v>
      </c>
      <c r="D141" s="17" t="s">
        <v>9089</v>
      </c>
      <c r="E141" s="16">
        <v>2028</v>
      </c>
      <c r="F141" s="16">
        <v>18</v>
      </c>
      <c r="G141" s="16" t="s">
        <v>358</v>
      </c>
      <c r="H141" s="16" t="s">
        <v>284</v>
      </c>
      <c r="I141" s="16"/>
      <c r="J141" s="16">
        <v>3000</v>
      </c>
      <c r="K141" s="16" t="s">
        <v>170</v>
      </c>
      <c r="L141" s="22" t="s">
        <v>9090</v>
      </c>
      <c r="M141" s="22" t="s">
        <v>9090</v>
      </c>
      <c r="N141" s="16" t="s">
        <v>463</v>
      </c>
      <c r="O141" s="16" t="s">
        <v>464</v>
      </c>
      <c r="P141" s="16"/>
      <c r="Q141" s="124">
        <v>4016626</v>
      </c>
      <c r="R141" s="16"/>
      <c r="S141" s="124">
        <v>4016626</v>
      </c>
      <c r="T141" s="19"/>
      <c r="U141" s="19">
        <v>41015</v>
      </c>
      <c r="V141" s="19"/>
      <c r="W141" s="16" t="s">
        <v>8767</v>
      </c>
      <c r="X141" s="28">
        <f t="shared" ca="1" si="2"/>
        <v>12.916666666666666</v>
      </c>
      <c r="Y141" s="19">
        <v>42155</v>
      </c>
      <c r="Z141" s="19"/>
      <c r="AA141" s="16" t="s">
        <v>8791</v>
      </c>
      <c r="AB141" s="16" t="s">
        <v>8773</v>
      </c>
      <c r="AC141" s="16" t="s">
        <v>8774</v>
      </c>
      <c r="AD141" s="30">
        <v>6.9599999999999995E-2</v>
      </c>
      <c r="AE141" s="16"/>
      <c r="AF141" s="16" t="s">
        <v>9091</v>
      </c>
      <c r="AG141" s="17"/>
      <c r="AH141" s="125"/>
      <c r="AI141" s="16"/>
      <c r="AJ141" s="16"/>
      <c r="AK141" s="16"/>
      <c r="AL141" s="16"/>
      <c r="AM141" s="16"/>
      <c r="AN141" s="16"/>
    </row>
    <row r="142" spans="1:40" ht="15" hidden="1" customHeight="1">
      <c r="A142" s="59">
        <v>141</v>
      </c>
      <c r="B142" s="59"/>
      <c r="C142" s="59">
        <v>79787402</v>
      </c>
      <c r="D142" s="17" t="s">
        <v>9092</v>
      </c>
      <c r="E142" s="16">
        <v>3137</v>
      </c>
      <c r="F142" s="16">
        <v>10</v>
      </c>
      <c r="G142" s="16" t="s">
        <v>822</v>
      </c>
      <c r="H142" s="16" t="s">
        <v>456</v>
      </c>
      <c r="I142" s="16"/>
      <c r="J142" s="16">
        <v>2000</v>
      </c>
      <c r="K142" s="16" t="s">
        <v>181</v>
      </c>
      <c r="L142" s="22" t="s">
        <v>8951</v>
      </c>
      <c r="M142" s="22" t="s">
        <v>8951</v>
      </c>
      <c r="N142" s="16" t="s">
        <v>76</v>
      </c>
      <c r="O142" s="16" t="s">
        <v>8671</v>
      </c>
      <c r="P142" s="16"/>
      <c r="Q142" s="124">
        <v>1311843</v>
      </c>
      <c r="R142" s="124">
        <v>455954</v>
      </c>
      <c r="S142" s="124">
        <v>1767797</v>
      </c>
      <c r="T142" s="19">
        <v>37187</v>
      </c>
      <c r="U142" s="19">
        <v>40909</v>
      </c>
      <c r="V142" s="19"/>
      <c r="W142" s="16" t="s">
        <v>249</v>
      </c>
      <c r="X142" s="28">
        <f t="shared" ca="1" si="2"/>
        <v>13.25</v>
      </c>
      <c r="Y142" s="19">
        <v>42167</v>
      </c>
      <c r="Z142" s="19"/>
      <c r="AA142" s="16" t="s">
        <v>8836</v>
      </c>
      <c r="AB142" s="16" t="s">
        <v>8773</v>
      </c>
      <c r="AC142" s="16" t="s">
        <v>8774</v>
      </c>
      <c r="AD142" s="30">
        <v>6.9599999999999995E-2</v>
      </c>
      <c r="AE142" s="16"/>
      <c r="AF142" s="17" t="s">
        <v>7205</v>
      </c>
      <c r="AG142" s="17"/>
      <c r="AH142" s="125"/>
      <c r="AI142" s="16"/>
      <c r="AJ142" s="16"/>
      <c r="AK142" s="16"/>
      <c r="AL142" s="16"/>
      <c r="AM142" s="16"/>
      <c r="AN142" s="16"/>
    </row>
    <row r="143" spans="1:40" ht="15" hidden="1" customHeight="1">
      <c r="A143" s="59">
        <v>142</v>
      </c>
      <c r="B143" s="59"/>
      <c r="C143" s="59">
        <v>1093213815</v>
      </c>
      <c r="D143" s="17" t="s">
        <v>9093</v>
      </c>
      <c r="E143" s="16">
        <v>3137</v>
      </c>
      <c r="F143" s="16">
        <v>10</v>
      </c>
      <c r="G143" s="16" t="s">
        <v>822</v>
      </c>
      <c r="H143" s="16" t="s">
        <v>456</v>
      </c>
      <c r="I143" s="16"/>
      <c r="J143" s="16">
        <v>3000</v>
      </c>
      <c r="K143" s="16" t="s">
        <v>170</v>
      </c>
      <c r="L143" s="22" t="s">
        <v>8992</v>
      </c>
      <c r="M143" s="22" t="s">
        <v>8992</v>
      </c>
      <c r="N143" s="16" t="s">
        <v>76</v>
      </c>
      <c r="O143" s="16" t="s">
        <v>8671</v>
      </c>
      <c r="P143" s="16"/>
      <c r="Q143" s="124">
        <v>1311843</v>
      </c>
      <c r="R143" s="124">
        <v>455954</v>
      </c>
      <c r="S143" s="124">
        <v>1767797</v>
      </c>
      <c r="T143" s="19">
        <v>39380</v>
      </c>
      <c r="U143" s="19">
        <v>40909</v>
      </c>
      <c r="V143" s="19"/>
      <c r="W143" s="16" t="s">
        <v>249</v>
      </c>
      <c r="X143" s="28">
        <f t="shared" ca="1" si="2"/>
        <v>13.25</v>
      </c>
      <c r="Y143" s="19">
        <v>42185</v>
      </c>
      <c r="Z143" s="19"/>
      <c r="AA143" s="16" t="s">
        <v>8799</v>
      </c>
      <c r="AB143" s="16" t="s">
        <v>8773</v>
      </c>
      <c r="AC143" s="16" t="s">
        <v>8774</v>
      </c>
      <c r="AD143" s="30">
        <v>5.2199999999999998E-3</v>
      </c>
      <c r="AE143" s="16"/>
      <c r="AF143" s="17" t="s">
        <v>9094</v>
      </c>
      <c r="AG143" s="16"/>
      <c r="AH143" s="15"/>
      <c r="AI143" s="16"/>
      <c r="AJ143" s="16"/>
      <c r="AK143" s="16"/>
      <c r="AL143" s="16"/>
      <c r="AM143" s="16"/>
      <c r="AN143" s="16"/>
    </row>
    <row r="144" spans="1:40" ht="15" hidden="1" customHeight="1">
      <c r="A144" s="59">
        <v>143</v>
      </c>
      <c r="B144" s="59"/>
      <c r="C144" s="59">
        <v>51711153</v>
      </c>
      <c r="D144" s="17" t="s">
        <v>9095</v>
      </c>
      <c r="E144" s="35" t="s">
        <v>366</v>
      </c>
      <c r="F144" s="16">
        <v>21</v>
      </c>
      <c r="G144" s="16" t="s">
        <v>367</v>
      </c>
      <c r="H144" s="16" t="s">
        <v>368</v>
      </c>
      <c r="I144" s="16" t="s">
        <v>72</v>
      </c>
      <c r="J144" s="16">
        <v>3000</v>
      </c>
      <c r="K144" s="16" t="s">
        <v>170</v>
      </c>
      <c r="L144" s="22" t="s">
        <v>377</v>
      </c>
      <c r="M144" s="22" t="s">
        <v>377</v>
      </c>
      <c r="N144" s="16" t="s">
        <v>76</v>
      </c>
      <c r="O144" s="16" t="s">
        <v>8671</v>
      </c>
      <c r="P144" s="16"/>
      <c r="Q144" s="124">
        <v>6599891</v>
      </c>
      <c r="R144" s="16"/>
      <c r="S144" s="124">
        <v>6599891</v>
      </c>
      <c r="T144" s="19"/>
      <c r="U144" s="19">
        <v>42095</v>
      </c>
      <c r="V144" s="19"/>
      <c r="W144" s="16" t="s">
        <v>71</v>
      </c>
      <c r="X144" s="28">
        <f t="shared" ca="1" si="2"/>
        <v>10</v>
      </c>
      <c r="Y144" s="19">
        <v>42187</v>
      </c>
      <c r="Z144" s="19"/>
      <c r="AA144" s="16" t="s">
        <v>8815</v>
      </c>
      <c r="AB144" s="16" t="s">
        <v>8773</v>
      </c>
      <c r="AC144" s="16" t="s">
        <v>8774</v>
      </c>
      <c r="AD144" s="30">
        <v>6.9599999999999995E-2</v>
      </c>
      <c r="AE144" s="16"/>
      <c r="AF144" s="16" t="s">
        <v>9096</v>
      </c>
      <c r="AG144" s="17"/>
      <c r="AH144" s="125"/>
      <c r="AI144" s="16"/>
      <c r="AJ144" s="16"/>
      <c r="AK144" s="16"/>
      <c r="AL144" s="16"/>
      <c r="AM144" s="16"/>
      <c r="AN144" s="16"/>
    </row>
    <row r="145" spans="1:40" ht="15" hidden="1" customHeight="1">
      <c r="A145" s="59">
        <v>144</v>
      </c>
      <c r="B145" s="59"/>
      <c r="C145" s="59">
        <v>52764643</v>
      </c>
      <c r="D145" s="17" t="s">
        <v>9097</v>
      </c>
      <c r="E145" s="16">
        <v>3137</v>
      </c>
      <c r="F145" s="16">
        <v>11</v>
      </c>
      <c r="G145" s="16" t="s">
        <v>603</v>
      </c>
      <c r="H145" s="16" t="s">
        <v>456</v>
      </c>
      <c r="I145" s="16"/>
      <c r="J145" s="16">
        <v>2000</v>
      </c>
      <c r="K145" s="16" t="s">
        <v>181</v>
      </c>
      <c r="L145" s="22" t="s">
        <v>9098</v>
      </c>
      <c r="M145" s="22" t="s">
        <v>9098</v>
      </c>
      <c r="N145" s="16" t="s">
        <v>76</v>
      </c>
      <c r="O145" s="16" t="s">
        <v>8671</v>
      </c>
      <c r="P145" s="16"/>
      <c r="Q145" s="124">
        <v>1382979</v>
      </c>
      <c r="R145" s="124">
        <v>452951</v>
      </c>
      <c r="S145" s="124">
        <v>1835930</v>
      </c>
      <c r="T145" s="19">
        <v>37187</v>
      </c>
      <c r="U145" s="19">
        <v>40909</v>
      </c>
      <c r="V145" s="19"/>
      <c r="W145" s="16" t="s">
        <v>249</v>
      </c>
      <c r="X145" s="28">
        <f t="shared" ca="1" si="2"/>
        <v>13.25</v>
      </c>
      <c r="Y145" s="19">
        <v>42193</v>
      </c>
      <c r="Z145" s="19"/>
      <c r="AA145" s="16" t="s">
        <v>8836</v>
      </c>
      <c r="AB145" s="16" t="s">
        <v>8773</v>
      </c>
      <c r="AC145" s="16" t="s">
        <v>8875</v>
      </c>
      <c r="AD145" s="30">
        <v>6.9599999999999995E-2</v>
      </c>
      <c r="AE145" s="16"/>
      <c r="AF145" s="17" t="s">
        <v>9099</v>
      </c>
      <c r="AG145" s="17"/>
      <c r="AH145" s="125"/>
      <c r="AI145" s="16"/>
      <c r="AJ145" s="16"/>
      <c r="AK145" s="16"/>
      <c r="AL145" s="16"/>
      <c r="AM145" s="16"/>
      <c r="AN145" s="16"/>
    </row>
    <row r="146" spans="1:40" ht="15" hidden="1" customHeight="1">
      <c r="A146" s="59">
        <v>145</v>
      </c>
      <c r="B146" s="59"/>
      <c r="C146" s="59">
        <v>14207966</v>
      </c>
      <c r="D146" s="17" t="s">
        <v>9100</v>
      </c>
      <c r="E146" s="16">
        <v>4103</v>
      </c>
      <c r="F146" s="16">
        <v>16</v>
      </c>
      <c r="G146" s="16" t="s">
        <v>2683</v>
      </c>
      <c r="H146" s="16" t="s">
        <v>2606</v>
      </c>
      <c r="I146" s="16"/>
      <c r="J146" s="16">
        <v>3000</v>
      </c>
      <c r="K146" s="16" t="s">
        <v>170</v>
      </c>
      <c r="L146" s="22" t="s">
        <v>8764</v>
      </c>
      <c r="M146" s="22" t="s">
        <v>8764</v>
      </c>
      <c r="N146" s="16" t="s">
        <v>339</v>
      </c>
      <c r="O146" s="16" t="s">
        <v>8307</v>
      </c>
      <c r="P146" s="16"/>
      <c r="Q146" s="124">
        <v>1253616</v>
      </c>
      <c r="R146" s="124">
        <v>397426</v>
      </c>
      <c r="S146" s="124">
        <v>1651042</v>
      </c>
      <c r="T146" s="19">
        <v>38628</v>
      </c>
      <c r="U146" s="19">
        <v>40909</v>
      </c>
      <c r="V146" s="19"/>
      <c r="W146" s="16" t="s">
        <v>8767</v>
      </c>
      <c r="X146" s="28">
        <f t="shared" ca="1" si="2"/>
        <v>13.25</v>
      </c>
      <c r="Y146" s="19">
        <v>42193</v>
      </c>
      <c r="Z146" s="19"/>
      <c r="AA146" s="16" t="s">
        <v>8791</v>
      </c>
      <c r="AB146" s="16" t="s">
        <v>8773</v>
      </c>
      <c r="AC146" s="16" t="s">
        <v>8774</v>
      </c>
      <c r="AD146" s="30">
        <v>6.9599999999999995E-2</v>
      </c>
      <c r="AE146" s="16"/>
      <c r="AF146" s="17" t="s">
        <v>9101</v>
      </c>
      <c r="AG146" s="17"/>
      <c r="AH146" s="125"/>
      <c r="AI146" s="16"/>
      <c r="AJ146" s="16"/>
      <c r="AK146" s="16"/>
      <c r="AL146" s="16"/>
      <c r="AM146" s="16"/>
      <c r="AN146" s="16"/>
    </row>
    <row r="147" spans="1:40" ht="15" hidden="1" customHeight="1">
      <c r="A147" s="59">
        <v>146</v>
      </c>
      <c r="B147" s="59"/>
      <c r="C147" s="59">
        <v>3282475</v>
      </c>
      <c r="D147" s="17" t="s">
        <v>9102</v>
      </c>
      <c r="E147" s="16">
        <v>4071</v>
      </c>
      <c r="F147" s="16">
        <v>16</v>
      </c>
      <c r="G147" s="16" t="s">
        <v>1629</v>
      </c>
      <c r="H147" s="16" t="s">
        <v>1567</v>
      </c>
      <c r="I147" s="16"/>
      <c r="J147" s="16">
        <v>3000</v>
      </c>
      <c r="K147" s="16" t="s">
        <v>170</v>
      </c>
      <c r="L147" s="22" t="s">
        <v>8764</v>
      </c>
      <c r="M147" s="22" t="s">
        <v>8764</v>
      </c>
      <c r="N147" s="16" t="s">
        <v>76</v>
      </c>
      <c r="O147" s="16" t="s">
        <v>8671</v>
      </c>
      <c r="P147" s="16"/>
      <c r="Q147" s="124">
        <v>1253616</v>
      </c>
      <c r="R147" s="124">
        <v>336278</v>
      </c>
      <c r="S147" s="124">
        <v>1589894</v>
      </c>
      <c r="T147" s="19">
        <v>34625</v>
      </c>
      <c r="U147" s="19">
        <v>40909</v>
      </c>
      <c r="V147" s="19"/>
      <c r="W147" s="16" t="s">
        <v>8767</v>
      </c>
      <c r="X147" s="28">
        <f t="shared" ca="1" si="2"/>
        <v>13.25</v>
      </c>
      <c r="Y147" s="19">
        <v>42199</v>
      </c>
      <c r="Z147" s="19"/>
      <c r="AA147" s="16" t="s">
        <v>9103</v>
      </c>
      <c r="AB147" s="16" t="s">
        <v>8803</v>
      </c>
      <c r="AC147" s="16" t="s">
        <v>8844</v>
      </c>
      <c r="AD147" s="30">
        <v>5.2199999999999998E-3</v>
      </c>
      <c r="AE147" s="16"/>
      <c r="AF147" s="17" t="s">
        <v>9104</v>
      </c>
      <c r="AG147" s="17"/>
      <c r="AH147" s="125"/>
      <c r="AI147" s="16"/>
      <c r="AJ147" s="16"/>
      <c r="AK147" s="16"/>
      <c r="AL147" s="16"/>
      <c r="AM147" s="16"/>
      <c r="AN147" s="16"/>
    </row>
    <row r="148" spans="1:40" ht="15" hidden="1" customHeight="1">
      <c r="A148" s="59">
        <v>147</v>
      </c>
      <c r="B148" s="59"/>
      <c r="C148" s="59">
        <v>34611450</v>
      </c>
      <c r="D148" s="17" t="s">
        <v>9105</v>
      </c>
      <c r="E148" s="16">
        <v>2044</v>
      </c>
      <c r="F148" s="16">
        <v>11</v>
      </c>
      <c r="G148" s="16" t="s">
        <v>139</v>
      </c>
      <c r="H148" s="16" t="s">
        <v>140</v>
      </c>
      <c r="I148" s="16"/>
      <c r="J148" s="16">
        <v>3000</v>
      </c>
      <c r="K148" s="16" t="s">
        <v>170</v>
      </c>
      <c r="L148" s="22" t="s">
        <v>9106</v>
      </c>
      <c r="M148" s="22" t="s">
        <v>9106</v>
      </c>
      <c r="N148" s="16" t="s">
        <v>8847</v>
      </c>
      <c r="O148" s="16" t="s">
        <v>434</v>
      </c>
      <c r="P148" s="16"/>
      <c r="Q148" s="124">
        <v>2418255</v>
      </c>
      <c r="R148" s="16"/>
      <c r="S148" s="124">
        <v>2418255</v>
      </c>
      <c r="T148" s="19"/>
      <c r="U148" s="19">
        <v>40982</v>
      </c>
      <c r="V148" s="19"/>
      <c r="W148" s="16" t="s">
        <v>8767</v>
      </c>
      <c r="X148" s="28">
        <f t="shared" ca="1" si="2"/>
        <v>13</v>
      </c>
      <c r="Y148" s="19">
        <v>42215</v>
      </c>
      <c r="Z148" s="19"/>
      <c r="AA148" s="16" t="s">
        <v>8815</v>
      </c>
      <c r="AB148" s="16" t="s">
        <v>8826</v>
      </c>
      <c r="AC148" s="16" t="s">
        <v>8774</v>
      </c>
      <c r="AD148" s="30">
        <v>5.2199999999999998E-3</v>
      </c>
      <c r="AE148" s="16"/>
      <c r="AF148" s="17" t="s">
        <v>9107</v>
      </c>
      <c r="AG148" s="17"/>
      <c r="AH148" s="125"/>
      <c r="AI148" s="16"/>
      <c r="AJ148" s="16"/>
      <c r="AK148" s="16"/>
      <c r="AL148" s="16"/>
      <c r="AM148" s="16"/>
      <c r="AN148" s="16"/>
    </row>
    <row r="149" spans="1:40" ht="15" hidden="1" customHeight="1">
      <c r="A149" s="59">
        <v>148</v>
      </c>
      <c r="B149" s="59"/>
      <c r="C149" s="59">
        <v>34322919</v>
      </c>
      <c r="D149" s="17" t="s">
        <v>9108</v>
      </c>
      <c r="E149" s="16">
        <v>2044</v>
      </c>
      <c r="F149" s="16">
        <v>11</v>
      </c>
      <c r="G149" s="16" t="s">
        <v>139</v>
      </c>
      <c r="H149" s="16" t="s">
        <v>140</v>
      </c>
      <c r="I149" s="16"/>
      <c r="J149" s="16">
        <v>1300</v>
      </c>
      <c r="K149" s="16" t="s">
        <v>311</v>
      </c>
      <c r="L149" s="22" t="s">
        <v>9109</v>
      </c>
      <c r="M149" s="22" t="s">
        <v>9109</v>
      </c>
      <c r="N149" s="16" t="s">
        <v>76</v>
      </c>
      <c r="O149" s="16" t="s">
        <v>8671</v>
      </c>
      <c r="P149" s="16"/>
      <c r="Q149" s="124">
        <v>2418255</v>
      </c>
      <c r="R149" s="16"/>
      <c r="S149" s="124">
        <v>2418255</v>
      </c>
      <c r="T149" s="19"/>
      <c r="U149" s="19">
        <v>41663</v>
      </c>
      <c r="V149" s="19"/>
      <c r="W149" s="16" t="s">
        <v>8767</v>
      </c>
      <c r="X149" s="28">
        <f t="shared" ca="1" si="2"/>
        <v>11.166666666666666</v>
      </c>
      <c r="Y149" s="19">
        <v>42219</v>
      </c>
      <c r="Z149" s="19"/>
      <c r="AA149" s="16" t="s">
        <v>8815</v>
      </c>
      <c r="AB149" s="16" t="s">
        <v>8773</v>
      </c>
      <c r="AC149" s="16" t="s">
        <v>8774</v>
      </c>
      <c r="AD149" s="30">
        <v>5.2199999999999998E-3</v>
      </c>
      <c r="AE149" s="16"/>
      <c r="AF149" s="16" t="s">
        <v>9110</v>
      </c>
      <c r="AG149" s="17"/>
      <c r="AH149" s="125"/>
      <c r="AI149" s="16"/>
      <c r="AJ149" s="16"/>
      <c r="AK149" s="16"/>
      <c r="AL149" s="16"/>
      <c r="AM149" s="16"/>
      <c r="AN149" s="16"/>
    </row>
    <row r="150" spans="1:40" ht="15" hidden="1" customHeight="1">
      <c r="A150" s="59">
        <v>149</v>
      </c>
      <c r="B150" s="59"/>
      <c r="C150" s="59">
        <v>79348678</v>
      </c>
      <c r="D150" s="17" t="s">
        <v>9111</v>
      </c>
      <c r="E150" s="16">
        <v>2044</v>
      </c>
      <c r="F150" s="16">
        <v>11</v>
      </c>
      <c r="G150" s="16" t="s">
        <v>139</v>
      </c>
      <c r="H150" s="16" t="s">
        <v>140</v>
      </c>
      <c r="I150" s="16"/>
      <c r="J150" s="16">
        <v>4000</v>
      </c>
      <c r="K150" s="16" t="s">
        <v>259</v>
      </c>
      <c r="L150" s="22" t="s">
        <v>1331</v>
      </c>
      <c r="M150" s="22" t="s">
        <v>1331</v>
      </c>
      <c r="N150" s="16" t="s">
        <v>76</v>
      </c>
      <c r="O150" s="16" t="s">
        <v>8671</v>
      </c>
      <c r="P150" s="16"/>
      <c r="Q150" s="124">
        <v>2418255</v>
      </c>
      <c r="R150" s="16"/>
      <c r="S150" s="124">
        <v>2418255</v>
      </c>
      <c r="T150" s="19"/>
      <c r="U150" s="19">
        <v>41634</v>
      </c>
      <c r="V150" s="19"/>
      <c r="W150" s="16" t="s">
        <v>71</v>
      </c>
      <c r="X150" s="28">
        <f t="shared" ca="1" si="2"/>
        <v>11.25</v>
      </c>
      <c r="Y150" s="19">
        <v>42221</v>
      </c>
      <c r="Z150" s="19"/>
      <c r="AA150" s="16" t="s">
        <v>8772</v>
      </c>
      <c r="AB150" s="16" t="s">
        <v>8816</v>
      </c>
      <c r="AC150" s="16" t="s">
        <v>8774</v>
      </c>
      <c r="AD150" s="30">
        <v>5.2199999999999998E-3</v>
      </c>
      <c r="AE150" s="16"/>
      <c r="AF150" s="17" t="s">
        <v>7526</v>
      </c>
      <c r="AG150" s="16"/>
      <c r="AH150" s="15"/>
      <c r="AI150" s="16"/>
      <c r="AJ150" s="16"/>
      <c r="AK150" s="16"/>
      <c r="AL150" s="16"/>
      <c r="AM150" s="16"/>
      <c r="AN150" s="16"/>
    </row>
    <row r="151" spans="1:40" ht="15" hidden="1" customHeight="1">
      <c r="A151" s="59">
        <v>150</v>
      </c>
      <c r="B151" s="59"/>
      <c r="C151" s="59">
        <v>63534013</v>
      </c>
      <c r="D151" s="17" t="s">
        <v>9112</v>
      </c>
      <c r="E151" s="16">
        <v>2044</v>
      </c>
      <c r="F151" s="16">
        <v>11</v>
      </c>
      <c r="G151" s="16" t="s">
        <v>139</v>
      </c>
      <c r="H151" s="16" t="s">
        <v>140</v>
      </c>
      <c r="I151" s="16"/>
      <c r="J151" s="16">
        <v>3000</v>
      </c>
      <c r="K151" s="16" t="s">
        <v>170</v>
      </c>
      <c r="L151" s="22" t="s">
        <v>8990</v>
      </c>
      <c r="M151" s="22" t="s">
        <v>8990</v>
      </c>
      <c r="N151" s="16" t="s">
        <v>76</v>
      </c>
      <c r="O151" s="16" t="s">
        <v>8671</v>
      </c>
      <c r="P151" s="16"/>
      <c r="Q151" s="124">
        <v>2418255</v>
      </c>
      <c r="R151" s="16"/>
      <c r="S151" s="124">
        <v>2418255</v>
      </c>
      <c r="T151" s="19"/>
      <c r="U151" s="19">
        <v>42068</v>
      </c>
      <c r="V151" s="19"/>
      <c r="W151" s="16" t="s">
        <v>8767</v>
      </c>
      <c r="X151" s="28">
        <f t="shared" ca="1" si="2"/>
        <v>10</v>
      </c>
      <c r="Y151" s="19">
        <v>42229</v>
      </c>
      <c r="Z151" s="19"/>
      <c r="AA151" s="16" t="s">
        <v>8791</v>
      </c>
      <c r="AB151" s="16" t="s">
        <v>8826</v>
      </c>
      <c r="AC151" s="16" t="s">
        <v>8774</v>
      </c>
      <c r="AD151" s="30">
        <v>5.2199999999999998E-3</v>
      </c>
      <c r="AE151" s="16"/>
      <c r="AF151" s="17" t="s">
        <v>9113</v>
      </c>
      <c r="AG151" s="16"/>
      <c r="AH151" s="15"/>
      <c r="AI151" s="16"/>
      <c r="AJ151" s="16"/>
      <c r="AK151" s="16"/>
      <c r="AL151" s="16"/>
      <c r="AM151" s="16"/>
      <c r="AN151" s="16"/>
    </row>
    <row r="152" spans="1:40" ht="15" hidden="1" customHeight="1">
      <c r="A152" s="59">
        <v>151</v>
      </c>
      <c r="B152" s="59"/>
      <c r="C152" s="59">
        <v>60341376</v>
      </c>
      <c r="D152" s="17" t="s">
        <v>9114</v>
      </c>
      <c r="E152" s="16">
        <v>1020</v>
      </c>
      <c r="F152" s="16">
        <v>12</v>
      </c>
      <c r="G152" s="16" t="s">
        <v>90</v>
      </c>
      <c r="H152" s="16" t="s">
        <v>91</v>
      </c>
      <c r="I152" s="16"/>
      <c r="J152" s="16">
        <v>1000</v>
      </c>
      <c r="K152" s="16" t="s">
        <v>74</v>
      </c>
      <c r="L152" s="22" t="s">
        <v>8785</v>
      </c>
      <c r="M152" s="22" t="s">
        <v>8785</v>
      </c>
      <c r="N152" s="16" t="s">
        <v>76</v>
      </c>
      <c r="O152" s="16" t="s">
        <v>8671</v>
      </c>
      <c r="P152" s="16"/>
      <c r="Q152" s="150">
        <v>5587113</v>
      </c>
      <c r="R152" s="150">
        <v>0</v>
      </c>
      <c r="S152" s="150">
        <v>5587113</v>
      </c>
      <c r="T152" s="19"/>
      <c r="U152" s="19">
        <v>42194</v>
      </c>
      <c r="V152" s="19"/>
      <c r="W152" s="16" t="s">
        <v>71</v>
      </c>
      <c r="X152" s="28">
        <f t="shared" ca="1" si="2"/>
        <v>9.6666666666666661</v>
      </c>
      <c r="Y152" s="19">
        <v>42242</v>
      </c>
      <c r="Z152" s="19"/>
      <c r="AA152" s="16" t="s">
        <v>8802</v>
      </c>
      <c r="AB152" s="16" t="s">
        <v>8792</v>
      </c>
      <c r="AC152" s="16" t="s">
        <v>8774</v>
      </c>
      <c r="AD152" s="30">
        <v>5.2199999999999998E-3</v>
      </c>
      <c r="AE152" s="16"/>
      <c r="AF152" s="17" t="s">
        <v>9115</v>
      </c>
      <c r="AG152" s="44"/>
      <c r="AH152" s="152"/>
      <c r="AI152" s="16"/>
      <c r="AJ152" s="16"/>
      <c r="AK152" s="16"/>
      <c r="AL152" s="16"/>
      <c r="AM152" s="16"/>
      <c r="AN152" s="16"/>
    </row>
    <row r="153" spans="1:40" ht="15" hidden="1" customHeight="1">
      <c r="A153" s="59">
        <v>152</v>
      </c>
      <c r="B153" s="59"/>
      <c r="C153" s="59">
        <v>10031482</v>
      </c>
      <c r="D153" s="17" t="s">
        <v>9116</v>
      </c>
      <c r="E153" s="16">
        <v>2044</v>
      </c>
      <c r="F153" s="16">
        <v>11</v>
      </c>
      <c r="G153" s="16" t="s">
        <v>139</v>
      </c>
      <c r="H153" s="16" t="s">
        <v>140</v>
      </c>
      <c r="I153" s="16"/>
      <c r="J153" s="16">
        <v>4500</v>
      </c>
      <c r="K153" s="16" t="s">
        <v>143</v>
      </c>
      <c r="L153" s="22" t="s">
        <v>9117</v>
      </c>
      <c r="M153" s="22" t="s">
        <v>9117</v>
      </c>
      <c r="N153" s="16" t="s">
        <v>76</v>
      </c>
      <c r="O153" s="16" t="s">
        <v>8671</v>
      </c>
      <c r="P153" s="16"/>
      <c r="Q153" s="150">
        <v>2418255</v>
      </c>
      <c r="R153" s="150">
        <v>0</v>
      </c>
      <c r="S153" s="150">
        <v>2418255</v>
      </c>
      <c r="T153" s="19"/>
      <c r="U153" s="19">
        <v>40914</v>
      </c>
      <c r="V153" s="19"/>
      <c r="W153" s="16" t="s">
        <v>8767</v>
      </c>
      <c r="X153" s="28">
        <f t="shared" ca="1" si="2"/>
        <v>13.166666666666666</v>
      </c>
      <c r="Y153" s="19">
        <v>42247</v>
      </c>
      <c r="Z153" s="19"/>
      <c r="AA153" s="16" t="s">
        <v>8855</v>
      </c>
      <c r="AB153" s="16" t="s">
        <v>8816</v>
      </c>
      <c r="AC153" s="16" t="s">
        <v>8774</v>
      </c>
      <c r="AD153" s="30">
        <v>5.2199999999999998E-3</v>
      </c>
      <c r="AE153" s="16"/>
      <c r="AF153" s="16" t="s">
        <v>3844</v>
      </c>
      <c r="AG153" s="17"/>
      <c r="AH153" s="125"/>
      <c r="AI153" s="16"/>
      <c r="AJ153" s="16"/>
      <c r="AK153" s="16"/>
      <c r="AL153" s="16"/>
      <c r="AM153" s="16"/>
      <c r="AN153" s="16"/>
    </row>
    <row r="154" spans="1:40" ht="15" hidden="1" customHeight="1">
      <c r="A154" s="59">
        <v>153</v>
      </c>
      <c r="B154" s="59"/>
      <c r="C154" s="59">
        <v>17421960</v>
      </c>
      <c r="D154" s="17" t="s">
        <v>9118</v>
      </c>
      <c r="E154" s="16">
        <v>2044</v>
      </c>
      <c r="F154" s="16">
        <v>11</v>
      </c>
      <c r="G154" s="16" t="s">
        <v>139</v>
      </c>
      <c r="H154" s="16" t="s">
        <v>140</v>
      </c>
      <c r="I154" s="16"/>
      <c r="J154" s="16">
        <v>1100</v>
      </c>
      <c r="K154" s="16" t="s">
        <v>159</v>
      </c>
      <c r="L154" s="22" t="s">
        <v>9119</v>
      </c>
      <c r="M154" s="22" t="s">
        <v>9119</v>
      </c>
      <c r="N154" s="16" t="s">
        <v>76</v>
      </c>
      <c r="O154" s="16" t="s">
        <v>8671</v>
      </c>
      <c r="P154" s="16"/>
      <c r="Q154" s="150">
        <v>2418255</v>
      </c>
      <c r="R154" s="150">
        <v>0</v>
      </c>
      <c r="S154" s="150">
        <v>2418255</v>
      </c>
      <c r="T154" s="19"/>
      <c r="U154" s="19">
        <v>40914</v>
      </c>
      <c r="V154" s="19"/>
      <c r="W154" s="16" t="s">
        <v>8767</v>
      </c>
      <c r="X154" s="28">
        <f t="shared" ca="1" si="2"/>
        <v>13.166666666666666</v>
      </c>
      <c r="Y154" s="19">
        <v>42261</v>
      </c>
      <c r="Z154" s="19"/>
      <c r="AA154" s="16" t="s">
        <v>8819</v>
      </c>
      <c r="AB154" s="16" t="s">
        <v>8792</v>
      </c>
      <c r="AC154" s="16" t="s">
        <v>8774</v>
      </c>
      <c r="AD154" s="30">
        <v>5.2199999999999998E-3</v>
      </c>
      <c r="AE154" s="16"/>
      <c r="AF154" s="44" t="s">
        <v>9120</v>
      </c>
      <c r="AG154" s="17"/>
      <c r="AH154" s="125"/>
      <c r="AI154" s="16"/>
      <c r="AJ154" s="16"/>
      <c r="AK154" s="16"/>
      <c r="AL154" s="16"/>
      <c r="AM154" s="16"/>
      <c r="AN154" s="16"/>
    </row>
    <row r="155" spans="1:40" ht="15" hidden="1" customHeight="1">
      <c r="A155" s="59">
        <v>154</v>
      </c>
      <c r="B155" s="59"/>
      <c r="C155" s="59">
        <v>51796798</v>
      </c>
      <c r="D155" s="17" t="s">
        <v>9121</v>
      </c>
      <c r="E155" s="16">
        <v>2044</v>
      </c>
      <c r="F155" s="16">
        <v>11</v>
      </c>
      <c r="G155" s="16" t="s">
        <v>139</v>
      </c>
      <c r="H155" s="16" t="s">
        <v>140</v>
      </c>
      <c r="I155" s="16"/>
      <c r="J155" s="16">
        <v>4000</v>
      </c>
      <c r="K155" s="16" t="s">
        <v>259</v>
      </c>
      <c r="L155" s="22" t="s">
        <v>3391</v>
      </c>
      <c r="M155" s="22" t="s">
        <v>3391</v>
      </c>
      <c r="N155" s="16" t="s">
        <v>76</v>
      </c>
      <c r="O155" s="16" t="s">
        <v>8671</v>
      </c>
      <c r="P155" s="16"/>
      <c r="Q155" s="150">
        <v>2418255</v>
      </c>
      <c r="R155" s="150">
        <v>0</v>
      </c>
      <c r="S155" s="150">
        <v>2418255</v>
      </c>
      <c r="T155" s="19"/>
      <c r="U155" s="19">
        <v>42095</v>
      </c>
      <c r="V155" s="19"/>
      <c r="W155" s="16" t="s">
        <v>8767</v>
      </c>
      <c r="X155" s="28">
        <f t="shared" ca="1" si="2"/>
        <v>10</v>
      </c>
      <c r="Y155" s="19">
        <v>42262</v>
      </c>
      <c r="Z155" s="19"/>
      <c r="AA155" s="16" t="s">
        <v>8855</v>
      </c>
      <c r="AB155" s="16" t="s">
        <v>8826</v>
      </c>
      <c r="AC155" s="16" t="s">
        <v>8774</v>
      </c>
      <c r="AD155" s="30">
        <v>5.2199999999999998E-3</v>
      </c>
      <c r="AE155" s="16"/>
      <c r="AF155" s="17" t="s">
        <v>9122</v>
      </c>
      <c r="AG155" s="17"/>
      <c r="AH155" s="125"/>
      <c r="AI155" s="16"/>
      <c r="AJ155" s="16"/>
      <c r="AK155" s="16"/>
      <c r="AL155" s="16"/>
      <c r="AM155" s="16"/>
      <c r="AN155" s="16"/>
    </row>
    <row r="156" spans="1:40" s="149" customFormat="1" ht="15" hidden="1" customHeight="1">
      <c r="A156" s="59">
        <v>155</v>
      </c>
      <c r="B156" s="141"/>
      <c r="C156" s="141">
        <v>53070208</v>
      </c>
      <c r="D156" s="140" t="s">
        <v>927</v>
      </c>
      <c r="E156" s="142">
        <v>3124</v>
      </c>
      <c r="F156" s="142">
        <v>16</v>
      </c>
      <c r="G156" s="142" t="s">
        <v>444</v>
      </c>
      <c r="H156" s="142" t="s">
        <v>116</v>
      </c>
      <c r="I156" s="142"/>
      <c r="J156" s="142">
        <v>4500</v>
      </c>
      <c r="K156" s="142" t="s">
        <v>143</v>
      </c>
      <c r="L156" s="143" t="s">
        <v>9053</v>
      </c>
      <c r="M156" s="143" t="s">
        <v>9053</v>
      </c>
      <c r="N156" s="142" t="s">
        <v>76</v>
      </c>
      <c r="O156" s="142" t="s">
        <v>8671</v>
      </c>
      <c r="P156" s="142"/>
      <c r="Q156" s="151">
        <v>1914218</v>
      </c>
      <c r="R156" s="151">
        <v>0</v>
      </c>
      <c r="S156" s="151">
        <v>1914218</v>
      </c>
      <c r="T156" s="145"/>
      <c r="U156" s="145">
        <v>41031</v>
      </c>
      <c r="V156" s="145"/>
      <c r="W156" s="142" t="s">
        <v>8767</v>
      </c>
      <c r="X156" s="146">
        <f t="shared" ca="1" si="2"/>
        <v>12.916666666666666</v>
      </c>
      <c r="Y156" s="145">
        <v>42277</v>
      </c>
      <c r="Z156" s="145"/>
      <c r="AA156" s="142" t="s">
        <v>8791</v>
      </c>
      <c r="AB156" s="142" t="s">
        <v>8773</v>
      </c>
      <c r="AC156" s="142" t="s">
        <v>8774</v>
      </c>
      <c r="AD156" s="147">
        <v>5.2199999999999998E-3</v>
      </c>
      <c r="AE156" s="142"/>
      <c r="AF156" s="140" t="s">
        <v>930</v>
      </c>
      <c r="AG156" s="140" t="s">
        <v>8794</v>
      </c>
      <c r="AH156" s="148" t="s">
        <v>9056</v>
      </c>
      <c r="AI156" s="142"/>
      <c r="AJ156" s="142"/>
      <c r="AK156" s="142"/>
      <c r="AL156" s="142"/>
      <c r="AM156" s="142"/>
      <c r="AN156" s="142"/>
    </row>
    <row r="157" spans="1:40" ht="15" hidden="1" customHeight="1">
      <c r="A157" s="59">
        <v>156</v>
      </c>
      <c r="B157" s="59"/>
      <c r="C157" s="59">
        <v>51966169</v>
      </c>
      <c r="D157" s="17" t="s">
        <v>9123</v>
      </c>
      <c r="E157" s="16">
        <v>2044</v>
      </c>
      <c r="F157" s="16">
        <v>11</v>
      </c>
      <c r="G157" s="16" t="s">
        <v>139</v>
      </c>
      <c r="H157" s="16" t="s">
        <v>140</v>
      </c>
      <c r="I157" s="16"/>
      <c r="J157" s="16">
        <v>4000</v>
      </c>
      <c r="K157" s="16" t="s">
        <v>259</v>
      </c>
      <c r="L157" s="22" t="s">
        <v>3391</v>
      </c>
      <c r="M157" s="22" t="s">
        <v>3391</v>
      </c>
      <c r="N157" s="16" t="s">
        <v>76</v>
      </c>
      <c r="O157" s="16" t="s">
        <v>8671</v>
      </c>
      <c r="P157" s="16"/>
      <c r="Q157" s="150">
        <v>2418255</v>
      </c>
      <c r="R157" s="150">
        <v>0</v>
      </c>
      <c r="S157" s="150">
        <v>2418255</v>
      </c>
      <c r="T157" s="19"/>
      <c r="U157" s="19">
        <v>42075</v>
      </c>
      <c r="V157" s="19"/>
      <c r="W157" s="16" t="s">
        <v>8767</v>
      </c>
      <c r="X157" s="28">
        <f t="shared" ca="1" si="2"/>
        <v>10</v>
      </c>
      <c r="Y157" s="19">
        <v>42282</v>
      </c>
      <c r="Z157" s="19"/>
      <c r="AA157" s="16" t="s">
        <v>8791</v>
      </c>
      <c r="AB157" s="16" t="s">
        <v>8803</v>
      </c>
      <c r="AC157" s="16" t="s">
        <v>8774</v>
      </c>
      <c r="AD157" s="30">
        <v>5.2199999999999998E-3</v>
      </c>
      <c r="AE157" s="16"/>
      <c r="AF157" s="17" t="s">
        <v>9124</v>
      </c>
      <c r="AG157" s="16"/>
      <c r="AH157" s="15"/>
      <c r="AI157" s="16"/>
      <c r="AJ157" s="16"/>
      <c r="AK157" s="16"/>
      <c r="AL157" s="16"/>
      <c r="AM157" s="16"/>
      <c r="AN157" s="16"/>
    </row>
    <row r="158" spans="1:40" ht="15" hidden="1" customHeight="1">
      <c r="A158" s="59">
        <v>157</v>
      </c>
      <c r="B158" s="59"/>
      <c r="C158" s="59">
        <v>52529703</v>
      </c>
      <c r="D158" s="17" t="s">
        <v>9125</v>
      </c>
      <c r="E158" s="16">
        <v>4210</v>
      </c>
      <c r="F158" s="16">
        <v>18</v>
      </c>
      <c r="G158" s="16" t="s">
        <v>251</v>
      </c>
      <c r="H158" s="16" t="s">
        <v>130</v>
      </c>
      <c r="I158" s="16"/>
      <c r="J158" s="16">
        <v>3000</v>
      </c>
      <c r="K158" s="16" t="s">
        <v>170</v>
      </c>
      <c r="L158" s="22" t="s">
        <v>377</v>
      </c>
      <c r="M158" s="22" t="s">
        <v>377</v>
      </c>
      <c r="N158" s="16" t="s">
        <v>76</v>
      </c>
      <c r="O158" s="16" t="s">
        <v>8671</v>
      </c>
      <c r="P158" s="16"/>
      <c r="Q158" s="150">
        <v>1311843</v>
      </c>
      <c r="R158" s="150">
        <v>0</v>
      </c>
      <c r="S158" s="150">
        <v>1311843</v>
      </c>
      <c r="T158" s="19"/>
      <c r="U158" s="19">
        <v>42045</v>
      </c>
      <c r="V158" s="19"/>
      <c r="W158" s="16" t="s">
        <v>8767</v>
      </c>
      <c r="X158" s="28">
        <f t="shared" ca="1" si="2"/>
        <v>10.083333333333334</v>
      </c>
      <c r="Y158" s="19">
        <v>42303</v>
      </c>
      <c r="Z158" s="19"/>
      <c r="AA158" s="16" t="s">
        <v>8815</v>
      </c>
      <c r="AB158" s="16" t="s">
        <v>8773</v>
      </c>
      <c r="AC158" s="16" t="s">
        <v>8774</v>
      </c>
      <c r="AD158" s="30">
        <v>6.9599999999999995E-2</v>
      </c>
      <c r="AE158" s="16"/>
      <c r="AF158" s="16" t="s">
        <v>9126</v>
      </c>
      <c r="AG158" s="17"/>
      <c r="AH158" s="125"/>
      <c r="AI158" s="16"/>
      <c r="AJ158" s="16"/>
      <c r="AK158" s="16"/>
      <c r="AL158" s="16"/>
      <c r="AM158" s="16"/>
      <c r="AN158" s="16"/>
    </row>
    <row r="159" spans="1:40" s="149" customFormat="1" ht="15" hidden="1" customHeight="1">
      <c r="A159" s="59">
        <v>158</v>
      </c>
      <c r="B159" s="141"/>
      <c r="C159" s="141">
        <v>79048863</v>
      </c>
      <c r="D159" s="153" t="s">
        <v>3262</v>
      </c>
      <c r="E159" s="142">
        <v>4071</v>
      </c>
      <c r="F159" s="142">
        <v>16</v>
      </c>
      <c r="G159" s="142" t="s">
        <v>1629</v>
      </c>
      <c r="H159" s="142" t="s">
        <v>1567</v>
      </c>
      <c r="I159" s="142"/>
      <c r="J159" s="142">
        <v>3000</v>
      </c>
      <c r="K159" s="142" t="s">
        <v>170</v>
      </c>
      <c r="L159" s="143" t="s">
        <v>9127</v>
      </c>
      <c r="M159" s="143" t="s">
        <v>9127</v>
      </c>
      <c r="N159" s="142" t="s">
        <v>76</v>
      </c>
      <c r="O159" s="142" t="s">
        <v>8671</v>
      </c>
      <c r="P159" s="142"/>
      <c r="Q159" s="151">
        <v>1253616</v>
      </c>
      <c r="R159" s="151">
        <v>336278</v>
      </c>
      <c r="S159" s="151">
        <v>1589894</v>
      </c>
      <c r="T159" s="145">
        <v>38355</v>
      </c>
      <c r="U159" s="145">
        <v>40909</v>
      </c>
      <c r="V159" s="145"/>
      <c r="W159" s="142" t="s">
        <v>8767</v>
      </c>
      <c r="X159" s="146">
        <f t="shared" ca="1" si="2"/>
        <v>13.25</v>
      </c>
      <c r="Y159" s="145">
        <v>42330</v>
      </c>
      <c r="Z159" s="145"/>
      <c r="AA159" s="142" t="s">
        <v>8855</v>
      </c>
      <c r="AB159" s="142" t="s">
        <v>8773</v>
      </c>
      <c r="AC159" s="142" t="s">
        <v>8774</v>
      </c>
      <c r="AD159" s="147">
        <v>6.9599999999999995E-2</v>
      </c>
      <c r="AE159" s="142"/>
      <c r="AF159" s="140" t="s">
        <v>3264</v>
      </c>
      <c r="AG159" s="140" t="s">
        <v>8794</v>
      </c>
      <c r="AH159" s="148" t="s">
        <v>9056</v>
      </c>
      <c r="AI159" s="142"/>
      <c r="AJ159" s="142"/>
      <c r="AK159" s="142"/>
      <c r="AL159" s="142"/>
      <c r="AM159" s="142"/>
      <c r="AN159" s="142"/>
    </row>
    <row r="160" spans="1:40" ht="15" hidden="1" customHeight="1">
      <c r="A160" s="59">
        <v>159</v>
      </c>
      <c r="B160" s="59"/>
      <c r="C160" s="59">
        <v>79642738</v>
      </c>
      <c r="D160" s="17" t="s">
        <v>9128</v>
      </c>
      <c r="E160" s="16">
        <v>4071</v>
      </c>
      <c r="F160" s="16">
        <v>16</v>
      </c>
      <c r="G160" s="16" t="s">
        <v>1629</v>
      </c>
      <c r="H160" s="16" t="s">
        <v>1567</v>
      </c>
      <c r="I160" s="16"/>
      <c r="J160" s="16">
        <v>3000</v>
      </c>
      <c r="K160" s="16" t="s">
        <v>170</v>
      </c>
      <c r="L160" s="22" t="s">
        <v>9127</v>
      </c>
      <c r="M160" s="22" t="s">
        <v>9127</v>
      </c>
      <c r="N160" s="16" t="s">
        <v>76</v>
      </c>
      <c r="O160" s="16" t="s">
        <v>8671</v>
      </c>
      <c r="P160" s="16"/>
      <c r="Q160" s="150">
        <v>1253616</v>
      </c>
      <c r="R160" s="150">
        <v>336278</v>
      </c>
      <c r="S160" s="150">
        <v>1589894</v>
      </c>
      <c r="T160" s="19">
        <v>38355</v>
      </c>
      <c r="U160" s="19">
        <v>40909</v>
      </c>
      <c r="V160" s="19"/>
      <c r="W160" s="16" t="s">
        <v>8767</v>
      </c>
      <c r="X160" s="28">
        <f t="shared" ca="1" si="2"/>
        <v>13.25</v>
      </c>
      <c r="Y160" s="19">
        <v>42335</v>
      </c>
      <c r="Z160" s="19"/>
      <c r="AA160" s="16" t="s">
        <v>8791</v>
      </c>
      <c r="AB160" s="16" t="s">
        <v>8773</v>
      </c>
      <c r="AC160" s="16" t="s">
        <v>8774</v>
      </c>
      <c r="AD160" s="30">
        <v>6.9599999999999995E-2</v>
      </c>
      <c r="AE160" s="16"/>
      <c r="AF160" s="17" t="s">
        <v>9129</v>
      </c>
      <c r="AG160" s="17"/>
      <c r="AH160" s="125"/>
      <c r="AI160" s="16"/>
      <c r="AJ160" s="16"/>
      <c r="AK160" s="16"/>
      <c r="AL160" s="16"/>
      <c r="AM160" s="16"/>
      <c r="AN160" s="16"/>
    </row>
    <row r="161" spans="1:40" s="149" customFormat="1" ht="15" hidden="1" customHeight="1">
      <c r="A161" s="59">
        <v>160</v>
      </c>
      <c r="B161" s="141"/>
      <c r="C161" s="141">
        <v>52518810</v>
      </c>
      <c r="D161" s="140" t="s">
        <v>9130</v>
      </c>
      <c r="E161" s="142">
        <v>4071</v>
      </c>
      <c r="F161" s="142">
        <v>16</v>
      </c>
      <c r="G161" s="142" t="s">
        <v>1629</v>
      </c>
      <c r="H161" s="142" t="s">
        <v>1567</v>
      </c>
      <c r="I161" s="142"/>
      <c r="J161" s="142">
        <v>3000</v>
      </c>
      <c r="K161" s="142" t="s">
        <v>170</v>
      </c>
      <c r="L161" s="143" t="s">
        <v>9127</v>
      </c>
      <c r="M161" s="143" t="s">
        <v>9127</v>
      </c>
      <c r="N161" s="142" t="s">
        <v>76</v>
      </c>
      <c r="O161" s="142" t="s">
        <v>8671</v>
      </c>
      <c r="P161" s="142"/>
      <c r="Q161" s="151">
        <v>1253616</v>
      </c>
      <c r="R161" s="151">
        <v>336278</v>
      </c>
      <c r="S161" s="151">
        <v>1589894</v>
      </c>
      <c r="T161" s="145">
        <v>38419</v>
      </c>
      <c r="U161" s="145">
        <v>40909</v>
      </c>
      <c r="V161" s="145"/>
      <c r="W161" s="142" t="s">
        <v>8767</v>
      </c>
      <c r="X161" s="146">
        <f t="shared" ca="1" si="2"/>
        <v>13.25</v>
      </c>
      <c r="Y161" s="145">
        <v>42346</v>
      </c>
      <c r="Z161" s="145"/>
      <c r="AA161" s="142" t="s">
        <v>9131</v>
      </c>
      <c r="AB161" s="142" t="s">
        <v>8773</v>
      </c>
      <c r="AC161" s="142" t="s">
        <v>8774</v>
      </c>
      <c r="AD161" s="147">
        <v>6.9599999999999995E-2</v>
      </c>
      <c r="AE161" s="142"/>
      <c r="AF161" s="140" t="s">
        <v>321</v>
      </c>
      <c r="AG161" s="140" t="s">
        <v>8794</v>
      </c>
      <c r="AH161" s="148" t="s">
        <v>9056</v>
      </c>
      <c r="AI161" s="142"/>
      <c r="AJ161" s="142"/>
      <c r="AK161" s="142"/>
      <c r="AL161" s="142"/>
      <c r="AM161" s="142"/>
      <c r="AN161" s="142"/>
    </row>
    <row r="162" spans="1:40" ht="15" hidden="1" customHeight="1">
      <c r="A162" s="59">
        <v>161</v>
      </c>
      <c r="B162" s="59"/>
      <c r="C162" s="59">
        <v>4263157</v>
      </c>
      <c r="D162" s="17" t="s">
        <v>9132</v>
      </c>
      <c r="E162" s="16">
        <v>4103</v>
      </c>
      <c r="F162" s="16">
        <v>16</v>
      </c>
      <c r="G162" s="16" t="s">
        <v>2683</v>
      </c>
      <c r="H162" s="16" t="s">
        <v>2606</v>
      </c>
      <c r="I162" s="16"/>
      <c r="J162" s="16">
        <v>3000</v>
      </c>
      <c r="K162" s="16" t="s">
        <v>170</v>
      </c>
      <c r="L162" s="22" t="s">
        <v>9127</v>
      </c>
      <c r="M162" s="22" t="s">
        <v>9127</v>
      </c>
      <c r="N162" s="16" t="s">
        <v>76</v>
      </c>
      <c r="O162" s="16" t="s">
        <v>8671</v>
      </c>
      <c r="P162" s="16"/>
      <c r="Q162" s="150">
        <v>1253616</v>
      </c>
      <c r="R162" s="150">
        <v>397426</v>
      </c>
      <c r="S162" s="150">
        <v>1651042</v>
      </c>
      <c r="T162" s="19">
        <v>34122</v>
      </c>
      <c r="U162" s="19">
        <v>40909</v>
      </c>
      <c r="V162" s="19"/>
      <c r="W162" s="16" t="s">
        <v>249</v>
      </c>
      <c r="X162" s="28">
        <f t="shared" ca="1" si="2"/>
        <v>13.25</v>
      </c>
      <c r="Y162" s="19">
        <v>42347</v>
      </c>
      <c r="Z162" s="19"/>
      <c r="AA162" s="16" t="s">
        <v>9133</v>
      </c>
      <c r="AB162" s="16" t="s">
        <v>121</v>
      </c>
      <c r="AC162" s="16" t="s">
        <v>8774</v>
      </c>
      <c r="AD162" s="30">
        <v>5.2199999999999998E-3</v>
      </c>
      <c r="AE162" s="16"/>
      <c r="AF162" s="17" t="s">
        <v>9134</v>
      </c>
      <c r="AG162" s="17"/>
      <c r="AH162" s="125"/>
      <c r="AI162" s="16"/>
      <c r="AJ162" s="16"/>
      <c r="AK162" s="16"/>
      <c r="AL162" s="16"/>
      <c r="AM162" s="16"/>
      <c r="AN162" s="16"/>
    </row>
    <row r="163" spans="1:40" ht="15" hidden="1" customHeight="1">
      <c r="A163" s="59">
        <v>162</v>
      </c>
      <c r="B163" s="59"/>
      <c r="C163" s="59">
        <v>79472032</v>
      </c>
      <c r="D163" s="17" t="s">
        <v>9135</v>
      </c>
      <c r="E163" s="35" t="s">
        <v>3337</v>
      </c>
      <c r="F163" s="16">
        <v>23</v>
      </c>
      <c r="G163" s="16" t="s">
        <v>3338</v>
      </c>
      <c r="H163" s="16" t="s">
        <v>3339</v>
      </c>
      <c r="I163" s="16" t="s">
        <v>72</v>
      </c>
      <c r="J163" s="16">
        <v>4000</v>
      </c>
      <c r="K163" s="16" t="s">
        <v>259</v>
      </c>
      <c r="L163" s="22" t="s">
        <v>909</v>
      </c>
      <c r="M163" s="22" t="s">
        <v>909</v>
      </c>
      <c r="N163" s="16" t="s">
        <v>76</v>
      </c>
      <c r="O163" s="16" t="s">
        <v>8671</v>
      </c>
      <c r="P163" s="16"/>
      <c r="Q163" s="150">
        <v>8021350</v>
      </c>
      <c r="R163" s="150">
        <v>0</v>
      </c>
      <c r="S163" s="150">
        <v>8021350</v>
      </c>
      <c r="T163" s="19"/>
      <c r="U163" s="19">
        <v>42041</v>
      </c>
      <c r="V163" s="19"/>
      <c r="W163" s="16" t="s">
        <v>71</v>
      </c>
      <c r="X163" s="28">
        <f t="shared" ca="1" si="2"/>
        <v>10.083333333333334</v>
      </c>
      <c r="Y163" s="19">
        <v>42375</v>
      </c>
      <c r="Z163" s="19"/>
      <c r="AA163" s="16" t="s">
        <v>8819</v>
      </c>
      <c r="AB163" s="16" t="s">
        <v>8773</v>
      </c>
      <c r="AC163" s="16" t="s">
        <v>8774</v>
      </c>
      <c r="AD163" s="30">
        <v>6.9599999999999995E-2</v>
      </c>
      <c r="AE163" s="16"/>
      <c r="AF163" s="17" t="s">
        <v>9136</v>
      </c>
      <c r="AG163" s="16"/>
      <c r="AH163" s="15"/>
      <c r="AI163" s="16"/>
      <c r="AJ163" s="16"/>
      <c r="AK163" s="16"/>
      <c r="AL163" s="16"/>
      <c r="AM163" s="16"/>
      <c r="AN163" s="16"/>
    </row>
    <row r="164" spans="1:40" ht="15" hidden="1" customHeight="1">
      <c r="A164" s="59">
        <v>163</v>
      </c>
      <c r="B164" s="59"/>
      <c r="C164" s="59">
        <v>79693505</v>
      </c>
      <c r="D164" s="17" t="s">
        <v>9137</v>
      </c>
      <c r="E164" s="16">
        <v>2028</v>
      </c>
      <c r="F164" s="16">
        <v>18</v>
      </c>
      <c r="G164" s="16" t="s">
        <v>358</v>
      </c>
      <c r="H164" s="16" t="s">
        <v>284</v>
      </c>
      <c r="I164" s="16" t="s">
        <v>142</v>
      </c>
      <c r="J164" s="16">
        <v>4000</v>
      </c>
      <c r="K164" s="16" t="s">
        <v>259</v>
      </c>
      <c r="L164" s="22" t="s">
        <v>8906</v>
      </c>
      <c r="M164" s="22" t="s">
        <v>8906</v>
      </c>
      <c r="N164" s="16" t="s">
        <v>76</v>
      </c>
      <c r="O164" s="16" t="s">
        <v>8671</v>
      </c>
      <c r="P164" s="16"/>
      <c r="Q164" s="150">
        <v>4016626</v>
      </c>
      <c r="R164" s="150">
        <v>0</v>
      </c>
      <c r="S164" s="150">
        <v>4016626</v>
      </c>
      <c r="T164" s="19"/>
      <c r="U164" s="19">
        <v>40878</v>
      </c>
      <c r="V164" s="19"/>
      <c r="W164" s="16" t="s">
        <v>8767</v>
      </c>
      <c r="X164" s="28">
        <f t="shared" ca="1" si="2"/>
        <v>13.333333333333334</v>
      </c>
      <c r="Y164" s="19">
        <v>42399</v>
      </c>
      <c r="Z164" s="19"/>
      <c r="AA164" s="16" t="s">
        <v>8791</v>
      </c>
      <c r="AB164" s="16" t="s">
        <v>8773</v>
      </c>
      <c r="AC164" s="16" t="s">
        <v>8774</v>
      </c>
      <c r="AD164" s="30">
        <v>5.2199999999999998E-3</v>
      </c>
      <c r="AE164" s="16"/>
      <c r="AF164" s="17" t="s">
        <v>4175</v>
      </c>
      <c r="AG164" s="17"/>
      <c r="AH164" s="125"/>
      <c r="AI164" s="16"/>
      <c r="AJ164" s="16"/>
      <c r="AK164" s="16"/>
      <c r="AL164" s="16"/>
      <c r="AM164" s="16"/>
      <c r="AN164" s="16"/>
    </row>
    <row r="165" spans="1:40" ht="15" hidden="1" customHeight="1">
      <c r="A165" s="59">
        <v>164</v>
      </c>
      <c r="B165" s="59"/>
      <c r="C165" s="59">
        <v>11409773</v>
      </c>
      <c r="D165" s="17" t="s">
        <v>9138</v>
      </c>
      <c r="E165" s="16">
        <v>3137</v>
      </c>
      <c r="F165" s="16">
        <v>13</v>
      </c>
      <c r="G165" s="16" t="s">
        <v>525</v>
      </c>
      <c r="H165" s="16" t="s">
        <v>456</v>
      </c>
      <c r="I165" s="16"/>
      <c r="J165" s="16">
        <v>2000</v>
      </c>
      <c r="K165" s="16" t="s">
        <v>181</v>
      </c>
      <c r="L165" s="22" t="s">
        <v>8951</v>
      </c>
      <c r="M165" s="22" t="s">
        <v>8951</v>
      </c>
      <c r="N165" s="16" t="s">
        <v>76</v>
      </c>
      <c r="O165" s="16" t="s">
        <v>8671</v>
      </c>
      <c r="P165" s="16"/>
      <c r="Q165" s="150">
        <v>1563931</v>
      </c>
      <c r="R165" s="150">
        <v>445668</v>
      </c>
      <c r="S165" s="150">
        <v>2009599</v>
      </c>
      <c r="T165" s="19">
        <v>33637</v>
      </c>
      <c r="U165" s="19">
        <v>40909</v>
      </c>
      <c r="V165" s="19"/>
      <c r="W165" s="16" t="s">
        <v>249</v>
      </c>
      <c r="X165" s="28">
        <f t="shared" ca="1" si="2"/>
        <v>13.25</v>
      </c>
      <c r="Y165" s="19">
        <v>42400</v>
      </c>
      <c r="Z165" s="19"/>
      <c r="AA165" s="16" t="s">
        <v>8791</v>
      </c>
      <c r="AB165" s="16" t="s">
        <v>8792</v>
      </c>
      <c r="AC165" s="16" t="s">
        <v>8774</v>
      </c>
      <c r="AD165" s="30">
        <v>5.2199999999999998E-3</v>
      </c>
      <c r="AE165" s="16"/>
      <c r="AF165" s="16" t="s">
        <v>9139</v>
      </c>
      <c r="AG165" s="17" t="s">
        <v>8794</v>
      </c>
      <c r="AH165" s="125" t="s">
        <v>8795</v>
      </c>
      <c r="AI165" s="16"/>
      <c r="AJ165" s="16"/>
      <c r="AK165" s="16"/>
      <c r="AL165" s="16"/>
      <c r="AM165" s="16"/>
      <c r="AN165" s="16"/>
    </row>
    <row r="166" spans="1:40" s="137" customFormat="1" ht="15" hidden="1" customHeight="1">
      <c r="A166" s="59">
        <v>165</v>
      </c>
      <c r="B166" s="127"/>
      <c r="C166" s="127">
        <v>79777740</v>
      </c>
      <c r="D166" s="129" t="s">
        <v>8790</v>
      </c>
      <c r="E166" s="129">
        <v>2044</v>
      </c>
      <c r="F166" s="129">
        <v>11</v>
      </c>
      <c r="G166" s="129" t="s">
        <v>139</v>
      </c>
      <c r="H166" s="129" t="s">
        <v>140</v>
      </c>
      <c r="I166" s="129"/>
      <c r="J166" s="129">
        <v>2000</v>
      </c>
      <c r="K166" s="129" t="s">
        <v>181</v>
      </c>
      <c r="L166" s="131" t="s">
        <v>8951</v>
      </c>
      <c r="M166" s="131" t="s">
        <v>8951</v>
      </c>
      <c r="N166" s="129" t="s">
        <v>76</v>
      </c>
      <c r="O166" s="129" t="s">
        <v>8671</v>
      </c>
      <c r="P166" s="129"/>
      <c r="Q166" s="154">
        <v>2418255</v>
      </c>
      <c r="R166" s="154">
        <v>0</v>
      </c>
      <c r="S166" s="154">
        <v>2418255</v>
      </c>
      <c r="T166" s="133"/>
      <c r="U166" s="133">
        <v>41662</v>
      </c>
      <c r="V166" s="133"/>
      <c r="W166" s="129" t="s">
        <v>8767</v>
      </c>
      <c r="X166" s="134">
        <f t="shared" ca="1" si="2"/>
        <v>11.166666666666666</v>
      </c>
      <c r="Y166" s="133">
        <v>42400</v>
      </c>
      <c r="Z166" s="133"/>
      <c r="AA166" s="129" t="s">
        <v>8819</v>
      </c>
      <c r="AB166" s="129" t="s">
        <v>8773</v>
      </c>
      <c r="AC166" s="129" t="s">
        <v>8774</v>
      </c>
      <c r="AD166" s="135">
        <v>5.2199999999999998E-3</v>
      </c>
      <c r="AE166" s="129"/>
      <c r="AF166" s="128" t="s">
        <v>8793</v>
      </c>
      <c r="AG166" s="128" t="s">
        <v>8794</v>
      </c>
      <c r="AH166" s="136" t="s">
        <v>8795</v>
      </c>
      <c r="AI166" s="129"/>
      <c r="AJ166" s="129"/>
      <c r="AK166" s="129"/>
      <c r="AL166" s="129"/>
      <c r="AM166" s="129"/>
      <c r="AN166" s="129"/>
    </row>
    <row r="167" spans="1:40" ht="15" hidden="1" customHeight="1">
      <c r="A167" s="59">
        <v>166</v>
      </c>
      <c r="B167" s="59"/>
      <c r="C167" s="59">
        <v>52995863</v>
      </c>
      <c r="D167" s="17" t="s">
        <v>9140</v>
      </c>
      <c r="E167" s="16">
        <v>2044</v>
      </c>
      <c r="F167" s="16">
        <v>11</v>
      </c>
      <c r="G167" s="16" t="s">
        <v>139</v>
      </c>
      <c r="H167" s="16" t="s">
        <v>140</v>
      </c>
      <c r="I167" s="16"/>
      <c r="J167" s="16">
        <v>1300</v>
      </c>
      <c r="K167" s="16" t="s">
        <v>311</v>
      </c>
      <c r="L167" s="22" t="s">
        <v>9055</v>
      </c>
      <c r="M167" s="22" t="s">
        <v>9055</v>
      </c>
      <c r="N167" s="16" t="s">
        <v>76</v>
      </c>
      <c r="O167" s="16" t="s">
        <v>8671</v>
      </c>
      <c r="P167" s="16"/>
      <c r="Q167" s="150">
        <v>2418255</v>
      </c>
      <c r="R167" s="150">
        <v>0</v>
      </c>
      <c r="S167" s="150">
        <v>2418255</v>
      </c>
      <c r="T167" s="19"/>
      <c r="U167" s="19">
        <v>42132</v>
      </c>
      <c r="V167" s="19"/>
      <c r="W167" s="16" t="s">
        <v>8767</v>
      </c>
      <c r="X167" s="28">
        <f t="shared" ca="1" si="2"/>
        <v>9.8333333333333339</v>
      </c>
      <c r="Y167" s="19">
        <v>42407</v>
      </c>
      <c r="Z167" s="19"/>
      <c r="AA167" s="16" t="s">
        <v>8772</v>
      </c>
      <c r="AB167" s="16" t="s">
        <v>8773</v>
      </c>
      <c r="AC167" s="16" t="s">
        <v>8774</v>
      </c>
      <c r="AD167" s="30">
        <v>6.9599999999999995E-2</v>
      </c>
      <c r="AE167" s="16"/>
      <c r="AF167" s="17" t="s">
        <v>9141</v>
      </c>
      <c r="AG167" s="17"/>
      <c r="AH167" s="125"/>
      <c r="AI167" s="16"/>
      <c r="AJ167" s="16"/>
      <c r="AK167" s="16"/>
      <c r="AL167" s="16"/>
      <c r="AM167" s="16"/>
      <c r="AN167" s="16"/>
    </row>
    <row r="168" spans="1:40" ht="15" hidden="1" customHeight="1">
      <c r="A168" s="59">
        <v>167</v>
      </c>
      <c r="B168" s="59"/>
      <c r="C168" s="59">
        <v>72193777</v>
      </c>
      <c r="D168" s="17" t="s">
        <v>9142</v>
      </c>
      <c r="E168" s="16">
        <v>2028</v>
      </c>
      <c r="F168" s="16">
        <v>18</v>
      </c>
      <c r="G168" s="16" t="s">
        <v>358</v>
      </c>
      <c r="H168" s="16" t="s">
        <v>284</v>
      </c>
      <c r="I168" s="16"/>
      <c r="J168" s="16">
        <v>3000</v>
      </c>
      <c r="K168" s="16" t="s">
        <v>170</v>
      </c>
      <c r="L168" s="22" t="s">
        <v>377</v>
      </c>
      <c r="M168" s="22" t="s">
        <v>377</v>
      </c>
      <c r="N168" s="16" t="s">
        <v>9058</v>
      </c>
      <c r="O168" s="16" t="s">
        <v>581</v>
      </c>
      <c r="P168" s="16"/>
      <c r="Q168" s="150">
        <v>4328718</v>
      </c>
      <c r="R168" s="150">
        <v>0</v>
      </c>
      <c r="S168" s="150">
        <v>4328718</v>
      </c>
      <c r="T168" s="19"/>
      <c r="U168" s="19">
        <v>41001</v>
      </c>
      <c r="V168" s="19"/>
      <c r="W168" s="16" t="s">
        <v>8767</v>
      </c>
      <c r="X168" s="28">
        <f t="shared" ca="1" si="2"/>
        <v>13</v>
      </c>
      <c r="Y168" s="19">
        <v>42428</v>
      </c>
      <c r="Z168" s="19"/>
      <c r="AA168" s="16" t="s">
        <v>8791</v>
      </c>
      <c r="AB168" s="16" t="s">
        <v>8803</v>
      </c>
      <c r="AC168" s="16" t="s">
        <v>8774</v>
      </c>
      <c r="AD168" s="30">
        <v>5.2199999999999998E-3</v>
      </c>
      <c r="AE168" s="16"/>
      <c r="AF168" s="17" t="s">
        <v>9143</v>
      </c>
      <c r="AG168" s="17"/>
      <c r="AH168" s="125"/>
      <c r="AI168" s="16"/>
      <c r="AJ168" s="16"/>
      <c r="AK168" s="16"/>
      <c r="AL168" s="16"/>
      <c r="AM168" s="16"/>
      <c r="AN168" s="16"/>
    </row>
    <row r="169" spans="1:40" ht="15" hidden="1" customHeight="1">
      <c r="A169" s="59">
        <v>168</v>
      </c>
      <c r="B169" s="59"/>
      <c r="C169" s="59">
        <v>52529703</v>
      </c>
      <c r="D169" s="17" t="s">
        <v>9125</v>
      </c>
      <c r="E169" s="16">
        <v>3124</v>
      </c>
      <c r="F169" s="16">
        <v>13</v>
      </c>
      <c r="G169" s="16" t="s">
        <v>237</v>
      </c>
      <c r="H169" s="16" t="s">
        <v>116</v>
      </c>
      <c r="I169" s="16"/>
      <c r="J169" s="16">
        <v>1300</v>
      </c>
      <c r="K169" s="16" t="s">
        <v>311</v>
      </c>
      <c r="L169" s="22" t="s">
        <v>9144</v>
      </c>
      <c r="M169" s="22" t="s">
        <v>9144</v>
      </c>
      <c r="N169" s="16" t="s">
        <v>76</v>
      </c>
      <c r="O169" s="16" t="s">
        <v>8671</v>
      </c>
      <c r="P169" s="16"/>
      <c r="Q169" s="150">
        <v>1685449</v>
      </c>
      <c r="R169" s="150">
        <v>0</v>
      </c>
      <c r="S169" s="150">
        <v>1685449</v>
      </c>
      <c r="T169" s="19"/>
      <c r="U169" s="19">
        <v>42304</v>
      </c>
      <c r="V169" s="19"/>
      <c r="W169" s="16" t="s">
        <v>8767</v>
      </c>
      <c r="X169" s="28">
        <f t="shared" ca="1" si="2"/>
        <v>9.4166666666666661</v>
      </c>
      <c r="Y169" s="19">
        <v>42429</v>
      </c>
      <c r="Z169" s="19"/>
      <c r="AA169" s="16" t="s">
        <v>8819</v>
      </c>
      <c r="AB169" s="16" t="s">
        <v>8826</v>
      </c>
      <c r="AC169" s="16" t="s">
        <v>9033</v>
      </c>
      <c r="AD169" s="30">
        <v>5.2199999999999998E-3</v>
      </c>
      <c r="AE169" s="16"/>
      <c r="AF169" s="17" t="s">
        <v>9126</v>
      </c>
      <c r="AG169" s="17"/>
      <c r="AH169" s="125"/>
      <c r="AI169" s="16"/>
      <c r="AJ169" s="16"/>
      <c r="AK169" s="16"/>
      <c r="AL169" s="16"/>
      <c r="AM169" s="16"/>
      <c r="AN169" s="16"/>
    </row>
    <row r="170" spans="1:40" ht="15" hidden="1" customHeight="1">
      <c r="A170" s="59">
        <v>169</v>
      </c>
      <c r="B170" s="59"/>
      <c r="C170" s="59">
        <v>32773931</v>
      </c>
      <c r="D170" s="17" t="s">
        <v>9145</v>
      </c>
      <c r="E170" s="16">
        <v>2044</v>
      </c>
      <c r="F170" s="16">
        <v>11</v>
      </c>
      <c r="G170" s="16" t="s">
        <v>139</v>
      </c>
      <c r="H170" s="16" t="s">
        <v>140</v>
      </c>
      <c r="I170" s="16"/>
      <c r="J170" s="16">
        <v>3000</v>
      </c>
      <c r="K170" s="16" t="s">
        <v>170</v>
      </c>
      <c r="L170" s="22" t="s">
        <v>9146</v>
      </c>
      <c r="M170" s="22" t="s">
        <v>9146</v>
      </c>
      <c r="N170" s="16" t="s">
        <v>9058</v>
      </c>
      <c r="O170" s="16" t="s">
        <v>581</v>
      </c>
      <c r="P170" s="16"/>
      <c r="Q170" s="150">
        <v>2606154</v>
      </c>
      <c r="R170" s="150">
        <v>0</v>
      </c>
      <c r="S170" s="150">
        <v>2606154</v>
      </c>
      <c r="T170" s="19"/>
      <c r="U170" s="19">
        <v>42387</v>
      </c>
      <c r="V170" s="19"/>
      <c r="W170" s="16" t="s">
        <v>8767</v>
      </c>
      <c r="X170" s="28">
        <f t="shared" ca="1" si="2"/>
        <v>9.1666666666666661</v>
      </c>
      <c r="Y170" s="19">
        <v>42431</v>
      </c>
      <c r="Z170" s="19"/>
      <c r="AA170" s="16" t="s">
        <v>8791</v>
      </c>
      <c r="AB170" s="16" t="s">
        <v>8773</v>
      </c>
      <c r="AC170" s="16" t="s">
        <v>8774</v>
      </c>
      <c r="AD170" s="30">
        <v>6.9599999999999995E-2</v>
      </c>
      <c r="AE170" s="16"/>
      <c r="AF170" s="17" t="s">
        <v>9147</v>
      </c>
      <c r="AG170" s="17"/>
      <c r="AH170" s="125"/>
      <c r="AI170" s="16"/>
      <c r="AJ170" s="16"/>
      <c r="AK170" s="16"/>
      <c r="AL170" s="16"/>
      <c r="AM170" s="16"/>
      <c r="AN170" s="16"/>
    </row>
    <row r="171" spans="1:40" ht="15" hidden="1" customHeight="1">
      <c r="A171" s="59">
        <v>170</v>
      </c>
      <c r="B171" s="59"/>
      <c r="C171" s="59">
        <v>1023904650</v>
      </c>
      <c r="D171" s="17" t="s">
        <v>9148</v>
      </c>
      <c r="E171" s="16">
        <v>4044</v>
      </c>
      <c r="F171" s="16">
        <v>11</v>
      </c>
      <c r="G171" s="16" t="s">
        <v>916</v>
      </c>
      <c r="H171" s="16" t="s">
        <v>917</v>
      </c>
      <c r="I171" s="16"/>
      <c r="J171" s="16">
        <v>3000</v>
      </c>
      <c r="K171" s="16" t="s">
        <v>170</v>
      </c>
      <c r="L171" s="22" t="s">
        <v>656</v>
      </c>
      <c r="M171" s="22" t="s">
        <v>656</v>
      </c>
      <c r="N171" s="16" t="s">
        <v>76</v>
      </c>
      <c r="O171" s="16" t="s">
        <v>8671</v>
      </c>
      <c r="P171" s="16"/>
      <c r="Q171" s="150">
        <v>1107515</v>
      </c>
      <c r="R171" s="150">
        <v>0</v>
      </c>
      <c r="S171" s="150">
        <v>1107515</v>
      </c>
      <c r="T171" s="19"/>
      <c r="U171" s="19">
        <v>41046</v>
      </c>
      <c r="V171" s="19"/>
      <c r="W171" s="16" t="s">
        <v>8767</v>
      </c>
      <c r="X171" s="28">
        <f t="shared" ca="1" si="2"/>
        <v>12.833333333333334</v>
      </c>
      <c r="Y171" s="19">
        <v>42437</v>
      </c>
      <c r="Z171" s="19"/>
      <c r="AA171" s="16" t="s">
        <v>8791</v>
      </c>
      <c r="AB171" s="16" t="s">
        <v>8773</v>
      </c>
      <c r="AC171" s="16" t="s">
        <v>8774</v>
      </c>
      <c r="AD171" s="30">
        <v>6.9599999999999995E-2</v>
      </c>
      <c r="AE171" s="16"/>
      <c r="AF171" s="17" t="s">
        <v>9149</v>
      </c>
      <c r="AG171" s="17"/>
      <c r="AH171" s="125"/>
      <c r="AI171" s="16"/>
      <c r="AJ171" s="16"/>
      <c r="AK171" s="16"/>
      <c r="AL171" s="16"/>
      <c r="AM171" s="16"/>
      <c r="AN171" s="16"/>
    </row>
    <row r="172" spans="1:40" ht="15" hidden="1" customHeight="1">
      <c r="A172" s="59">
        <v>171</v>
      </c>
      <c r="B172" s="59"/>
      <c r="C172" s="59">
        <v>79204548</v>
      </c>
      <c r="D172" s="17" t="s">
        <v>9150</v>
      </c>
      <c r="E172" s="16">
        <v>3137</v>
      </c>
      <c r="F172" s="16">
        <v>14</v>
      </c>
      <c r="G172" s="16" t="s">
        <v>487</v>
      </c>
      <c r="H172" s="16" t="s">
        <v>456</v>
      </c>
      <c r="I172" s="16"/>
      <c r="J172" s="16">
        <v>3000</v>
      </c>
      <c r="K172" s="16" t="s">
        <v>170</v>
      </c>
      <c r="L172" s="22" t="s">
        <v>9127</v>
      </c>
      <c r="M172" s="22" t="s">
        <v>9127</v>
      </c>
      <c r="N172" s="16" t="s">
        <v>76</v>
      </c>
      <c r="O172" s="16" t="s">
        <v>8671</v>
      </c>
      <c r="P172" s="16"/>
      <c r="Q172" s="150">
        <v>1747011</v>
      </c>
      <c r="R172" s="150">
        <v>553928</v>
      </c>
      <c r="S172" s="150">
        <v>2300939</v>
      </c>
      <c r="T172" s="19">
        <v>33637</v>
      </c>
      <c r="U172" s="19">
        <v>40909</v>
      </c>
      <c r="V172" s="19"/>
      <c r="W172" s="16" t="s">
        <v>249</v>
      </c>
      <c r="X172" s="28">
        <f t="shared" ca="1" si="2"/>
        <v>13.25</v>
      </c>
      <c r="Y172" s="19">
        <v>42460</v>
      </c>
      <c r="Z172" s="19"/>
      <c r="AA172" s="16"/>
      <c r="AB172" s="16"/>
      <c r="AC172" s="16"/>
      <c r="AD172" s="30"/>
      <c r="AE172" s="16"/>
      <c r="AF172" s="17" t="s">
        <v>9151</v>
      </c>
      <c r="AG172" s="17"/>
      <c r="AH172" s="125"/>
      <c r="AI172" s="16"/>
      <c r="AJ172" s="16"/>
      <c r="AK172" s="16"/>
      <c r="AL172" s="16"/>
      <c r="AM172" s="16"/>
      <c r="AN172" s="16"/>
    </row>
    <row r="173" spans="1:40" ht="15" hidden="1" customHeight="1">
      <c r="A173" s="59">
        <v>172</v>
      </c>
      <c r="B173" s="59"/>
      <c r="C173" s="59">
        <v>74241992</v>
      </c>
      <c r="D173" s="17" t="s">
        <v>9152</v>
      </c>
      <c r="E173" s="16" t="s">
        <v>366</v>
      </c>
      <c r="F173" s="16">
        <v>21</v>
      </c>
      <c r="G173" s="16" t="s">
        <v>367</v>
      </c>
      <c r="H173" s="16" t="s">
        <v>368</v>
      </c>
      <c r="I173" s="16" t="s">
        <v>72</v>
      </c>
      <c r="J173" s="16">
        <v>2000</v>
      </c>
      <c r="K173" s="16" t="s">
        <v>181</v>
      </c>
      <c r="L173" s="22" t="s">
        <v>369</v>
      </c>
      <c r="M173" s="22" t="s">
        <v>369</v>
      </c>
      <c r="N173" s="16" t="s">
        <v>76</v>
      </c>
      <c r="O173" s="16" t="s">
        <v>8671</v>
      </c>
      <c r="P173" s="16"/>
      <c r="Q173" s="150">
        <v>7112703</v>
      </c>
      <c r="R173" s="150">
        <v>0</v>
      </c>
      <c r="S173" s="150">
        <v>7112703</v>
      </c>
      <c r="T173" s="19"/>
      <c r="U173" s="19">
        <v>41641</v>
      </c>
      <c r="V173" s="19"/>
      <c r="W173" s="16" t="s">
        <v>71</v>
      </c>
      <c r="X173" s="28">
        <f t="shared" ca="1" si="2"/>
        <v>11.25</v>
      </c>
      <c r="Y173" s="19">
        <v>42471</v>
      </c>
      <c r="Z173" s="19"/>
      <c r="AA173" s="16" t="s">
        <v>8815</v>
      </c>
      <c r="AB173" s="16" t="s">
        <v>8773</v>
      </c>
      <c r="AC173" s="16" t="s">
        <v>8774</v>
      </c>
      <c r="AD173" s="30">
        <v>6.9599999999999995E-2</v>
      </c>
      <c r="AE173" s="16"/>
      <c r="AF173" s="17" t="s">
        <v>9153</v>
      </c>
      <c r="AG173" s="17"/>
      <c r="AH173" s="125"/>
      <c r="AI173" s="16"/>
      <c r="AJ173" s="16"/>
      <c r="AK173" s="16"/>
      <c r="AL173" s="16"/>
      <c r="AM173" s="16"/>
      <c r="AN173" s="16"/>
    </row>
    <row r="174" spans="1:40" ht="15" hidden="1" customHeight="1">
      <c r="A174" s="59">
        <v>173</v>
      </c>
      <c r="B174" s="59"/>
      <c r="C174" s="59">
        <v>88240968</v>
      </c>
      <c r="D174" s="17" t="s">
        <v>9154</v>
      </c>
      <c r="E174" s="16">
        <v>3137</v>
      </c>
      <c r="F174" s="16">
        <v>10</v>
      </c>
      <c r="G174" s="16" t="s">
        <v>822</v>
      </c>
      <c r="H174" s="16" t="s">
        <v>456</v>
      </c>
      <c r="I174" s="16"/>
      <c r="J174" s="16">
        <v>3000</v>
      </c>
      <c r="K174" s="16" t="s">
        <v>170</v>
      </c>
      <c r="L174" s="22" t="s">
        <v>9127</v>
      </c>
      <c r="M174" s="22" t="s">
        <v>9127</v>
      </c>
      <c r="N174" s="16" t="s">
        <v>76</v>
      </c>
      <c r="O174" s="16" t="s">
        <v>8671</v>
      </c>
      <c r="P174" s="16"/>
      <c r="Q174" s="150">
        <v>1413774</v>
      </c>
      <c r="R174" s="150">
        <v>491382</v>
      </c>
      <c r="S174" s="150">
        <v>1905156</v>
      </c>
      <c r="T174" s="19">
        <v>38062</v>
      </c>
      <c r="U174" s="19">
        <v>40909</v>
      </c>
      <c r="V174" s="19"/>
      <c r="W174" s="16" t="s">
        <v>249</v>
      </c>
      <c r="X174" s="28">
        <f t="shared" ca="1" si="2"/>
        <v>13.25</v>
      </c>
      <c r="Y174" s="19">
        <v>42471</v>
      </c>
      <c r="Z174" s="19"/>
      <c r="AA174" s="16" t="s">
        <v>8815</v>
      </c>
      <c r="AB174" s="16" t="s">
        <v>8773</v>
      </c>
      <c r="AC174" s="16" t="s">
        <v>8774</v>
      </c>
      <c r="AD174" s="30">
        <v>5.2199999999999998E-3</v>
      </c>
      <c r="AE174" s="16"/>
      <c r="AF174" s="17" t="s">
        <v>9155</v>
      </c>
      <c r="AG174" s="17" t="s">
        <v>8794</v>
      </c>
      <c r="AH174" s="125" t="s">
        <v>9056</v>
      </c>
      <c r="AI174" s="16"/>
      <c r="AJ174" s="16"/>
      <c r="AK174" s="16"/>
      <c r="AL174" s="16"/>
      <c r="AM174" s="16"/>
      <c r="AN174" s="16"/>
    </row>
    <row r="175" spans="1:40" ht="15" hidden="1" customHeight="1">
      <c r="A175" s="59">
        <v>174</v>
      </c>
      <c r="B175" s="59"/>
      <c r="C175" s="59">
        <v>8682602</v>
      </c>
      <c r="D175" s="17" t="s">
        <v>9156</v>
      </c>
      <c r="E175" s="16">
        <v>2028</v>
      </c>
      <c r="F175" s="16">
        <v>22</v>
      </c>
      <c r="G175" s="16" t="s">
        <v>3373</v>
      </c>
      <c r="H175" s="16" t="s">
        <v>284</v>
      </c>
      <c r="I175" s="16"/>
      <c r="J175" s="16">
        <v>4000</v>
      </c>
      <c r="K175" s="16" t="s">
        <v>259</v>
      </c>
      <c r="L175" s="22" t="s">
        <v>3391</v>
      </c>
      <c r="M175" s="22" t="s">
        <v>3391</v>
      </c>
      <c r="N175" s="16" t="s">
        <v>76</v>
      </c>
      <c r="O175" s="16" t="s">
        <v>8671</v>
      </c>
      <c r="P175" s="16"/>
      <c r="Q175" s="150">
        <v>5745786</v>
      </c>
      <c r="R175" s="150">
        <v>0</v>
      </c>
      <c r="S175" s="150">
        <v>5745786</v>
      </c>
      <c r="T175" s="19"/>
      <c r="U175" s="19">
        <v>41597</v>
      </c>
      <c r="V175" s="19"/>
      <c r="W175" s="16" t="s">
        <v>8767</v>
      </c>
      <c r="X175" s="28">
        <f t="shared" ca="1" si="2"/>
        <v>11.333333333333334</v>
      </c>
      <c r="Y175" s="19">
        <v>42475</v>
      </c>
      <c r="Z175" s="19"/>
      <c r="AA175" s="16" t="s">
        <v>8819</v>
      </c>
      <c r="AB175" s="16" t="s">
        <v>8773</v>
      </c>
      <c r="AC175" s="16" t="s">
        <v>8774</v>
      </c>
      <c r="AD175" s="30">
        <v>6.9599999999999995E-2</v>
      </c>
      <c r="AE175" s="16"/>
      <c r="AF175" s="17" t="s">
        <v>9157</v>
      </c>
      <c r="AG175" s="17"/>
      <c r="AH175" s="125"/>
      <c r="AI175" s="16"/>
      <c r="AJ175" s="16"/>
      <c r="AK175" s="16"/>
      <c r="AL175" s="16"/>
      <c r="AM175" s="16"/>
      <c r="AN175" s="16"/>
    </row>
    <row r="176" spans="1:40" ht="15" hidden="1" customHeight="1">
      <c r="A176" s="59">
        <v>175</v>
      </c>
      <c r="B176" s="59"/>
      <c r="C176" s="59">
        <v>80071806</v>
      </c>
      <c r="D176" s="17" t="s">
        <v>9158</v>
      </c>
      <c r="E176" s="16">
        <v>3137</v>
      </c>
      <c r="F176" s="16">
        <v>11</v>
      </c>
      <c r="G176" s="16" t="s">
        <v>603</v>
      </c>
      <c r="H176" s="16" t="s">
        <v>456</v>
      </c>
      <c r="I176" s="16"/>
      <c r="J176" s="16">
        <v>2000</v>
      </c>
      <c r="K176" s="16" t="s">
        <v>181</v>
      </c>
      <c r="L176" s="22" t="s">
        <v>305</v>
      </c>
      <c r="M176" s="22" t="s">
        <v>305</v>
      </c>
      <c r="N176" s="16" t="s">
        <v>76</v>
      </c>
      <c r="O176" s="16" t="s">
        <v>8671</v>
      </c>
      <c r="P176" s="16"/>
      <c r="Q176" s="150">
        <v>1490437</v>
      </c>
      <c r="R176" s="150">
        <v>488146</v>
      </c>
      <c r="S176" s="150">
        <v>1978583</v>
      </c>
      <c r="T176" s="19">
        <v>37187</v>
      </c>
      <c r="U176" s="19">
        <v>40909</v>
      </c>
      <c r="V176" s="19"/>
      <c r="W176" s="16" t="s">
        <v>249</v>
      </c>
      <c r="X176" s="28">
        <f t="shared" ca="1" si="2"/>
        <v>13.25</v>
      </c>
      <c r="Y176" s="19">
        <v>42506</v>
      </c>
      <c r="Z176" s="19"/>
      <c r="AA176" s="16" t="s">
        <v>8791</v>
      </c>
      <c r="AB176" s="16" t="s">
        <v>8773</v>
      </c>
      <c r="AC176" s="16" t="s">
        <v>8774</v>
      </c>
      <c r="AD176" s="30">
        <v>6.9599999999999995E-2</v>
      </c>
      <c r="AE176" s="16"/>
      <c r="AF176" s="17" t="s">
        <v>9159</v>
      </c>
      <c r="AG176" s="17"/>
      <c r="AH176" s="125"/>
      <c r="AI176" s="16"/>
      <c r="AJ176" s="16"/>
      <c r="AK176" s="16"/>
      <c r="AL176" s="16"/>
      <c r="AM176" s="16"/>
      <c r="AN176" s="16"/>
    </row>
    <row r="177" spans="1:40" ht="15" hidden="1" customHeight="1">
      <c r="A177" s="59">
        <v>176</v>
      </c>
      <c r="B177" s="59"/>
      <c r="C177" s="59">
        <v>79131062</v>
      </c>
      <c r="D177" s="17" t="s">
        <v>9160</v>
      </c>
      <c r="E177" s="16">
        <v>3137</v>
      </c>
      <c r="F177" s="16">
        <v>14</v>
      </c>
      <c r="G177" s="16" t="s">
        <v>487</v>
      </c>
      <c r="H177" s="16" t="s">
        <v>456</v>
      </c>
      <c r="I177" s="16"/>
      <c r="J177" s="16">
        <v>3000</v>
      </c>
      <c r="K177" s="16" t="s">
        <v>170</v>
      </c>
      <c r="L177" s="22" t="s">
        <v>9127</v>
      </c>
      <c r="M177" s="22" t="s">
        <v>9127</v>
      </c>
      <c r="N177" s="16" t="s">
        <v>76</v>
      </c>
      <c r="O177" s="16" t="s">
        <v>8671</v>
      </c>
      <c r="P177" s="16"/>
      <c r="Q177" s="150">
        <v>1747011</v>
      </c>
      <c r="R177" s="150">
        <v>553928</v>
      </c>
      <c r="S177" s="150">
        <v>2300939</v>
      </c>
      <c r="T177" s="19">
        <v>34136</v>
      </c>
      <c r="U177" s="19">
        <v>40909</v>
      </c>
      <c r="V177" s="19"/>
      <c r="W177" s="16" t="s">
        <v>249</v>
      </c>
      <c r="X177" s="28">
        <f t="shared" ca="1" si="2"/>
        <v>13.25</v>
      </c>
      <c r="Y177" s="19">
        <v>42522</v>
      </c>
      <c r="Z177" s="19"/>
      <c r="AA177" s="16" t="s">
        <v>8811</v>
      </c>
      <c r="AB177" s="16" t="s">
        <v>8773</v>
      </c>
      <c r="AC177" s="16" t="s">
        <v>8774</v>
      </c>
      <c r="AD177" s="30">
        <v>5.2199999999999998E-3</v>
      </c>
      <c r="AE177" s="16"/>
      <c r="AF177" s="140" t="s">
        <v>9161</v>
      </c>
      <c r="AG177" s="17"/>
      <c r="AH177" s="125"/>
      <c r="AI177" s="16"/>
      <c r="AJ177" s="16"/>
      <c r="AK177" s="16"/>
      <c r="AL177" s="16"/>
      <c r="AM177" s="16"/>
      <c r="AN177" s="16"/>
    </row>
    <row r="178" spans="1:40" ht="15" hidden="1" customHeight="1">
      <c r="A178" s="59">
        <v>177</v>
      </c>
      <c r="B178" s="59"/>
      <c r="C178" s="59">
        <v>19245630</v>
      </c>
      <c r="D178" s="17" t="s">
        <v>9162</v>
      </c>
      <c r="E178" s="16">
        <v>4044</v>
      </c>
      <c r="F178" s="16">
        <v>11</v>
      </c>
      <c r="G178" s="16" t="s">
        <v>916</v>
      </c>
      <c r="H178" s="16" t="s">
        <v>917</v>
      </c>
      <c r="I178" s="16"/>
      <c r="J178" s="16">
        <v>4000</v>
      </c>
      <c r="K178" s="16" t="s">
        <v>259</v>
      </c>
      <c r="L178" s="22" t="s">
        <v>9163</v>
      </c>
      <c r="M178" s="22" t="s">
        <v>9163</v>
      </c>
      <c r="N178" s="16" t="s">
        <v>76</v>
      </c>
      <c r="O178" s="16" t="s">
        <v>8671</v>
      </c>
      <c r="P178" s="16"/>
      <c r="Q178" s="150">
        <v>1107515</v>
      </c>
      <c r="R178" s="150">
        <v>0</v>
      </c>
      <c r="S178" s="150">
        <v>1107515</v>
      </c>
      <c r="T178" s="19"/>
      <c r="U178" s="19">
        <v>41016</v>
      </c>
      <c r="V178" s="19"/>
      <c r="W178" s="16" t="s">
        <v>8767</v>
      </c>
      <c r="X178" s="28">
        <f t="shared" ca="1" si="2"/>
        <v>12.916666666666666</v>
      </c>
      <c r="Y178" s="19">
        <v>42523</v>
      </c>
      <c r="Z178" s="19"/>
      <c r="AA178" s="16" t="s">
        <v>8855</v>
      </c>
      <c r="AB178" s="16" t="s">
        <v>8773</v>
      </c>
      <c r="AC178" s="16" t="s">
        <v>8774</v>
      </c>
      <c r="AD178" s="30">
        <v>5.2199999999999998E-3</v>
      </c>
      <c r="AE178" s="16"/>
      <c r="AF178" s="17" t="s">
        <v>9164</v>
      </c>
      <c r="AG178" s="17"/>
      <c r="AH178" s="125"/>
      <c r="AI178" s="16"/>
      <c r="AJ178" s="16"/>
      <c r="AK178" s="16"/>
      <c r="AL178" s="16"/>
      <c r="AM178" s="16"/>
      <c r="AN178" s="16"/>
    </row>
    <row r="179" spans="1:40" ht="15" hidden="1" customHeight="1">
      <c r="A179" s="59">
        <v>178</v>
      </c>
      <c r="B179" s="59"/>
      <c r="C179" s="59">
        <v>60341376</v>
      </c>
      <c r="D179" s="17" t="s">
        <v>9114</v>
      </c>
      <c r="E179" s="16">
        <v>1045</v>
      </c>
      <c r="F179" s="16">
        <v>14</v>
      </c>
      <c r="G179" s="16" t="s">
        <v>157</v>
      </c>
      <c r="H179" s="16" t="s">
        <v>158</v>
      </c>
      <c r="I179" s="16"/>
      <c r="J179" s="16">
        <v>1100</v>
      </c>
      <c r="K179" s="16" t="s">
        <v>159</v>
      </c>
      <c r="L179" s="22" t="s">
        <v>160</v>
      </c>
      <c r="M179" s="22" t="s">
        <v>160</v>
      </c>
      <c r="N179" s="16" t="s">
        <v>76</v>
      </c>
      <c r="O179" s="16" t="s">
        <v>8671</v>
      </c>
      <c r="P179" s="16"/>
      <c r="Q179" s="150">
        <v>6968415</v>
      </c>
      <c r="R179" s="150">
        <v>0</v>
      </c>
      <c r="S179" s="150">
        <v>6968415</v>
      </c>
      <c r="T179" s="19"/>
      <c r="U179" s="19">
        <v>42243</v>
      </c>
      <c r="V179" s="19"/>
      <c r="W179" s="16" t="s">
        <v>71</v>
      </c>
      <c r="X179" s="28">
        <f t="shared" ca="1" si="2"/>
        <v>9.5833333333333339</v>
      </c>
      <c r="Y179" s="19">
        <v>42536</v>
      </c>
      <c r="Z179" s="19"/>
      <c r="AA179" s="16" t="s">
        <v>8791</v>
      </c>
      <c r="AB179" s="16" t="s">
        <v>8773</v>
      </c>
      <c r="AC179" s="16" t="s">
        <v>9069</v>
      </c>
      <c r="AD179" s="30">
        <v>6.9599999999999995E-2</v>
      </c>
      <c r="AE179" s="16"/>
      <c r="AF179" s="17" t="s">
        <v>9115</v>
      </c>
      <c r="AG179" s="17"/>
      <c r="AH179" s="125"/>
      <c r="AI179" s="16"/>
      <c r="AJ179" s="16"/>
      <c r="AK179" s="16"/>
      <c r="AL179" s="16"/>
      <c r="AM179" s="16"/>
      <c r="AN179" s="16"/>
    </row>
    <row r="180" spans="1:40" ht="15" hidden="1" customHeight="1">
      <c r="A180" s="59">
        <v>179</v>
      </c>
      <c r="B180" s="59"/>
      <c r="C180" s="59">
        <v>79599379</v>
      </c>
      <c r="D180" s="17" t="s">
        <v>9165</v>
      </c>
      <c r="E180" s="16">
        <v>3137</v>
      </c>
      <c r="F180" s="16">
        <v>15</v>
      </c>
      <c r="G180" s="16" t="s">
        <v>454</v>
      </c>
      <c r="H180" s="16" t="s">
        <v>456</v>
      </c>
      <c r="I180" s="16"/>
      <c r="J180" s="16">
        <v>2000</v>
      </c>
      <c r="K180" s="16" t="s">
        <v>181</v>
      </c>
      <c r="L180" s="22" t="s">
        <v>8951</v>
      </c>
      <c r="M180" s="22" t="s">
        <v>8951</v>
      </c>
      <c r="N180" s="16" t="s">
        <v>8847</v>
      </c>
      <c r="O180" s="16" t="s">
        <v>9072</v>
      </c>
      <c r="P180" s="16"/>
      <c r="Q180" s="150">
        <v>1825843</v>
      </c>
      <c r="R180" s="150">
        <v>628984</v>
      </c>
      <c r="S180" s="150">
        <v>2454827</v>
      </c>
      <c r="T180" s="19">
        <v>34351</v>
      </c>
      <c r="U180" s="19">
        <v>40909</v>
      </c>
      <c r="V180" s="19"/>
      <c r="W180" s="16" t="s">
        <v>249</v>
      </c>
      <c r="X180" s="28">
        <f t="shared" ca="1" si="2"/>
        <v>13.25</v>
      </c>
      <c r="Y180" s="19">
        <v>42545</v>
      </c>
      <c r="Z180" s="19"/>
      <c r="AA180" s="16" t="s">
        <v>8791</v>
      </c>
      <c r="AB180" s="16" t="s">
        <v>8773</v>
      </c>
      <c r="AC180" s="16" t="s">
        <v>8774</v>
      </c>
      <c r="AD180" s="30">
        <v>5.2199999999999998E-3</v>
      </c>
      <c r="AE180" s="16"/>
      <c r="AF180" s="17" t="s">
        <v>9166</v>
      </c>
      <c r="AG180" s="17"/>
      <c r="AH180" s="125"/>
      <c r="AI180" s="16"/>
      <c r="AJ180" s="16"/>
      <c r="AK180" s="16"/>
      <c r="AL180" s="16"/>
      <c r="AM180" s="16"/>
      <c r="AN180" s="16"/>
    </row>
    <row r="181" spans="1:40" ht="15" hidden="1" customHeight="1">
      <c r="A181" s="59">
        <v>180</v>
      </c>
      <c r="B181" s="59"/>
      <c r="C181" s="59">
        <v>30276466</v>
      </c>
      <c r="D181" s="17" t="s">
        <v>9167</v>
      </c>
      <c r="E181" s="16">
        <v>4044</v>
      </c>
      <c r="F181" s="16">
        <v>11</v>
      </c>
      <c r="G181" s="16" t="s">
        <v>916</v>
      </c>
      <c r="H181" s="16" t="s">
        <v>917</v>
      </c>
      <c r="I181" s="16" t="s">
        <v>131</v>
      </c>
      <c r="J181" s="16">
        <v>4000</v>
      </c>
      <c r="K181" s="16" t="s">
        <v>259</v>
      </c>
      <c r="L181" s="22" t="s">
        <v>909</v>
      </c>
      <c r="M181" s="22" t="s">
        <v>909</v>
      </c>
      <c r="N181" s="16" t="s">
        <v>76</v>
      </c>
      <c r="O181" s="16" t="s">
        <v>8671</v>
      </c>
      <c r="P181" s="16"/>
      <c r="Q181" s="150">
        <v>1107515</v>
      </c>
      <c r="R181" s="150">
        <v>0</v>
      </c>
      <c r="S181" s="150">
        <v>1107515</v>
      </c>
      <c r="T181" s="19"/>
      <c r="U181" s="19">
        <v>40878</v>
      </c>
      <c r="V181" s="19"/>
      <c r="W181" s="16" t="s">
        <v>8767</v>
      </c>
      <c r="X181" s="28">
        <f t="shared" ca="1" si="2"/>
        <v>13.333333333333334</v>
      </c>
      <c r="Y181" s="19">
        <v>42549</v>
      </c>
      <c r="Z181" s="19"/>
      <c r="AA181" s="16" t="s">
        <v>8791</v>
      </c>
      <c r="AB181" s="16" t="s">
        <v>8773</v>
      </c>
      <c r="AC181" s="16" t="s">
        <v>8774</v>
      </c>
      <c r="AD181" s="30">
        <v>5.2199999999999998E-3</v>
      </c>
      <c r="AE181" s="16"/>
      <c r="AF181" s="17" t="s">
        <v>9168</v>
      </c>
      <c r="AG181" s="17"/>
      <c r="AH181" s="125"/>
      <c r="AI181" s="16"/>
      <c r="AJ181" s="16"/>
      <c r="AK181" s="16"/>
      <c r="AL181" s="16"/>
      <c r="AM181" s="16"/>
      <c r="AN181" s="16"/>
    </row>
    <row r="182" spans="1:40" ht="15" hidden="1" customHeight="1">
      <c r="A182" s="59">
        <v>181</v>
      </c>
      <c r="B182" s="59"/>
      <c r="C182" s="59">
        <v>51966169</v>
      </c>
      <c r="D182" s="17" t="s">
        <v>9123</v>
      </c>
      <c r="E182" s="16">
        <v>2044</v>
      </c>
      <c r="F182" s="16">
        <v>11</v>
      </c>
      <c r="G182" s="16" t="s">
        <v>139</v>
      </c>
      <c r="H182" s="16" t="s">
        <v>140</v>
      </c>
      <c r="I182" s="16"/>
      <c r="J182" s="16">
        <v>4000</v>
      </c>
      <c r="K182" s="16" t="s">
        <v>259</v>
      </c>
      <c r="L182" s="22" t="s">
        <v>1331</v>
      </c>
      <c r="M182" s="22" t="s">
        <v>1331</v>
      </c>
      <c r="N182" s="16" t="s">
        <v>76</v>
      </c>
      <c r="O182" s="16" t="s">
        <v>8671</v>
      </c>
      <c r="P182" s="16"/>
      <c r="Q182" s="150">
        <v>2606154</v>
      </c>
      <c r="R182" s="150">
        <v>0</v>
      </c>
      <c r="S182" s="150">
        <v>2606154</v>
      </c>
      <c r="T182" s="19"/>
      <c r="U182" s="19">
        <v>42283</v>
      </c>
      <c r="V182" s="19"/>
      <c r="W182" s="16" t="s">
        <v>71</v>
      </c>
      <c r="X182" s="28">
        <f t="shared" ca="1" si="2"/>
        <v>9.4166666666666661</v>
      </c>
      <c r="Y182" s="19">
        <v>42562</v>
      </c>
      <c r="Z182" s="19"/>
      <c r="AA182" s="16" t="s">
        <v>8791</v>
      </c>
      <c r="AB182" s="16" t="s">
        <v>8773</v>
      </c>
      <c r="AC182" s="16" t="s">
        <v>8875</v>
      </c>
      <c r="AD182" s="30">
        <v>6.9599999999999995E-2</v>
      </c>
      <c r="AE182" s="16"/>
      <c r="AF182" s="17" t="s">
        <v>9124</v>
      </c>
      <c r="AG182" s="17"/>
      <c r="AH182" s="125"/>
      <c r="AI182" s="16"/>
      <c r="AJ182" s="16"/>
      <c r="AK182" s="16"/>
      <c r="AL182" s="16"/>
      <c r="AM182" s="16"/>
      <c r="AN182" s="16"/>
    </row>
    <row r="183" spans="1:40" ht="15" hidden="1" customHeight="1">
      <c r="A183" s="59">
        <v>182</v>
      </c>
      <c r="B183" s="59"/>
      <c r="C183" s="59">
        <v>79901380</v>
      </c>
      <c r="D183" s="17" t="s">
        <v>9169</v>
      </c>
      <c r="E183" s="16">
        <v>3137</v>
      </c>
      <c r="F183" s="16">
        <v>11</v>
      </c>
      <c r="G183" s="16" t="s">
        <v>603</v>
      </c>
      <c r="H183" s="16" t="s">
        <v>456</v>
      </c>
      <c r="I183" s="16"/>
      <c r="J183" s="16">
        <v>3000</v>
      </c>
      <c r="K183" s="16" t="s">
        <v>170</v>
      </c>
      <c r="L183" s="22" t="s">
        <v>519</v>
      </c>
      <c r="M183" s="22" t="s">
        <v>519</v>
      </c>
      <c r="N183" s="16" t="s">
        <v>339</v>
      </c>
      <c r="O183" s="16" t="s">
        <v>8880</v>
      </c>
      <c r="P183" s="16"/>
      <c r="Q183" s="150">
        <v>1490437</v>
      </c>
      <c r="R183" s="150">
        <v>488146</v>
      </c>
      <c r="S183" s="150">
        <v>1978583</v>
      </c>
      <c r="T183" s="19">
        <v>35575</v>
      </c>
      <c r="U183" s="19">
        <v>40909</v>
      </c>
      <c r="V183" s="19"/>
      <c r="W183" s="16" t="s">
        <v>249</v>
      </c>
      <c r="X183" s="28">
        <f t="shared" ca="1" si="2"/>
        <v>13.25</v>
      </c>
      <c r="Y183" s="19">
        <v>42568</v>
      </c>
      <c r="Z183" s="19"/>
      <c r="AA183" s="16" t="s">
        <v>8819</v>
      </c>
      <c r="AB183" s="16" t="s">
        <v>8773</v>
      </c>
      <c r="AC183" s="16" t="s">
        <v>8875</v>
      </c>
      <c r="AD183" s="30">
        <v>6.9599999999999995E-2</v>
      </c>
      <c r="AE183" s="17" t="s">
        <v>9170</v>
      </c>
      <c r="AF183" s="17" t="s">
        <v>9171</v>
      </c>
      <c r="AG183" s="17"/>
      <c r="AH183" s="125"/>
      <c r="AI183" s="16"/>
      <c r="AJ183" s="16"/>
      <c r="AK183" s="16"/>
      <c r="AL183" s="16"/>
      <c r="AM183" s="16"/>
      <c r="AN183" s="16"/>
    </row>
    <row r="184" spans="1:40" ht="15" hidden="1" customHeight="1">
      <c r="A184" s="59">
        <v>183</v>
      </c>
      <c r="B184" s="59"/>
      <c r="C184" s="59">
        <v>78695162</v>
      </c>
      <c r="D184" s="17" t="s">
        <v>9172</v>
      </c>
      <c r="E184" s="16">
        <v>4071</v>
      </c>
      <c r="F184" s="16">
        <v>16</v>
      </c>
      <c r="G184" s="16" t="s">
        <v>1629</v>
      </c>
      <c r="H184" s="16" t="s">
        <v>1567</v>
      </c>
      <c r="I184" s="16"/>
      <c r="J184" s="16">
        <v>3000</v>
      </c>
      <c r="K184" s="16" t="s">
        <v>170</v>
      </c>
      <c r="L184" s="22" t="s">
        <v>519</v>
      </c>
      <c r="M184" s="22" t="s">
        <v>519</v>
      </c>
      <c r="N184" s="16" t="s">
        <v>339</v>
      </c>
      <c r="O184" s="16" t="s">
        <v>8880</v>
      </c>
      <c r="P184" s="16"/>
      <c r="Q184" s="150">
        <v>1351022</v>
      </c>
      <c r="R184" s="150">
        <v>362407</v>
      </c>
      <c r="S184" s="150">
        <v>1713429</v>
      </c>
      <c r="T184" s="19">
        <v>36809</v>
      </c>
      <c r="U184" s="19">
        <v>40909</v>
      </c>
      <c r="V184" s="19"/>
      <c r="W184" s="16" t="s">
        <v>8767</v>
      </c>
      <c r="X184" s="28">
        <f t="shared" ca="1" si="2"/>
        <v>13.25</v>
      </c>
      <c r="Y184" s="19">
        <v>42576</v>
      </c>
      <c r="Z184" s="19"/>
      <c r="AA184" s="16" t="s">
        <v>8791</v>
      </c>
      <c r="AB184" s="16" t="s">
        <v>8773</v>
      </c>
      <c r="AC184" s="16" t="s">
        <v>8774</v>
      </c>
      <c r="AD184" s="30">
        <v>6.9599999999999995E-2</v>
      </c>
      <c r="AE184" s="16"/>
      <c r="AF184" s="17"/>
      <c r="AG184" s="17"/>
      <c r="AH184" s="125"/>
      <c r="AI184" s="16"/>
      <c r="AJ184" s="16"/>
      <c r="AK184" s="16"/>
      <c r="AL184" s="16"/>
      <c r="AM184" s="16"/>
      <c r="AN184" s="16"/>
    </row>
    <row r="185" spans="1:40" ht="15" hidden="1" customHeight="1">
      <c r="A185" s="59">
        <v>184</v>
      </c>
      <c r="B185" s="59"/>
      <c r="C185" s="59">
        <v>79465283</v>
      </c>
      <c r="D185" s="17" t="s">
        <v>9173</v>
      </c>
      <c r="E185" s="16">
        <v>4044</v>
      </c>
      <c r="F185" s="16">
        <v>15</v>
      </c>
      <c r="G185" s="16" t="s">
        <v>2975</v>
      </c>
      <c r="H185" s="16" t="s">
        <v>917</v>
      </c>
      <c r="I185" s="16"/>
      <c r="J185" s="16">
        <v>3000</v>
      </c>
      <c r="K185" s="16" t="s">
        <v>170</v>
      </c>
      <c r="L185" s="22" t="s">
        <v>723</v>
      </c>
      <c r="M185" s="22" t="s">
        <v>723</v>
      </c>
      <c r="N185" s="16" t="s">
        <v>76</v>
      </c>
      <c r="O185" s="16" t="s">
        <v>8671</v>
      </c>
      <c r="P185" s="16"/>
      <c r="Q185" s="150">
        <v>1293510</v>
      </c>
      <c r="R185" s="150">
        <v>67928</v>
      </c>
      <c r="S185" s="150">
        <v>1361438</v>
      </c>
      <c r="T185" s="19">
        <v>35842</v>
      </c>
      <c r="U185" s="19">
        <v>40909</v>
      </c>
      <c r="V185" s="19"/>
      <c r="W185" s="16" t="s">
        <v>8767</v>
      </c>
      <c r="X185" s="28">
        <f t="shared" ca="1" si="2"/>
        <v>13.25</v>
      </c>
      <c r="Y185" s="19">
        <v>42613</v>
      </c>
      <c r="Z185" s="19"/>
      <c r="AA185" s="16" t="s">
        <v>8815</v>
      </c>
      <c r="AB185" s="16" t="s">
        <v>8773</v>
      </c>
      <c r="AC185" s="16" t="s">
        <v>9045</v>
      </c>
      <c r="AD185" s="30">
        <v>6.9599999999999995E-2</v>
      </c>
      <c r="AE185" s="17" t="s">
        <v>9174</v>
      </c>
      <c r="AF185" s="17" t="s">
        <v>9175</v>
      </c>
      <c r="AG185" s="17"/>
      <c r="AH185" s="125"/>
      <c r="AI185" s="16"/>
      <c r="AJ185" s="16"/>
      <c r="AK185" s="16"/>
      <c r="AL185" s="16"/>
      <c r="AM185" s="16"/>
      <c r="AN185" s="16"/>
    </row>
    <row r="186" spans="1:40" ht="15" hidden="1" customHeight="1">
      <c r="A186" s="59">
        <v>185</v>
      </c>
      <c r="B186" s="59"/>
      <c r="C186" s="59">
        <v>13720693</v>
      </c>
      <c r="D186" s="17" t="s">
        <v>9176</v>
      </c>
      <c r="E186" s="16">
        <v>3137</v>
      </c>
      <c r="F186" s="16">
        <v>11</v>
      </c>
      <c r="G186" s="16" t="s">
        <v>603</v>
      </c>
      <c r="H186" s="16" t="s">
        <v>456</v>
      </c>
      <c r="I186" s="16"/>
      <c r="J186" s="16">
        <v>3000</v>
      </c>
      <c r="K186" s="16" t="s">
        <v>170</v>
      </c>
      <c r="L186" s="22" t="s">
        <v>231</v>
      </c>
      <c r="M186" s="22" t="s">
        <v>231</v>
      </c>
      <c r="N186" s="16" t="s">
        <v>145</v>
      </c>
      <c r="O186" s="16" t="s">
        <v>558</v>
      </c>
      <c r="P186" s="16"/>
      <c r="Q186" s="150">
        <v>1490437</v>
      </c>
      <c r="R186" s="150">
        <v>488146</v>
      </c>
      <c r="S186" s="150">
        <v>1978583</v>
      </c>
      <c r="T186" s="19">
        <v>36238</v>
      </c>
      <c r="U186" s="19">
        <v>40909</v>
      </c>
      <c r="V186" s="19"/>
      <c r="W186" s="16" t="s">
        <v>249</v>
      </c>
      <c r="X186" s="28">
        <f t="shared" ca="1" si="2"/>
        <v>13.25</v>
      </c>
      <c r="Y186" s="19">
        <v>42624</v>
      </c>
      <c r="Z186" s="19"/>
      <c r="AA186" s="16" t="s">
        <v>8791</v>
      </c>
      <c r="AB186" s="16" t="s">
        <v>8826</v>
      </c>
      <c r="AC186" s="16" t="s">
        <v>8774</v>
      </c>
      <c r="AD186" s="30">
        <v>5.2199999999999998E-3</v>
      </c>
      <c r="AE186" s="16"/>
      <c r="AF186" s="17"/>
      <c r="AG186" s="17"/>
      <c r="AH186" s="125"/>
      <c r="AI186" s="16"/>
      <c r="AJ186" s="16"/>
      <c r="AK186" s="16"/>
      <c r="AL186" s="16"/>
      <c r="AM186" s="16"/>
      <c r="AN186" s="16"/>
    </row>
    <row r="187" spans="1:40" ht="15" hidden="1" customHeight="1">
      <c r="A187" s="59">
        <v>186</v>
      </c>
      <c r="B187" s="59"/>
      <c r="C187" s="59">
        <v>37086225</v>
      </c>
      <c r="D187" s="17" t="s">
        <v>9177</v>
      </c>
      <c r="E187" s="16">
        <v>2044</v>
      </c>
      <c r="F187" s="16">
        <v>11</v>
      </c>
      <c r="G187" s="16" t="s">
        <v>139</v>
      </c>
      <c r="H187" s="16" t="s">
        <v>140</v>
      </c>
      <c r="I187" s="16"/>
      <c r="J187" s="16">
        <v>4000</v>
      </c>
      <c r="K187" s="16" t="s">
        <v>259</v>
      </c>
      <c r="L187" s="22" t="s">
        <v>9163</v>
      </c>
      <c r="M187" s="22" t="s">
        <v>9163</v>
      </c>
      <c r="N187" s="16" t="s">
        <v>76</v>
      </c>
      <c r="O187" s="16" t="s">
        <v>8671</v>
      </c>
      <c r="P187" s="16"/>
      <c r="Q187" s="150">
        <v>2606154</v>
      </c>
      <c r="R187" s="150">
        <v>0</v>
      </c>
      <c r="S187" s="150">
        <v>2606154</v>
      </c>
      <c r="T187" s="19"/>
      <c r="U187" s="19">
        <v>41663</v>
      </c>
      <c r="V187" s="19"/>
      <c r="W187" s="16" t="s">
        <v>8767</v>
      </c>
      <c r="X187" s="28">
        <f t="shared" ca="1" si="2"/>
        <v>11.166666666666666</v>
      </c>
      <c r="Y187" s="19">
        <v>42631</v>
      </c>
      <c r="Z187" s="19"/>
      <c r="AA187" s="16" t="s">
        <v>8791</v>
      </c>
      <c r="AB187" s="16" t="s">
        <v>8773</v>
      </c>
      <c r="AC187" s="16" t="s">
        <v>8774</v>
      </c>
      <c r="AD187" s="30">
        <v>6.9599999999999995E-2</v>
      </c>
      <c r="AE187" s="16"/>
      <c r="AF187" s="17" t="s">
        <v>9178</v>
      </c>
      <c r="AG187" s="17"/>
      <c r="AH187" s="125"/>
      <c r="AI187" s="16"/>
      <c r="AJ187" s="16"/>
      <c r="AK187" s="16"/>
      <c r="AL187" s="16"/>
      <c r="AM187" s="16"/>
      <c r="AN187" s="16"/>
    </row>
    <row r="188" spans="1:40" ht="15" hidden="1" customHeight="1">
      <c r="A188" s="59">
        <v>187</v>
      </c>
      <c r="B188" s="59"/>
      <c r="C188" s="59">
        <v>80872559</v>
      </c>
      <c r="D188" s="17" t="s">
        <v>9179</v>
      </c>
      <c r="E188" s="16">
        <v>2028</v>
      </c>
      <c r="F188" s="16">
        <v>18</v>
      </c>
      <c r="G188" s="16" t="s">
        <v>358</v>
      </c>
      <c r="H188" s="16" t="s">
        <v>284</v>
      </c>
      <c r="I188" s="16"/>
      <c r="J188" s="16">
        <v>2000</v>
      </c>
      <c r="K188" s="16" t="s">
        <v>181</v>
      </c>
      <c r="L188" s="22" t="s">
        <v>8951</v>
      </c>
      <c r="M188" s="22" t="s">
        <v>8951</v>
      </c>
      <c r="N188" s="16" t="s">
        <v>76</v>
      </c>
      <c r="O188" s="16" t="s">
        <v>8671</v>
      </c>
      <c r="P188" s="16"/>
      <c r="Q188" s="150">
        <v>4328718</v>
      </c>
      <c r="R188" s="150">
        <v>0</v>
      </c>
      <c r="S188" s="150">
        <v>4328718</v>
      </c>
      <c r="T188" s="19"/>
      <c r="U188" s="19">
        <v>41072</v>
      </c>
      <c r="V188" s="19"/>
      <c r="W188" s="16" t="s">
        <v>8767</v>
      </c>
      <c r="X188" s="28">
        <f t="shared" ca="1" si="2"/>
        <v>12.75</v>
      </c>
      <c r="Y188" s="19">
        <v>42703</v>
      </c>
      <c r="Z188" s="19"/>
      <c r="AA188" s="16" t="s">
        <v>8815</v>
      </c>
      <c r="AB188" s="16" t="s">
        <v>8773</v>
      </c>
      <c r="AC188" s="16" t="s">
        <v>8774</v>
      </c>
      <c r="AD188" s="30">
        <v>6.9599999999999995E-2</v>
      </c>
      <c r="AE188" s="16"/>
      <c r="AF188" s="17" t="s">
        <v>9180</v>
      </c>
      <c r="AG188" s="17"/>
      <c r="AH188" s="125"/>
      <c r="AI188" s="16"/>
      <c r="AJ188" s="16"/>
      <c r="AK188" s="16"/>
      <c r="AL188" s="16"/>
      <c r="AM188" s="16"/>
      <c r="AN188" s="16"/>
    </row>
    <row r="189" spans="1:40" ht="15" hidden="1" customHeight="1">
      <c r="A189" s="59">
        <v>188</v>
      </c>
      <c r="B189" s="59"/>
      <c r="C189" s="59">
        <v>19230951</v>
      </c>
      <c r="D189" s="17" t="s">
        <v>9181</v>
      </c>
      <c r="E189" s="16">
        <v>4103</v>
      </c>
      <c r="F189" s="16">
        <v>16</v>
      </c>
      <c r="G189" s="16" t="s">
        <v>2683</v>
      </c>
      <c r="H189" s="16" t="s">
        <v>2606</v>
      </c>
      <c r="I189" s="16"/>
      <c r="J189" s="16">
        <v>3000</v>
      </c>
      <c r="K189" s="16" t="s">
        <v>170</v>
      </c>
      <c r="L189" s="22" t="s">
        <v>324</v>
      </c>
      <c r="M189" s="22" t="s">
        <v>324</v>
      </c>
      <c r="N189" s="16" t="s">
        <v>76</v>
      </c>
      <c r="O189" s="16" t="s">
        <v>8671</v>
      </c>
      <c r="P189" s="16"/>
      <c r="Q189" s="150">
        <v>1351022</v>
      </c>
      <c r="R189" s="150">
        <v>428306</v>
      </c>
      <c r="S189" s="150">
        <v>1779328</v>
      </c>
      <c r="T189" s="19">
        <v>33073</v>
      </c>
      <c r="U189" s="19">
        <v>40909</v>
      </c>
      <c r="V189" s="19"/>
      <c r="W189" s="16" t="s">
        <v>249</v>
      </c>
      <c r="X189" s="28">
        <f t="shared" ca="1" si="2"/>
        <v>13.25</v>
      </c>
      <c r="Y189" s="19">
        <v>42704</v>
      </c>
      <c r="Z189" s="19"/>
      <c r="AA189" s="16" t="s">
        <v>8791</v>
      </c>
      <c r="AB189" s="16" t="s">
        <v>8826</v>
      </c>
      <c r="AC189" s="16" t="s">
        <v>8774</v>
      </c>
      <c r="AD189" s="30">
        <v>6.9599999999999995E-2</v>
      </c>
      <c r="AE189" s="16"/>
      <c r="AF189" s="17" t="s">
        <v>9182</v>
      </c>
      <c r="AG189" s="17"/>
      <c r="AH189" s="125"/>
      <c r="AI189" s="16"/>
      <c r="AJ189" s="16"/>
      <c r="AK189" s="16"/>
      <c r="AL189" s="16"/>
      <c r="AM189" s="16"/>
      <c r="AN189" s="16"/>
    </row>
    <row r="190" spans="1:40" ht="15" hidden="1" customHeight="1">
      <c r="A190" s="59">
        <v>189</v>
      </c>
      <c r="B190" s="59"/>
      <c r="C190" s="59">
        <v>3158821</v>
      </c>
      <c r="D190" s="17" t="s">
        <v>9183</v>
      </c>
      <c r="E190" s="16">
        <v>3137</v>
      </c>
      <c r="F190" s="16">
        <v>16</v>
      </c>
      <c r="G190" s="16" t="s">
        <v>509</v>
      </c>
      <c r="H190" s="16" t="s">
        <v>456</v>
      </c>
      <c r="I190" s="16"/>
      <c r="J190" s="16">
        <v>3000</v>
      </c>
      <c r="K190" s="16" t="s">
        <v>170</v>
      </c>
      <c r="L190" s="22" t="s">
        <v>9127</v>
      </c>
      <c r="M190" s="22" t="s">
        <v>9127</v>
      </c>
      <c r="N190" s="16" t="s">
        <v>76</v>
      </c>
      <c r="O190" s="16" t="s">
        <v>8671</v>
      </c>
      <c r="P190" s="16"/>
      <c r="Q190" s="150">
        <v>2062953</v>
      </c>
      <c r="R190" s="150">
        <v>696504</v>
      </c>
      <c r="S190" s="150">
        <v>2759457</v>
      </c>
      <c r="T190" s="19">
        <v>33197</v>
      </c>
      <c r="U190" s="19">
        <v>40909</v>
      </c>
      <c r="V190" s="19"/>
      <c r="W190" s="16" t="s">
        <v>249</v>
      </c>
      <c r="X190" s="28">
        <f t="shared" ca="1" si="2"/>
        <v>13.25</v>
      </c>
      <c r="Y190" s="19">
        <v>42736</v>
      </c>
      <c r="Z190" s="19"/>
      <c r="AA190" s="16" t="s">
        <v>7609</v>
      </c>
      <c r="AB190" s="16" t="s">
        <v>121</v>
      </c>
      <c r="AC190" s="16" t="s">
        <v>9184</v>
      </c>
      <c r="AD190" s="30">
        <v>6.9599999999999995E-2</v>
      </c>
      <c r="AE190" s="16"/>
      <c r="AF190" s="17" t="s">
        <v>9185</v>
      </c>
      <c r="AG190" s="17"/>
      <c r="AH190" s="125"/>
      <c r="AI190" s="16"/>
      <c r="AJ190" s="16"/>
      <c r="AK190" s="16"/>
      <c r="AL190" s="16"/>
      <c r="AM190" s="16"/>
      <c r="AN190" s="16"/>
    </row>
    <row r="191" spans="1:40" ht="15" hidden="1" customHeight="1">
      <c r="A191" s="59">
        <v>190</v>
      </c>
      <c r="B191" s="59"/>
      <c r="C191" s="59">
        <v>1067904731</v>
      </c>
      <c r="D191" s="17" t="s">
        <v>9186</v>
      </c>
      <c r="E191" s="16">
        <v>3137</v>
      </c>
      <c r="F191" s="16">
        <v>11</v>
      </c>
      <c r="G191" s="16" t="s">
        <v>603</v>
      </c>
      <c r="H191" s="16" t="s">
        <v>456</v>
      </c>
      <c r="I191" s="16"/>
      <c r="J191" s="16">
        <v>2000</v>
      </c>
      <c r="K191" s="16" t="s">
        <v>181</v>
      </c>
      <c r="L191" s="22" t="s">
        <v>8951</v>
      </c>
      <c r="M191" s="22" t="s">
        <v>8951</v>
      </c>
      <c r="N191" s="16" t="s">
        <v>8765</v>
      </c>
      <c r="O191" s="16" t="s">
        <v>8867</v>
      </c>
      <c r="P191" s="16"/>
      <c r="Q191" s="150">
        <v>1490437</v>
      </c>
      <c r="R191" s="150">
        <v>0</v>
      </c>
      <c r="S191" s="150">
        <v>1490437</v>
      </c>
      <c r="T191" s="19"/>
      <c r="U191" s="19">
        <v>42654</v>
      </c>
      <c r="V191" s="19"/>
      <c r="W191" s="16" t="s">
        <v>9187</v>
      </c>
      <c r="X191" s="28">
        <f t="shared" ca="1" si="2"/>
        <v>8.4166666666666661</v>
      </c>
      <c r="Y191" s="19">
        <v>42736</v>
      </c>
      <c r="Z191" s="19"/>
      <c r="AA191" s="16" t="s">
        <v>9188</v>
      </c>
      <c r="AB191" s="16" t="s">
        <v>8561</v>
      </c>
      <c r="AC191" s="16" t="s">
        <v>8995</v>
      </c>
      <c r="AD191" s="30">
        <v>6.9599999999999995E-2</v>
      </c>
      <c r="AE191" s="16"/>
      <c r="AF191" s="17" t="s">
        <v>9189</v>
      </c>
      <c r="AG191" s="17"/>
      <c r="AH191" s="125"/>
      <c r="AI191" s="16"/>
      <c r="AJ191" s="16"/>
      <c r="AK191" s="16"/>
      <c r="AL191" s="16"/>
      <c r="AM191" s="16"/>
      <c r="AN191" s="16"/>
    </row>
    <row r="192" spans="1:40" ht="15" hidden="1" customHeight="1">
      <c r="A192" s="59">
        <v>191</v>
      </c>
      <c r="B192" s="59"/>
      <c r="C192" s="59">
        <v>33102399</v>
      </c>
      <c r="D192" s="17" t="s">
        <v>9190</v>
      </c>
      <c r="E192" s="16">
        <v>3137</v>
      </c>
      <c r="F192" s="16">
        <v>13</v>
      </c>
      <c r="G192" s="16" t="s">
        <v>525</v>
      </c>
      <c r="H192" s="16" t="s">
        <v>456</v>
      </c>
      <c r="I192" s="16"/>
      <c r="J192" s="16">
        <v>2000</v>
      </c>
      <c r="K192" s="16" t="s">
        <v>181</v>
      </c>
      <c r="L192" s="22" t="s">
        <v>8951</v>
      </c>
      <c r="M192" s="22" t="s">
        <v>8951</v>
      </c>
      <c r="N192" s="16" t="s">
        <v>8765</v>
      </c>
      <c r="O192" s="16" t="s">
        <v>191</v>
      </c>
      <c r="P192" s="16"/>
      <c r="Q192" s="150">
        <v>1685449</v>
      </c>
      <c r="R192" s="150">
        <v>0</v>
      </c>
      <c r="S192" s="150">
        <v>1685449</v>
      </c>
      <c r="T192" s="19"/>
      <c r="U192" s="19">
        <v>42593</v>
      </c>
      <c r="V192" s="19"/>
      <c r="W192" s="16" t="s">
        <v>9187</v>
      </c>
      <c r="X192" s="28">
        <f t="shared" ca="1" si="2"/>
        <v>8.5833333333333339</v>
      </c>
      <c r="Y192" s="19">
        <v>42750</v>
      </c>
      <c r="Z192" s="19"/>
      <c r="AA192" s="16" t="s">
        <v>8799</v>
      </c>
      <c r="AB192" s="16" t="s">
        <v>8816</v>
      </c>
      <c r="AC192" s="16" t="s">
        <v>8774</v>
      </c>
      <c r="AD192" s="30">
        <v>5.2199999999999998E-3</v>
      </c>
      <c r="AE192" s="16"/>
      <c r="AF192" s="17" t="s">
        <v>9191</v>
      </c>
      <c r="AG192" s="17"/>
      <c r="AH192" s="125"/>
      <c r="AI192" s="16"/>
      <c r="AJ192" s="16"/>
      <c r="AK192" s="16"/>
      <c r="AL192" s="16"/>
      <c r="AM192" s="16"/>
      <c r="AN192" s="16"/>
    </row>
    <row r="193" spans="1:40" ht="15" hidden="1" customHeight="1">
      <c r="A193" s="59">
        <v>192</v>
      </c>
      <c r="B193" s="59"/>
      <c r="C193" s="59">
        <v>37842687</v>
      </c>
      <c r="D193" s="17" t="s">
        <v>9192</v>
      </c>
      <c r="E193" s="16">
        <v>2044</v>
      </c>
      <c r="F193" s="16">
        <v>11</v>
      </c>
      <c r="G193" s="16" t="s">
        <v>139</v>
      </c>
      <c r="H193" s="16" t="s">
        <v>140</v>
      </c>
      <c r="I193" s="16"/>
      <c r="J193" s="16">
        <v>2000</v>
      </c>
      <c r="K193" s="16" t="s">
        <v>181</v>
      </c>
      <c r="L193" s="22" t="s">
        <v>9193</v>
      </c>
      <c r="M193" s="22" t="s">
        <v>9193</v>
      </c>
      <c r="N193" s="16" t="s">
        <v>76</v>
      </c>
      <c r="O193" s="16" t="s">
        <v>8671</v>
      </c>
      <c r="P193" s="16"/>
      <c r="Q193" s="150">
        <v>2606154</v>
      </c>
      <c r="R193" s="150">
        <v>0</v>
      </c>
      <c r="S193" s="150">
        <v>2606154</v>
      </c>
      <c r="T193" s="19"/>
      <c r="U193" s="19">
        <v>42095</v>
      </c>
      <c r="V193" s="19"/>
      <c r="W193" s="16" t="s">
        <v>8767</v>
      </c>
      <c r="X193" s="28">
        <f t="shared" ca="1" si="2"/>
        <v>10</v>
      </c>
      <c r="Y193" s="19">
        <v>42766</v>
      </c>
      <c r="Z193" s="19"/>
      <c r="AA193" s="16" t="s">
        <v>9194</v>
      </c>
      <c r="AB193" s="16" t="s">
        <v>8773</v>
      </c>
      <c r="AC193" s="16" t="s">
        <v>8774</v>
      </c>
      <c r="AD193" s="30">
        <v>5.2199999999999998E-3</v>
      </c>
      <c r="AE193" s="16"/>
      <c r="AF193" s="17" t="s">
        <v>9195</v>
      </c>
      <c r="AG193" s="17"/>
      <c r="AH193" s="125"/>
      <c r="AI193" s="16"/>
      <c r="AJ193" s="16"/>
      <c r="AK193" s="16"/>
      <c r="AL193" s="16"/>
      <c r="AM193" s="16"/>
      <c r="AN193" s="16"/>
    </row>
    <row r="194" spans="1:40" ht="15" hidden="1" customHeight="1">
      <c r="A194" s="59">
        <v>193</v>
      </c>
      <c r="B194" s="59"/>
      <c r="C194" s="59">
        <v>33703236</v>
      </c>
      <c r="D194" s="17" t="s">
        <v>9196</v>
      </c>
      <c r="E194" s="16">
        <v>2044</v>
      </c>
      <c r="F194" s="16">
        <v>11</v>
      </c>
      <c r="G194" s="16" t="s">
        <v>139</v>
      </c>
      <c r="H194" s="16" t="s">
        <v>140</v>
      </c>
      <c r="I194" s="16"/>
      <c r="J194" s="16">
        <v>2000</v>
      </c>
      <c r="K194" s="16" t="s">
        <v>181</v>
      </c>
      <c r="L194" s="22" t="s">
        <v>8951</v>
      </c>
      <c r="M194" s="22" t="s">
        <v>8951</v>
      </c>
      <c r="N194" s="16" t="s">
        <v>76</v>
      </c>
      <c r="O194" s="16" t="s">
        <v>8671</v>
      </c>
      <c r="P194" s="16"/>
      <c r="Q194" s="150">
        <v>2606154</v>
      </c>
      <c r="R194" s="150">
        <v>0</v>
      </c>
      <c r="S194" s="150">
        <v>2606154</v>
      </c>
      <c r="T194" s="19"/>
      <c r="U194" s="19">
        <v>42552</v>
      </c>
      <c r="V194" s="19"/>
      <c r="W194" s="16" t="s">
        <v>8767</v>
      </c>
      <c r="X194" s="28">
        <f t="shared" ref="X194:X257" ca="1" si="3">IFERROR(IF(U194=0," ",DATEDIF(U194,TODAY(),"M"))/12," ")</f>
        <v>8.75</v>
      </c>
      <c r="Y194" s="19">
        <v>42766</v>
      </c>
      <c r="Z194" s="19"/>
      <c r="AA194" s="16" t="s">
        <v>8802</v>
      </c>
      <c r="AB194" s="16" t="s">
        <v>8773</v>
      </c>
      <c r="AC194" s="16" t="s">
        <v>8774</v>
      </c>
      <c r="AD194" s="30">
        <v>6.9599999999999995E-2</v>
      </c>
      <c r="AE194" s="16"/>
      <c r="AF194" s="17" t="s">
        <v>9197</v>
      </c>
      <c r="AG194" s="17"/>
      <c r="AH194" s="125"/>
      <c r="AI194" s="16"/>
      <c r="AJ194" s="16"/>
      <c r="AK194" s="16"/>
      <c r="AL194" s="16"/>
      <c r="AM194" s="16"/>
      <c r="AN194" s="16"/>
    </row>
    <row r="195" spans="1:40" ht="15" hidden="1" customHeight="1">
      <c r="A195" s="59">
        <v>194</v>
      </c>
      <c r="B195" s="59"/>
      <c r="C195" s="59">
        <v>19232854</v>
      </c>
      <c r="D195" s="17" t="s">
        <v>9198</v>
      </c>
      <c r="E195" s="16">
        <v>4103</v>
      </c>
      <c r="F195" s="16">
        <v>16</v>
      </c>
      <c r="G195" s="16" t="s">
        <v>2683</v>
      </c>
      <c r="H195" s="16" t="s">
        <v>2606</v>
      </c>
      <c r="I195" s="16"/>
      <c r="J195" s="16">
        <v>3000</v>
      </c>
      <c r="K195" s="16" t="s">
        <v>170</v>
      </c>
      <c r="L195" s="22" t="s">
        <v>9127</v>
      </c>
      <c r="M195" s="22" t="s">
        <v>9127</v>
      </c>
      <c r="N195" s="16" t="s">
        <v>76</v>
      </c>
      <c r="O195" s="16" t="s">
        <v>8671</v>
      </c>
      <c r="P195" s="16"/>
      <c r="Q195" s="150">
        <v>1351022</v>
      </c>
      <c r="R195" s="150">
        <v>428306</v>
      </c>
      <c r="S195" s="150">
        <v>1779328</v>
      </c>
      <c r="T195" s="19">
        <v>34030</v>
      </c>
      <c r="U195" s="19">
        <v>41579</v>
      </c>
      <c r="V195" s="19"/>
      <c r="W195" s="16" t="s">
        <v>8767</v>
      </c>
      <c r="X195" s="28">
        <f t="shared" ca="1" si="3"/>
        <v>11.416666666666666</v>
      </c>
      <c r="Y195" s="19">
        <v>42771</v>
      </c>
      <c r="Z195" s="19"/>
      <c r="AA195" s="16" t="s">
        <v>8815</v>
      </c>
      <c r="AB195" s="16" t="s">
        <v>8773</v>
      </c>
      <c r="AC195" s="16" t="s">
        <v>8774</v>
      </c>
      <c r="AD195" s="30">
        <v>6.9599999999999995E-2</v>
      </c>
      <c r="AE195" s="16"/>
      <c r="AF195" s="17" t="s">
        <v>9199</v>
      </c>
      <c r="AG195" s="17"/>
      <c r="AH195" s="125"/>
      <c r="AI195" s="16"/>
      <c r="AJ195" s="16"/>
      <c r="AK195" s="16"/>
      <c r="AL195" s="16"/>
      <c r="AM195" s="16"/>
      <c r="AN195" s="16"/>
    </row>
    <row r="196" spans="1:40" ht="15" hidden="1" customHeight="1">
      <c r="A196" s="59">
        <v>195</v>
      </c>
      <c r="B196" s="59"/>
      <c r="C196" s="59">
        <v>88240968</v>
      </c>
      <c r="D196" s="17" t="s">
        <v>9200</v>
      </c>
      <c r="E196" s="16">
        <v>2044</v>
      </c>
      <c r="F196" s="16">
        <v>11</v>
      </c>
      <c r="G196" s="16" t="s">
        <v>139</v>
      </c>
      <c r="H196" s="16" t="s">
        <v>140</v>
      </c>
      <c r="I196" s="16"/>
      <c r="J196" s="16">
        <v>3000</v>
      </c>
      <c r="K196" s="16" t="s">
        <v>170</v>
      </c>
      <c r="L196" s="22" t="s">
        <v>9127</v>
      </c>
      <c r="M196" s="22" t="s">
        <v>9127</v>
      </c>
      <c r="N196" s="16" t="s">
        <v>76</v>
      </c>
      <c r="O196" s="16" t="s">
        <v>8671</v>
      </c>
      <c r="P196" s="16"/>
      <c r="Q196" s="150">
        <v>2606154</v>
      </c>
      <c r="R196" s="150">
        <v>0</v>
      </c>
      <c r="S196" s="150">
        <v>2606154</v>
      </c>
      <c r="T196" s="19"/>
      <c r="U196" s="19">
        <v>42472</v>
      </c>
      <c r="V196" s="19"/>
      <c r="W196" s="16" t="s">
        <v>8767</v>
      </c>
      <c r="X196" s="28">
        <f t="shared" ca="1" si="3"/>
        <v>8.9166666666666661</v>
      </c>
      <c r="Y196" s="19">
        <v>42786</v>
      </c>
      <c r="Z196" s="19"/>
      <c r="AA196" s="16" t="s">
        <v>9201</v>
      </c>
      <c r="AB196" s="16" t="s">
        <v>121</v>
      </c>
      <c r="AC196" s="16" t="s">
        <v>9033</v>
      </c>
      <c r="AD196" s="30">
        <v>6.9599999999999995E-2</v>
      </c>
      <c r="AE196" s="16"/>
      <c r="AF196" s="17" t="s">
        <v>9155</v>
      </c>
      <c r="AG196" s="17" t="s">
        <v>8794</v>
      </c>
      <c r="AH196" s="125" t="s">
        <v>9056</v>
      </c>
      <c r="AI196" s="16"/>
      <c r="AJ196" s="16"/>
      <c r="AK196" s="16"/>
      <c r="AL196" s="16"/>
      <c r="AM196" s="16"/>
      <c r="AN196" s="16"/>
    </row>
    <row r="197" spans="1:40" ht="15" hidden="1" customHeight="1">
      <c r="A197" s="59">
        <v>196</v>
      </c>
      <c r="B197" s="59"/>
      <c r="C197" s="59">
        <v>72256295</v>
      </c>
      <c r="D197" s="17" t="s">
        <v>9202</v>
      </c>
      <c r="E197" s="16">
        <v>3137</v>
      </c>
      <c r="F197" s="16">
        <v>13</v>
      </c>
      <c r="G197" s="16" t="s">
        <v>525</v>
      </c>
      <c r="H197" s="16" t="s">
        <v>456</v>
      </c>
      <c r="I197" s="16"/>
      <c r="J197" s="16">
        <v>2000</v>
      </c>
      <c r="K197" s="16" t="s">
        <v>181</v>
      </c>
      <c r="L197" s="22" t="s">
        <v>8951</v>
      </c>
      <c r="M197" s="22" t="s">
        <v>8951</v>
      </c>
      <c r="N197" s="16" t="s">
        <v>9058</v>
      </c>
      <c r="O197" s="16" t="s">
        <v>581</v>
      </c>
      <c r="P197" s="16"/>
      <c r="Q197" s="150">
        <v>1685449</v>
      </c>
      <c r="R197" s="150">
        <v>0</v>
      </c>
      <c r="S197" s="150">
        <v>1685449</v>
      </c>
      <c r="T197" s="19"/>
      <c r="U197" s="19">
        <v>42653</v>
      </c>
      <c r="V197" s="19"/>
      <c r="W197" s="16" t="s">
        <v>9187</v>
      </c>
      <c r="X197" s="28">
        <f t="shared" ca="1" si="3"/>
        <v>8.4166666666666661</v>
      </c>
      <c r="Y197" s="19">
        <v>42794</v>
      </c>
      <c r="Z197" s="19"/>
      <c r="AA197" s="16" t="s">
        <v>8815</v>
      </c>
      <c r="AB197" s="16" t="s">
        <v>8773</v>
      </c>
      <c r="AC197" s="16" t="s">
        <v>8774</v>
      </c>
      <c r="AD197" s="30">
        <v>5.2199999999999998E-3</v>
      </c>
      <c r="AE197" s="16"/>
      <c r="AF197" s="17" t="s">
        <v>9203</v>
      </c>
      <c r="AG197" s="17"/>
      <c r="AH197" s="125"/>
      <c r="AI197" s="16"/>
      <c r="AJ197" s="16"/>
      <c r="AK197" s="16"/>
      <c r="AL197" s="16"/>
      <c r="AM197" s="16"/>
      <c r="AN197" s="16"/>
    </row>
    <row r="198" spans="1:40" ht="15" hidden="1" customHeight="1">
      <c r="A198" s="59">
        <v>197</v>
      </c>
      <c r="B198" s="59"/>
      <c r="C198" s="59">
        <v>12987042</v>
      </c>
      <c r="D198" s="17" t="s">
        <v>9204</v>
      </c>
      <c r="E198" s="16">
        <v>3137</v>
      </c>
      <c r="F198" s="16">
        <v>14</v>
      </c>
      <c r="G198" s="16" t="s">
        <v>487</v>
      </c>
      <c r="H198" s="16" t="s">
        <v>456</v>
      </c>
      <c r="I198" s="16"/>
      <c r="J198" s="16">
        <v>3000</v>
      </c>
      <c r="K198" s="16" t="s">
        <v>170</v>
      </c>
      <c r="L198" s="22" t="s">
        <v>9127</v>
      </c>
      <c r="M198" s="22" t="s">
        <v>9127</v>
      </c>
      <c r="N198" s="16" t="s">
        <v>76</v>
      </c>
      <c r="O198" s="16" t="s">
        <v>8671</v>
      </c>
      <c r="P198" s="16"/>
      <c r="Q198" s="150">
        <v>1747011</v>
      </c>
      <c r="R198" s="150">
        <v>553928</v>
      </c>
      <c r="S198" s="150">
        <v>2300939</v>
      </c>
      <c r="T198" s="19">
        <v>32528</v>
      </c>
      <c r="U198" s="19">
        <v>40909</v>
      </c>
      <c r="V198" s="19"/>
      <c r="W198" s="16" t="s">
        <v>249</v>
      </c>
      <c r="X198" s="28">
        <f t="shared" ca="1" si="3"/>
        <v>13.25</v>
      </c>
      <c r="Y198" s="19">
        <v>42794</v>
      </c>
      <c r="Z198" s="19"/>
      <c r="AA198" s="16" t="s">
        <v>8791</v>
      </c>
      <c r="AB198" s="16" t="s">
        <v>8773</v>
      </c>
      <c r="AC198" s="16" t="s">
        <v>8774</v>
      </c>
      <c r="AD198" s="30">
        <v>6.9599999999999995E-2</v>
      </c>
      <c r="AE198" s="16"/>
      <c r="AF198" s="17" t="s">
        <v>9205</v>
      </c>
      <c r="AG198" s="17"/>
      <c r="AH198" s="125"/>
      <c r="AI198" s="16"/>
      <c r="AJ198" s="16"/>
      <c r="AK198" s="16"/>
      <c r="AL198" s="16"/>
      <c r="AM198" s="16"/>
      <c r="AN198" s="16"/>
    </row>
    <row r="199" spans="1:40" ht="15" hidden="1" customHeight="1">
      <c r="A199" s="59">
        <v>198</v>
      </c>
      <c r="B199" s="59"/>
      <c r="C199" s="59">
        <v>52283278</v>
      </c>
      <c r="D199" s="17" t="s">
        <v>9206</v>
      </c>
      <c r="E199" s="16">
        <v>2044</v>
      </c>
      <c r="F199" s="16">
        <v>11</v>
      </c>
      <c r="G199" s="16" t="s">
        <v>139</v>
      </c>
      <c r="H199" s="16" t="s">
        <v>140</v>
      </c>
      <c r="I199" s="16"/>
      <c r="J199" s="16">
        <v>1100</v>
      </c>
      <c r="K199" s="16" t="s">
        <v>159</v>
      </c>
      <c r="L199" s="22" t="s">
        <v>9207</v>
      </c>
      <c r="M199" s="22" t="s">
        <v>9207</v>
      </c>
      <c r="N199" s="16" t="s">
        <v>76</v>
      </c>
      <c r="O199" s="16" t="s">
        <v>8671</v>
      </c>
      <c r="P199" s="16"/>
      <c r="Q199" s="150">
        <v>2606154</v>
      </c>
      <c r="R199" s="150">
        <v>0</v>
      </c>
      <c r="S199" s="150">
        <v>2606154</v>
      </c>
      <c r="T199" s="19"/>
      <c r="U199" s="19">
        <v>41001</v>
      </c>
      <c r="V199" s="19"/>
      <c r="W199" s="16" t="s">
        <v>8767</v>
      </c>
      <c r="X199" s="28">
        <f t="shared" ca="1" si="3"/>
        <v>13</v>
      </c>
      <c r="Y199" s="19">
        <v>42796</v>
      </c>
      <c r="Z199" s="19"/>
      <c r="AA199" s="16" t="s">
        <v>8815</v>
      </c>
      <c r="AB199" s="16" t="s">
        <v>8773</v>
      </c>
      <c r="AC199" s="16" t="s">
        <v>8774</v>
      </c>
      <c r="AD199" s="30">
        <v>6.9599999999999995E-2</v>
      </c>
      <c r="AE199" s="16"/>
      <c r="AF199" s="17" t="s">
        <v>9208</v>
      </c>
      <c r="AG199" s="17"/>
      <c r="AH199" s="125"/>
      <c r="AI199" s="16"/>
      <c r="AJ199" s="16"/>
      <c r="AK199" s="16"/>
      <c r="AL199" s="16"/>
      <c r="AM199" s="16"/>
      <c r="AN199" s="16"/>
    </row>
    <row r="200" spans="1:40" ht="15" hidden="1" customHeight="1">
      <c r="A200" s="59">
        <v>199</v>
      </c>
      <c r="B200" s="59"/>
      <c r="C200" s="59">
        <v>80427829</v>
      </c>
      <c r="D200" s="17" t="s">
        <v>9209</v>
      </c>
      <c r="E200" s="16">
        <v>4071</v>
      </c>
      <c r="F200" s="16">
        <v>16</v>
      </c>
      <c r="G200" s="16" t="s">
        <v>1629</v>
      </c>
      <c r="H200" s="16" t="s">
        <v>1567</v>
      </c>
      <c r="I200" s="16"/>
      <c r="J200" s="16">
        <v>3000</v>
      </c>
      <c r="K200" s="16" t="s">
        <v>170</v>
      </c>
      <c r="L200" s="22" t="s">
        <v>9127</v>
      </c>
      <c r="M200" s="22" t="s">
        <v>9127</v>
      </c>
      <c r="N200" s="16" t="s">
        <v>76</v>
      </c>
      <c r="O200" s="16" t="s">
        <v>8671</v>
      </c>
      <c r="P200" s="16"/>
      <c r="Q200" s="150">
        <v>1351022</v>
      </c>
      <c r="R200" s="150">
        <v>0</v>
      </c>
      <c r="S200" s="150">
        <v>1351022</v>
      </c>
      <c r="T200" s="19"/>
      <c r="U200" s="19">
        <v>42495</v>
      </c>
      <c r="V200" s="19"/>
      <c r="W200" s="16" t="s">
        <v>8767</v>
      </c>
      <c r="X200" s="28">
        <f t="shared" ca="1" si="3"/>
        <v>8.8333333333333339</v>
      </c>
      <c r="Y200" s="19">
        <v>42832</v>
      </c>
      <c r="Z200" s="19"/>
      <c r="AA200" s="16" t="s">
        <v>9201</v>
      </c>
      <c r="AB200" s="16" t="s">
        <v>121</v>
      </c>
      <c r="AC200" s="16" t="s">
        <v>9210</v>
      </c>
      <c r="AD200" s="30">
        <v>5.2199999999999998E-3</v>
      </c>
      <c r="AE200" s="16"/>
      <c r="AF200" s="17" t="s">
        <v>9211</v>
      </c>
      <c r="AG200" s="17"/>
      <c r="AH200" s="125"/>
      <c r="AI200" s="16"/>
      <c r="AJ200" s="16"/>
      <c r="AK200" s="16"/>
      <c r="AL200" s="16"/>
      <c r="AM200" s="16"/>
      <c r="AN200" s="16"/>
    </row>
    <row r="201" spans="1:40" ht="15" hidden="1" customHeight="1">
      <c r="A201" s="59">
        <v>200</v>
      </c>
      <c r="B201" s="59"/>
      <c r="C201" s="59">
        <v>80802134</v>
      </c>
      <c r="D201" s="17" t="s">
        <v>9212</v>
      </c>
      <c r="E201" s="16">
        <v>4070</v>
      </c>
      <c r="F201" s="16" t="s">
        <v>3596</v>
      </c>
      <c r="G201" s="16" t="s">
        <v>3597</v>
      </c>
      <c r="H201" s="16" t="s">
        <v>3598</v>
      </c>
      <c r="I201" s="16"/>
      <c r="J201" s="16">
        <v>1000</v>
      </c>
      <c r="K201" s="16" t="s">
        <v>74</v>
      </c>
      <c r="L201" s="22" t="s">
        <v>2910</v>
      </c>
      <c r="M201" s="22" t="s">
        <v>2910</v>
      </c>
      <c r="N201" s="16" t="s">
        <v>76</v>
      </c>
      <c r="O201" s="16" t="s">
        <v>8671</v>
      </c>
      <c r="P201" s="16"/>
      <c r="Q201" s="150">
        <v>1825843</v>
      </c>
      <c r="R201" s="150">
        <v>0</v>
      </c>
      <c r="S201" s="150">
        <v>1825843</v>
      </c>
      <c r="T201" s="19"/>
      <c r="U201" s="19">
        <v>42832</v>
      </c>
      <c r="V201" s="19"/>
      <c r="W201" s="16" t="s">
        <v>71</v>
      </c>
      <c r="X201" s="28">
        <f t="shared" ca="1" si="3"/>
        <v>7.916666666666667</v>
      </c>
      <c r="Y201" s="19">
        <v>42849</v>
      </c>
      <c r="Z201" s="19"/>
      <c r="AA201" s="16" t="s">
        <v>8802</v>
      </c>
      <c r="AB201" s="16" t="s">
        <v>8773</v>
      </c>
      <c r="AC201" s="16" t="s">
        <v>8875</v>
      </c>
      <c r="AD201" s="30">
        <v>6.9599999999999995E-2</v>
      </c>
      <c r="AE201" s="17" t="s">
        <v>9213</v>
      </c>
      <c r="AF201" s="16"/>
      <c r="AG201" s="17"/>
      <c r="AH201" s="125"/>
      <c r="AI201" s="16"/>
      <c r="AJ201" s="16"/>
      <c r="AK201" s="16"/>
      <c r="AL201" s="16"/>
      <c r="AM201" s="16"/>
      <c r="AN201" s="16"/>
    </row>
    <row r="202" spans="1:40" ht="15" hidden="1" customHeight="1">
      <c r="A202" s="59">
        <v>201</v>
      </c>
      <c r="B202" s="59"/>
      <c r="C202" s="59">
        <v>1065622060</v>
      </c>
      <c r="D202" s="17" t="s">
        <v>9214</v>
      </c>
      <c r="E202" s="16">
        <v>3137</v>
      </c>
      <c r="F202" s="16">
        <v>13</v>
      </c>
      <c r="G202" s="16" t="s">
        <v>525</v>
      </c>
      <c r="H202" s="16" t="s">
        <v>456</v>
      </c>
      <c r="I202" s="16"/>
      <c r="J202" s="16">
        <v>2000</v>
      </c>
      <c r="K202" s="16" t="s">
        <v>181</v>
      </c>
      <c r="L202" s="22" t="s">
        <v>8951</v>
      </c>
      <c r="M202" s="22" t="s">
        <v>8951</v>
      </c>
      <c r="N202" s="16" t="s">
        <v>9058</v>
      </c>
      <c r="O202" s="16" t="s">
        <v>9215</v>
      </c>
      <c r="P202" s="16"/>
      <c r="Q202" s="150">
        <v>1685449</v>
      </c>
      <c r="R202" s="150">
        <v>0</v>
      </c>
      <c r="S202" s="150">
        <v>1685449</v>
      </c>
      <c r="T202" s="19"/>
      <c r="U202" s="19">
        <v>42572</v>
      </c>
      <c r="V202" s="19"/>
      <c r="W202" s="16" t="s">
        <v>9187</v>
      </c>
      <c r="X202" s="28">
        <f t="shared" ca="1" si="3"/>
        <v>8.6666666666666661</v>
      </c>
      <c r="Y202" s="19">
        <v>42855</v>
      </c>
      <c r="Z202" s="19"/>
      <c r="AA202" s="16" t="s">
        <v>269</v>
      </c>
      <c r="AB202" s="16" t="s">
        <v>8561</v>
      </c>
      <c r="AC202" s="16" t="s">
        <v>8875</v>
      </c>
      <c r="AD202" s="30">
        <v>6.9599999999999995E-2</v>
      </c>
      <c r="AE202" s="16"/>
      <c r="AF202" s="17" t="s">
        <v>9216</v>
      </c>
      <c r="AG202" s="17"/>
      <c r="AH202" s="125"/>
      <c r="AI202" s="16"/>
      <c r="AJ202" s="16"/>
      <c r="AK202" s="16"/>
      <c r="AL202" s="16"/>
      <c r="AM202" s="16"/>
      <c r="AN202" s="16"/>
    </row>
    <row r="203" spans="1:40" ht="15" hidden="1" customHeight="1">
      <c r="A203" s="59">
        <v>202</v>
      </c>
      <c r="B203" s="59"/>
      <c r="C203" s="59">
        <v>8106592</v>
      </c>
      <c r="D203" s="17" t="s">
        <v>9217</v>
      </c>
      <c r="E203" s="16">
        <v>3137</v>
      </c>
      <c r="F203" s="16">
        <v>10</v>
      </c>
      <c r="G203" s="16" t="s">
        <v>822</v>
      </c>
      <c r="H203" s="16" t="s">
        <v>456</v>
      </c>
      <c r="I203" s="16"/>
      <c r="J203" s="16">
        <v>2000</v>
      </c>
      <c r="K203" s="16" t="s">
        <v>181</v>
      </c>
      <c r="L203" s="22" t="s">
        <v>8951</v>
      </c>
      <c r="M203" s="22" t="s">
        <v>8951</v>
      </c>
      <c r="N203" s="16" t="s">
        <v>339</v>
      </c>
      <c r="O203" s="16" t="s">
        <v>8880</v>
      </c>
      <c r="P203" s="16"/>
      <c r="Q203" s="150">
        <v>1413774</v>
      </c>
      <c r="R203" s="150">
        <v>0</v>
      </c>
      <c r="S203" s="150">
        <v>1413774</v>
      </c>
      <c r="T203" s="19"/>
      <c r="U203" s="19">
        <v>42573</v>
      </c>
      <c r="V203" s="19"/>
      <c r="W203" s="16" t="s">
        <v>9187</v>
      </c>
      <c r="X203" s="28">
        <f t="shared" ca="1" si="3"/>
        <v>8.6666666666666661</v>
      </c>
      <c r="Y203" s="19">
        <v>42855</v>
      </c>
      <c r="Z203" s="19"/>
      <c r="AA203" s="16" t="s">
        <v>9218</v>
      </c>
      <c r="AB203" s="16" t="s">
        <v>121</v>
      </c>
      <c r="AC203" s="16" t="s">
        <v>9033</v>
      </c>
      <c r="AD203" s="30">
        <v>6.9599999999999995E-2</v>
      </c>
      <c r="AE203" s="16"/>
      <c r="AF203" s="17" t="s">
        <v>9219</v>
      </c>
      <c r="AG203" s="17"/>
      <c r="AH203" s="125"/>
      <c r="AI203" s="16"/>
      <c r="AJ203" s="16"/>
      <c r="AK203" s="16"/>
      <c r="AL203" s="16"/>
      <c r="AM203" s="16"/>
      <c r="AN203" s="16"/>
    </row>
    <row r="204" spans="1:40" s="149" customFormat="1" ht="15" hidden="1" customHeight="1">
      <c r="A204" s="59">
        <v>203</v>
      </c>
      <c r="B204" s="141"/>
      <c r="C204" s="141">
        <v>72155479</v>
      </c>
      <c r="D204" s="140" t="s">
        <v>8650</v>
      </c>
      <c r="E204" s="142">
        <v>3137</v>
      </c>
      <c r="F204" s="142">
        <v>13</v>
      </c>
      <c r="G204" s="142" t="s">
        <v>525</v>
      </c>
      <c r="H204" s="142" t="s">
        <v>456</v>
      </c>
      <c r="I204" s="142"/>
      <c r="J204" s="142">
        <v>2000</v>
      </c>
      <c r="K204" s="142" t="s">
        <v>181</v>
      </c>
      <c r="L204" s="143" t="s">
        <v>8951</v>
      </c>
      <c r="M204" s="143" t="s">
        <v>8951</v>
      </c>
      <c r="N204" s="142" t="s">
        <v>9058</v>
      </c>
      <c r="O204" s="142" t="s">
        <v>581</v>
      </c>
      <c r="P204" s="142"/>
      <c r="Q204" s="151">
        <v>1685449</v>
      </c>
      <c r="R204" s="151">
        <v>0</v>
      </c>
      <c r="S204" s="151">
        <v>1685449</v>
      </c>
      <c r="T204" s="145"/>
      <c r="U204" s="145">
        <v>42572</v>
      </c>
      <c r="V204" s="145"/>
      <c r="W204" s="142" t="s">
        <v>9187</v>
      </c>
      <c r="X204" s="146">
        <f t="shared" ca="1" si="3"/>
        <v>8.6666666666666661</v>
      </c>
      <c r="Y204" s="145">
        <v>42855</v>
      </c>
      <c r="Z204" s="145"/>
      <c r="AA204" s="142" t="s">
        <v>120</v>
      </c>
      <c r="AB204" s="142" t="s">
        <v>8561</v>
      </c>
      <c r="AC204" s="142" t="s">
        <v>9220</v>
      </c>
      <c r="AD204" s="147">
        <v>6.9599999999999995E-2</v>
      </c>
      <c r="AE204" s="142"/>
      <c r="AF204" s="140" t="s">
        <v>8654</v>
      </c>
      <c r="AG204" s="140"/>
      <c r="AH204" s="148"/>
      <c r="AI204" s="142"/>
      <c r="AJ204" s="142"/>
      <c r="AK204" s="142"/>
      <c r="AL204" s="142"/>
      <c r="AM204" s="142"/>
      <c r="AN204" s="142"/>
    </row>
    <row r="205" spans="1:40" ht="15" hidden="1" customHeight="1">
      <c r="A205" s="59">
        <v>204</v>
      </c>
      <c r="B205" s="59"/>
      <c r="C205" s="59">
        <v>1022373829</v>
      </c>
      <c r="D205" s="17" t="s">
        <v>9221</v>
      </c>
      <c r="E205" s="16">
        <v>3137</v>
      </c>
      <c r="F205" s="16">
        <v>13</v>
      </c>
      <c r="G205" s="16" t="s">
        <v>525</v>
      </c>
      <c r="H205" s="16" t="s">
        <v>456</v>
      </c>
      <c r="I205" s="16"/>
      <c r="J205" s="16">
        <v>2000</v>
      </c>
      <c r="K205" s="16" t="s">
        <v>181</v>
      </c>
      <c r="L205" s="22" t="s">
        <v>8951</v>
      </c>
      <c r="M205" s="22" t="s">
        <v>8951</v>
      </c>
      <c r="N205" s="16" t="s">
        <v>671</v>
      </c>
      <c r="O205" s="16" t="s">
        <v>691</v>
      </c>
      <c r="P205" s="16"/>
      <c r="Q205" s="150">
        <v>1685449</v>
      </c>
      <c r="R205" s="150">
        <v>0</v>
      </c>
      <c r="S205" s="150">
        <v>1685449</v>
      </c>
      <c r="T205" s="19"/>
      <c r="U205" s="19">
        <v>42583</v>
      </c>
      <c r="V205" s="19"/>
      <c r="W205" s="16" t="s">
        <v>9187</v>
      </c>
      <c r="X205" s="28">
        <f t="shared" ca="1" si="3"/>
        <v>8.6666666666666661</v>
      </c>
      <c r="Y205" s="19">
        <v>42855</v>
      </c>
      <c r="Z205" s="19"/>
      <c r="AA205" s="16" t="s">
        <v>9218</v>
      </c>
      <c r="AB205" s="16" t="s">
        <v>94</v>
      </c>
      <c r="AC205" s="16" t="s">
        <v>9069</v>
      </c>
      <c r="AD205" s="30">
        <v>6.9599999999999995E-2</v>
      </c>
      <c r="AE205" s="16"/>
      <c r="AF205" s="17" t="s">
        <v>9222</v>
      </c>
      <c r="AG205" s="17"/>
      <c r="AH205" s="125"/>
      <c r="AI205" s="16"/>
      <c r="AJ205" s="16"/>
      <c r="AK205" s="16"/>
      <c r="AL205" s="16"/>
      <c r="AM205" s="16"/>
      <c r="AN205" s="16"/>
    </row>
    <row r="206" spans="1:40" ht="15" hidden="1" customHeight="1">
      <c r="A206" s="59">
        <v>205</v>
      </c>
      <c r="B206" s="59"/>
      <c r="C206" s="59">
        <v>10255003</v>
      </c>
      <c r="D206" s="17" t="s">
        <v>9223</v>
      </c>
      <c r="E206" s="16">
        <v>3137</v>
      </c>
      <c r="F206" s="16">
        <v>11</v>
      </c>
      <c r="G206" s="16" t="s">
        <v>603</v>
      </c>
      <c r="H206" s="16" t="s">
        <v>456</v>
      </c>
      <c r="I206" s="16"/>
      <c r="J206" s="16">
        <v>2000</v>
      </c>
      <c r="K206" s="16" t="s">
        <v>181</v>
      </c>
      <c r="L206" s="22" t="s">
        <v>8951</v>
      </c>
      <c r="M206" s="22" t="s">
        <v>8951</v>
      </c>
      <c r="N206" s="16" t="s">
        <v>8847</v>
      </c>
      <c r="O206" s="16" t="s">
        <v>9072</v>
      </c>
      <c r="P206" s="16"/>
      <c r="Q206" s="150">
        <v>1490437</v>
      </c>
      <c r="R206" s="150">
        <v>0</v>
      </c>
      <c r="S206" s="150">
        <v>1490437</v>
      </c>
      <c r="T206" s="19"/>
      <c r="U206" s="19">
        <v>42646</v>
      </c>
      <c r="V206" s="19"/>
      <c r="W206" s="16" t="s">
        <v>9187</v>
      </c>
      <c r="X206" s="28">
        <f t="shared" ca="1" si="3"/>
        <v>8.5</v>
      </c>
      <c r="Y206" s="19">
        <v>42855</v>
      </c>
      <c r="Z206" s="19"/>
      <c r="AA206" s="16" t="s">
        <v>8819</v>
      </c>
      <c r="AB206" s="16" t="s">
        <v>121</v>
      </c>
      <c r="AC206" s="16" t="s">
        <v>9210</v>
      </c>
      <c r="AD206" s="30">
        <v>6.9599999999999995E-2</v>
      </c>
      <c r="AE206" s="16"/>
      <c r="AF206" s="17" t="s">
        <v>9224</v>
      </c>
      <c r="AG206" s="17"/>
      <c r="AH206" s="125"/>
      <c r="AI206" s="16"/>
      <c r="AJ206" s="16"/>
      <c r="AK206" s="16"/>
      <c r="AL206" s="16"/>
      <c r="AM206" s="16"/>
      <c r="AN206" s="16"/>
    </row>
    <row r="207" spans="1:40" ht="15" hidden="1" customHeight="1">
      <c r="A207" s="59">
        <v>206</v>
      </c>
      <c r="B207" s="59"/>
      <c r="C207" s="18">
        <v>1119837003</v>
      </c>
      <c r="D207" s="17" t="s">
        <v>9225</v>
      </c>
      <c r="E207" s="16">
        <v>3137</v>
      </c>
      <c r="F207" s="16">
        <v>11</v>
      </c>
      <c r="G207" s="16" t="s">
        <v>603</v>
      </c>
      <c r="H207" s="16" t="s">
        <v>456</v>
      </c>
      <c r="I207" s="16"/>
      <c r="J207" s="16">
        <v>2000</v>
      </c>
      <c r="K207" s="16" t="s">
        <v>181</v>
      </c>
      <c r="L207" s="22" t="s">
        <v>8951</v>
      </c>
      <c r="M207" s="22" t="s">
        <v>8951</v>
      </c>
      <c r="N207" s="16" t="s">
        <v>9058</v>
      </c>
      <c r="O207" s="16" t="s">
        <v>9215</v>
      </c>
      <c r="P207" s="16"/>
      <c r="Q207" s="150">
        <v>1490437</v>
      </c>
      <c r="R207" s="150">
        <v>0</v>
      </c>
      <c r="S207" s="150">
        <v>1490437</v>
      </c>
      <c r="T207" s="19"/>
      <c r="U207" s="19">
        <v>42653</v>
      </c>
      <c r="V207" s="19"/>
      <c r="W207" s="16" t="s">
        <v>9187</v>
      </c>
      <c r="X207" s="28">
        <f t="shared" ca="1" si="3"/>
        <v>8.4166666666666661</v>
      </c>
      <c r="Y207" s="19">
        <v>42855</v>
      </c>
      <c r="Z207" s="19"/>
      <c r="AA207" s="16" t="s">
        <v>1104</v>
      </c>
      <c r="AB207" s="16" t="s">
        <v>121</v>
      </c>
      <c r="AC207" s="16" t="s">
        <v>9033</v>
      </c>
      <c r="AD207" s="30">
        <v>6.9599999999999995E-2</v>
      </c>
      <c r="AE207" s="16"/>
      <c r="AF207" s="17" t="s">
        <v>9226</v>
      </c>
      <c r="AG207" s="17" t="s">
        <v>9227</v>
      </c>
      <c r="AH207" s="125"/>
      <c r="AI207" s="16"/>
      <c r="AJ207" s="16"/>
      <c r="AK207" s="16"/>
      <c r="AL207" s="16"/>
      <c r="AM207" s="16"/>
      <c r="AN207" s="16"/>
    </row>
    <row r="208" spans="1:40" ht="15" hidden="1" customHeight="1">
      <c r="A208" s="59">
        <v>207</v>
      </c>
      <c r="B208" s="59"/>
      <c r="C208" s="59">
        <v>1047337196</v>
      </c>
      <c r="D208" s="17" t="s">
        <v>9228</v>
      </c>
      <c r="E208" s="16">
        <v>3137</v>
      </c>
      <c r="F208" s="16">
        <v>10</v>
      </c>
      <c r="G208" s="16" t="s">
        <v>822</v>
      </c>
      <c r="H208" s="16" t="s">
        <v>456</v>
      </c>
      <c r="I208" s="16"/>
      <c r="J208" s="16">
        <v>2000</v>
      </c>
      <c r="K208" s="16" t="s">
        <v>181</v>
      </c>
      <c r="L208" s="22" t="s">
        <v>8951</v>
      </c>
      <c r="M208" s="22" t="s">
        <v>8951</v>
      </c>
      <c r="N208" s="16" t="s">
        <v>9058</v>
      </c>
      <c r="O208" s="16" t="s">
        <v>581</v>
      </c>
      <c r="P208" s="16"/>
      <c r="Q208" s="150">
        <v>1413774</v>
      </c>
      <c r="R208" s="150">
        <v>0</v>
      </c>
      <c r="S208" s="150">
        <v>1413774</v>
      </c>
      <c r="T208" s="19"/>
      <c r="U208" s="19">
        <v>42653</v>
      </c>
      <c r="V208" s="19"/>
      <c r="W208" s="16" t="s">
        <v>9187</v>
      </c>
      <c r="X208" s="28">
        <f t="shared" ca="1" si="3"/>
        <v>8.4166666666666661</v>
      </c>
      <c r="Y208" s="19">
        <v>42855</v>
      </c>
      <c r="Z208" s="19"/>
      <c r="AA208" s="16" t="s">
        <v>8815</v>
      </c>
      <c r="AB208" s="16" t="s">
        <v>121</v>
      </c>
      <c r="AC208" s="16" t="s">
        <v>9033</v>
      </c>
      <c r="AD208" s="30">
        <v>6.9599999999999995E-2</v>
      </c>
      <c r="AE208" s="16"/>
      <c r="AF208" s="17" t="s">
        <v>9229</v>
      </c>
      <c r="AG208" s="17"/>
      <c r="AH208" s="125"/>
      <c r="AI208" s="16"/>
      <c r="AJ208" s="16"/>
      <c r="AK208" s="16"/>
      <c r="AL208" s="16"/>
      <c r="AM208" s="16"/>
      <c r="AN208" s="16"/>
    </row>
    <row r="209" spans="1:40" ht="15" hidden="1" customHeight="1">
      <c r="A209" s="59">
        <v>208</v>
      </c>
      <c r="B209" s="59"/>
      <c r="C209" s="59">
        <v>1046340406</v>
      </c>
      <c r="D209" s="17" t="s">
        <v>9230</v>
      </c>
      <c r="E209" s="16">
        <v>3137</v>
      </c>
      <c r="F209" s="16">
        <v>11</v>
      </c>
      <c r="G209" s="16" t="s">
        <v>603</v>
      </c>
      <c r="H209" s="16" t="s">
        <v>456</v>
      </c>
      <c r="I209" s="16"/>
      <c r="J209" s="16">
        <v>2000</v>
      </c>
      <c r="K209" s="16" t="s">
        <v>181</v>
      </c>
      <c r="L209" s="22" t="s">
        <v>8951</v>
      </c>
      <c r="M209" s="22" t="s">
        <v>8951</v>
      </c>
      <c r="N209" s="16" t="s">
        <v>9058</v>
      </c>
      <c r="O209" s="16" t="s">
        <v>581</v>
      </c>
      <c r="P209" s="16"/>
      <c r="Q209" s="150">
        <v>1490437</v>
      </c>
      <c r="R209" s="150">
        <v>0</v>
      </c>
      <c r="S209" s="150">
        <v>1490437</v>
      </c>
      <c r="T209" s="19"/>
      <c r="U209" s="19">
        <v>42653</v>
      </c>
      <c r="V209" s="19"/>
      <c r="W209" s="16" t="s">
        <v>9187</v>
      </c>
      <c r="X209" s="28">
        <f t="shared" ca="1" si="3"/>
        <v>8.4166666666666661</v>
      </c>
      <c r="Y209" s="19">
        <v>42855</v>
      </c>
      <c r="Z209" s="19"/>
      <c r="AA209" s="16" t="s">
        <v>8815</v>
      </c>
      <c r="AB209" s="16" t="s">
        <v>121</v>
      </c>
      <c r="AC209" s="16" t="s">
        <v>8960</v>
      </c>
      <c r="AD209" s="30">
        <v>6.9599999999999995E-2</v>
      </c>
      <c r="AE209" s="16"/>
      <c r="AF209" s="17" t="s">
        <v>9231</v>
      </c>
      <c r="AG209" s="17"/>
      <c r="AH209" s="125"/>
      <c r="AI209" s="16"/>
      <c r="AJ209" s="16"/>
      <c r="AK209" s="16"/>
      <c r="AL209" s="16"/>
      <c r="AM209" s="16"/>
      <c r="AN209" s="16"/>
    </row>
    <row r="210" spans="1:40" s="149" customFormat="1" ht="15" hidden="1" customHeight="1">
      <c r="A210" s="59">
        <v>209</v>
      </c>
      <c r="B210" s="141"/>
      <c r="C210" s="141">
        <v>27806723</v>
      </c>
      <c r="D210" s="140" t="s">
        <v>8637</v>
      </c>
      <c r="E210" s="142">
        <v>3137</v>
      </c>
      <c r="F210" s="142">
        <v>11</v>
      </c>
      <c r="G210" s="142" t="s">
        <v>603</v>
      </c>
      <c r="H210" s="142" t="s">
        <v>456</v>
      </c>
      <c r="I210" s="142"/>
      <c r="J210" s="142">
        <v>2000</v>
      </c>
      <c r="K210" s="142" t="s">
        <v>181</v>
      </c>
      <c r="L210" s="143" t="s">
        <v>8951</v>
      </c>
      <c r="M210" s="143" t="s">
        <v>8951</v>
      </c>
      <c r="N210" s="142" t="s">
        <v>145</v>
      </c>
      <c r="O210" s="142" t="s">
        <v>8963</v>
      </c>
      <c r="P210" s="142"/>
      <c r="Q210" s="151">
        <v>1490437</v>
      </c>
      <c r="R210" s="151">
        <v>0</v>
      </c>
      <c r="S210" s="151">
        <v>1490437</v>
      </c>
      <c r="T210" s="145"/>
      <c r="U210" s="145">
        <v>42653</v>
      </c>
      <c r="V210" s="145"/>
      <c r="W210" s="142" t="s">
        <v>9187</v>
      </c>
      <c r="X210" s="146">
        <f t="shared" ca="1" si="3"/>
        <v>8.4166666666666661</v>
      </c>
      <c r="Y210" s="145">
        <v>42855</v>
      </c>
      <c r="Z210" s="145"/>
      <c r="AA210" s="142" t="s">
        <v>8815</v>
      </c>
      <c r="AB210" s="142" t="s">
        <v>121</v>
      </c>
      <c r="AC210" s="142" t="s">
        <v>8960</v>
      </c>
      <c r="AD210" s="147">
        <v>6.9599999999999995E-2</v>
      </c>
      <c r="AE210" s="142"/>
      <c r="AF210" s="140" t="s">
        <v>8642</v>
      </c>
      <c r="AG210" s="140" t="s">
        <v>9227</v>
      </c>
      <c r="AH210" s="148"/>
      <c r="AI210" s="142"/>
      <c r="AJ210" s="142"/>
      <c r="AK210" s="142"/>
      <c r="AL210" s="142"/>
      <c r="AM210" s="142"/>
      <c r="AN210" s="142"/>
    </row>
    <row r="211" spans="1:40" ht="15" hidden="1" customHeight="1">
      <c r="A211" s="59">
        <v>210</v>
      </c>
      <c r="B211" s="59"/>
      <c r="C211" s="59">
        <v>1093759656</v>
      </c>
      <c r="D211" s="17" t="s">
        <v>9232</v>
      </c>
      <c r="E211" s="16">
        <v>3137</v>
      </c>
      <c r="F211" s="16">
        <v>11</v>
      </c>
      <c r="G211" s="16" t="s">
        <v>603</v>
      </c>
      <c r="H211" s="16" t="s">
        <v>456</v>
      </c>
      <c r="I211" s="16"/>
      <c r="J211" s="16">
        <v>2000</v>
      </c>
      <c r="K211" s="16" t="s">
        <v>181</v>
      </c>
      <c r="L211" s="22" t="s">
        <v>8951</v>
      </c>
      <c r="M211" s="22" t="s">
        <v>8951</v>
      </c>
      <c r="N211" s="16" t="s">
        <v>145</v>
      </c>
      <c r="O211" s="16" t="s">
        <v>8963</v>
      </c>
      <c r="P211" s="16"/>
      <c r="Q211" s="150">
        <v>1490437</v>
      </c>
      <c r="R211" s="150">
        <v>0</v>
      </c>
      <c r="S211" s="150">
        <v>1490437</v>
      </c>
      <c r="T211" s="19"/>
      <c r="U211" s="19">
        <v>42653</v>
      </c>
      <c r="V211" s="19"/>
      <c r="W211" s="16" t="s">
        <v>9187</v>
      </c>
      <c r="X211" s="28">
        <f t="shared" ca="1" si="3"/>
        <v>8.4166666666666661</v>
      </c>
      <c r="Y211" s="19">
        <v>42855</v>
      </c>
      <c r="Z211" s="19"/>
      <c r="AA211" s="16" t="s">
        <v>1104</v>
      </c>
      <c r="AB211" s="16" t="s">
        <v>194</v>
      </c>
      <c r="AC211" s="16" t="s">
        <v>9033</v>
      </c>
      <c r="AD211" s="30">
        <v>6.9599999999999995E-2</v>
      </c>
      <c r="AE211" s="16"/>
      <c r="AF211" s="17" t="s">
        <v>9233</v>
      </c>
      <c r="AG211" s="17" t="s">
        <v>9227</v>
      </c>
      <c r="AH211" s="125"/>
      <c r="AI211" s="16"/>
      <c r="AJ211" s="16"/>
      <c r="AK211" s="16"/>
      <c r="AL211" s="16"/>
      <c r="AM211" s="16"/>
      <c r="AN211" s="16"/>
    </row>
    <row r="212" spans="1:40" ht="15" hidden="1" customHeight="1">
      <c r="A212" s="59">
        <v>211</v>
      </c>
      <c r="B212" s="59"/>
      <c r="C212" s="59">
        <v>32869480</v>
      </c>
      <c r="D212" s="17" t="s">
        <v>9234</v>
      </c>
      <c r="E212" s="16">
        <v>3137</v>
      </c>
      <c r="F212" s="16">
        <v>13</v>
      </c>
      <c r="G212" s="16" t="s">
        <v>525</v>
      </c>
      <c r="H212" s="16" t="s">
        <v>456</v>
      </c>
      <c r="I212" s="16"/>
      <c r="J212" s="16">
        <v>2000</v>
      </c>
      <c r="K212" s="16" t="s">
        <v>181</v>
      </c>
      <c r="L212" s="22" t="s">
        <v>8951</v>
      </c>
      <c r="M212" s="22" t="s">
        <v>8951</v>
      </c>
      <c r="N212" s="16" t="s">
        <v>9058</v>
      </c>
      <c r="O212" s="16" t="s">
        <v>581</v>
      </c>
      <c r="P212" s="16"/>
      <c r="Q212" s="150">
        <v>1685449</v>
      </c>
      <c r="R212" s="150">
        <v>0</v>
      </c>
      <c r="S212" s="150">
        <v>1685449</v>
      </c>
      <c r="T212" s="19"/>
      <c r="U212" s="19">
        <v>42653</v>
      </c>
      <c r="V212" s="19"/>
      <c r="W212" s="16" t="s">
        <v>9187</v>
      </c>
      <c r="X212" s="28">
        <f t="shared" ca="1" si="3"/>
        <v>8.4166666666666661</v>
      </c>
      <c r="Y212" s="19">
        <v>42855</v>
      </c>
      <c r="Z212" s="19"/>
      <c r="AA212" s="16" t="s">
        <v>269</v>
      </c>
      <c r="AB212" s="16" t="s">
        <v>8561</v>
      </c>
      <c r="AC212" s="16" t="s">
        <v>8875</v>
      </c>
      <c r="AD212" s="30">
        <v>6.9599999999999995E-2</v>
      </c>
      <c r="AE212" s="16"/>
      <c r="AF212" s="17" t="s">
        <v>9235</v>
      </c>
      <c r="AG212" s="17" t="s">
        <v>9227</v>
      </c>
      <c r="AH212" s="125"/>
      <c r="AI212" s="16"/>
      <c r="AJ212" s="16"/>
      <c r="AK212" s="16"/>
      <c r="AL212" s="16"/>
      <c r="AM212" s="16"/>
      <c r="AN212" s="16"/>
    </row>
    <row r="213" spans="1:40" ht="15" hidden="1" customHeight="1">
      <c r="A213" s="59">
        <v>212</v>
      </c>
      <c r="B213" s="59"/>
      <c r="C213" s="59">
        <v>71793858</v>
      </c>
      <c r="D213" s="17" t="s">
        <v>9236</v>
      </c>
      <c r="E213" s="16">
        <v>3137</v>
      </c>
      <c r="F213" s="16">
        <v>13</v>
      </c>
      <c r="G213" s="16" t="s">
        <v>525</v>
      </c>
      <c r="H213" s="16" t="s">
        <v>456</v>
      </c>
      <c r="I213" s="16"/>
      <c r="J213" s="16">
        <v>2000</v>
      </c>
      <c r="K213" s="16" t="s">
        <v>181</v>
      </c>
      <c r="L213" s="22" t="s">
        <v>8951</v>
      </c>
      <c r="M213" s="22" t="s">
        <v>8951</v>
      </c>
      <c r="N213" s="16" t="s">
        <v>339</v>
      </c>
      <c r="O213" s="16" t="s">
        <v>8880</v>
      </c>
      <c r="P213" s="16"/>
      <c r="Q213" s="150">
        <v>1685449</v>
      </c>
      <c r="R213" s="150">
        <v>0</v>
      </c>
      <c r="S213" s="150">
        <v>1685449</v>
      </c>
      <c r="T213" s="19"/>
      <c r="U213" s="19">
        <v>42653</v>
      </c>
      <c r="V213" s="19"/>
      <c r="W213" s="16" t="s">
        <v>9187</v>
      </c>
      <c r="X213" s="28">
        <f t="shared" ca="1" si="3"/>
        <v>8.4166666666666661</v>
      </c>
      <c r="Y213" s="19">
        <v>42855</v>
      </c>
      <c r="Z213" s="19"/>
      <c r="AA213" s="16" t="s">
        <v>8811</v>
      </c>
      <c r="AB213" s="16" t="s">
        <v>121</v>
      </c>
      <c r="AC213" s="16" t="s">
        <v>8774</v>
      </c>
      <c r="AD213" s="30">
        <v>6.9599999999999995E-2</v>
      </c>
      <c r="AE213" s="16"/>
      <c r="AF213" s="17" t="s">
        <v>9237</v>
      </c>
      <c r="AG213" s="17"/>
      <c r="AH213" s="125"/>
      <c r="AI213" s="16"/>
      <c r="AJ213" s="16"/>
      <c r="AK213" s="16"/>
      <c r="AL213" s="16"/>
      <c r="AM213" s="16"/>
      <c r="AN213" s="16"/>
    </row>
    <row r="214" spans="1:40" ht="15" hidden="1" customHeight="1">
      <c r="A214" s="59">
        <v>213</v>
      </c>
      <c r="B214" s="59"/>
      <c r="C214" s="59">
        <v>1022394353</v>
      </c>
      <c r="D214" s="17" t="s">
        <v>9238</v>
      </c>
      <c r="E214" s="16">
        <v>3137</v>
      </c>
      <c r="F214" s="16">
        <v>10</v>
      </c>
      <c r="G214" s="16" t="s">
        <v>822</v>
      </c>
      <c r="H214" s="16" t="s">
        <v>456</v>
      </c>
      <c r="I214" s="16"/>
      <c r="J214" s="16">
        <v>2000</v>
      </c>
      <c r="K214" s="16" t="s">
        <v>181</v>
      </c>
      <c r="L214" s="22" t="s">
        <v>8951</v>
      </c>
      <c r="M214" s="22" t="s">
        <v>8951</v>
      </c>
      <c r="N214" s="16" t="s">
        <v>76</v>
      </c>
      <c r="O214" s="16" t="s">
        <v>76</v>
      </c>
      <c r="P214" s="16"/>
      <c r="Q214" s="150">
        <v>1413774</v>
      </c>
      <c r="R214" s="150">
        <v>0</v>
      </c>
      <c r="S214" s="150">
        <v>1413774</v>
      </c>
      <c r="T214" s="19"/>
      <c r="U214" s="19">
        <v>42822</v>
      </c>
      <c r="V214" s="19"/>
      <c r="W214" s="16" t="s">
        <v>9187</v>
      </c>
      <c r="X214" s="28">
        <f t="shared" ca="1" si="3"/>
        <v>8</v>
      </c>
      <c r="Y214" s="19">
        <v>42855</v>
      </c>
      <c r="Z214" s="19"/>
      <c r="AA214" s="16" t="s">
        <v>269</v>
      </c>
      <c r="AB214" s="16" t="s">
        <v>94</v>
      </c>
      <c r="AC214" s="16" t="s">
        <v>9033</v>
      </c>
      <c r="AD214" s="30">
        <v>6.9599999999999995E-2</v>
      </c>
      <c r="AE214" s="16"/>
      <c r="AF214" s="17" t="s">
        <v>9239</v>
      </c>
      <c r="AG214" s="17"/>
      <c r="AH214" s="125"/>
      <c r="AI214" s="16"/>
      <c r="AJ214" s="16"/>
      <c r="AK214" s="16"/>
      <c r="AL214" s="16"/>
      <c r="AM214" s="16"/>
      <c r="AN214" s="16"/>
    </row>
    <row r="215" spans="1:40" ht="15" hidden="1" customHeight="1">
      <c r="A215" s="59">
        <v>214</v>
      </c>
      <c r="B215" s="59"/>
      <c r="C215" s="59">
        <v>1140870989</v>
      </c>
      <c r="D215" s="17" t="s">
        <v>9240</v>
      </c>
      <c r="E215" s="16">
        <v>3137</v>
      </c>
      <c r="F215" s="16">
        <v>11</v>
      </c>
      <c r="G215" s="16" t="s">
        <v>603</v>
      </c>
      <c r="H215" s="16" t="s">
        <v>456</v>
      </c>
      <c r="I215" s="16"/>
      <c r="J215" s="16">
        <v>2000</v>
      </c>
      <c r="K215" s="16" t="s">
        <v>181</v>
      </c>
      <c r="L215" s="22" t="s">
        <v>8951</v>
      </c>
      <c r="M215" s="22" t="s">
        <v>8951</v>
      </c>
      <c r="N215" s="16" t="s">
        <v>9058</v>
      </c>
      <c r="O215" s="16" t="s">
        <v>581</v>
      </c>
      <c r="P215" s="16"/>
      <c r="Q215" s="150">
        <v>1490437</v>
      </c>
      <c r="R215" s="150">
        <v>0</v>
      </c>
      <c r="S215" s="150">
        <v>1490437</v>
      </c>
      <c r="T215" s="19"/>
      <c r="U215" s="19">
        <v>42653</v>
      </c>
      <c r="V215" s="19"/>
      <c r="W215" s="16" t="s">
        <v>9187</v>
      </c>
      <c r="X215" s="28">
        <f t="shared" ca="1" si="3"/>
        <v>8.4166666666666661</v>
      </c>
      <c r="Y215" s="19">
        <v>42855</v>
      </c>
      <c r="Z215" s="19"/>
      <c r="AA215" s="16" t="s">
        <v>8815</v>
      </c>
      <c r="AB215" s="16" t="s">
        <v>8561</v>
      </c>
      <c r="AC215" s="16" t="s">
        <v>9220</v>
      </c>
      <c r="AD215" s="30">
        <v>6.9599999999999995E-2</v>
      </c>
      <c r="AE215" s="16"/>
      <c r="AF215" s="17" t="s">
        <v>9241</v>
      </c>
      <c r="AG215" s="17"/>
      <c r="AH215" s="125"/>
      <c r="AI215" s="16"/>
      <c r="AJ215" s="16"/>
      <c r="AK215" s="16"/>
      <c r="AL215" s="16"/>
      <c r="AM215" s="16"/>
      <c r="AN215" s="16"/>
    </row>
    <row r="216" spans="1:40" s="149" customFormat="1" ht="15" hidden="1" customHeight="1">
      <c r="A216" s="59">
        <v>215</v>
      </c>
      <c r="B216" s="141"/>
      <c r="C216" s="141">
        <v>1121897417</v>
      </c>
      <c r="D216" s="140" t="s">
        <v>9242</v>
      </c>
      <c r="E216" s="142">
        <v>3137</v>
      </c>
      <c r="F216" s="142">
        <v>11</v>
      </c>
      <c r="G216" s="142" t="s">
        <v>603</v>
      </c>
      <c r="H216" s="142" t="s">
        <v>456</v>
      </c>
      <c r="I216" s="142"/>
      <c r="J216" s="142">
        <v>2000</v>
      </c>
      <c r="K216" s="142" t="s">
        <v>181</v>
      </c>
      <c r="L216" s="143" t="s">
        <v>8951</v>
      </c>
      <c r="M216" s="143" t="s">
        <v>8951</v>
      </c>
      <c r="N216" s="142" t="s">
        <v>671</v>
      </c>
      <c r="O216" s="142" t="s">
        <v>691</v>
      </c>
      <c r="P216" s="142"/>
      <c r="Q216" s="151">
        <v>1490437</v>
      </c>
      <c r="R216" s="151">
        <v>0</v>
      </c>
      <c r="S216" s="151">
        <v>1490437</v>
      </c>
      <c r="T216" s="145"/>
      <c r="U216" s="145">
        <v>42653</v>
      </c>
      <c r="V216" s="145"/>
      <c r="W216" s="142" t="s">
        <v>9187</v>
      </c>
      <c r="X216" s="146">
        <f t="shared" ca="1" si="3"/>
        <v>8.4166666666666661</v>
      </c>
      <c r="Y216" s="145">
        <v>42855</v>
      </c>
      <c r="Z216" s="145"/>
      <c r="AA216" s="142" t="s">
        <v>9201</v>
      </c>
      <c r="AB216" s="142" t="s">
        <v>121</v>
      </c>
      <c r="AC216" s="142" t="s">
        <v>9184</v>
      </c>
      <c r="AD216" s="147">
        <v>6.9599999999999995E-2</v>
      </c>
      <c r="AE216" s="142"/>
      <c r="AF216" s="140" t="s">
        <v>9243</v>
      </c>
      <c r="AG216" s="140"/>
      <c r="AH216" s="148"/>
      <c r="AI216" s="142"/>
      <c r="AJ216" s="142"/>
      <c r="AK216" s="142"/>
      <c r="AL216" s="142"/>
      <c r="AM216" s="142"/>
      <c r="AN216" s="142"/>
    </row>
    <row r="217" spans="1:40" ht="15" hidden="1" customHeight="1">
      <c r="A217" s="59">
        <v>216</v>
      </c>
      <c r="B217" s="59"/>
      <c r="C217" s="59">
        <v>78709209</v>
      </c>
      <c r="D217" s="17" t="s">
        <v>9244</v>
      </c>
      <c r="E217" s="16">
        <v>3137</v>
      </c>
      <c r="F217" s="16">
        <v>11</v>
      </c>
      <c r="G217" s="16" t="s">
        <v>603</v>
      </c>
      <c r="H217" s="16" t="s">
        <v>456</v>
      </c>
      <c r="I217" s="16"/>
      <c r="J217" s="16">
        <v>2000</v>
      </c>
      <c r="K217" s="16" t="s">
        <v>181</v>
      </c>
      <c r="L217" s="22" t="s">
        <v>8951</v>
      </c>
      <c r="M217" s="22" t="s">
        <v>8951</v>
      </c>
      <c r="N217" s="16" t="s">
        <v>8765</v>
      </c>
      <c r="O217" s="16" t="s">
        <v>8867</v>
      </c>
      <c r="P217" s="16"/>
      <c r="Q217" s="150">
        <v>1490437</v>
      </c>
      <c r="R217" s="150">
        <v>0</v>
      </c>
      <c r="S217" s="150">
        <v>1490437</v>
      </c>
      <c r="T217" s="19"/>
      <c r="U217" s="19">
        <v>42654</v>
      </c>
      <c r="V217" s="19"/>
      <c r="W217" s="16" t="s">
        <v>9187</v>
      </c>
      <c r="X217" s="28">
        <f t="shared" ca="1" si="3"/>
        <v>8.4166666666666661</v>
      </c>
      <c r="Y217" s="19">
        <v>42855</v>
      </c>
      <c r="Z217" s="19"/>
      <c r="AA217" s="16" t="s">
        <v>9245</v>
      </c>
      <c r="AB217" s="16" t="s">
        <v>8803</v>
      </c>
      <c r="AC217" s="16" t="s">
        <v>8774</v>
      </c>
      <c r="AD217" s="30">
        <v>6.9599999999999995E-2</v>
      </c>
      <c r="AE217" s="16"/>
      <c r="AF217" s="17" t="s">
        <v>9246</v>
      </c>
      <c r="AG217" s="17"/>
      <c r="AH217" s="125"/>
      <c r="AI217" s="16"/>
      <c r="AJ217" s="16"/>
      <c r="AK217" s="16"/>
      <c r="AL217" s="16"/>
      <c r="AM217" s="16"/>
      <c r="AN217" s="16"/>
    </row>
    <row r="218" spans="1:40" ht="15" hidden="1" customHeight="1">
      <c r="A218" s="59">
        <v>217</v>
      </c>
      <c r="B218" s="59"/>
      <c r="C218" s="59">
        <v>91016575</v>
      </c>
      <c r="D218" s="17" t="s">
        <v>9247</v>
      </c>
      <c r="E218" s="16">
        <v>4071</v>
      </c>
      <c r="F218" s="16">
        <v>16</v>
      </c>
      <c r="G218" s="16" t="s">
        <v>1629</v>
      </c>
      <c r="H218" s="16" t="s">
        <v>1567</v>
      </c>
      <c r="I218" s="16"/>
      <c r="J218" s="16">
        <v>3000</v>
      </c>
      <c r="K218" s="16" t="s">
        <v>170</v>
      </c>
      <c r="L218" s="22" t="s">
        <v>519</v>
      </c>
      <c r="M218" s="22" t="s">
        <v>519</v>
      </c>
      <c r="N218" s="16" t="s">
        <v>339</v>
      </c>
      <c r="O218" s="16" t="s">
        <v>8880</v>
      </c>
      <c r="P218" s="16"/>
      <c r="Q218" s="150">
        <v>1351022</v>
      </c>
      <c r="R218" s="150">
        <v>362407</v>
      </c>
      <c r="S218" s="150">
        <v>1713429</v>
      </c>
      <c r="T218" s="19">
        <v>38413</v>
      </c>
      <c r="U218" s="19">
        <v>40909</v>
      </c>
      <c r="V218" s="19"/>
      <c r="W218" s="16" t="s">
        <v>8767</v>
      </c>
      <c r="X218" s="28">
        <f t="shared" ca="1" si="3"/>
        <v>13.25</v>
      </c>
      <c r="Y218" s="19">
        <v>42859</v>
      </c>
      <c r="Z218" s="19"/>
      <c r="AA218" s="16" t="s">
        <v>8791</v>
      </c>
      <c r="AB218" s="16" t="s">
        <v>8773</v>
      </c>
      <c r="AC218" s="16" t="s">
        <v>8774</v>
      </c>
      <c r="AD218" s="30">
        <v>6.9599999999999995E-2</v>
      </c>
      <c r="AE218" s="16"/>
      <c r="AF218" s="17" t="s">
        <v>9248</v>
      </c>
      <c r="AG218" s="17"/>
      <c r="AH218" s="125"/>
      <c r="AI218" s="16"/>
      <c r="AJ218" s="16"/>
      <c r="AK218" s="16"/>
      <c r="AL218" s="16"/>
      <c r="AM218" s="16"/>
      <c r="AN218" s="16"/>
    </row>
    <row r="219" spans="1:40" ht="15" hidden="1" customHeight="1">
      <c r="A219" s="59">
        <v>218</v>
      </c>
      <c r="B219" s="59"/>
      <c r="C219" s="59">
        <v>79716306</v>
      </c>
      <c r="D219" s="17" t="s">
        <v>9249</v>
      </c>
      <c r="E219" s="16">
        <v>3137</v>
      </c>
      <c r="F219" s="16">
        <v>11</v>
      </c>
      <c r="G219" s="16" t="s">
        <v>603</v>
      </c>
      <c r="H219" s="16" t="s">
        <v>456</v>
      </c>
      <c r="I219" s="16"/>
      <c r="J219" s="16">
        <v>2000</v>
      </c>
      <c r="K219" s="16" t="s">
        <v>181</v>
      </c>
      <c r="L219" s="22" t="s">
        <v>8951</v>
      </c>
      <c r="M219" s="22" t="s">
        <v>8951</v>
      </c>
      <c r="N219" s="16" t="s">
        <v>76</v>
      </c>
      <c r="O219" s="16" t="s">
        <v>8671</v>
      </c>
      <c r="P219" s="16"/>
      <c r="Q219" s="150">
        <v>1490437</v>
      </c>
      <c r="R219" s="150">
        <v>488146</v>
      </c>
      <c r="S219" s="150">
        <v>1978583</v>
      </c>
      <c r="T219" s="19">
        <v>35916</v>
      </c>
      <c r="U219" s="19">
        <v>42347</v>
      </c>
      <c r="V219" s="19"/>
      <c r="W219" s="16" t="s">
        <v>249</v>
      </c>
      <c r="X219" s="28">
        <f t="shared" ca="1" si="3"/>
        <v>9.25</v>
      </c>
      <c r="Y219" s="19">
        <v>42887</v>
      </c>
      <c r="Z219" s="19"/>
      <c r="AA219" s="16" t="s">
        <v>8791</v>
      </c>
      <c r="AB219" s="16" t="s">
        <v>8773</v>
      </c>
      <c r="AC219" s="16" t="s">
        <v>8774</v>
      </c>
      <c r="AD219" s="30">
        <v>6.9599999999999995E-2</v>
      </c>
      <c r="AE219" s="16"/>
      <c r="AF219" s="17" t="s">
        <v>9250</v>
      </c>
      <c r="AG219" s="17"/>
      <c r="AH219" s="125"/>
      <c r="AI219" s="16"/>
      <c r="AJ219" s="16"/>
      <c r="AK219" s="16"/>
      <c r="AL219" s="16"/>
      <c r="AM219" s="16"/>
      <c r="AN219" s="16"/>
    </row>
    <row r="220" spans="1:40" ht="15" hidden="1" customHeight="1">
      <c r="A220" s="59">
        <v>219</v>
      </c>
      <c r="B220" s="59"/>
      <c r="C220" s="59">
        <v>52527693</v>
      </c>
      <c r="D220" s="17" t="s">
        <v>9251</v>
      </c>
      <c r="E220" s="16">
        <v>3137</v>
      </c>
      <c r="F220" s="16">
        <v>11</v>
      </c>
      <c r="G220" s="16" t="s">
        <v>603</v>
      </c>
      <c r="H220" s="16" t="s">
        <v>456</v>
      </c>
      <c r="I220" s="16"/>
      <c r="J220" s="16">
        <v>4000</v>
      </c>
      <c r="K220" s="16" t="s">
        <v>259</v>
      </c>
      <c r="L220" s="22" t="s">
        <v>9163</v>
      </c>
      <c r="M220" s="22" t="s">
        <v>9163</v>
      </c>
      <c r="N220" s="16" t="s">
        <v>76</v>
      </c>
      <c r="O220" s="16" t="s">
        <v>8671</v>
      </c>
      <c r="P220" s="16"/>
      <c r="Q220" s="150">
        <v>1591042</v>
      </c>
      <c r="R220" s="150">
        <v>521096</v>
      </c>
      <c r="S220" s="150">
        <v>2112138</v>
      </c>
      <c r="T220" s="19">
        <v>37187</v>
      </c>
      <c r="U220" s="19">
        <v>42360</v>
      </c>
      <c r="V220" s="19"/>
      <c r="W220" s="16" t="s">
        <v>249</v>
      </c>
      <c r="X220" s="28">
        <f t="shared" ca="1" si="3"/>
        <v>9.25</v>
      </c>
      <c r="Y220" s="19">
        <v>42894</v>
      </c>
      <c r="Z220" s="19"/>
      <c r="AA220" s="16" t="s">
        <v>8791</v>
      </c>
      <c r="AB220" s="16" t="s">
        <v>8803</v>
      </c>
      <c r="AC220" s="16" t="s">
        <v>8774</v>
      </c>
      <c r="AD220" s="30">
        <v>6.9599999999999995E-2</v>
      </c>
      <c r="AE220" s="16"/>
      <c r="AF220" s="17" t="s">
        <v>9252</v>
      </c>
      <c r="AG220" s="44"/>
      <c r="AH220" s="152"/>
      <c r="AI220" s="16"/>
      <c r="AJ220" s="16"/>
      <c r="AK220" s="16"/>
      <c r="AL220" s="16"/>
      <c r="AM220" s="16"/>
      <c r="AN220" s="16"/>
    </row>
    <row r="221" spans="1:40" ht="15" hidden="1" customHeight="1">
      <c r="A221" s="59">
        <v>220</v>
      </c>
      <c r="B221" s="59"/>
      <c r="C221" s="59">
        <v>79720302</v>
      </c>
      <c r="D221" s="17" t="s">
        <v>9253</v>
      </c>
      <c r="E221" s="16">
        <v>4070</v>
      </c>
      <c r="F221" s="16" t="s">
        <v>3596</v>
      </c>
      <c r="G221" s="16" t="s">
        <v>3597</v>
      </c>
      <c r="H221" s="16" t="s">
        <v>3598</v>
      </c>
      <c r="I221" s="16"/>
      <c r="J221" s="16">
        <v>1000</v>
      </c>
      <c r="K221" s="16" t="s">
        <v>74</v>
      </c>
      <c r="L221" s="22" t="s">
        <v>2910</v>
      </c>
      <c r="M221" s="22" t="s">
        <v>2910</v>
      </c>
      <c r="N221" s="16" t="s">
        <v>76</v>
      </c>
      <c r="O221" s="16" t="s">
        <v>8671</v>
      </c>
      <c r="P221" s="16"/>
      <c r="Q221" s="150">
        <v>1825843</v>
      </c>
      <c r="R221" s="150">
        <v>0</v>
      </c>
      <c r="S221" s="150">
        <v>1825843</v>
      </c>
      <c r="T221" s="19"/>
      <c r="U221" s="19">
        <v>42832</v>
      </c>
      <c r="V221" s="19"/>
      <c r="W221" s="16" t="s">
        <v>71</v>
      </c>
      <c r="X221" s="28">
        <f t="shared" ca="1" si="3"/>
        <v>7.916666666666667</v>
      </c>
      <c r="Y221" s="19">
        <v>42905</v>
      </c>
      <c r="Z221" s="19"/>
      <c r="AA221" s="16" t="s">
        <v>8855</v>
      </c>
      <c r="AB221" s="16" t="s">
        <v>8773</v>
      </c>
      <c r="AC221" s="16" t="s">
        <v>8774</v>
      </c>
      <c r="AD221" s="30">
        <v>6.9599999999999995E-2</v>
      </c>
      <c r="AE221" s="16"/>
      <c r="AF221" s="44" t="s">
        <v>9254</v>
      </c>
      <c r="AG221" s="44"/>
      <c r="AH221" s="152"/>
      <c r="AI221" s="16"/>
      <c r="AJ221" s="16"/>
      <c r="AK221" s="16"/>
      <c r="AL221" s="16"/>
      <c r="AM221" s="16"/>
      <c r="AN221" s="16"/>
    </row>
    <row r="222" spans="1:40" s="149" customFormat="1" ht="15" hidden="1" customHeight="1">
      <c r="A222" s="59">
        <v>221</v>
      </c>
      <c r="B222" s="141"/>
      <c r="C222" s="141">
        <v>71727602</v>
      </c>
      <c r="D222" s="140" t="s">
        <v>9255</v>
      </c>
      <c r="E222" s="142">
        <v>4070</v>
      </c>
      <c r="F222" s="142" t="s">
        <v>3596</v>
      </c>
      <c r="G222" s="142" t="s">
        <v>3597</v>
      </c>
      <c r="H222" s="142" t="s">
        <v>3598</v>
      </c>
      <c r="I222" s="142"/>
      <c r="J222" s="142">
        <v>1000</v>
      </c>
      <c r="K222" s="142" t="s">
        <v>74</v>
      </c>
      <c r="L222" s="143" t="s">
        <v>2910</v>
      </c>
      <c r="M222" s="143" t="s">
        <v>2910</v>
      </c>
      <c r="N222" s="142" t="s">
        <v>76</v>
      </c>
      <c r="O222" s="142" t="s">
        <v>8671</v>
      </c>
      <c r="P222" s="142"/>
      <c r="Q222" s="151">
        <v>1825843</v>
      </c>
      <c r="R222" s="151">
        <v>0</v>
      </c>
      <c r="S222" s="151">
        <v>1825843</v>
      </c>
      <c r="T222" s="145"/>
      <c r="U222" s="145">
        <v>42867</v>
      </c>
      <c r="V222" s="145"/>
      <c r="W222" s="142" t="s">
        <v>71</v>
      </c>
      <c r="X222" s="146">
        <f t="shared" ca="1" si="3"/>
        <v>7.833333333333333</v>
      </c>
      <c r="Y222" s="145">
        <v>42912</v>
      </c>
      <c r="Z222" s="145"/>
      <c r="AA222" s="142" t="s">
        <v>8791</v>
      </c>
      <c r="AB222" s="142" t="s">
        <v>8773</v>
      </c>
      <c r="AC222" s="142" t="s">
        <v>8774</v>
      </c>
      <c r="AD222" s="147">
        <v>6.9599999999999995E-2</v>
      </c>
      <c r="AE222" s="142"/>
      <c r="AF222" s="155" t="s">
        <v>9256</v>
      </c>
      <c r="AG222" s="140" t="s">
        <v>8794</v>
      </c>
      <c r="AH222" s="148" t="s">
        <v>9056</v>
      </c>
      <c r="AI222" s="142"/>
      <c r="AJ222" s="142"/>
      <c r="AK222" s="142"/>
      <c r="AL222" s="142"/>
      <c r="AM222" s="142"/>
      <c r="AN222" s="142"/>
    </row>
    <row r="223" spans="1:40" s="149" customFormat="1" ht="15" hidden="1" customHeight="1">
      <c r="A223" s="59">
        <v>222</v>
      </c>
      <c r="B223" s="141"/>
      <c r="C223" s="141">
        <v>79211879</v>
      </c>
      <c r="D223" s="140" t="s">
        <v>9257</v>
      </c>
      <c r="E223" s="142">
        <v>4070</v>
      </c>
      <c r="F223" s="142" t="s">
        <v>3596</v>
      </c>
      <c r="G223" s="142" t="s">
        <v>3597</v>
      </c>
      <c r="H223" s="142" t="s">
        <v>3598</v>
      </c>
      <c r="I223" s="142"/>
      <c r="J223" s="142">
        <v>1000</v>
      </c>
      <c r="K223" s="142" t="s">
        <v>74</v>
      </c>
      <c r="L223" s="143" t="s">
        <v>2910</v>
      </c>
      <c r="M223" s="143" t="s">
        <v>2910</v>
      </c>
      <c r="N223" s="142" t="s">
        <v>76</v>
      </c>
      <c r="O223" s="142" t="s">
        <v>8671</v>
      </c>
      <c r="P223" s="142"/>
      <c r="Q223" s="151">
        <v>1825843</v>
      </c>
      <c r="R223" s="151">
        <v>0</v>
      </c>
      <c r="S223" s="151">
        <v>1825843</v>
      </c>
      <c r="T223" s="145"/>
      <c r="U223" s="145">
        <v>42832</v>
      </c>
      <c r="V223" s="145"/>
      <c r="W223" s="142" t="s">
        <v>71</v>
      </c>
      <c r="X223" s="146">
        <f t="shared" ca="1" si="3"/>
        <v>7.916666666666667</v>
      </c>
      <c r="Y223" s="145">
        <v>42915</v>
      </c>
      <c r="Z223" s="145"/>
      <c r="AA223" s="142" t="s">
        <v>8791</v>
      </c>
      <c r="AB223" s="142" t="s">
        <v>8826</v>
      </c>
      <c r="AC223" s="142" t="s">
        <v>8774</v>
      </c>
      <c r="AD223" s="147">
        <v>5.2199999999999998E-3</v>
      </c>
      <c r="AE223" s="142"/>
      <c r="AF223" s="155" t="s">
        <v>2405</v>
      </c>
      <c r="AG223" s="140" t="s">
        <v>8794</v>
      </c>
      <c r="AH223" s="148" t="s">
        <v>9056</v>
      </c>
      <c r="AI223" s="142"/>
      <c r="AJ223" s="142"/>
      <c r="AK223" s="142"/>
      <c r="AL223" s="142"/>
      <c r="AM223" s="142"/>
      <c r="AN223" s="142"/>
    </row>
    <row r="224" spans="1:40" ht="15" hidden="1" customHeight="1">
      <c r="A224" s="59">
        <v>223</v>
      </c>
      <c r="B224" s="59"/>
      <c r="C224" s="59">
        <v>52341851</v>
      </c>
      <c r="D224" s="17" t="s">
        <v>9258</v>
      </c>
      <c r="E224" s="16">
        <v>2044</v>
      </c>
      <c r="F224" s="16">
        <v>11</v>
      </c>
      <c r="G224" s="16" t="s">
        <v>139</v>
      </c>
      <c r="H224" s="16" t="s">
        <v>140</v>
      </c>
      <c r="I224" s="16"/>
      <c r="J224" s="16">
        <v>4500</v>
      </c>
      <c r="K224" s="16" t="s">
        <v>143</v>
      </c>
      <c r="L224" s="22" t="s">
        <v>238</v>
      </c>
      <c r="M224" s="22" t="s">
        <v>238</v>
      </c>
      <c r="N224" s="16" t="s">
        <v>76</v>
      </c>
      <c r="O224" s="16" t="s">
        <v>8671</v>
      </c>
      <c r="P224" s="16"/>
      <c r="Q224" s="150">
        <v>2782070</v>
      </c>
      <c r="R224" s="150">
        <v>0</v>
      </c>
      <c r="S224" s="150">
        <v>2782070</v>
      </c>
      <c r="T224" s="19"/>
      <c r="U224" s="19">
        <v>42328</v>
      </c>
      <c r="V224" s="19"/>
      <c r="W224" s="16" t="s">
        <v>8767</v>
      </c>
      <c r="X224" s="28">
        <f t="shared" ca="1" si="3"/>
        <v>9.3333333333333339</v>
      </c>
      <c r="Y224" s="19">
        <v>42919</v>
      </c>
      <c r="Z224" s="19"/>
      <c r="AA224" s="16" t="s">
        <v>8815</v>
      </c>
      <c r="AB224" s="16" t="s">
        <v>8803</v>
      </c>
      <c r="AC224" s="16" t="s">
        <v>8774</v>
      </c>
      <c r="AD224" s="30">
        <v>6.9599999999999995E-2</v>
      </c>
      <c r="AE224" s="16"/>
      <c r="AF224" s="44" t="s">
        <v>9259</v>
      </c>
      <c r="AG224" s="17"/>
      <c r="AH224" s="125"/>
      <c r="AI224" s="16"/>
      <c r="AJ224" s="16"/>
      <c r="AK224" s="16"/>
      <c r="AL224" s="16"/>
      <c r="AM224" s="16"/>
      <c r="AN224" s="16"/>
    </row>
    <row r="225" spans="1:40" ht="15" hidden="1" customHeight="1">
      <c r="A225" s="59">
        <v>224</v>
      </c>
      <c r="B225" s="59"/>
      <c r="C225" s="59">
        <v>19437688</v>
      </c>
      <c r="D225" s="17" t="s">
        <v>9260</v>
      </c>
      <c r="E225" s="16">
        <v>4071</v>
      </c>
      <c r="F225" s="16">
        <v>16</v>
      </c>
      <c r="G225" s="16" t="s">
        <v>1629</v>
      </c>
      <c r="H225" s="16" t="s">
        <v>1567</v>
      </c>
      <c r="I225" s="16"/>
      <c r="J225" s="16">
        <v>3000</v>
      </c>
      <c r="K225" s="16" t="s">
        <v>170</v>
      </c>
      <c r="L225" s="22" t="s">
        <v>9127</v>
      </c>
      <c r="M225" s="22" t="s">
        <v>9127</v>
      </c>
      <c r="N225" s="16" t="s">
        <v>76</v>
      </c>
      <c r="O225" s="16" t="s">
        <v>8671</v>
      </c>
      <c r="P225" s="16"/>
      <c r="Q225" s="150">
        <v>1442216</v>
      </c>
      <c r="R225" s="150">
        <v>386870</v>
      </c>
      <c r="S225" s="150">
        <v>1829086</v>
      </c>
      <c r="T225" s="19">
        <v>37221</v>
      </c>
      <c r="U225" s="19">
        <v>40909</v>
      </c>
      <c r="V225" s="19"/>
      <c r="W225" s="16" t="s">
        <v>8767</v>
      </c>
      <c r="X225" s="28">
        <f t="shared" ca="1" si="3"/>
        <v>13.25</v>
      </c>
      <c r="Y225" s="85">
        <v>42920</v>
      </c>
      <c r="Z225" s="85"/>
      <c r="AA225" s="16" t="s">
        <v>8802</v>
      </c>
      <c r="AB225" s="16" t="s">
        <v>8773</v>
      </c>
      <c r="AC225" s="16" t="s">
        <v>9069</v>
      </c>
      <c r="AD225" s="30">
        <v>6.9599999999999995E-2</v>
      </c>
      <c r="AE225" s="16"/>
      <c r="AF225" s="44" t="s">
        <v>9261</v>
      </c>
      <c r="AG225" s="17"/>
      <c r="AH225" s="125"/>
      <c r="AI225" s="16"/>
      <c r="AJ225" s="16"/>
      <c r="AK225" s="16"/>
      <c r="AL225" s="16"/>
      <c r="AM225" s="16"/>
      <c r="AN225" s="16"/>
    </row>
    <row r="226" spans="1:40" ht="15" hidden="1" customHeight="1">
      <c r="A226" s="59">
        <v>225</v>
      </c>
      <c r="B226" s="59"/>
      <c r="C226" s="59">
        <v>93379485</v>
      </c>
      <c r="D226" s="17" t="s">
        <v>9262</v>
      </c>
      <c r="E226" s="16">
        <v>4070</v>
      </c>
      <c r="F226" s="16" t="s">
        <v>3596</v>
      </c>
      <c r="G226" s="16" t="s">
        <v>3597</v>
      </c>
      <c r="H226" s="16" t="s">
        <v>3598</v>
      </c>
      <c r="I226" s="16"/>
      <c r="J226" s="16">
        <v>1000</v>
      </c>
      <c r="K226" s="16" t="s">
        <v>74</v>
      </c>
      <c r="L226" s="22" t="s">
        <v>2910</v>
      </c>
      <c r="M226" s="22" t="s">
        <v>2910</v>
      </c>
      <c r="N226" s="16" t="s">
        <v>76</v>
      </c>
      <c r="O226" s="16" t="s">
        <v>8671</v>
      </c>
      <c r="P226" s="16"/>
      <c r="Q226" s="150">
        <v>1825843</v>
      </c>
      <c r="R226" s="150">
        <v>0</v>
      </c>
      <c r="S226" s="150">
        <v>1825843</v>
      </c>
      <c r="T226" s="19"/>
      <c r="U226" s="19">
        <v>42846</v>
      </c>
      <c r="V226" s="19"/>
      <c r="W226" s="16" t="s">
        <v>71</v>
      </c>
      <c r="X226" s="28">
        <f t="shared" ca="1" si="3"/>
        <v>7.916666666666667</v>
      </c>
      <c r="Y226" s="85">
        <v>42923</v>
      </c>
      <c r="Z226" s="85"/>
      <c r="AA226" s="16" t="s">
        <v>8802</v>
      </c>
      <c r="AB226" s="16" t="s">
        <v>8803</v>
      </c>
      <c r="AC226" s="16" t="s">
        <v>8774</v>
      </c>
      <c r="AD226" s="30">
        <v>6.9599999999999995E-2</v>
      </c>
      <c r="AE226" s="16"/>
      <c r="AF226" s="17" t="s">
        <v>9263</v>
      </c>
      <c r="AG226" s="44"/>
      <c r="AH226" s="152"/>
      <c r="AI226" s="16"/>
      <c r="AJ226" s="16"/>
      <c r="AK226" s="16"/>
      <c r="AL226" s="16"/>
      <c r="AM226" s="16"/>
      <c r="AN226" s="16"/>
    </row>
    <row r="227" spans="1:40" ht="15" hidden="1" customHeight="1">
      <c r="A227" s="59">
        <v>226</v>
      </c>
      <c r="B227" s="59"/>
      <c r="C227" s="59">
        <v>10255003</v>
      </c>
      <c r="D227" s="17" t="s">
        <v>9223</v>
      </c>
      <c r="E227" s="16">
        <v>3137</v>
      </c>
      <c r="F227" s="16">
        <v>11</v>
      </c>
      <c r="G227" s="16" t="s">
        <v>603</v>
      </c>
      <c r="H227" s="16" t="s">
        <v>456</v>
      </c>
      <c r="I227" s="16"/>
      <c r="J227" s="16">
        <v>2000</v>
      </c>
      <c r="K227" s="16" t="s">
        <v>181</v>
      </c>
      <c r="L227" s="22" t="s">
        <v>8951</v>
      </c>
      <c r="M227" s="22" t="s">
        <v>8951</v>
      </c>
      <c r="N227" s="16" t="s">
        <v>8847</v>
      </c>
      <c r="O227" s="16" t="s">
        <v>9072</v>
      </c>
      <c r="P227" s="16"/>
      <c r="Q227" s="150">
        <v>1591042</v>
      </c>
      <c r="R227" s="150">
        <v>0</v>
      </c>
      <c r="S227" s="150">
        <v>1591042</v>
      </c>
      <c r="T227" s="19"/>
      <c r="U227" s="19">
        <v>42857</v>
      </c>
      <c r="V227" s="19"/>
      <c r="W227" s="16" t="s">
        <v>9187</v>
      </c>
      <c r="X227" s="28">
        <f t="shared" ca="1" si="3"/>
        <v>7.916666666666667</v>
      </c>
      <c r="Y227" s="85">
        <v>42947</v>
      </c>
      <c r="Z227" s="85"/>
      <c r="AA227" s="16" t="s">
        <v>8791</v>
      </c>
      <c r="AB227" s="16" t="s">
        <v>8773</v>
      </c>
      <c r="AC227" s="16" t="s">
        <v>8774</v>
      </c>
      <c r="AD227" s="30">
        <v>6.9599999999999995E-2</v>
      </c>
      <c r="AE227" s="16"/>
      <c r="AF227" s="17" t="s">
        <v>9224</v>
      </c>
      <c r="AG227" s="17"/>
      <c r="AH227" s="125"/>
      <c r="AI227" s="16"/>
      <c r="AJ227" s="16"/>
      <c r="AK227" s="16"/>
      <c r="AL227" s="16"/>
      <c r="AM227" s="16"/>
      <c r="AN227" s="16"/>
    </row>
    <row r="228" spans="1:40" ht="15" hidden="1" customHeight="1">
      <c r="A228" s="59">
        <v>227</v>
      </c>
      <c r="B228" s="59"/>
      <c r="C228" s="59">
        <v>79951382</v>
      </c>
      <c r="D228" s="17" t="s">
        <v>9264</v>
      </c>
      <c r="E228" s="16">
        <v>3137</v>
      </c>
      <c r="F228" s="16">
        <v>10</v>
      </c>
      <c r="G228" s="16" t="s">
        <v>822</v>
      </c>
      <c r="H228" s="16" t="s">
        <v>456</v>
      </c>
      <c r="I228" s="16"/>
      <c r="J228" s="16">
        <v>3000</v>
      </c>
      <c r="K228" s="16" t="s">
        <v>170</v>
      </c>
      <c r="L228" s="22" t="s">
        <v>9127</v>
      </c>
      <c r="M228" s="22" t="s">
        <v>9127</v>
      </c>
      <c r="N228" s="16" t="s">
        <v>76</v>
      </c>
      <c r="O228" s="16" t="s">
        <v>8671</v>
      </c>
      <c r="P228" s="16"/>
      <c r="Q228" s="150">
        <v>1509204</v>
      </c>
      <c r="R228" s="150">
        <v>524551</v>
      </c>
      <c r="S228" s="150">
        <v>2033755</v>
      </c>
      <c r="T228" s="19">
        <v>37448</v>
      </c>
      <c r="U228" s="19">
        <v>42360</v>
      </c>
      <c r="V228" s="19"/>
      <c r="W228" s="16" t="s">
        <v>249</v>
      </c>
      <c r="X228" s="28">
        <f t="shared" ca="1" si="3"/>
        <v>9.25</v>
      </c>
      <c r="Y228" s="85">
        <v>42954</v>
      </c>
      <c r="Z228" s="85"/>
      <c r="AA228" s="16" t="s">
        <v>9265</v>
      </c>
      <c r="AB228" s="16" t="s">
        <v>8773</v>
      </c>
      <c r="AC228" s="16" t="s">
        <v>8774</v>
      </c>
      <c r="AD228" s="30">
        <v>6.9599999999999995E-2</v>
      </c>
      <c r="AE228" s="16"/>
      <c r="AF228" s="17" t="s">
        <v>9266</v>
      </c>
      <c r="AG228" s="17"/>
      <c r="AH228" s="125"/>
      <c r="AI228" s="16"/>
      <c r="AJ228" s="16"/>
      <c r="AK228" s="16"/>
      <c r="AL228" s="16"/>
      <c r="AM228" s="16"/>
      <c r="AN228" s="16"/>
    </row>
    <row r="229" spans="1:40" ht="15" hidden="1" customHeight="1">
      <c r="A229" s="59">
        <v>228</v>
      </c>
      <c r="B229" s="59"/>
      <c r="C229" s="59">
        <v>79742668</v>
      </c>
      <c r="D229" s="17" t="s">
        <v>9267</v>
      </c>
      <c r="E229" s="16">
        <v>3137</v>
      </c>
      <c r="F229" s="16">
        <v>13</v>
      </c>
      <c r="G229" s="16" t="s">
        <v>525</v>
      </c>
      <c r="H229" s="16" t="s">
        <v>456</v>
      </c>
      <c r="I229" s="16"/>
      <c r="J229" s="16">
        <v>2000</v>
      </c>
      <c r="K229" s="16" t="s">
        <v>181</v>
      </c>
      <c r="L229" s="22" t="s">
        <v>9098</v>
      </c>
      <c r="M229" s="22" t="s">
        <v>9098</v>
      </c>
      <c r="N229" s="16" t="s">
        <v>76</v>
      </c>
      <c r="O229" s="16" t="s">
        <v>8671</v>
      </c>
      <c r="P229" s="16"/>
      <c r="Q229" s="150">
        <v>1799217</v>
      </c>
      <c r="R229" s="150">
        <v>512718</v>
      </c>
      <c r="S229" s="150">
        <v>2311935</v>
      </c>
      <c r="T229" s="19">
        <v>35575</v>
      </c>
      <c r="U229" s="19">
        <v>42347</v>
      </c>
      <c r="V229" s="19"/>
      <c r="W229" s="16" t="s">
        <v>249</v>
      </c>
      <c r="X229" s="28">
        <f t="shared" ca="1" si="3"/>
        <v>9.25</v>
      </c>
      <c r="Y229" s="85">
        <v>42954</v>
      </c>
      <c r="Z229" s="85"/>
      <c r="AA229" s="16" t="s">
        <v>9265</v>
      </c>
      <c r="AB229" s="16" t="s">
        <v>8826</v>
      </c>
      <c r="AC229" s="16" t="s">
        <v>8820</v>
      </c>
      <c r="AD229" s="30">
        <v>6.9599999999999995E-2</v>
      </c>
      <c r="AE229" s="16"/>
      <c r="AF229" s="17" t="s">
        <v>9268</v>
      </c>
      <c r="AG229" s="17"/>
      <c r="AH229" s="125"/>
      <c r="AI229" s="16"/>
      <c r="AJ229" s="16"/>
      <c r="AK229" s="16"/>
      <c r="AL229" s="16"/>
      <c r="AM229" s="16"/>
      <c r="AN229" s="16"/>
    </row>
    <row r="230" spans="1:40" ht="15" hidden="1" customHeight="1">
      <c r="A230" s="59">
        <v>229</v>
      </c>
      <c r="B230" s="59"/>
      <c r="C230" s="59">
        <v>12182188</v>
      </c>
      <c r="D230" s="17" t="s">
        <v>9269</v>
      </c>
      <c r="E230" s="16">
        <v>4070</v>
      </c>
      <c r="F230" s="16" t="s">
        <v>3596</v>
      </c>
      <c r="G230" s="16" t="s">
        <v>3597</v>
      </c>
      <c r="H230" s="16" t="s">
        <v>3598</v>
      </c>
      <c r="I230" s="16"/>
      <c r="J230" s="16">
        <v>1000</v>
      </c>
      <c r="K230" s="16" t="s">
        <v>74</v>
      </c>
      <c r="L230" s="22" t="s">
        <v>2910</v>
      </c>
      <c r="M230" s="22" t="s">
        <v>2910</v>
      </c>
      <c r="N230" s="16" t="s">
        <v>76</v>
      </c>
      <c r="O230" s="16" t="s">
        <v>8671</v>
      </c>
      <c r="P230" s="16"/>
      <c r="Q230" s="150">
        <v>1825843</v>
      </c>
      <c r="R230" s="150">
        <v>0</v>
      </c>
      <c r="S230" s="150">
        <v>1825843</v>
      </c>
      <c r="T230" s="19"/>
      <c r="U230" s="19">
        <v>42843</v>
      </c>
      <c r="V230" s="19"/>
      <c r="W230" s="16" t="s">
        <v>71</v>
      </c>
      <c r="X230" s="28">
        <f t="shared" ca="1" si="3"/>
        <v>7.916666666666667</v>
      </c>
      <c r="Y230" s="85">
        <v>42960</v>
      </c>
      <c r="Z230" s="85"/>
      <c r="AA230" s="16" t="s">
        <v>9265</v>
      </c>
      <c r="AB230" s="16" t="s">
        <v>8826</v>
      </c>
      <c r="AC230" s="16" t="s">
        <v>8774</v>
      </c>
      <c r="AD230" s="30">
        <v>6.9599999999999995E-2</v>
      </c>
      <c r="AE230" s="16"/>
      <c r="AF230" s="17"/>
      <c r="AG230" s="17"/>
      <c r="AH230" s="125"/>
      <c r="AI230" s="16"/>
      <c r="AJ230" s="16"/>
      <c r="AK230" s="16"/>
      <c r="AL230" s="16"/>
      <c r="AM230" s="16"/>
      <c r="AN230" s="16"/>
    </row>
    <row r="231" spans="1:40" ht="15" hidden="1" customHeight="1">
      <c r="A231" s="59">
        <v>230</v>
      </c>
      <c r="B231" s="59"/>
      <c r="C231" s="59">
        <v>93119601</v>
      </c>
      <c r="D231" s="17" t="s">
        <v>9270</v>
      </c>
      <c r="E231" s="16">
        <v>3137</v>
      </c>
      <c r="F231" s="16">
        <v>10</v>
      </c>
      <c r="G231" s="16" t="s">
        <v>822</v>
      </c>
      <c r="H231" s="16" t="s">
        <v>456</v>
      </c>
      <c r="I231" s="16"/>
      <c r="J231" s="16">
        <v>2000</v>
      </c>
      <c r="K231" s="16" t="s">
        <v>181</v>
      </c>
      <c r="L231" s="22" t="s">
        <v>8951</v>
      </c>
      <c r="M231" s="22" t="s">
        <v>8951</v>
      </c>
      <c r="N231" s="16" t="s">
        <v>478</v>
      </c>
      <c r="O231" s="16" t="s">
        <v>8823</v>
      </c>
      <c r="P231" s="16"/>
      <c r="Q231" s="150">
        <v>1509204</v>
      </c>
      <c r="R231" s="150">
        <v>0</v>
      </c>
      <c r="S231" s="150">
        <v>1509204</v>
      </c>
      <c r="T231" s="19"/>
      <c r="U231" s="19">
        <v>42877</v>
      </c>
      <c r="V231" s="19"/>
      <c r="W231" s="16" t="s">
        <v>9187</v>
      </c>
      <c r="X231" s="28">
        <f t="shared" ca="1" si="3"/>
        <v>7.833333333333333</v>
      </c>
      <c r="Y231" s="85">
        <v>42961</v>
      </c>
      <c r="Z231" s="85"/>
      <c r="AA231" s="16" t="s">
        <v>8772</v>
      </c>
      <c r="AB231" s="16" t="s">
        <v>8826</v>
      </c>
      <c r="AC231" s="16" t="s">
        <v>9210</v>
      </c>
      <c r="AD231" s="30">
        <v>5.2199999999999998E-3</v>
      </c>
      <c r="AE231" s="16"/>
      <c r="AF231" s="17" t="s">
        <v>9271</v>
      </c>
      <c r="AG231" s="17"/>
      <c r="AH231" s="125"/>
      <c r="AI231" s="16"/>
      <c r="AJ231" s="16"/>
      <c r="AK231" s="16"/>
      <c r="AL231" s="16"/>
      <c r="AM231" s="16"/>
      <c r="AN231" s="16"/>
    </row>
    <row r="232" spans="1:40" ht="15" hidden="1" customHeight="1">
      <c r="A232" s="59">
        <v>231</v>
      </c>
      <c r="B232" s="59"/>
      <c r="C232" s="59">
        <v>1065622060</v>
      </c>
      <c r="D232" s="17" t="s">
        <v>9214</v>
      </c>
      <c r="E232" s="16">
        <v>3137</v>
      </c>
      <c r="F232" s="16">
        <v>13</v>
      </c>
      <c r="G232" s="16" t="s">
        <v>525</v>
      </c>
      <c r="H232" s="16" t="s">
        <v>456</v>
      </c>
      <c r="I232" s="16"/>
      <c r="J232" s="16">
        <v>2000</v>
      </c>
      <c r="K232" s="16" t="s">
        <v>181</v>
      </c>
      <c r="L232" s="22" t="s">
        <v>8951</v>
      </c>
      <c r="M232" s="22" t="s">
        <v>8951</v>
      </c>
      <c r="N232" s="16" t="s">
        <v>9058</v>
      </c>
      <c r="O232" s="16" t="s">
        <v>9215</v>
      </c>
      <c r="P232" s="16"/>
      <c r="Q232" s="150">
        <v>1799217</v>
      </c>
      <c r="R232" s="150">
        <v>0</v>
      </c>
      <c r="S232" s="150">
        <v>1799217</v>
      </c>
      <c r="T232" s="19"/>
      <c r="U232" s="19">
        <v>42857</v>
      </c>
      <c r="V232" s="19"/>
      <c r="W232" s="16" t="s">
        <v>9187</v>
      </c>
      <c r="X232" s="28">
        <f t="shared" ca="1" si="3"/>
        <v>7.916666666666667</v>
      </c>
      <c r="Y232" s="85">
        <v>42961</v>
      </c>
      <c r="Z232" s="85"/>
      <c r="AA232" s="16" t="s">
        <v>9265</v>
      </c>
      <c r="AB232" s="16" t="s">
        <v>8826</v>
      </c>
      <c r="AC232" s="16" t="s">
        <v>8774</v>
      </c>
      <c r="AD232" s="30">
        <v>6.9599999999999995E-2</v>
      </c>
      <c r="AE232" s="17" t="s">
        <v>9272</v>
      </c>
      <c r="AF232" s="17" t="s">
        <v>9216</v>
      </c>
      <c r="AG232" s="17"/>
      <c r="AH232" s="125"/>
      <c r="AI232" s="16"/>
      <c r="AJ232" s="16"/>
      <c r="AK232" s="16"/>
      <c r="AL232" s="16"/>
      <c r="AM232" s="16"/>
      <c r="AN232" s="16"/>
    </row>
    <row r="233" spans="1:40" ht="15" hidden="1" customHeight="1">
      <c r="A233" s="59">
        <v>232</v>
      </c>
      <c r="B233" s="59"/>
      <c r="C233" s="59">
        <v>1061733606</v>
      </c>
      <c r="D233" s="17" t="s">
        <v>9273</v>
      </c>
      <c r="E233" s="16">
        <v>4070</v>
      </c>
      <c r="F233" s="16" t="s">
        <v>3596</v>
      </c>
      <c r="G233" s="16" t="s">
        <v>3597</v>
      </c>
      <c r="H233" s="16" t="s">
        <v>3598</v>
      </c>
      <c r="I233" s="16"/>
      <c r="J233" s="16">
        <v>1000</v>
      </c>
      <c r="K233" s="16" t="s">
        <v>74</v>
      </c>
      <c r="L233" s="22" t="s">
        <v>2910</v>
      </c>
      <c r="M233" s="22" t="s">
        <v>2910</v>
      </c>
      <c r="N233" s="16" t="s">
        <v>76</v>
      </c>
      <c r="O233" s="16" t="s">
        <v>8671</v>
      </c>
      <c r="P233" s="16"/>
      <c r="Q233" s="150">
        <v>1825843</v>
      </c>
      <c r="R233" s="150">
        <v>0</v>
      </c>
      <c r="S233" s="150">
        <v>1825843</v>
      </c>
      <c r="T233" s="19"/>
      <c r="U233" s="19">
        <v>42843</v>
      </c>
      <c r="V233" s="19"/>
      <c r="W233" s="16" t="s">
        <v>71</v>
      </c>
      <c r="X233" s="28">
        <f t="shared" ca="1" si="3"/>
        <v>7.916666666666667</v>
      </c>
      <c r="Y233" s="85">
        <v>42961</v>
      </c>
      <c r="Z233" s="85"/>
      <c r="AA233" s="16" t="s">
        <v>8791</v>
      </c>
      <c r="AB233" s="16" t="s">
        <v>9274</v>
      </c>
      <c r="AC233" s="16" t="s">
        <v>8774</v>
      </c>
      <c r="AD233" s="30">
        <v>6.9599999999999995E-2</v>
      </c>
      <c r="AE233" s="16"/>
      <c r="AF233" s="17" t="s">
        <v>9275</v>
      </c>
      <c r="AG233" s="17"/>
      <c r="AH233" s="125"/>
      <c r="AI233" s="16"/>
      <c r="AJ233" s="16"/>
      <c r="AK233" s="16"/>
      <c r="AL233" s="16"/>
      <c r="AM233" s="16"/>
      <c r="AN233" s="16"/>
    </row>
    <row r="234" spans="1:40" ht="15" hidden="1" customHeight="1">
      <c r="A234" s="59">
        <v>233</v>
      </c>
      <c r="B234" s="59"/>
      <c r="C234" s="59">
        <v>1030618990</v>
      </c>
      <c r="D234" s="17" t="s">
        <v>9276</v>
      </c>
      <c r="E234" s="16">
        <v>3137</v>
      </c>
      <c r="F234" s="16">
        <v>10</v>
      </c>
      <c r="G234" s="16" t="s">
        <v>822</v>
      </c>
      <c r="H234" s="16" t="s">
        <v>456</v>
      </c>
      <c r="I234" s="16"/>
      <c r="J234" s="16">
        <v>2000</v>
      </c>
      <c r="K234" s="16" t="s">
        <v>181</v>
      </c>
      <c r="L234" s="22" t="s">
        <v>8951</v>
      </c>
      <c r="M234" s="22" t="s">
        <v>8951</v>
      </c>
      <c r="N234" s="16" t="s">
        <v>76</v>
      </c>
      <c r="O234" s="16" t="s">
        <v>8671</v>
      </c>
      <c r="P234" s="16"/>
      <c r="Q234" s="150">
        <v>1509204</v>
      </c>
      <c r="R234" s="150">
        <v>0</v>
      </c>
      <c r="S234" s="150">
        <v>1509204</v>
      </c>
      <c r="T234" s="19"/>
      <c r="U234" s="19">
        <v>42877</v>
      </c>
      <c r="V234" s="19"/>
      <c r="W234" s="16" t="s">
        <v>9187</v>
      </c>
      <c r="X234" s="28">
        <f t="shared" ca="1" si="3"/>
        <v>7.833333333333333</v>
      </c>
      <c r="Y234" s="85">
        <v>42978</v>
      </c>
      <c r="Z234" s="85"/>
      <c r="AA234" s="16" t="s">
        <v>9265</v>
      </c>
      <c r="AB234" s="16" t="s">
        <v>8773</v>
      </c>
      <c r="AC234" s="16" t="s">
        <v>9087</v>
      </c>
      <c r="AD234" s="30">
        <v>6.9599999999999995E-2</v>
      </c>
      <c r="AE234" s="16"/>
      <c r="AF234" s="17" t="s">
        <v>9277</v>
      </c>
      <c r="AG234" s="17"/>
      <c r="AH234" s="125"/>
      <c r="AI234" s="16"/>
      <c r="AJ234" s="16"/>
      <c r="AK234" s="16"/>
      <c r="AL234" s="16"/>
      <c r="AM234" s="16"/>
      <c r="AN234" s="16"/>
    </row>
    <row r="235" spans="1:40" ht="15" hidden="1" customHeight="1">
      <c r="A235" s="59">
        <v>234</v>
      </c>
      <c r="B235" s="59"/>
      <c r="C235" s="59">
        <v>86063230</v>
      </c>
      <c r="D235" s="17" t="s">
        <v>9278</v>
      </c>
      <c r="E235" s="16">
        <v>3137</v>
      </c>
      <c r="F235" s="16">
        <v>10</v>
      </c>
      <c r="G235" s="16" t="s">
        <v>822</v>
      </c>
      <c r="H235" s="16" t="s">
        <v>456</v>
      </c>
      <c r="I235" s="16"/>
      <c r="J235" s="16">
        <v>2000</v>
      </c>
      <c r="K235" s="16" t="s">
        <v>181</v>
      </c>
      <c r="L235" s="22" t="s">
        <v>8951</v>
      </c>
      <c r="M235" s="22" t="s">
        <v>8951</v>
      </c>
      <c r="N235" s="16" t="s">
        <v>463</v>
      </c>
      <c r="O235" s="16" t="s">
        <v>464</v>
      </c>
      <c r="P235" s="16"/>
      <c r="Q235" s="150">
        <v>1509204</v>
      </c>
      <c r="R235" s="150">
        <v>524551</v>
      </c>
      <c r="S235" s="150">
        <v>2033755</v>
      </c>
      <c r="T235" s="19">
        <v>38062</v>
      </c>
      <c r="U235" s="19">
        <v>40909</v>
      </c>
      <c r="V235" s="19"/>
      <c r="W235" s="16" t="s">
        <v>249</v>
      </c>
      <c r="X235" s="28">
        <f t="shared" ca="1" si="3"/>
        <v>13.25</v>
      </c>
      <c r="Y235" s="85">
        <v>42981</v>
      </c>
      <c r="Z235" s="85"/>
      <c r="AA235" s="16" t="s">
        <v>9265</v>
      </c>
      <c r="AB235" s="16" t="s">
        <v>8826</v>
      </c>
      <c r="AC235" s="16" t="s">
        <v>8774</v>
      </c>
      <c r="AD235" s="30">
        <v>5.2199999999999998E-3</v>
      </c>
      <c r="AE235" s="16"/>
      <c r="AF235" s="17" t="s">
        <v>9279</v>
      </c>
      <c r="AG235" s="17"/>
      <c r="AH235" s="125"/>
      <c r="AI235" s="16"/>
      <c r="AJ235" s="16"/>
      <c r="AK235" s="16"/>
      <c r="AL235" s="16"/>
      <c r="AM235" s="16"/>
      <c r="AN235" s="16"/>
    </row>
    <row r="236" spans="1:40" ht="15" hidden="1" customHeight="1">
      <c r="A236" s="59">
        <v>235</v>
      </c>
      <c r="B236" s="59"/>
      <c r="C236" s="59">
        <v>52887665</v>
      </c>
      <c r="D236" s="17" t="s">
        <v>9280</v>
      </c>
      <c r="E236" s="35" t="s">
        <v>3337</v>
      </c>
      <c r="F236" s="16">
        <v>23</v>
      </c>
      <c r="G236" s="16" t="s">
        <v>3338</v>
      </c>
      <c r="H236" s="16" t="s">
        <v>3339</v>
      </c>
      <c r="I236" s="16" t="s">
        <v>72</v>
      </c>
      <c r="J236" s="16">
        <v>4000</v>
      </c>
      <c r="K236" s="16" t="s">
        <v>259</v>
      </c>
      <c r="L236" s="22" t="s">
        <v>909</v>
      </c>
      <c r="M236" s="22" t="s">
        <v>909</v>
      </c>
      <c r="N236" s="16" t="s">
        <v>76</v>
      </c>
      <c r="O236" s="16" t="s">
        <v>8671</v>
      </c>
      <c r="P236" s="16"/>
      <c r="Q236" s="150">
        <v>9228121</v>
      </c>
      <c r="R236" s="150">
        <v>0</v>
      </c>
      <c r="S236" s="150">
        <v>9228121</v>
      </c>
      <c r="T236" s="19"/>
      <c r="U236" s="19">
        <v>42416</v>
      </c>
      <c r="V236" s="19"/>
      <c r="W236" s="16" t="s">
        <v>71</v>
      </c>
      <c r="X236" s="28">
        <f t="shared" ca="1" si="3"/>
        <v>9.0833333333333339</v>
      </c>
      <c r="Y236" s="85">
        <v>43010</v>
      </c>
      <c r="Z236" s="85"/>
      <c r="AA236" s="16" t="s">
        <v>8815</v>
      </c>
      <c r="AB236" s="16" t="s">
        <v>8773</v>
      </c>
      <c r="AC236" s="16" t="s">
        <v>8774</v>
      </c>
      <c r="AD236" s="30">
        <v>6.9599999999999995E-2</v>
      </c>
      <c r="AE236" s="16"/>
      <c r="AF236" s="17" t="s">
        <v>9281</v>
      </c>
      <c r="AG236" s="17"/>
      <c r="AH236" s="125"/>
      <c r="AI236" s="16"/>
      <c r="AJ236" s="16"/>
      <c r="AK236" s="16"/>
      <c r="AL236" s="16"/>
      <c r="AM236" s="16"/>
      <c r="AN236" s="16"/>
    </row>
    <row r="237" spans="1:40" ht="15" hidden="1" customHeight="1">
      <c r="A237" s="59">
        <v>236</v>
      </c>
      <c r="B237" s="59"/>
      <c r="C237" s="59">
        <v>3276504</v>
      </c>
      <c r="D237" s="17" t="s">
        <v>9282</v>
      </c>
      <c r="E237" s="16">
        <v>4071</v>
      </c>
      <c r="F237" s="16">
        <v>16</v>
      </c>
      <c r="G237" s="16" t="s">
        <v>1629</v>
      </c>
      <c r="H237" s="16" t="s">
        <v>1567</v>
      </c>
      <c r="I237" s="16"/>
      <c r="J237" s="16">
        <v>3000</v>
      </c>
      <c r="K237" s="16" t="s">
        <v>170</v>
      </c>
      <c r="L237" s="22" t="s">
        <v>9127</v>
      </c>
      <c r="M237" s="22" t="s">
        <v>9127</v>
      </c>
      <c r="N237" s="16" t="s">
        <v>76</v>
      </c>
      <c r="O237" s="16" t="s">
        <v>8671</v>
      </c>
      <c r="P237" s="16"/>
      <c r="Q237" s="150">
        <v>1442216</v>
      </c>
      <c r="R237" s="150">
        <v>386870</v>
      </c>
      <c r="S237" s="150">
        <v>1829086</v>
      </c>
      <c r="T237" s="19">
        <v>36564</v>
      </c>
      <c r="U237" s="19">
        <v>40909</v>
      </c>
      <c r="V237" s="19"/>
      <c r="W237" s="16" t="s">
        <v>8767</v>
      </c>
      <c r="X237" s="28">
        <f t="shared" ca="1" si="3"/>
        <v>13.25</v>
      </c>
      <c r="Y237" s="85">
        <v>43013</v>
      </c>
      <c r="Z237" s="85"/>
      <c r="AA237" s="16" t="s">
        <v>8855</v>
      </c>
      <c r="AB237" s="16" t="s">
        <v>8773</v>
      </c>
      <c r="AC237" s="16" t="s">
        <v>8875</v>
      </c>
      <c r="AD237" s="30">
        <v>6.9599999999999995E-2</v>
      </c>
      <c r="AE237" s="16"/>
      <c r="AF237" s="17" t="s">
        <v>9283</v>
      </c>
      <c r="AG237" s="17"/>
      <c r="AH237" s="125"/>
      <c r="AI237" s="16"/>
      <c r="AJ237" s="16"/>
      <c r="AK237" s="16"/>
      <c r="AL237" s="16"/>
      <c r="AM237" s="16"/>
      <c r="AN237" s="16"/>
    </row>
    <row r="238" spans="1:40" ht="15" hidden="1" customHeight="1">
      <c r="A238" s="59">
        <v>237</v>
      </c>
      <c r="B238" s="59"/>
      <c r="C238" s="59">
        <v>1236438138</v>
      </c>
      <c r="D238" s="17" t="s">
        <v>9284</v>
      </c>
      <c r="E238" s="16">
        <v>4070</v>
      </c>
      <c r="F238" s="16" t="s">
        <v>3596</v>
      </c>
      <c r="G238" s="16" t="s">
        <v>3597</v>
      </c>
      <c r="H238" s="16" t="s">
        <v>3598</v>
      </c>
      <c r="I238" s="16"/>
      <c r="J238" s="16">
        <v>1000</v>
      </c>
      <c r="K238" s="16" t="s">
        <v>74</v>
      </c>
      <c r="L238" s="22" t="s">
        <v>2910</v>
      </c>
      <c r="M238" s="22" t="s">
        <v>2910</v>
      </c>
      <c r="N238" s="16" t="s">
        <v>339</v>
      </c>
      <c r="O238" s="16" t="s">
        <v>9285</v>
      </c>
      <c r="P238" s="16"/>
      <c r="Q238" s="150">
        <v>1825843</v>
      </c>
      <c r="R238" s="150">
        <v>0</v>
      </c>
      <c r="S238" s="150">
        <v>1825843</v>
      </c>
      <c r="T238" s="19"/>
      <c r="U238" s="19">
        <v>42996</v>
      </c>
      <c r="V238" s="19"/>
      <c r="W238" s="16" t="s">
        <v>71</v>
      </c>
      <c r="X238" s="28">
        <f t="shared" ca="1" si="3"/>
        <v>7.5</v>
      </c>
      <c r="Y238" s="85">
        <v>43016</v>
      </c>
      <c r="Z238" s="85"/>
      <c r="AA238" s="16" t="s">
        <v>8772</v>
      </c>
      <c r="AB238" s="16" t="s">
        <v>8773</v>
      </c>
      <c r="AC238" s="16" t="s">
        <v>8774</v>
      </c>
      <c r="AD238" s="30">
        <v>6.9599999999999995E-2</v>
      </c>
      <c r="AE238" s="16"/>
      <c r="AF238" s="17" t="s">
        <v>9286</v>
      </c>
      <c r="AG238" s="17"/>
      <c r="AH238" s="125"/>
      <c r="AI238" s="16"/>
      <c r="AJ238" s="16"/>
      <c r="AK238" s="16"/>
      <c r="AL238" s="16"/>
      <c r="AM238" s="16"/>
      <c r="AN238" s="16"/>
    </row>
    <row r="239" spans="1:40" ht="15" hidden="1" customHeight="1">
      <c r="A239" s="59">
        <v>238</v>
      </c>
      <c r="B239" s="59"/>
      <c r="C239" s="59">
        <v>93408788</v>
      </c>
      <c r="D239" s="17" t="s">
        <v>9287</v>
      </c>
      <c r="E239" s="16">
        <v>4070</v>
      </c>
      <c r="F239" s="16" t="s">
        <v>3596</v>
      </c>
      <c r="G239" s="16" t="s">
        <v>3597</v>
      </c>
      <c r="H239" s="16" t="s">
        <v>3598</v>
      </c>
      <c r="I239" s="16"/>
      <c r="J239" s="16">
        <v>1000</v>
      </c>
      <c r="K239" s="16" t="s">
        <v>74</v>
      </c>
      <c r="L239" s="22" t="s">
        <v>2910</v>
      </c>
      <c r="M239" s="22" t="s">
        <v>2910</v>
      </c>
      <c r="N239" s="16" t="s">
        <v>76</v>
      </c>
      <c r="O239" s="16" t="s">
        <v>8671</v>
      </c>
      <c r="P239" s="16"/>
      <c r="Q239" s="150">
        <v>1825843</v>
      </c>
      <c r="R239" s="150">
        <v>0</v>
      </c>
      <c r="S239" s="150">
        <v>1825843</v>
      </c>
      <c r="T239" s="19"/>
      <c r="U239" s="19">
        <v>42832</v>
      </c>
      <c r="V239" s="19"/>
      <c r="W239" s="16" t="s">
        <v>71</v>
      </c>
      <c r="X239" s="28">
        <f t="shared" ca="1" si="3"/>
        <v>7.916666666666667</v>
      </c>
      <c r="Y239" s="85">
        <v>43017</v>
      </c>
      <c r="Z239" s="85"/>
      <c r="AA239" s="16" t="s">
        <v>8855</v>
      </c>
      <c r="AB239" s="16" t="s">
        <v>8773</v>
      </c>
      <c r="AC239" s="16" t="s">
        <v>9288</v>
      </c>
      <c r="AD239" s="30">
        <v>6.9599999999999995E-2</v>
      </c>
      <c r="AE239" s="16"/>
      <c r="AF239" s="17" t="s">
        <v>9289</v>
      </c>
      <c r="AG239" s="17"/>
      <c r="AH239" s="125"/>
      <c r="AI239" s="16"/>
      <c r="AJ239" s="16"/>
      <c r="AK239" s="16"/>
      <c r="AL239" s="16"/>
      <c r="AM239" s="16"/>
      <c r="AN239" s="16"/>
    </row>
    <row r="240" spans="1:40" ht="15" hidden="1" customHeight="1">
      <c r="A240" s="59">
        <v>239</v>
      </c>
      <c r="B240" s="59"/>
      <c r="C240" s="59">
        <v>1149196403</v>
      </c>
      <c r="D240" s="17" t="s">
        <v>9290</v>
      </c>
      <c r="E240" s="16">
        <v>4070</v>
      </c>
      <c r="F240" s="16" t="s">
        <v>3596</v>
      </c>
      <c r="G240" s="16" t="s">
        <v>3597</v>
      </c>
      <c r="H240" s="16" t="s">
        <v>3598</v>
      </c>
      <c r="I240" s="16"/>
      <c r="J240" s="16">
        <v>1000</v>
      </c>
      <c r="K240" s="16" t="s">
        <v>74</v>
      </c>
      <c r="L240" s="22" t="s">
        <v>2910</v>
      </c>
      <c r="M240" s="22" t="s">
        <v>2910</v>
      </c>
      <c r="N240" s="16" t="s">
        <v>9291</v>
      </c>
      <c r="O240" s="16" t="s">
        <v>9292</v>
      </c>
      <c r="P240" s="16"/>
      <c r="Q240" s="150">
        <v>1825843</v>
      </c>
      <c r="R240" s="150">
        <v>0</v>
      </c>
      <c r="S240" s="150">
        <v>1825843</v>
      </c>
      <c r="T240" s="19"/>
      <c r="U240" s="19">
        <v>43007</v>
      </c>
      <c r="V240" s="19"/>
      <c r="W240" s="16" t="s">
        <v>71</v>
      </c>
      <c r="X240" s="28">
        <f t="shared" ca="1" si="3"/>
        <v>7.5</v>
      </c>
      <c r="Y240" s="85">
        <v>43017</v>
      </c>
      <c r="Z240" s="85"/>
      <c r="AA240" s="16" t="s">
        <v>8815</v>
      </c>
      <c r="AB240" s="16" t="s">
        <v>8826</v>
      </c>
      <c r="AC240" s="16" t="s">
        <v>9293</v>
      </c>
      <c r="AD240" s="30">
        <v>5.2199999999999998E-3</v>
      </c>
      <c r="AE240" s="16"/>
      <c r="AF240" s="17" t="s">
        <v>9294</v>
      </c>
      <c r="AG240" s="17"/>
      <c r="AH240" s="125"/>
      <c r="AI240" s="16"/>
      <c r="AJ240" s="16"/>
      <c r="AK240" s="16"/>
      <c r="AL240" s="16"/>
      <c r="AM240" s="16"/>
      <c r="AN240" s="16"/>
    </row>
    <row r="241" spans="1:40" ht="15" hidden="1" customHeight="1">
      <c r="A241" s="59">
        <v>240</v>
      </c>
      <c r="B241" s="59"/>
      <c r="C241" s="59">
        <v>51683405</v>
      </c>
      <c r="D241" s="17" t="s">
        <v>9295</v>
      </c>
      <c r="E241" s="16">
        <v>4210</v>
      </c>
      <c r="F241" s="16">
        <v>16</v>
      </c>
      <c r="G241" s="16" t="s">
        <v>248</v>
      </c>
      <c r="H241" s="16" t="s">
        <v>130</v>
      </c>
      <c r="I241" s="16"/>
      <c r="J241" s="16">
        <v>1000</v>
      </c>
      <c r="K241" s="16" t="s">
        <v>74</v>
      </c>
      <c r="L241" s="22" t="s">
        <v>2910</v>
      </c>
      <c r="M241" s="22" t="s">
        <v>2910</v>
      </c>
      <c r="N241" s="16" t="s">
        <v>76</v>
      </c>
      <c r="O241" s="16" t="s">
        <v>8671</v>
      </c>
      <c r="P241" s="16"/>
      <c r="Q241" s="150">
        <v>1442216</v>
      </c>
      <c r="R241" s="150">
        <v>0</v>
      </c>
      <c r="S241" s="150">
        <v>1442216</v>
      </c>
      <c r="T241" s="19"/>
      <c r="U241" s="19">
        <v>43011</v>
      </c>
      <c r="V241" s="19"/>
      <c r="W241" s="16" t="s">
        <v>71</v>
      </c>
      <c r="X241" s="28">
        <f t="shared" ca="1" si="3"/>
        <v>7.5</v>
      </c>
      <c r="Y241" s="85">
        <v>43039</v>
      </c>
      <c r="Z241" s="85"/>
      <c r="AA241" s="16" t="s">
        <v>8855</v>
      </c>
      <c r="AB241" s="16" t="s">
        <v>8773</v>
      </c>
      <c r="AC241" s="16" t="s">
        <v>8774</v>
      </c>
      <c r="AD241" s="30">
        <v>6.9599999999999995E-2</v>
      </c>
      <c r="AE241" s="16"/>
      <c r="AF241" s="17" t="s">
        <v>9296</v>
      </c>
      <c r="AG241" s="17"/>
      <c r="AH241" s="125"/>
      <c r="AI241" s="16"/>
      <c r="AJ241" s="16"/>
      <c r="AK241" s="16"/>
      <c r="AL241" s="16"/>
      <c r="AM241" s="16"/>
      <c r="AN241" s="16"/>
    </row>
    <row r="242" spans="1:40" ht="15" hidden="1" customHeight="1">
      <c r="A242" s="59">
        <v>241</v>
      </c>
      <c r="B242" s="59"/>
      <c r="C242" s="59">
        <v>79506217</v>
      </c>
      <c r="D242" s="17" t="s">
        <v>9297</v>
      </c>
      <c r="E242" s="16">
        <v>3137</v>
      </c>
      <c r="F242" s="16">
        <v>13</v>
      </c>
      <c r="G242" s="16" t="s">
        <v>525</v>
      </c>
      <c r="H242" s="16" t="s">
        <v>456</v>
      </c>
      <c r="I242" s="16"/>
      <c r="J242" s="16">
        <v>3000</v>
      </c>
      <c r="K242" s="16" t="s">
        <v>170</v>
      </c>
      <c r="L242" s="22" t="s">
        <v>324</v>
      </c>
      <c r="M242" s="22" t="s">
        <v>324</v>
      </c>
      <c r="N242" s="16" t="s">
        <v>76</v>
      </c>
      <c r="O242" s="16" t="s">
        <v>8671</v>
      </c>
      <c r="P242" s="16"/>
      <c r="Q242" s="150">
        <v>1799217</v>
      </c>
      <c r="R242" s="150">
        <v>512718</v>
      </c>
      <c r="S242" s="150">
        <v>2311935</v>
      </c>
      <c r="T242" s="19">
        <v>34764</v>
      </c>
      <c r="U242" s="19">
        <v>40909</v>
      </c>
      <c r="V242" s="19"/>
      <c r="W242" s="16" t="s">
        <v>249</v>
      </c>
      <c r="X242" s="28">
        <f t="shared" ca="1" si="3"/>
        <v>13.25</v>
      </c>
      <c r="Y242" s="85">
        <v>43039</v>
      </c>
      <c r="Z242" s="85"/>
      <c r="AA242" s="16" t="s">
        <v>8855</v>
      </c>
      <c r="AB242" s="16" t="s">
        <v>8773</v>
      </c>
      <c r="AC242" s="16" t="s">
        <v>9298</v>
      </c>
      <c r="AD242" s="30">
        <v>6.9599999999999995E-2</v>
      </c>
      <c r="AE242" s="16"/>
      <c r="AF242" s="17" t="s">
        <v>9299</v>
      </c>
      <c r="AG242" s="17"/>
      <c r="AH242" s="125"/>
      <c r="AI242" s="16"/>
      <c r="AJ242" s="16"/>
      <c r="AK242" s="16"/>
      <c r="AL242" s="16"/>
      <c r="AM242" s="16"/>
      <c r="AN242" s="16"/>
    </row>
    <row r="243" spans="1:40" ht="15" hidden="1" customHeight="1">
      <c r="A243" s="59">
        <v>242</v>
      </c>
      <c r="B243" s="59"/>
      <c r="C243" s="59">
        <v>1067525185</v>
      </c>
      <c r="D243" s="17" t="s">
        <v>9300</v>
      </c>
      <c r="E243" s="16">
        <v>4070</v>
      </c>
      <c r="F243" s="16" t="s">
        <v>3596</v>
      </c>
      <c r="G243" s="16" t="s">
        <v>3597</v>
      </c>
      <c r="H243" s="16" t="s">
        <v>3598</v>
      </c>
      <c r="I243" s="16"/>
      <c r="J243" s="16">
        <v>1000</v>
      </c>
      <c r="K243" s="16" t="s">
        <v>74</v>
      </c>
      <c r="L243" s="22" t="s">
        <v>2910</v>
      </c>
      <c r="M243" s="22" t="s">
        <v>2910</v>
      </c>
      <c r="N243" s="16" t="s">
        <v>463</v>
      </c>
      <c r="O243" s="16" t="s">
        <v>9301</v>
      </c>
      <c r="P243" s="16"/>
      <c r="Q243" s="150">
        <v>1825843</v>
      </c>
      <c r="R243" s="150">
        <v>0</v>
      </c>
      <c r="S243" s="150">
        <v>1825843</v>
      </c>
      <c r="T243" s="19"/>
      <c r="U243" s="19">
        <v>43028</v>
      </c>
      <c r="V243" s="19"/>
      <c r="W243" s="16" t="s">
        <v>71</v>
      </c>
      <c r="X243" s="28">
        <f t="shared" ca="1" si="3"/>
        <v>7.416666666666667</v>
      </c>
      <c r="Y243" s="85">
        <v>43039</v>
      </c>
      <c r="Z243" s="85"/>
      <c r="AA243" s="16" t="s">
        <v>8815</v>
      </c>
      <c r="AB243" s="16" t="s">
        <v>8826</v>
      </c>
      <c r="AC243" s="16" t="s">
        <v>9087</v>
      </c>
      <c r="AD243" s="30">
        <v>6.9599999999999995E-2</v>
      </c>
      <c r="AE243" s="16"/>
      <c r="AF243" s="17" t="s">
        <v>9302</v>
      </c>
      <c r="AG243" s="17"/>
      <c r="AH243" s="125"/>
      <c r="AI243" s="16"/>
      <c r="AJ243" s="16"/>
      <c r="AK243" s="16"/>
      <c r="AL243" s="16"/>
      <c r="AM243" s="16"/>
      <c r="AN243" s="16"/>
    </row>
    <row r="244" spans="1:40" ht="15" hidden="1" customHeight="1">
      <c r="A244" s="59">
        <v>243</v>
      </c>
      <c r="B244" s="59"/>
      <c r="C244" s="59">
        <v>79616902</v>
      </c>
      <c r="D244" s="17" t="s">
        <v>9303</v>
      </c>
      <c r="E244" s="16">
        <v>4070</v>
      </c>
      <c r="F244" s="16" t="s">
        <v>3596</v>
      </c>
      <c r="G244" s="16" t="s">
        <v>3597</v>
      </c>
      <c r="H244" s="16" t="s">
        <v>3598</v>
      </c>
      <c r="I244" s="16"/>
      <c r="J244" s="16">
        <v>1000</v>
      </c>
      <c r="K244" s="16" t="s">
        <v>74</v>
      </c>
      <c r="L244" s="22" t="s">
        <v>2910</v>
      </c>
      <c r="M244" s="22" t="s">
        <v>2910</v>
      </c>
      <c r="N244" s="16" t="s">
        <v>463</v>
      </c>
      <c r="O244" s="16" t="s">
        <v>464</v>
      </c>
      <c r="P244" s="16"/>
      <c r="Q244" s="150">
        <v>1825843</v>
      </c>
      <c r="R244" s="150">
        <v>0</v>
      </c>
      <c r="S244" s="150">
        <v>1825843</v>
      </c>
      <c r="T244" s="19"/>
      <c r="U244" s="19">
        <v>43020</v>
      </c>
      <c r="V244" s="19"/>
      <c r="W244" s="16" t="s">
        <v>71</v>
      </c>
      <c r="X244" s="28">
        <f t="shared" ca="1" si="3"/>
        <v>7.416666666666667</v>
      </c>
      <c r="Y244" s="85">
        <v>43042</v>
      </c>
      <c r="Z244" s="85"/>
      <c r="AA244" s="16" t="s">
        <v>8855</v>
      </c>
      <c r="AB244" s="16" t="s">
        <v>8773</v>
      </c>
      <c r="AC244" s="16" t="s">
        <v>9288</v>
      </c>
      <c r="AD244" s="30">
        <v>6.9599999999999995E-2</v>
      </c>
      <c r="AE244" s="16"/>
      <c r="AF244" s="17" t="s">
        <v>9304</v>
      </c>
      <c r="AG244" s="17"/>
      <c r="AH244" s="125"/>
      <c r="AI244" s="16"/>
      <c r="AJ244" s="16"/>
      <c r="AK244" s="16"/>
      <c r="AL244" s="16"/>
      <c r="AM244" s="16"/>
      <c r="AN244" s="16"/>
    </row>
    <row r="245" spans="1:40" ht="15" hidden="1" customHeight="1">
      <c r="A245" s="59">
        <v>244</v>
      </c>
      <c r="B245" s="59"/>
      <c r="C245" s="59">
        <v>1149196439</v>
      </c>
      <c r="D245" s="17" t="s">
        <v>9305</v>
      </c>
      <c r="E245" s="16">
        <v>4070</v>
      </c>
      <c r="F245" s="16" t="s">
        <v>3596</v>
      </c>
      <c r="G245" s="16" t="s">
        <v>3597</v>
      </c>
      <c r="H245" s="16" t="s">
        <v>3598</v>
      </c>
      <c r="I245" s="16"/>
      <c r="J245" s="16">
        <v>1000</v>
      </c>
      <c r="K245" s="16" t="s">
        <v>74</v>
      </c>
      <c r="L245" s="22" t="s">
        <v>2910</v>
      </c>
      <c r="M245" s="22" t="s">
        <v>2910</v>
      </c>
      <c r="N245" s="16" t="s">
        <v>9291</v>
      </c>
      <c r="O245" s="16" t="s">
        <v>9306</v>
      </c>
      <c r="P245" s="16"/>
      <c r="Q245" s="150">
        <v>1825843</v>
      </c>
      <c r="R245" s="150">
        <v>0</v>
      </c>
      <c r="S245" s="150">
        <v>1825843</v>
      </c>
      <c r="T245" s="19"/>
      <c r="U245" s="19">
        <v>42996</v>
      </c>
      <c r="V245" s="19"/>
      <c r="W245" s="16" t="s">
        <v>71</v>
      </c>
      <c r="X245" s="28">
        <f t="shared" ca="1" si="3"/>
        <v>7.5</v>
      </c>
      <c r="Y245" s="85">
        <v>43046</v>
      </c>
      <c r="Z245" s="85"/>
      <c r="AA245" s="16" t="s">
        <v>9307</v>
      </c>
      <c r="AB245" s="16" t="s">
        <v>8826</v>
      </c>
      <c r="AC245" s="16" t="s">
        <v>8774</v>
      </c>
      <c r="AD245" s="30">
        <v>5.2199999999999998E-3</v>
      </c>
      <c r="AE245" s="16"/>
      <c r="AF245" s="17" t="s">
        <v>9286</v>
      </c>
      <c r="AG245" s="17"/>
      <c r="AH245" s="125"/>
      <c r="AI245" s="16"/>
      <c r="AJ245" s="16"/>
      <c r="AK245" s="16"/>
      <c r="AL245" s="16"/>
      <c r="AM245" s="16"/>
      <c r="AN245" s="16"/>
    </row>
    <row r="246" spans="1:40" ht="15" hidden="1" customHeight="1">
      <c r="A246" s="59">
        <v>245</v>
      </c>
      <c r="B246" s="59"/>
      <c r="C246" s="59">
        <v>56074129</v>
      </c>
      <c r="D246" s="17" t="s">
        <v>9308</v>
      </c>
      <c r="E246" s="16">
        <v>1020</v>
      </c>
      <c r="F246" s="16">
        <v>12</v>
      </c>
      <c r="G246" s="16" t="s">
        <v>90</v>
      </c>
      <c r="H246" s="16" t="s">
        <v>91</v>
      </c>
      <c r="I246" s="16"/>
      <c r="J246" s="16">
        <v>1000</v>
      </c>
      <c r="K246" s="16" t="s">
        <v>74</v>
      </c>
      <c r="L246" s="22" t="s">
        <v>8785</v>
      </c>
      <c r="M246" s="22" t="s">
        <v>8785</v>
      </c>
      <c r="N246" s="16" t="s">
        <v>76</v>
      </c>
      <c r="O246" s="16" t="s">
        <v>8671</v>
      </c>
      <c r="P246" s="16"/>
      <c r="Q246" s="150">
        <v>6427666</v>
      </c>
      <c r="R246" s="150">
        <v>0</v>
      </c>
      <c r="S246" s="150">
        <v>6427666</v>
      </c>
      <c r="T246" s="19"/>
      <c r="U246" s="19">
        <v>42314</v>
      </c>
      <c r="V246" s="19"/>
      <c r="W246" s="16" t="s">
        <v>71</v>
      </c>
      <c r="X246" s="28">
        <f t="shared" ca="1" si="3"/>
        <v>9.3333333333333339</v>
      </c>
      <c r="Y246" s="85">
        <v>43058</v>
      </c>
      <c r="Z246" s="85"/>
      <c r="AA246" s="16" t="s">
        <v>9265</v>
      </c>
      <c r="AB246" s="16" t="s">
        <v>8826</v>
      </c>
      <c r="AC246" s="16" t="s">
        <v>9293</v>
      </c>
      <c r="AD246" s="30">
        <v>6.9599999999999995E-2</v>
      </c>
      <c r="AE246" s="16"/>
      <c r="AF246" s="17" t="s">
        <v>9309</v>
      </c>
      <c r="AG246" s="17"/>
      <c r="AH246" s="125"/>
      <c r="AI246" s="16"/>
      <c r="AJ246" s="16"/>
      <c r="AK246" s="16"/>
      <c r="AL246" s="16"/>
      <c r="AM246" s="16"/>
      <c r="AN246" s="16"/>
    </row>
    <row r="247" spans="1:40" s="149" customFormat="1" ht="15" hidden="1" customHeight="1">
      <c r="A247" s="59">
        <v>246</v>
      </c>
      <c r="B247" s="141"/>
      <c r="C247" s="141">
        <v>1090442857</v>
      </c>
      <c r="D247" s="140" t="s">
        <v>8318</v>
      </c>
      <c r="E247" s="142">
        <v>3137</v>
      </c>
      <c r="F247" s="142">
        <v>10</v>
      </c>
      <c r="G247" s="142" t="s">
        <v>822</v>
      </c>
      <c r="H247" s="142" t="s">
        <v>456</v>
      </c>
      <c r="I247" s="142"/>
      <c r="J247" s="142">
        <v>1000</v>
      </c>
      <c r="K247" s="142" t="s">
        <v>74</v>
      </c>
      <c r="L247" s="143" t="s">
        <v>2910</v>
      </c>
      <c r="M247" s="143" t="s">
        <v>2910</v>
      </c>
      <c r="N247" s="142" t="s">
        <v>76</v>
      </c>
      <c r="O247" s="142" t="s">
        <v>8671</v>
      </c>
      <c r="P247" s="142"/>
      <c r="Q247" s="151">
        <v>1509204</v>
      </c>
      <c r="R247" s="151">
        <v>0</v>
      </c>
      <c r="S247" s="151">
        <v>1509204</v>
      </c>
      <c r="T247" s="145"/>
      <c r="U247" s="145">
        <v>43018</v>
      </c>
      <c r="V247" s="145"/>
      <c r="W247" s="142" t="s">
        <v>71</v>
      </c>
      <c r="X247" s="146">
        <f t="shared" ca="1" si="3"/>
        <v>7.416666666666667</v>
      </c>
      <c r="Y247" s="156">
        <v>43069</v>
      </c>
      <c r="Z247" s="156"/>
      <c r="AA247" s="142" t="s">
        <v>8922</v>
      </c>
      <c r="AB247" s="142" t="s">
        <v>8773</v>
      </c>
      <c r="AC247" s="142" t="s">
        <v>8875</v>
      </c>
      <c r="AD247" s="147">
        <v>6.9599999999999995E-2</v>
      </c>
      <c r="AE247" s="142"/>
      <c r="AF247" s="140" t="s">
        <v>9310</v>
      </c>
      <c r="AG247" s="140" t="s">
        <v>8794</v>
      </c>
      <c r="AH247" s="148" t="s">
        <v>9056</v>
      </c>
      <c r="AI247" s="142"/>
      <c r="AJ247" s="142"/>
      <c r="AK247" s="142"/>
      <c r="AL247" s="142"/>
      <c r="AM247" s="142"/>
      <c r="AN247" s="142"/>
    </row>
    <row r="248" spans="1:40" ht="15" hidden="1" customHeight="1">
      <c r="A248" s="59">
        <v>247</v>
      </c>
      <c r="B248" s="59"/>
      <c r="C248" s="59">
        <v>70122436</v>
      </c>
      <c r="D248" s="17" t="s">
        <v>9311</v>
      </c>
      <c r="E248" s="16">
        <v>4103</v>
      </c>
      <c r="F248" s="16">
        <v>20</v>
      </c>
      <c r="G248" s="16" t="s">
        <v>2605</v>
      </c>
      <c r="H248" s="16" t="s">
        <v>2606</v>
      </c>
      <c r="I248" s="16"/>
      <c r="J248" s="16">
        <v>3000</v>
      </c>
      <c r="K248" s="16" t="s">
        <v>170</v>
      </c>
      <c r="L248" s="22" t="s">
        <v>519</v>
      </c>
      <c r="M248" s="22" t="s">
        <v>519</v>
      </c>
      <c r="N248" s="16" t="s">
        <v>339</v>
      </c>
      <c r="O248" s="16" t="s">
        <v>9312</v>
      </c>
      <c r="P248" s="16"/>
      <c r="Q248" s="150">
        <v>1596233</v>
      </c>
      <c r="R248" s="150">
        <v>515905</v>
      </c>
      <c r="S248" s="150">
        <v>2112138</v>
      </c>
      <c r="T248" s="19">
        <v>38022</v>
      </c>
      <c r="U248" s="19">
        <v>40909</v>
      </c>
      <c r="V248" s="19"/>
      <c r="W248" s="16" t="s">
        <v>8767</v>
      </c>
      <c r="X248" s="28">
        <f t="shared" ca="1" si="3"/>
        <v>13.25</v>
      </c>
      <c r="Y248" s="85">
        <v>43069</v>
      </c>
      <c r="Z248" s="85"/>
      <c r="AA248" s="16" t="s">
        <v>8802</v>
      </c>
      <c r="AB248" s="16" t="s">
        <v>8803</v>
      </c>
      <c r="AC248" s="16" t="s">
        <v>8774</v>
      </c>
      <c r="AD248" s="30">
        <v>6.9599999999999995E-2</v>
      </c>
      <c r="AE248" s="16"/>
      <c r="AF248" s="17" t="s">
        <v>9313</v>
      </c>
      <c r="AG248" s="17" t="s">
        <v>9314</v>
      </c>
      <c r="AH248" s="125"/>
      <c r="AI248" s="16"/>
      <c r="AJ248" s="16"/>
      <c r="AK248" s="16"/>
      <c r="AL248" s="16"/>
      <c r="AM248" s="16"/>
      <c r="AN248" s="16"/>
    </row>
    <row r="249" spans="1:40" ht="15" hidden="1" customHeight="1">
      <c r="A249" s="59">
        <v>248</v>
      </c>
      <c r="B249" s="59"/>
      <c r="C249" s="59">
        <v>79823901</v>
      </c>
      <c r="D249" s="17" t="s">
        <v>9315</v>
      </c>
      <c r="E249" s="16">
        <v>4070</v>
      </c>
      <c r="F249" s="16" t="s">
        <v>3596</v>
      </c>
      <c r="G249" s="16" t="s">
        <v>3597</v>
      </c>
      <c r="H249" s="16" t="s">
        <v>3598</v>
      </c>
      <c r="I249" s="16"/>
      <c r="J249" s="16">
        <v>1000</v>
      </c>
      <c r="K249" s="16" t="s">
        <v>74</v>
      </c>
      <c r="L249" s="22" t="s">
        <v>2910</v>
      </c>
      <c r="M249" s="22" t="s">
        <v>2910</v>
      </c>
      <c r="N249" s="16" t="s">
        <v>76</v>
      </c>
      <c r="O249" s="16" t="s">
        <v>8671</v>
      </c>
      <c r="P249" s="16"/>
      <c r="Q249" s="150">
        <v>1825843</v>
      </c>
      <c r="R249" s="150">
        <v>0</v>
      </c>
      <c r="S249" s="150">
        <v>1825843</v>
      </c>
      <c r="T249" s="19"/>
      <c r="U249" s="19">
        <v>42832</v>
      </c>
      <c r="V249" s="19"/>
      <c r="W249" s="16" t="s">
        <v>71</v>
      </c>
      <c r="X249" s="28">
        <f t="shared" ca="1" si="3"/>
        <v>7.916666666666667</v>
      </c>
      <c r="Y249" s="85">
        <v>43069</v>
      </c>
      <c r="Z249" s="85"/>
      <c r="AA249" s="16" t="s">
        <v>8815</v>
      </c>
      <c r="AB249" s="16" t="s">
        <v>8826</v>
      </c>
      <c r="AC249" s="16" t="s">
        <v>8774</v>
      </c>
      <c r="AD249" s="30">
        <v>5.2199999999999998E-3</v>
      </c>
      <c r="AE249" s="16"/>
      <c r="AF249" s="157" t="s">
        <v>9316</v>
      </c>
      <c r="AG249" s="17"/>
      <c r="AH249" s="125"/>
      <c r="AI249" s="16"/>
      <c r="AJ249" s="16"/>
      <c r="AK249" s="16"/>
      <c r="AL249" s="16"/>
      <c r="AM249" s="16"/>
      <c r="AN249" s="16"/>
    </row>
    <row r="250" spans="1:40" ht="15" hidden="1" customHeight="1">
      <c r="A250" s="59">
        <v>249</v>
      </c>
      <c r="B250" s="59"/>
      <c r="C250" s="59">
        <v>1118550253</v>
      </c>
      <c r="D250" s="17" t="s">
        <v>9317</v>
      </c>
      <c r="E250" s="16">
        <v>4044</v>
      </c>
      <c r="F250" s="16">
        <v>11</v>
      </c>
      <c r="G250" s="16" t="s">
        <v>916</v>
      </c>
      <c r="H250" s="16" t="s">
        <v>917</v>
      </c>
      <c r="I250" s="16"/>
      <c r="J250" s="16">
        <v>4000</v>
      </c>
      <c r="K250" s="16" t="s">
        <v>259</v>
      </c>
      <c r="L250" s="22" t="s">
        <v>8906</v>
      </c>
      <c r="M250" s="22" t="s">
        <v>8906</v>
      </c>
      <c r="N250" s="16" t="s">
        <v>76</v>
      </c>
      <c r="O250" s="16" t="s">
        <v>8671</v>
      </c>
      <c r="P250" s="16"/>
      <c r="Q250" s="150">
        <v>1182273</v>
      </c>
      <c r="R250" s="150">
        <v>0</v>
      </c>
      <c r="S250" s="150">
        <v>1182273</v>
      </c>
      <c r="T250" s="19"/>
      <c r="U250" s="19">
        <v>41047</v>
      </c>
      <c r="V250" s="19"/>
      <c r="W250" s="16" t="s">
        <v>8767</v>
      </c>
      <c r="X250" s="28">
        <f t="shared" ca="1" si="3"/>
        <v>12.833333333333334</v>
      </c>
      <c r="Y250" s="85">
        <v>43069</v>
      </c>
      <c r="Z250" s="85"/>
      <c r="AA250" s="16" t="s">
        <v>9265</v>
      </c>
      <c r="AB250" s="16" t="s">
        <v>8792</v>
      </c>
      <c r="AC250" s="16" t="s">
        <v>8774</v>
      </c>
      <c r="AD250" s="30">
        <v>6.9599999999999995E-2</v>
      </c>
      <c r="AE250" s="16"/>
      <c r="AF250" s="17" t="s">
        <v>9318</v>
      </c>
      <c r="AG250" s="17" t="s">
        <v>8794</v>
      </c>
      <c r="AH250" s="125" t="s">
        <v>8795</v>
      </c>
      <c r="AI250" s="16"/>
      <c r="AJ250" s="16"/>
      <c r="AK250" s="16"/>
      <c r="AL250" s="16"/>
      <c r="AM250" s="16"/>
      <c r="AN250" s="16"/>
    </row>
    <row r="251" spans="1:40" ht="15" hidden="1" customHeight="1">
      <c r="A251" s="59">
        <v>250</v>
      </c>
      <c r="B251" s="59"/>
      <c r="C251" s="59">
        <v>83258328</v>
      </c>
      <c r="D251" s="17" t="s">
        <v>9319</v>
      </c>
      <c r="E251" s="16">
        <v>4070</v>
      </c>
      <c r="F251" s="16" t="s">
        <v>3596</v>
      </c>
      <c r="G251" s="16" t="s">
        <v>3597</v>
      </c>
      <c r="H251" s="16" t="s">
        <v>3598</v>
      </c>
      <c r="I251" s="16"/>
      <c r="J251" s="16">
        <v>1000</v>
      </c>
      <c r="K251" s="16" t="s">
        <v>74</v>
      </c>
      <c r="L251" s="22" t="s">
        <v>2910</v>
      </c>
      <c r="M251" s="22" t="s">
        <v>2910</v>
      </c>
      <c r="N251" s="16" t="s">
        <v>76</v>
      </c>
      <c r="O251" s="16" t="s">
        <v>8671</v>
      </c>
      <c r="P251" s="16"/>
      <c r="Q251" s="150">
        <v>1825843</v>
      </c>
      <c r="R251" s="150">
        <v>0</v>
      </c>
      <c r="S251" s="150">
        <v>1825843</v>
      </c>
      <c r="T251" s="19"/>
      <c r="U251" s="19">
        <v>42832</v>
      </c>
      <c r="V251" s="19"/>
      <c r="W251" s="16" t="s">
        <v>71</v>
      </c>
      <c r="X251" s="28">
        <f t="shared" ca="1" si="3"/>
        <v>7.916666666666667</v>
      </c>
      <c r="Y251" s="85">
        <v>43088</v>
      </c>
      <c r="Z251" s="85"/>
      <c r="AA251" s="16" t="s">
        <v>8922</v>
      </c>
      <c r="AB251" s="16" t="s">
        <v>8773</v>
      </c>
      <c r="AC251" s="16" t="s">
        <v>8875</v>
      </c>
      <c r="AD251" s="30">
        <v>6.9599999999999995E-2</v>
      </c>
      <c r="AE251" s="16"/>
      <c r="AF251" s="17" t="s">
        <v>9320</v>
      </c>
      <c r="AG251" s="17"/>
      <c r="AH251" s="125"/>
      <c r="AI251" s="16"/>
      <c r="AJ251" s="16"/>
      <c r="AK251" s="16"/>
      <c r="AL251" s="16"/>
      <c r="AM251" s="16"/>
      <c r="AN251" s="16"/>
    </row>
    <row r="252" spans="1:40" ht="15" hidden="1" customHeight="1">
      <c r="A252" s="59">
        <v>251</v>
      </c>
      <c r="B252" s="59"/>
      <c r="C252" s="59">
        <v>1110534901</v>
      </c>
      <c r="D252" s="17" t="s">
        <v>9321</v>
      </c>
      <c r="E252" s="16">
        <v>4070</v>
      </c>
      <c r="F252" s="16" t="s">
        <v>3596</v>
      </c>
      <c r="G252" s="16" t="s">
        <v>3597</v>
      </c>
      <c r="H252" s="16" t="s">
        <v>3598</v>
      </c>
      <c r="I252" s="16"/>
      <c r="J252" s="16">
        <v>1000</v>
      </c>
      <c r="K252" s="16" t="s">
        <v>74</v>
      </c>
      <c r="L252" s="22" t="s">
        <v>2910</v>
      </c>
      <c r="M252" s="22" t="s">
        <v>2910</v>
      </c>
      <c r="N252" s="16" t="s">
        <v>339</v>
      </c>
      <c r="O252" s="16" t="s">
        <v>9285</v>
      </c>
      <c r="P252" s="16"/>
      <c r="Q252" s="150">
        <v>1918779</v>
      </c>
      <c r="R252" s="150">
        <v>0</v>
      </c>
      <c r="S252" s="150">
        <v>1918779</v>
      </c>
      <c r="T252" s="19"/>
      <c r="U252" s="19">
        <v>43021</v>
      </c>
      <c r="V252" s="19"/>
      <c r="W252" s="16" t="s">
        <v>71</v>
      </c>
      <c r="X252" s="28">
        <f t="shared" ca="1" si="3"/>
        <v>7.416666666666667</v>
      </c>
      <c r="Y252" s="85">
        <v>43090</v>
      </c>
      <c r="Z252" s="85"/>
      <c r="AA252" s="16" t="s">
        <v>9265</v>
      </c>
      <c r="AB252" s="16" t="s">
        <v>8826</v>
      </c>
      <c r="AC252" s="16" t="s">
        <v>9293</v>
      </c>
      <c r="AD252" s="30">
        <v>6.9599999999999995E-2</v>
      </c>
      <c r="AE252" s="16"/>
      <c r="AF252" s="17" t="s">
        <v>9322</v>
      </c>
      <c r="AG252" s="17"/>
      <c r="AH252" s="125"/>
      <c r="AI252" s="16"/>
      <c r="AJ252" s="16"/>
      <c r="AK252" s="16"/>
      <c r="AL252" s="16"/>
      <c r="AM252" s="16"/>
      <c r="AN252" s="16"/>
    </row>
    <row r="253" spans="1:40" ht="15" hidden="1" customHeight="1">
      <c r="A253" s="59">
        <v>252</v>
      </c>
      <c r="B253" s="59"/>
      <c r="C253" s="59">
        <v>1070951466</v>
      </c>
      <c r="D253" s="17" t="s">
        <v>9323</v>
      </c>
      <c r="E253" s="16">
        <v>3124</v>
      </c>
      <c r="F253" s="16">
        <v>12</v>
      </c>
      <c r="G253" s="16" t="s">
        <v>350</v>
      </c>
      <c r="H253" s="16" t="s">
        <v>116</v>
      </c>
      <c r="I253" s="16"/>
      <c r="J253" s="16">
        <v>1000</v>
      </c>
      <c r="K253" s="16" t="s">
        <v>74</v>
      </c>
      <c r="L253" s="22" t="s">
        <v>2910</v>
      </c>
      <c r="M253" s="22" t="s">
        <v>2910</v>
      </c>
      <c r="N253" s="16" t="s">
        <v>76</v>
      </c>
      <c r="O253" s="16" t="s">
        <v>8671</v>
      </c>
      <c r="P253" s="16"/>
      <c r="Q253" s="150">
        <v>1687159</v>
      </c>
      <c r="R253" s="150">
        <v>0</v>
      </c>
      <c r="S253" s="150">
        <v>1687159</v>
      </c>
      <c r="T253" s="19"/>
      <c r="U253" s="19">
        <v>43014</v>
      </c>
      <c r="V253" s="19"/>
      <c r="W253" s="16" t="s">
        <v>71</v>
      </c>
      <c r="X253" s="28">
        <f t="shared" ca="1" si="3"/>
        <v>7.416666666666667</v>
      </c>
      <c r="Y253" s="85">
        <v>43100</v>
      </c>
      <c r="Z253" s="85"/>
      <c r="AA253" s="16" t="s">
        <v>8815</v>
      </c>
      <c r="AB253" s="16" t="s">
        <v>9274</v>
      </c>
      <c r="AC253" s="16" t="s">
        <v>9220</v>
      </c>
      <c r="AD253" s="30">
        <v>6.9599999999999995E-2</v>
      </c>
      <c r="AE253" s="16"/>
      <c r="AF253" s="17" t="s">
        <v>9324</v>
      </c>
      <c r="AG253" s="17" t="s">
        <v>8794</v>
      </c>
      <c r="AH253" s="125" t="s">
        <v>9056</v>
      </c>
      <c r="AI253" s="16"/>
      <c r="AJ253" s="16"/>
      <c r="AK253" s="16"/>
      <c r="AL253" s="16"/>
      <c r="AM253" s="16"/>
      <c r="AN253" s="16"/>
    </row>
    <row r="254" spans="1:40" ht="15" hidden="1" customHeight="1">
      <c r="A254" s="59">
        <v>253</v>
      </c>
      <c r="B254" s="59"/>
      <c r="C254" s="59">
        <v>70032363</v>
      </c>
      <c r="D254" s="17" t="s">
        <v>9325</v>
      </c>
      <c r="E254" s="16">
        <v>4103</v>
      </c>
      <c r="F254" s="16">
        <v>16</v>
      </c>
      <c r="G254" s="16" t="s">
        <v>2683</v>
      </c>
      <c r="H254" s="16" t="s">
        <v>2606</v>
      </c>
      <c r="I254" s="16"/>
      <c r="J254" s="16">
        <v>3000</v>
      </c>
      <c r="K254" s="16" t="s">
        <v>170</v>
      </c>
      <c r="L254" s="22" t="s">
        <v>519</v>
      </c>
      <c r="M254" s="22" t="s">
        <v>519</v>
      </c>
      <c r="N254" s="16" t="s">
        <v>339</v>
      </c>
      <c r="O254" s="16" t="s">
        <v>8880</v>
      </c>
      <c r="P254" s="16"/>
      <c r="Q254" s="150">
        <v>1442216</v>
      </c>
      <c r="R254" s="150">
        <v>457217</v>
      </c>
      <c r="S254" s="150">
        <v>1899433</v>
      </c>
      <c r="T254" s="19">
        <v>38320</v>
      </c>
      <c r="U254" s="19">
        <v>40909</v>
      </c>
      <c r="V254" s="19"/>
      <c r="W254" s="16" t="s">
        <v>8767</v>
      </c>
      <c r="X254" s="28">
        <f t="shared" ca="1" si="3"/>
        <v>13.25</v>
      </c>
      <c r="Y254" s="85">
        <v>43101</v>
      </c>
      <c r="Z254" s="85"/>
      <c r="AA254" s="16" t="s">
        <v>8815</v>
      </c>
      <c r="AB254" s="16" t="s">
        <v>8773</v>
      </c>
      <c r="AC254" s="16" t="s">
        <v>8774</v>
      </c>
      <c r="AD254" s="30">
        <v>6.9599999999999995E-2</v>
      </c>
      <c r="AE254" s="16"/>
      <c r="AF254" s="17" t="s">
        <v>9326</v>
      </c>
      <c r="AG254" s="17"/>
      <c r="AH254" s="125"/>
      <c r="AI254" s="16"/>
      <c r="AJ254" s="16"/>
      <c r="AK254" s="16"/>
      <c r="AL254" s="16"/>
      <c r="AM254" s="16"/>
      <c r="AN254" s="16"/>
    </row>
    <row r="255" spans="1:40" ht="15" hidden="1" customHeight="1">
      <c r="A255" s="59">
        <v>254</v>
      </c>
      <c r="B255" s="59"/>
      <c r="C255" s="59">
        <v>1022373829</v>
      </c>
      <c r="D255" s="17" t="s">
        <v>9221</v>
      </c>
      <c r="E255" s="16">
        <v>3137</v>
      </c>
      <c r="F255" s="16">
        <v>13</v>
      </c>
      <c r="G255" s="16" t="s">
        <v>525</v>
      </c>
      <c r="H255" s="16" t="s">
        <v>456</v>
      </c>
      <c r="I255" s="16"/>
      <c r="J255" s="16">
        <v>2000</v>
      </c>
      <c r="K255" s="16" t="s">
        <v>181</v>
      </c>
      <c r="L255" s="22" t="s">
        <v>8951</v>
      </c>
      <c r="M255" s="22" t="s">
        <v>8951</v>
      </c>
      <c r="N255" s="16" t="s">
        <v>671</v>
      </c>
      <c r="O255" s="16" t="s">
        <v>691</v>
      </c>
      <c r="P255" s="16"/>
      <c r="Q255" s="150">
        <v>1799217</v>
      </c>
      <c r="R255" s="150">
        <v>0</v>
      </c>
      <c r="S255" s="150">
        <v>1799217</v>
      </c>
      <c r="T255" s="19"/>
      <c r="U255" s="19">
        <v>42857</v>
      </c>
      <c r="V255" s="19"/>
      <c r="W255" s="16" t="s">
        <v>9187</v>
      </c>
      <c r="X255" s="28">
        <f t="shared" ca="1" si="3"/>
        <v>7.916666666666667</v>
      </c>
      <c r="Y255" s="85">
        <v>43101</v>
      </c>
      <c r="Z255" s="85"/>
      <c r="AA255" s="16" t="s">
        <v>9265</v>
      </c>
      <c r="AB255" s="16" t="s">
        <v>8792</v>
      </c>
      <c r="AC255" s="16" t="s">
        <v>8875</v>
      </c>
      <c r="AD255" s="30">
        <v>6.9599999999999995E-2</v>
      </c>
      <c r="AE255" s="16"/>
      <c r="AF255" s="17" t="s">
        <v>9222</v>
      </c>
      <c r="AG255" s="17"/>
      <c r="AH255" s="125"/>
      <c r="AI255" s="16"/>
      <c r="AJ255" s="16"/>
      <c r="AK255" s="16"/>
      <c r="AL255" s="16"/>
      <c r="AM255" s="16"/>
      <c r="AN255" s="16"/>
    </row>
    <row r="256" spans="1:40" ht="15" hidden="1" customHeight="1">
      <c r="A256" s="59">
        <v>255</v>
      </c>
      <c r="B256" s="59"/>
      <c r="C256" s="59">
        <v>15296368</v>
      </c>
      <c r="D256" s="17" t="s">
        <v>9327</v>
      </c>
      <c r="E256" s="16">
        <v>4070</v>
      </c>
      <c r="F256" s="16" t="s">
        <v>3596</v>
      </c>
      <c r="G256" s="16" t="s">
        <v>3597</v>
      </c>
      <c r="H256" s="16" t="s">
        <v>3598</v>
      </c>
      <c r="I256" s="16"/>
      <c r="J256" s="16">
        <v>1000</v>
      </c>
      <c r="K256" s="16" t="s">
        <v>74</v>
      </c>
      <c r="L256" s="22" t="s">
        <v>2910</v>
      </c>
      <c r="M256" s="22" t="s">
        <v>2910</v>
      </c>
      <c r="N256" s="16" t="s">
        <v>339</v>
      </c>
      <c r="O256" s="16" t="s">
        <v>9328</v>
      </c>
      <c r="P256" s="16"/>
      <c r="Q256" s="150">
        <v>1825843</v>
      </c>
      <c r="R256" s="150">
        <v>0</v>
      </c>
      <c r="S256" s="150">
        <v>1825843</v>
      </c>
      <c r="T256" s="19"/>
      <c r="U256" s="19">
        <v>43005</v>
      </c>
      <c r="V256" s="19"/>
      <c r="W256" s="16" t="s">
        <v>71</v>
      </c>
      <c r="X256" s="28">
        <f t="shared" ca="1" si="3"/>
        <v>7.5</v>
      </c>
      <c r="Y256" s="85">
        <v>43101</v>
      </c>
      <c r="Z256" s="85"/>
      <c r="AA256" s="16" t="s">
        <v>8811</v>
      </c>
      <c r="AB256" s="16" t="s">
        <v>8803</v>
      </c>
      <c r="AC256" s="16" t="s">
        <v>8774</v>
      </c>
      <c r="AD256" s="30">
        <v>6.9599999999999995E-2</v>
      </c>
      <c r="AE256" s="16"/>
      <c r="AF256" s="17" t="s">
        <v>9286</v>
      </c>
      <c r="AG256" s="17"/>
      <c r="AH256" s="125"/>
      <c r="AI256" s="16"/>
      <c r="AJ256" s="16"/>
      <c r="AK256" s="16"/>
      <c r="AL256" s="16"/>
      <c r="AM256" s="16"/>
      <c r="AN256" s="16"/>
    </row>
    <row r="257" spans="1:40" ht="15" hidden="1" customHeight="1">
      <c r="A257" s="59">
        <v>256</v>
      </c>
      <c r="B257" s="59"/>
      <c r="C257" s="59">
        <v>1022996022</v>
      </c>
      <c r="D257" s="17" t="s">
        <v>9329</v>
      </c>
      <c r="E257" s="16">
        <v>4070</v>
      </c>
      <c r="F257" s="16" t="s">
        <v>3596</v>
      </c>
      <c r="G257" s="16" t="s">
        <v>3597</v>
      </c>
      <c r="H257" s="16" t="s">
        <v>3598</v>
      </c>
      <c r="I257" s="16"/>
      <c r="J257" s="16">
        <v>1000</v>
      </c>
      <c r="K257" s="16" t="s">
        <v>74</v>
      </c>
      <c r="L257" s="22" t="s">
        <v>2910</v>
      </c>
      <c r="M257" s="22" t="s">
        <v>2910</v>
      </c>
      <c r="N257" s="16" t="s">
        <v>76</v>
      </c>
      <c r="O257" s="16" t="s">
        <v>8671</v>
      </c>
      <c r="P257" s="16"/>
      <c r="Q257" s="150">
        <v>1825843</v>
      </c>
      <c r="R257" s="150">
        <v>0</v>
      </c>
      <c r="S257" s="150">
        <v>1825843</v>
      </c>
      <c r="T257" s="19"/>
      <c r="U257" s="19">
        <v>42832</v>
      </c>
      <c r="V257" s="19"/>
      <c r="W257" s="16" t="s">
        <v>71</v>
      </c>
      <c r="X257" s="28">
        <f t="shared" ca="1" si="3"/>
        <v>7.916666666666667</v>
      </c>
      <c r="Y257" s="85">
        <v>43101</v>
      </c>
      <c r="Z257" s="85"/>
      <c r="AA257" s="16" t="s">
        <v>8922</v>
      </c>
      <c r="AB257" s="16" t="s">
        <v>8773</v>
      </c>
      <c r="AC257" s="16" t="s">
        <v>8774</v>
      </c>
      <c r="AD257" s="30">
        <v>5.2199999999999998E-3</v>
      </c>
      <c r="AE257" s="16"/>
      <c r="AF257" s="17" t="s">
        <v>9330</v>
      </c>
      <c r="AG257" s="17"/>
      <c r="AH257" s="125"/>
      <c r="AI257" s="16"/>
      <c r="AJ257" s="16"/>
      <c r="AK257" s="16"/>
      <c r="AL257" s="16"/>
      <c r="AM257" s="16"/>
      <c r="AN257" s="16"/>
    </row>
    <row r="258" spans="1:40" ht="15" hidden="1" customHeight="1">
      <c r="A258" s="59">
        <v>257</v>
      </c>
      <c r="B258" s="59"/>
      <c r="C258" s="59">
        <v>79644895</v>
      </c>
      <c r="D258" s="17" t="s">
        <v>9331</v>
      </c>
      <c r="E258" s="16">
        <v>2028</v>
      </c>
      <c r="F258" s="16">
        <v>14</v>
      </c>
      <c r="G258" s="16" t="s">
        <v>283</v>
      </c>
      <c r="H258" s="16" t="s">
        <v>284</v>
      </c>
      <c r="I258" s="16"/>
      <c r="J258" s="16">
        <v>1200</v>
      </c>
      <c r="K258" s="16" t="s">
        <v>9001</v>
      </c>
      <c r="L258" s="22" t="s">
        <v>9032</v>
      </c>
      <c r="M258" s="22" t="s">
        <v>9032</v>
      </c>
      <c r="N258" s="16" t="s">
        <v>76</v>
      </c>
      <c r="O258" s="16" t="s">
        <v>8671</v>
      </c>
      <c r="P258" s="16"/>
      <c r="Q258" s="150">
        <v>3422269</v>
      </c>
      <c r="R258" s="150">
        <v>0</v>
      </c>
      <c r="S258" s="150">
        <v>3422269</v>
      </c>
      <c r="T258" s="19"/>
      <c r="U258" s="19">
        <v>40981</v>
      </c>
      <c r="V258" s="19"/>
      <c r="W258" s="16" t="s">
        <v>8767</v>
      </c>
      <c r="X258" s="28">
        <f t="shared" ref="X258:X321" ca="1" si="4">IFERROR(IF(U258=0," ",DATEDIF(U258,TODAY(),"M"))/12," ")</f>
        <v>13</v>
      </c>
      <c r="Y258" s="85">
        <v>43104</v>
      </c>
      <c r="Z258" s="85"/>
      <c r="AA258" s="16" t="s">
        <v>8811</v>
      </c>
      <c r="AB258" s="16" t="s">
        <v>8826</v>
      </c>
      <c r="AC258" s="16" t="s">
        <v>9293</v>
      </c>
      <c r="AD258" s="30">
        <v>5.2199999999999998E-3</v>
      </c>
      <c r="AE258" s="16"/>
      <c r="AF258" s="17" t="s">
        <v>9332</v>
      </c>
      <c r="AG258" s="17"/>
      <c r="AH258" s="125"/>
      <c r="AI258" s="16"/>
      <c r="AJ258" s="16"/>
      <c r="AK258" s="16"/>
      <c r="AL258" s="16"/>
      <c r="AM258" s="16"/>
      <c r="AN258" s="16"/>
    </row>
    <row r="259" spans="1:40" ht="15" hidden="1" customHeight="1">
      <c r="A259" s="59">
        <v>258</v>
      </c>
      <c r="B259" s="59"/>
      <c r="C259" s="59">
        <v>34550034</v>
      </c>
      <c r="D259" s="17" t="s">
        <v>9333</v>
      </c>
      <c r="E259" s="16">
        <v>3137</v>
      </c>
      <c r="F259" s="16">
        <v>10</v>
      </c>
      <c r="G259" s="16" t="s">
        <v>822</v>
      </c>
      <c r="H259" s="16" t="s">
        <v>456</v>
      </c>
      <c r="I259" s="16"/>
      <c r="J259" s="16">
        <v>2000</v>
      </c>
      <c r="K259" s="16" t="s">
        <v>181</v>
      </c>
      <c r="L259" s="22" t="s">
        <v>8951</v>
      </c>
      <c r="M259" s="22" t="s">
        <v>8951</v>
      </c>
      <c r="N259" s="16" t="s">
        <v>76</v>
      </c>
      <c r="O259" s="16" t="s">
        <v>8671</v>
      </c>
      <c r="P259" s="16"/>
      <c r="Q259" s="150">
        <v>1509204</v>
      </c>
      <c r="R259" s="150">
        <v>0</v>
      </c>
      <c r="S259" s="150">
        <v>1509204</v>
      </c>
      <c r="T259" s="19"/>
      <c r="U259" s="19">
        <v>42926</v>
      </c>
      <c r="V259" s="19"/>
      <c r="W259" s="16" t="s">
        <v>9187</v>
      </c>
      <c r="X259" s="28">
        <f t="shared" ca="1" si="4"/>
        <v>7.666666666666667</v>
      </c>
      <c r="Y259" s="85">
        <v>43107</v>
      </c>
      <c r="Z259" s="85"/>
      <c r="AA259" s="16" t="s">
        <v>8815</v>
      </c>
      <c r="AB259" s="16" t="s">
        <v>8773</v>
      </c>
      <c r="AC259" s="16" t="s">
        <v>9293</v>
      </c>
      <c r="AD259" s="30">
        <v>6.9599999999999995E-2</v>
      </c>
      <c r="AE259" s="16"/>
      <c r="AF259" s="17" t="s">
        <v>9334</v>
      </c>
      <c r="AG259" s="17"/>
      <c r="AH259" s="125"/>
      <c r="AI259" s="16"/>
      <c r="AJ259" s="16"/>
      <c r="AK259" s="16"/>
      <c r="AL259" s="16"/>
      <c r="AM259" s="16"/>
      <c r="AN259" s="16"/>
    </row>
    <row r="260" spans="1:40" s="149" customFormat="1" ht="15" hidden="1" customHeight="1">
      <c r="A260" s="59">
        <v>259</v>
      </c>
      <c r="B260" s="141"/>
      <c r="C260" s="141">
        <v>80764507</v>
      </c>
      <c r="D260" s="140" t="s">
        <v>9335</v>
      </c>
      <c r="E260" s="142">
        <v>2044</v>
      </c>
      <c r="F260" s="142">
        <v>11</v>
      </c>
      <c r="G260" s="142" t="s">
        <v>139</v>
      </c>
      <c r="H260" s="142" t="s">
        <v>140</v>
      </c>
      <c r="I260" s="142"/>
      <c r="J260" s="142">
        <v>1000</v>
      </c>
      <c r="K260" s="142" t="s">
        <v>74</v>
      </c>
      <c r="L260" s="143" t="s">
        <v>2910</v>
      </c>
      <c r="M260" s="143" t="s">
        <v>2910</v>
      </c>
      <c r="N260" s="142" t="s">
        <v>76</v>
      </c>
      <c r="O260" s="142" t="s">
        <v>76</v>
      </c>
      <c r="P260" s="142"/>
      <c r="Q260" s="151">
        <v>2782070</v>
      </c>
      <c r="R260" s="151">
        <v>0</v>
      </c>
      <c r="S260" s="151">
        <v>2782070</v>
      </c>
      <c r="T260" s="145"/>
      <c r="U260" s="145">
        <v>43070</v>
      </c>
      <c r="V260" s="145"/>
      <c r="W260" s="142" t="s">
        <v>71</v>
      </c>
      <c r="X260" s="146">
        <f t="shared" ca="1" si="4"/>
        <v>7.333333333333333</v>
      </c>
      <c r="Y260" s="156">
        <v>43114</v>
      </c>
      <c r="Z260" s="156"/>
      <c r="AA260" s="142" t="s">
        <v>8791</v>
      </c>
      <c r="AB260" s="142" t="s">
        <v>8773</v>
      </c>
      <c r="AC260" s="142" t="s">
        <v>8774</v>
      </c>
      <c r="AD260" s="147">
        <v>5.2199999999999998E-3</v>
      </c>
      <c r="AE260" s="142"/>
      <c r="AF260" s="140" t="s">
        <v>9336</v>
      </c>
      <c r="AG260" s="140" t="s">
        <v>8794</v>
      </c>
      <c r="AH260" s="148" t="s">
        <v>9056</v>
      </c>
      <c r="AI260" s="142"/>
      <c r="AJ260" s="142"/>
      <c r="AK260" s="142"/>
      <c r="AL260" s="142"/>
      <c r="AM260" s="142"/>
      <c r="AN260" s="142"/>
    </row>
    <row r="261" spans="1:40" ht="15" hidden="1" customHeight="1">
      <c r="A261" s="59">
        <v>260</v>
      </c>
      <c r="B261" s="59"/>
      <c r="C261" s="59">
        <v>79347243</v>
      </c>
      <c r="D261" s="17" t="s">
        <v>9337</v>
      </c>
      <c r="E261" s="16">
        <v>4070</v>
      </c>
      <c r="F261" s="16" t="s">
        <v>3596</v>
      </c>
      <c r="G261" s="16" t="s">
        <v>3597</v>
      </c>
      <c r="H261" s="16" t="s">
        <v>3598</v>
      </c>
      <c r="I261" s="16"/>
      <c r="J261" s="16">
        <v>1000</v>
      </c>
      <c r="K261" s="16" t="s">
        <v>74</v>
      </c>
      <c r="L261" s="22" t="s">
        <v>2910</v>
      </c>
      <c r="M261" s="22" t="s">
        <v>2910</v>
      </c>
      <c r="N261" s="16" t="s">
        <v>76</v>
      </c>
      <c r="O261" s="16" t="s">
        <v>8671</v>
      </c>
      <c r="P261" s="16"/>
      <c r="Q261" s="150">
        <v>1825843</v>
      </c>
      <c r="R261" s="150">
        <v>0</v>
      </c>
      <c r="S261" s="150">
        <v>1825843</v>
      </c>
      <c r="T261" s="19"/>
      <c r="U261" s="19">
        <v>43005</v>
      </c>
      <c r="V261" s="19"/>
      <c r="W261" s="16" t="s">
        <v>71</v>
      </c>
      <c r="X261" s="28">
        <f t="shared" ca="1" si="4"/>
        <v>7.5</v>
      </c>
      <c r="Y261" s="85">
        <v>43121</v>
      </c>
      <c r="Z261" s="85"/>
      <c r="AA261" s="16" t="s">
        <v>8855</v>
      </c>
      <c r="AB261" s="16" t="s">
        <v>8773</v>
      </c>
      <c r="AC261" s="16" t="s">
        <v>9293</v>
      </c>
      <c r="AD261" s="30">
        <v>6.9599999999999995E-2</v>
      </c>
      <c r="AE261" s="16"/>
      <c r="AF261" s="17" t="s">
        <v>9338</v>
      </c>
      <c r="AG261" s="17"/>
      <c r="AH261" s="125"/>
      <c r="AI261" s="16"/>
      <c r="AJ261" s="16"/>
      <c r="AK261" s="16"/>
      <c r="AL261" s="16"/>
      <c r="AM261" s="16"/>
      <c r="AN261" s="16"/>
    </row>
    <row r="262" spans="1:40" ht="15" hidden="1" customHeight="1">
      <c r="A262" s="59">
        <v>261</v>
      </c>
      <c r="B262" s="59"/>
      <c r="C262" s="59">
        <v>80037534</v>
      </c>
      <c r="D262" s="17" t="s">
        <v>9339</v>
      </c>
      <c r="E262" s="16">
        <v>2044</v>
      </c>
      <c r="F262" s="16">
        <v>11</v>
      </c>
      <c r="G262" s="16" t="s">
        <v>139</v>
      </c>
      <c r="H262" s="16" t="s">
        <v>140</v>
      </c>
      <c r="I262" s="16"/>
      <c r="J262" s="16">
        <v>2000</v>
      </c>
      <c r="K262" s="16" t="s">
        <v>181</v>
      </c>
      <c r="L262" s="22" t="s">
        <v>9340</v>
      </c>
      <c r="M262" s="22" t="s">
        <v>9340</v>
      </c>
      <c r="N262" s="16" t="s">
        <v>76</v>
      </c>
      <c r="O262" s="16" t="s">
        <v>8671</v>
      </c>
      <c r="P262" s="16"/>
      <c r="Q262" s="150">
        <v>2782070</v>
      </c>
      <c r="R262" s="150">
        <v>0</v>
      </c>
      <c r="S262" s="150">
        <v>2782070</v>
      </c>
      <c r="T262" s="19"/>
      <c r="U262" s="19">
        <v>40914</v>
      </c>
      <c r="V262" s="19"/>
      <c r="W262" s="16" t="s">
        <v>8767</v>
      </c>
      <c r="X262" s="28">
        <f t="shared" ca="1" si="4"/>
        <v>13.166666666666666</v>
      </c>
      <c r="Y262" s="85">
        <v>43122</v>
      </c>
      <c r="Z262" s="85"/>
      <c r="AA262" s="16" t="s">
        <v>9265</v>
      </c>
      <c r="AB262" s="16" t="s">
        <v>8826</v>
      </c>
      <c r="AC262" s="16" t="s">
        <v>8960</v>
      </c>
      <c r="AD262" s="30">
        <v>6.9599999999999995E-2</v>
      </c>
      <c r="AE262" s="16"/>
      <c r="AF262" s="17" t="s">
        <v>9341</v>
      </c>
      <c r="AG262" s="17"/>
      <c r="AH262" s="125"/>
      <c r="AI262" s="16"/>
      <c r="AJ262" s="16"/>
      <c r="AK262" s="16"/>
      <c r="AL262" s="16"/>
      <c r="AM262" s="16"/>
      <c r="AN262" s="16"/>
    </row>
    <row r="263" spans="1:40" ht="15" hidden="1" customHeight="1">
      <c r="A263" s="59">
        <v>262</v>
      </c>
      <c r="B263" s="59"/>
      <c r="C263" s="59">
        <v>60351751</v>
      </c>
      <c r="D263" s="17" t="s">
        <v>9342</v>
      </c>
      <c r="E263" s="16">
        <v>2044</v>
      </c>
      <c r="F263" s="16">
        <v>11</v>
      </c>
      <c r="G263" s="16" t="s">
        <v>139</v>
      </c>
      <c r="H263" s="16" t="s">
        <v>140</v>
      </c>
      <c r="I263" s="16"/>
      <c r="J263" s="16">
        <v>4000</v>
      </c>
      <c r="K263" s="16" t="s">
        <v>259</v>
      </c>
      <c r="L263" s="22" t="s">
        <v>231</v>
      </c>
      <c r="M263" s="22" t="s">
        <v>231</v>
      </c>
      <c r="N263" s="16" t="s">
        <v>145</v>
      </c>
      <c r="O263" s="16" t="s">
        <v>8963</v>
      </c>
      <c r="P263" s="16"/>
      <c r="Q263" s="150">
        <v>2782070</v>
      </c>
      <c r="R263" s="150">
        <v>0</v>
      </c>
      <c r="S263" s="150">
        <v>2782070</v>
      </c>
      <c r="T263" s="19"/>
      <c r="U263" s="19">
        <v>42816</v>
      </c>
      <c r="V263" s="19"/>
      <c r="W263" s="16" t="s">
        <v>8767</v>
      </c>
      <c r="X263" s="28">
        <f t="shared" ca="1" si="4"/>
        <v>8</v>
      </c>
      <c r="Y263" s="85">
        <v>43122</v>
      </c>
      <c r="Z263" s="85"/>
      <c r="AA263" s="16" t="s">
        <v>8791</v>
      </c>
      <c r="AB263" s="16" t="s">
        <v>8792</v>
      </c>
      <c r="AC263" s="16" t="s">
        <v>8774</v>
      </c>
      <c r="AD263" s="30">
        <v>6.9599999999999995E-2</v>
      </c>
      <c r="AE263" s="16"/>
      <c r="AF263" s="17" t="s">
        <v>9343</v>
      </c>
      <c r="AG263" s="17"/>
      <c r="AH263" s="125"/>
      <c r="AI263" s="16"/>
      <c r="AJ263" s="16"/>
      <c r="AK263" s="16"/>
      <c r="AL263" s="16"/>
      <c r="AM263" s="16"/>
      <c r="AN263" s="16"/>
    </row>
    <row r="264" spans="1:40" ht="15" hidden="1" customHeight="1">
      <c r="A264" s="59">
        <v>263</v>
      </c>
      <c r="B264" s="59"/>
      <c r="C264" s="59">
        <v>1013628583</v>
      </c>
      <c r="D264" s="17" t="s">
        <v>9344</v>
      </c>
      <c r="E264" s="16">
        <v>4044</v>
      </c>
      <c r="F264" s="16">
        <v>11</v>
      </c>
      <c r="G264" s="16" t="s">
        <v>916</v>
      </c>
      <c r="H264" s="16" t="s">
        <v>917</v>
      </c>
      <c r="I264" s="16"/>
      <c r="J264" s="16">
        <v>2000</v>
      </c>
      <c r="K264" s="16" t="s">
        <v>181</v>
      </c>
      <c r="L264" s="22" t="s">
        <v>305</v>
      </c>
      <c r="M264" s="22" t="s">
        <v>305</v>
      </c>
      <c r="N264" s="16" t="s">
        <v>76</v>
      </c>
      <c r="O264" s="16" t="s">
        <v>8671</v>
      </c>
      <c r="P264" s="16"/>
      <c r="Q264" s="150">
        <v>1182273</v>
      </c>
      <c r="R264" s="150">
        <v>0</v>
      </c>
      <c r="S264" s="150">
        <v>1182273</v>
      </c>
      <c r="T264" s="19"/>
      <c r="U264" s="19">
        <v>40924</v>
      </c>
      <c r="V264" s="19"/>
      <c r="W264" s="16" t="s">
        <v>8767</v>
      </c>
      <c r="X264" s="28">
        <f t="shared" ca="1" si="4"/>
        <v>13.166666666666666</v>
      </c>
      <c r="Y264" s="85">
        <v>43124</v>
      </c>
      <c r="Z264" s="85"/>
      <c r="AA264" s="16" t="s">
        <v>9265</v>
      </c>
      <c r="AB264" s="16" t="s">
        <v>8826</v>
      </c>
      <c r="AC264" s="16" t="s">
        <v>8774</v>
      </c>
      <c r="AD264" s="30">
        <v>6.9599999999999995E-2</v>
      </c>
      <c r="AE264" s="16"/>
      <c r="AF264" s="17" t="s">
        <v>9345</v>
      </c>
      <c r="AG264" s="17"/>
      <c r="AH264" s="125"/>
      <c r="AI264" s="16"/>
      <c r="AJ264" s="16"/>
      <c r="AK264" s="16"/>
      <c r="AL264" s="16"/>
      <c r="AM264" s="16"/>
      <c r="AN264" s="16"/>
    </row>
    <row r="265" spans="1:40" ht="15" hidden="1" customHeight="1">
      <c r="A265" s="59">
        <v>264</v>
      </c>
      <c r="B265" s="59"/>
      <c r="C265" s="59">
        <v>1024572936</v>
      </c>
      <c r="D265" s="17" t="s">
        <v>9346</v>
      </c>
      <c r="E265" s="16">
        <v>4070</v>
      </c>
      <c r="F265" s="16" t="s">
        <v>3596</v>
      </c>
      <c r="G265" s="16" t="s">
        <v>3597</v>
      </c>
      <c r="H265" s="16" t="s">
        <v>3598</v>
      </c>
      <c r="I265" s="16"/>
      <c r="J265" s="16">
        <v>1000</v>
      </c>
      <c r="K265" s="16" t="s">
        <v>74</v>
      </c>
      <c r="L265" s="22" t="s">
        <v>2910</v>
      </c>
      <c r="M265" s="22" t="s">
        <v>2910</v>
      </c>
      <c r="N265" s="16" t="s">
        <v>76</v>
      </c>
      <c r="O265" s="16" t="s">
        <v>8671</v>
      </c>
      <c r="P265" s="16"/>
      <c r="Q265" s="150">
        <v>1825843</v>
      </c>
      <c r="R265" s="150">
        <v>0</v>
      </c>
      <c r="S265" s="150">
        <v>1825843</v>
      </c>
      <c r="T265" s="19"/>
      <c r="U265" s="19">
        <v>42832</v>
      </c>
      <c r="V265" s="19"/>
      <c r="W265" s="16" t="s">
        <v>71</v>
      </c>
      <c r="X265" s="28">
        <f t="shared" ca="1" si="4"/>
        <v>7.916666666666667</v>
      </c>
      <c r="Y265" s="85">
        <v>43125</v>
      </c>
      <c r="Z265" s="85"/>
      <c r="AA265" s="16" t="s">
        <v>8802</v>
      </c>
      <c r="AB265" s="16" t="s">
        <v>8773</v>
      </c>
      <c r="AC265" s="16" t="s">
        <v>9293</v>
      </c>
      <c r="AD265" s="30">
        <v>6.9599999999999995E-2</v>
      </c>
      <c r="AE265" s="16"/>
      <c r="AF265" s="17" t="s">
        <v>9347</v>
      </c>
      <c r="AG265" s="17"/>
      <c r="AH265" s="125"/>
      <c r="AI265" s="16"/>
      <c r="AJ265" s="16"/>
      <c r="AK265" s="16"/>
      <c r="AL265" s="16"/>
      <c r="AM265" s="16"/>
      <c r="AN265" s="16"/>
    </row>
    <row r="266" spans="1:40" s="149" customFormat="1" ht="15" hidden="1" customHeight="1">
      <c r="A266" s="59">
        <v>265</v>
      </c>
      <c r="B266" s="141"/>
      <c r="C266" s="141">
        <v>11221560</v>
      </c>
      <c r="D266" s="140" t="s">
        <v>8337</v>
      </c>
      <c r="E266" s="142">
        <v>3124</v>
      </c>
      <c r="F266" s="142">
        <v>12</v>
      </c>
      <c r="G266" s="142" t="s">
        <v>350</v>
      </c>
      <c r="H266" s="142" t="s">
        <v>116</v>
      </c>
      <c r="I266" s="142"/>
      <c r="J266" s="142">
        <v>1000</v>
      </c>
      <c r="K266" s="142" t="s">
        <v>74</v>
      </c>
      <c r="L266" s="143" t="s">
        <v>2910</v>
      </c>
      <c r="M266" s="143" t="s">
        <v>2910</v>
      </c>
      <c r="N266" s="142" t="s">
        <v>76</v>
      </c>
      <c r="O266" s="142" t="s">
        <v>8671</v>
      </c>
      <c r="P266" s="142"/>
      <c r="Q266" s="151">
        <v>1687159</v>
      </c>
      <c r="R266" s="151">
        <v>0</v>
      </c>
      <c r="S266" s="151">
        <v>1687159</v>
      </c>
      <c r="T266" s="145"/>
      <c r="U266" s="145">
        <v>43011</v>
      </c>
      <c r="V266" s="145"/>
      <c r="W266" s="142" t="s">
        <v>71</v>
      </c>
      <c r="X266" s="146">
        <f t="shared" ca="1" si="4"/>
        <v>7.5</v>
      </c>
      <c r="Y266" s="156">
        <v>43131</v>
      </c>
      <c r="Z266" s="156"/>
      <c r="AA266" s="142" t="s">
        <v>8772</v>
      </c>
      <c r="AB266" s="142" t="s">
        <v>8773</v>
      </c>
      <c r="AC266" s="142" t="s">
        <v>8774</v>
      </c>
      <c r="AD266" s="147">
        <v>5.2199999999999998E-3</v>
      </c>
      <c r="AE266" s="142"/>
      <c r="AF266" s="140" t="s">
        <v>9348</v>
      </c>
      <c r="AG266" s="140" t="s">
        <v>8794</v>
      </c>
      <c r="AH266" s="148" t="s">
        <v>9056</v>
      </c>
      <c r="AI266" s="142"/>
      <c r="AJ266" s="142"/>
      <c r="AK266" s="142"/>
      <c r="AL266" s="142"/>
      <c r="AM266" s="142"/>
      <c r="AN266" s="142"/>
    </row>
    <row r="267" spans="1:40" s="149" customFormat="1" ht="15" hidden="1" customHeight="1">
      <c r="A267" s="59">
        <v>266</v>
      </c>
      <c r="B267" s="141"/>
      <c r="C267" s="141">
        <v>13889201</v>
      </c>
      <c r="D267" s="140" t="s">
        <v>8255</v>
      </c>
      <c r="E267" s="142">
        <v>2044</v>
      </c>
      <c r="F267" s="142">
        <v>11</v>
      </c>
      <c r="G267" s="142" t="s">
        <v>139</v>
      </c>
      <c r="H267" s="142" t="s">
        <v>140</v>
      </c>
      <c r="I267" s="142" t="s">
        <v>142</v>
      </c>
      <c r="J267" s="142">
        <v>4000</v>
      </c>
      <c r="K267" s="142" t="s">
        <v>259</v>
      </c>
      <c r="L267" s="143" t="s">
        <v>331</v>
      </c>
      <c r="M267" s="143" t="s">
        <v>331</v>
      </c>
      <c r="N267" s="142" t="s">
        <v>76</v>
      </c>
      <c r="O267" s="142" t="s">
        <v>8671</v>
      </c>
      <c r="P267" s="142"/>
      <c r="Q267" s="151">
        <v>2782070</v>
      </c>
      <c r="R267" s="151">
        <v>0</v>
      </c>
      <c r="S267" s="151">
        <v>2782070</v>
      </c>
      <c r="T267" s="145"/>
      <c r="U267" s="145">
        <v>40878</v>
      </c>
      <c r="V267" s="145"/>
      <c r="W267" s="142" t="s">
        <v>8767</v>
      </c>
      <c r="X267" s="146">
        <f t="shared" ca="1" si="4"/>
        <v>13.333333333333334</v>
      </c>
      <c r="Y267" s="156">
        <v>43131</v>
      </c>
      <c r="Z267" s="156"/>
      <c r="AA267" s="142" t="s">
        <v>8811</v>
      </c>
      <c r="AB267" s="142" t="s">
        <v>8773</v>
      </c>
      <c r="AC267" s="142" t="s">
        <v>9293</v>
      </c>
      <c r="AD267" s="147">
        <v>6.9599999999999995E-2</v>
      </c>
      <c r="AE267" s="142"/>
      <c r="AF267" s="140" t="s">
        <v>8256</v>
      </c>
      <c r="AG267" s="140" t="s">
        <v>8794</v>
      </c>
      <c r="AH267" s="148" t="s">
        <v>9056</v>
      </c>
      <c r="AI267" s="142"/>
      <c r="AJ267" s="142"/>
      <c r="AK267" s="142"/>
      <c r="AL267" s="142"/>
      <c r="AM267" s="142"/>
      <c r="AN267" s="142"/>
    </row>
    <row r="268" spans="1:40" ht="15" hidden="1" customHeight="1">
      <c r="A268" s="59">
        <v>267</v>
      </c>
      <c r="B268" s="59"/>
      <c r="C268" s="59">
        <v>1010178137</v>
      </c>
      <c r="D268" s="17" t="s">
        <v>9349</v>
      </c>
      <c r="E268" s="16">
        <v>4044</v>
      </c>
      <c r="F268" s="16">
        <v>11</v>
      </c>
      <c r="G268" s="16" t="s">
        <v>916</v>
      </c>
      <c r="H268" s="16" t="s">
        <v>917</v>
      </c>
      <c r="I268" s="16"/>
      <c r="J268" s="16">
        <v>1000</v>
      </c>
      <c r="K268" s="16" t="s">
        <v>74</v>
      </c>
      <c r="L268" s="22" t="s">
        <v>2910</v>
      </c>
      <c r="M268" s="22" t="s">
        <v>2910</v>
      </c>
      <c r="N268" s="16" t="s">
        <v>76</v>
      </c>
      <c r="O268" s="16" t="s">
        <v>8671</v>
      </c>
      <c r="P268" s="16"/>
      <c r="Q268" s="150">
        <v>1182273</v>
      </c>
      <c r="R268" s="150">
        <v>0</v>
      </c>
      <c r="S268" s="150">
        <v>1182273</v>
      </c>
      <c r="T268" s="19"/>
      <c r="U268" s="19">
        <v>43048</v>
      </c>
      <c r="V268" s="19"/>
      <c r="W268" s="16" t="s">
        <v>71</v>
      </c>
      <c r="X268" s="28">
        <f t="shared" ca="1" si="4"/>
        <v>7.333333333333333</v>
      </c>
      <c r="Y268" s="85">
        <v>43135</v>
      </c>
      <c r="Z268" s="85"/>
      <c r="AA268" s="16" t="s">
        <v>9350</v>
      </c>
      <c r="AB268" s="16" t="s">
        <v>8826</v>
      </c>
      <c r="AC268" s="16" t="s">
        <v>8774</v>
      </c>
      <c r="AD268" s="30">
        <v>6.9599999999999995E-2</v>
      </c>
      <c r="AE268" s="16"/>
      <c r="AF268" s="17" t="s">
        <v>9351</v>
      </c>
      <c r="AG268" s="17"/>
      <c r="AH268" s="125"/>
      <c r="AI268" s="16"/>
      <c r="AJ268" s="16"/>
      <c r="AK268" s="16"/>
      <c r="AL268" s="16"/>
      <c r="AM268" s="16"/>
      <c r="AN268" s="16"/>
    </row>
    <row r="269" spans="1:40" ht="15" hidden="1" customHeight="1">
      <c r="A269" s="59">
        <v>268</v>
      </c>
      <c r="B269" s="59"/>
      <c r="C269" s="59">
        <v>80009303</v>
      </c>
      <c r="D269" s="17" t="s">
        <v>9352</v>
      </c>
      <c r="E269" s="16">
        <v>3137</v>
      </c>
      <c r="F269" s="16">
        <v>11</v>
      </c>
      <c r="G269" s="16" t="s">
        <v>603</v>
      </c>
      <c r="H269" s="16" t="s">
        <v>456</v>
      </c>
      <c r="I269" s="16"/>
      <c r="J269" s="16">
        <v>2000</v>
      </c>
      <c r="K269" s="16" t="s">
        <v>181</v>
      </c>
      <c r="L269" s="22" t="s">
        <v>8951</v>
      </c>
      <c r="M269" s="22" t="s">
        <v>8951</v>
      </c>
      <c r="N269" s="16" t="s">
        <v>76</v>
      </c>
      <c r="O269" s="16" t="s">
        <v>8671</v>
      </c>
      <c r="P269" s="16"/>
      <c r="Q269" s="150">
        <v>1672027</v>
      </c>
      <c r="R269" s="150">
        <v>0</v>
      </c>
      <c r="S269" s="150">
        <v>1672027</v>
      </c>
      <c r="T269" s="19"/>
      <c r="U269" s="19">
        <v>43126</v>
      </c>
      <c r="V269" s="19"/>
      <c r="W269" s="16" t="s">
        <v>9187</v>
      </c>
      <c r="X269" s="28">
        <f t="shared" ca="1" si="4"/>
        <v>7.166666666666667</v>
      </c>
      <c r="Y269" s="85">
        <v>43142</v>
      </c>
      <c r="Z269" s="85"/>
      <c r="AA269" s="16" t="s">
        <v>8855</v>
      </c>
      <c r="AB269" s="16" t="s">
        <v>8773</v>
      </c>
      <c r="AC269" s="16" t="s">
        <v>9293</v>
      </c>
      <c r="AD269" s="30">
        <v>6.9599999999999995E-2</v>
      </c>
      <c r="AE269" s="16"/>
      <c r="AF269" s="17" t="s">
        <v>9353</v>
      </c>
      <c r="AG269" s="17"/>
      <c r="AH269" s="125"/>
      <c r="AI269" s="16"/>
      <c r="AJ269" s="16"/>
      <c r="AK269" s="16"/>
      <c r="AL269" s="16"/>
      <c r="AM269" s="16"/>
      <c r="AN269" s="16"/>
    </row>
    <row r="270" spans="1:40" ht="15" hidden="1" customHeight="1">
      <c r="A270" s="59">
        <v>269</v>
      </c>
      <c r="B270" s="59"/>
      <c r="C270" s="59">
        <v>1072006437</v>
      </c>
      <c r="D270" s="17" t="s">
        <v>9354</v>
      </c>
      <c r="E270" s="16">
        <v>4044</v>
      </c>
      <c r="F270" s="16">
        <v>11</v>
      </c>
      <c r="G270" s="16" t="s">
        <v>916</v>
      </c>
      <c r="H270" s="16" t="s">
        <v>917</v>
      </c>
      <c r="I270" s="16"/>
      <c r="J270" s="16">
        <v>1000</v>
      </c>
      <c r="K270" s="16" t="s">
        <v>74</v>
      </c>
      <c r="L270" s="22" t="s">
        <v>2910</v>
      </c>
      <c r="M270" s="22" t="s">
        <v>2910</v>
      </c>
      <c r="N270" s="16" t="s">
        <v>76</v>
      </c>
      <c r="O270" s="16" t="s">
        <v>8671</v>
      </c>
      <c r="P270" s="16"/>
      <c r="Q270" s="150">
        <v>1242451</v>
      </c>
      <c r="R270" s="150">
        <v>0</v>
      </c>
      <c r="S270" s="150">
        <v>1242451</v>
      </c>
      <c r="T270" s="19"/>
      <c r="U270" s="19">
        <v>43111</v>
      </c>
      <c r="V270" s="19"/>
      <c r="W270" s="16" t="s">
        <v>71</v>
      </c>
      <c r="X270" s="28">
        <f t="shared" ca="1" si="4"/>
        <v>7.166666666666667</v>
      </c>
      <c r="Y270" s="85">
        <v>43146</v>
      </c>
      <c r="Z270" s="85"/>
      <c r="AA270" s="16" t="s">
        <v>8802</v>
      </c>
      <c r="AB270" s="16" t="s">
        <v>8826</v>
      </c>
      <c r="AC270" s="16" t="s">
        <v>8875</v>
      </c>
      <c r="AD270" s="30">
        <v>6.9599999999999995E-2</v>
      </c>
      <c r="AE270" s="17" t="s">
        <v>9286</v>
      </c>
      <c r="AF270" s="17" t="s">
        <v>9355</v>
      </c>
      <c r="AG270" s="17"/>
      <c r="AH270" s="125"/>
      <c r="AI270" s="16"/>
      <c r="AJ270" s="16"/>
      <c r="AK270" s="16"/>
      <c r="AL270" s="16"/>
      <c r="AM270" s="16"/>
      <c r="AN270" s="16"/>
    </row>
    <row r="271" spans="1:40" ht="15" hidden="1" customHeight="1">
      <c r="A271" s="59">
        <v>270</v>
      </c>
      <c r="B271" s="59"/>
      <c r="C271" s="59">
        <v>79712540</v>
      </c>
      <c r="D271" s="17" t="s">
        <v>9356</v>
      </c>
      <c r="E271" s="16">
        <v>2028</v>
      </c>
      <c r="F271" s="16">
        <v>14</v>
      </c>
      <c r="G271" s="16" t="s">
        <v>283</v>
      </c>
      <c r="H271" s="16" t="s">
        <v>284</v>
      </c>
      <c r="I271" s="16"/>
      <c r="J271" s="16">
        <v>1000</v>
      </c>
      <c r="K271" s="16" t="s">
        <v>74</v>
      </c>
      <c r="L271" s="22" t="s">
        <v>2910</v>
      </c>
      <c r="M271" s="22" t="s">
        <v>2910</v>
      </c>
      <c r="N271" s="16" t="s">
        <v>76</v>
      </c>
      <c r="O271" s="16" t="s">
        <v>8671</v>
      </c>
      <c r="P271" s="16"/>
      <c r="Q271" s="150">
        <v>3596463</v>
      </c>
      <c r="R271" s="150">
        <v>0</v>
      </c>
      <c r="S271" s="150">
        <v>3596463</v>
      </c>
      <c r="T271" s="19"/>
      <c r="U271" s="19">
        <v>43042</v>
      </c>
      <c r="V271" s="19"/>
      <c r="W271" s="16" t="s">
        <v>71</v>
      </c>
      <c r="X271" s="28">
        <f t="shared" ca="1" si="4"/>
        <v>7.416666666666667</v>
      </c>
      <c r="Y271" s="85">
        <v>43149</v>
      </c>
      <c r="Z271" s="85"/>
      <c r="AA271" s="16" t="s">
        <v>8802</v>
      </c>
      <c r="AB271" s="16" t="s">
        <v>8803</v>
      </c>
      <c r="AC271" s="16" t="s">
        <v>9293</v>
      </c>
      <c r="AD271" s="30">
        <v>6.9599999999999995E-2</v>
      </c>
      <c r="AE271" s="17" t="s">
        <v>9357</v>
      </c>
      <c r="AF271" s="17" t="s">
        <v>9358</v>
      </c>
      <c r="AG271" s="17"/>
      <c r="AH271" s="125"/>
      <c r="AI271" s="16"/>
      <c r="AJ271" s="16"/>
      <c r="AK271" s="16"/>
      <c r="AL271" s="16"/>
      <c r="AM271" s="16"/>
      <c r="AN271" s="16"/>
    </row>
    <row r="272" spans="1:40" ht="15" hidden="1" customHeight="1">
      <c r="A272" s="59">
        <v>271</v>
      </c>
      <c r="B272" s="59"/>
      <c r="C272" s="59">
        <v>1089794485</v>
      </c>
      <c r="D272" s="17" t="s">
        <v>9359</v>
      </c>
      <c r="E272" s="16">
        <v>4070</v>
      </c>
      <c r="F272" s="16" t="s">
        <v>3596</v>
      </c>
      <c r="G272" s="16" t="s">
        <v>3597</v>
      </c>
      <c r="H272" s="16" t="s">
        <v>3598</v>
      </c>
      <c r="I272" s="16"/>
      <c r="J272" s="16">
        <v>1000</v>
      </c>
      <c r="K272" s="16" t="s">
        <v>74</v>
      </c>
      <c r="L272" s="22" t="s">
        <v>2910</v>
      </c>
      <c r="M272" s="22" t="s">
        <v>2910</v>
      </c>
      <c r="N272" s="16" t="s">
        <v>76</v>
      </c>
      <c r="O272" s="16" t="s">
        <v>8671</v>
      </c>
      <c r="P272" s="16"/>
      <c r="Q272" s="150">
        <v>1918779</v>
      </c>
      <c r="R272" s="150">
        <v>0</v>
      </c>
      <c r="S272" s="150">
        <v>1918779</v>
      </c>
      <c r="T272" s="19"/>
      <c r="U272" s="19">
        <v>42986</v>
      </c>
      <c r="V272" s="19"/>
      <c r="W272" s="16" t="s">
        <v>71</v>
      </c>
      <c r="X272" s="28">
        <f t="shared" ca="1" si="4"/>
        <v>7.5</v>
      </c>
      <c r="Y272" s="85">
        <v>43150</v>
      </c>
      <c r="Z272" s="85"/>
      <c r="AA272" s="16" t="s">
        <v>8811</v>
      </c>
      <c r="AB272" s="16" t="s">
        <v>8773</v>
      </c>
      <c r="AC272" s="16" t="s">
        <v>9293</v>
      </c>
      <c r="AD272" s="30">
        <v>6.9599999999999995E-2</v>
      </c>
      <c r="AE272" s="16"/>
      <c r="AF272" s="16"/>
      <c r="AG272" s="17"/>
      <c r="AH272" s="125"/>
      <c r="AI272" s="16"/>
      <c r="AJ272" s="16"/>
      <c r="AK272" s="16"/>
      <c r="AL272" s="16"/>
      <c r="AM272" s="16"/>
      <c r="AN272" s="16"/>
    </row>
    <row r="273" spans="1:40" ht="15" hidden="1" customHeight="1">
      <c r="A273" s="59">
        <v>272</v>
      </c>
      <c r="B273" s="59"/>
      <c r="C273" s="59">
        <v>74184382</v>
      </c>
      <c r="D273" s="17" t="s">
        <v>9360</v>
      </c>
      <c r="E273" s="16">
        <v>4070</v>
      </c>
      <c r="F273" s="16" t="s">
        <v>3596</v>
      </c>
      <c r="G273" s="16" t="s">
        <v>3597</v>
      </c>
      <c r="H273" s="16" t="s">
        <v>3598</v>
      </c>
      <c r="I273" s="16"/>
      <c r="J273" s="16">
        <v>1000</v>
      </c>
      <c r="K273" s="16" t="s">
        <v>74</v>
      </c>
      <c r="L273" s="22" t="s">
        <v>2910</v>
      </c>
      <c r="M273" s="22" t="s">
        <v>2910</v>
      </c>
      <c r="N273" s="16" t="s">
        <v>76</v>
      </c>
      <c r="O273" s="16" t="s">
        <v>8671</v>
      </c>
      <c r="P273" s="16"/>
      <c r="Q273" s="150">
        <v>1918779</v>
      </c>
      <c r="R273" s="150">
        <v>0</v>
      </c>
      <c r="S273" s="150">
        <v>1918779</v>
      </c>
      <c r="T273" s="19"/>
      <c r="U273" s="19">
        <v>43087</v>
      </c>
      <c r="V273" s="19"/>
      <c r="W273" s="16" t="s">
        <v>71</v>
      </c>
      <c r="X273" s="28">
        <f t="shared" ca="1" si="4"/>
        <v>7.25</v>
      </c>
      <c r="Y273" s="85">
        <v>43178</v>
      </c>
      <c r="Z273" s="85"/>
      <c r="AA273" s="16" t="s">
        <v>8791</v>
      </c>
      <c r="AB273" s="16" t="s">
        <v>8773</v>
      </c>
      <c r="AC273" s="16" t="s">
        <v>8774</v>
      </c>
      <c r="AD273" s="30">
        <v>6.9599999999999995E-2</v>
      </c>
      <c r="AE273" s="16"/>
      <c r="AF273" s="16"/>
      <c r="AG273" s="17"/>
      <c r="AH273" s="125"/>
      <c r="AI273" s="16"/>
      <c r="AJ273" s="16"/>
      <c r="AK273" s="16"/>
      <c r="AL273" s="16"/>
      <c r="AM273" s="16"/>
      <c r="AN273" s="16"/>
    </row>
    <row r="274" spans="1:40" ht="15" hidden="1" customHeight="1">
      <c r="A274" s="59">
        <v>273</v>
      </c>
      <c r="B274" s="59"/>
      <c r="C274" s="59">
        <v>52699417</v>
      </c>
      <c r="D274" s="17" t="s">
        <v>9361</v>
      </c>
      <c r="E274" s="16">
        <v>2044</v>
      </c>
      <c r="F274" s="16">
        <v>11</v>
      </c>
      <c r="G274" s="16" t="s">
        <v>139</v>
      </c>
      <c r="H274" s="16" t="s">
        <v>140</v>
      </c>
      <c r="I274" s="16"/>
      <c r="J274" s="16">
        <v>2000</v>
      </c>
      <c r="K274" s="16" t="s">
        <v>181</v>
      </c>
      <c r="L274" s="22" t="s">
        <v>8951</v>
      </c>
      <c r="M274" s="22" t="s">
        <v>8951</v>
      </c>
      <c r="N274" s="16" t="s">
        <v>433</v>
      </c>
      <c r="O274" s="16" t="s">
        <v>9072</v>
      </c>
      <c r="P274" s="16"/>
      <c r="Q274" s="150">
        <v>2923678</v>
      </c>
      <c r="R274" s="150">
        <v>0</v>
      </c>
      <c r="S274" s="150">
        <v>2923678</v>
      </c>
      <c r="T274" s="19"/>
      <c r="U274" s="19">
        <v>40910</v>
      </c>
      <c r="V274" s="19"/>
      <c r="W274" s="16" t="s">
        <v>8767</v>
      </c>
      <c r="X274" s="28">
        <f t="shared" ca="1" si="4"/>
        <v>13.25</v>
      </c>
      <c r="Y274" s="85">
        <v>43189</v>
      </c>
      <c r="Z274" s="85"/>
      <c r="AA274" s="16" t="s">
        <v>9362</v>
      </c>
      <c r="AB274" s="16" t="s">
        <v>8826</v>
      </c>
      <c r="AC274" s="16" t="s">
        <v>9293</v>
      </c>
      <c r="AD274" s="30">
        <v>6.9599999999999995E-2</v>
      </c>
      <c r="AE274" s="16"/>
      <c r="AF274" s="17" t="s">
        <v>9363</v>
      </c>
      <c r="AG274" s="17"/>
      <c r="AH274" s="125"/>
      <c r="AI274" s="16"/>
      <c r="AJ274" s="16"/>
      <c r="AK274" s="16"/>
      <c r="AL274" s="16"/>
      <c r="AM274" s="16"/>
      <c r="AN274" s="16"/>
    </row>
    <row r="275" spans="1:40" ht="15" hidden="1" customHeight="1">
      <c r="A275" s="59">
        <v>274</v>
      </c>
      <c r="B275" s="59"/>
      <c r="C275" s="59">
        <v>79265745</v>
      </c>
      <c r="D275" s="17" t="s">
        <v>9364</v>
      </c>
      <c r="E275" s="16">
        <v>4071</v>
      </c>
      <c r="F275" s="16">
        <v>16</v>
      </c>
      <c r="G275" s="16" t="s">
        <v>1629</v>
      </c>
      <c r="H275" s="16" t="s">
        <v>1567</v>
      </c>
      <c r="I275" s="16"/>
      <c r="J275" s="16">
        <v>3000</v>
      </c>
      <c r="K275" s="16" t="s">
        <v>170</v>
      </c>
      <c r="L275" s="22" t="s">
        <v>9127</v>
      </c>
      <c r="M275" s="22" t="s">
        <v>9127</v>
      </c>
      <c r="N275" s="16" t="s">
        <v>76</v>
      </c>
      <c r="O275" s="16" t="s">
        <v>8671</v>
      </c>
      <c r="P275" s="16"/>
      <c r="Q275" s="150">
        <v>1515625</v>
      </c>
      <c r="R275" s="150">
        <v>406562</v>
      </c>
      <c r="S275" s="150">
        <v>1922187</v>
      </c>
      <c r="T275" s="19">
        <v>36825</v>
      </c>
      <c r="U275" s="19">
        <v>40909</v>
      </c>
      <c r="V275" s="19"/>
      <c r="W275" s="16" t="s">
        <v>8767</v>
      </c>
      <c r="X275" s="28">
        <f t="shared" ca="1" si="4"/>
        <v>13.25</v>
      </c>
      <c r="Y275" s="85">
        <v>43191</v>
      </c>
      <c r="Z275" s="85"/>
      <c r="AA275" s="16" t="s">
        <v>8815</v>
      </c>
      <c r="AB275" s="16" t="s">
        <v>8773</v>
      </c>
      <c r="AC275" s="16" t="s">
        <v>9069</v>
      </c>
      <c r="AD275" s="30">
        <v>5.2199999999999998E-3</v>
      </c>
      <c r="AE275" s="17" t="s">
        <v>9365</v>
      </c>
      <c r="AF275" s="16"/>
      <c r="AG275" s="17"/>
      <c r="AH275" s="125"/>
      <c r="AI275" s="16"/>
      <c r="AJ275" s="16"/>
      <c r="AK275" s="16"/>
      <c r="AL275" s="16"/>
      <c r="AM275" s="16"/>
      <c r="AN275" s="16"/>
    </row>
    <row r="276" spans="1:40" ht="15" hidden="1" customHeight="1">
      <c r="A276" s="59">
        <v>275</v>
      </c>
      <c r="B276" s="59"/>
      <c r="C276" s="59">
        <v>79388419</v>
      </c>
      <c r="D276" s="17" t="s">
        <v>9366</v>
      </c>
      <c r="E276" s="16">
        <v>3137</v>
      </c>
      <c r="F276" s="16">
        <v>15</v>
      </c>
      <c r="G276" s="16" t="s">
        <v>454</v>
      </c>
      <c r="H276" s="16" t="s">
        <v>456</v>
      </c>
      <c r="I276" s="16"/>
      <c r="J276" s="16">
        <v>3000</v>
      </c>
      <c r="K276" s="16" t="s">
        <v>170</v>
      </c>
      <c r="L276" s="22" t="s">
        <v>9127</v>
      </c>
      <c r="M276" s="22" t="s">
        <v>9127</v>
      </c>
      <c r="N276" s="16" t="s">
        <v>76</v>
      </c>
      <c r="O276" s="16" t="s">
        <v>8671</v>
      </c>
      <c r="P276" s="16"/>
      <c r="Q276" s="150">
        <v>2048297</v>
      </c>
      <c r="R276" s="150">
        <v>705618</v>
      </c>
      <c r="S276" s="150">
        <v>2753915</v>
      </c>
      <c r="T276" s="19">
        <v>33647</v>
      </c>
      <c r="U276" s="19">
        <v>40909</v>
      </c>
      <c r="V276" s="19"/>
      <c r="W276" s="16" t="s">
        <v>249</v>
      </c>
      <c r="X276" s="28">
        <f t="shared" ca="1" si="4"/>
        <v>13.25</v>
      </c>
      <c r="Y276" s="85">
        <v>43192</v>
      </c>
      <c r="Z276" s="85"/>
      <c r="AA276" s="16" t="s">
        <v>9265</v>
      </c>
      <c r="AB276" s="16" t="s">
        <v>8773</v>
      </c>
      <c r="AC276" s="16" t="s">
        <v>8774</v>
      </c>
      <c r="AD276" s="30">
        <v>6.9599999999999995E-2</v>
      </c>
      <c r="AE276" s="16"/>
      <c r="AF276" s="17" t="s">
        <v>9367</v>
      </c>
      <c r="AG276" s="17"/>
      <c r="AH276" s="125"/>
      <c r="AI276" s="16"/>
      <c r="AJ276" s="16"/>
      <c r="AK276" s="16"/>
      <c r="AL276" s="16"/>
      <c r="AM276" s="16"/>
      <c r="AN276" s="16"/>
    </row>
    <row r="277" spans="1:40" ht="15" hidden="1" customHeight="1">
      <c r="A277" s="59">
        <v>276</v>
      </c>
      <c r="B277" s="59"/>
      <c r="C277" s="59">
        <v>1004821506</v>
      </c>
      <c r="D277" s="17" t="s">
        <v>9368</v>
      </c>
      <c r="E277" s="16">
        <v>4070</v>
      </c>
      <c r="F277" s="16" t="s">
        <v>3596</v>
      </c>
      <c r="G277" s="16" t="s">
        <v>3597</v>
      </c>
      <c r="H277" s="16" t="s">
        <v>3598</v>
      </c>
      <c r="I277" s="16"/>
      <c r="J277" s="16">
        <v>1000</v>
      </c>
      <c r="K277" s="16" t="s">
        <v>74</v>
      </c>
      <c r="L277" s="22" t="s">
        <v>2910</v>
      </c>
      <c r="M277" s="22" t="s">
        <v>2910</v>
      </c>
      <c r="N277" s="16" t="s">
        <v>76</v>
      </c>
      <c r="O277" s="16" t="s">
        <v>8671</v>
      </c>
      <c r="P277" s="16"/>
      <c r="Q277" s="150">
        <v>1918779</v>
      </c>
      <c r="R277" s="150">
        <v>0</v>
      </c>
      <c r="S277" s="150">
        <v>1918779</v>
      </c>
      <c r="T277" s="19"/>
      <c r="U277" s="19">
        <v>43059</v>
      </c>
      <c r="V277" s="19"/>
      <c r="W277" s="16" t="s">
        <v>71</v>
      </c>
      <c r="X277" s="28">
        <f t="shared" ca="1" si="4"/>
        <v>7.333333333333333</v>
      </c>
      <c r="Y277" s="85">
        <v>43195</v>
      </c>
      <c r="Z277" s="85"/>
      <c r="AA277" s="16" t="s">
        <v>8815</v>
      </c>
      <c r="AB277" s="16" t="s">
        <v>8826</v>
      </c>
      <c r="AC277" s="16" t="s">
        <v>9293</v>
      </c>
      <c r="AD277" s="30">
        <v>6.9599999999999995E-2</v>
      </c>
      <c r="AE277" s="17" t="s">
        <v>9369</v>
      </c>
      <c r="AF277" s="16"/>
      <c r="AG277" s="17"/>
      <c r="AH277" s="125"/>
      <c r="AI277" s="16"/>
      <c r="AJ277" s="16"/>
      <c r="AK277" s="16"/>
      <c r="AL277" s="16"/>
      <c r="AM277" s="16"/>
      <c r="AN277" s="16"/>
    </row>
    <row r="278" spans="1:40" ht="15" hidden="1" customHeight="1">
      <c r="A278" s="59">
        <v>277</v>
      </c>
      <c r="B278" s="59"/>
      <c r="C278" s="59">
        <v>80792627</v>
      </c>
      <c r="D278" s="17" t="s">
        <v>9370</v>
      </c>
      <c r="E278" s="16">
        <v>4070</v>
      </c>
      <c r="F278" s="16" t="s">
        <v>3596</v>
      </c>
      <c r="G278" s="16" t="s">
        <v>3597</v>
      </c>
      <c r="H278" s="16" t="s">
        <v>3598</v>
      </c>
      <c r="I278" s="16"/>
      <c r="J278" s="16">
        <v>1000</v>
      </c>
      <c r="K278" s="16" t="s">
        <v>74</v>
      </c>
      <c r="L278" s="22" t="s">
        <v>2910</v>
      </c>
      <c r="M278" s="22" t="s">
        <v>2910</v>
      </c>
      <c r="N278" s="16" t="s">
        <v>76</v>
      </c>
      <c r="O278" s="16" t="s">
        <v>8671</v>
      </c>
      <c r="P278" s="16"/>
      <c r="Q278" s="150">
        <v>1918779</v>
      </c>
      <c r="R278" s="150">
        <v>0</v>
      </c>
      <c r="S278" s="150">
        <v>1918779</v>
      </c>
      <c r="T278" s="19"/>
      <c r="U278" s="19">
        <v>42832</v>
      </c>
      <c r="V278" s="19"/>
      <c r="W278" s="16" t="s">
        <v>71</v>
      </c>
      <c r="X278" s="28">
        <f t="shared" ca="1" si="4"/>
        <v>7.916666666666667</v>
      </c>
      <c r="Y278" s="85">
        <v>43195</v>
      </c>
      <c r="Z278" s="85"/>
      <c r="AA278" s="16" t="s">
        <v>8815</v>
      </c>
      <c r="AB278" s="16" t="s">
        <v>8826</v>
      </c>
      <c r="AC278" s="16" t="s">
        <v>9033</v>
      </c>
      <c r="AD278" s="30">
        <v>6.9599999999999995E-2</v>
      </c>
      <c r="AE278" s="17" t="s">
        <v>9371</v>
      </c>
      <c r="AF278" s="16"/>
      <c r="AG278" s="17"/>
      <c r="AH278" s="125"/>
      <c r="AI278" s="16"/>
      <c r="AJ278" s="16"/>
      <c r="AK278" s="16"/>
      <c r="AL278" s="16"/>
      <c r="AM278" s="16"/>
      <c r="AN278" s="16"/>
    </row>
    <row r="279" spans="1:40" ht="15" hidden="1" customHeight="1">
      <c r="A279" s="59">
        <v>278</v>
      </c>
      <c r="B279" s="59"/>
      <c r="C279" s="59">
        <v>1152456678</v>
      </c>
      <c r="D279" s="17" t="s">
        <v>9372</v>
      </c>
      <c r="E279" s="16">
        <v>4070</v>
      </c>
      <c r="F279" s="16" t="s">
        <v>3596</v>
      </c>
      <c r="G279" s="16" t="s">
        <v>3597</v>
      </c>
      <c r="H279" s="16" t="s">
        <v>3598</v>
      </c>
      <c r="I279" s="16"/>
      <c r="J279" s="16">
        <v>1000</v>
      </c>
      <c r="K279" s="16" t="s">
        <v>74</v>
      </c>
      <c r="L279" s="22" t="s">
        <v>2910</v>
      </c>
      <c r="M279" s="22" t="s">
        <v>2910</v>
      </c>
      <c r="N279" s="16" t="s">
        <v>339</v>
      </c>
      <c r="O279" s="16" t="s">
        <v>9373</v>
      </c>
      <c r="P279" s="16"/>
      <c r="Q279" s="150">
        <v>1918779</v>
      </c>
      <c r="R279" s="150">
        <v>0</v>
      </c>
      <c r="S279" s="150">
        <v>1918779</v>
      </c>
      <c r="T279" s="19"/>
      <c r="U279" s="19">
        <v>43082</v>
      </c>
      <c r="V279" s="19"/>
      <c r="W279" s="16" t="s">
        <v>71</v>
      </c>
      <c r="X279" s="28">
        <f t="shared" ca="1" si="4"/>
        <v>7.25</v>
      </c>
      <c r="Y279" s="85">
        <v>43199</v>
      </c>
      <c r="Z279" s="85"/>
      <c r="AA279" s="16" t="s">
        <v>8922</v>
      </c>
      <c r="AB279" s="16" t="s">
        <v>8773</v>
      </c>
      <c r="AC279" s="16" t="s">
        <v>9374</v>
      </c>
      <c r="AD279" s="30">
        <v>5.2199999999999998E-3</v>
      </c>
      <c r="AE279" s="17" t="s">
        <v>9231</v>
      </c>
      <c r="AF279" s="16"/>
      <c r="AG279" s="17"/>
      <c r="AH279" s="125"/>
      <c r="AI279" s="16"/>
      <c r="AJ279" s="16"/>
      <c r="AK279" s="16"/>
      <c r="AL279" s="16"/>
      <c r="AM279" s="16"/>
      <c r="AN279" s="16"/>
    </row>
    <row r="280" spans="1:40" ht="15" hidden="1" customHeight="1">
      <c r="A280" s="59">
        <v>279</v>
      </c>
      <c r="B280" s="59"/>
      <c r="C280" s="59">
        <v>32259458</v>
      </c>
      <c r="D280" s="17" t="s">
        <v>9375</v>
      </c>
      <c r="E280" s="16">
        <v>2044</v>
      </c>
      <c r="F280" s="16" t="s">
        <v>8348</v>
      </c>
      <c r="G280" s="16" t="s">
        <v>8349</v>
      </c>
      <c r="H280" s="16" t="s">
        <v>140</v>
      </c>
      <c r="I280" s="16"/>
      <c r="J280" s="16">
        <v>1000</v>
      </c>
      <c r="K280" s="16" t="s">
        <v>74</v>
      </c>
      <c r="L280" s="22" t="s">
        <v>2910</v>
      </c>
      <c r="M280" s="22" t="s">
        <v>2910</v>
      </c>
      <c r="N280" s="16" t="s">
        <v>76</v>
      </c>
      <c r="O280" s="16" t="s">
        <v>8671</v>
      </c>
      <c r="P280" s="16"/>
      <c r="Q280" s="150">
        <v>1773036</v>
      </c>
      <c r="R280" s="150">
        <v>0</v>
      </c>
      <c r="S280" s="150">
        <v>1773036</v>
      </c>
      <c r="T280" s="19"/>
      <c r="U280" s="19">
        <v>43122</v>
      </c>
      <c r="V280" s="19"/>
      <c r="W280" s="16" t="s">
        <v>71</v>
      </c>
      <c r="X280" s="28">
        <f t="shared" ca="1" si="4"/>
        <v>7.166666666666667</v>
      </c>
      <c r="Y280" s="85">
        <v>43203</v>
      </c>
      <c r="Z280" s="85"/>
      <c r="AA280" s="16" t="s">
        <v>8855</v>
      </c>
      <c r="AB280" s="16" t="s">
        <v>8803</v>
      </c>
      <c r="AC280" s="16" t="s">
        <v>9293</v>
      </c>
      <c r="AD280" s="30">
        <v>6.9599999999999995E-2</v>
      </c>
      <c r="AE280" s="17" t="s">
        <v>9376</v>
      </c>
      <c r="AF280" s="16"/>
      <c r="AG280" s="17"/>
      <c r="AH280" s="125"/>
      <c r="AI280" s="16"/>
      <c r="AJ280" s="16"/>
      <c r="AK280" s="16"/>
      <c r="AL280" s="16"/>
      <c r="AM280" s="16"/>
      <c r="AN280" s="16"/>
    </row>
    <row r="281" spans="1:40" ht="15" hidden="1" customHeight="1">
      <c r="A281" s="59">
        <v>280</v>
      </c>
      <c r="B281" s="59"/>
      <c r="C281" s="59">
        <v>1046340406</v>
      </c>
      <c r="D281" s="17" t="s">
        <v>9230</v>
      </c>
      <c r="E281" s="16">
        <v>3137</v>
      </c>
      <c r="F281" s="16">
        <v>11</v>
      </c>
      <c r="G281" s="16" t="s">
        <v>603</v>
      </c>
      <c r="H281" s="16" t="s">
        <v>456</v>
      </c>
      <c r="I281" s="16"/>
      <c r="J281" s="16">
        <v>2000</v>
      </c>
      <c r="K281" s="16" t="s">
        <v>181</v>
      </c>
      <c r="L281" s="22" t="s">
        <v>8951</v>
      </c>
      <c r="M281" s="22" t="s">
        <v>8951</v>
      </c>
      <c r="N281" s="16" t="s">
        <v>421</v>
      </c>
      <c r="O281" s="16" t="s">
        <v>581</v>
      </c>
      <c r="P281" s="16"/>
      <c r="Q281" s="150">
        <v>1672027</v>
      </c>
      <c r="R281" s="150">
        <v>0</v>
      </c>
      <c r="S281" s="150">
        <v>1672027</v>
      </c>
      <c r="T281" s="19"/>
      <c r="U281" s="19">
        <v>42857</v>
      </c>
      <c r="V281" s="19"/>
      <c r="W281" s="16" t="s">
        <v>9187</v>
      </c>
      <c r="X281" s="28">
        <f t="shared" ca="1" si="4"/>
        <v>7.916666666666667</v>
      </c>
      <c r="Y281" s="85">
        <v>43205</v>
      </c>
      <c r="Z281" s="85"/>
      <c r="AA281" s="16" t="s">
        <v>8772</v>
      </c>
      <c r="AB281" s="16" t="s">
        <v>8826</v>
      </c>
      <c r="AC281" s="16" t="s">
        <v>9293</v>
      </c>
      <c r="AD281" s="30">
        <v>6.9599999999999995E-2</v>
      </c>
      <c r="AE281" s="17" t="s">
        <v>9377</v>
      </c>
      <c r="AF281" s="16"/>
      <c r="AG281" s="17"/>
      <c r="AH281" s="125"/>
      <c r="AI281" s="16"/>
      <c r="AJ281" s="16"/>
      <c r="AK281" s="16"/>
      <c r="AL281" s="16"/>
      <c r="AM281" s="16"/>
      <c r="AN281" s="16"/>
    </row>
    <row r="282" spans="1:40" ht="15" hidden="1" customHeight="1">
      <c r="A282" s="59">
        <v>281</v>
      </c>
      <c r="B282" s="59"/>
      <c r="C282" s="59">
        <v>93439540</v>
      </c>
      <c r="D282" s="17" t="s">
        <v>9378</v>
      </c>
      <c r="E282" s="16">
        <v>4070</v>
      </c>
      <c r="F282" s="16" t="s">
        <v>3596</v>
      </c>
      <c r="G282" s="16" t="s">
        <v>3597</v>
      </c>
      <c r="H282" s="16" t="s">
        <v>3598</v>
      </c>
      <c r="I282" s="16"/>
      <c r="J282" s="16">
        <v>1000</v>
      </c>
      <c r="K282" s="16" t="s">
        <v>74</v>
      </c>
      <c r="L282" s="22" t="s">
        <v>2910</v>
      </c>
      <c r="M282" s="22" t="s">
        <v>2910</v>
      </c>
      <c r="N282" s="16" t="s">
        <v>76</v>
      </c>
      <c r="O282" s="16" t="s">
        <v>8671</v>
      </c>
      <c r="P282" s="16"/>
      <c r="Q282" s="150">
        <v>1918779</v>
      </c>
      <c r="R282" s="150">
        <v>0</v>
      </c>
      <c r="S282" s="150">
        <v>1918779</v>
      </c>
      <c r="T282" s="19"/>
      <c r="U282" s="19">
        <v>42832</v>
      </c>
      <c r="V282" s="19"/>
      <c r="W282" s="16" t="s">
        <v>71</v>
      </c>
      <c r="X282" s="28">
        <f t="shared" ca="1" si="4"/>
        <v>7.916666666666667</v>
      </c>
      <c r="Y282" s="85">
        <v>43206</v>
      </c>
      <c r="Z282" s="85"/>
      <c r="AA282" s="16" t="s">
        <v>8802</v>
      </c>
      <c r="AB282" s="16" t="s">
        <v>8773</v>
      </c>
      <c r="AC282" s="16" t="s">
        <v>9293</v>
      </c>
      <c r="AD282" s="30">
        <v>6.9599999999999995E-2</v>
      </c>
      <c r="AE282" s="17" t="s">
        <v>9379</v>
      </c>
      <c r="AF282" s="16"/>
      <c r="AG282" s="17"/>
      <c r="AH282" s="125"/>
      <c r="AI282" s="16"/>
      <c r="AJ282" s="16"/>
      <c r="AK282" s="16"/>
      <c r="AL282" s="16"/>
      <c r="AM282" s="16"/>
      <c r="AN282" s="16"/>
    </row>
    <row r="283" spans="1:40" ht="15" hidden="1" customHeight="1">
      <c r="A283" s="59">
        <v>282</v>
      </c>
      <c r="B283" s="59"/>
      <c r="C283" s="59">
        <v>79256242</v>
      </c>
      <c r="D283" s="17" t="s">
        <v>9380</v>
      </c>
      <c r="E283" s="16">
        <v>1020</v>
      </c>
      <c r="F283" s="16">
        <v>12</v>
      </c>
      <c r="G283" s="16" t="s">
        <v>90</v>
      </c>
      <c r="H283" s="16" t="s">
        <v>91</v>
      </c>
      <c r="I283" s="16"/>
      <c r="J283" s="16">
        <v>1000</v>
      </c>
      <c r="K283" s="16" t="s">
        <v>74</v>
      </c>
      <c r="L283" s="22" t="s">
        <v>2910</v>
      </c>
      <c r="M283" s="22" t="s">
        <v>2910</v>
      </c>
      <c r="N283" s="16" t="s">
        <v>76</v>
      </c>
      <c r="O283" s="16" t="s">
        <v>8671</v>
      </c>
      <c r="P283" s="16"/>
      <c r="Q283" s="150">
        <v>6754835</v>
      </c>
      <c r="R283" s="150">
        <v>0</v>
      </c>
      <c r="S283" s="150">
        <v>6754835</v>
      </c>
      <c r="T283" s="19"/>
      <c r="U283" s="19">
        <v>43087</v>
      </c>
      <c r="V283" s="19"/>
      <c r="W283" s="16" t="s">
        <v>71</v>
      </c>
      <c r="X283" s="28">
        <f t="shared" ca="1" si="4"/>
        <v>7.25</v>
      </c>
      <c r="Y283" s="85">
        <v>43208</v>
      </c>
      <c r="Z283" s="85"/>
      <c r="AA283" s="16" t="s">
        <v>8815</v>
      </c>
      <c r="AB283" s="16" t="s">
        <v>8773</v>
      </c>
      <c r="AC283" s="16" t="s">
        <v>8774</v>
      </c>
      <c r="AD283" s="30">
        <v>5.2199999999999998E-3</v>
      </c>
      <c r="AE283" s="17" t="s">
        <v>9365</v>
      </c>
      <c r="AF283" s="16"/>
      <c r="AG283" s="17"/>
      <c r="AH283" s="125"/>
      <c r="AI283" s="16"/>
      <c r="AJ283" s="16"/>
      <c r="AK283" s="16"/>
      <c r="AL283" s="16"/>
      <c r="AM283" s="16"/>
      <c r="AN283" s="16"/>
    </row>
    <row r="284" spans="1:40" ht="15" hidden="1" customHeight="1">
      <c r="A284" s="59">
        <v>283</v>
      </c>
      <c r="B284" s="59"/>
      <c r="C284" s="59">
        <v>1061433934</v>
      </c>
      <c r="D284" s="17" t="s">
        <v>9381</v>
      </c>
      <c r="E284" s="16">
        <v>4070</v>
      </c>
      <c r="F284" s="16" t="s">
        <v>3596</v>
      </c>
      <c r="G284" s="16" t="s">
        <v>3597</v>
      </c>
      <c r="H284" s="16" t="s">
        <v>3598</v>
      </c>
      <c r="I284" s="16"/>
      <c r="J284" s="16">
        <v>1000</v>
      </c>
      <c r="K284" s="16" t="s">
        <v>74</v>
      </c>
      <c r="L284" s="22" t="s">
        <v>2910</v>
      </c>
      <c r="M284" s="22" t="s">
        <v>2910</v>
      </c>
      <c r="N284" s="16" t="s">
        <v>76</v>
      </c>
      <c r="O284" s="16" t="s">
        <v>8671</v>
      </c>
      <c r="P284" s="16"/>
      <c r="Q284" s="150">
        <v>1918779</v>
      </c>
      <c r="R284" s="150">
        <v>0</v>
      </c>
      <c r="S284" s="150">
        <v>1918779</v>
      </c>
      <c r="T284" s="19"/>
      <c r="U284" s="19">
        <v>43059</v>
      </c>
      <c r="V284" s="19"/>
      <c r="W284" s="16" t="s">
        <v>71</v>
      </c>
      <c r="X284" s="28">
        <f t="shared" ca="1" si="4"/>
        <v>7.333333333333333</v>
      </c>
      <c r="Y284" s="85">
        <v>43219</v>
      </c>
      <c r="Z284" s="85"/>
      <c r="AA284" s="16" t="s">
        <v>8802</v>
      </c>
      <c r="AB284" s="16" t="s">
        <v>8826</v>
      </c>
      <c r="AC284" s="16" t="s">
        <v>9220</v>
      </c>
      <c r="AD284" s="30">
        <v>6.9599999999999995E-2</v>
      </c>
      <c r="AE284" s="17" t="s">
        <v>3379</v>
      </c>
      <c r="AF284" s="16"/>
      <c r="AG284" s="17"/>
      <c r="AH284" s="125"/>
      <c r="AI284" s="16"/>
      <c r="AJ284" s="16"/>
      <c r="AK284" s="16"/>
      <c r="AL284" s="16"/>
      <c r="AM284" s="16"/>
      <c r="AN284" s="16"/>
    </row>
    <row r="285" spans="1:40" ht="15" hidden="1" customHeight="1">
      <c r="A285" s="59">
        <v>284</v>
      </c>
      <c r="B285" s="59"/>
      <c r="C285" s="59">
        <v>71793858</v>
      </c>
      <c r="D285" s="17" t="s">
        <v>9236</v>
      </c>
      <c r="E285" s="16">
        <v>3137</v>
      </c>
      <c r="F285" s="16">
        <v>13</v>
      </c>
      <c r="G285" s="16" t="s">
        <v>525</v>
      </c>
      <c r="H285" s="16" t="s">
        <v>456</v>
      </c>
      <c r="I285" s="16"/>
      <c r="J285" s="16">
        <v>2000</v>
      </c>
      <c r="K285" s="16" t="s">
        <v>181</v>
      </c>
      <c r="L285" s="22" t="s">
        <v>8951</v>
      </c>
      <c r="M285" s="22" t="s">
        <v>8951</v>
      </c>
      <c r="N285" s="16" t="s">
        <v>339</v>
      </c>
      <c r="O285" s="16" t="s">
        <v>8880</v>
      </c>
      <c r="P285" s="16"/>
      <c r="Q285" s="150">
        <v>1890798</v>
      </c>
      <c r="R285" s="150">
        <v>0</v>
      </c>
      <c r="S285" s="150">
        <v>1890798</v>
      </c>
      <c r="T285" s="19"/>
      <c r="U285" s="19">
        <v>42857</v>
      </c>
      <c r="V285" s="19"/>
      <c r="W285" s="16" t="s">
        <v>9187</v>
      </c>
      <c r="X285" s="28">
        <f t="shared" ca="1" si="4"/>
        <v>7.916666666666667</v>
      </c>
      <c r="Y285" s="85">
        <v>43220</v>
      </c>
      <c r="Z285" s="85"/>
      <c r="AA285" s="16" t="s">
        <v>8772</v>
      </c>
      <c r="AB285" s="16" t="s">
        <v>8826</v>
      </c>
      <c r="AC285" s="16" t="s">
        <v>9184</v>
      </c>
      <c r="AD285" s="30">
        <v>6.9599999999999995E-2</v>
      </c>
      <c r="AE285" s="17" t="s">
        <v>9382</v>
      </c>
      <c r="AF285" s="16"/>
      <c r="AG285" s="17"/>
      <c r="AH285" s="125"/>
      <c r="AI285" s="16"/>
      <c r="AJ285" s="16"/>
      <c r="AK285" s="16"/>
      <c r="AL285" s="16"/>
      <c r="AM285" s="16"/>
      <c r="AN285" s="16"/>
    </row>
    <row r="286" spans="1:40" ht="15" hidden="1" customHeight="1">
      <c r="A286" s="59">
        <v>285</v>
      </c>
      <c r="B286" s="59"/>
      <c r="C286" s="59">
        <v>78709209</v>
      </c>
      <c r="D286" s="17" t="s">
        <v>9244</v>
      </c>
      <c r="E286" s="16">
        <v>3137</v>
      </c>
      <c r="F286" s="16">
        <v>11</v>
      </c>
      <c r="G286" s="16" t="s">
        <v>603</v>
      </c>
      <c r="H286" s="16" t="s">
        <v>456</v>
      </c>
      <c r="I286" s="16"/>
      <c r="J286" s="16">
        <v>2000</v>
      </c>
      <c r="K286" s="16" t="s">
        <v>181</v>
      </c>
      <c r="L286" s="22" t="s">
        <v>8951</v>
      </c>
      <c r="M286" s="22" t="s">
        <v>8951</v>
      </c>
      <c r="N286" s="16" t="s">
        <v>190</v>
      </c>
      <c r="O286" s="16" t="s">
        <v>8867</v>
      </c>
      <c r="P286" s="16"/>
      <c r="Q286" s="150">
        <v>1672027</v>
      </c>
      <c r="R286" s="150">
        <v>0</v>
      </c>
      <c r="S286" s="150">
        <v>1672027</v>
      </c>
      <c r="T286" s="19"/>
      <c r="U286" s="19">
        <v>42857</v>
      </c>
      <c r="V286" s="19"/>
      <c r="W286" s="16" t="s">
        <v>9187</v>
      </c>
      <c r="X286" s="28">
        <f t="shared" ca="1" si="4"/>
        <v>7.916666666666667</v>
      </c>
      <c r="Y286" s="85">
        <v>43220</v>
      </c>
      <c r="Z286" s="85"/>
      <c r="AA286" s="16" t="s">
        <v>8815</v>
      </c>
      <c r="AB286" s="16" t="s">
        <v>8826</v>
      </c>
      <c r="AC286" s="16" t="s">
        <v>8774</v>
      </c>
      <c r="AD286" s="30">
        <v>6.9599999999999995E-2</v>
      </c>
      <c r="AE286" s="17" t="s">
        <v>9246</v>
      </c>
      <c r="AF286" s="16"/>
      <c r="AG286" s="17"/>
      <c r="AH286" s="125"/>
      <c r="AI286" s="16"/>
      <c r="AJ286" s="16"/>
      <c r="AK286" s="16"/>
      <c r="AL286" s="16"/>
      <c r="AM286" s="16"/>
      <c r="AN286" s="16"/>
    </row>
    <row r="287" spans="1:40" ht="15" hidden="1" customHeight="1">
      <c r="A287" s="59">
        <v>286</v>
      </c>
      <c r="B287" s="59"/>
      <c r="C287" s="59">
        <v>1016069997</v>
      </c>
      <c r="D287" s="17" t="s">
        <v>9383</v>
      </c>
      <c r="E287" s="16">
        <v>3137</v>
      </c>
      <c r="F287" s="16">
        <v>10</v>
      </c>
      <c r="G287" s="16" t="s">
        <v>822</v>
      </c>
      <c r="H287" s="16" t="s">
        <v>456</v>
      </c>
      <c r="I287" s="16"/>
      <c r="J287" s="16">
        <v>2000</v>
      </c>
      <c r="K287" s="16" t="s">
        <v>181</v>
      </c>
      <c r="L287" s="22" t="s">
        <v>8951</v>
      </c>
      <c r="M287" s="22" t="s">
        <v>8951</v>
      </c>
      <c r="N287" s="16" t="s">
        <v>76</v>
      </c>
      <c r="O287" s="16" t="s">
        <v>8671</v>
      </c>
      <c r="P287" s="16"/>
      <c r="Q287" s="150">
        <v>1586023</v>
      </c>
      <c r="R287" s="150">
        <v>0</v>
      </c>
      <c r="S287" s="150">
        <v>1586023</v>
      </c>
      <c r="T287" s="19"/>
      <c r="U287" s="19">
        <v>42877</v>
      </c>
      <c r="V287" s="19"/>
      <c r="W287" s="16" t="s">
        <v>9187</v>
      </c>
      <c r="X287" s="28">
        <f t="shared" ca="1" si="4"/>
        <v>7.833333333333333</v>
      </c>
      <c r="Y287" s="85">
        <v>43220</v>
      </c>
      <c r="Z287" s="85"/>
      <c r="AA287" s="16" t="s">
        <v>8815</v>
      </c>
      <c r="AB287" s="16" t="s">
        <v>9274</v>
      </c>
      <c r="AC287" s="16" t="s">
        <v>8774</v>
      </c>
      <c r="AD287" s="30">
        <v>6.9599999999999995E-2</v>
      </c>
      <c r="AE287" s="17" t="s">
        <v>9384</v>
      </c>
      <c r="AF287" s="16"/>
      <c r="AG287" s="17"/>
      <c r="AH287" s="125"/>
      <c r="AI287" s="16"/>
      <c r="AJ287" s="16"/>
      <c r="AK287" s="16"/>
      <c r="AL287" s="16"/>
      <c r="AM287" s="16"/>
      <c r="AN287" s="16"/>
    </row>
    <row r="288" spans="1:40" ht="15" hidden="1" customHeight="1">
      <c r="A288" s="59">
        <v>287</v>
      </c>
      <c r="B288" s="59"/>
      <c r="C288" s="59">
        <v>79696489</v>
      </c>
      <c r="D288" s="17" t="s">
        <v>9385</v>
      </c>
      <c r="E288" s="16">
        <v>3137</v>
      </c>
      <c r="F288" s="16">
        <v>10</v>
      </c>
      <c r="G288" s="16" t="s">
        <v>822</v>
      </c>
      <c r="H288" s="16" t="s">
        <v>456</v>
      </c>
      <c r="I288" s="16"/>
      <c r="J288" s="16">
        <v>2000</v>
      </c>
      <c r="K288" s="16" t="s">
        <v>181</v>
      </c>
      <c r="L288" s="22" t="s">
        <v>8951</v>
      </c>
      <c r="M288" s="22" t="s">
        <v>8951</v>
      </c>
      <c r="N288" s="16" t="s">
        <v>76</v>
      </c>
      <c r="O288" s="16" t="s">
        <v>8671</v>
      </c>
      <c r="P288" s="16"/>
      <c r="Q288" s="150">
        <v>1586023</v>
      </c>
      <c r="R288" s="150">
        <v>0</v>
      </c>
      <c r="S288" s="150">
        <v>1586023</v>
      </c>
      <c r="T288" s="19"/>
      <c r="U288" s="19">
        <v>42926</v>
      </c>
      <c r="V288" s="19"/>
      <c r="W288" s="16" t="s">
        <v>9187</v>
      </c>
      <c r="X288" s="28">
        <f t="shared" ca="1" si="4"/>
        <v>7.666666666666667</v>
      </c>
      <c r="Y288" s="85">
        <v>43220</v>
      </c>
      <c r="Z288" s="85"/>
      <c r="AA288" s="16" t="s">
        <v>8811</v>
      </c>
      <c r="AB288" s="16" t="s">
        <v>8773</v>
      </c>
      <c r="AC288" s="16" t="s">
        <v>8774</v>
      </c>
      <c r="AD288" s="30">
        <v>6.9599999999999995E-2</v>
      </c>
      <c r="AE288" s="17" t="s">
        <v>9386</v>
      </c>
      <c r="AF288" s="16"/>
      <c r="AG288" s="17"/>
      <c r="AH288" s="125"/>
      <c r="AI288" s="16"/>
      <c r="AJ288" s="16"/>
      <c r="AK288" s="16"/>
      <c r="AL288" s="16"/>
      <c r="AM288" s="16"/>
      <c r="AN288" s="16"/>
    </row>
    <row r="289" spans="1:40" ht="15" hidden="1" customHeight="1">
      <c r="A289" s="59">
        <v>288</v>
      </c>
      <c r="B289" s="59"/>
      <c r="C289" s="59">
        <v>11708098</v>
      </c>
      <c r="D289" s="17" t="s">
        <v>9387</v>
      </c>
      <c r="E289" s="16">
        <v>3137</v>
      </c>
      <c r="F289" s="16">
        <v>10</v>
      </c>
      <c r="G289" s="16" t="s">
        <v>822</v>
      </c>
      <c r="H289" s="16" t="s">
        <v>456</v>
      </c>
      <c r="I289" s="16"/>
      <c r="J289" s="16">
        <v>2000</v>
      </c>
      <c r="K289" s="16" t="s">
        <v>181</v>
      </c>
      <c r="L289" s="22" t="s">
        <v>8951</v>
      </c>
      <c r="M289" s="22" t="s">
        <v>8951</v>
      </c>
      <c r="N289" s="16" t="s">
        <v>76</v>
      </c>
      <c r="O289" s="16" t="s">
        <v>8671</v>
      </c>
      <c r="P289" s="16"/>
      <c r="Q289" s="150">
        <v>1586023</v>
      </c>
      <c r="R289" s="150">
        <v>0</v>
      </c>
      <c r="S289" s="150">
        <v>1586023</v>
      </c>
      <c r="T289" s="19"/>
      <c r="U289" s="19">
        <v>42996</v>
      </c>
      <c r="V289" s="19"/>
      <c r="W289" s="16" t="s">
        <v>9187</v>
      </c>
      <c r="X289" s="28">
        <f t="shared" ca="1" si="4"/>
        <v>7.5</v>
      </c>
      <c r="Y289" s="85">
        <v>43220</v>
      </c>
      <c r="Z289" s="85"/>
      <c r="AA289" s="16" t="s">
        <v>8802</v>
      </c>
      <c r="AB289" s="16" t="s">
        <v>8773</v>
      </c>
      <c r="AC289" s="16" t="s">
        <v>9033</v>
      </c>
      <c r="AD289" s="30">
        <v>6.9599999999999995E-2</v>
      </c>
      <c r="AE289" s="17" t="s">
        <v>9388</v>
      </c>
      <c r="AF289" s="16"/>
      <c r="AG289" s="17"/>
      <c r="AH289" s="125"/>
      <c r="AI289" s="16"/>
      <c r="AJ289" s="16"/>
      <c r="AK289" s="16"/>
      <c r="AL289" s="16"/>
      <c r="AM289" s="16"/>
      <c r="AN289" s="16"/>
    </row>
    <row r="290" spans="1:40" s="149" customFormat="1" ht="15" hidden="1" customHeight="1">
      <c r="A290" s="59">
        <v>289</v>
      </c>
      <c r="B290" s="141"/>
      <c r="C290" s="141">
        <v>72155479</v>
      </c>
      <c r="D290" s="140" t="s">
        <v>9389</v>
      </c>
      <c r="E290" s="142">
        <v>3137</v>
      </c>
      <c r="F290" s="142">
        <v>13</v>
      </c>
      <c r="G290" s="142" t="s">
        <v>525</v>
      </c>
      <c r="H290" s="142" t="s">
        <v>456</v>
      </c>
      <c r="I290" s="142"/>
      <c r="J290" s="142">
        <v>3000</v>
      </c>
      <c r="K290" s="142" t="s">
        <v>170</v>
      </c>
      <c r="L290" s="143" t="s">
        <v>531</v>
      </c>
      <c r="M290" s="143" t="s">
        <v>531</v>
      </c>
      <c r="N290" s="142" t="s">
        <v>421</v>
      </c>
      <c r="O290" s="142" t="s">
        <v>581</v>
      </c>
      <c r="P290" s="142"/>
      <c r="Q290" s="151">
        <v>1890798</v>
      </c>
      <c r="R290" s="151">
        <v>0</v>
      </c>
      <c r="S290" s="151">
        <v>1890798</v>
      </c>
      <c r="T290" s="145"/>
      <c r="U290" s="145">
        <v>42857</v>
      </c>
      <c r="V290" s="145"/>
      <c r="W290" s="142" t="s">
        <v>9187</v>
      </c>
      <c r="X290" s="146">
        <f t="shared" ca="1" si="4"/>
        <v>7.916666666666667</v>
      </c>
      <c r="Y290" s="156">
        <v>43220</v>
      </c>
      <c r="Z290" s="156"/>
      <c r="AA290" s="142" t="s">
        <v>1104</v>
      </c>
      <c r="AB290" s="142" t="s">
        <v>8792</v>
      </c>
      <c r="AC290" s="142" t="s">
        <v>9033</v>
      </c>
      <c r="AD290" s="147">
        <v>6.9599999999999995E-2</v>
      </c>
      <c r="AE290" s="140" t="s">
        <v>8654</v>
      </c>
      <c r="AF290" s="142"/>
      <c r="AG290" s="140"/>
      <c r="AH290" s="148"/>
      <c r="AI290" s="142"/>
      <c r="AJ290" s="142"/>
      <c r="AK290" s="142"/>
      <c r="AL290" s="142"/>
      <c r="AM290" s="142"/>
      <c r="AN290" s="142"/>
    </row>
    <row r="291" spans="1:40" ht="15" hidden="1" customHeight="1">
      <c r="A291" s="59">
        <v>290</v>
      </c>
      <c r="B291" s="59"/>
      <c r="C291" s="59">
        <v>32869480</v>
      </c>
      <c r="D291" s="17" t="s">
        <v>9234</v>
      </c>
      <c r="E291" s="16">
        <v>3137</v>
      </c>
      <c r="F291" s="16">
        <v>13</v>
      </c>
      <c r="G291" s="16" t="s">
        <v>525</v>
      </c>
      <c r="H291" s="16" t="s">
        <v>456</v>
      </c>
      <c r="I291" s="16"/>
      <c r="J291" s="16">
        <v>2000</v>
      </c>
      <c r="K291" s="16" t="s">
        <v>181</v>
      </c>
      <c r="L291" s="22" t="s">
        <v>8951</v>
      </c>
      <c r="M291" s="22" t="s">
        <v>8951</v>
      </c>
      <c r="N291" s="16" t="s">
        <v>421</v>
      </c>
      <c r="O291" s="16" t="s">
        <v>581</v>
      </c>
      <c r="P291" s="16"/>
      <c r="Q291" s="150">
        <v>1890798</v>
      </c>
      <c r="R291" s="150">
        <v>0</v>
      </c>
      <c r="S291" s="150">
        <v>1890798</v>
      </c>
      <c r="T291" s="19"/>
      <c r="U291" s="19">
        <v>42857</v>
      </c>
      <c r="V291" s="19"/>
      <c r="W291" s="16" t="s">
        <v>9187</v>
      </c>
      <c r="X291" s="28">
        <f t="shared" ca="1" si="4"/>
        <v>7.916666666666667</v>
      </c>
      <c r="Y291" s="85">
        <v>43220</v>
      </c>
      <c r="Z291" s="85"/>
      <c r="AA291" s="16" t="s">
        <v>8855</v>
      </c>
      <c r="AB291" s="16" t="s">
        <v>8773</v>
      </c>
      <c r="AC291" s="16" t="s">
        <v>9087</v>
      </c>
      <c r="AD291" s="30">
        <v>6.9599999999999995E-2</v>
      </c>
      <c r="AE291" s="17" t="s">
        <v>9235</v>
      </c>
      <c r="AF291" s="16"/>
      <c r="AG291" s="17" t="s">
        <v>9227</v>
      </c>
      <c r="AH291" s="125"/>
      <c r="AI291" s="16"/>
      <c r="AJ291" s="16"/>
      <c r="AK291" s="16"/>
      <c r="AL291" s="16"/>
      <c r="AM291" s="16"/>
      <c r="AN291" s="16"/>
    </row>
    <row r="292" spans="1:40" ht="15" hidden="1" customHeight="1">
      <c r="A292" s="59">
        <v>291</v>
      </c>
      <c r="B292" s="59"/>
      <c r="C292" s="59">
        <v>12279067</v>
      </c>
      <c r="D292" s="17" t="s">
        <v>9390</v>
      </c>
      <c r="E292" s="16">
        <v>4070</v>
      </c>
      <c r="F292" s="16" t="s">
        <v>3596</v>
      </c>
      <c r="G292" s="16" t="s">
        <v>3597</v>
      </c>
      <c r="H292" s="16" t="s">
        <v>3598</v>
      </c>
      <c r="I292" s="16"/>
      <c r="J292" s="16">
        <v>1000</v>
      </c>
      <c r="K292" s="16" t="s">
        <v>74</v>
      </c>
      <c r="L292" s="22" t="s">
        <v>2910</v>
      </c>
      <c r="M292" s="22" t="s">
        <v>2910</v>
      </c>
      <c r="N292" s="16" t="s">
        <v>463</v>
      </c>
      <c r="O292" s="16" t="s">
        <v>464</v>
      </c>
      <c r="P292" s="16"/>
      <c r="Q292" s="150">
        <v>1918779</v>
      </c>
      <c r="R292" s="150">
        <v>0</v>
      </c>
      <c r="S292" s="150">
        <v>1918779</v>
      </c>
      <c r="T292" s="19"/>
      <c r="U292" s="19">
        <v>42846</v>
      </c>
      <c r="V292" s="19"/>
      <c r="W292" s="16" t="s">
        <v>71</v>
      </c>
      <c r="X292" s="28">
        <f t="shared" ca="1" si="4"/>
        <v>7.916666666666667</v>
      </c>
      <c r="Y292" s="85">
        <v>43220</v>
      </c>
      <c r="Z292" s="85"/>
      <c r="AA292" s="16" t="s">
        <v>8922</v>
      </c>
      <c r="AB292" s="16" t="s">
        <v>9274</v>
      </c>
      <c r="AC292" s="16" t="s">
        <v>8875</v>
      </c>
      <c r="AD292" s="30">
        <v>6.9599999999999995E-2</v>
      </c>
      <c r="AE292" s="17" t="s">
        <v>9391</v>
      </c>
      <c r="AF292" s="16"/>
      <c r="AG292" s="17"/>
      <c r="AH292" s="125"/>
      <c r="AI292" s="16"/>
      <c r="AJ292" s="16"/>
      <c r="AK292" s="16"/>
      <c r="AL292" s="16"/>
      <c r="AM292" s="16"/>
      <c r="AN292" s="16"/>
    </row>
    <row r="293" spans="1:40" ht="15" hidden="1" customHeight="1">
      <c r="A293" s="59">
        <v>292</v>
      </c>
      <c r="B293" s="59"/>
      <c r="C293" s="59">
        <v>8106592</v>
      </c>
      <c r="D293" s="17" t="s">
        <v>9217</v>
      </c>
      <c r="E293" s="16">
        <v>3137</v>
      </c>
      <c r="F293" s="16">
        <v>10</v>
      </c>
      <c r="G293" s="16" t="s">
        <v>822</v>
      </c>
      <c r="H293" s="16" t="s">
        <v>456</v>
      </c>
      <c r="I293" s="16"/>
      <c r="J293" s="16">
        <v>2000</v>
      </c>
      <c r="K293" s="16" t="s">
        <v>181</v>
      </c>
      <c r="L293" s="22" t="s">
        <v>8951</v>
      </c>
      <c r="M293" s="22" t="s">
        <v>8951</v>
      </c>
      <c r="N293" s="16" t="s">
        <v>339</v>
      </c>
      <c r="O293" s="16" t="s">
        <v>8880</v>
      </c>
      <c r="P293" s="16"/>
      <c r="Q293" s="150">
        <v>1586023</v>
      </c>
      <c r="R293" s="150">
        <v>0</v>
      </c>
      <c r="S293" s="150">
        <v>1586023</v>
      </c>
      <c r="T293" s="19"/>
      <c r="U293" s="19">
        <v>42857</v>
      </c>
      <c r="V293" s="19"/>
      <c r="W293" s="16" t="s">
        <v>9187</v>
      </c>
      <c r="X293" s="28">
        <f t="shared" ca="1" si="4"/>
        <v>7.916666666666667</v>
      </c>
      <c r="Y293" s="85">
        <v>43220</v>
      </c>
      <c r="Z293" s="85"/>
      <c r="AA293" s="16" t="s">
        <v>8922</v>
      </c>
      <c r="AB293" s="16" t="s">
        <v>8773</v>
      </c>
      <c r="AC293" s="16" t="s">
        <v>9033</v>
      </c>
      <c r="AD293" s="30">
        <v>6.9599999999999995E-2</v>
      </c>
      <c r="AE293" s="17" t="s">
        <v>9219</v>
      </c>
      <c r="AF293" s="16"/>
      <c r="AG293" s="17"/>
      <c r="AH293" s="125"/>
      <c r="AI293" s="16"/>
      <c r="AJ293" s="16"/>
      <c r="AK293" s="16"/>
      <c r="AL293" s="16"/>
      <c r="AM293" s="16"/>
      <c r="AN293" s="16"/>
    </row>
    <row r="294" spans="1:40" ht="15" hidden="1" customHeight="1">
      <c r="A294" s="59">
        <v>293</v>
      </c>
      <c r="B294" s="59"/>
      <c r="C294" s="59">
        <v>72009804</v>
      </c>
      <c r="D294" s="17" t="s">
        <v>9392</v>
      </c>
      <c r="E294" s="16">
        <v>3137</v>
      </c>
      <c r="F294" s="16">
        <v>11</v>
      </c>
      <c r="G294" s="16" t="s">
        <v>603</v>
      </c>
      <c r="H294" s="16" t="s">
        <v>456</v>
      </c>
      <c r="I294" s="16"/>
      <c r="J294" s="16">
        <v>2000</v>
      </c>
      <c r="K294" s="16" t="s">
        <v>181</v>
      </c>
      <c r="L294" s="22" t="s">
        <v>8951</v>
      </c>
      <c r="M294" s="22" t="s">
        <v>8951</v>
      </c>
      <c r="N294" s="16" t="s">
        <v>421</v>
      </c>
      <c r="O294" s="16" t="s">
        <v>581</v>
      </c>
      <c r="P294" s="16"/>
      <c r="Q294" s="150">
        <v>1672027</v>
      </c>
      <c r="R294" s="150">
        <v>0</v>
      </c>
      <c r="S294" s="150">
        <v>1672027</v>
      </c>
      <c r="T294" s="19"/>
      <c r="U294" s="19">
        <v>42969</v>
      </c>
      <c r="V294" s="19"/>
      <c r="W294" s="16" t="s">
        <v>9187</v>
      </c>
      <c r="X294" s="28">
        <f t="shared" ca="1" si="4"/>
        <v>7.583333333333333</v>
      </c>
      <c r="Y294" s="85">
        <v>43220</v>
      </c>
      <c r="Z294" s="85"/>
      <c r="AA294" s="16" t="s">
        <v>9265</v>
      </c>
      <c r="AB294" s="16" t="s">
        <v>8826</v>
      </c>
      <c r="AC294" s="16" t="s">
        <v>9210</v>
      </c>
      <c r="AD294" s="30">
        <v>6.9599999999999995E-2</v>
      </c>
      <c r="AE294" s="17" t="s">
        <v>9393</v>
      </c>
      <c r="AF294" s="16"/>
      <c r="AG294" s="17"/>
      <c r="AH294" s="125"/>
      <c r="AI294" s="16"/>
      <c r="AJ294" s="16"/>
      <c r="AK294" s="16"/>
      <c r="AL294" s="16"/>
      <c r="AM294" s="16"/>
      <c r="AN294" s="16"/>
    </row>
    <row r="295" spans="1:40" ht="15" hidden="1" customHeight="1">
      <c r="A295" s="59">
        <v>294</v>
      </c>
      <c r="B295" s="59"/>
      <c r="C295" s="18">
        <v>1119837003</v>
      </c>
      <c r="D295" s="17" t="s">
        <v>9225</v>
      </c>
      <c r="E295" s="16">
        <v>3137</v>
      </c>
      <c r="F295" s="16">
        <v>11</v>
      </c>
      <c r="G295" s="16" t="s">
        <v>603</v>
      </c>
      <c r="H295" s="16" t="s">
        <v>456</v>
      </c>
      <c r="I295" s="16"/>
      <c r="J295" s="16">
        <v>2000</v>
      </c>
      <c r="K295" s="16" t="s">
        <v>181</v>
      </c>
      <c r="L295" s="22" t="s">
        <v>8951</v>
      </c>
      <c r="M295" s="22" t="s">
        <v>8951</v>
      </c>
      <c r="N295" s="16" t="s">
        <v>421</v>
      </c>
      <c r="O295" s="16" t="s">
        <v>9215</v>
      </c>
      <c r="P295" s="16"/>
      <c r="Q295" s="150">
        <v>1672027</v>
      </c>
      <c r="R295" s="150">
        <v>0</v>
      </c>
      <c r="S295" s="150">
        <v>1672027</v>
      </c>
      <c r="T295" s="19"/>
      <c r="U295" s="19">
        <v>42857</v>
      </c>
      <c r="V295" s="19"/>
      <c r="W295" s="16" t="s">
        <v>9187</v>
      </c>
      <c r="X295" s="28">
        <f t="shared" ca="1" si="4"/>
        <v>7.916666666666667</v>
      </c>
      <c r="Y295" s="85">
        <v>43220</v>
      </c>
      <c r="Z295" s="85"/>
      <c r="AA295" s="16" t="s">
        <v>8922</v>
      </c>
      <c r="AB295" s="16" t="s">
        <v>8773</v>
      </c>
      <c r="AC295" s="16" t="s">
        <v>9033</v>
      </c>
      <c r="AD295" s="30">
        <v>6.9599999999999995E-2</v>
      </c>
      <c r="AE295" s="17" t="s">
        <v>9226</v>
      </c>
      <c r="AF295" s="16"/>
      <c r="AG295" s="17" t="s">
        <v>9227</v>
      </c>
      <c r="AH295" s="125"/>
      <c r="AI295" s="16"/>
      <c r="AJ295" s="16"/>
      <c r="AK295" s="16"/>
      <c r="AL295" s="16"/>
      <c r="AM295" s="16"/>
      <c r="AN295" s="16"/>
    </row>
    <row r="296" spans="1:40" ht="15" hidden="1" customHeight="1">
      <c r="A296" s="59">
        <v>295</v>
      </c>
      <c r="B296" s="59"/>
      <c r="C296" s="59">
        <v>1140870989</v>
      </c>
      <c r="D296" s="17" t="s">
        <v>9240</v>
      </c>
      <c r="E296" s="16">
        <v>3137</v>
      </c>
      <c r="F296" s="16">
        <v>11</v>
      </c>
      <c r="G296" s="16" t="s">
        <v>603</v>
      </c>
      <c r="H296" s="16" t="s">
        <v>456</v>
      </c>
      <c r="I296" s="16"/>
      <c r="J296" s="16">
        <v>2000</v>
      </c>
      <c r="K296" s="16" t="s">
        <v>181</v>
      </c>
      <c r="L296" s="22" t="s">
        <v>8951</v>
      </c>
      <c r="M296" s="22" t="s">
        <v>8951</v>
      </c>
      <c r="N296" s="16" t="s">
        <v>421</v>
      </c>
      <c r="O296" s="16" t="s">
        <v>581</v>
      </c>
      <c r="P296" s="16"/>
      <c r="Q296" s="150">
        <v>1672027</v>
      </c>
      <c r="R296" s="150">
        <v>0</v>
      </c>
      <c r="S296" s="150">
        <v>1672027</v>
      </c>
      <c r="T296" s="19"/>
      <c r="U296" s="19">
        <v>42857</v>
      </c>
      <c r="V296" s="19"/>
      <c r="W296" s="16" t="s">
        <v>9187</v>
      </c>
      <c r="X296" s="28">
        <f t="shared" ca="1" si="4"/>
        <v>7.916666666666667</v>
      </c>
      <c r="Y296" s="85">
        <v>43220</v>
      </c>
      <c r="Z296" s="85"/>
      <c r="AA296" s="16" t="s">
        <v>8922</v>
      </c>
      <c r="AB296" s="16" t="s">
        <v>8826</v>
      </c>
      <c r="AC296" s="16" t="s">
        <v>9033</v>
      </c>
      <c r="AD296" s="30">
        <v>6.9599999999999995E-2</v>
      </c>
      <c r="AE296" s="17" t="s">
        <v>9241</v>
      </c>
      <c r="AF296" s="16"/>
      <c r="AG296" s="17"/>
      <c r="AH296" s="125"/>
      <c r="AI296" s="16"/>
      <c r="AJ296" s="16"/>
      <c r="AK296" s="16"/>
      <c r="AL296" s="16"/>
      <c r="AM296" s="16"/>
      <c r="AN296" s="16"/>
    </row>
    <row r="297" spans="1:40" ht="15" hidden="1" customHeight="1">
      <c r="A297" s="59">
        <v>296</v>
      </c>
      <c r="B297" s="59"/>
      <c r="C297" s="59">
        <v>1047337196</v>
      </c>
      <c r="D297" s="17" t="s">
        <v>9228</v>
      </c>
      <c r="E297" s="16">
        <v>3137</v>
      </c>
      <c r="F297" s="16">
        <v>11</v>
      </c>
      <c r="G297" s="16" t="s">
        <v>603</v>
      </c>
      <c r="H297" s="16" t="s">
        <v>456</v>
      </c>
      <c r="I297" s="16"/>
      <c r="J297" s="16">
        <v>2000</v>
      </c>
      <c r="K297" s="16" t="s">
        <v>181</v>
      </c>
      <c r="L297" s="22" t="s">
        <v>8951</v>
      </c>
      <c r="M297" s="22" t="s">
        <v>8951</v>
      </c>
      <c r="N297" s="16" t="s">
        <v>421</v>
      </c>
      <c r="O297" s="16" t="s">
        <v>581</v>
      </c>
      <c r="P297" s="16"/>
      <c r="Q297" s="150">
        <v>1672027</v>
      </c>
      <c r="R297" s="150">
        <v>0</v>
      </c>
      <c r="S297" s="150">
        <v>1672027</v>
      </c>
      <c r="T297" s="19"/>
      <c r="U297" s="19">
        <v>42857</v>
      </c>
      <c r="V297" s="19"/>
      <c r="W297" s="16" t="s">
        <v>9187</v>
      </c>
      <c r="X297" s="28">
        <f t="shared" ca="1" si="4"/>
        <v>7.916666666666667</v>
      </c>
      <c r="Y297" s="85">
        <v>43220</v>
      </c>
      <c r="Z297" s="85"/>
      <c r="AA297" s="16" t="s">
        <v>8815</v>
      </c>
      <c r="AB297" s="16" t="s">
        <v>9274</v>
      </c>
      <c r="AC297" s="16" t="s">
        <v>9220</v>
      </c>
      <c r="AD297" s="30">
        <v>6.9599999999999995E-2</v>
      </c>
      <c r="AE297" s="17" t="s">
        <v>9229</v>
      </c>
      <c r="AF297" s="16"/>
      <c r="AG297" s="17"/>
      <c r="AH297" s="125"/>
      <c r="AI297" s="16"/>
      <c r="AJ297" s="16"/>
      <c r="AK297" s="16"/>
      <c r="AL297" s="16"/>
      <c r="AM297" s="16"/>
      <c r="AN297" s="16"/>
    </row>
    <row r="298" spans="1:40" s="149" customFormat="1" ht="15" hidden="1" customHeight="1">
      <c r="A298" s="59">
        <v>297</v>
      </c>
      <c r="B298" s="141"/>
      <c r="C298" s="141">
        <v>1121897417</v>
      </c>
      <c r="D298" s="140" t="s">
        <v>9242</v>
      </c>
      <c r="E298" s="142">
        <v>3137</v>
      </c>
      <c r="F298" s="142">
        <v>11</v>
      </c>
      <c r="G298" s="142" t="s">
        <v>603</v>
      </c>
      <c r="H298" s="142" t="s">
        <v>456</v>
      </c>
      <c r="I298" s="142"/>
      <c r="J298" s="142">
        <v>2000</v>
      </c>
      <c r="K298" s="142" t="s">
        <v>181</v>
      </c>
      <c r="L298" s="143" t="s">
        <v>8951</v>
      </c>
      <c r="M298" s="143" t="s">
        <v>8951</v>
      </c>
      <c r="N298" s="142" t="s">
        <v>671</v>
      </c>
      <c r="O298" s="142" t="s">
        <v>691</v>
      </c>
      <c r="P298" s="142"/>
      <c r="Q298" s="151">
        <v>1672027</v>
      </c>
      <c r="R298" s="151">
        <v>0</v>
      </c>
      <c r="S298" s="151">
        <v>1672027</v>
      </c>
      <c r="T298" s="145"/>
      <c r="U298" s="145">
        <v>42857</v>
      </c>
      <c r="V298" s="145"/>
      <c r="W298" s="142" t="s">
        <v>9187</v>
      </c>
      <c r="X298" s="146">
        <f t="shared" ca="1" si="4"/>
        <v>7.916666666666667</v>
      </c>
      <c r="Y298" s="156">
        <v>43220</v>
      </c>
      <c r="Z298" s="156"/>
      <c r="AA298" s="142" t="s">
        <v>8815</v>
      </c>
      <c r="AB298" s="142" t="s">
        <v>8826</v>
      </c>
      <c r="AC298" s="142" t="s">
        <v>8960</v>
      </c>
      <c r="AD298" s="147">
        <v>6.9599999999999995E-2</v>
      </c>
      <c r="AE298" s="140" t="s">
        <v>9243</v>
      </c>
      <c r="AF298" s="142"/>
      <c r="AG298" s="140"/>
      <c r="AH298" s="148"/>
      <c r="AI298" s="142"/>
      <c r="AJ298" s="142"/>
      <c r="AK298" s="142"/>
      <c r="AL298" s="142"/>
      <c r="AM298" s="142"/>
      <c r="AN298" s="142"/>
    </row>
    <row r="299" spans="1:40" s="149" customFormat="1" ht="15" hidden="1" customHeight="1">
      <c r="A299" s="59">
        <v>298</v>
      </c>
      <c r="B299" s="141"/>
      <c r="C299" s="141">
        <v>27806723</v>
      </c>
      <c r="D299" s="140" t="s">
        <v>8637</v>
      </c>
      <c r="E299" s="142">
        <v>3137</v>
      </c>
      <c r="F299" s="142">
        <v>11</v>
      </c>
      <c r="G299" s="142" t="s">
        <v>603</v>
      </c>
      <c r="H299" s="142" t="s">
        <v>456</v>
      </c>
      <c r="I299" s="142"/>
      <c r="J299" s="142">
        <v>2000</v>
      </c>
      <c r="K299" s="142" t="s">
        <v>181</v>
      </c>
      <c r="L299" s="143" t="s">
        <v>8951</v>
      </c>
      <c r="M299" s="143" t="s">
        <v>8951</v>
      </c>
      <c r="N299" s="142" t="s">
        <v>145</v>
      </c>
      <c r="O299" s="142" t="s">
        <v>8963</v>
      </c>
      <c r="P299" s="142"/>
      <c r="Q299" s="151">
        <v>1672027</v>
      </c>
      <c r="R299" s="151">
        <v>0</v>
      </c>
      <c r="S299" s="151">
        <v>1672027</v>
      </c>
      <c r="T299" s="145"/>
      <c r="U299" s="145">
        <v>42857</v>
      </c>
      <c r="V299" s="145"/>
      <c r="W299" s="142" t="s">
        <v>9187</v>
      </c>
      <c r="X299" s="146">
        <f t="shared" ca="1" si="4"/>
        <v>7.916666666666667</v>
      </c>
      <c r="Y299" s="156">
        <v>43220</v>
      </c>
      <c r="Z299" s="156"/>
      <c r="AA299" s="142" t="s">
        <v>8815</v>
      </c>
      <c r="AB299" s="142" t="s">
        <v>8826</v>
      </c>
      <c r="AC299" s="142" t="s">
        <v>8960</v>
      </c>
      <c r="AD299" s="147">
        <v>6.9599999999999995E-2</v>
      </c>
      <c r="AE299" s="140" t="s">
        <v>8642</v>
      </c>
      <c r="AF299" s="142"/>
      <c r="AG299" s="140" t="s">
        <v>9227</v>
      </c>
      <c r="AH299" s="148"/>
      <c r="AI299" s="142"/>
      <c r="AJ299" s="142"/>
      <c r="AK299" s="142"/>
      <c r="AL299" s="142"/>
      <c r="AM299" s="142"/>
      <c r="AN299" s="142"/>
    </row>
    <row r="300" spans="1:40" ht="15" hidden="1" customHeight="1">
      <c r="A300" s="59">
        <v>299</v>
      </c>
      <c r="B300" s="59"/>
      <c r="C300" s="59">
        <v>1093759656</v>
      </c>
      <c r="D300" s="17" t="s">
        <v>9232</v>
      </c>
      <c r="E300" s="16">
        <v>3137</v>
      </c>
      <c r="F300" s="16">
        <v>11</v>
      </c>
      <c r="G300" s="16" t="s">
        <v>603</v>
      </c>
      <c r="H300" s="16" t="s">
        <v>456</v>
      </c>
      <c r="I300" s="16"/>
      <c r="J300" s="16">
        <v>2000</v>
      </c>
      <c r="K300" s="16" t="s">
        <v>181</v>
      </c>
      <c r="L300" s="22" t="s">
        <v>8951</v>
      </c>
      <c r="M300" s="22" t="s">
        <v>8951</v>
      </c>
      <c r="N300" s="16" t="s">
        <v>145</v>
      </c>
      <c r="O300" s="16" t="s">
        <v>8963</v>
      </c>
      <c r="P300" s="16"/>
      <c r="Q300" s="150">
        <v>1672027</v>
      </c>
      <c r="R300" s="150">
        <v>0</v>
      </c>
      <c r="S300" s="150">
        <v>1672027</v>
      </c>
      <c r="T300" s="19"/>
      <c r="U300" s="19">
        <v>42857</v>
      </c>
      <c r="V300" s="19"/>
      <c r="W300" s="16" t="s">
        <v>9187</v>
      </c>
      <c r="X300" s="28">
        <f t="shared" ca="1" si="4"/>
        <v>7.916666666666667</v>
      </c>
      <c r="Y300" s="85">
        <v>43220</v>
      </c>
      <c r="Z300" s="85"/>
      <c r="AA300" s="16" t="s">
        <v>8811</v>
      </c>
      <c r="AB300" s="16" t="s">
        <v>8826</v>
      </c>
      <c r="AC300" s="16" t="s">
        <v>8774</v>
      </c>
      <c r="AD300" s="30">
        <v>6.9599999999999995E-2</v>
      </c>
      <c r="AE300" s="17" t="s">
        <v>9394</v>
      </c>
      <c r="AF300" s="16"/>
      <c r="AG300" s="17" t="s">
        <v>9227</v>
      </c>
      <c r="AH300" s="125"/>
      <c r="AI300" s="16"/>
      <c r="AJ300" s="16"/>
      <c r="AK300" s="16"/>
      <c r="AL300" s="16"/>
      <c r="AM300" s="16"/>
      <c r="AN300" s="16"/>
    </row>
    <row r="301" spans="1:40" ht="15" hidden="1" customHeight="1">
      <c r="A301" s="59">
        <v>300</v>
      </c>
      <c r="B301" s="59"/>
      <c r="C301" s="59">
        <v>1022394353</v>
      </c>
      <c r="D301" s="17" t="s">
        <v>9238</v>
      </c>
      <c r="E301" s="16">
        <v>3137</v>
      </c>
      <c r="F301" s="16">
        <v>10</v>
      </c>
      <c r="G301" s="16" t="s">
        <v>822</v>
      </c>
      <c r="H301" s="16" t="s">
        <v>456</v>
      </c>
      <c r="I301" s="16"/>
      <c r="J301" s="16">
        <v>2000</v>
      </c>
      <c r="K301" s="16" t="s">
        <v>181</v>
      </c>
      <c r="L301" s="22" t="s">
        <v>8951</v>
      </c>
      <c r="M301" s="22" t="s">
        <v>8951</v>
      </c>
      <c r="N301" s="16" t="s">
        <v>76</v>
      </c>
      <c r="O301" s="16" t="s">
        <v>76</v>
      </c>
      <c r="P301" s="16"/>
      <c r="Q301" s="150">
        <v>1586023</v>
      </c>
      <c r="R301" s="150">
        <v>0</v>
      </c>
      <c r="S301" s="150">
        <v>1586023</v>
      </c>
      <c r="T301" s="19"/>
      <c r="U301" s="19">
        <v>42857</v>
      </c>
      <c r="V301" s="19"/>
      <c r="W301" s="16" t="s">
        <v>9187</v>
      </c>
      <c r="X301" s="28">
        <f t="shared" ca="1" si="4"/>
        <v>7.916666666666667</v>
      </c>
      <c r="Y301" s="85">
        <v>43220</v>
      </c>
      <c r="Z301" s="85"/>
      <c r="AA301" s="16" t="s">
        <v>8791</v>
      </c>
      <c r="AB301" s="16" t="s">
        <v>8773</v>
      </c>
      <c r="AC301" s="16" t="s">
        <v>8774</v>
      </c>
      <c r="AD301" s="30">
        <v>6.9599999999999995E-2</v>
      </c>
      <c r="AE301" s="17" t="s">
        <v>9239</v>
      </c>
      <c r="AF301" s="16"/>
      <c r="AG301" s="17"/>
      <c r="AH301" s="125"/>
      <c r="AI301" s="16"/>
      <c r="AJ301" s="16"/>
      <c r="AK301" s="16"/>
      <c r="AL301" s="16"/>
      <c r="AM301" s="16"/>
      <c r="AN301" s="16"/>
    </row>
    <row r="302" spans="1:40" s="149" customFormat="1" ht="15" hidden="1" customHeight="1">
      <c r="A302" s="59">
        <v>301</v>
      </c>
      <c r="B302" s="141"/>
      <c r="C302" s="141">
        <v>79556188</v>
      </c>
      <c r="D302" s="140" t="s">
        <v>8678</v>
      </c>
      <c r="E302" s="142">
        <v>3137</v>
      </c>
      <c r="F302" s="142">
        <v>10</v>
      </c>
      <c r="G302" s="142" t="s">
        <v>822</v>
      </c>
      <c r="H302" s="142" t="s">
        <v>456</v>
      </c>
      <c r="I302" s="142"/>
      <c r="J302" s="142">
        <v>2000</v>
      </c>
      <c r="K302" s="142" t="s">
        <v>181</v>
      </c>
      <c r="L302" s="143" t="s">
        <v>8951</v>
      </c>
      <c r="M302" s="143" t="s">
        <v>8951</v>
      </c>
      <c r="N302" s="142" t="s">
        <v>76</v>
      </c>
      <c r="O302" s="142" t="s">
        <v>8671</v>
      </c>
      <c r="P302" s="142"/>
      <c r="Q302" s="151">
        <v>1586023</v>
      </c>
      <c r="R302" s="151">
        <v>0</v>
      </c>
      <c r="S302" s="151">
        <v>1586023</v>
      </c>
      <c r="T302" s="145"/>
      <c r="U302" s="145">
        <v>42877</v>
      </c>
      <c r="V302" s="145"/>
      <c r="W302" s="142" t="s">
        <v>9187</v>
      </c>
      <c r="X302" s="146">
        <f t="shared" ca="1" si="4"/>
        <v>7.833333333333333</v>
      </c>
      <c r="Y302" s="156">
        <v>43220</v>
      </c>
      <c r="Z302" s="156"/>
      <c r="AA302" s="142" t="s">
        <v>8791</v>
      </c>
      <c r="AB302" s="142" t="s">
        <v>8773</v>
      </c>
      <c r="AC302" s="142" t="s">
        <v>8774</v>
      </c>
      <c r="AD302" s="147">
        <v>6.9599999999999995E-2</v>
      </c>
      <c r="AE302" s="140" t="s">
        <v>9395</v>
      </c>
      <c r="AF302" s="142"/>
      <c r="AG302" s="140"/>
      <c r="AH302" s="148"/>
      <c r="AI302" s="142"/>
      <c r="AJ302" s="142"/>
      <c r="AK302" s="142"/>
      <c r="AL302" s="142"/>
      <c r="AM302" s="142"/>
      <c r="AN302" s="142"/>
    </row>
    <row r="303" spans="1:40" ht="15" hidden="1" customHeight="1">
      <c r="A303" s="59">
        <v>302</v>
      </c>
      <c r="B303" s="59"/>
      <c r="C303" s="59">
        <v>94392533</v>
      </c>
      <c r="D303" s="17" t="s">
        <v>9396</v>
      </c>
      <c r="E303" s="16">
        <v>3137</v>
      </c>
      <c r="F303" s="16">
        <v>10</v>
      </c>
      <c r="G303" s="16" t="s">
        <v>822</v>
      </c>
      <c r="H303" s="16" t="s">
        <v>456</v>
      </c>
      <c r="I303" s="16"/>
      <c r="J303" s="16">
        <v>2000</v>
      </c>
      <c r="K303" s="16" t="s">
        <v>181</v>
      </c>
      <c r="L303" s="22" t="s">
        <v>8951</v>
      </c>
      <c r="M303" s="22" t="s">
        <v>8951</v>
      </c>
      <c r="N303" s="16" t="s">
        <v>76</v>
      </c>
      <c r="O303" s="16" t="s">
        <v>8671</v>
      </c>
      <c r="P303" s="16"/>
      <c r="Q303" s="150">
        <v>1586023</v>
      </c>
      <c r="R303" s="150">
        <v>0</v>
      </c>
      <c r="S303" s="150">
        <v>1586023</v>
      </c>
      <c r="T303" s="19"/>
      <c r="U303" s="19">
        <v>42877</v>
      </c>
      <c r="V303" s="19"/>
      <c r="W303" s="16" t="s">
        <v>9187</v>
      </c>
      <c r="X303" s="28">
        <f t="shared" ca="1" si="4"/>
        <v>7.833333333333333</v>
      </c>
      <c r="Y303" s="85">
        <v>43220</v>
      </c>
      <c r="Z303" s="85"/>
      <c r="AA303" s="16" t="s">
        <v>9397</v>
      </c>
      <c r="AB303" s="16" t="s">
        <v>8826</v>
      </c>
      <c r="AC303" s="16" t="s">
        <v>9033</v>
      </c>
      <c r="AD303" s="30">
        <v>6.9599999999999995E-2</v>
      </c>
      <c r="AE303" s="17" t="s">
        <v>9398</v>
      </c>
      <c r="AF303" s="16"/>
      <c r="AG303" s="17" t="s">
        <v>9227</v>
      </c>
      <c r="AH303" s="125"/>
      <c r="AI303" s="16"/>
      <c r="AJ303" s="16"/>
      <c r="AK303" s="16"/>
      <c r="AL303" s="16"/>
      <c r="AM303" s="16"/>
      <c r="AN303" s="16"/>
    </row>
    <row r="304" spans="1:40" s="149" customFormat="1" ht="15" hidden="1" customHeight="1">
      <c r="A304" s="59">
        <v>303</v>
      </c>
      <c r="B304" s="141"/>
      <c r="C304" s="141">
        <v>1044926707</v>
      </c>
      <c r="D304" s="140" t="s">
        <v>8684</v>
      </c>
      <c r="E304" s="142">
        <v>3137</v>
      </c>
      <c r="F304" s="142">
        <v>10</v>
      </c>
      <c r="G304" s="142" t="s">
        <v>822</v>
      </c>
      <c r="H304" s="142" t="s">
        <v>456</v>
      </c>
      <c r="I304" s="142"/>
      <c r="J304" s="142">
        <v>2000</v>
      </c>
      <c r="K304" s="142" t="s">
        <v>181</v>
      </c>
      <c r="L304" s="143" t="s">
        <v>8951</v>
      </c>
      <c r="M304" s="143" t="s">
        <v>8951</v>
      </c>
      <c r="N304" s="142" t="s">
        <v>421</v>
      </c>
      <c r="O304" s="142" t="s">
        <v>581</v>
      </c>
      <c r="P304" s="142"/>
      <c r="Q304" s="151">
        <v>1586023</v>
      </c>
      <c r="R304" s="151">
        <v>0</v>
      </c>
      <c r="S304" s="151">
        <v>1586023</v>
      </c>
      <c r="T304" s="145"/>
      <c r="U304" s="145">
        <v>42878</v>
      </c>
      <c r="V304" s="145"/>
      <c r="W304" s="142" t="s">
        <v>9187</v>
      </c>
      <c r="X304" s="146">
        <f t="shared" ca="1" si="4"/>
        <v>7.833333333333333</v>
      </c>
      <c r="Y304" s="156">
        <v>43220</v>
      </c>
      <c r="Z304" s="156"/>
      <c r="AA304" s="142" t="s">
        <v>8922</v>
      </c>
      <c r="AB304" s="142" t="s">
        <v>8826</v>
      </c>
      <c r="AC304" s="142" t="s">
        <v>9033</v>
      </c>
      <c r="AD304" s="147">
        <v>6.9599999999999995E-2</v>
      </c>
      <c r="AE304" s="140" t="s">
        <v>9399</v>
      </c>
      <c r="AF304" s="142"/>
      <c r="AG304" s="140" t="s">
        <v>9227</v>
      </c>
      <c r="AH304" s="148"/>
      <c r="AI304" s="142"/>
      <c r="AJ304" s="142"/>
      <c r="AK304" s="142"/>
      <c r="AL304" s="142"/>
      <c r="AM304" s="142"/>
      <c r="AN304" s="142"/>
    </row>
    <row r="305" spans="1:40" ht="15" hidden="1" customHeight="1">
      <c r="A305" s="59">
        <v>304</v>
      </c>
      <c r="B305" s="59"/>
      <c r="C305" s="59">
        <v>1045234693</v>
      </c>
      <c r="D305" s="17" t="s">
        <v>9400</v>
      </c>
      <c r="E305" s="16">
        <v>3137</v>
      </c>
      <c r="F305" s="16">
        <v>10</v>
      </c>
      <c r="G305" s="16" t="s">
        <v>822</v>
      </c>
      <c r="H305" s="16" t="s">
        <v>456</v>
      </c>
      <c r="I305" s="16"/>
      <c r="J305" s="16">
        <v>2000</v>
      </c>
      <c r="K305" s="16" t="s">
        <v>181</v>
      </c>
      <c r="L305" s="22" t="s">
        <v>8951</v>
      </c>
      <c r="M305" s="22" t="s">
        <v>8951</v>
      </c>
      <c r="N305" s="16" t="s">
        <v>421</v>
      </c>
      <c r="O305" s="16" t="s">
        <v>581</v>
      </c>
      <c r="P305" s="16"/>
      <c r="Q305" s="150">
        <v>1586023</v>
      </c>
      <c r="R305" s="150">
        <v>0</v>
      </c>
      <c r="S305" s="150">
        <v>1586023</v>
      </c>
      <c r="T305" s="19"/>
      <c r="U305" s="19">
        <v>42878</v>
      </c>
      <c r="V305" s="19"/>
      <c r="W305" s="16" t="s">
        <v>9187</v>
      </c>
      <c r="X305" s="28">
        <f t="shared" ca="1" si="4"/>
        <v>7.833333333333333</v>
      </c>
      <c r="Y305" s="85">
        <v>43220</v>
      </c>
      <c r="Z305" s="85"/>
      <c r="AA305" s="16" t="s">
        <v>8855</v>
      </c>
      <c r="AB305" s="16" t="s">
        <v>8773</v>
      </c>
      <c r="AC305" s="16" t="s">
        <v>9033</v>
      </c>
      <c r="AD305" s="30">
        <v>6.9599999999999995E-2</v>
      </c>
      <c r="AE305" s="17" t="s">
        <v>9401</v>
      </c>
      <c r="AF305" s="16"/>
      <c r="AG305" s="17" t="s">
        <v>9227</v>
      </c>
      <c r="AH305" s="125"/>
      <c r="AI305" s="16"/>
      <c r="AJ305" s="16"/>
      <c r="AK305" s="16"/>
      <c r="AL305" s="16"/>
      <c r="AM305" s="16"/>
      <c r="AN305" s="16"/>
    </row>
    <row r="306" spans="1:40" s="149" customFormat="1" ht="15" hidden="1" customHeight="1">
      <c r="A306" s="59">
        <v>305</v>
      </c>
      <c r="B306" s="141"/>
      <c r="C306" s="141">
        <v>1047339484</v>
      </c>
      <c r="D306" s="140" t="s">
        <v>8702</v>
      </c>
      <c r="E306" s="142">
        <v>3137</v>
      </c>
      <c r="F306" s="142">
        <v>10</v>
      </c>
      <c r="G306" s="142" t="s">
        <v>822</v>
      </c>
      <c r="H306" s="142" t="s">
        <v>456</v>
      </c>
      <c r="I306" s="142"/>
      <c r="J306" s="142">
        <v>2000</v>
      </c>
      <c r="K306" s="142" t="s">
        <v>181</v>
      </c>
      <c r="L306" s="143" t="s">
        <v>8951</v>
      </c>
      <c r="M306" s="143" t="s">
        <v>8951</v>
      </c>
      <c r="N306" s="142" t="s">
        <v>421</v>
      </c>
      <c r="O306" s="142" t="s">
        <v>581</v>
      </c>
      <c r="P306" s="142"/>
      <c r="Q306" s="151">
        <v>1586023</v>
      </c>
      <c r="R306" s="151">
        <v>0</v>
      </c>
      <c r="S306" s="151">
        <v>1586023</v>
      </c>
      <c r="T306" s="145"/>
      <c r="U306" s="145">
        <v>43126</v>
      </c>
      <c r="V306" s="145"/>
      <c r="W306" s="142" t="s">
        <v>9187</v>
      </c>
      <c r="X306" s="146">
        <f t="shared" ca="1" si="4"/>
        <v>7.166666666666667</v>
      </c>
      <c r="Y306" s="156">
        <v>43220</v>
      </c>
      <c r="Z306" s="156"/>
      <c r="AA306" s="142" t="s">
        <v>8791</v>
      </c>
      <c r="AB306" s="142" t="s">
        <v>8773</v>
      </c>
      <c r="AC306" s="142" t="s">
        <v>8774</v>
      </c>
      <c r="AD306" s="147">
        <v>6.9599999999999995E-2</v>
      </c>
      <c r="AE306" s="140" t="s">
        <v>8705</v>
      </c>
      <c r="AF306" s="142"/>
      <c r="AG306" s="140" t="s">
        <v>9227</v>
      </c>
      <c r="AH306" s="148"/>
      <c r="AI306" s="142"/>
      <c r="AJ306" s="142"/>
      <c r="AK306" s="142"/>
      <c r="AL306" s="142"/>
      <c r="AM306" s="142"/>
      <c r="AN306" s="142"/>
    </row>
    <row r="307" spans="1:40" ht="15" hidden="1" customHeight="1">
      <c r="A307" s="59">
        <v>306</v>
      </c>
      <c r="B307" s="59"/>
      <c r="C307" s="59">
        <v>1015412112</v>
      </c>
      <c r="D307" s="17" t="s">
        <v>9402</v>
      </c>
      <c r="E307" s="16">
        <v>3137</v>
      </c>
      <c r="F307" s="16">
        <v>11</v>
      </c>
      <c r="G307" s="16" t="s">
        <v>603</v>
      </c>
      <c r="H307" s="16" t="s">
        <v>456</v>
      </c>
      <c r="I307" s="16"/>
      <c r="J307" s="16">
        <v>2000</v>
      </c>
      <c r="K307" s="16" t="s">
        <v>181</v>
      </c>
      <c r="L307" s="22" t="s">
        <v>8951</v>
      </c>
      <c r="M307" s="22" t="s">
        <v>8951</v>
      </c>
      <c r="N307" s="16" t="s">
        <v>76</v>
      </c>
      <c r="O307" s="16" t="s">
        <v>8671</v>
      </c>
      <c r="P307" s="16"/>
      <c r="Q307" s="150">
        <v>1672027</v>
      </c>
      <c r="R307" s="150">
        <v>0</v>
      </c>
      <c r="S307" s="150">
        <v>1672027</v>
      </c>
      <c r="T307" s="19"/>
      <c r="U307" s="19">
        <v>42926</v>
      </c>
      <c r="V307" s="19"/>
      <c r="W307" s="16" t="s">
        <v>9187</v>
      </c>
      <c r="X307" s="28">
        <f t="shared" ca="1" si="4"/>
        <v>7.666666666666667</v>
      </c>
      <c r="Y307" s="85">
        <v>43220</v>
      </c>
      <c r="Z307" s="85"/>
      <c r="AA307" s="16" t="s">
        <v>8815</v>
      </c>
      <c r="AB307" s="16" t="s">
        <v>9274</v>
      </c>
      <c r="AC307" s="16" t="s">
        <v>9045</v>
      </c>
      <c r="AD307" s="30">
        <v>6.9599999999999995E-2</v>
      </c>
      <c r="AE307" s="17" t="s">
        <v>9403</v>
      </c>
      <c r="AF307" s="16"/>
      <c r="AG307" s="17"/>
      <c r="AH307" s="125"/>
      <c r="AI307" s="16"/>
      <c r="AJ307" s="16"/>
      <c r="AK307" s="16"/>
      <c r="AL307" s="16"/>
      <c r="AM307" s="16"/>
      <c r="AN307" s="16"/>
    </row>
    <row r="308" spans="1:40" s="149" customFormat="1" ht="15" hidden="1" customHeight="1">
      <c r="A308" s="59">
        <v>307</v>
      </c>
      <c r="B308" s="141"/>
      <c r="C308" s="141">
        <v>80018482</v>
      </c>
      <c r="D308" s="140" t="s">
        <v>8644</v>
      </c>
      <c r="E308" s="142">
        <v>3137</v>
      </c>
      <c r="F308" s="142">
        <v>11</v>
      </c>
      <c r="G308" s="142" t="s">
        <v>603</v>
      </c>
      <c r="H308" s="142" t="s">
        <v>456</v>
      </c>
      <c r="I308" s="142"/>
      <c r="J308" s="142">
        <v>2000</v>
      </c>
      <c r="K308" s="142" t="s">
        <v>181</v>
      </c>
      <c r="L308" s="143" t="s">
        <v>8951</v>
      </c>
      <c r="M308" s="143" t="s">
        <v>8951</v>
      </c>
      <c r="N308" s="142" t="s">
        <v>145</v>
      </c>
      <c r="O308" s="142" t="s">
        <v>558</v>
      </c>
      <c r="P308" s="142"/>
      <c r="Q308" s="151">
        <v>1672027</v>
      </c>
      <c r="R308" s="151">
        <v>0</v>
      </c>
      <c r="S308" s="151">
        <v>1672027</v>
      </c>
      <c r="T308" s="145"/>
      <c r="U308" s="145">
        <v>42926</v>
      </c>
      <c r="V308" s="145"/>
      <c r="W308" s="142" t="s">
        <v>9187</v>
      </c>
      <c r="X308" s="146">
        <f t="shared" ca="1" si="4"/>
        <v>7.666666666666667</v>
      </c>
      <c r="Y308" s="156">
        <v>43220</v>
      </c>
      <c r="Z308" s="156"/>
      <c r="AA308" s="142" t="s">
        <v>9265</v>
      </c>
      <c r="AB308" s="142" t="s">
        <v>8792</v>
      </c>
      <c r="AC308" s="142" t="s">
        <v>8875</v>
      </c>
      <c r="AD308" s="147">
        <v>6.9599999999999995E-2</v>
      </c>
      <c r="AE308" s="140" t="s">
        <v>8647</v>
      </c>
      <c r="AF308" s="142"/>
      <c r="AG308" s="140"/>
      <c r="AH308" s="148"/>
      <c r="AI308" s="142"/>
      <c r="AJ308" s="142"/>
      <c r="AK308" s="142"/>
      <c r="AL308" s="142"/>
      <c r="AM308" s="142"/>
      <c r="AN308" s="142"/>
    </row>
    <row r="309" spans="1:40" ht="15" hidden="1" customHeight="1">
      <c r="A309" s="59">
        <v>308</v>
      </c>
      <c r="B309" s="59"/>
      <c r="C309" s="59">
        <v>1053776375</v>
      </c>
      <c r="D309" s="17" t="s">
        <v>9404</v>
      </c>
      <c r="E309" s="16">
        <v>3137</v>
      </c>
      <c r="F309" s="16">
        <v>11</v>
      </c>
      <c r="G309" s="16" t="s">
        <v>603</v>
      </c>
      <c r="H309" s="16" t="s">
        <v>456</v>
      </c>
      <c r="I309" s="16"/>
      <c r="J309" s="16">
        <v>2000</v>
      </c>
      <c r="K309" s="16" t="s">
        <v>181</v>
      </c>
      <c r="L309" s="22" t="s">
        <v>8951</v>
      </c>
      <c r="M309" s="22" t="s">
        <v>8951</v>
      </c>
      <c r="N309" s="16" t="s">
        <v>339</v>
      </c>
      <c r="O309" s="16" t="s">
        <v>8880</v>
      </c>
      <c r="P309" s="16"/>
      <c r="Q309" s="150">
        <v>1672027</v>
      </c>
      <c r="R309" s="150">
        <v>0</v>
      </c>
      <c r="S309" s="150">
        <v>1672027</v>
      </c>
      <c r="T309" s="19"/>
      <c r="U309" s="19">
        <v>42926</v>
      </c>
      <c r="V309" s="19"/>
      <c r="W309" s="16" t="s">
        <v>9187</v>
      </c>
      <c r="X309" s="28">
        <f t="shared" ca="1" si="4"/>
        <v>7.666666666666667</v>
      </c>
      <c r="Y309" s="85">
        <v>43220</v>
      </c>
      <c r="Z309" s="85"/>
      <c r="AA309" s="16" t="s">
        <v>8815</v>
      </c>
      <c r="AB309" s="16" t="s">
        <v>8773</v>
      </c>
      <c r="AC309" s="16" t="s">
        <v>9405</v>
      </c>
      <c r="AD309" s="30">
        <v>6.9599999999999995E-2</v>
      </c>
      <c r="AE309" s="17" t="s">
        <v>9406</v>
      </c>
      <c r="AF309" s="16"/>
      <c r="AG309" s="17" t="s">
        <v>9227</v>
      </c>
      <c r="AH309" s="125"/>
      <c r="AI309" s="16"/>
      <c r="AJ309" s="16"/>
      <c r="AK309" s="16"/>
      <c r="AL309" s="16"/>
      <c r="AM309" s="16"/>
      <c r="AN309" s="16"/>
    </row>
    <row r="310" spans="1:40" ht="15" hidden="1" customHeight="1">
      <c r="A310" s="59">
        <v>309</v>
      </c>
      <c r="B310" s="59"/>
      <c r="C310" s="59">
        <v>1082983194</v>
      </c>
      <c r="D310" s="17" t="s">
        <v>9407</v>
      </c>
      <c r="E310" s="16">
        <v>3137</v>
      </c>
      <c r="F310" s="16">
        <v>10</v>
      </c>
      <c r="G310" s="16" t="s">
        <v>822</v>
      </c>
      <c r="H310" s="16" t="s">
        <v>456</v>
      </c>
      <c r="I310" s="16"/>
      <c r="J310" s="16">
        <v>2000</v>
      </c>
      <c r="K310" s="16" t="s">
        <v>181</v>
      </c>
      <c r="L310" s="22" t="s">
        <v>8951</v>
      </c>
      <c r="M310" s="22" t="s">
        <v>8951</v>
      </c>
      <c r="N310" s="16" t="s">
        <v>421</v>
      </c>
      <c r="O310" s="16" t="s">
        <v>2069</v>
      </c>
      <c r="P310" s="16"/>
      <c r="Q310" s="150">
        <v>1586023</v>
      </c>
      <c r="R310" s="150">
        <v>0</v>
      </c>
      <c r="S310" s="150">
        <v>1586023</v>
      </c>
      <c r="T310" s="19"/>
      <c r="U310" s="19">
        <v>42926</v>
      </c>
      <c r="V310" s="19"/>
      <c r="W310" s="16" t="s">
        <v>9187</v>
      </c>
      <c r="X310" s="28">
        <f t="shared" ca="1" si="4"/>
        <v>7.666666666666667</v>
      </c>
      <c r="Y310" s="85">
        <v>43220</v>
      </c>
      <c r="Z310" s="85"/>
      <c r="AA310" s="16" t="s">
        <v>8772</v>
      </c>
      <c r="AB310" s="16" t="s">
        <v>8773</v>
      </c>
      <c r="AC310" s="16" t="s">
        <v>8774</v>
      </c>
      <c r="AD310" s="30">
        <v>6.9599999999999995E-2</v>
      </c>
      <c r="AE310" s="17" t="s">
        <v>9408</v>
      </c>
      <c r="AF310" s="16"/>
      <c r="AG310" s="17"/>
      <c r="AH310" s="125"/>
      <c r="AI310" s="16"/>
      <c r="AJ310" s="16"/>
      <c r="AK310" s="16"/>
      <c r="AL310" s="16"/>
      <c r="AM310" s="16"/>
      <c r="AN310" s="16"/>
    </row>
    <row r="311" spans="1:40" s="149" customFormat="1" ht="15" hidden="1" customHeight="1">
      <c r="A311" s="59">
        <v>310</v>
      </c>
      <c r="B311" s="141"/>
      <c r="C311" s="141">
        <v>1121840779</v>
      </c>
      <c r="D311" s="140" t="s">
        <v>8695</v>
      </c>
      <c r="E311" s="142">
        <v>3137</v>
      </c>
      <c r="F311" s="142">
        <v>10</v>
      </c>
      <c r="G311" s="142" t="s">
        <v>822</v>
      </c>
      <c r="H311" s="142" t="s">
        <v>456</v>
      </c>
      <c r="I311" s="142"/>
      <c r="J311" s="142">
        <v>2000</v>
      </c>
      <c r="K311" s="142" t="s">
        <v>181</v>
      </c>
      <c r="L311" s="143" t="s">
        <v>8951</v>
      </c>
      <c r="M311" s="143" t="s">
        <v>8951</v>
      </c>
      <c r="N311" s="142" t="s">
        <v>76</v>
      </c>
      <c r="O311" s="142" t="s">
        <v>8671</v>
      </c>
      <c r="P311" s="142"/>
      <c r="Q311" s="151">
        <v>1586023</v>
      </c>
      <c r="R311" s="151">
        <v>0</v>
      </c>
      <c r="S311" s="151">
        <v>1586023</v>
      </c>
      <c r="T311" s="145"/>
      <c r="U311" s="145">
        <v>42926</v>
      </c>
      <c r="V311" s="145"/>
      <c r="W311" s="142" t="s">
        <v>9187</v>
      </c>
      <c r="X311" s="146">
        <f t="shared" ca="1" si="4"/>
        <v>7.666666666666667</v>
      </c>
      <c r="Y311" s="156">
        <v>43220</v>
      </c>
      <c r="Z311" s="156"/>
      <c r="AA311" s="142" t="s">
        <v>8772</v>
      </c>
      <c r="AB311" s="142" t="s">
        <v>8773</v>
      </c>
      <c r="AC311" s="142" t="s">
        <v>8774</v>
      </c>
      <c r="AD311" s="147">
        <v>6.9599999999999995E-2</v>
      </c>
      <c r="AE311" s="140" t="s">
        <v>9409</v>
      </c>
      <c r="AF311" s="142"/>
      <c r="AG311" s="140" t="s">
        <v>9227</v>
      </c>
      <c r="AH311" s="148"/>
      <c r="AI311" s="142"/>
      <c r="AJ311" s="142"/>
      <c r="AK311" s="142"/>
      <c r="AL311" s="142"/>
      <c r="AM311" s="142"/>
      <c r="AN311" s="142"/>
    </row>
    <row r="312" spans="1:40" ht="15" hidden="1" customHeight="1">
      <c r="A312" s="59">
        <v>311</v>
      </c>
      <c r="B312" s="59"/>
      <c r="C312" s="59">
        <v>79289034</v>
      </c>
      <c r="D312" s="17" t="s">
        <v>9410</v>
      </c>
      <c r="E312" s="16">
        <v>3137</v>
      </c>
      <c r="F312" s="16">
        <v>10</v>
      </c>
      <c r="G312" s="16" t="s">
        <v>822</v>
      </c>
      <c r="H312" s="16" t="s">
        <v>456</v>
      </c>
      <c r="I312" s="16"/>
      <c r="J312" s="16">
        <v>3000</v>
      </c>
      <c r="K312" s="16" t="s">
        <v>170</v>
      </c>
      <c r="L312" s="22" t="s">
        <v>9127</v>
      </c>
      <c r="M312" s="22" t="s">
        <v>9127</v>
      </c>
      <c r="N312" s="16" t="s">
        <v>76</v>
      </c>
      <c r="O312" s="16" t="s">
        <v>8671</v>
      </c>
      <c r="P312" s="16"/>
      <c r="Q312" s="150">
        <v>1586023</v>
      </c>
      <c r="R312" s="150">
        <v>0</v>
      </c>
      <c r="S312" s="150">
        <v>1586023</v>
      </c>
      <c r="T312" s="19"/>
      <c r="U312" s="19">
        <v>42926</v>
      </c>
      <c r="V312" s="19"/>
      <c r="W312" s="16" t="s">
        <v>9187</v>
      </c>
      <c r="X312" s="28">
        <f t="shared" ca="1" si="4"/>
        <v>7.666666666666667</v>
      </c>
      <c r="Y312" s="85">
        <v>43220</v>
      </c>
      <c r="Z312" s="85"/>
      <c r="AA312" s="16" t="s">
        <v>8811</v>
      </c>
      <c r="AB312" s="16" t="s">
        <v>8826</v>
      </c>
      <c r="AC312" s="16" t="s">
        <v>8774</v>
      </c>
      <c r="AD312" s="30">
        <v>6.9599999999999995E-2</v>
      </c>
      <c r="AE312" s="17" t="s">
        <v>9411</v>
      </c>
      <c r="AF312" s="16"/>
      <c r="AG312" s="17"/>
      <c r="AH312" s="125"/>
      <c r="AI312" s="16"/>
      <c r="AJ312" s="16"/>
      <c r="AK312" s="16"/>
      <c r="AL312" s="16"/>
      <c r="AM312" s="16"/>
      <c r="AN312" s="16"/>
    </row>
    <row r="313" spans="1:40" ht="15" hidden="1" customHeight="1">
      <c r="A313" s="59">
        <v>312</v>
      </c>
      <c r="B313" s="59"/>
      <c r="C313" s="59">
        <v>1033765155</v>
      </c>
      <c r="D313" s="17" t="s">
        <v>9412</v>
      </c>
      <c r="E313" s="16">
        <v>3137</v>
      </c>
      <c r="F313" s="16">
        <v>10</v>
      </c>
      <c r="G313" s="16" t="s">
        <v>822</v>
      </c>
      <c r="H313" s="16" t="s">
        <v>456</v>
      </c>
      <c r="I313" s="16"/>
      <c r="J313" s="16">
        <v>2000</v>
      </c>
      <c r="K313" s="16" t="s">
        <v>181</v>
      </c>
      <c r="L313" s="22" t="s">
        <v>8951</v>
      </c>
      <c r="M313" s="22" t="s">
        <v>8951</v>
      </c>
      <c r="N313" s="16" t="s">
        <v>76</v>
      </c>
      <c r="O313" s="16" t="s">
        <v>8671</v>
      </c>
      <c r="P313" s="16"/>
      <c r="Q313" s="150">
        <v>1586023</v>
      </c>
      <c r="R313" s="150">
        <v>0</v>
      </c>
      <c r="S313" s="150">
        <v>1586023</v>
      </c>
      <c r="T313" s="19"/>
      <c r="U313" s="19">
        <v>42927</v>
      </c>
      <c r="V313" s="19"/>
      <c r="W313" s="16" t="s">
        <v>9187</v>
      </c>
      <c r="X313" s="28">
        <f t="shared" ca="1" si="4"/>
        <v>7.666666666666667</v>
      </c>
      <c r="Y313" s="85">
        <v>43220</v>
      </c>
      <c r="Z313" s="85"/>
      <c r="AA313" s="16" t="s">
        <v>8791</v>
      </c>
      <c r="AB313" s="16" t="s">
        <v>8826</v>
      </c>
      <c r="AC313" s="16" t="s">
        <v>8774</v>
      </c>
      <c r="AD313" s="30">
        <v>6.9599999999999995E-2</v>
      </c>
      <c r="AE313" s="17" t="s">
        <v>9413</v>
      </c>
      <c r="AF313" s="16"/>
      <c r="AG313" s="17"/>
      <c r="AH313" s="125"/>
      <c r="AI313" s="16"/>
      <c r="AJ313" s="16"/>
      <c r="AK313" s="16"/>
      <c r="AL313" s="16"/>
      <c r="AM313" s="16"/>
      <c r="AN313" s="16"/>
    </row>
    <row r="314" spans="1:40" s="149" customFormat="1" ht="15" hidden="1" customHeight="1">
      <c r="A314" s="59">
        <v>313</v>
      </c>
      <c r="B314" s="141"/>
      <c r="C314" s="141">
        <v>53064844</v>
      </c>
      <c r="D314" s="140" t="s">
        <v>8630</v>
      </c>
      <c r="E314" s="142">
        <v>3137</v>
      </c>
      <c r="F314" s="142">
        <v>11</v>
      </c>
      <c r="G314" s="142" t="s">
        <v>603</v>
      </c>
      <c r="H314" s="142" t="s">
        <v>456</v>
      </c>
      <c r="I314" s="142"/>
      <c r="J314" s="142">
        <v>2000</v>
      </c>
      <c r="K314" s="142" t="s">
        <v>181</v>
      </c>
      <c r="L314" s="143" t="s">
        <v>8951</v>
      </c>
      <c r="M314" s="143" t="s">
        <v>8951</v>
      </c>
      <c r="N314" s="142" t="s">
        <v>76</v>
      </c>
      <c r="O314" s="142" t="s">
        <v>8671</v>
      </c>
      <c r="P314" s="142"/>
      <c r="Q314" s="151">
        <v>1672027</v>
      </c>
      <c r="R314" s="151">
        <v>0</v>
      </c>
      <c r="S314" s="151">
        <v>1672027</v>
      </c>
      <c r="T314" s="145"/>
      <c r="U314" s="145">
        <v>42969</v>
      </c>
      <c r="V314" s="145"/>
      <c r="W314" s="142" t="s">
        <v>9187</v>
      </c>
      <c r="X314" s="146">
        <f t="shared" ca="1" si="4"/>
        <v>7.583333333333333</v>
      </c>
      <c r="Y314" s="156">
        <v>43220</v>
      </c>
      <c r="Z314" s="156"/>
      <c r="AA314" s="142" t="s">
        <v>8802</v>
      </c>
      <c r="AB314" s="142" t="s">
        <v>8773</v>
      </c>
      <c r="AC314" s="142" t="s">
        <v>8774</v>
      </c>
      <c r="AD314" s="147">
        <v>6.9599999999999995E-2</v>
      </c>
      <c r="AE314" s="140" t="s">
        <v>8635</v>
      </c>
      <c r="AF314" s="142"/>
      <c r="AG314" s="140"/>
      <c r="AH314" s="148"/>
      <c r="AI314" s="142"/>
      <c r="AJ314" s="142"/>
      <c r="AK314" s="142"/>
      <c r="AL314" s="142"/>
      <c r="AM314" s="142"/>
      <c r="AN314" s="142"/>
    </row>
    <row r="315" spans="1:40" ht="15" hidden="1" customHeight="1">
      <c r="A315" s="59">
        <v>314</v>
      </c>
      <c r="B315" s="59"/>
      <c r="C315" s="59">
        <v>52854692</v>
      </c>
      <c r="D315" s="17" t="s">
        <v>9414</v>
      </c>
      <c r="E315" s="16">
        <v>3137</v>
      </c>
      <c r="F315" s="16">
        <v>11</v>
      </c>
      <c r="G315" s="16" t="s">
        <v>603</v>
      </c>
      <c r="H315" s="16" t="s">
        <v>456</v>
      </c>
      <c r="I315" s="16"/>
      <c r="J315" s="16">
        <v>2000</v>
      </c>
      <c r="K315" s="16" t="s">
        <v>181</v>
      </c>
      <c r="L315" s="22" t="s">
        <v>8951</v>
      </c>
      <c r="M315" s="22" t="s">
        <v>8951</v>
      </c>
      <c r="N315" s="16" t="s">
        <v>76</v>
      </c>
      <c r="O315" s="16" t="s">
        <v>8671</v>
      </c>
      <c r="P315" s="16"/>
      <c r="Q315" s="150">
        <v>1672027</v>
      </c>
      <c r="R315" s="150">
        <v>0</v>
      </c>
      <c r="S315" s="150">
        <v>1672027</v>
      </c>
      <c r="T315" s="19"/>
      <c r="U315" s="19">
        <v>43021</v>
      </c>
      <c r="V315" s="19"/>
      <c r="W315" s="16" t="s">
        <v>9187</v>
      </c>
      <c r="X315" s="28">
        <f t="shared" ca="1" si="4"/>
        <v>7.416666666666667</v>
      </c>
      <c r="Y315" s="85">
        <v>43220</v>
      </c>
      <c r="Z315" s="85"/>
      <c r="AA315" s="16" t="s">
        <v>8855</v>
      </c>
      <c r="AB315" s="16" t="s">
        <v>8826</v>
      </c>
      <c r="AC315" s="16" t="s">
        <v>8960</v>
      </c>
      <c r="AD315" s="30">
        <v>6.9599999999999995E-2</v>
      </c>
      <c r="AE315" s="17" t="s">
        <v>9415</v>
      </c>
      <c r="AF315" s="16"/>
      <c r="AG315" s="17"/>
      <c r="AH315" s="125"/>
      <c r="AI315" s="16"/>
      <c r="AJ315" s="16"/>
      <c r="AK315" s="16"/>
      <c r="AL315" s="16"/>
      <c r="AM315" s="16"/>
      <c r="AN315" s="16"/>
    </row>
    <row r="316" spans="1:40" s="149" customFormat="1" ht="15" hidden="1" customHeight="1">
      <c r="A316" s="59">
        <v>315</v>
      </c>
      <c r="B316" s="141"/>
      <c r="C316" s="141">
        <v>1020783531</v>
      </c>
      <c r="D316" s="140" t="s">
        <v>3521</v>
      </c>
      <c r="E316" s="142">
        <v>3137</v>
      </c>
      <c r="F316" s="142">
        <v>11</v>
      </c>
      <c r="G316" s="142" t="s">
        <v>603</v>
      </c>
      <c r="H316" s="142" t="s">
        <v>456</v>
      </c>
      <c r="I316" s="142"/>
      <c r="J316" s="142">
        <v>3000</v>
      </c>
      <c r="K316" s="142" t="s">
        <v>170</v>
      </c>
      <c r="L316" s="143" t="s">
        <v>231</v>
      </c>
      <c r="M316" s="143" t="s">
        <v>231</v>
      </c>
      <c r="N316" s="142" t="s">
        <v>145</v>
      </c>
      <c r="O316" s="142" t="s">
        <v>8963</v>
      </c>
      <c r="P316" s="142"/>
      <c r="Q316" s="151">
        <v>1672027</v>
      </c>
      <c r="R316" s="151">
        <v>0</v>
      </c>
      <c r="S316" s="151">
        <v>1672027</v>
      </c>
      <c r="T316" s="145"/>
      <c r="U316" s="145">
        <v>43033</v>
      </c>
      <c r="V316" s="145"/>
      <c r="W316" s="142" t="s">
        <v>9187</v>
      </c>
      <c r="X316" s="146">
        <f t="shared" ca="1" si="4"/>
        <v>7.416666666666667</v>
      </c>
      <c r="Y316" s="156">
        <v>43220</v>
      </c>
      <c r="Z316" s="156"/>
      <c r="AA316" s="142" t="s">
        <v>8815</v>
      </c>
      <c r="AB316" s="142" t="s">
        <v>8826</v>
      </c>
      <c r="AC316" s="142" t="s">
        <v>8774</v>
      </c>
      <c r="AD316" s="147">
        <v>6.9599999999999995E-2</v>
      </c>
      <c r="AE316" s="140" t="s">
        <v>9416</v>
      </c>
      <c r="AF316" s="142"/>
      <c r="AG316" s="140" t="s">
        <v>8794</v>
      </c>
      <c r="AH316" s="148" t="s">
        <v>9056</v>
      </c>
      <c r="AI316" s="142"/>
      <c r="AJ316" s="142"/>
      <c r="AK316" s="142"/>
      <c r="AL316" s="142"/>
      <c r="AM316" s="142"/>
      <c r="AN316" s="142"/>
    </row>
    <row r="317" spans="1:40" ht="15" hidden="1" customHeight="1">
      <c r="A317" s="59">
        <v>316</v>
      </c>
      <c r="B317" s="59"/>
      <c r="C317" s="59">
        <v>1043007513</v>
      </c>
      <c r="D317" s="17" t="s">
        <v>9417</v>
      </c>
      <c r="E317" s="16">
        <v>3137</v>
      </c>
      <c r="F317" s="16">
        <v>10</v>
      </c>
      <c r="G317" s="16" t="s">
        <v>822</v>
      </c>
      <c r="H317" s="16" t="s">
        <v>456</v>
      </c>
      <c r="I317" s="16"/>
      <c r="J317" s="16">
        <v>2000</v>
      </c>
      <c r="K317" s="16" t="s">
        <v>181</v>
      </c>
      <c r="L317" s="22" t="s">
        <v>8951</v>
      </c>
      <c r="M317" s="22" t="s">
        <v>8951</v>
      </c>
      <c r="N317" s="16" t="s">
        <v>76</v>
      </c>
      <c r="O317" s="16" t="s">
        <v>8671</v>
      </c>
      <c r="P317" s="16"/>
      <c r="Q317" s="150">
        <v>1586023</v>
      </c>
      <c r="R317" s="150">
        <v>0</v>
      </c>
      <c r="S317" s="150">
        <v>1586023</v>
      </c>
      <c r="T317" s="19"/>
      <c r="U317" s="19">
        <v>43034</v>
      </c>
      <c r="V317" s="19"/>
      <c r="W317" s="16" t="s">
        <v>9187</v>
      </c>
      <c r="X317" s="28">
        <f t="shared" ca="1" si="4"/>
        <v>7.416666666666667</v>
      </c>
      <c r="Y317" s="85">
        <v>43220</v>
      </c>
      <c r="Z317" s="85"/>
      <c r="AA317" s="16" t="s">
        <v>8802</v>
      </c>
      <c r="AB317" s="16" t="s">
        <v>8773</v>
      </c>
      <c r="AC317" s="16" t="s">
        <v>8774</v>
      </c>
      <c r="AD317" s="30">
        <v>6.9599999999999995E-2</v>
      </c>
      <c r="AE317" s="17" t="s">
        <v>9418</v>
      </c>
      <c r="AF317" s="16"/>
      <c r="AG317" s="17"/>
      <c r="AH317" s="125"/>
      <c r="AI317" s="16"/>
      <c r="AJ317" s="16"/>
      <c r="AK317" s="16"/>
      <c r="AL317" s="16"/>
      <c r="AM317" s="16"/>
      <c r="AN317" s="16"/>
    </row>
    <row r="318" spans="1:40" s="149" customFormat="1" ht="15" hidden="1" customHeight="1">
      <c r="A318" s="59">
        <v>317</v>
      </c>
      <c r="B318" s="141"/>
      <c r="C318" s="141">
        <v>52897236</v>
      </c>
      <c r="D318" s="140" t="s">
        <v>8730</v>
      </c>
      <c r="E318" s="142">
        <v>3137</v>
      </c>
      <c r="F318" s="142">
        <v>11</v>
      </c>
      <c r="G318" s="142" t="s">
        <v>603</v>
      </c>
      <c r="H318" s="142" t="s">
        <v>456</v>
      </c>
      <c r="I318" s="142"/>
      <c r="J318" s="142">
        <v>2000</v>
      </c>
      <c r="K318" s="142" t="s">
        <v>181</v>
      </c>
      <c r="L318" s="143" t="s">
        <v>8951</v>
      </c>
      <c r="M318" s="143" t="s">
        <v>8951</v>
      </c>
      <c r="N318" s="142" t="s">
        <v>76</v>
      </c>
      <c r="O318" s="142" t="s">
        <v>8671</v>
      </c>
      <c r="P318" s="142"/>
      <c r="Q318" s="151">
        <v>1672027</v>
      </c>
      <c r="R318" s="151">
        <v>0</v>
      </c>
      <c r="S318" s="151">
        <v>1672027</v>
      </c>
      <c r="T318" s="145"/>
      <c r="U318" s="145">
        <v>43040</v>
      </c>
      <c r="V318" s="145"/>
      <c r="W318" s="142" t="s">
        <v>9187</v>
      </c>
      <c r="X318" s="146">
        <f t="shared" ca="1" si="4"/>
        <v>7.416666666666667</v>
      </c>
      <c r="Y318" s="156">
        <v>43220</v>
      </c>
      <c r="Z318" s="156"/>
      <c r="AA318" s="142" t="s">
        <v>9265</v>
      </c>
      <c r="AB318" s="142" t="s">
        <v>8773</v>
      </c>
      <c r="AC318" s="142" t="s">
        <v>8774</v>
      </c>
      <c r="AD318" s="147">
        <v>6.9599999999999995E-2</v>
      </c>
      <c r="AE318" s="140" t="s">
        <v>8733</v>
      </c>
      <c r="AF318" s="142"/>
      <c r="AG318" s="140"/>
      <c r="AH318" s="148"/>
      <c r="AI318" s="142"/>
      <c r="AJ318" s="142"/>
      <c r="AK318" s="142"/>
      <c r="AL318" s="142"/>
      <c r="AM318" s="142"/>
      <c r="AN318" s="142"/>
    </row>
    <row r="319" spans="1:40" s="149" customFormat="1" ht="15" hidden="1" customHeight="1">
      <c r="A319" s="59">
        <v>318</v>
      </c>
      <c r="B319" s="141"/>
      <c r="C319" s="141">
        <v>79780774</v>
      </c>
      <c r="D319" s="140" t="s">
        <v>8672</v>
      </c>
      <c r="E319" s="142">
        <v>3137</v>
      </c>
      <c r="F319" s="142">
        <v>11</v>
      </c>
      <c r="G319" s="142" t="s">
        <v>603</v>
      </c>
      <c r="H319" s="142" t="s">
        <v>456</v>
      </c>
      <c r="I319" s="142"/>
      <c r="J319" s="142">
        <v>2000</v>
      </c>
      <c r="K319" s="142" t="s">
        <v>181</v>
      </c>
      <c r="L319" s="143" t="s">
        <v>8951</v>
      </c>
      <c r="M319" s="143" t="s">
        <v>8951</v>
      </c>
      <c r="N319" s="142" t="s">
        <v>76</v>
      </c>
      <c r="O319" s="142" t="s">
        <v>8671</v>
      </c>
      <c r="P319" s="142"/>
      <c r="Q319" s="151">
        <v>1672027</v>
      </c>
      <c r="R319" s="151">
        <v>0</v>
      </c>
      <c r="S319" s="151">
        <v>1672027</v>
      </c>
      <c r="T319" s="145"/>
      <c r="U319" s="145">
        <v>43056</v>
      </c>
      <c r="V319" s="145"/>
      <c r="W319" s="142" t="s">
        <v>9187</v>
      </c>
      <c r="X319" s="146">
        <f t="shared" ca="1" si="4"/>
        <v>7.333333333333333</v>
      </c>
      <c r="Y319" s="156">
        <v>43220</v>
      </c>
      <c r="Z319" s="156"/>
      <c r="AA319" s="142" t="s">
        <v>8802</v>
      </c>
      <c r="AB319" s="142" t="s">
        <v>9274</v>
      </c>
      <c r="AC319" s="142" t="s">
        <v>8774</v>
      </c>
      <c r="AD319" s="147">
        <v>6.9599999999999995E-2</v>
      </c>
      <c r="AE319" s="140" t="s">
        <v>8675</v>
      </c>
      <c r="AF319" s="142"/>
      <c r="AG319" s="140"/>
      <c r="AH319" s="148"/>
      <c r="AI319" s="142"/>
      <c r="AJ319" s="142"/>
      <c r="AK319" s="142"/>
      <c r="AL319" s="142"/>
      <c r="AM319" s="142"/>
      <c r="AN319" s="142"/>
    </row>
    <row r="320" spans="1:40" ht="15" hidden="1" customHeight="1">
      <c r="A320" s="59">
        <v>319</v>
      </c>
      <c r="B320" s="59"/>
      <c r="C320" s="59">
        <v>1010201100</v>
      </c>
      <c r="D320" s="17" t="s">
        <v>9419</v>
      </c>
      <c r="E320" s="16">
        <v>3137</v>
      </c>
      <c r="F320" s="16">
        <v>10</v>
      </c>
      <c r="G320" s="16" t="s">
        <v>822</v>
      </c>
      <c r="H320" s="16" t="s">
        <v>456</v>
      </c>
      <c r="I320" s="16"/>
      <c r="J320" s="16">
        <v>2000</v>
      </c>
      <c r="K320" s="16" t="s">
        <v>181</v>
      </c>
      <c r="L320" s="22" t="s">
        <v>8951</v>
      </c>
      <c r="M320" s="22" t="s">
        <v>8951</v>
      </c>
      <c r="N320" s="16" t="s">
        <v>76</v>
      </c>
      <c r="O320" s="16" t="s">
        <v>8671</v>
      </c>
      <c r="P320" s="16"/>
      <c r="Q320" s="150">
        <v>1586023</v>
      </c>
      <c r="R320" s="150">
        <v>0</v>
      </c>
      <c r="S320" s="150">
        <v>1586023</v>
      </c>
      <c r="T320" s="19"/>
      <c r="U320" s="19">
        <v>43090</v>
      </c>
      <c r="V320" s="19"/>
      <c r="W320" s="16" t="s">
        <v>9187</v>
      </c>
      <c r="X320" s="28">
        <f t="shared" ca="1" si="4"/>
        <v>7.25</v>
      </c>
      <c r="Y320" s="85">
        <v>43220</v>
      </c>
      <c r="Z320" s="85"/>
      <c r="AA320" s="16" t="s">
        <v>8791</v>
      </c>
      <c r="AB320" s="16" t="s">
        <v>8792</v>
      </c>
      <c r="AC320" s="16" t="s">
        <v>8774</v>
      </c>
      <c r="AD320" s="30">
        <v>6.9599999999999995E-2</v>
      </c>
      <c r="AE320" s="17" t="s">
        <v>9420</v>
      </c>
      <c r="AF320" s="16"/>
      <c r="AG320" s="17"/>
      <c r="AH320" s="125"/>
      <c r="AI320" s="16"/>
      <c r="AJ320" s="16"/>
      <c r="AK320" s="16"/>
      <c r="AL320" s="16"/>
      <c r="AM320" s="16"/>
      <c r="AN320" s="16"/>
    </row>
    <row r="321" spans="1:40" ht="15" hidden="1" customHeight="1">
      <c r="A321" s="59">
        <v>320</v>
      </c>
      <c r="B321" s="59"/>
      <c r="C321" s="59">
        <v>1013628583</v>
      </c>
      <c r="D321" s="17" t="s">
        <v>9344</v>
      </c>
      <c r="E321" s="16">
        <v>3137</v>
      </c>
      <c r="F321" s="16">
        <v>11</v>
      </c>
      <c r="G321" s="16" t="s">
        <v>603</v>
      </c>
      <c r="H321" s="16" t="s">
        <v>456</v>
      </c>
      <c r="I321" s="16"/>
      <c r="J321" s="16">
        <v>2000</v>
      </c>
      <c r="K321" s="16" t="s">
        <v>181</v>
      </c>
      <c r="L321" s="22" t="s">
        <v>8951</v>
      </c>
      <c r="M321" s="22" t="s">
        <v>8951</v>
      </c>
      <c r="N321" s="16" t="s">
        <v>76</v>
      </c>
      <c r="O321" s="16" t="s">
        <v>8671</v>
      </c>
      <c r="P321" s="16"/>
      <c r="Q321" s="150">
        <v>1672027</v>
      </c>
      <c r="R321" s="150">
        <v>0</v>
      </c>
      <c r="S321" s="150">
        <v>1672027</v>
      </c>
      <c r="T321" s="19"/>
      <c r="U321" s="19">
        <v>43126</v>
      </c>
      <c r="V321" s="19"/>
      <c r="W321" s="16" t="s">
        <v>9187</v>
      </c>
      <c r="X321" s="28">
        <f t="shared" ca="1" si="4"/>
        <v>7.166666666666667</v>
      </c>
      <c r="Y321" s="85">
        <v>43220</v>
      </c>
      <c r="Z321" s="85"/>
      <c r="AA321" s="16" t="s">
        <v>8815</v>
      </c>
      <c r="AB321" s="16" t="s">
        <v>8773</v>
      </c>
      <c r="AC321" s="16" t="s">
        <v>8774</v>
      </c>
      <c r="AD321" s="30">
        <v>6.9599999999999995E-2</v>
      </c>
      <c r="AE321" s="17" t="s">
        <v>9345</v>
      </c>
      <c r="AF321" s="16"/>
      <c r="AG321" s="17"/>
      <c r="AH321" s="125"/>
      <c r="AI321" s="16"/>
      <c r="AJ321" s="16"/>
      <c r="AK321" s="16"/>
      <c r="AL321" s="16"/>
      <c r="AM321" s="16"/>
      <c r="AN321" s="16"/>
    </row>
    <row r="322" spans="1:40" s="149" customFormat="1" ht="15" hidden="1" customHeight="1">
      <c r="A322" s="59">
        <v>321</v>
      </c>
      <c r="B322" s="141"/>
      <c r="C322" s="141">
        <v>91077345</v>
      </c>
      <c r="D322" s="140" t="s">
        <v>8725</v>
      </c>
      <c r="E322" s="142">
        <v>3137</v>
      </c>
      <c r="F322" s="142">
        <v>11</v>
      </c>
      <c r="G322" s="142" t="s">
        <v>603</v>
      </c>
      <c r="H322" s="142" t="s">
        <v>456</v>
      </c>
      <c r="I322" s="142"/>
      <c r="J322" s="142">
        <v>2000</v>
      </c>
      <c r="K322" s="142" t="s">
        <v>181</v>
      </c>
      <c r="L322" s="143" t="s">
        <v>8951</v>
      </c>
      <c r="M322" s="143" t="s">
        <v>8951</v>
      </c>
      <c r="N322" s="142" t="s">
        <v>433</v>
      </c>
      <c r="O322" s="142" t="s">
        <v>434</v>
      </c>
      <c r="P322" s="142"/>
      <c r="Q322" s="151">
        <v>1672027</v>
      </c>
      <c r="R322" s="151">
        <v>0</v>
      </c>
      <c r="S322" s="151">
        <v>1672027</v>
      </c>
      <c r="T322" s="145"/>
      <c r="U322" s="145">
        <v>43126</v>
      </c>
      <c r="V322" s="145"/>
      <c r="W322" s="142" t="s">
        <v>9187</v>
      </c>
      <c r="X322" s="146">
        <f t="shared" ref="X322:X385" ca="1" si="5">IFERROR(IF(U322=0," ",DATEDIF(U322,TODAY(),"M"))/12," ")</f>
        <v>7.166666666666667</v>
      </c>
      <c r="Y322" s="156">
        <v>43220</v>
      </c>
      <c r="Z322" s="156"/>
      <c r="AA322" s="142" t="s">
        <v>8815</v>
      </c>
      <c r="AB322" s="142" t="s">
        <v>8826</v>
      </c>
      <c r="AC322" s="142" t="s">
        <v>8774</v>
      </c>
      <c r="AD322" s="147">
        <v>6.9599999999999995E-2</v>
      </c>
      <c r="AE322" s="140" t="s">
        <v>9421</v>
      </c>
      <c r="AF322" s="142"/>
      <c r="AG322" s="140" t="s">
        <v>9227</v>
      </c>
      <c r="AH322" s="148"/>
      <c r="AI322" s="142"/>
      <c r="AJ322" s="142"/>
      <c r="AK322" s="142"/>
      <c r="AL322" s="142"/>
      <c r="AM322" s="142"/>
      <c r="AN322" s="142"/>
    </row>
    <row r="323" spans="1:40" s="149" customFormat="1" ht="15" hidden="1" customHeight="1">
      <c r="A323" s="59">
        <v>322</v>
      </c>
      <c r="B323" s="141"/>
      <c r="C323" s="141">
        <v>1022353103</v>
      </c>
      <c r="D323" s="140" t="s">
        <v>8719</v>
      </c>
      <c r="E323" s="142">
        <v>3137</v>
      </c>
      <c r="F323" s="142">
        <v>11</v>
      </c>
      <c r="G323" s="142" t="s">
        <v>603</v>
      </c>
      <c r="H323" s="142" t="s">
        <v>456</v>
      </c>
      <c r="I323" s="142"/>
      <c r="J323" s="142">
        <v>2000</v>
      </c>
      <c r="K323" s="142" t="s">
        <v>181</v>
      </c>
      <c r="L323" s="143" t="s">
        <v>8951</v>
      </c>
      <c r="M323" s="143" t="s">
        <v>8951</v>
      </c>
      <c r="N323" s="142" t="s">
        <v>76</v>
      </c>
      <c r="O323" s="142" t="s">
        <v>8671</v>
      </c>
      <c r="P323" s="142"/>
      <c r="Q323" s="151">
        <v>1672027</v>
      </c>
      <c r="R323" s="151">
        <v>0</v>
      </c>
      <c r="S323" s="151">
        <v>1672027</v>
      </c>
      <c r="T323" s="145"/>
      <c r="U323" s="145">
        <v>43126</v>
      </c>
      <c r="V323" s="145"/>
      <c r="W323" s="142" t="s">
        <v>9187</v>
      </c>
      <c r="X323" s="146">
        <f t="shared" ca="1" si="5"/>
        <v>7.166666666666667</v>
      </c>
      <c r="Y323" s="156">
        <v>43220</v>
      </c>
      <c r="Z323" s="156"/>
      <c r="AA323" s="142" t="s">
        <v>8811</v>
      </c>
      <c r="AB323" s="142" t="s">
        <v>8773</v>
      </c>
      <c r="AC323" s="142" t="s">
        <v>8774</v>
      </c>
      <c r="AD323" s="147">
        <v>6.9599999999999995E-2</v>
      </c>
      <c r="AE323" s="140" t="s">
        <v>8722</v>
      </c>
      <c r="AF323" s="142"/>
      <c r="AG323" s="140"/>
      <c r="AH323" s="148"/>
      <c r="AI323" s="142"/>
      <c r="AJ323" s="142"/>
      <c r="AK323" s="142"/>
      <c r="AL323" s="142"/>
      <c r="AM323" s="142"/>
      <c r="AN323" s="142"/>
    </row>
    <row r="324" spans="1:40" ht="15" hidden="1" customHeight="1">
      <c r="A324" s="59">
        <v>323</v>
      </c>
      <c r="B324" s="59"/>
      <c r="C324" s="59">
        <v>1016053563</v>
      </c>
      <c r="D324" s="17" t="s">
        <v>9422</v>
      </c>
      <c r="E324" s="16">
        <v>3137</v>
      </c>
      <c r="F324" s="16">
        <v>11</v>
      </c>
      <c r="G324" s="16" t="s">
        <v>603</v>
      </c>
      <c r="H324" s="16" t="s">
        <v>456</v>
      </c>
      <c r="I324" s="16"/>
      <c r="J324" s="16">
        <v>2000</v>
      </c>
      <c r="K324" s="16" t="s">
        <v>181</v>
      </c>
      <c r="L324" s="22" t="s">
        <v>8951</v>
      </c>
      <c r="M324" s="22" t="s">
        <v>8951</v>
      </c>
      <c r="N324" s="16" t="s">
        <v>76</v>
      </c>
      <c r="O324" s="16" t="s">
        <v>8671</v>
      </c>
      <c r="P324" s="16"/>
      <c r="Q324" s="150">
        <v>1672027</v>
      </c>
      <c r="R324" s="150">
        <v>0</v>
      </c>
      <c r="S324" s="150">
        <v>1672027</v>
      </c>
      <c r="T324" s="19"/>
      <c r="U324" s="19">
        <v>43126</v>
      </c>
      <c r="V324" s="19"/>
      <c r="W324" s="16" t="s">
        <v>9187</v>
      </c>
      <c r="X324" s="28">
        <f t="shared" ca="1" si="5"/>
        <v>7.166666666666667</v>
      </c>
      <c r="Y324" s="85">
        <v>43220</v>
      </c>
      <c r="Z324" s="85"/>
      <c r="AA324" s="16" t="s">
        <v>9423</v>
      </c>
      <c r="AB324" s="16" t="s">
        <v>8826</v>
      </c>
      <c r="AC324" s="16" t="s">
        <v>9293</v>
      </c>
      <c r="AD324" s="30">
        <v>5.2199999999999998E-3</v>
      </c>
      <c r="AE324" s="17" t="s">
        <v>9424</v>
      </c>
      <c r="AF324" s="16"/>
      <c r="AG324" s="17" t="s">
        <v>8794</v>
      </c>
      <c r="AH324" s="125" t="s">
        <v>8795</v>
      </c>
      <c r="AI324" s="16"/>
      <c r="AJ324" s="16"/>
      <c r="AK324" s="16"/>
      <c r="AL324" s="16"/>
      <c r="AM324" s="16"/>
      <c r="AN324" s="16"/>
    </row>
    <row r="325" spans="1:40" ht="15" hidden="1" customHeight="1">
      <c r="A325" s="59">
        <v>324</v>
      </c>
      <c r="B325" s="59"/>
      <c r="C325" s="59">
        <v>86074284</v>
      </c>
      <c r="D325" s="17" t="s">
        <v>9425</v>
      </c>
      <c r="E325" s="16">
        <v>4070</v>
      </c>
      <c r="F325" s="16" t="s">
        <v>3596</v>
      </c>
      <c r="G325" s="16" t="s">
        <v>3597</v>
      </c>
      <c r="H325" s="16" t="s">
        <v>3598</v>
      </c>
      <c r="I325" s="16"/>
      <c r="J325" s="16">
        <v>1000</v>
      </c>
      <c r="K325" s="16" t="s">
        <v>74</v>
      </c>
      <c r="L325" s="22" t="s">
        <v>2910</v>
      </c>
      <c r="M325" s="22" t="s">
        <v>2910</v>
      </c>
      <c r="N325" s="16" t="s">
        <v>671</v>
      </c>
      <c r="O325" s="16" t="s">
        <v>691</v>
      </c>
      <c r="P325" s="16"/>
      <c r="Q325" s="150">
        <v>1918779</v>
      </c>
      <c r="R325" s="150">
        <v>0</v>
      </c>
      <c r="S325" s="150">
        <v>1918779</v>
      </c>
      <c r="T325" s="19"/>
      <c r="U325" s="19">
        <v>43014</v>
      </c>
      <c r="V325" s="19"/>
      <c r="W325" s="16" t="s">
        <v>71</v>
      </c>
      <c r="X325" s="28">
        <f t="shared" ca="1" si="5"/>
        <v>7.416666666666667</v>
      </c>
      <c r="Y325" s="85">
        <v>43221</v>
      </c>
      <c r="Z325" s="85"/>
      <c r="AA325" s="16" t="s">
        <v>8922</v>
      </c>
      <c r="AB325" s="16" t="s">
        <v>9274</v>
      </c>
      <c r="AC325" s="16" t="s">
        <v>8875</v>
      </c>
      <c r="AD325" s="30">
        <v>6.9599999999999995E-2</v>
      </c>
      <c r="AE325" s="17" t="s">
        <v>9426</v>
      </c>
      <c r="AF325" s="16"/>
      <c r="AG325" s="17"/>
      <c r="AH325" s="125"/>
      <c r="AI325" s="16"/>
      <c r="AJ325" s="16"/>
      <c r="AK325" s="16"/>
      <c r="AL325" s="16"/>
      <c r="AM325" s="16"/>
      <c r="AN325" s="16"/>
    </row>
    <row r="326" spans="1:40" s="149" customFormat="1" ht="15" hidden="1" customHeight="1">
      <c r="A326" s="59">
        <v>325</v>
      </c>
      <c r="B326" s="141"/>
      <c r="C326" s="141">
        <v>1024463959</v>
      </c>
      <c r="D326" s="140" t="s">
        <v>3377</v>
      </c>
      <c r="E326" s="142">
        <v>3124</v>
      </c>
      <c r="F326" s="142">
        <v>16</v>
      </c>
      <c r="G326" s="142" t="s">
        <v>444</v>
      </c>
      <c r="H326" s="142" t="s">
        <v>116</v>
      </c>
      <c r="I326" s="142"/>
      <c r="J326" s="142">
        <v>4500</v>
      </c>
      <c r="K326" s="142" t="s">
        <v>143</v>
      </c>
      <c r="L326" s="143" t="s">
        <v>3484</v>
      </c>
      <c r="M326" s="143" t="s">
        <v>3484</v>
      </c>
      <c r="N326" s="142" t="s">
        <v>76</v>
      </c>
      <c r="O326" s="142" t="s">
        <v>8671</v>
      </c>
      <c r="P326" s="142"/>
      <c r="Q326" s="151">
        <v>2314296</v>
      </c>
      <c r="R326" s="151">
        <v>0</v>
      </c>
      <c r="S326" s="151">
        <v>2314296</v>
      </c>
      <c r="T326" s="145"/>
      <c r="U326" s="145">
        <v>41024</v>
      </c>
      <c r="V326" s="145"/>
      <c r="W326" s="142" t="s">
        <v>8767</v>
      </c>
      <c r="X326" s="146">
        <f t="shared" ca="1" si="5"/>
        <v>12.916666666666666</v>
      </c>
      <c r="Y326" s="156">
        <v>43227</v>
      </c>
      <c r="Z326" s="156"/>
      <c r="AA326" s="142" t="s">
        <v>8855</v>
      </c>
      <c r="AB326" s="142" t="s">
        <v>8826</v>
      </c>
      <c r="AC326" s="142" t="s">
        <v>8960</v>
      </c>
      <c r="AD326" s="147">
        <v>6.9599999999999995E-2</v>
      </c>
      <c r="AE326" s="140" t="s">
        <v>9237</v>
      </c>
      <c r="AF326" s="142"/>
      <c r="AG326" s="140" t="s">
        <v>8794</v>
      </c>
      <c r="AH326" s="148" t="s">
        <v>9056</v>
      </c>
      <c r="AI326" s="142"/>
      <c r="AJ326" s="142"/>
      <c r="AK326" s="142"/>
      <c r="AL326" s="142"/>
      <c r="AM326" s="142"/>
      <c r="AN326" s="142"/>
    </row>
    <row r="327" spans="1:40" s="149" customFormat="1" ht="15" hidden="1" customHeight="1">
      <c r="A327" s="59">
        <v>326</v>
      </c>
      <c r="B327" s="141"/>
      <c r="C327" s="141">
        <v>1020783531</v>
      </c>
      <c r="D327" s="140" t="s">
        <v>3521</v>
      </c>
      <c r="E327" s="142">
        <v>3137</v>
      </c>
      <c r="F327" s="142">
        <v>11</v>
      </c>
      <c r="G327" s="142" t="s">
        <v>603</v>
      </c>
      <c r="H327" s="142" t="s">
        <v>456</v>
      </c>
      <c r="I327" s="142"/>
      <c r="J327" s="142">
        <v>3000</v>
      </c>
      <c r="K327" s="142" t="s">
        <v>170</v>
      </c>
      <c r="L327" s="143" t="s">
        <v>231</v>
      </c>
      <c r="M327" s="143" t="s">
        <v>231</v>
      </c>
      <c r="N327" s="142" t="s">
        <v>145</v>
      </c>
      <c r="O327" s="142" t="s">
        <v>8963</v>
      </c>
      <c r="P327" s="142"/>
      <c r="Q327" s="151">
        <v>1672027</v>
      </c>
      <c r="R327" s="151">
        <v>0</v>
      </c>
      <c r="S327" s="151">
        <v>1672027</v>
      </c>
      <c r="T327" s="145"/>
      <c r="U327" s="145">
        <v>43222</v>
      </c>
      <c r="V327" s="145"/>
      <c r="W327" s="142" t="s">
        <v>9187</v>
      </c>
      <c r="X327" s="146">
        <f t="shared" ca="1" si="5"/>
        <v>6.916666666666667</v>
      </c>
      <c r="Y327" s="156">
        <v>43227</v>
      </c>
      <c r="Z327" s="156"/>
      <c r="AA327" s="142" t="s">
        <v>8855</v>
      </c>
      <c r="AB327" s="142" t="s">
        <v>8773</v>
      </c>
      <c r="AC327" s="142" t="s">
        <v>9220</v>
      </c>
      <c r="AD327" s="147">
        <v>6.9599999999999995E-2</v>
      </c>
      <c r="AE327" s="140" t="s">
        <v>9416</v>
      </c>
      <c r="AF327" s="142"/>
      <c r="AG327" s="140" t="s">
        <v>8794</v>
      </c>
      <c r="AH327" s="148" t="s">
        <v>9056</v>
      </c>
      <c r="AI327" s="142"/>
      <c r="AJ327" s="142"/>
      <c r="AK327" s="142"/>
      <c r="AL327" s="142"/>
      <c r="AM327" s="142"/>
      <c r="AN327" s="142"/>
    </row>
    <row r="328" spans="1:40" ht="15" hidden="1" customHeight="1">
      <c r="A328" s="59">
        <v>327</v>
      </c>
      <c r="B328" s="59"/>
      <c r="C328" s="59">
        <v>1124830364</v>
      </c>
      <c r="D328" s="17" t="s">
        <v>9427</v>
      </c>
      <c r="E328" s="16">
        <v>4070</v>
      </c>
      <c r="F328" s="16" t="s">
        <v>3596</v>
      </c>
      <c r="G328" s="16" t="s">
        <v>3597</v>
      </c>
      <c r="H328" s="16" t="s">
        <v>3598</v>
      </c>
      <c r="I328" s="16"/>
      <c r="J328" s="16">
        <v>1000</v>
      </c>
      <c r="K328" s="16" t="s">
        <v>74</v>
      </c>
      <c r="L328" s="22" t="s">
        <v>2910</v>
      </c>
      <c r="M328" s="22" t="s">
        <v>2910</v>
      </c>
      <c r="N328" s="16" t="s">
        <v>671</v>
      </c>
      <c r="O328" s="16" t="s">
        <v>9428</v>
      </c>
      <c r="P328" s="16"/>
      <c r="Q328" s="150">
        <v>1918779</v>
      </c>
      <c r="R328" s="150">
        <v>0</v>
      </c>
      <c r="S328" s="150">
        <v>1918779</v>
      </c>
      <c r="T328" s="19"/>
      <c r="U328" s="19">
        <v>42989</v>
      </c>
      <c r="V328" s="19"/>
      <c r="W328" s="16" t="s">
        <v>71</v>
      </c>
      <c r="X328" s="28">
        <f t="shared" ca="1" si="5"/>
        <v>7.5</v>
      </c>
      <c r="Y328" s="85">
        <v>43230</v>
      </c>
      <c r="Z328" s="85"/>
      <c r="AA328" s="16" t="s">
        <v>8811</v>
      </c>
      <c r="AB328" s="16" t="s">
        <v>8773</v>
      </c>
      <c r="AC328" s="16" t="s">
        <v>9220</v>
      </c>
      <c r="AD328" s="30">
        <v>6.9599999999999995E-2</v>
      </c>
      <c r="AE328" s="17" t="s">
        <v>9286</v>
      </c>
      <c r="AF328" s="16"/>
      <c r="AG328" s="17"/>
      <c r="AH328" s="125"/>
      <c r="AI328" s="16"/>
      <c r="AJ328" s="16"/>
      <c r="AK328" s="16"/>
      <c r="AL328" s="16"/>
      <c r="AM328" s="16"/>
      <c r="AN328" s="16"/>
    </row>
    <row r="329" spans="1:40" ht="15" hidden="1" customHeight="1">
      <c r="A329" s="59">
        <v>328</v>
      </c>
      <c r="B329" s="59"/>
      <c r="C329" s="59">
        <v>79637711</v>
      </c>
      <c r="D329" s="17" t="s">
        <v>9429</v>
      </c>
      <c r="E329" s="16">
        <v>4070</v>
      </c>
      <c r="F329" s="16" t="s">
        <v>3596</v>
      </c>
      <c r="G329" s="16" t="s">
        <v>3597</v>
      </c>
      <c r="H329" s="16" t="s">
        <v>3598</v>
      </c>
      <c r="I329" s="16"/>
      <c r="J329" s="16">
        <v>1000</v>
      </c>
      <c r="K329" s="16" t="s">
        <v>74</v>
      </c>
      <c r="L329" s="22" t="s">
        <v>2910</v>
      </c>
      <c r="M329" s="22" t="s">
        <v>2910</v>
      </c>
      <c r="N329" s="16" t="s">
        <v>671</v>
      </c>
      <c r="O329" s="16" t="s">
        <v>691</v>
      </c>
      <c r="P329" s="16"/>
      <c r="Q329" s="150">
        <v>1918779</v>
      </c>
      <c r="R329" s="150">
        <v>0</v>
      </c>
      <c r="S329" s="150">
        <v>1918779</v>
      </c>
      <c r="T329" s="19"/>
      <c r="U329" s="19">
        <v>43005</v>
      </c>
      <c r="V329" s="19"/>
      <c r="W329" s="16" t="s">
        <v>71</v>
      </c>
      <c r="X329" s="28">
        <f t="shared" ca="1" si="5"/>
        <v>7.5</v>
      </c>
      <c r="Y329" s="85">
        <v>43231</v>
      </c>
      <c r="Z329" s="85"/>
      <c r="AA329" s="16" t="s">
        <v>8802</v>
      </c>
      <c r="AB329" s="16" t="s">
        <v>8803</v>
      </c>
      <c r="AC329" s="16" t="s">
        <v>9430</v>
      </c>
      <c r="AD329" s="30">
        <v>6.9599999999999995E-2</v>
      </c>
      <c r="AE329" s="17" t="s">
        <v>9431</v>
      </c>
      <c r="AF329" s="16"/>
      <c r="AG329" s="17"/>
      <c r="AH329" s="125"/>
      <c r="AI329" s="16"/>
      <c r="AJ329" s="16"/>
      <c r="AK329" s="16"/>
      <c r="AL329" s="16"/>
      <c r="AM329" s="16"/>
      <c r="AN329" s="16"/>
    </row>
    <row r="330" spans="1:40" ht="15" hidden="1" customHeight="1">
      <c r="A330" s="59">
        <v>329</v>
      </c>
      <c r="B330" s="59"/>
      <c r="C330" s="59">
        <v>9847136</v>
      </c>
      <c r="D330" s="17" t="s">
        <v>9432</v>
      </c>
      <c r="E330" s="16">
        <v>4070</v>
      </c>
      <c r="F330" s="16" t="s">
        <v>3596</v>
      </c>
      <c r="G330" s="16" t="s">
        <v>3597</v>
      </c>
      <c r="H330" s="16" t="s">
        <v>3598</v>
      </c>
      <c r="I330" s="16"/>
      <c r="J330" s="16">
        <v>1000</v>
      </c>
      <c r="K330" s="16" t="s">
        <v>74</v>
      </c>
      <c r="L330" s="22" t="s">
        <v>2910</v>
      </c>
      <c r="M330" s="22" t="s">
        <v>2910</v>
      </c>
      <c r="N330" s="16" t="s">
        <v>339</v>
      </c>
      <c r="O330" s="16" t="s">
        <v>9433</v>
      </c>
      <c r="P330" s="16"/>
      <c r="Q330" s="150">
        <v>1918779</v>
      </c>
      <c r="R330" s="150">
        <v>0</v>
      </c>
      <c r="S330" s="150">
        <v>1918779</v>
      </c>
      <c r="T330" s="19"/>
      <c r="U330" s="19">
        <v>43000</v>
      </c>
      <c r="V330" s="19"/>
      <c r="W330" s="16" t="s">
        <v>71</v>
      </c>
      <c r="X330" s="28">
        <f t="shared" ca="1" si="5"/>
        <v>7.5</v>
      </c>
      <c r="Y330" s="85">
        <v>43231</v>
      </c>
      <c r="Z330" s="85"/>
      <c r="AA330" s="16" t="s">
        <v>8855</v>
      </c>
      <c r="AB330" s="16" t="s">
        <v>8773</v>
      </c>
      <c r="AC330" s="16" t="s">
        <v>9374</v>
      </c>
      <c r="AD330" s="30">
        <v>6.9599999999999995E-2</v>
      </c>
      <c r="AE330" s="17" t="s">
        <v>9434</v>
      </c>
      <c r="AF330" s="16"/>
      <c r="AG330" s="17"/>
      <c r="AH330" s="125"/>
      <c r="AI330" s="16"/>
      <c r="AJ330" s="16"/>
      <c r="AK330" s="16"/>
      <c r="AL330" s="16"/>
      <c r="AM330" s="16"/>
      <c r="AN330" s="16"/>
    </row>
    <row r="331" spans="1:40" ht="15" hidden="1" customHeight="1">
      <c r="A331" s="59">
        <v>330</v>
      </c>
      <c r="B331" s="59"/>
      <c r="C331" s="59">
        <v>11372404</v>
      </c>
      <c r="D331" s="17" t="s">
        <v>9435</v>
      </c>
      <c r="E331" s="16" t="s">
        <v>366</v>
      </c>
      <c r="F331" s="16">
        <v>21</v>
      </c>
      <c r="G331" s="16" t="s">
        <v>367</v>
      </c>
      <c r="H331" s="16" t="s">
        <v>368</v>
      </c>
      <c r="I331" s="16" t="s">
        <v>72</v>
      </c>
      <c r="J331" s="16">
        <v>1000</v>
      </c>
      <c r="K331" s="16" t="s">
        <v>74</v>
      </c>
      <c r="L331" s="22" t="s">
        <v>2910</v>
      </c>
      <c r="M331" s="22" t="s">
        <v>2910</v>
      </c>
      <c r="N331" s="16" t="s">
        <v>76</v>
      </c>
      <c r="O331" s="16" t="s">
        <v>8671</v>
      </c>
      <c r="P331" s="16"/>
      <c r="Q331" s="150">
        <v>7979286</v>
      </c>
      <c r="R331" s="150">
        <v>0</v>
      </c>
      <c r="S331" s="150">
        <v>7979286</v>
      </c>
      <c r="T331" s="19"/>
      <c r="U331" s="19">
        <v>42983</v>
      </c>
      <c r="V331" s="19"/>
      <c r="W331" s="16" t="s">
        <v>71</v>
      </c>
      <c r="X331" s="28">
        <f t="shared" ca="1" si="5"/>
        <v>7.5</v>
      </c>
      <c r="Y331" s="85">
        <v>43234</v>
      </c>
      <c r="Z331" s="85"/>
      <c r="AA331" s="16" t="s">
        <v>8855</v>
      </c>
      <c r="AB331" s="16" t="s">
        <v>8773</v>
      </c>
      <c r="AC331" s="16" t="s">
        <v>8875</v>
      </c>
      <c r="AD331" s="30">
        <v>6.9599999999999995E-2</v>
      </c>
      <c r="AE331" s="17" t="s">
        <v>9436</v>
      </c>
      <c r="AF331" s="16"/>
      <c r="AG331" s="17"/>
      <c r="AH331" s="125"/>
      <c r="AI331" s="16"/>
      <c r="AJ331" s="16"/>
      <c r="AK331" s="16"/>
      <c r="AL331" s="16"/>
      <c r="AM331" s="16"/>
      <c r="AN331" s="16"/>
    </row>
    <row r="332" spans="1:40" ht="15" hidden="1" customHeight="1">
      <c r="A332" s="59">
        <v>331</v>
      </c>
      <c r="B332" s="59"/>
      <c r="C332" s="59">
        <v>79830473</v>
      </c>
      <c r="D332" s="17" t="s">
        <v>9437</v>
      </c>
      <c r="E332" s="16">
        <v>4070</v>
      </c>
      <c r="F332" s="16" t="s">
        <v>3596</v>
      </c>
      <c r="G332" s="16" t="s">
        <v>3597</v>
      </c>
      <c r="H332" s="16" t="s">
        <v>3598</v>
      </c>
      <c r="I332" s="16"/>
      <c r="J332" s="16">
        <v>1000</v>
      </c>
      <c r="K332" s="16" t="s">
        <v>74</v>
      </c>
      <c r="L332" s="22" t="s">
        <v>2910</v>
      </c>
      <c r="M332" s="22" t="s">
        <v>2910</v>
      </c>
      <c r="N332" s="16" t="s">
        <v>76</v>
      </c>
      <c r="O332" s="16" t="s">
        <v>8671</v>
      </c>
      <c r="P332" s="16"/>
      <c r="Q332" s="150">
        <v>1918779</v>
      </c>
      <c r="R332" s="150">
        <v>0</v>
      </c>
      <c r="S332" s="150">
        <v>1918779</v>
      </c>
      <c r="T332" s="19"/>
      <c r="U332" s="19">
        <v>43096</v>
      </c>
      <c r="V332" s="19"/>
      <c r="W332" s="16" t="s">
        <v>71</v>
      </c>
      <c r="X332" s="28">
        <f t="shared" ca="1" si="5"/>
        <v>7.25</v>
      </c>
      <c r="Y332" s="85">
        <v>43236</v>
      </c>
      <c r="Z332" s="85"/>
      <c r="AA332" s="16" t="s">
        <v>9265</v>
      </c>
      <c r="AB332" s="16" t="s">
        <v>8826</v>
      </c>
      <c r="AC332" s="16" t="s">
        <v>9374</v>
      </c>
      <c r="AD332" s="30">
        <v>6.9599999999999995E-2</v>
      </c>
      <c r="AE332" s="17" t="s">
        <v>9286</v>
      </c>
      <c r="AF332" s="16"/>
      <c r="AG332" s="17"/>
      <c r="AH332" s="125"/>
      <c r="AI332" s="16"/>
      <c r="AJ332" s="16"/>
      <c r="AK332" s="16"/>
      <c r="AL332" s="16"/>
      <c r="AM332" s="16"/>
      <c r="AN332" s="16"/>
    </row>
    <row r="333" spans="1:40" ht="15" hidden="1" customHeight="1">
      <c r="A333" s="59">
        <v>332</v>
      </c>
      <c r="B333" s="59"/>
      <c r="C333" s="59">
        <v>1115737132</v>
      </c>
      <c r="D333" s="17" t="s">
        <v>9438</v>
      </c>
      <c r="E333" s="16">
        <v>4070</v>
      </c>
      <c r="F333" s="16" t="s">
        <v>3596</v>
      </c>
      <c r="G333" s="16" t="s">
        <v>3597</v>
      </c>
      <c r="H333" s="16" t="s">
        <v>3598</v>
      </c>
      <c r="I333" s="16"/>
      <c r="J333" s="16">
        <v>1000</v>
      </c>
      <c r="K333" s="16" t="s">
        <v>74</v>
      </c>
      <c r="L333" s="22" t="s">
        <v>2910</v>
      </c>
      <c r="M333" s="22" t="s">
        <v>2910</v>
      </c>
      <c r="N333" s="16" t="s">
        <v>76</v>
      </c>
      <c r="O333" s="16" t="s">
        <v>8671</v>
      </c>
      <c r="P333" s="16"/>
      <c r="Q333" s="150">
        <v>1918779</v>
      </c>
      <c r="R333" s="150">
        <v>0</v>
      </c>
      <c r="S333" s="150">
        <v>1918779</v>
      </c>
      <c r="T333" s="19"/>
      <c r="U333" s="19">
        <v>43025</v>
      </c>
      <c r="V333" s="19"/>
      <c r="W333" s="16" t="s">
        <v>71</v>
      </c>
      <c r="X333" s="28">
        <f t="shared" ca="1" si="5"/>
        <v>7.416666666666667</v>
      </c>
      <c r="Y333" s="85">
        <v>43236</v>
      </c>
      <c r="Z333" s="85"/>
      <c r="AA333" s="16" t="s">
        <v>9265</v>
      </c>
      <c r="AB333" s="16" t="s">
        <v>8773</v>
      </c>
      <c r="AC333" s="16" t="s">
        <v>9374</v>
      </c>
      <c r="AD333" s="30">
        <v>6.9599999999999995E-2</v>
      </c>
      <c r="AE333" s="17" t="s">
        <v>9439</v>
      </c>
      <c r="AF333" s="16"/>
      <c r="AG333" s="17"/>
      <c r="AH333" s="125"/>
      <c r="AI333" s="16"/>
      <c r="AJ333" s="16"/>
      <c r="AK333" s="16"/>
      <c r="AL333" s="16"/>
      <c r="AM333" s="16"/>
      <c r="AN333" s="16"/>
    </row>
    <row r="334" spans="1:40" ht="15" hidden="1" customHeight="1">
      <c r="A334" s="59">
        <v>333</v>
      </c>
      <c r="B334" s="59"/>
      <c r="C334" s="59">
        <v>13854351</v>
      </c>
      <c r="D334" s="17" t="s">
        <v>9440</v>
      </c>
      <c r="E334" s="16">
        <v>4070</v>
      </c>
      <c r="F334" s="16" t="s">
        <v>3596</v>
      </c>
      <c r="G334" s="16" t="s">
        <v>3597</v>
      </c>
      <c r="H334" s="16" t="s">
        <v>3598</v>
      </c>
      <c r="I334" s="16"/>
      <c r="J334" s="16">
        <v>1000</v>
      </c>
      <c r="K334" s="16" t="s">
        <v>74</v>
      </c>
      <c r="L334" s="22" t="s">
        <v>2910</v>
      </c>
      <c r="M334" s="22" t="s">
        <v>2910</v>
      </c>
      <c r="N334" s="16" t="s">
        <v>76</v>
      </c>
      <c r="O334" s="16" t="s">
        <v>8671</v>
      </c>
      <c r="P334" s="16"/>
      <c r="Q334" s="150">
        <v>1918779</v>
      </c>
      <c r="R334" s="150">
        <v>0</v>
      </c>
      <c r="S334" s="150">
        <v>1918779</v>
      </c>
      <c r="T334" s="19"/>
      <c r="U334" s="19">
        <v>42843</v>
      </c>
      <c r="V334" s="19"/>
      <c r="W334" s="16" t="s">
        <v>71</v>
      </c>
      <c r="X334" s="28">
        <f t="shared" ca="1" si="5"/>
        <v>7.916666666666667</v>
      </c>
      <c r="Y334" s="85">
        <v>43236</v>
      </c>
      <c r="Z334" s="85"/>
      <c r="AA334" s="16" t="s">
        <v>8855</v>
      </c>
      <c r="AB334" s="16" t="s">
        <v>8773</v>
      </c>
      <c r="AC334" s="16" t="s">
        <v>9441</v>
      </c>
      <c r="AD334" s="30">
        <v>6.9599999999999995E-2</v>
      </c>
      <c r="AE334" s="17" t="s">
        <v>9442</v>
      </c>
      <c r="AF334" s="16"/>
      <c r="AG334" s="17"/>
      <c r="AH334" s="125"/>
      <c r="AI334" s="16"/>
      <c r="AJ334" s="16"/>
      <c r="AK334" s="16"/>
      <c r="AL334" s="16"/>
      <c r="AM334" s="16"/>
      <c r="AN334" s="16"/>
    </row>
    <row r="335" spans="1:40" ht="15" hidden="1" customHeight="1">
      <c r="A335" s="59">
        <v>334</v>
      </c>
      <c r="B335" s="59"/>
      <c r="C335" s="59">
        <v>8063626</v>
      </c>
      <c r="D335" s="17" t="s">
        <v>9443</v>
      </c>
      <c r="E335" s="16">
        <v>4070</v>
      </c>
      <c r="F335" s="16" t="s">
        <v>3596</v>
      </c>
      <c r="G335" s="16" t="s">
        <v>3597</v>
      </c>
      <c r="H335" s="16" t="s">
        <v>3598</v>
      </c>
      <c r="I335" s="16"/>
      <c r="J335" s="16">
        <v>1000</v>
      </c>
      <c r="K335" s="16" t="s">
        <v>74</v>
      </c>
      <c r="L335" s="22" t="s">
        <v>2910</v>
      </c>
      <c r="M335" s="22" t="s">
        <v>2910</v>
      </c>
      <c r="N335" s="16" t="s">
        <v>339</v>
      </c>
      <c r="O335" s="16" t="s">
        <v>9373</v>
      </c>
      <c r="P335" s="16"/>
      <c r="Q335" s="150">
        <v>1918779</v>
      </c>
      <c r="R335" s="150">
        <v>0</v>
      </c>
      <c r="S335" s="150">
        <v>1918779</v>
      </c>
      <c r="T335" s="19"/>
      <c r="U335" s="19">
        <v>42989</v>
      </c>
      <c r="V335" s="19"/>
      <c r="W335" s="16" t="s">
        <v>71</v>
      </c>
      <c r="X335" s="28">
        <f t="shared" ca="1" si="5"/>
        <v>7.5</v>
      </c>
      <c r="Y335" s="85">
        <v>43237</v>
      </c>
      <c r="Z335" s="85"/>
      <c r="AA335" s="16" t="s">
        <v>9245</v>
      </c>
      <c r="AB335" s="16" t="s">
        <v>8826</v>
      </c>
      <c r="AC335" s="16" t="s">
        <v>9374</v>
      </c>
      <c r="AD335" s="30">
        <v>6.9599999999999995E-2</v>
      </c>
      <c r="AE335" s="17" t="s">
        <v>9286</v>
      </c>
      <c r="AF335" s="16"/>
      <c r="AG335" s="17"/>
      <c r="AH335" s="125"/>
      <c r="AI335" s="16"/>
      <c r="AJ335" s="16"/>
      <c r="AK335" s="16"/>
      <c r="AL335" s="16"/>
      <c r="AM335" s="16"/>
      <c r="AN335" s="16"/>
    </row>
    <row r="336" spans="1:40" ht="15" hidden="1" customHeight="1">
      <c r="A336" s="59">
        <v>335</v>
      </c>
      <c r="B336" s="59"/>
      <c r="C336" s="59">
        <v>80002873</v>
      </c>
      <c r="D336" s="17" t="s">
        <v>9444</v>
      </c>
      <c r="E336" s="16">
        <v>4070</v>
      </c>
      <c r="F336" s="16" t="s">
        <v>3596</v>
      </c>
      <c r="G336" s="16" t="s">
        <v>3597</v>
      </c>
      <c r="H336" s="16" t="s">
        <v>3598</v>
      </c>
      <c r="I336" s="16"/>
      <c r="J336" s="16">
        <v>1000</v>
      </c>
      <c r="K336" s="16" t="s">
        <v>74</v>
      </c>
      <c r="L336" s="22" t="s">
        <v>2910</v>
      </c>
      <c r="M336" s="22" t="s">
        <v>2910</v>
      </c>
      <c r="N336" s="16" t="s">
        <v>76</v>
      </c>
      <c r="O336" s="16" t="s">
        <v>8671</v>
      </c>
      <c r="P336" s="16"/>
      <c r="Q336" s="150">
        <v>1918779</v>
      </c>
      <c r="R336" s="150">
        <v>0</v>
      </c>
      <c r="S336" s="150">
        <v>1918779</v>
      </c>
      <c r="T336" s="19"/>
      <c r="U336" s="19">
        <v>42866</v>
      </c>
      <c r="V336" s="19"/>
      <c r="W336" s="16" t="s">
        <v>71</v>
      </c>
      <c r="X336" s="28">
        <f t="shared" ca="1" si="5"/>
        <v>7.833333333333333</v>
      </c>
      <c r="Y336" s="85">
        <v>43237</v>
      </c>
      <c r="Z336" s="85"/>
      <c r="AA336" s="16" t="s">
        <v>8802</v>
      </c>
      <c r="AB336" s="16" t="s">
        <v>8792</v>
      </c>
      <c r="AC336" s="16" t="s">
        <v>9374</v>
      </c>
      <c r="AD336" s="30">
        <v>6.9599999999999995E-2</v>
      </c>
      <c r="AE336" s="17" t="s">
        <v>9445</v>
      </c>
      <c r="AF336" s="16"/>
      <c r="AG336" s="17"/>
      <c r="AH336" s="125"/>
      <c r="AI336" s="16"/>
      <c r="AJ336" s="16"/>
      <c r="AK336" s="16"/>
      <c r="AL336" s="16"/>
      <c r="AM336" s="16"/>
      <c r="AN336" s="16"/>
    </row>
    <row r="337" spans="1:40" ht="15" hidden="1" customHeight="1">
      <c r="A337" s="59">
        <v>336</v>
      </c>
      <c r="B337" s="59"/>
      <c r="C337" s="59">
        <v>1143427905</v>
      </c>
      <c r="D337" s="17" t="s">
        <v>9446</v>
      </c>
      <c r="E337" s="16">
        <v>4070</v>
      </c>
      <c r="F337" s="16" t="s">
        <v>3596</v>
      </c>
      <c r="G337" s="16" t="s">
        <v>3597</v>
      </c>
      <c r="H337" s="16" t="s">
        <v>3598</v>
      </c>
      <c r="I337" s="16"/>
      <c r="J337" s="16">
        <v>1000</v>
      </c>
      <c r="K337" s="16" t="s">
        <v>74</v>
      </c>
      <c r="L337" s="22" t="s">
        <v>2910</v>
      </c>
      <c r="M337" s="22" t="s">
        <v>2910</v>
      </c>
      <c r="N337" s="16" t="s">
        <v>76</v>
      </c>
      <c r="O337" s="16" t="s">
        <v>8671</v>
      </c>
      <c r="P337" s="16"/>
      <c r="Q337" s="150">
        <v>1918779</v>
      </c>
      <c r="R337" s="150">
        <v>0</v>
      </c>
      <c r="S337" s="150">
        <v>1918779</v>
      </c>
      <c r="T337" s="19"/>
      <c r="U337" s="19">
        <v>42846</v>
      </c>
      <c r="V337" s="19"/>
      <c r="W337" s="16" t="s">
        <v>71</v>
      </c>
      <c r="X337" s="28">
        <f t="shared" ca="1" si="5"/>
        <v>7.916666666666667</v>
      </c>
      <c r="Y337" s="85">
        <v>43237</v>
      </c>
      <c r="Z337" s="85"/>
      <c r="AA337" s="16" t="s">
        <v>8855</v>
      </c>
      <c r="AB337" s="16" t="s">
        <v>8773</v>
      </c>
      <c r="AC337" s="16" t="s">
        <v>8875</v>
      </c>
      <c r="AD337" s="30">
        <v>6.9599999999999995E-2</v>
      </c>
      <c r="AE337" s="17" t="s">
        <v>9447</v>
      </c>
      <c r="AF337" s="16"/>
      <c r="AG337" s="17"/>
      <c r="AH337" s="125"/>
      <c r="AI337" s="16"/>
      <c r="AJ337" s="16"/>
      <c r="AK337" s="16"/>
      <c r="AL337" s="16"/>
      <c r="AM337" s="16"/>
      <c r="AN337" s="16"/>
    </row>
    <row r="338" spans="1:40" ht="15" hidden="1" customHeight="1">
      <c r="A338" s="59">
        <v>337</v>
      </c>
      <c r="B338" s="59"/>
      <c r="C338" s="59">
        <v>1236438274</v>
      </c>
      <c r="D338" s="17" t="s">
        <v>9448</v>
      </c>
      <c r="E338" s="16">
        <v>4070</v>
      </c>
      <c r="F338" s="16" t="s">
        <v>3596</v>
      </c>
      <c r="G338" s="16" t="s">
        <v>3597</v>
      </c>
      <c r="H338" s="16" t="s">
        <v>3598</v>
      </c>
      <c r="I338" s="16"/>
      <c r="J338" s="16">
        <v>1000</v>
      </c>
      <c r="K338" s="16" t="s">
        <v>74</v>
      </c>
      <c r="L338" s="22" t="s">
        <v>2910</v>
      </c>
      <c r="M338" s="22" t="s">
        <v>2910</v>
      </c>
      <c r="N338" s="16" t="s">
        <v>339</v>
      </c>
      <c r="O338" s="16" t="s">
        <v>8880</v>
      </c>
      <c r="P338" s="16"/>
      <c r="Q338" s="150">
        <v>1918779</v>
      </c>
      <c r="R338" s="150">
        <v>0</v>
      </c>
      <c r="S338" s="150">
        <v>1918779</v>
      </c>
      <c r="T338" s="19"/>
      <c r="U338" s="19">
        <v>43087</v>
      </c>
      <c r="V338" s="19"/>
      <c r="W338" s="16" t="s">
        <v>71</v>
      </c>
      <c r="X338" s="28">
        <f t="shared" ca="1" si="5"/>
        <v>7.25</v>
      </c>
      <c r="Y338" s="85">
        <v>43237</v>
      </c>
      <c r="Z338" s="85"/>
      <c r="AA338" s="16" t="s">
        <v>9265</v>
      </c>
      <c r="AB338" s="16" t="s">
        <v>8773</v>
      </c>
      <c r="AC338" s="16" t="s">
        <v>9374</v>
      </c>
      <c r="AD338" s="30">
        <v>6.9599999999999995E-2</v>
      </c>
      <c r="AE338" s="17" t="s">
        <v>9286</v>
      </c>
      <c r="AF338" s="16"/>
      <c r="AG338" s="17"/>
      <c r="AH338" s="125"/>
      <c r="AI338" s="16"/>
      <c r="AJ338" s="16"/>
      <c r="AK338" s="16"/>
      <c r="AL338" s="16"/>
      <c r="AM338" s="16"/>
      <c r="AN338" s="16"/>
    </row>
    <row r="339" spans="1:40" ht="15" hidden="1" customHeight="1">
      <c r="A339" s="59">
        <v>338</v>
      </c>
      <c r="B339" s="59"/>
      <c r="C339" s="59">
        <v>1059361423</v>
      </c>
      <c r="D339" s="17" t="s">
        <v>9449</v>
      </c>
      <c r="E339" s="16">
        <v>4070</v>
      </c>
      <c r="F339" s="16" t="s">
        <v>3596</v>
      </c>
      <c r="G339" s="16" t="s">
        <v>3597</v>
      </c>
      <c r="H339" s="16" t="s">
        <v>3598</v>
      </c>
      <c r="I339" s="16"/>
      <c r="J339" s="16">
        <v>1000</v>
      </c>
      <c r="K339" s="16" t="s">
        <v>74</v>
      </c>
      <c r="L339" s="22" t="s">
        <v>2910</v>
      </c>
      <c r="M339" s="22" t="s">
        <v>2910</v>
      </c>
      <c r="N339" s="16" t="s">
        <v>76</v>
      </c>
      <c r="O339" s="16" t="s">
        <v>9450</v>
      </c>
      <c r="P339" s="16"/>
      <c r="Q339" s="150">
        <v>1918779</v>
      </c>
      <c r="R339" s="150">
        <v>0</v>
      </c>
      <c r="S339" s="150">
        <v>1918779</v>
      </c>
      <c r="T339" s="19"/>
      <c r="U339" s="19">
        <v>43068</v>
      </c>
      <c r="V339" s="19"/>
      <c r="W339" s="16" t="s">
        <v>71</v>
      </c>
      <c r="X339" s="28">
        <f t="shared" ca="1" si="5"/>
        <v>7.333333333333333</v>
      </c>
      <c r="Y339" s="85">
        <v>43237</v>
      </c>
      <c r="Z339" s="85"/>
      <c r="AA339" s="16" t="s">
        <v>9265</v>
      </c>
      <c r="AB339" s="16" t="s">
        <v>8773</v>
      </c>
      <c r="AC339" s="16" t="s">
        <v>9288</v>
      </c>
      <c r="AD339" s="30">
        <v>6.9599999999999995E-2</v>
      </c>
      <c r="AE339" s="17" t="s">
        <v>9451</v>
      </c>
      <c r="AF339" s="16"/>
      <c r="AG339" s="17"/>
      <c r="AH339" s="125"/>
      <c r="AI339" s="16"/>
      <c r="AJ339" s="16"/>
      <c r="AK339" s="16"/>
      <c r="AL339" s="16"/>
      <c r="AM339" s="16"/>
      <c r="AN339" s="16"/>
    </row>
    <row r="340" spans="1:40" ht="15" hidden="1" customHeight="1">
      <c r="A340" s="59">
        <v>339</v>
      </c>
      <c r="B340" s="59"/>
      <c r="C340" s="59">
        <v>16186164</v>
      </c>
      <c r="D340" s="17" t="s">
        <v>9452</v>
      </c>
      <c r="E340" s="16">
        <v>4070</v>
      </c>
      <c r="F340" s="16" t="s">
        <v>3596</v>
      </c>
      <c r="G340" s="16" t="s">
        <v>3597</v>
      </c>
      <c r="H340" s="16" t="s">
        <v>3598</v>
      </c>
      <c r="I340" s="16"/>
      <c r="J340" s="16">
        <v>1000</v>
      </c>
      <c r="K340" s="16" t="s">
        <v>74</v>
      </c>
      <c r="L340" s="22" t="s">
        <v>2910</v>
      </c>
      <c r="M340" s="22" t="s">
        <v>2910</v>
      </c>
      <c r="N340" s="16" t="s">
        <v>9291</v>
      </c>
      <c r="O340" s="16" t="s">
        <v>1950</v>
      </c>
      <c r="P340" s="16"/>
      <c r="Q340" s="150">
        <v>1918779</v>
      </c>
      <c r="R340" s="150">
        <v>0</v>
      </c>
      <c r="S340" s="150">
        <v>1918779</v>
      </c>
      <c r="T340" s="19"/>
      <c r="U340" s="19">
        <v>43021</v>
      </c>
      <c r="V340" s="19"/>
      <c r="W340" s="16" t="s">
        <v>71</v>
      </c>
      <c r="X340" s="28">
        <f t="shared" ca="1" si="5"/>
        <v>7.416666666666667</v>
      </c>
      <c r="Y340" s="85">
        <v>43237</v>
      </c>
      <c r="Z340" s="85"/>
      <c r="AA340" s="16" t="s">
        <v>8772</v>
      </c>
      <c r="AB340" s="16" t="s">
        <v>8803</v>
      </c>
      <c r="AC340" s="16" t="s">
        <v>9374</v>
      </c>
      <c r="AD340" s="30">
        <v>6.9599999999999995E-2</v>
      </c>
      <c r="AE340" s="17" t="s">
        <v>9453</v>
      </c>
      <c r="AF340" s="16"/>
      <c r="AG340" s="17"/>
      <c r="AH340" s="125"/>
      <c r="AI340" s="16"/>
      <c r="AJ340" s="16"/>
      <c r="AK340" s="16"/>
      <c r="AL340" s="16"/>
      <c r="AM340" s="16"/>
      <c r="AN340" s="16"/>
    </row>
    <row r="341" spans="1:40" ht="15" hidden="1" customHeight="1">
      <c r="A341" s="59">
        <v>340</v>
      </c>
      <c r="B341" s="59"/>
      <c r="C341" s="59">
        <v>1006998549</v>
      </c>
      <c r="D341" s="17" t="s">
        <v>9454</v>
      </c>
      <c r="E341" s="16">
        <v>4070</v>
      </c>
      <c r="F341" s="16" t="s">
        <v>3596</v>
      </c>
      <c r="G341" s="16" t="s">
        <v>3597</v>
      </c>
      <c r="H341" s="16" t="s">
        <v>3598</v>
      </c>
      <c r="I341" s="16"/>
      <c r="J341" s="16">
        <v>1000</v>
      </c>
      <c r="K341" s="16" t="s">
        <v>74</v>
      </c>
      <c r="L341" s="22" t="s">
        <v>2910</v>
      </c>
      <c r="M341" s="22" t="s">
        <v>2910</v>
      </c>
      <c r="N341" s="16" t="s">
        <v>421</v>
      </c>
      <c r="O341" s="16" t="s">
        <v>9455</v>
      </c>
      <c r="P341" s="16"/>
      <c r="Q341" s="150">
        <v>1918779</v>
      </c>
      <c r="R341" s="150">
        <v>0</v>
      </c>
      <c r="S341" s="150">
        <v>1918779</v>
      </c>
      <c r="T341" s="19"/>
      <c r="U341" s="19">
        <v>42989</v>
      </c>
      <c r="V341" s="19"/>
      <c r="W341" s="16" t="s">
        <v>71</v>
      </c>
      <c r="X341" s="28">
        <f t="shared" ca="1" si="5"/>
        <v>7.5</v>
      </c>
      <c r="Y341" s="85">
        <v>43238</v>
      </c>
      <c r="Z341" s="85"/>
      <c r="AA341" s="16" t="s">
        <v>8855</v>
      </c>
      <c r="AB341" s="16" t="s">
        <v>8773</v>
      </c>
      <c r="AC341" s="16" t="s">
        <v>9087</v>
      </c>
      <c r="AD341" s="30">
        <v>6.9599999999999995E-2</v>
      </c>
      <c r="AE341" s="17" t="s">
        <v>9456</v>
      </c>
      <c r="AF341" s="16"/>
      <c r="AG341" s="17"/>
      <c r="AH341" s="125"/>
      <c r="AI341" s="16"/>
      <c r="AJ341" s="16"/>
      <c r="AK341" s="16"/>
      <c r="AL341" s="16"/>
      <c r="AM341" s="16"/>
      <c r="AN341" s="16"/>
    </row>
    <row r="342" spans="1:40" ht="15" hidden="1" customHeight="1">
      <c r="A342" s="59">
        <v>341</v>
      </c>
      <c r="B342" s="59"/>
      <c r="C342" s="59">
        <v>1037776005</v>
      </c>
      <c r="D342" s="17" t="s">
        <v>9457</v>
      </c>
      <c r="E342" s="16">
        <v>4070</v>
      </c>
      <c r="F342" s="16" t="s">
        <v>3596</v>
      </c>
      <c r="G342" s="16" t="s">
        <v>3597</v>
      </c>
      <c r="H342" s="16" t="s">
        <v>3598</v>
      </c>
      <c r="I342" s="16"/>
      <c r="J342" s="16">
        <v>1000</v>
      </c>
      <c r="K342" s="16" t="s">
        <v>74</v>
      </c>
      <c r="L342" s="22" t="s">
        <v>2910</v>
      </c>
      <c r="M342" s="22" t="s">
        <v>2910</v>
      </c>
      <c r="N342" s="16" t="s">
        <v>76</v>
      </c>
      <c r="O342" s="16" t="s">
        <v>8671</v>
      </c>
      <c r="P342" s="16"/>
      <c r="Q342" s="150">
        <v>1918779</v>
      </c>
      <c r="R342" s="150">
        <v>0</v>
      </c>
      <c r="S342" s="150">
        <v>1918779</v>
      </c>
      <c r="T342" s="19"/>
      <c r="U342" s="19">
        <v>43059</v>
      </c>
      <c r="V342" s="19"/>
      <c r="W342" s="16" t="s">
        <v>71</v>
      </c>
      <c r="X342" s="28">
        <f t="shared" ca="1" si="5"/>
        <v>7.333333333333333</v>
      </c>
      <c r="Y342" s="85">
        <v>43247</v>
      </c>
      <c r="Z342" s="85"/>
      <c r="AA342" s="16" t="s">
        <v>8772</v>
      </c>
      <c r="AB342" s="16" t="s">
        <v>8826</v>
      </c>
      <c r="AC342" s="16" t="s">
        <v>8875</v>
      </c>
      <c r="AD342" s="30">
        <v>6.9599999999999995E-2</v>
      </c>
      <c r="AE342" s="17" t="s">
        <v>9458</v>
      </c>
      <c r="AF342" s="16"/>
      <c r="AG342" s="17"/>
      <c r="AH342" s="125"/>
      <c r="AI342" s="16"/>
      <c r="AJ342" s="16"/>
      <c r="AK342" s="16"/>
      <c r="AL342" s="16"/>
      <c r="AM342" s="16"/>
      <c r="AN342" s="16"/>
    </row>
    <row r="343" spans="1:40" ht="15" hidden="1" customHeight="1">
      <c r="A343" s="59">
        <v>342</v>
      </c>
      <c r="B343" s="59"/>
      <c r="C343" s="59">
        <v>1048555256</v>
      </c>
      <c r="D343" s="17" t="s">
        <v>9459</v>
      </c>
      <c r="E343" s="16">
        <v>4070</v>
      </c>
      <c r="F343" s="16" t="s">
        <v>3596</v>
      </c>
      <c r="G343" s="16" t="s">
        <v>3597</v>
      </c>
      <c r="H343" s="16" t="s">
        <v>3598</v>
      </c>
      <c r="I343" s="16"/>
      <c r="J343" s="16">
        <v>1000</v>
      </c>
      <c r="K343" s="16" t="s">
        <v>74</v>
      </c>
      <c r="L343" s="22" t="s">
        <v>2910</v>
      </c>
      <c r="M343" s="22" t="s">
        <v>2910</v>
      </c>
      <c r="N343" s="16" t="s">
        <v>76</v>
      </c>
      <c r="O343" s="16" t="s">
        <v>8671</v>
      </c>
      <c r="P343" s="16"/>
      <c r="Q343" s="150">
        <v>1918779</v>
      </c>
      <c r="R343" s="150">
        <v>0</v>
      </c>
      <c r="S343" s="150">
        <v>1918779</v>
      </c>
      <c r="T343" s="19"/>
      <c r="U343" s="19">
        <v>43066</v>
      </c>
      <c r="V343" s="19"/>
      <c r="W343" s="16" t="s">
        <v>71</v>
      </c>
      <c r="X343" s="28">
        <f t="shared" ca="1" si="5"/>
        <v>7.333333333333333</v>
      </c>
      <c r="Y343" s="85">
        <v>43247</v>
      </c>
      <c r="Z343" s="85"/>
      <c r="AA343" s="16" t="s">
        <v>8791</v>
      </c>
      <c r="AB343" s="16" t="s">
        <v>8773</v>
      </c>
      <c r="AC343" s="16" t="s">
        <v>9374</v>
      </c>
      <c r="AD343" s="30">
        <v>6.9599999999999995E-2</v>
      </c>
      <c r="AE343" s="17" t="s">
        <v>9460</v>
      </c>
      <c r="AF343" s="16"/>
      <c r="AG343" s="17"/>
      <c r="AH343" s="125"/>
      <c r="AI343" s="16"/>
      <c r="AJ343" s="16"/>
      <c r="AK343" s="16"/>
      <c r="AL343" s="16"/>
      <c r="AM343" s="16"/>
      <c r="AN343" s="16"/>
    </row>
    <row r="344" spans="1:40" ht="15" hidden="1" customHeight="1">
      <c r="A344" s="59">
        <v>343</v>
      </c>
      <c r="B344" s="59"/>
      <c r="C344" s="59">
        <v>1075212150</v>
      </c>
      <c r="D344" s="17" t="s">
        <v>9461</v>
      </c>
      <c r="E344" s="16">
        <v>2044</v>
      </c>
      <c r="F344" s="16" t="s">
        <v>8348</v>
      </c>
      <c r="G344" s="16" t="s">
        <v>8349</v>
      </c>
      <c r="H344" s="16" t="s">
        <v>140</v>
      </c>
      <c r="I344" s="16"/>
      <c r="J344" s="16">
        <v>1000</v>
      </c>
      <c r="K344" s="16" t="s">
        <v>74</v>
      </c>
      <c r="L344" s="22" t="s">
        <v>2910</v>
      </c>
      <c r="M344" s="22" t="s">
        <v>2910</v>
      </c>
      <c r="N344" s="16" t="s">
        <v>76</v>
      </c>
      <c r="O344" s="16" t="s">
        <v>8671</v>
      </c>
      <c r="P344" s="16"/>
      <c r="Q344" s="150">
        <v>1773036</v>
      </c>
      <c r="R344" s="150">
        <v>0</v>
      </c>
      <c r="S344" s="150">
        <v>1773036</v>
      </c>
      <c r="T344" s="19"/>
      <c r="U344" s="19">
        <v>43063</v>
      </c>
      <c r="V344" s="19"/>
      <c r="W344" s="16" t="s">
        <v>71</v>
      </c>
      <c r="X344" s="28">
        <f t="shared" ca="1" si="5"/>
        <v>7.333333333333333</v>
      </c>
      <c r="Y344" s="85">
        <v>43250</v>
      </c>
      <c r="Z344" s="85"/>
      <c r="AA344" s="16" t="s">
        <v>8815</v>
      </c>
      <c r="AB344" s="16" t="s">
        <v>8803</v>
      </c>
      <c r="AC344" s="16" t="s">
        <v>9374</v>
      </c>
      <c r="AD344" s="30">
        <v>6.9599999999999995E-2</v>
      </c>
      <c r="AE344" s="17" t="s">
        <v>9462</v>
      </c>
      <c r="AF344" s="16"/>
      <c r="AG344" s="17"/>
      <c r="AH344" s="125"/>
      <c r="AI344" s="16"/>
      <c r="AJ344" s="16"/>
      <c r="AK344" s="16"/>
      <c r="AL344" s="16"/>
      <c r="AM344" s="16"/>
      <c r="AN344" s="16"/>
    </row>
    <row r="345" spans="1:40" ht="15" hidden="1" customHeight="1">
      <c r="A345" s="59">
        <v>344</v>
      </c>
      <c r="B345" s="59"/>
      <c r="C345" s="59">
        <v>80878963</v>
      </c>
      <c r="D345" s="17" t="s">
        <v>9463</v>
      </c>
      <c r="E345" s="16">
        <v>4044</v>
      </c>
      <c r="F345" s="16">
        <v>11</v>
      </c>
      <c r="G345" s="16" t="s">
        <v>916</v>
      </c>
      <c r="H345" s="16" t="s">
        <v>917</v>
      </c>
      <c r="I345" s="16"/>
      <c r="J345" s="16">
        <v>1000</v>
      </c>
      <c r="K345" s="16" t="s">
        <v>74</v>
      </c>
      <c r="L345" s="22" t="s">
        <v>2910</v>
      </c>
      <c r="M345" s="22" t="s">
        <v>2910</v>
      </c>
      <c r="N345" s="16" t="s">
        <v>76</v>
      </c>
      <c r="O345" s="16" t="s">
        <v>8671</v>
      </c>
      <c r="P345" s="16"/>
      <c r="Q345" s="150">
        <v>1242451</v>
      </c>
      <c r="R345" s="150">
        <v>0</v>
      </c>
      <c r="S345" s="150">
        <v>1242451</v>
      </c>
      <c r="T345" s="19"/>
      <c r="U345" s="19">
        <v>43020</v>
      </c>
      <c r="V345" s="19"/>
      <c r="W345" s="16" t="s">
        <v>71</v>
      </c>
      <c r="X345" s="28">
        <f t="shared" ca="1" si="5"/>
        <v>7.416666666666667</v>
      </c>
      <c r="Y345" s="85">
        <v>43250</v>
      </c>
      <c r="Z345" s="85"/>
      <c r="AA345" s="16" t="s">
        <v>8855</v>
      </c>
      <c r="AB345" s="16" t="s">
        <v>8773</v>
      </c>
      <c r="AC345" s="16" t="s">
        <v>9464</v>
      </c>
      <c r="AD345" s="30">
        <v>6.9599999999999995E-2</v>
      </c>
      <c r="AE345" s="17" t="s">
        <v>9465</v>
      </c>
      <c r="AF345" s="16"/>
      <c r="AG345" s="17"/>
      <c r="AH345" s="125"/>
      <c r="AI345" s="16"/>
      <c r="AJ345" s="16"/>
      <c r="AK345" s="16"/>
      <c r="AL345" s="16"/>
      <c r="AM345" s="16"/>
      <c r="AN345" s="16"/>
    </row>
    <row r="346" spans="1:40" ht="15" hidden="1" customHeight="1">
      <c r="A346" s="59">
        <v>345</v>
      </c>
      <c r="B346" s="59"/>
      <c r="C346" s="59">
        <v>1148707217</v>
      </c>
      <c r="D346" s="17" t="s">
        <v>9466</v>
      </c>
      <c r="E346" s="16">
        <v>4070</v>
      </c>
      <c r="F346" s="16" t="s">
        <v>3596</v>
      </c>
      <c r="G346" s="16" t="s">
        <v>3597</v>
      </c>
      <c r="H346" s="16" t="s">
        <v>3598</v>
      </c>
      <c r="I346" s="16"/>
      <c r="J346" s="16">
        <v>1000</v>
      </c>
      <c r="K346" s="16" t="s">
        <v>74</v>
      </c>
      <c r="L346" s="22" t="s">
        <v>2910</v>
      </c>
      <c r="M346" s="22" t="s">
        <v>2910</v>
      </c>
      <c r="N346" s="16" t="s">
        <v>433</v>
      </c>
      <c r="O346" s="16" t="s">
        <v>9467</v>
      </c>
      <c r="P346" s="16"/>
      <c r="Q346" s="150">
        <v>1918779</v>
      </c>
      <c r="R346" s="150">
        <v>0</v>
      </c>
      <c r="S346" s="150">
        <v>1918779</v>
      </c>
      <c r="T346" s="19"/>
      <c r="U346" s="19">
        <v>42989</v>
      </c>
      <c r="V346" s="19"/>
      <c r="W346" s="16" t="s">
        <v>71</v>
      </c>
      <c r="X346" s="28">
        <f t="shared" ca="1" si="5"/>
        <v>7.5</v>
      </c>
      <c r="Y346" s="85">
        <v>43251</v>
      </c>
      <c r="Z346" s="85"/>
      <c r="AA346" s="16" t="s">
        <v>8815</v>
      </c>
      <c r="AB346" s="16" t="s">
        <v>9468</v>
      </c>
      <c r="AC346" s="16" t="s">
        <v>9469</v>
      </c>
      <c r="AD346" s="30">
        <v>6.9599999999999995E-2</v>
      </c>
      <c r="AE346" s="17" t="s">
        <v>9470</v>
      </c>
      <c r="AF346" s="16"/>
      <c r="AG346" s="17"/>
      <c r="AH346" s="125"/>
      <c r="AI346" s="16"/>
      <c r="AJ346" s="16"/>
      <c r="AK346" s="16"/>
      <c r="AL346" s="16"/>
      <c r="AM346" s="16"/>
      <c r="AN346" s="16"/>
    </row>
    <row r="347" spans="1:40" ht="15" hidden="1" customHeight="1">
      <c r="A347" s="59">
        <v>346</v>
      </c>
      <c r="B347" s="59"/>
      <c r="C347" s="59">
        <v>17267274</v>
      </c>
      <c r="D347" s="17" t="s">
        <v>9471</v>
      </c>
      <c r="E347" s="16">
        <v>4070</v>
      </c>
      <c r="F347" s="16" t="s">
        <v>3596</v>
      </c>
      <c r="G347" s="16" t="s">
        <v>3597</v>
      </c>
      <c r="H347" s="16" t="s">
        <v>3598</v>
      </c>
      <c r="I347" s="16"/>
      <c r="J347" s="16">
        <v>1000</v>
      </c>
      <c r="K347" s="16" t="s">
        <v>74</v>
      </c>
      <c r="L347" s="22" t="s">
        <v>2910</v>
      </c>
      <c r="M347" s="22" t="s">
        <v>2910</v>
      </c>
      <c r="N347" s="16" t="s">
        <v>671</v>
      </c>
      <c r="O347" s="16" t="s">
        <v>9472</v>
      </c>
      <c r="P347" s="16"/>
      <c r="Q347" s="150">
        <v>1918779</v>
      </c>
      <c r="R347" s="150">
        <v>0</v>
      </c>
      <c r="S347" s="150">
        <v>1918779</v>
      </c>
      <c r="T347" s="19"/>
      <c r="U347" s="19">
        <v>43179</v>
      </c>
      <c r="V347" s="19"/>
      <c r="W347" s="16" t="s">
        <v>71</v>
      </c>
      <c r="X347" s="28">
        <f t="shared" ca="1" si="5"/>
        <v>7</v>
      </c>
      <c r="Y347" s="85">
        <v>43257</v>
      </c>
      <c r="Z347" s="85"/>
      <c r="AA347" s="16" t="s">
        <v>8802</v>
      </c>
      <c r="AB347" s="16" t="s">
        <v>8803</v>
      </c>
      <c r="AC347" s="16" t="s">
        <v>8875</v>
      </c>
      <c r="AD347" s="30">
        <v>6.9599999999999995E-2</v>
      </c>
      <c r="AE347" s="17" t="s">
        <v>9473</v>
      </c>
      <c r="AF347" s="16"/>
      <c r="AG347" s="17"/>
      <c r="AH347" s="125"/>
      <c r="AI347" s="16"/>
      <c r="AJ347" s="16"/>
      <c r="AK347" s="16"/>
      <c r="AL347" s="16"/>
      <c r="AM347" s="16"/>
      <c r="AN347" s="16"/>
    </row>
    <row r="348" spans="1:40" ht="15" hidden="1" customHeight="1">
      <c r="A348" s="59">
        <v>347</v>
      </c>
      <c r="B348" s="59"/>
      <c r="C348" s="59">
        <v>1148956717</v>
      </c>
      <c r="D348" s="17" t="s">
        <v>9474</v>
      </c>
      <c r="E348" s="16">
        <v>4070</v>
      </c>
      <c r="F348" s="16" t="s">
        <v>3596</v>
      </c>
      <c r="G348" s="16" t="s">
        <v>3597</v>
      </c>
      <c r="H348" s="16" t="s">
        <v>3598</v>
      </c>
      <c r="I348" s="16"/>
      <c r="J348" s="16">
        <v>1000</v>
      </c>
      <c r="K348" s="16" t="s">
        <v>74</v>
      </c>
      <c r="L348" s="22" t="s">
        <v>2910</v>
      </c>
      <c r="M348" s="22" t="s">
        <v>2910</v>
      </c>
      <c r="N348" s="16" t="s">
        <v>76</v>
      </c>
      <c r="O348" s="16" t="s">
        <v>8671</v>
      </c>
      <c r="P348" s="16"/>
      <c r="Q348" s="150">
        <v>1918779</v>
      </c>
      <c r="R348" s="150">
        <v>0</v>
      </c>
      <c r="S348" s="150">
        <v>1918779</v>
      </c>
      <c r="T348" s="19"/>
      <c r="U348" s="19">
        <v>43062</v>
      </c>
      <c r="V348" s="19"/>
      <c r="W348" s="16" t="s">
        <v>71</v>
      </c>
      <c r="X348" s="28">
        <f t="shared" ca="1" si="5"/>
        <v>7.333333333333333</v>
      </c>
      <c r="Y348" s="85">
        <v>43258</v>
      </c>
      <c r="Z348" s="85"/>
      <c r="AA348" s="16" t="s">
        <v>8855</v>
      </c>
      <c r="AB348" s="16" t="s">
        <v>8773</v>
      </c>
      <c r="AC348" s="16" t="s">
        <v>9374</v>
      </c>
      <c r="AD348" s="30">
        <v>6.9599999999999995E-2</v>
      </c>
      <c r="AE348" s="17" t="s">
        <v>9475</v>
      </c>
      <c r="AF348" s="16"/>
      <c r="AG348" s="17"/>
      <c r="AH348" s="125"/>
      <c r="AI348" s="16"/>
      <c r="AJ348" s="16"/>
      <c r="AK348" s="16"/>
      <c r="AL348" s="16"/>
      <c r="AM348" s="16"/>
      <c r="AN348" s="16"/>
    </row>
    <row r="349" spans="1:40" ht="15" hidden="1" customHeight="1">
      <c r="A349" s="59">
        <v>348</v>
      </c>
      <c r="B349" s="59"/>
      <c r="C349" s="59">
        <v>70256023</v>
      </c>
      <c r="D349" s="17" t="s">
        <v>9476</v>
      </c>
      <c r="E349" s="16">
        <v>4070</v>
      </c>
      <c r="F349" s="16" t="s">
        <v>3596</v>
      </c>
      <c r="G349" s="16" t="s">
        <v>3597</v>
      </c>
      <c r="H349" s="16" t="s">
        <v>3598</v>
      </c>
      <c r="I349" s="16"/>
      <c r="J349" s="16">
        <v>1000</v>
      </c>
      <c r="K349" s="16" t="s">
        <v>74</v>
      </c>
      <c r="L349" s="22" t="s">
        <v>2910</v>
      </c>
      <c r="M349" s="22" t="s">
        <v>2910</v>
      </c>
      <c r="N349" s="16" t="s">
        <v>339</v>
      </c>
      <c r="O349" s="16" t="s">
        <v>9373</v>
      </c>
      <c r="P349" s="16"/>
      <c r="Q349" s="150">
        <v>1918779</v>
      </c>
      <c r="R349" s="150">
        <v>0</v>
      </c>
      <c r="S349" s="150">
        <v>1918779</v>
      </c>
      <c r="T349" s="19"/>
      <c r="U349" s="19">
        <v>43090</v>
      </c>
      <c r="V349" s="19"/>
      <c r="W349" s="16" t="s">
        <v>71</v>
      </c>
      <c r="X349" s="28">
        <f t="shared" ca="1" si="5"/>
        <v>7.25</v>
      </c>
      <c r="Y349" s="85">
        <v>43270</v>
      </c>
      <c r="Z349" s="85"/>
      <c r="AA349" s="16" t="s">
        <v>8922</v>
      </c>
      <c r="AB349" s="16" t="s">
        <v>8792</v>
      </c>
      <c r="AC349" s="16" t="s">
        <v>9374</v>
      </c>
      <c r="AD349" s="30">
        <v>6.9599999999999995E-2</v>
      </c>
      <c r="AE349" s="17" t="s">
        <v>9477</v>
      </c>
      <c r="AF349" s="16"/>
      <c r="AG349" s="17"/>
      <c r="AH349" s="125"/>
      <c r="AI349" s="16"/>
      <c r="AJ349" s="16"/>
      <c r="AK349" s="16"/>
      <c r="AL349" s="16"/>
      <c r="AM349" s="16"/>
      <c r="AN349" s="16"/>
    </row>
    <row r="350" spans="1:40" s="149" customFormat="1" ht="15" hidden="1" customHeight="1">
      <c r="A350" s="59">
        <v>349</v>
      </c>
      <c r="B350" s="141"/>
      <c r="C350" s="141">
        <v>71748268</v>
      </c>
      <c r="D350" s="140" t="s">
        <v>4560</v>
      </c>
      <c r="E350" s="142">
        <v>4070</v>
      </c>
      <c r="F350" s="142" t="s">
        <v>3596</v>
      </c>
      <c r="G350" s="142" t="s">
        <v>3597</v>
      </c>
      <c r="H350" s="142" t="s">
        <v>3598</v>
      </c>
      <c r="I350" s="142"/>
      <c r="J350" s="142">
        <v>1000</v>
      </c>
      <c r="K350" s="142" t="s">
        <v>74</v>
      </c>
      <c r="L350" s="143" t="s">
        <v>2910</v>
      </c>
      <c r="M350" s="143" t="s">
        <v>2910</v>
      </c>
      <c r="N350" s="142" t="s">
        <v>76</v>
      </c>
      <c r="O350" s="142" t="s">
        <v>8671</v>
      </c>
      <c r="P350" s="142"/>
      <c r="Q350" s="151">
        <v>1918779</v>
      </c>
      <c r="R350" s="151">
        <v>0</v>
      </c>
      <c r="S350" s="151">
        <v>1918779</v>
      </c>
      <c r="T350" s="145"/>
      <c r="U350" s="145">
        <v>43122</v>
      </c>
      <c r="V350" s="145"/>
      <c r="W350" s="142" t="s">
        <v>71</v>
      </c>
      <c r="X350" s="146">
        <f t="shared" ca="1" si="5"/>
        <v>7.166666666666667</v>
      </c>
      <c r="Y350" s="156">
        <v>43270</v>
      </c>
      <c r="Z350" s="156"/>
      <c r="AA350" s="142" t="s">
        <v>8855</v>
      </c>
      <c r="AB350" s="142" t="s">
        <v>8773</v>
      </c>
      <c r="AC350" s="142" t="s">
        <v>9374</v>
      </c>
      <c r="AD350" s="147">
        <v>6.9599999999999995E-2</v>
      </c>
      <c r="AE350" s="140" t="s">
        <v>4561</v>
      </c>
      <c r="AF350" s="142"/>
      <c r="AG350" s="140" t="s">
        <v>9478</v>
      </c>
      <c r="AH350" s="148"/>
      <c r="AI350" s="142"/>
      <c r="AJ350" s="142"/>
      <c r="AK350" s="142"/>
      <c r="AL350" s="142"/>
      <c r="AM350" s="142"/>
      <c r="AN350" s="142"/>
    </row>
    <row r="351" spans="1:40" ht="15" hidden="1" customHeight="1">
      <c r="A351" s="59">
        <v>350</v>
      </c>
      <c r="B351" s="59"/>
      <c r="C351" s="59">
        <v>6803693</v>
      </c>
      <c r="D351" s="17" t="s">
        <v>9479</v>
      </c>
      <c r="E351" s="16">
        <v>4070</v>
      </c>
      <c r="F351" s="16" t="s">
        <v>3596</v>
      </c>
      <c r="G351" s="16" t="s">
        <v>3597</v>
      </c>
      <c r="H351" s="16" t="s">
        <v>3598</v>
      </c>
      <c r="I351" s="16"/>
      <c r="J351" s="16">
        <v>1000</v>
      </c>
      <c r="K351" s="16" t="s">
        <v>74</v>
      </c>
      <c r="L351" s="22" t="s">
        <v>2910</v>
      </c>
      <c r="M351" s="22" t="s">
        <v>2910</v>
      </c>
      <c r="N351" s="16" t="s">
        <v>433</v>
      </c>
      <c r="O351" s="16" t="s">
        <v>9467</v>
      </c>
      <c r="P351" s="16"/>
      <c r="Q351" s="150">
        <v>1918779</v>
      </c>
      <c r="R351" s="150">
        <v>0</v>
      </c>
      <c r="S351" s="150">
        <v>1918779</v>
      </c>
      <c r="T351" s="19"/>
      <c r="U351" s="19">
        <v>43059</v>
      </c>
      <c r="V351" s="19"/>
      <c r="W351" s="16" t="s">
        <v>71</v>
      </c>
      <c r="X351" s="28">
        <f t="shared" ca="1" si="5"/>
        <v>7.333333333333333</v>
      </c>
      <c r="Y351" s="85">
        <v>43272</v>
      </c>
      <c r="Z351" s="85"/>
      <c r="AA351" s="16" t="s">
        <v>8772</v>
      </c>
      <c r="AB351" s="16" t="s">
        <v>8826</v>
      </c>
      <c r="AC351" s="16" t="s">
        <v>9374</v>
      </c>
      <c r="AD351" s="30">
        <v>6.9599999999999995E-2</v>
      </c>
      <c r="AE351" s="17" t="s">
        <v>9480</v>
      </c>
      <c r="AF351" s="16"/>
      <c r="AG351" s="17"/>
      <c r="AH351" s="125"/>
      <c r="AI351" s="16"/>
      <c r="AJ351" s="16"/>
      <c r="AK351" s="16"/>
      <c r="AL351" s="16"/>
      <c r="AM351" s="16"/>
      <c r="AN351" s="16"/>
    </row>
    <row r="352" spans="1:40" ht="15" hidden="1" customHeight="1">
      <c r="A352" s="59">
        <v>351</v>
      </c>
      <c r="B352" s="59"/>
      <c r="C352" s="59">
        <v>1090411889</v>
      </c>
      <c r="D352" s="17" t="s">
        <v>9481</v>
      </c>
      <c r="E352" s="16">
        <v>2028</v>
      </c>
      <c r="F352" s="16">
        <v>22</v>
      </c>
      <c r="G352" s="16" t="s">
        <v>3373</v>
      </c>
      <c r="H352" s="16" t="s">
        <v>284</v>
      </c>
      <c r="I352" s="16"/>
      <c r="J352" s="16">
        <v>1000</v>
      </c>
      <c r="K352" s="16" t="s">
        <v>74</v>
      </c>
      <c r="L352" s="22" t="s">
        <v>8785</v>
      </c>
      <c r="M352" s="22" t="s">
        <v>8785</v>
      </c>
      <c r="N352" s="16" t="s">
        <v>76</v>
      </c>
      <c r="O352" s="16" t="s">
        <v>8671</v>
      </c>
      <c r="P352" s="16"/>
      <c r="Q352" s="150">
        <v>6445829</v>
      </c>
      <c r="R352" s="150">
        <v>0</v>
      </c>
      <c r="S352" s="150">
        <v>6445829</v>
      </c>
      <c r="T352" s="19"/>
      <c r="U352" s="19">
        <v>43049</v>
      </c>
      <c r="V352" s="19"/>
      <c r="W352" s="16" t="s">
        <v>71</v>
      </c>
      <c r="X352" s="28">
        <f t="shared" ca="1" si="5"/>
        <v>7.333333333333333</v>
      </c>
      <c r="Y352" s="85">
        <v>43280</v>
      </c>
      <c r="Z352" s="85"/>
      <c r="AA352" s="16" t="s">
        <v>9482</v>
      </c>
      <c r="AB352" s="16" t="s">
        <v>8826</v>
      </c>
      <c r="AC352" s="16" t="s">
        <v>9374</v>
      </c>
      <c r="AD352" s="30">
        <v>6.9599999999999995E-2</v>
      </c>
      <c r="AE352" s="17" t="s">
        <v>9483</v>
      </c>
      <c r="AF352" s="16"/>
      <c r="AG352" s="17"/>
      <c r="AH352" s="125"/>
      <c r="AI352" s="16"/>
      <c r="AJ352" s="16"/>
      <c r="AK352" s="16"/>
      <c r="AL352" s="16"/>
      <c r="AM352" s="16"/>
      <c r="AN352" s="16"/>
    </row>
    <row r="353" spans="1:40" ht="15" hidden="1" customHeight="1">
      <c r="A353" s="59">
        <v>352</v>
      </c>
      <c r="B353" s="59"/>
      <c r="C353" s="59">
        <v>1148956674</v>
      </c>
      <c r="D353" s="17" t="s">
        <v>9484</v>
      </c>
      <c r="E353" s="16">
        <v>4070</v>
      </c>
      <c r="F353" s="16" t="s">
        <v>3596</v>
      </c>
      <c r="G353" s="16" t="s">
        <v>3597</v>
      </c>
      <c r="H353" s="16" t="s">
        <v>3598</v>
      </c>
      <c r="I353" s="16"/>
      <c r="J353" s="16">
        <v>1000</v>
      </c>
      <c r="K353" s="16" t="s">
        <v>74</v>
      </c>
      <c r="L353" s="22" t="s">
        <v>2910</v>
      </c>
      <c r="M353" s="22" t="s">
        <v>2910</v>
      </c>
      <c r="N353" s="16" t="s">
        <v>76</v>
      </c>
      <c r="O353" s="16" t="s">
        <v>8671</v>
      </c>
      <c r="P353" s="16"/>
      <c r="Q353" s="150">
        <v>1918779</v>
      </c>
      <c r="R353" s="150">
        <v>0</v>
      </c>
      <c r="S353" s="150">
        <v>1918779</v>
      </c>
      <c r="T353" s="19"/>
      <c r="U353" s="19">
        <v>43125</v>
      </c>
      <c r="V353" s="19"/>
      <c r="W353" s="16" t="s">
        <v>71</v>
      </c>
      <c r="X353" s="28">
        <f t="shared" ca="1" si="5"/>
        <v>7.166666666666667</v>
      </c>
      <c r="Y353" s="85">
        <v>43281</v>
      </c>
      <c r="Z353" s="85"/>
      <c r="AA353" s="16" t="s">
        <v>8855</v>
      </c>
      <c r="AB353" s="16" t="s">
        <v>8773</v>
      </c>
      <c r="AC353" s="16" t="s">
        <v>9374</v>
      </c>
      <c r="AD353" s="30">
        <v>6.9599999999999995E-2</v>
      </c>
      <c r="AE353" s="17" t="s">
        <v>9485</v>
      </c>
      <c r="AF353" s="16"/>
      <c r="AG353" s="17"/>
      <c r="AH353" s="125"/>
      <c r="AI353" s="16"/>
      <c r="AJ353" s="16"/>
      <c r="AK353" s="16"/>
      <c r="AL353" s="16"/>
      <c r="AM353" s="16"/>
      <c r="AN353" s="16"/>
    </row>
    <row r="354" spans="1:40" ht="15" hidden="1" customHeight="1">
      <c r="A354" s="59">
        <v>353</v>
      </c>
      <c r="B354" s="59"/>
      <c r="C354" s="59">
        <v>79486000</v>
      </c>
      <c r="D354" s="17" t="s">
        <v>9486</v>
      </c>
      <c r="E354" s="16">
        <v>4071</v>
      </c>
      <c r="F354" s="16">
        <v>16</v>
      </c>
      <c r="G354" s="16" t="s">
        <v>1629</v>
      </c>
      <c r="H354" s="16" t="s">
        <v>1567</v>
      </c>
      <c r="I354" s="16"/>
      <c r="J354" s="16">
        <v>3000</v>
      </c>
      <c r="K354" s="16" t="s">
        <v>170</v>
      </c>
      <c r="L354" s="22" t="s">
        <v>9127</v>
      </c>
      <c r="M354" s="22" t="s">
        <v>9127</v>
      </c>
      <c r="N354" s="16" t="s">
        <v>76</v>
      </c>
      <c r="O354" s="16" t="s">
        <v>8671</v>
      </c>
      <c r="P354" s="16"/>
      <c r="Q354" s="150">
        <v>1515625</v>
      </c>
      <c r="R354" s="150">
        <v>406562</v>
      </c>
      <c r="S354" s="150">
        <v>1922187</v>
      </c>
      <c r="T354" s="19">
        <v>38355</v>
      </c>
      <c r="U354" s="19">
        <v>40909</v>
      </c>
      <c r="V354" s="19"/>
      <c r="W354" s="16" t="s">
        <v>8767</v>
      </c>
      <c r="X354" s="28">
        <f t="shared" ca="1" si="5"/>
        <v>13.25</v>
      </c>
      <c r="Y354" s="85">
        <v>43286</v>
      </c>
      <c r="Z354" s="85"/>
      <c r="AA354" s="16" t="s">
        <v>8815</v>
      </c>
      <c r="AB354" s="16" t="s">
        <v>8773</v>
      </c>
      <c r="AC354" s="16" t="s">
        <v>9374</v>
      </c>
      <c r="AD354" s="30">
        <v>6.9599999999999995E-2</v>
      </c>
      <c r="AE354" s="17" t="s">
        <v>9487</v>
      </c>
      <c r="AF354" s="16"/>
      <c r="AG354" s="17"/>
      <c r="AH354" s="125"/>
      <c r="AI354" s="16"/>
      <c r="AJ354" s="16"/>
      <c r="AK354" s="16"/>
      <c r="AL354" s="16"/>
      <c r="AM354" s="16"/>
      <c r="AN354" s="16"/>
    </row>
    <row r="355" spans="1:40" ht="15" hidden="1" customHeight="1">
      <c r="A355" s="59">
        <v>354</v>
      </c>
      <c r="B355" s="59"/>
      <c r="C355" s="59">
        <v>41780295</v>
      </c>
      <c r="D355" s="17" t="s">
        <v>9488</v>
      </c>
      <c r="E355" s="16">
        <v>1020</v>
      </c>
      <c r="F355" s="16">
        <v>12</v>
      </c>
      <c r="G355" s="16" t="s">
        <v>90</v>
      </c>
      <c r="H355" s="16" t="s">
        <v>91</v>
      </c>
      <c r="I355" s="16"/>
      <c r="J355" s="16">
        <v>1000</v>
      </c>
      <c r="K355" s="16" t="s">
        <v>74</v>
      </c>
      <c r="L355" s="22" t="s">
        <v>2910</v>
      </c>
      <c r="M355" s="22" t="s">
        <v>2910</v>
      </c>
      <c r="N355" s="16" t="s">
        <v>76</v>
      </c>
      <c r="O355" s="16" t="s">
        <v>8671</v>
      </c>
      <c r="P355" s="16"/>
      <c r="Q355" s="150">
        <v>6754835</v>
      </c>
      <c r="R355" s="150">
        <v>0</v>
      </c>
      <c r="S355" s="150">
        <v>6754835</v>
      </c>
      <c r="T355" s="19"/>
      <c r="U355" s="19">
        <v>43040</v>
      </c>
      <c r="V355" s="19"/>
      <c r="W355" s="16" t="s">
        <v>71</v>
      </c>
      <c r="X355" s="28">
        <f t="shared" ca="1" si="5"/>
        <v>7.416666666666667</v>
      </c>
      <c r="Y355" s="85">
        <v>43290</v>
      </c>
      <c r="Z355" s="85"/>
      <c r="AA355" s="16" t="s">
        <v>9489</v>
      </c>
      <c r="AB355" s="16" t="s">
        <v>8826</v>
      </c>
      <c r="AC355" s="16" t="s">
        <v>9464</v>
      </c>
      <c r="AD355" s="30">
        <v>6.9599999999999995E-2</v>
      </c>
      <c r="AE355" s="17" t="s">
        <v>9490</v>
      </c>
      <c r="AF355" s="16"/>
      <c r="AG355" s="17"/>
      <c r="AH355" s="125"/>
      <c r="AI355" s="16"/>
      <c r="AJ355" s="16"/>
      <c r="AK355" s="16"/>
      <c r="AL355" s="16"/>
      <c r="AM355" s="16"/>
      <c r="AN355" s="16"/>
    </row>
    <row r="356" spans="1:40" ht="15" hidden="1" customHeight="1">
      <c r="A356" s="59">
        <v>355</v>
      </c>
      <c r="B356" s="59"/>
      <c r="C356" s="59">
        <v>1007743449</v>
      </c>
      <c r="D356" s="17" t="s">
        <v>9491</v>
      </c>
      <c r="E356" s="16">
        <v>4070</v>
      </c>
      <c r="F356" s="16" t="s">
        <v>3596</v>
      </c>
      <c r="G356" s="16" t="s">
        <v>3597</v>
      </c>
      <c r="H356" s="16" t="s">
        <v>3598</v>
      </c>
      <c r="I356" s="16"/>
      <c r="J356" s="16">
        <v>1000</v>
      </c>
      <c r="K356" s="16" t="s">
        <v>74</v>
      </c>
      <c r="L356" s="22" t="s">
        <v>2910</v>
      </c>
      <c r="M356" s="22" t="s">
        <v>2910</v>
      </c>
      <c r="N356" s="16" t="s">
        <v>339</v>
      </c>
      <c r="O356" s="16" t="s">
        <v>9285</v>
      </c>
      <c r="P356" s="16"/>
      <c r="Q356" s="150">
        <v>1918779</v>
      </c>
      <c r="R356" s="150">
        <v>0</v>
      </c>
      <c r="S356" s="150">
        <v>1918779</v>
      </c>
      <c r="T356" s="19"/>
      <c r="U356" s="19">
        <v>42996</v>
      </c>
      <c r="V356" s="19"/>
      <c r="W356" s="16" t="s">
        <v>71</v>
      </c>
      <c r="X356" s="28">
        <f t="shared" ca="1" si="5"/>
        <v>7.5</v>
      </c>
      <c r="Y356" s="85">
        <v>43297</v>
      </c>
      <c r="Z356" s="85"/>
      <c r="AA356" s="16" t="s">
        <v>9245</v>
      </c>
      <c r="AB356" s="16" t="s">
        <v>8773</v>
      </c>
      <c r="AC356" s="16" t="s">
        <v>9374</v>
      </c>
      <c r="AD356" s="30">
        <v>5.2199999999999998E-3</v>
      </c>
      <c r="AE356" s="17" t="s">
        <v>9492</v>
      </c>
      <c r="AF356" s="16"/>
      <c r="AG356" s="17"/>
      <c r="AH356" s="125"/>
      <c r="AI356" s="16"/>
      <c r="AJ356" s="16"/>
      <c r="AK356" s="16"/>
      <c r="AL356" s="16"/>
      <c r="AM356" s="16"/>
      <c r="AN356" s="16"/>
    </row>
    <row r="357" spans="1:40" ht="15" hidden="1" customHeight="1">
      <c r="A357" s="59">
        <v>356</v>
      </c>
      <c r="B357" s="59"/>
      <c r="C357" s="59">
        <v>88252633</v>
      </c>
      <c r="D357" s="17" t="s">
        <v>9493</v>
      </c>
      <c r="E357" s="16">
        <v>2028</v>
      </c>
      <c r="F357" s="16">
        <v>14</v>
      </c>
      <c r="G357" s="16" t="s">
        <v>283</v>
      </c>
      <c r="H357" s="16" t="s">
        <v>284</v>
      </c>
      <c r="I357" s="16"/>
      <c r="J357" s="16">
        <v>1000</v>
      </c>
      <c r="K357" s="16" t="s">
        <v>74</v>
      </c>
      <c r="L357" s="22" t="s">
        <v>2910</v>
      </c>
      <c r="M357" s="22" t="s">
        <v>2910</v>
      </c>
      <c r="N357" s="16" t="s">
        <v>76</v>
      </c>
      <c r="O357" s="16" t="s">
        <v>76</v>
      </c>
      <c r="P357" s="16"/>
      <c r="Q357" s="150">
        <v>3596463</v>
      </c>
      <c r="R357" s="150">
        <v>0</v>
      </c>
      <c r="S357" s="150">
        <v>3596463</v>
      </c>
      <c r="T357" s="19"/>
      <c r="U357" s="19">
        <v>43063</v>
      </c>
      <c r="V357" s="19"/>
      <c r="W357" s="16" t="s">
        <v>71</v>
      </c>
      <c r="X357" s="28">
        <f t="shared" ca="1" si="5"/>
        <v>7.333333333333333</v>
      </c>
      <c r="Y357" s="85">
        <v>43299</v>
      </c>
      <c r="Z357" s="85"/>
      <c r="AA357" s="16" t="s">
        <v>9265</v>
      </c>
      <c r="AB357" s="16" t="s">
        <v>8773</v>
      </c>
      <c r="AC357" s="16" t="s">
        <v>9494</v>
      </c>
      <c r="AD357" s="30">
        <v>6.9599999999999995E-2</v>
      </c>
      <c r="AE357" s="17" t="s">
        <v>9495</v>
      </c>
      <c r="AF357" s="16"/>
      <c r="AG357" s="17"/>
      <c r="AH357" s="125"/>
      <c r="AI357" s="16"/>
      <c r="AJ357" s="16"/>
      <c r="AK357" s="16"/>
      <c r="AL357" s="16"/>
      <c r="AM357" s="16"/>
      <c r="AN357" s="16"/>
    </row>
    <row r="358" spans="1:40" ht="15" hidden="1" customHeight="1">
      <c r="A358" s="59">
        <v>357</v>
      </c>
      <c r="B358" s="59"/>
      <c r="C358" s="59">
        <v>96166812</v>
      </c>
      <c r="D358" s="17" t="s">
        <v>9496</v>
      </c>
      <c r="E358" s="16">
        <v>4070</v>
      </c>
      <c r="F358" s="16" t="s">
        <v>3596</v>
      </c>
      <c r="G358" s="16" t="s">
        <v>3597</v>
      </c>
      <c r="H358" s="16" t="s">
        <v>3598</v>
      </c>
      <c r="I358" s="16"/>
      <c r="J358" s="16">
        <v>1000</v>
      </c>
      <c r="K358" s="16" t="s">
        <v>74</v>
      </c>
      <c r="L358" s="22" t="s">
        <v>2910</v>
      </c>
      <c r="M358" s="22" t="s">
        <v>2910</v>
      </c>
      <c r="N358" s="16" t="s">
        <v>671</v>
      </c>
      <c r="O358" s="16" t="s">
        <v>9497</v>
      </c>
      <c r="P358" s="16"/>
      <c r="Q358" s="150">
        <v>1918779</v>
      </c>
      <c r="R358" s="150">
        <v>0</v>
      </c>
      <c r="S358" s="150">
        <v>1918779</v>
      </c>
      <c r="T358" s="19"/>
      <c r="U358" s="19">
        <v>42866</v>
      </c>
      <c r="V358" s="19"/>
      <c r="W358" s="16" t="s">
        <v>71</v>
      </c>
      <c r="X358" s="28">
        <f t="shared" ca="1" si="5"/>
        <v>7.833333333333333</v>
      </c>
      <c r="Y358" s="85">
        <v>43312</v>
      </c>
      <c r="Z358" s="85"/>
      <c r="AA358" s="16" t="s">
        <v>8811</v>
      </c>
      <c r="AB358" s="16" t="s">
        <v>8773</v>
      </c>
      <c r="AC358" s="16" t="s">
        <v>9374</v>
      </c>
      <c r="AD358" s="30">
        <v>6.9599999999999995E-2</v>
      </c>
      <c r="AE358" s="17" t="s">
        <v>9498</v>
      </c>
      <c r="AF358" s="16"/>
      <c r="AG358" s="17"/>
      <c r="AH358" s="125"/>
      <c r="AI358" s="16"/>
      <c r="AJ358" s="16"/>
      <c r="AK358" s="16"/>
      <c r="AL358" s="16"/>
      <c r="AM358" s="16"/>
      <c r="AN358" s="16"/>
    </row>
    <row r="359" spans="1:40" ht="15" hidden="1" customHeight="1">
      <c r="A359" s="59">
        <v>358</v>
      </c>
      <c r="B359" s="59"/>
      <c r="C359" s="59">
        <v>79672415</v>
      </c>
      <c r="D359" s="17" t="s">
        <v>9499</v>
      </c>
      <c r="E359" s="16">
        <v>4070</v>
      </c>
      <c r="F359" s="16" t="s">
        <v>3596</v>
      </c>
      <c r="G359" s="16" t="s">
        <v>3597</v>
      </c>
      <c r="H359" s="16" t="s">
        <v>3598</v>
      </c>
      <c r="I359" s="16"/>
      <c r="J359" s="16">
        <v>1000</v>
      </c>
      <c r="K359" s="16" t="s">
        <v>74</v>
      </c>
      <c r="L359" s="22" t="s">
        <v>2910</v>
      </c>
      <c r="M359" s="22" t="s">
        <v>2910</v>
      </c>
      <c r="N359" s="16" t="s">
        <v>76</v>
      </c>
      <c r="O359" s="16" t="s">
        <v>8671</v>
      </c>
      <c r="P359" s="16"/>
      <c r="Q359" s="150">
        <v>1918779</v>
      </c>
      <c r="R359" s="150">
        <v>0</v>
      </c>
      <c r="S359" s="150">
        <v>1918779</v>
      </c>
      <c r="T359" s="19"/>
      <c r="U359" s="19">
        <v>43020</v>
      </c>
      <c r="V359" s="19"/>
      <c r="W359" s="16" t="s">
        <v>71</v>
      </c>
      <c r="X359" s="28">
        <f t="shared" ca="1" si="5"/>
        <v>7.416666666666667</v>
      </c>
      <c r="Y359" s="85">
        <v>43312</v>
      </c>
      <c r="Z359" s="85"/>
      <c r="AA359" s="16" t="s">
        <v>8855</v>
      </c>
      <c r="AB359" s="16" t="s">
        <v>8773</v>
      </c>
      <c r="AC359" s="16" t="s">
        <v>9374</v>
      </c>
      <c r="AD359" s="30">
        <v>6.9599999999999995E-2</v>
      </c>
      <c r="AE359" s="17" t="s">
        <v>9500</v>
      </c>
      <c r="AF359" s="16"/>
      <c r="AG359" s="17"/>
      <c r="AH359" s="125"/>
      <c r="AI359" s="16"/>
      <c r="AJ359" s="16"/>
      <c r="AK359" s="16"/>
      <c r="AL359" s="16"/>
      <c r="AM359" s="16"/>
      <c r="AN359" s="16"/>
    </row>
    <row r="360" spans="1:40" ht="15" hidden="1" customHeight="1">
      <c r="A360" s="59">
        <v>359</v>
      </c>
      <c r="B360" s="59"/>
      <c r="C360" s="59">
        <v>1093884586</v>
      </c>
      <c r="D360" s="17" t="s">
        <v>9501</v>
      </c>
      <c r="E360" s="16">
        <v>4070</v>
      </c>
      <c r="F360" s="16" t="s">
        <v>3596</v>
      </c>
      <c r="G360" s="16" t="s">
        <v>3597</v>
      </c>
      <c r="H360" s="16" t="s">
        <v>3598</v>
      </c>
      <c r="I360" s="16"/>
      <c r="J360" s="16">
        <v>1000</v>
      </c>
      <c r="K360" s="16" t="s">
        <v>74</v>
      </c>
      <c r="L360" s="22" t="s">
        <v>2910</v>
      </c>
      <c r="M360" s="22" t="s">
        <v>2910</v>
      </c>
      <c r="N360" s="16" t="s">
        <v>76</v>
      </c>
      <c r="O360" s="16" t="s">
        <v>8671</v>
      </c>
      <c r="P360" s="16"/>
      <c r="Q360" s="150">
        <v>1918779</v>
      </c>
      <c r="R360" s="150">
        <v>0</v>
      </c>
      <c r="S360" s="150">
        <v>1918779</v>
      </c>
      <c r="T360" s="19"/>
      <c r="U360" s="19">
        <v>42989</v>
      </c>
      <c r="V360" s="19"/>
      <c r="W360" s="16" t="s">
        <v>71</v>
      </c>
      <c r="X360" s="28">
        <f t="shared" ca="1" si="5"/>
        <v>7.5</v>
      </c>
      <c r="Y360" s="85">
        <v>43312</v>
      </c>
      <c r="Z360" s="85"/>
      <c r="AA360" s="16" t="s">
        <v>8855</v>
      </c>
      <c r="AB360" s="16" t="s">
        <v>8773</v>
      </c>
      <c r="AC360" s="16" t="s">
        <v>8875</v>
      </c>
      <c r="AD360" s="30">
        <v>6.9599999999999995E-2</v>
      </c>
      <c r="AE360" s="17" t="s">
        <v>9502</v>
      </c>
      <c r="AF360" s="16"/>
      <c r="AG360" s="17"/>
      <c r="AH360" s="125"/>
      <c r="AI360" s="16"/>
      <c r="AJ360" s="16"/>
      <c r="AK360" s="16"/>
      <c r="AL360" s="16"/>
      <c r="AM360" s="16"/>
      <c r="AN360" s="16"/>
    </row>
    <row r="361" spans="1:40" ht="15" hidden="1" customHeight="1">
      <c r="A361" s="59">
        <v>360</v>
      </c>
      <c r="B361" s="59"/>
      <c r="C361" s="59">
        <v>80184512</v>
      </c>
      <c r="D361" s="17" t="s">
        <v>9503</v>
      </c>
      <c r="E361" s="16">
        <v>2044</v>
      </c>
      <c r="F361" s="16">
        <v>11</v>
      </c>
      <c r="G361" s="16" t="s">
        <v>139</v>
      </c>
      <c r="H361" s="16" t="s">
        <v>140</v>
      </c>
      <c r="I361" s="16"/>
      <c r="J361" s="16">
        <v>4000</v>
      </c>
      <c r="K361" s="16" t="s">
        <v>259</v>
      </c>
      <c r="L361" s="22" t="s">
        <v>1331</v>
      </c>
      <c r="M361" s="22" t="s">
        <v>1331</v>
      </c>
      <c r="N361" s="16" t="s">
        <v>76</v>
      </c>
      <c r="O361" s="16" t="s">
        <v>8671</v>
      </c>
      <c r="P361" s="16"/>
      <c r="Q361" s="150">
        <v>2923678</v>
      </c>
      <c r="R361" s="150">
        <v>0</v>
      </c>
      <c r="S361" s="150">
        <v>2923678</v>
      </c>
      <c r="T361" s="19"/>
      <c r="U361" s="19">
        <v>42773</v>
      </c>
      <c r="V361" s="19"/>
      <c r="W361" s="16" t="s">
        <v>71</v>
      </c>
      <c r="X361" s="28">
        <f t="shared" ca="1" si="5"/>
        <v>8.0833333333333339</v>
      </c>
      <c r="Y361" s="85">
        <v>43312</v>
      </c>
      <c r="Z361" s="85"/>
      <c r="AA361" s="16" t="s">
        <v>8815</v>
      </c>
      <c r="AB361" s="16" t="s">
        <v>8826</v>
      </c>
      <c r="AC361" s="16" t="s">
        <v>9374</v>
      </c>
      <c r="AD361" s="30">
        <v>5.2199999999999998E-3</v>
      </c>
      <c r="AE361" s="17" t="s">
        <v>9504</v>
      </c>
      <c r="AF361" s="16"/>
      <c r="AG361" s="17"/>
      <c r="AH361" s="125"/>
      <c r="AI361" s="16"/>
      <c r="AJ361" s="16"/>
      <c r="AK361" s="16"/>
      <c r="AL361" s="16"/>
      <c r="AM361" s="16"/>
      <c r="AN361" s="16"/>
    </row>
    <row r="362" spans="1:40" ht="15" hidden="1" customHeight="1">
      <c r="A362" s="59">
        <v>361</v>
      </c>
      <c r="B362" s="59"/>
      <c r="C362" s="59">
        <v>1012327306</v>
      </c>
      <c r="D362" s="17" t="s">
        <v>9505</v>
      </c>
      <c r="E362" s="16">
        <v>3124</v>
      </c>
      <c r="F362" s="16">
        <v>16</v>
      </c>
      <c r="G362" s="16" t="s">
        <v>444</v>
      </c>
      <c r="H362" s="16" t="s">
        <v>116</v>
      </c>
      <c r="I362" s="16" t="s">
        <v>117</v>
      </c>
      <c r="J362" s="16">
        <v>4000</v>
      </c>
      <c r="K362" s="16" t="s">
        <v>259</v>
      </c>
      <c r="L362" s="22" t="s">
        <v>9506</v>
      </c>
      <c r="M362" s="22" t="s">
        <v>9506</v>
      </c>
      <c r="N362" s="16" t="s">
        <v>76</v>
      </c>
      <c r="O362" s="16" t="s">
        <v>8671</v>
      </c>
      <c r="P362" s="16"/>
      <c r="Q362" s="150">
        <v>2314296</v>
      </c>
      <c r="R362" s="150">
        <v>0</v>
      </c>
      <c r="S362" s="150">
        <v>2314296</v>
      </c>
      <c r="T362" s="19"/>
      <c r="U362" s="19">
        <v>40897</v>
      </c>
      <c r="V362" s="19"/>
      <c r="W362" s="16" t="s">
        <v>8767</v>
      </c>
      <c r="X362" s="28">
        <f t="shared" ca="1" si="5"/>
        <v>13.25</v>
      </c>
      <c r="Y362" s="85">
        <v>43312</v>
      </c>
      <c r="Z362" s="85"/>
      <c r="AA362" s="16" t="s">
        <v>8815</v>
      </c>
      <c r="AB362" s="16" t="s">
        <v>8773</v>
      </c>
      <c r="AC362" s="16" t="s">
        <v>9374</v>
      </c>
      <c r="AD362" s="30">
        <v>5.2199999999999998E-3</v>
      </c>
      <c r="AE362" s="17" t="s">
        <v>9507</v>
      </c>
      <c r="AF362" s="16"/>
      <c r="AG362" s="17"/>
      <c r="AH362" s="125"/>
      <c r="AI362" s="16"/>
      <c r="AJ362" s="16"/>
      <c r="AK362" s="16"/>
      <c r="AL362" s="16"/>
      <c r="AM362" s="16"/>
      <c r="AN362" s="16"/>
    </row>
    <row r="363" spans="1:40" ht="15" hidden="1" customHeight="1">
      <c r="A363" s="59">
        <v>362</v>
      </c>
      <c r="B363" s="59"/>
      <c r="C363" s="59">
        <v>79292588</v>
      </c>
      <c r="D363" s="17" t="s">
        <v>9508</v>
      </c>
      <c r="E363" s="16">
        <v>3137</v>
      </c>
      <c r="F363" s="16">
        <v>13</v>
      </c>
      <c r="G363" s="16" t="s">
        <v>525</v>
      </c>
      <c r="H363" s="16" t="s">
        <v>456</v>
      </c>
      <c r="I363" s="16"/>
      <c r="J363" s="16">
        <v>3000</v>
      </c>
      <c r="K363" s="16" t="s">
        <v>170</v>
      </c>
      <c r="L363" s="22" t="s">
        <v>9509</v>
      </c>
      <c r="M363" s="22" t="s">
        <v>9509</v>
      </c>
      <c r="N363" s="16" t="s">
        <v>76</v>
      </c>
      <c r="O363" s="16" t="s">
        <v>8671</v>
      </c>
      <c r="P363" s="16"/>
      <c r="Q363" s="150">
        <v>1890798</v>
      </c>
      <c r="R363" s="150">
        <v>538816</v>
      </c>
      <c r="S363" s="150">
        <v>2429614</v>
      </c>
      <c r="T363" s="19">
        <v>31392</v>
      </c>
      <c r="U363" s="19">
        <v>40909</v>
      </c>
      <c r="V363" s="19"/>
      <c r="W363" s="16" t="s">
        <v>8767</v>
      </c>
      <c r="X363" s="28">
        <f t="shared" ca="1" si="5"/>
        <v>13.25</v>
      </c>
      <c r="Y363" s="85">
        <v>43312</v>
      </c>
      <c r="Z363" s="85"/>
      <c r="AA363" s="16" t="s">
        <v>8815</v>
      </c>
      <c r="AB363" s="16" t="s">
        <v>8773</v>
      </c>
      <c r="AC363" s="16" t="s">
        <v>9374</v>
      </c>
      <c r="AD363" s="30">
        <v>6.9599999999999995E-2</v>
      </c>
      <c r="AE363" s="17" t="s">
        <v>3366</v>
      </c>
      <c r="AF363" s="16"/>
      <c r="AG363" s="17"/>
      <c r="AH363" s="125"/>
      <c r="AI363" s="16"/>
      <c r="AJ363" s="16"/>
      <c r="AK363" s="16"/>
      <c r="AL363" s="16"/>
      <c r="AM363" s="16"/>
      <c r="AN363" s="16"/>
    </row>
    <row r="364" spans="1:40" s="149" customFormat="1" ht="15" hidden="1" customHeight="1">
      <c r="A364" s="59">
        <v>363</v>
      </c>
      <c r="B364" s="141"/>
      <c r="C364" s="141">
        <v>52732866</v>
      </c>
      <c r="D364" s="140" t="s">
        <v>3364</v>
      </c>
      <c r="E364" s="142">
        <v>4044</v>
      </c>
      <c r="F364" s="142">
        <v>11</v>
      </c>
      <c r="G364" s="142" t="s">
        <v>916</v>
      </c>
      <c r="H364" s="142" t="s">
        <v>917</v>
      </c>
      <c r="I364" s="142"/>
      <c r="J364" s="142">
        <v>4000</v>
      </c>
      <c r="K364" s="142" t="s">
        <v>259</v>
      </c>
      <c r="L364" s="143" t="s">
        <v>9506</v>
      </c>
      <c r="M364" s="143" t="s">
        <v>9506</v>
      </c>
      <c r="N364" s="142" t="s">
        <v>76</v>
      </c>
      <c r="O364" s="142" t="s">
        <v>8671</v>
      </c>
      <c r="P364" s="142"/>
      <c r="Q364" s="151">
        <v>1242451</v>
      </c>
      <c r="R364" s="151">
        <v>0</v>
      </c>
      <c r="S364" s="151">
        <v>1242451</v>
      </c>
      <c r="T364" s="145"/>
      <c r="U364" s="145">
        <v>42768</v>
      </c>
      <c r="V364" s="145"/>
      <c r="W364" s="142" t="s">
        <v>8767</v>
      </c>
      <c r="X364" s="146">
        <f t="shared" ca="1" si="5"/>
        <v>8.1666666666666661</v>
      </c>
      <c r="Y364" s="156">
        <v>43314</v>
      </c>
      <c r="Z364" s="156"/>
      <c r="AA364" s="142" t="s">
        <v>8791</v>
      </c>
      <c r="AB364" s="142" t="s">
        <v>8773</v>
      </c>
      <c r="AC364" s="142" t="s">
        <v>9374</v>
      </c>
      <c r="AD364" s="147">
        <v>5.2199999999999998E-3</v>
      </c>
      <c r="AE364" s="140" t="s">
        <v>1110</v>
      </c>
      <c r="AF364" s="142"/>
      <c r="AG364" s="140" t="s">
        <v>8794</v>
      </c>
      <c r="AH364" s="148" t="s">
        <v>9056</v>
      </c>
      <c r="AI364" s="142"/>
      <c r="AJ364" s="142"/>
      <c r="AK364" s="142"/>
      <c r="AL364" s="142"/>
      <c r="AM364" s="142"/>
      <c r="AN364" s="142"/>
    </row>
    <row r="365" spans="1:40" ht="15" hidden="1" customHeight="1">
      <c r="A365" s="59">
        <v>364</v>
      </c>
      <c r="B365" s="59"/>
      <c r="C365" s="59">
        <v>52772284</v>
      </c>
      <c r="D365" s="17" t="s">
        <v>9510</v>
      </c>
      <c r="E365" s="16">
        <v>2044</v>
      </c>
      <c r="F365" s="16">
        <v>11</v>
      </c>
      <c r="G365" s="16" t="s">
        <v>139</v>
      </c>
      <c r="H365" s="16" t="s">
        <v>140</v>
      </c>
      <c r="I365" s="16"/>
      <c r="J365" s="16">
        <v>2000</v>
      </c>
      <c r="K365" s="16" t="s">
        <v>181</v>
      </c>
      <c r="L365" s="22" t="s">
        <v>685</v>
      </c>
      <c r="M365" s="22" t="s">
        <v>685</v>
      </c>
      <c r="N365" s="16" t="s">
        <v>76</v>
      </c>
      <c r="O365" s="16" t="s">
        <v>8671</v>
      </c>
      <c r="P365" s="16"/>
      <c r="Q365" s="150">
        <v>2923678</v>
      </c>
      <c r="R365" s="150">
        <v>0</v>
      </c>
      <c r="S365" s="150">
        <v>2923678</v>
      </c>
      <c r="T365" s="19"/>
      <c r="U365" s="19">
        <v>41248</v>
      </c>
      <c r="V365" s="19"/>
      <c r="W365" s="16" t="s">
        <v>8767</v>
      </c>
      <c r="X365" s="28">
        <f t="shared" ca="1" si="5"/>
        <v>12.25</v>
      </c>
      <c r="Y365" s="85">
        <v>43314</v>
      </c>
      <c r="Z365" s="85"/>
      <c r="AA365" s="16" t="s">
        <v>8811</v>
      </c>
      <c r="AB365" s="16" t="s">
        <v>8773</v>
      </c>
      <c r="AC365" s="16" t="s">
        <v>9374</v>
      </c>
      <c r="AD365" s="30">
        <v>6.9599999999999995E-2</v>
      </c>
      <c r="AE365" s="17" t="s">
        <v>9511</v>
      </c>
      <c r="AF365" s="16"/>
      <c r="AG365" s="17"/>
      <c r="AH365" s="125"/>
      <c r="AI365" s="16"/>
      <c r="AJ365" s="16"/>
      <c r="AK365" s="16"/>
      <c r="AL365" s="16"/>
      <c r="AM365" s="16"/>
      <c r="AN365" s="16"/>
    </row>
    <row r="366" spans="1:40" ht="15" hidden="1" customHeight="1">
      <c r="A366" s="59">
        <v>365</v>
      </c>
      <c r="B366" s="59"/>
      <c r="C366" s="59">
        <v>1120573576</v>
      </c>
      <c r="D366" s="17" t="s">
        <v>9512</v>
      </c>
      <c r="E366" s="16">
        <v>4070</v>
      </c>
      <c r="F366" s="16" t="s">
        <v>3596</v>
      </c>
      <c r="G366" s="16" t="s">
        <v>3597</v>
      </c>
      <c r="H366" s="16" t="s">
        <v>3598</v>
      </c>
      <c r="I366" s="16"/>
      <c r="J366" s="16">
        <v>1000</v>
      </c>
      <c r="K366" s="16" t="s">
        <v>74</v>
      </c>
      <c r="L366" s="22" t="s">
        <v>2910</v>
      </c>
      <c r="M366" s="22" t="s">
        <v>2910</v>
      </c>
      <c r="N366" s="16" t="s">
        <v>76</v>
      </c>
      <c r="O366" s="16" t="s">
        <v>8671</v>
      </c>
      <c r="P366" s="16"/>
      <c r="Q366" s="150">
        <v>1918779</v>
      </c>
      <c r="R366" s="150">
        <v>0</v>
      </c>
      <c r="S366" s="150">
        <v>1918779</v>
      </c>
      <c r="T366" s="19"/>
      <c r="U366" s="19">
        <v>43059</v>
      </c>
      <c r="V366" s="19"/>
      <c r="W366" s="16" t="s">
        <v>71</v>
      </c>
      <c r="X366" s="28">
        <f t="shared" ca="1" si="5"/>
        <v>7.333333333333333</v>
      </c>
      <c r="Y366" s="85">
        <v>43336</v>
      </c>
      <c r="Z366" s="85"/>
      <c r="AA366" s="16" t="s">
        <v>8855</v>
      </c>
      <c r="AB366" s="16" t="s">
        <v>8773</v>
      </c>
      <c r="AC366" s="16" t="s">
        <v>9469</v>
      </c>
      <c r="AD366" s="30">
        <v>6.9599999999999995E-2</v>
      </c>
      <c r="AE366" s="17" t="s">
        <v>9513</v>
      </c>
      <c r="AF366" s="16"/>
      <c r="AG366" s="17"/>
      <c r="AH366" s="125"/>
      <c r="AI366" s="16"/>
      <c r="AJ366" s="16"/>
      <c r="AK366" s="16"/>
      <c r="AL366" s="16"/>
      <c r="AM366" s="16"/>
      <c r="AN366" s="16"/>
    </row>
    <row r="367" spans="1:40" ht="15" hidden="1" customHeight="1">
      <c r="A367" s="59">
        <v>366</v>
      </c>
      <c r="B367" s="59"/>
      <c r="C367" s="59">
        <v>1214464505</v>
      </c>
      <c r="D367" s="17" t="s">
        <v>9514</v>
      </c>
      <c r="E367" s="16">
        <v>4070</v>
      </c>
      <c r="F367" s="16" t="s">
        <v>3596</v>
      </c>
      <c r="G367" s="16" t="s">
        <v>3597</v>
      </c>
      <c r="H367" s="16" t="s">
        <v>3598</v>
      </c>
      <c r="I367" s="16"/>
      <c r="J367" s="16">
        <v>1000</v>
      </c>
      <c r="K367" s="16" t="s">
        <v>74</v>
      </c>
      <c r="L367" s="22" t="s">
        <v>2910</v>
      </c>
      <c r="M367" s="22" t="s">
        <v>2910</v>
      </c>
      <c r="N367" s="16" t="s">
        <v>671</v>
      </c>
      <c r="O367" s="16" t="s">
        <v>9472</v>
      </c>
      <c r="P367" s="16"/>
      <c r="Q367" s="150">
        <v>1918779</v>
      </c>
      <c r="R367" s="150">
        <v>0</v>
      </c>
      <c r="S367" s="150">
        <v>1918779</v>
      </c>
      <c r="T367" s="19"/>
      <c r="U367" s="19">
        <v>42989</v>
      </c>
      <c r="V367" s="19"/>
      <c r="W367" s="16" t="s">
        <v>71</v>
      </c>
      <c r="X367" s="28">
        <f t="shared" ca="1" si="5"/>
        <v>7.5</v>
      </c>
      <c r="Y367" s="85">
        <v>43336</v>
      </c>
      <c r="Z367" s="85"/>
      <c r="AA367" s="16" t="s">
        <v>8855</v>
      </c>
      <c r="AB367" s="16" t="s">
        <v>8773</v>
      </c>
      <c r="AC367" s="16" t="s">
        <v>9469</v>
      </c>
      <c r="AD367" s="30">
        <v>6.9599999999999995E-2</v>
      </c>
      <c r="AE367" s="17" t="s">
        <v>9515</v>
      </c>
      <c r="AF367" s="16"/>
      <c r="AG367" s="17"/>
      <c r="AH367" s="125"/>
      <c r="AI367" s="16"/>
      <c r="AJ367" s="16"/>
      <c r="AK367" s="16"/>
      <c r="AL367" s="16"/>
      <c r="AM367" s="16"/>
      <c r="AN367" s="16"/>
    </row>
    <row r="368" spans="1:40" ht="15" hidden="1" customHeight="1">
      <c r="A368" s="59">
        <v>367</v>
      </c>
      <c r="B368" s="59"/>
      <c r="C368" s="59">
        <v>1214464528</v>
      </c>
      <c r="D368" s="17" t="s">
        <v>9516</v>
      </c>
      <c r="E368" s="16">
        <v>4070</v>
      </c>
      <c r="F368" s="16" t="s">
        <v>3596</v>
      </c>
      <c r="G368" s="16" t="s">
        <v>3597</v>
      </c>
      <c r="H368" s="16" t="s">
        <v>3598</v>
      </c>
      <c r="I368" s="16"/>
      <c r="J368" s="16">
        <v>1000</v>
      </c>
      <c r="K368" s="16" t="s">
        <v>74</v>
      </c>
      <c r="L368" s="22" t="s">
        <v>2910</v>
      </c>
      <c r="M368" s="22" t="s">
        <v>2910</v>
      </c>
      <c r="N368" s="16" t="s">
        <v>671</v>
      </c>
      <c r="O368" s="16" t="s">
        <v>9472</v>
      </c>
      <c r="P368" s="16"/>
      <c r="Q368" s="150">
        <v>1918779</v>
      </c>
      <c r="R368" s="150">
        <v>0</v>
      </c>
      <c r="S368" s="150">
        <v>1918779</v>
      </c>
      <c r="T368" s="19"/>
      <c r="U368" s="19">
        <v>43059</v>
      </c>
      <c r="V368" s="19"/>
      <c r="W368" s="16" t="s">
        <v>71</v>
      </c>
      <c r="X368" s="28">
        <f t="shared" ca="1" si="5"/>
        <v>7.333333333333333</v>
      </c>
      <c r="Y368" s="85">
        <v>43336</v>
      </c>
      <c r="Z368" s="85"/>
      <c r="AA368" s="16" t="s">
        <v>8922</v>
      </c>
      <c r="AB368" s="16" t="s">
        <v>8773</v>
      </c>
      <c r="AC368" s="16" t="s">
        <v>8844</v>
      </c>
      <c r="AD368" s="30">
        <v>6.9599999999999995E-2</v>
      </c>
      <c r="AE368" s="17" t="s">
        <v>9517</v>
      </c>
      <c r="AF368" s="16"/>
      <c r="AG368" s="17"/>
      <c r="AH368" s="125"/>
      <c r="AI368" s="16"/>
      <c r="AJ368" s="16"/>
      <c r="AK368" s="16"/>
      <c r="AL368" s="16"/>
      <c r="AM368" s="16"/>
      <c r="AN368" s="16"/>
    </row>
    <row r="369" spans="1:40" s="149" customFormat="1" ht="15" hidden="1" customHeight="1">
      <c r="A369" s="59">
        <v>368</v>
      </c>
      <c r="B369" s="141"/>
      <c r="C369" s="141">
        <v>80227582</v>
      </c>
      <c r="D369" s="140" t="s">
        <v>9518</v>
      </c>
      <c r="E369" s="142">
        <v>4071</v>
      </c>
      <c r="F369" s="142">
        <v>16</v>
      </c>
      <c r="G369" s="142" t="s">
        <v>1629</v>
      </c>
      <c r="H369" s="142" t="s">
        <v>1567</v>
      </c>
      <c r="I369" s="142"/>
      <c r="J369" s="142">
        <v>3000</v>
      </c>
      <c r="K369" s="142" t="s">
        <v>170</v>
      </c>
      <c r="L369" s="143" t="s">
        <v>9127</v>
      </c>
      <c r="M369" s="143" t="s">
        <v>9127</v>
      </c>
      <c r="N369" s="142" t="s">
        <v>76</v>
      </c>
      <c r="O369" s="142" t="s">
        <v>8671</v>
      </c>
      <c r="P369" s="142"/>
      <c r="Q369" s="151">
        <v>1515625</v>
      </c>
      <c r="R369" s="151">
        <v>406562</v>
      </c>
      <c r="S369" s="151">
        <v>1922187</v>
      </c>
      <c r="T369" s="145">
        <v>38355</v>
      </c>
      <c r="U369" s="145">
        <v>40909</v>
      </c>
      <c r="V369" s="145"/>
      <c r="W369" s="142" t="s">
        <v>8767</v>
      </c>
      <c r="X369" s="146">
        <f t="shared" ca="1" si="5"/>
        <v>13.25</v>
      </c>
      <c r="Y369" s="156">
        <v>43340</v>
      </c>
      <c r="Z369" s="156"/>
      <c r="AA369" s="142" t="s">
        <v>8791</v>
      </c>
      <c r="AB369" s="142" t="s">
        <v>8773</v>
      </c>
      <c r="AC369" s="142" t="s">
        <v>9374</v>
      </c>
      <c r="AD369" s="147">
        <v>6.9599999999999995E-2</v>
      </c>
      <c r="AE369" s="140" t="s">
        <v>9519</v>
      </c>
      <c r="AF369" s="142"/>
      <c r="AG369" s="140" t="s">
        <v>8794</v>
      </c>
      <c r="AH369" s="148" t="s">
        <v>9056</v>
      </c>
      <c r="AI369" s="142"/>
      <c r="AJ369" s="142"/>
      <c r="AK369" s="142"/>
      <c r="AL369" s="142"/>
      <c r="AM369" s="142"/>
      <c r="AN369" s="142"/>
    </row>
    <row r="370" spans="1:40" ht="15" hidden="1" customHeight="1">
      <c r="A370" s="59">
        <v>369</v>
      </c>
      <c r="B370" s="59"/>
      <c r="C370" s="59">
        <v>79417100</v>
      </c>
      <c r="D370" s="17" t="s">
        <v>9520</v>
      </c>
      <c r="E370" s="16">
        <v>3137</v>
      </c>
      <c r="F370" s="16">
        <v>14</v>
      </c>
      <c r="G370" s="16" t="s">
        <v>487</v>
      </c>
      <c r="H370" s="16" t="s">
        <v>456</v>
      </c>
      <c r="I370" s="16"/>
      <c r="J370" s="16">
        <v>3000</v>
      </c>
      <c r="K370" s="16" t="s">
        <v>170</v>
      </c>
      <c r="L370" s="22" t="s">
        <v>723</v>
      </c>
      <c r="M370" s="22" t="s">
        <v>723</v>
      </c>
      <c r="N370" s="16" t="s">
        <v>76</v>
      </c>
      <c r="O370" s="16" t="s">
        <v>8671</v>
      </c>
      <c r="P370" s="16"/>
      <c r="Q370" s="150">
        <v>1959861</v>
      </c>
      <c r="R370" s="150">
        <v>621418</v>
      </c>
      <c r="S370" s="150">
        <v>2581279</v>
      </c>
      <c r="T370" s="19">
        <v>33637</v>
      </c>
      <c r="U370" s="19">
        <v>40909</v>
      </c>
      <c r="V370" s="19"/>
      <c r="W370" s="16" t="s">
        <v>249</v>
      </c>
      <c r="X370" s="28">
        <f t="shared" ca="1" si="5"/>
        <v>13.25</v>
      </c>
      <c r="Y370" s="85">
        <v>43343</v>
      </c>
      <c r="Z370" s="85"/>
      <c r="AA370" s="16" t="s">
        <v>8855</v>
      </c>
      <c r="AB370" s="16" t="s">
        <v>8773</v>
      </c>
      <c r="AC370" s="16" t="s">
        <v>8973</v>
      </c>
      <c r="AD370" s="30">
        <v>6.9599999999999995E-2</v>
      </c>
      <c r="AE370" s="17" t="s">
        <v>9521</v>
      </c>
      <c r="AF370" s="16"/>
      <c r="AG370" s="17"/>
      <c r="AH370" s="125"/>
      <c r="AI370" s="16"/>
      <c r="AJ370" s="16"/>
      <c r="AK370" s="16"/>
      <c r="AL370" s="16"/>
      <c r="AM370" s="16"/>
      <c r="AN370" s="16"/>
    </row>
    <row r="371" spans="1:40" ht="15" hidden="1" customHeight="1">
      <c r="A371" s="59">
        <v>370</v>
      </c>
      <c r="B371" s="59"/>
      <c r="C371" s="59">
        <v>75100021</v>
      </c>
      <c r="D371" s="17" t="s">
        <v>9522</v>
      </c>
      <c r="E371" s="16">
        <v>4070</v>
      </c>
      <c r="F371" s="16" t="s">
        <v>3596</v>
      </c>
      <c r="G371" s="16" t="s">
        <v>3597</v>
      </c>
      <c r="H371" s="16" t="s">
        <v>3598</v>
      </c>
      <c r="I371" s="16"/>
      <c r="J371" s="16">
        <v>1000</v>
      </c>
      <c r="K371" s="16" t="s">
        <v>74</v>
      </c>
      <c r="L371" s="22" t="s">
        <v>2910</v>
      </c>
      <c r="M371" s="22" t="s">
        <v>2910</v>
      </c>
      <c r="N371" s="16" t="s">
        <v>463</v>
      </c>
      <c r="O371" s="16" t="s">
        <v>510</v>
      </c>
      <c r="P371" s="16"/>
      <c r="Q371" s="150">
        <v>1918779</v>
      </c>
      <c r="R371" s="150">
        <v>0</v>
      </c>
      <c r="S371" s="150">
        <v>1918779</v>
      </c>
      <c r="T371" s="19"/>
      <c r="U371" s="19">
        <v>43004</v>
      </c>
      <c r="V371" s="19"/>
      <c r="W371" s="16" t="s">
        <v>71</v>
      </c>
      <c r="X371" s="28">
        <f t="shared" ca="1" si="5"/>
        <v>7.5</v>
      </c>
      <c r="Y371" s="85">
        <v>43343</v>
      </c>
      <c r="Z371" s="85"/>
      <c r="AA371" s="16" t="s">
        <v>8855</v>
      </c>
      <c r="AB371" s="16" t="s">
        <v>8773</v>
      </c>
      <c r="AC371" s="16" t="s">
        <v>9220</v>
      </c>
      <c r="AD371" s="30">
        <v>6.9599999999999995E-2</v>
      </c>
      <c r="AE371" s="17" t="s">
        <v>9523</v>
      </c>
      <c r="AF371" s="16"/>
      <c r="AG371" s="17"/>
      <c r="AH371" s="125"/>
      <c r="AI371" s="16"/>
      <c r="AJ371" s="16"/>
      <c r="AK371" s="16"/>
      <c r="AL371" s="16"/>
      <c r="AM371" s="16"/>
      <c r="AN371" s="16"/>
    </row>
    <row r="372" spans="1:40" ht="15" hidden="1" customHeight="1">
      <c r="A372" s="59">
        <v>371</v>
      </c>
      <c r="B372" s="59"/>
      <c r="C372" s="59">
        <v>1135029458</v>
      </c>
      <c r="D372" s="17" t="s">
        <v>9524</v>
      </c>
      <c r="E372" s="16">
        <v>4070</v>
      </c>
      <c r="F372" s="16" t="s">
        <v>3596</v>
      </c>
      <c r="G372" s="16" t="s">
        <v>3597</v>
      </c>
      <c r="H372" s="16" t="s">
        <v>3598</v>
      </c>
      <c r="I372" s="16"/>
      <c r="J372" s="16">
        <v>1000</v>
      </c>
      <c r="K372" s="16" t="s">
        <v>74</v>
      </c>
      <c r="L372" s="22" t="s">
        <v>2910</v>
      </c>
      <c r="M372" s="22" t="s">
        <v>2910</v>
      </c>
      <c r="N372" s="16" t="s">
        <v>671</v>
      </c>
      <c r="O372" s="16" t="s">
        <v>9428</v>
      </c>
      <c r="P372" s="16"/>
      <c r="Q372" s="150">
        <v>1918779</v>
      </c>
      <c r="R372" s="150">
        <v>0</v>
      </c>
      <c r="S372" s="150">
        <v>1918779</v>
      </c>
      <c r="T372" s="19"/>
      <c r="U372" s="19">
        <v>42989</v>
      </c>
      <c r="V372" s="19"/>
      <c r="W372" s="16" t="s">
        <v>71</v>
      </c>
      <c r="X372" s="28">
        <f t="shared" ca="1" si="5"/>
        <v>7.5</v>
      </c>
      <c r="Y372" s="85">
        <v>43343</v>
      </c>
      <c r="Z372" s="85"/>
      <c r="AA372" s="16" t="s">
        <v>8791</v>
      </c>
      <c r="AB372" s="16" t="s">
        <v>8773</v>
      </c>
      <c r="AC372" s="16" t="s">
        <v>9374</v>
      </c>
      <c r="AD372" s="30">
        <v>6.9599999999999995E-2</v>
      </c>
      <c r="AE372" s="17" t="s">
        <v>9525</v>
      </c>
      <c r="AF372" s="16"/>
      <c r="AG372" s="17"/>
      <c r="AH372" s="125"/>
      <c r="AI372" s="16"/>
      <c r="AJ372" s="16"/>
      <c r="AK372" s="16"/>
      <c r="AL372" s="16"/>
      <c r="AM372" s="16"/>
      <c r="AN372" s="16"/>
    </row>
    <row r="373" spans="1:40" ht="15" hidden="1" customHeight="1">
      <c r="A373" s="59">
        <v>372</v>
      </c>
      <c r="B373" s="59"/>
      <c r="C373" s="59">
        <v>52535689</v>
      </c>
      <c r="D373" s="17" t="s">
        <v>9526</v>
      </c>
      <c r="E373" s="16">
        <v>2028</v>
      </c>
      <c r="F373" s="16">
        <v>14</v>
      </c>
      <c r="G373" s="16" t="s">
        <v>283</v>
      </c>
      <c r="H373" s="16" t="s">
        <v>284</v>
      </c>
      <c r="I373" s="16"/>
      <c r="J373" s="16">
        <v>1000</v>
      </c>
      <c r="K373" s="16" t="s">
        <v>74</v>
      </c>
      <c r="L373" s="22" t="s">
        <v>2910</v>
      </c>
      <c r="M373" s="22" t="s">
        <v>2910</v>
      </c>
      <c r="N373" s="16" t="s">
        <v>76</v>
      </c>
      <c r="O373" s="16" t="s">
        <v>8671</v>
      </c>
      <c r="P373" s="16"/>
      <c r="Q373" s="150">
        <v>3596463</v>
      </c>
      <c r="R373" s="150">
        <v>0</v>
      </c>
      <c r="S373" s="150">
        <v>3596463</v>
      </c>
      <c r="T373" s="19"/>
      <c r="U373" s="19">
        <v>43133</v>
      </c>
      <c r="V373" s="19"/>
      <c r="W373" s="16" t="s">
        <v>71</v>
      </c>
      <c r="X373" s="28">
        <f t="shared" ca="1" si="5"/>
        <v>7.166666666666667</v>
      </c>
      <c r="Y373" s="85">
        <v>43343</v>
      </c>
      <c r="Z373" s="85"/>
      <c r="AA373" s="16" t="s">
        <v>8811</v>
      </c>
      <c r="AB373" s="16" t="s">
        <v>8792</v>
      </c>
      <c r="AC373" s="16" t="s">
        <v>9374</v>
      </c>
      <c r="AD373" s="30">
        <v>6.9599999999999995E-2</v>
      </c>
      <c r="AE373" s="17" t="s">
        <v>9527</v>
      </c>
      <c r="AF373" s="16"/>
      <c r="AG373" s="17"/>
      <c r="AH373" s="125"/>
      <c r="AI373" s="16"/>
      <c r="AJ373" s="16"/>
      <c r="AK373" s="16"/>
      <c r="AL373" s="16"/>
      <c r="AM373" s="16"/>
      <c r="AN373" s="16"/>
    </row>
    <row r="374" spans="1:40" ht="15" hidden="1" customHeight="1">
      <c r="A374" s="59">
        <v>373</v>
      </c>
      <c r="B374" s="59"/>
      <c r="C374" s="59">
        <v>79465283</v>
      </c>
      <c r="D374" s="17" t="s">
        <v>9173</v>
      </c>
      <c r="E374" s="16">
        <v>3137</v>
      </c>
      <c r="F374" s="16">
        <v>13</v>
      </c>
      <c r="G374" s="16" t="s">
        <v>525</v>
      </c>
      <c r="H374" s="16" t="s">
        <v>456</v>
      </c>
      <c r="I374" s="16"/>
      <c r="J374" s="16">
        <v>4000</v>
      </c>
      <c r="K374" s="16" t="s">
        <v>259</v>
      </c>
      <c r="L374" s="22" t="s">
        <v>1583</v>
      </c>
      <c r="M374" s="22" t="s">
        <v>1583</v>
      </c>
      <c r="N374" s="16" t="s">
        <v>76</v>
      </c>
      <c r="O374" s="16" t="s">
        <v>8671</v>
      </c>
      <c r="P374" s="16"/>
      <c r="Q374" s="150">
        <v>1890798</v>
      </c>
      <c r="R374" s="150">
        <v>0</v>
      </c>
      <c r="S374" s="150">
        <v>1890798</v>
      </c>
      <c r="T374" s="19"/>
      <c r="U374" s="19">
        <v>42614</v>
      </c>
      <c r="V374" s="19"/>
      <c r="W374" s="16" t="s">
        <v>8767</v>
      </c>
      <c r="X374" s="28">
        <f t="shared" ca="1" si="5"/>
        <v>8.5833333333333339</v>
      </c>
      <c r="Y374" s="85">
        <v>43346</v>
      </c>
      <c r="Z374" s="85"/>
      <c r="AA374" s="16" t="s">
        <v>9265</v>
      </c>
      <c r="AB374" s="16" t="s">
        <v>8773</v>
      </c>
      <c r="AC374" s="16" t="s">
        <v>9374</v>
      </c>
      <c r="AD374" s="30">
        <v>6.9599999999999995E-2</v>
      </c>
      <c r="AE374" s="17" t="s">
        <v>9528</v>
      </c>
      <c r="AF374" s="16"/>
      <c r="AG374" s="17"/>
      <c r="AH374" s="125"/>
      <c r="AI374" s="16"/>
      <c r="AJ374" s="16"/>
      <c r="AK374" s="16"/>
      <c r="AL374" s="16"/>
      <c r="AM374" s="16"/>
      <c r="AN374" s="16"/>
    </row>
    <row r="375" spans="1:40" ht="15" hidden="1" customHeight="1">
      <c r="A375" s="59">
        <v>374</v>
      </c>
      <c r="B375" s="59"/>
      <c r="C375" s="59">
        <v>79889577</v>
      </c>
      <c r="D375" s="17" t="s">
        <v>9529</v>
      </c>
      <c r="E375" s="16">
        <v>4070</v>
      </c>
      <c r="F375" s="16" t="s">
        <v>3596</v>
      </c>
      <c r="G375" s="16" t="s">
        <v>3597</v>
      </c>
      <c r="H375" s="16" t="s">
        <v>3598</v>
      </c>
      <c r="I375" s="16"/>
      <c r="J375" s="16">
        <v>1000</v>
      </c>
      <c r="K375" s="16" t="s">
        <v>74</v>
      </c>
      <c r="L375" s="22" t="s">
        <v>2910</v>
      </c>
      <c r="M375" s="22" t="s">
        <v>2910</v>
      </c>
      <c r="N375" s="16" t="s">
        <v>76</v>
      </c>
      <c r="O375" s="16" t="s">
        <v>8671</v>
      </c>
      <c r="P375" s="16"/>
      <c r="Q375" s="150">
        <v>1918779</v>
      </c>
      <c r="R375" s="150">
        <v>0</v>
      </c>
      <c r="S375" s="150">
        <v>1918779</v>
      </c>
      <c r="T375" s="19"/>
      <c r="U375" s="19">
        <v>43003</v>
      </c>
      <c r="V375" s="19"/>
      <c r="W375" s="16" t="s">
        <v>71</v>
      </c>
      <c r="X375" s="28">
        <f t="shared" ca="1" si="5"/>
        <v>7.5</v>
      </c>
      <c r="Y375" s="85">
        <v>43347</v>
      </c>
      <c r="Z375" s="85"/>
      <c r="AA375" s="16" t="s">
        <v>8855</v>
      </c>
      <c r="AB375" s="16" t="s">
        <v>8773</v>
      </c>
      <c r="AC375" s="16" t="s">
        <v>9374</v>
      </c>
      <c r="AD375" s="30">
        <v>6.9599999999999995E-2</v>
      </c>
      <c r="AE375" s="17" t="s">
        <v>9530</v>
      </c>
      <c r="AF375" s="16"/>
      <c r="AG375" s="17"/>
      <c r="AH375" s="125"/>
      <c r="AI375" s="16"/>
      <c r="AJ375" s="16"/>
      <c r="AK375" s="16"/>
      <c r="AL375" s="16"/>
      <c r="AM375" s="16"/>
      <c r="AN375" s="16"/>
    </row>
    <row r="376" spans="1:40" ht="15" hidden="1" customHeight="1">
      <c r="A376" s="59">
        <v>375</v>
      </c>
      <c r="B376" s="59"/>
      <c r="C376" s="59">
        <v>1059903597</v>
      </c>
      <c r="D376" s="17" t="s">
        <v>9531</v>
      </c>
      <c r="E376" s="16">
        <v>4070</v>
      </c>
      <c r="F376" s="16" t="s">
        <v>3596</v>
      </c>
      <c r="G376" s="16" t="s">
        <v>3597</v>
      </c>
      <c r="H376" s="16" t="s">
        <v>3598</v>
      </c>
      <c r="I376" s="16"/>
      <c r="J376" s="16">
        <v>1000</v>
      </c>
      <c r="K376" s="16" t="s">
        <v>74</v>
      </c>
      <c r="L376" s="22" t="s">
        <v>2910</v>
      </c>
      <c r="M376" s="22" t="s">
        <v>2910</v>
      </c>
      <c r="N376" s="16" t="s">
        <v>76</v>
      </c>
      <c r="O376" s="16" t="s">
        <v>8671</v>
      </c>
      <c r="P376" s="16"/>
      <c r="Q376" s="150">
        <v>1918779</v>
      </c>
      <c r="R376" s="150">
        <v>0</v>
      </c>
      <c r="S376" s="150">
        <v>1918779</v>
      </c>
      <c r="T376" s="19"/>
      <c r="U376" s="19">
        <v>43083</v>
      </c>
      <c r="V376" s="19"/>
      <c r="W376" s="16" t="s">
        <v>71</v>
      </c>
      <c r="X376" s="28">
        <f t="shared" ca="1" si="5"/>
        <v>7.25</v>
      </c>
      <c r="Y376" s="85">
        <v>43347</v>
      </c>
      <c r="Z376" s="85"/>
      <c r="AA376" s="16" t="s">
        <v>8855</v>
      </c>
      <c r="AB376" s="16" t="s">
        <v>8773</v>
      </c>
      <c r="AC376" s="16" t="s">
        <v>9374</v>
      </c>
      <c r="AD376" s="30">
        <v>6.9599999999999995E-2</v>
      </c>
      <c r="AE376" s="17" t="s">
        <v>9532</v>
      </c>
      <c r="AF376" s="16"/>
      <c r="AG376" s="17"/>
      <c r="AH376" s="125"/>
      <c r="AI376" s="16"/>
      <c r="AJ376" s="16"/>
      <c r="AK376" s="16"/>
      <c r="AL376" s="16"/>
      <c r="AM376" s="16"/>
      <c r="AN376" s="16"/>
    </row>
    <row r="377" spans="1:40" ht="15" hidden="1" customHeight="1">
      <c r="A377" s="59">
        <v>376</v>
      </c>
      <c r="B377" s="59"/>
      <c r="C377" s="59">
        <v>1116799220</v>
      </c>
      <c r="D377" s="17" t="s">
        <v>9533</v>
      </c>
      <c r="E377" s="16">
        <v>4070</v>
      </c>
      <c r="F377" s="16" t="s">
        <v>3596</v>
      </c>
      <c r="G377" s="16" t="s">
        <v>3597</v>
      </c>
      <c r="H377" s="16" t="s">
        <v>3598</v>
      </c>
      <c r="I377" s="16"/>
      <c r="J377" s="16">
        <v>1000</v>
      </c>
      <c r="K377" s="16" t="s">
        <v>74</v>
      </c>
      <c r="L377" s="22" t="s">
        <v>2910</v>
      </c>
      <c r="M377" s="22" t="s">
        <v>2910</v>
      </c>
      <c r="N377" s="16" t="s">
        <v>76</v>
      </c>
      <c r="O377" s="16" t="s">
        <v>8671</v>
      </c>
      <c r="P377" s="16"/>
      <c r="Q377" s="150">
        <v>1918779</v>
      </c>
      <c r="R377" s="150">
        <v>0</v>
      </c>
      <c r="S377" s="150">
        <v>1918779</v>
      </c>
      <c r="T377" s="19"/>
      <c r="U377" s="19">
        <v>43089</v>
      </c>
      <c r="V377" s="19"/>
      <c r="W377" s="16" t="s">
        <v>71</v>
      </c>
      <c r="X377" s="28">
        <f t="shared" ca="1" si="5"/>
        <v>7.25</v>
      </c>
      <c r="Y377" s="85">
        <v>43347</v>
      </c>
      <c r="Z377" s="85"/>
      <c r="AA377" s="16" t="s">
        <v>8791</v>
      </c>
      <c r="AB377" s="16" t="s">
        <v>8773</v>
      </c>
      <c r="AC377" s="16" t="s">
        <v>9374</v>
      </c>
      <c r="AD377" s="30">
        <v>6.9599999999999995E-2</v>
      </c>
      <c r="AE377" s="17" t="s">
        <v>9534</v>
      </c>
      <c r="AF377" s="16"/>
      <c r="AG377" s="17"/>
      <c r="AH377" s="125"/>
      <c r="AI377" s="16"/>
      <c r="AJ377" s="16"/>
      <c r="AK377" s="16"/>
      <c r="AL377" s="16"/>
      <c r="AM377" s="16"/>
      <c r="AN377" s="16"/>
    </row>
    <row r="378" spans="1:40" ht="15" hidden="1" customHeight="1">
      <c r="A378" s="59">
        <v>377</v>
      </c>
      <c r="B378" s="59"/>
      <c r="C378" s="59">
        <v>52900749</v>
      </c>
      <c r="D378" s="17" t="s">
        <v>9535</v>
      </c>
      <c r="E378" s="16">
        <v>2028</v>
      </c>
      <c r="F378" s="16">
        <v>14</v>
      </c>
      <c r="G378" s="16" t="s">
        <v>283</v>
      </c>
      <c r="H378" s="16" t="s">
        <v>284</v>
      </c>
      <c r="I378" s="16"/>
      <c r="J378" s="16">
        <v>1000</v>
      </c>
      <c r="K378" s="16" t="s">
        <v>74</v>
      </c>
      <c r="L378" s="22" t="s">
        <v>2910</v>
      </c>
      <c r="M378" s="22" t="s">
        <v>2910</v>
      </c>
      <c r="N378" s="16" t="s">
        <v>76</v>
      </c>
      <c r="O378" s="16" t="s">
        <v>76</v>
      </c>
      <c r="P378" s="16"/>
      <c r="Q378" s="150">
        <v>3596463</v>
      </c>
      <c r="R378" s="150">
        <v>0</v>
      </c>
      <c r="S378" s="150">
        <v>3596463</v>
      </c>
      <c r="T378" s="19"/>
      <c r="U378" s="19">
        <v>43032</v>
      </c>
      <c r="V378" s="19"/>
      <c r="W378" s="16" t="s">
        <v>71</v>
      </c>
      <c r="X378" s="28">
        <f t="shared" ca="1" si="5"/>
        <v>7.416666666666667</v>
      </c>
      <c r="Y378" s="85">
        <v>43347</v>
      </c>
      <c r="Z378" s="85"/>
      <c r="AA378" s="16" t="s">
        <v>8855</v>
      </c>
      <c r="AB378" s="16" t="s">
        <v>8773</v>
      </c>
      <c r="AC378" s="16" t="s">
        <v>9374</v>
      </c>
      <c r="AD378" s="30">
        <v>6.9599999999999995E-2</v>
      </c>
      <c r="AE378" s="17" t="s">
        <v>9175</v>
      </c>
      <c r="AF378" s="16"/>
      <c r="AG378" s="17"/>
      <c r="AH378" s="125"/>
      <c r="AI378" s="16"/>
      <c r="AJ378" s="16"/>
      <c r="AK378" s="16"/>
      <c r="AL378" s="16"/>
      <c r="AM378" s="16"/>
      <c r="AN378" s="16"/>
    </row>
    <row r="379" spans="1:40" ht="15" hidden="1" customHeight="1">
      <c r="A379" s="59">
        <v>378</v>
      </c>
      <c r="B379" s="59"/>
      <c r="C379" s="59">
        <v>96126147</v>
      </c>
      <c r="D379" s="17" t="s">
        <v>9536</v>
      </c>
      <c r="E379" s="16">
        <v>4070</v>
      </c>
      <c r="F379" s="16" t="s">
        <v>3596</v>
      </c>
      <c r="G379" s="16" t="s">
        <v>3597</v>
      </c>
      <c r="H379" s="16" t="s">
        <v>3598</v>
      </c>
      <c r="I379" s="16"/>
      <c r="J379" s="16">
        <v>1000</v>
      </c>
      <c r="K379" s="16" t="s">
        <v>74</v>
      </c>
      <c r="L379" s="22" t="s">
        <v>2910</v>
      </c>
      <c r="M379" s="22" t="s">
        <v>2910</v>
      </c>
      <c r="N379" s="16" t="s">
        <v>76</v>
      </c>
      <c r="O379" s="16" t="s">
        <v>8671</v>
      </c>
      <c r="P379" s="16"/>
      <c r="Q379" s="150">
        <v>1918779</v>
      </c>
      <c r="R379" s="150">
        <v>0</v>
      </c>
      <c r="S379" s="150">
        <v>1918779</v>
      </c>
      <c r="T379" s="19"/>
      <c r="U379" s="19">
        <v>43059</v>
      </c>
      <c r="V379" s="19"/>
      <c r="W379" s="16" t="s">
        <v>71</v>
      </c>
      <c r="X379" s="28">
        <f t="shared" ca="1" si="5"/>
        <v>7.333333333333333</v>
      </c>
      <c r="Y379" s="85">
        <v>43350</v>
      </c>
      <c r="Z379" s="85"/>
      <c r="AA379" s="16" t="s">
        <v>9265</v>
      </c>
      <c r="AB379" s="16" t="s">
        <v>8773</v>
      </c>
      <c r="AC379" s="16" t="s">
        <v>9374</v>
      </c>
      <c r="AD379" s="30">
        <v>5.2199999999999998E-3</v>
      </c>
      <c r="AE379" s="17" t="s">
        <v>9537</v>
      </c>
      <c r="AF379" s="16"/>
      <c r="AG379" s="17"/>
      <c r="AH379" s="125"/>
      <c r="AI379" s="16"/>
      <c r="AJ379" s="16"/>
      <c r="AK379" s="16"/>
      <c r="AL379" s="16"/>
      <c r="AM379" s="16"/>
      <c r="AN379" s="16"/>
    </row>
    <row r="380" spans="1:40" ht="15" hidden="1" customHeight="1">
      <c r="A380" s="59">
        <v>379</v>
      </c>
      <c r="B380" s="59"/>
      <c r="C380" s="59">
        <v>80071806</v>
      </c>
      <c r="D380" s="17" t="s">
        <v>9538</v>
      </c>
      <c r="E380" s="16">
        <v>2044</v>
      </c>
      <c r="F380" s="16">
        <v>11</v>
      </c>
      <c r="G380" s="16" t="s">
        <v>139</v>
      </c>
      <c r="H380" s="16" t="s">
        <v>140</v>
      </c>
      <c r="I380" s="16"/>
      <c r="J380" s="16">
        <v>2000</v>
      </c>
      <c r="K380" s="16" t="s">
        <v>181</v>
      </c>
      <c r="L380" s="22" t="s">
        <v>305</v>
      </c>
      <c r="M380" s="22" t="s">
        <v>305</v>
      </c>
      <c r="N380" s="16" t="s">
        <v>76</v>
      </c>
      <c r="O380" s="16" t="s">
        <v>8671</v>
      </c>
      <c r="P380" s="16"/>
      <c r="Q380" s="150">
        <v>2923678</v>
      </c>
      <c r="R380" s="150">
        <v>0</v>
      </c>
      <c r="S380" s="150">
        <v>2923678</v>
      </c>
      <c r="T380" s="19"/>
      <c r="U380" s="19">
        <v>42507</v>
      </c>
      <c r="V380" s="19"/>
      <c r="W380" s="16" t="s">
        <v>8767</v>
      </c>
      <c r="X380" s="28">
        <f t="shared" ca="1" si="5"/>
        <v>8.8333333333333339</v>
      </c>
      <c r="Y380" s="85">
        <v>43352</v>
      </c>
      <c r="Z380" s="85"/>
      <c r="AA380" s="16" t="s">
        <v>9265</v>
      </c>
      <c r="AB380" s="16" t="s">
        <v>8826</v>
      </c>
      <c r="AC380" s="16" t="s">
        <v>8820</v>
      </c>
      <c r="AD380" s="30">
        <v>5.2199999999999998E-3</v>
      </c>
      <c r="AE380" s="17" t="s">
        <v>9159</v>
      </c>
      <c r="AF380" s="16"/>
      <c r="AG380" s="17"/>
      <c r="AH380" s="125"/>
      <c r="AI380" s="16"/>
      <c r="AJ380" s="16"/>
      <c r="AK380" s="16"/>
      <c r="AL380" s="16"/>
      <c r="AM380" s="16"/>
      <c r="AN380" s="16"/>
    </row>
    <row r="381" spans="1:40" ht="15" hidden="1" customHeight="1">
      <c r="A381" s="59">
        <v>380</v>
      </c>
      <c r="B381" s="59"/>
      <c r="C381" s="59">
        <v>10289185</v>
      </c>
      <c r="D381" s="17" t="s">
        <v>9539</v>
      </c>
      <c r="E381" s="16" t="s">
        <v>68</v>
      </c>
      <c r="F381" s="16">
        <v>24</v>
      </c>
      <c r="G381" s="16" t="s">
        <v>69</v>
      </c>
      <c r="H381" s="16" t="s">
        <v>70</v>
      </c>
      <c r="I381" s="16" t="s">
        <v>72</v>
      </c>
      <c r="J381" s="16">
        <v>1000</v>
      </c>
      <c r="K381" s="16" t="s">
        <v>74</v>
      </c>
      <c r="L381" s="22" t="s">
        <v>8785</v>
      </c>
      <c r="M381" s="22" t="s">
        <v>8785</v>
      </c>
      <c r="N381" s="16" t="s">
        <v>76</v>
      </c>
      <c r="O381" s="16" t="s">
        <v>8671</v>
      </c>
      <c r="P381" s="16"/>
      <c r="Q381" s="150">
        <v>10464539</v>
      </c>
      <c r="R381" s="150">
        <v>0</v>
      </c>
      <c r="S381" s="150">
        <v>10464539</v>
      </c>
      <c r="T381" s="19"/>
      <c r="U381" s="19">
        <v>42023</v>
      </c>
      <c r="V381" s="19"/>
      <c r="W381" s="16" t="s">
        <v>71</v>
      </c>
      <c r="X381" s="28">
        <f t="shared" ca="1" si="5"/>
        <v>10.166666666666666</v>
      </c>
      <c r="Y381" s="85">
        <v>43353</v>
      </c>
      <c r="Z381" s="85"/>
      <c r="AA381" s="16" t="s">
        <v>8855</v>
      </c>
      <c r="AB381" s="16" t="s">
        <v>8773</v>
      </c>
      <c r="AC381" s="16" t="s">
        <v>9087</v>
      </c>
      <c r="AD381" s="30">
        <v>6.9599999999999995E-2</v>
      </c>
      <c r="AE381" s="17" t="s">
        <v>9540</v>
      </c>
      <c r="AF381" s="16"/>
      <c r="AG381" s="17"/>
      <c r="AH381" s="125"/>
      <c r="AI381" s="16"/>
      <c r="AJ381" s="16"/>
      <c r="AK381" s="16"/>
      <c r="AL381" s="16"/>
      <c r="AM381" s="16"/>
      <c r="AN381" s="16"/>
    </row>
    <row r="382" spans="1:40" ht="15" hidden="1" customHeight="1">
      <c r="A382" s="59">
        <v>381</v>
      </c>
      <c r="B382" s="59"/>
      <c r="C382" s="59">
        <v>93339007</v>
      </c>
      <c r="D382" s="17" t="s">
        <v>9541</v>
      </c>
      <c r="E382" s="16">
        <v>2044</v>
      </c>
      <c r="F382" s="16">
        <v>11</v>
      </c>
      <c r="G382" s="16" t="s">
        <v>139</v>
      </c>
      <c r="H382" s="16" t="s">
        <v>140</v>
      </c>
      <c r="I382" s="16"/>
      <c r="J382" s="16">
        <v>3000</v>
      </c>
      <c r="K382" s="16" t="s">
        <v>170</v>
      </c>
      <c r="L382" s="22" t="s">
        <v>477</v>
      </c>
      <c r="M382" s="22" t="s">
        <v>477</v>
      </c>
      <c r="N382" s="16" t="s">
        <v>478</v>
      </c>
      <c r="O382" s="16" t="s">
        <v>8823</v>
      </c>
      <c r="P382" s="16"/>
      <c r="Q382" s="150">
        <v>2923678</v>
      </c>
      <c r="R382" s="150">
        <v>0</v>
      </c>
      <c r="S382" s="150">
        <v>2923678</v>
      </c>
      <c r="T382" s="19"/>
      <c r="U382" s="19">
        <v>41379</v>
      </c>
      <c r="V382" s="19"/>
      <c r="W382" s="16" t="s">
        <v>8767</v>
      </c>
      <c r="X382" s="28">
        <f t="shared" ca="1" si="5"/>
        <v>11.916666666666666</v>
      </c>
      <c r="Y382" s="85">
        <v>43354</v>
      </c>
      <c r="Z382" s="85"/>
      <c r="AA382" s="16" t="s">
        <v>8815</v>
      </c>
      <c r="AB382" s="16" t="s">
        <v>8773</v>
      </c>
      <c r="AC382" s="16" t="s">
        <v>9374</v>
      </c>
      <c r="AD382" s="30">
        <v>5.2199999999999998E-3</v>
      </c>
      <c r="AE382" s="17" t="s">
        <v>9542</v>
      </c>
      <c r="AF382" s="16"/>
      <c r="AG382" s="17"/>
      <c r="AH382" s="125"/>
      <c r="AI382" s="16"/>
      <c r="AJ382" s="16"/>
      <c r="AK382" s="16"/>
      <c r="AL382" s="16"/>
      <c r="AM382" s="16"/>
      <c r="AN382" s="16"/>
    </row>
    <row r="383" spans="1:40" ht="15" hidden="1" customHeight="1">
      <c r="A383" s="59">
        <v>382</v>
      </c>
      <c r="B383" s="59"/>
      <c r="C383" s="59">
        <v>94432444</v>
      </c>
      <c r="D383" s="17" t="s">
        <v>9543</v>
      </c>
      <c r="E383" s="16">
        <v>4071</v>
      </c>
      <c r="F383" s="16">
        <v>16</v>
      </c>
      <c r="G383" s="16" t="s">
        <v>1629</v>
      </c>
      <c r="H383" s="16" t="s">
        <v>1567</v>
      </c>
      <c r="I383" s="16"/>
      <c r="J383" s="16">
        <v>3000</v>
      </c>
      <c r="K383" s="16" t="s">
        <v>170</v>
      </c>
      <c r="L383" s="22" t="s">
        <v>9544</v>
      </c>
      <c r="M383" s="22" t="s">
        <v>9544</v>
      </c>
      <c r="N383" s="16" t="s">
        <v>433</v>
      </c>
      <c r="O383" s="16" t="s">
        <v>434</v>
      </c>
      <c r="P383" s="16"/>
      <c r="Q383" s="150">
        <v>1515625</v>
      </c>
      <c r="R383" s="150">
        <v>0</v>
      </c>
      <c r="S383" s="150">
        <v>1515625</v>
      </c>
      <c r="T383" s="19"/>
      <c r="U383" s="19">
        <v>42926</v>
      </c>
      <c r="V383" s="19"/>
      <c r="W383" s="16" t="s">
        <v>8767</v>
      </c>
      <c r="X383" s="28">
        <f t="shared" ca="1" si="5"/>
        <v>7.666666666666667</v>
      </c>
      <c r="Y383" s="85">
        <v>43355</v>
      </c>
      <c r="Z383" s="85"/>
      <c r="AA383" s="16" t="s">
        <v>8815</v>
      </c>
      <c r="AB383" s="16" t="s">
        <v>8773</v>
      </c>
      <c r="AC383" s="16" t="s">
        <v>9374</v>
      </c>
      <c r="AD383" s="30">
        <v>5.2199999999999998E-3</v>
      </c>
      <c r="AE383" s="17" t="s">
        <v>9545</v>
      </c>
      <c r="AF383" s="16"/>
      <c r="AG383" s="17"/>
      <c r="AH383" s="125"/>
      <c r="AI383" s="16"/>
      <c r="AJ383" s="16"/>
      <c r="AK383" s="16"/>
      <c r="AL383" s="16"/>
      <c r="AM383" s="16"/>
      <c r="AN383" s="16"/>
    </row>
    <row r="384" spans="1:40" ht="15" hidden="1" customHeight="1">
      <c r="A384" s="59">
        <v>383</v>
      </c>
      <c r="B384" s="59"/>
      <c r="C384" s="59">
        <v>1059605082</v>
      </c>
      <c r="D384" s="17" t="s">
        <v>9546</v>
      </c>
      <c r="E384" s="16">
        <v>4070</v>
      </c>
      <c r="F384" s="16" t="s">
        <v>3596</v>
      </c>
      <c r="G384" s="16" t="s">
        <v>3597</v>
      </c>
      <c r="H384" s="16" t="s">
        <v>3598</v>
      </c>
      <c r="I384" s="16"/>
      <c r="J384" s="16">
        <v>1000</v>
      </c>
      <c r="K384" s="16" t="s">
        <v>74</v>
      </c>
      <c r="L384" s="22" t="s">
        <v>2910</v>
      </c>
      <c r="M384" s="22" t="s">
        <v>2910</v>
      </c>
      <c r="N384" s="16" t="s">
        <v>463</v>
      </c>
      <c r="O384" s="16" t="s">
        <v>9547</v>
      </c>
      <c r="P384" s="16"/>
      <c r="Q384" s="150">
        <v>1918779</v>
      </c>
      <c r="R384" s="150">
        <v>0</v>
      </c>
      <c r="S384" s="150">
        <v>1918779</v>
      </c>
      <c r="T384" s="19"/>
      <c r="U384" s="19">
        <v>43088</v>
      </c>
      <c r="V384" s="19"/>
      <c r="W384" s="16" t="s">
        <v>71</v>
      </c>
      <c r="X384" s="28">
        <f t="shared" ca="1" si="5"/>
        <v>7.25</v>
      </c>
      <c r="Y384" s="85">
        <v>43360</v>
      </c>
      <c r="Z384" s="85"/>
      <c r="AA384" s="16" t="s">
        <v>9265</v>
      </c>
      <c r="AB384" s="16" t="s">
        <v>8826</v>
      </c>
      <c r="AC384" s="16" t="s">
        <v>9374</v>
      </c>
      <c r="AD384" s="30">
        <v>6.9599999999999995E-2</v>
      </c>
      <c r="AE384" s="17" t="s">
        <v>9548</v>
      </c>
      <c r="AF384" s="16"/>
      <c r="AG384" s="17"/>
      <c r="AH384" s="125"/>
      <c r="AI384" s="16"/>
      <c r="AJ384" s="16"/>
      <c r="AK384" s="16"/>
      <c r="AL384" s="16"/>
      <c r="AM384" s="16"/>
      <c r="AN384" s="16"/>
    </row>
    <row r="385" spans="1:40" ht="15" hidden="1" customHeight="1">
      <c r="A385" s="59">
        <v>384</v>
      </c>
      <c r="B385" s="59"/>
      <c r="C385" s="59">
        <v>79322716</v>
      </c>
      <c r="D385" s="17" t="s">
        <v>9549</v>
      </c>
      <c r="E385" s="16" t="s">
        <v>366</v>
      </c>
      <c r="F385" s="16">
        <v>21</v>
      </c>
      <c r="G385" s="16" t="s">
        <v>367</v>
      </c>
      <c r="H385" s="16" t="s">
        <v>368</v>
      </c>
      <c r="I385" s="16" t="s">
        <v>72</v>
      </c>
      <c r="J385" s="16">
        <v>4500</v>
      </c>
      <c r="K385" s="16" t="s">
        <v>143</v>
      </c>
      <c r="L385" s="22" t="s">
        <v>3484</v>
      </c>
      <c r="M385" s="22" t="s">
        <v>3484</v>
      </c>
      <c r="N385" s="16" t="s">
        <v>76</v>
      </c>
      <c r="O385" s="16" t="s">
        <v>8671</v>
      </c>
      <c r="P385" s="16"/>
      <c r="Q385" s="150">
        <v>7979286</v>
      </c>
      <c r="R385" s="150">
        <v>0</v>
      </c>
      <c r="S385" s="150">
        <v>7979286</v>
      </c>
      <c r="T385" s="19"/>
      <c r="U385" s="19">
        <v>42095</v>
      </c>
      <c r="V385" s="19"/>
      <c r="W385" s="16" t="s">
        <v>71</v>
      </c>
      <c r="X385" s="28">
        <f t="shared" ca="1" si="5"/>
        <v>10</v>
      </c>
      <c r="Y385" s="85">
        <v>43362</v>
      </c>
      <c r="Z385" s="85"/>
      <c r="AA385" s="16" t="s">
        <v>9350</v>
      </c>
      <c r="AB385" s="16" t="s">
        <v>8826</v>
      </c>
      <c r="AC385" s="16" t="s">
        <v>9374</v>
      </c>
      <c r="AD385" s="30">
        <v>6.6960000000000006E-2</v>
      </c>
      <c r="AE385" s="17" t="s">
        <v>9550</v>
      </c>
      <c r="AF385" s="16"/>
      <c r="AG385" s="17"/>
      <c r="AH385" s="125"/>
      <c r="AI385" s="16"/>
      <c r="AJ385" s="16"/>
      <c r="AK385" s="16"/>
      <c r="AL385" s="16"/>
      <c r="AM385" s="16"/>
      <c r="AN385" s="16"/>
    </row>
    <row r="386" spans="1:40" ht="15" hidden="1" customHeight="1">
      <c r="A386" s="59">
        <v>385</v>
      </c>
      <c r="B386" s="59"/>
      <c r="C386" s="59">
        <v>1059363084</v>
      </c>
      <c r="D386" s="17" t="s">
        <v>9551</v>
      </c>
      <c r="E386" s="16">
        <v>4070</v>
      </c>
      <c r="F386" s="16" t="s">
        <v>3596</v>
      </c>
      <c r="G386" s="16" t="s">
        <v>3597</v>
      </c>
      <c r="H386" s="16" t="s">
        <v>3598</v>
      </c>
      <c r="I386" s="16"/>
      <c r="J386" s="16">
        <v>1000</v>
      </c>
      <c r="K386" s="16" t="s">
        <v>74</v>
      </c>
      <c r="L386" s="22" t="s">
        <v>2910</v>
      </c>
      <c r="M386" s="22" t="s">
        <v>2910</v>
      </c>
      <c r="N386" s="16" t="s">
        <v>463</v>
      </c>
      <c r="O386" s="16" t="s">
        <v>9552</v>
      </c>
      <c r="P386" s="16"/>
      <c r="Q386" s="150">
        <v>1918779</v>
      </c>
      <c r="R386" s="150">
        <v>0</v>
      </c>
      <c r="S386" s="150">
        <v>1918779</v>
      </c>
      <c r="T386" s="19"/>
      <c r="U386" s="19">
        <v>43059</v>
      </c>
      <c r="V386" s="19"/>
      <c r="W386" s="16" t="s">
        <v>71</v>
      </c>
      <c r="X386" s="28">
        <f t="shared" ref="X386:X449" ca="1" si="6">IFERROR(IF(U386=0," ",DATEDIF(U386,TODAY(),"M"))/12," ")</f>
        <v>7.333333333333333</v>
      </c>
      <c r="Y386" s="85">
        <v>43367</v>
      </c>
      <c r="Z386" s="85"/>
      <c r="AA386" s="16" t="s">
        <v>8802</v>
      </c>
      <c r="AB386" s="16" t="s">
        <v>8826</v>
      </c>
      <c r="AC386" s="16" t="s">
        <v>9374</v>
      </c>
      <c r="AD386" s="30">
        <v>6.9599999999999995E-2</v>
      </c>
      <c r="AE386" s="17" t="s">
        <v>9553</v>
      </c>
      <c r="AF386" s="16"/>
      <c r="AG386" s="17"/>
      <c r="AH386" s="125"/>
      <c r="AI386" s="16"/>
      <c r="AJ386" s="16"/>
      <c r="AK386" s="16"/>
      <c r="AL386" s="16"/>
      <c r="AM386" s="16"/>
      <c r="AN386" s="16"/>
    </row>
    <row r="387" spans="1:40" ht="15" hidden="1" customHeight="1">
      <c r="A387" s="59">
        <v>386</v>
      </c>
      <c r="B387" s="59"/>
      <c r="C387" s="59">
        <v>13923682</v>
      </c>
      <c r="D387" s="17" t="s">
        <v>9554</v>
      </c>
      <c r="E387" s="16" t="s">
        <v>366</v>
      </c>
      <c r="F387" s="16">
        <v>21</v>
      </c>
      <c r="G387" s="16" t="s">
        <v>367</v>
      </c>
      <c r="H387" s="16" t="s">
        <v>368</v>
      </c>
      <c r="I387" s="16" t="s">
        <v>72</v>
      </c>
      <c r="J387" s="16">
        <v>3000</v>
      </c>
      <c r="K387" s="16" t="s">
        <v>170</v>
      </c>
      <c r="L387" s="22" t="s">
        <v>377</v>
      </c>
      <c r="M387" s="22" t="s">
        <v>377</v>
      </c>
      <c r="N387" s="16" t="s">
        <v>76</v>
      </c>
      <c r="O387" s="16" t="s">
        <v>8671</v>
      </c>
      <c r="P387" s="16"/>
      <c r="Q387" s="150">
        <v>7979286</v>
      </c>
      <c r="R387" s="150">
        <v>0</v>
      </c>
      <c r="S387" s="150">
        <v>7979286</v>
      </c>
      <c r="T387" s="19"/>
      <c r="U387" s="19">
        <v>42261</v>
      </c>
      <c r="V387" s="19"/>
      <c r="W387" s="16" t="s">
        <v>71</v>
      </c>
      <c r="X387" s="28">
        <f t="shared" ca="1" si="6"/>
        <v>9.5</v>
      </c>
      <c r="Y387" s="85">
        <v>43373</v>
      </c>
      <c r="Z387" s="85"/>
      <c r="AA387" s="16" t="s">
        <v>8815</v>
      </c>
      <c r="AB387" s="16" t="s">
        <v>8773</v>
      </c>
      <c r="AC387" s="16" t="s">
        <v>9374</v>
      </c>
      <c r="AD387" s="30">
        <v>6.9599999999999995E-2</v>
      </c>
      <c r="AE387" s="17" t="s">
        <v>9555</v>
      </c>
      <c r="AF387" s="16"/>
      <c r="AG387" s="17"/>
      <c r="AH387" s="125"/>
      <c r="AI387" s="16"/>
      <c r="AJ387" s="16"/>
      <c r="AK387" s="16"/>
      <c r="AL387" s="16"/>
      <c r="AM387" s="16"/>
      <c r="AN387" s="16"/>
    </row>
    <row r="388" spans="1:40" ht="15" hidden="1" customHeight="1">
      <c r="A388" s="59">
        <v>387</v>
      </c>
      <c r="B388" s="59"/>
      <c r="C388" s="59">
        <v>88240968</v>
      </c>
      <c r="D388" s="17" t="s">
        <v>9200</v>
      </c>
      <c r="E388" s="16">
        <v>2028</v>
      </c>
      <c r="F388" s="16">
        <v>18</v>
      </c>
      <c r="G388" s="16" t="s">
        <v>358</v>
      </c>
      <c r="H388" s="16" t="s">
        <v>284</v>
      </c>
      <c r="I388" s="16"/>
      <c r="J388" s="16">
        <v>3000</v>
      </c>
      <c r="K388" s="16" t="s">
        <v>170</v>
      </c>
      <c r="L388" s="22" t="s">
        <v>9127</v>
      </c>
      <c r="M388" s="22" t="s">
        <v>9127</v>
      </c>
      <c r="N388" s="16" t="s">
        <v>76</v>
      </c>
      <c r="O388" s="16" t="s">
        <v>8671</v>
      </c>
      <c r="P388" s="16"/>
      <c r="Q388" s="150">
        <v>4856112</v>
      </c>
      <c r="R388" s="150">
        <v>0</v>
      </c>
      <c r="S388" s="150">
        <v>4856112</v>
      </c>
      <c r="T388" s="19"/>
      <c r="U388" s="19">
        <v>42787</v>
      </c>
      <c r="V388" s="19"/>
      <c r="W388" s="16" t="s">
        <v>8767</v>
      </c>
      <c r="X388" s="28">
        <f t="shared" ca="1" si="6"/>
        <v>8.0833333333333339</v>
      </c>
      <c r="Y388" s="85">
        <v>43373</v>
      </c>
      <c r="Z388" s="85"/>
      <c r="AA388" s="16" t="s">
        <v>8855</v>
      </c>
      <c r="AB388" s="16" t="s">
        <v>8826</v>
      </c>
      <c r="AC388" s="16" t="s">
        <v>9374</v>
      </c>
      <c r="AD388" s="30">
        <v>6.9599999999999995E-2</v>
      </c>
      <c r="AE388" s="17" t="s">
        <v>9155</v>
      </c>
      <c r="AF388" s="16"/>
      <c r="AG388" s="17" t="s">
        <v>8794</v>
      </c>
      <c r="AH388" s="125" t="s">
        <v>9056</v>
      </c>
      <c r="AI388" s="16"/>
      <c r="AJ388" s="16"/>
      <c r="AK388" s="16"/>
      <c r="AL388" s="16"/>
      <c r="AM388" s="16"/>
      <c r="AN388" s="16"/>
    </row>
    <row r="389" spans="1:40" ht="15" hidden="1" customHeight="1">
      <c r="A389" s="59">
        <v>388</v>
      </c>
      <c r="B389" s="59"/>
      <c r="C389" s="59">
        <v>1003583637</v>
      </c>
      <c r="D389" s="17" t="s">
        <v>9556</v>
      </c>
      <c r="E389" s="16">
        <v>4070</v>
      </c>
      <c r="F389" s="16" t="s">
        <v>3596</v>
      </c>
      <c r="G389" s="16" t="s">
        <v>3597</v>
      </c>
      <c r="H389" s="16" t="s">
        <v>3598</v>
      </c>
      <c r="I389" s="16"/>
      <c r="J389" s="16">
        <v>1000</v>
      </c>
      <c r="K389" s="16" t="s">
        <v>74</v>
      </c>
      <c r="L389" s="22" t="s">
        <v>2910</v>
      </c>
      <c r="M389" s="22" t="s">
        <v>2910</v>
      </c>
      <c r="N389" s="16" t="s">
        <v>76</v>
      </c>
      <c r="O389" s="16" t="s">
        <v>8671</v>
      </c>
      <c r="P389" s="16"/>
      <c r="Q389" s="150">
        <v>1918779</v>
      </c>
      <c r="R389" s="150">
        <v>0</v>
      </c>
      <c r="S389" s="150">
        <v>1918779</v>
      </c>
      <c r="T389" s="19"/>
      <c r="U389" s="19">
        <v>43080</v>
      </c>
      <c r="V389" s="19"/>
      <c r="W389" s="16" t="s">
        <v>71</v>
      </c>
      <c r="X389" s="28">
        <f t="shared" ca="1" si="6"/>
        <v>7.25</v>
      </c>
      <c r="Y389" s="85">
        <v>43373</v>
      </c>
      <c r="Z389" s="85"/>
      <c r="AA389" s="16" t="s">
        <v>8772</v>
      </c>
      <c r="AB389" s="16" t="s">
        <v>8773</v>
      </c>
      <c r="AC389" s="16" t="s">
        <v>9374</v>
      </c>
      <c r="AD389" s="30">
        <v>5.2199999999999998E-3</v>
      </c>
      <c r="AE389" s="17" t="s">
        <v>9557</v>
      </c>
      <c r="AF389" s="16"/>
      <c r="AG389" s="17"/>
      <c r="AH389" s="125"/>
      <c r="AI389" s="16"/>
      <c r="AJ389" s="16"/>
      <c r="AK389" s="16"/>
      <c r="AL389" s="16"/>
      <c r="AM389" s="16"/>
      <c r="AN389" s="16"/>
    </row>
    <row r="390" spans="1:40" ht="15" hidden="1" customHeight="1">
      <c r="A390" s="59">
        <v>389</v>
      </c>
      <c r="B390" s="59"/>
      <c r="C390" s="59">
        <v>37293314</v>
      </c>
      <c r="D390" s="17" t="s">
        <v>9558</v>
      </c>
      <c r="E390" s="16">
        <v>1045</v>
      </c>
      <c r="F390" s="16">
        <v>14</v>
      </c>
      <c r="G390" s="16" t="s">
        <v>157</v>
      </c>
      <c r="H390" s="16" t="s">
        <v>158</v>
      </c>
      <c r="I390" s="16"/>
      <c r="J390" s="16">
        <v>1300</v>
      </c>
      <c r="K390" s="16" t="s">
        <v>311</v>
      </c>
      <c r="L390" s="22" t="s">
        <v>9055</v>
      </c>
      <c r="M390" s="22" t="s">
        <v>9055</v>
      </c>
      <c r="N390" s="16" t="s">
        <v>76</v>
      </c>
      <c r="O390" s="16" t="s">
        <v>8671</v>
      </c>
      <c r="P390" s="16"/>
      <c r="Q390" s="150">
        <v>7817419</v>
      </c>
      <c r="R390" s="150">
        <v>0</v>
      </c>
      <c r="S390" s="150">
        <v>7817419</v>
      </c>
      <c r="T390" s="19"/>
      <c r="U390" s="19">
        <v>42066</v>
      </c>
      <c r="V390" s="19"/>
      <c r="W390" s="16" t="s">
        <v>71</v>
      </c>
      <c r="X390" s="28">
        <f t="shared" ca="1" si="6"/>
        <v>10.083333333333334</v>
      </c>
      <c r="Y390" s="85">
        <v>43373</v>
      </c>
      <c r="Z390" s="85"/>
      <c r="AA390" s="16" t="s">
        <v>8855</v>
      </c>
      <c r="AB390" s="16" t="s">
        <v>8773</v>
      </c>
      <c r="AC390" s="16" t="s">
        <v>9210</v>
      </c>
      <c r="AD390" s="30">
        <v>6.9599999999999995E-2</v>
      </c>
      <c r="AE390" s="17" t="s">
        <v>9559</v>
      </c>
      <c r="AF390" s="16"/>
      <c r="AG390" s="17"/>
      <c r="AH390" s="125"/>
      <c r="AI390" s="16"/>
      <c r="AJ390" s="16"/>
      <c r="AK390" s="16"/>
      <c r="AL390" s="16"/>
      <c r="AM390" s="16"/>
      <c r="AN390" s="16"/>
    </row>
    <row r="391" spans="1:40" ht="15" hidden="1" customHeight="1">
      <c r="A391" s="59">
        <v>390</v>
      </c>
      <c r="B391" s="59"/>
      <c r="C391" s="59">
        <v>8643834</v>
      </c>
      <c r="D391" s="17" t="s">
        <v>9560</v>
      </c>
      <c r="E391" s="16">
        <v>4070</v>
      </c>
      <c r="F391" s="16" t="s">
        <v>3596</v>
      </c>
      <c r="G391" s="16" t="s">
        <v>3597</v>
      </c>
      <c r="H391" s="16" t="s">
        <v>3598</v>
      </c>
      <c r="I391" s="16"/>
      <c r="J391" s="16">
        <v>1000</v>
      </c>
      <c r="K391" s="16" t="s">
        <v>74</v>
      </c>
      <c r="L391" s="22" t="s">
        <v>2910</v>
      </c>
      <c r="M391" s="22" t="s">
        <v>2910</v>
      </c>
      <c r="N391" s="16" t="s">
        <v>421</v>
      </c>
      <c r="O391" s="16" t="s">
        <v>9561</v>
      </c>
      <c r="P391" s="16"/>
      <c r="Q391" s="150">
        <v>1918779</v>
      </c>
      <c r="R391" s="150">
        <v>0</v>
      </c>
      <c r="S391" s="150">
        <v>1918779</v>
      </c>
      <c r="T391" s="19"/>
      <c r="U391" s="19">
        <v>43125</v>
      </c>
      <c r="V391" s="19"/>
      <c r="W391" s="16" t="s">
        <v>71</v>
      </c>
      <c r="X391" s="28">
        <f t="shared" ca="1" si="6"/>
        <v>7.166666666666667</v>
      </c>
      <c r="Y391" s="85">
        <v>43373</v>
      </c>
      <c r="Z391" s="85"/>
      <c r="AA391" s="16" t="s">
        <v>8922</v>
      </c>
      <c r="AB391" s="16" t="s">
        <v>8826</v>
      </c>
      <c r="AC391" s="16" t="s">
        <v>9374</v>
      </c>
      <c r="AD391" s="30">
        <v>6.9599999999999995E-2</v>
      </c>
      <c r="AE391" s="17" t="s">
        <v>9562</v>
      </c>
      <c r="AF391" s="16"/>
      <c r="AG391" s="17"/>
      <c r="AH391" s="125"/>
      <c r="AI391" s="16"/>
      <c r="AJ391" s="16"/>
      <c r="AK391" s="16"/>
      <c r="AL391" s="16"/>
      <c r="AM391" s="16"/>
      <c r="AN391" s="16"/>
    </row>
    <row r="392" spans="1:40" ht="15" hidden="1" customHeight="1">
      <c r="A392" s="59">
        <v>391</v>
      </c>
      <c r="B392" s="59"/>
      <c r="C392" s="59">
        <v>1116919822</v>
      </c>
      <c r="D392" s="17" t="s">
        <v>9563</v>
      </c>
      <c r="E392" s="16">
        <v>4070</v>
      </c>
      <c r="F392" s="16" t="s">
        <v>3596</v>
      </c>
      <c r="G392" s="16" t="s">
        <v>3597</v>
      </c>
      <c r="H392" s="16" t="s">
        <v>3598</v>
      </c>
      <c r="I392" s="16"/>
      <c r="J392" s="16">
        <v>1000</v>
      </c>
      <c r="K392" s="16" t="s">
        <v>74</v>
      </c>
      <c r="L392" s="22" t="s">
        <v>2910</v>
      </c>
      <c r="M392" s="22" t="s">
        <v>2910</v>
      </c>
      <c r="N392" s="16" t="s">
        <v>76</v>
      </c>
      <c r="O392" s="16" t="s">
        <v>8671</v>
      </c>
      <c r="P392" s="16"/>
      <c r="Q392" s="150">
        <v>1918779</v>
      </c>
      <c r="R392" s="150">
        <v>0</v>
      </c>
      <c r="S392" s="150">
        <v>1918779</v>
      </c>
      <c r="T392" s="19"/>
      <c r="U392" s="19">
        <v>43125</v>
      </c>
      <c r="V392" s="19"/>
      <c r="W392" s="16" t="s">
        <v>71</v>
      </c>
      <c r="X392" s="28">
        <f t="shared" ca="1" si="6"/>
        <v>7.166666666666667</v>
      </c>
      <c r="Y392" s="85">
        <v>43373</v>
      </c>
      <c r="Z392" s="85"/>
      <c r="AA392" s="16" t="s">
        <v>9489</v>
      </c>
      <c r="AB392" s="16" t="s">
        <v>8773</v>
      </c>
      <c r="AC392" s="16" t="s">
        <v>9087</v>
      </c>
      <c r="AD392" s="30">
        <v>6.9599999999999995E-2</v>
      </c>
      <c r="AE392" s="17" t="s">
        <v>9564</v>
      </c>
      <c r="AF392" s="16"/>
      <c r="AG392" s="17"/>
      <c r="AH392" s="125"/>
      <c r="AI392" s="16"/>
      <c r="AJ392" s="16"/>
      <c r="AK392" s="16"/>
      <c r="AL392" s="16"/>
      <c r="AM392" s="16"/>
      <c r="AN392" s="16"/>
    </row>
    <row r="393" spans="1:40" ht="15" hidden="1" customHeight="1">
      <c r="A393" s="59">
        <v>392</v>
      </c>
      <c r="B393" s="59"/>
      <c r="C393" s="59">
        <v>53123323</v>
      </c>
      <c r="D393" s="17" t="s">
        <v>9565</v>
      </c>
      <c r="E393" s="16">
        <v>2044</v>
      </c>
      <c r="F393" s="16">
        <v>11</v>
      </c>
      <c r="G393" s="16" t="s">
        <v>139</v>
      </c>
      <c r="H393" s="16" t="s">
        <v>140</v>
      </c>
      <c r="I393" s="16"/>
      <c r="J393" s="16">
        <v>1000</v>
      </c>
      <c r="K393" s="16" t="s">
        <v>74</v>
      </c>
      <c r="L393" s="22" t="s">
        <v>2910</v>
      </c>
      <c r="M393" s="22" t="s">
        <v>2910</v>
      </c>
      <c r="N393" s="16" t="s">
        <v>76</v>
      </c>
      <c r="O393" s="16" t="s">
        <v>8671</v>
      </c>
      <c r="P393" s="16"/>
      <c r="Q393" s="150">
        <v>2923678</v>
      </c>
      <c r="R393" s="150">
        <v>0</v>
      </c>
      <c r="S393" s="150">
        <v>2923678</v>
      </c>
      <c r="T393" s="19"/>
      <c r="U393" s="19">
        <v>43124</v>
      </c>
      <c r="V393" s="19"/>
      <c r="W393" s="16" t="s">
        <v>71</v>
      </c>
      <c r="X393" s="28">
        <f t="shared" ca="1" si="6"/>
        <v>7.166666666666667</v>
      </c>
      <c r="Y393" s="85">
        <v>43378</v>
      </c>
      <c r="Z393" s="85"/>
      <c r="AA393" s="16" t="s">
        <v>8791</v>
      </c>
      <c r="AB393" s="16" t="s">
        <v>8773</v>
      </c>
      <c r="AC393" s="16" t="s">
        <v>9374</v>
      </c>
      <c r="AD393" s="30">
        <v>5.2199999999999998E-3</v>
      </c>
      <c r="AE393" s="17" t="s">
        <v>9566</v>
      </c>
      <c r="AF393" s="16"/>
      <c r="AG393" s="17"/>
      <c r="AH393" s="125"/>
      <c r="AI393" s="16"/>
      <c r="AJ393" s="16"/>
      <c r="AK393" s="16"/>
      <c r="AL393" s="16"/>
      <c r="AM393" s="16"/>
      <c r="AN393" s="16"/>
    </row>
    <row r="394" spans="1:40" ht="15" hidden="1" customHeight="1">
      <c r="A394" s="59">
        <v>393</v>
      </c>
      <c r="B394" s="59"/>
      <c r="C394" s="59">
        <v>79379603</v>
      </c>
      <c r="D394" s="17" t="s">
        <v>9567</v>
      </c>
      <c r="E394" s="16">
        <v>1045</v>
      </c>
      <c r="F394" s="16">
        <v>14</v>
      </c>
      <c r="G394" s="16" t="s">
        <v>157</v>
      </c>
      <c r="H394" s="16" t="s">
        <v>158</v>
      </c>
      <c r="I394" s="16"/>
      <c r="J394" s="16">
        <v>1100</v>
      </c>
      <c r="K394" s="16" t="s">
        <v>159</v>
      </c>
      <c r="L394" s="22" t="s">
        <v>160</v>
      </c>
      <c r="M394" s="22" t="s">
        <v>160</v>
      </c>
      <c r="N394" s="16" t="s">
        <v>76</v>
      </c>
      <c r="O394" s="16" t="s">
        <v>8671</v>
      </c>
      <c r="P394" s="16"/>
      <c r="Q394" s="150">
        <v>7817419</v>
      </c>
      <c r="R394" s="150">
        <v>0</v>
      </c>
      <c r="S394" s="150">
        <v>7817419</v>
      </c>
      <c r="T394" s="19"/>
      <c r="U394" s="19">
        <v>42562</v>
      </c>
      <c r="V394" s="19"/>
      <c r="W394" s="16" t="s">
        <v>71</v>
      </c>
      <c r="X394" s="28">
        <f t="shared" ca="1" si="6"/>
        <v>8.6666666666666661</v>
      </c>
      <c r="Y394" s="85">
        <v>43380</v>
      </c>
      <c r="Z394" s="85"/>
      <c r="AA394" s="16" t="s">
        <v>9265</v>
      </c>
      <c r="AB394" s="16" t="s">
        <v>8773</v>
      </c>
      <c r="AC394" s="16" t="s">
        <v>9374</v>
      </c>
      <c r="AD394" s="30">
        <v>5.2199999999999998E-3</v>
      </c>
      <c r="AE394" s="17" t="s">
        <v>9568</v>
      </c>
      <c r="AF394" s="16"/>
      <c r="AG394" s="17"/>
      <c r="AH394" s="125"/>
      <c r="AI394" s="16"/>
      <c r="AJ394" s="16"/>
      <c r="AK394" s="16"/>
      <c r="AL394" s="16"/>
      <c r="AM394" s="16"/>
      <c r="AN394" s="16"/>
    </row>
    <row r="395" spans="1:40" ht="15" hidden="1" customHeight="1">
      <c r="A395" s="59">
        <v>394</v>
      </c>
      <c r="B395" s="59"/>
      <c r="C395" s="59">
        <v>35199173</v>
      </c>
      <c r="D395" s="17" t="s">
        <v>9569</v>
      </c>
      <c r="E395" s="16">
        <v>1020</v>
      </c>
      <c r="F395" s="16">
        <v>12</v>
      </c>
      <c r="G395" s="16" t="s">
        <v>90</v>
      </c>
      <c r="H395" s="16" t="s">
        <v>91</v>
      </c>
      <c r="I395" s="16"/>
      <c r="J395" s="16">
        <v>1000</v>
      </c>
      <c r="K395" s="16" t="s">
        <v>74</v>
      </c>
      <c r="L395" s="22" t="s">
        <v>8785</v>
      </c>
      <c r="M395" s="22" t="s">
        <v>8785</v>
      </c>
      <c r="N395" s="16" t="s">
        <v>76</v>
      </c>
      <c r="O395" s="16" t="s">
        <v>8671</v>
      </c>
      <c r="P395" s="16"/>
      <c r="Q395" s="150">
        <v>6754835</v>
      </c>
      <c r="R395" s="150">
        <v>0</v>
      </c>
      <c r="S395" s="150">
        <v>6754835</v>
      </c>
      <c r="T395" s="19"/>
      <c r="U395" s="19">
        <v>43139</v>
      </c>
      <c r="V395" s="19"/>
      <c r="W395" s="16" t="s">
        <v>71</v>
      </c>
      <c r="X395" s="28">
        <f t="shared" ca="1" si="6"/>
        <v>7.083333333333333</v>
      </c>
      <c r="Y395" s="85">
        <v>43383</v>
      </c>
      <c r="Z395" s="85"/>
      <c r="AA395" s="16" t="s">
        <v>8802</v>
      </c>
      <c r="AB395" s="16" t="s">
        <v>8826</v>
      </c>
      <c r="AC395" s="16" t="s">
        <v>9220</v>
      </c>
      <c r="AD395" s="30">
        <v>6.9599999999999995E-2</v>
      </c>
      <c r="AE395" s="17" t="s">
        <v>9570</v>
      </c>
      <c r="AF395" s="16"/>
      <c r="AG395" s="17"/>
      <c r="AH395" s="125"/>
      <c r="AI395" s="16"/>
      <c r="AJ395" s="16"/>
      <c r="AK395" s="16"/>
      <c r="AL395" s="16"/>
      <c r="AM395" s="16"/>
      <c r="AN395" s="16"/>
    </row>
    <row r="396" spans="1:40" ht="15" hidden="1" customHeight="1">
      <c r="A396" s="59">
        <v>395</v>
      </c>
      <c r="B396" s="59"/>
      <c r="C396" s="59">
        <v>86052203</v>
      </c>
      <c r="D396" s="17" t="s">
        <v>9571</v>
      </c>
      <c r="E396" s="16">
        <v>4070</v>
      </c>
      <c r="F396" s="16" t="s">
        <v>3596</v>
      </c>
      <c r="G396" s="16" t="s">
        <v>3597</v>
      </c>
      <c r="H396" s="16" t="s">
        <v>3598</v>
      </c>
      <c r="I396" s="16"/>
      <c r="J396" s="16">
        <v>1000</v>
      </c>
      <c r="K396" s="16" t="s">
        <v>74</v>
      </c>
      <c r="L396" s="22" t="s">
        <v>2910</v>
      </c>
      <c r="M396" s="22" t="s">
        <v>2910</v>
      </c>
      <c r="N396" s="16" t="s">
        <v>671</v>
      </c>
      <c r="O396" s="16" t="s">
        <v>691</v>
      </c>
      <c r="P396" s="16"/>
      <c r="Q396" s="150">
        <v>1918779</v>
      </c>
      <c r="R396" s="150">
        <v>0</v>
      </c>
      <c r="S396" s="150">
        <v>1918779</v>
      </c>
      <c r="T396" s="19"/>
      <c r="U396" s="19">
        <v>43118</v>
      </c>
      <c r="V396" s="19"/>
      <c r="W396" s="16" t="s">
        <v>71</v>
      </c>
      <c r="X396" s="28">
        <f t="shared" ca="1" si="6"/>
        <v>7.166666666666667</v>
      </c>
      <c r="Y396" s="85">
        <v>43384</v>
      </c>
      <c r="Z396" s="85"/>
      <c r="AA396" s="16" t="s">
        <v>8815</v>
      </c>
      <c r="AB396" s="16" t="s">
        <v>8803</v>
      </c>
      <c r="AC396" s="16" t="s">
        <v>9374</v>
      </c>
      <c r="AD396" s="30">
        <v>6.9599999999999995E-2</v>
      </c>
      <c r="AE396" s="17" t="s">
        <v>9572</v>
      </c>
      <c r="AF396" s="16"/>
      <c r="AG396" s="17"/>
      <c r="AH396" s="125"/>
      <c r="AI396" s="16"/>
      <c r="AJ396" s="16"/>
      <c r="AK396" s="16"/>
      <c r="AL396" s="16"/>
      <c r="AM396" s="16"/>
      <c r="AN396" s="16"/>
    </row>
    <row r="397" spans="1:40" ht="15" hidden="1" customHeight="1">
      <c r="A397" s="59">
        <v>396</v>
      </c>
      <c r="B397" s="59"/>
      <c r="C397" s="59">
        <v>13541906</v>
      </c>
      <c r="D397" s="17" t="s">
        <v>9573</v>
      </c>
      <c r="E397" s="16">
        <v>4070</v>
      </c>
      <c r="F397" s="16" t="s">
        <v>3596</v>
      </c>
      <c r="G397" s="16" t="s">
        <v>3597</v>
      </c>
      <c r="H397" s="16" t="s">
        <v>3598</v>
      </c>
      <c r="I397" s="16"/>
      <c r="J397" s="16">
        <v>1000</v>
      </c>
      <c r="K397" s="16" t="s">
        <v>74</v>
      </c>
      <c r="L397" s="22" t="s">
        <v>2910</v>
      </c>
      <c r="M397" s="22" t="s">
        <v>2910</v>
      </c>
      <c r="N397" s="16" t="s">
        <v>76</v>
      </c>
      <c r="O397" s="16" t="s">
        <v>8671</v>
      </c>
      <c r="P397" s="16"/>
      <c r="Q397" s="150">
        <v>1918779</v>
      </c>
      <c r="R397" s="150">
        <v>0</v>
      </c>
      <c r="S397" s="150">
        <v>1918779</v>
      </c>
      <c r="T397" s="19"/>
      <c r="U397" s="19">
        <v>43179</v>
      </c>
      <c r="V397" s="19"/>
      <c r="W397" s="16" t="s">
        <v>71</v>
      </c>
      <c r="X397" s="28">
        <f t="shared" ca="1" si="6"/>
        <v>7</v>
      </c>
      <c r="Y397" s="85">
        <v>43384</v>
      </c>
      <c r="Z397" s="85"/>
      <c r="AA397" s="16" t="s">
        <v>8855</v>
      </c>
      <c r="AB397" s="16" t="s">
        <v>8773</v>
      </c>
      <c r="AC397" s="16" t="s">
        <v>9374</v>
      </c>
      <c r="AD397" s="30">
        <v>6.9599999999999995E-2</v>
      </c>
      <c r="AE397" s="17" t="s">
        <v>9574</v>
      </c>
      <c r="AF397" s="16"/>
      <c r="AG397" s="17"/>
      <c r="AH397" s="125"/>
      <c r="AI397" s="16"/>
      <c r="AJ397" s="16"/>
      <c r="AK397" s="16"/>
      <c r="AL397" s="16"/>
      <c r="AM397" s="16"/>
      <c r="AN397" s="16"/>
    </row>
    <row r="398" spans="1:40" s="149" customFormat="1" ht="15" hidden="1" customHeight="1">
      <c r="A398" s="59">
        <v>397</v>
      </c>
      <c r="B398" s="141"/>
      <c r="C398" s="141">
        <v>1013687776</v>
      </c>
      <c r="D398" s="140" t="s">
        <v>8121</v>
      </c>
      <c r="E398" s="142">
        <v>4044</v>
      </c>
      <c r="F398" s="142">
        <v>11</v>
      </c>
      <c r="G398" s="142" t="s">
        <v>916</v>
      </c>
      <c r="H398" s="142" t="s">
        <v>917</v>
      </c>
      <c r="I398" s="142"/>
      <c r="J398" s="142">
        <v>1000</v>
      </c>
      <c r="K398" s="142" t="s">
        <v>74</v>
      </c>
      <c r="L398" s="143" t="s">
        <v>2910</v>
      </c>
      <c r="M398" s="143" t="s">
        <v>2910</v>
      </c>
      <c r="N398" s="142" t="s">
        <v>76</v>
      </c>
      <c r="O398" s="142" t="s">
        <v>8671</v>
      </c>
      <c r="P398" s="142"/>
      <c r="Q398" s="151">
        <v>1242451</v>
      </c>
      <c r="R398" s="151">
        <v>0</v>
      </c>
      <c r="S398" s="151">
        <v>1242451</v>
      </c>
      <c r="T398" s="145"/>
      <c r="U398" s="145">
        <v>43348</v>
      </c>
      <c r="V398" s="145"/>
      <c r="W398" s="142" t="s">
        <v>71</v>
      </c>
      <c r="X398" s="146">
        <f t="shared" ca="1" si="6"/>
        <v>6.5</v>
      </c>
      <c r="Y398" s="156">
        <v>43385</v>
      </c>
      <c r="Z398" s="156"/>
      <c r="AA398" s="142" t="s">
        <v>8811</v>
      </c>
      <c r="AB398" s="142" t="s">
        <v>9575</v>
      </c>
      <c r="AC398" s="142" t="s">
        <v>9374</v>
      </c>
      <c r="AD398" s="147">
        <v>5.2199999999999998E-3</v>
      </c>
      <c r="AE398" s="140" t="s">
        <v>9576</v>
      </c>
      <c r="AF398" s="142"/>
      <c r="AG398" s="140" t="s">
        <v>8794</v>
      </c>
      <c r="AH398" s="148" t="s">
        <v>9056</v>
      </c>
      <c r="AI398" s="142"/>
      <c r="AJ398" s="142"/>
      <c r="AK398" s="142"/>
      <c r="AL398" s="142"/>
      <c r="AM398" s="142"/>
      <c r="AN398" s="142"/>
    </row>
    <row r="399" spans="1:40" ht="15" hidden="1" customHeight="1">
      <c r="A399" s="59">
        <v>398</v>
      </c>
      <c r="B399" s="59"/>
      <c r="C399" s="59">
        <v>1089794482</v>
      </c>
      <c r="D399" s="17" t="s">
        <v>9577</v>
      </c>
      <c r="E399" s="16">
        <v>4070</v>
      </c>
      <c r="F399" s="16" t="s">
        <v>3596</v>
      </c>
      <c r="G399" s="16" t="s">
        <v>3597</v>
      </c>
      <c r="H399" s="16" t="s">
        <v>3598</v>
      </c>
      <c r="I399" s="16"/>
      <c r="J399" s="16">
        <v>1000</v>
      </c>
      <c r="K399" s="16" t="s">
        <v>74</v>
      </c>
      <c r="L399" s="22" t="s">
        <v>2910</v>
      </c>
      <c r="M399" s="22" t="s">
        <v>2910</v>
      </c>
      <c r="N399" s="16" t="s">
        <v>433</v>
      </c>
      <c r="O399" s="16" t="s">
        <v>434</v>
      </c>
      <c r="P399" s="16"/>
      <c r="Q399" s="150">
        <v>1918779</v>
      </c>
      <c r="R399" s="150">
        <v>0</v>
      </c>
      <c r="S399" s="150">
        <v>1918779</v>
      </c>
      <c r="T399" s="19"/>
      <c r="U399" s="19">
        <v>42986</v>
      </c>
      <c r="V399" s="19"/>
      <c r="W399" s="16" t="s">
        <v>71</v>
      </c>
      <c r="X399" s="28">
        <f t="shared" ca="1" si="6"/>
        <v>7.5</v>
      </c>
      <c r="Y399" s="85">
        <v>43388</v>
      </c>
      <c r="Z399" s="85"/>
      <c r="AA399" s="16" t="s">
        <v>8855</v>
      </c>
      <c r="AB399" s="16" t="s">
        <v>8773</v>
      </c>
      <c r="AC399" s="16" t="s">
        <v>9374</v>
      </c>
      <c r="AD399" s="30">
        <v>6.9599999999999995E-2</v>
      </c>
      <c r="AE399" s="17" t="s">
        <v>9578</v>
      </c>
      <c r="AF399" s="16"/>
      <c r="AG399" s="17"/>
      <c r="AH399" s="125"/>
      <c r="AI399" s="16"/>
      <c r="AJ399" s="16"/>
      <c r="AK399" s="16"/>
      <c r="AL399" s="16"/>
      <c r="AM399" s="16"/>
      <c r="AN399" s="16"/>
    </row>
    <row r="400" spans="1:40" ht="15" hidden="1" customHeight="1">
      <c r="A400" s="59">
        <v>399</v>
      </c>
      <c r="B400" s="59"/>
      <c r="C400" s="59">
        <v>1022422478</v>
      </c>
      <c r="D400" s="17" t="s">
        <v>9579</v>
      </c>
      <c r="E400" s="16">
        <v>4044</v>
      </c>
      <c r="F400" s="16">
        <v>11</v>
      </c>
      <c r="G400" s="16" t="s">
        <v>916</v>
      </c>
      <c r="H400" s="16" t="s">
        <v>917</v>
      </c>
      <c r="I400" s="16"/>
      <c r="J400" s="16">
        <v>1300</v>
      </c>
      <c r="K400" s="16" t="s">
        <v>311</v>
      </c>
      <c r="L400" s="22" t="s">
        <v>9055</v>
      </c>
      <c r="M400" s="22" t="s">
        <v>9055</v>
      </c>
      <c r="N400" s="16" t="s">
        <v>76</v>
      </c>
      <c r="O400" s="16" t="s">
        <v>8671</v>
      </c>
      <c r="P400" s="16"/>
      <c r="Q400" s="150">
        <v>1242451</v>
      </c>
      <c r="R400" s="150">
        <v>0</v>
      </c>
      <c r="S400" s="150">
        <v>1242451</v>
      </c>
      <c r="T400" s="19"/>
      <c r="U400" s="19">
        <v>43104</v>
      </c>
      <c r="V400" s="19"/>
      <c r="W400" s="16" t="s">
        <v>8767</v>
      </c>
      <c r="X400" s="28">
        <f t="shared" ca="1" si="6"/>
        <v>7.25</v>
      </c>
      <c r="Y400" s="85">
        <v>43395</v>
      </c>
      <c r="Z400" s="85"/>
      <c r="AA400" s="16" t="s">
        <v>8855</v>
      </c>
      <c r="AB400" s="16" t="s">
        <v>8773</v>
      </c>
      <c r="AC400" s="16" t="s">
        <v>9374</v>
      </c>
      <c r="AD400" s="30">
        <v>5.2199999999999998E-3</v>
      </c>
      <c r="AE400" s="17" t="s">
        <v>9580</v>
      </c>
      <c r="AF400" s="16"/>
      <c r="AG400" s="17"/>
      <c r="AH400" s="125"/>
      <c r="AI400" s="16"/>
      <c r="AJ400" s="16"/>
      <c r="AK400" s="16"/>
      <c r="AL400" s="16"/>
      <c r="AM400" s="16"/>
      <c r="AN400" s="16"/>
    </row>
    <row r="401" spans="1:40" ht="15" hidden="1" customHeight="1">
      <c r="A401" s="59">
        <v>400</v>
      </c>
      <c r="B401" s="59"/>
      <c r="C401" s="59">
        <v>60341376</v>
      </c>
      <c r="D401" s="17" t="s">
        <v>9114</v>
      </c>
      <c r="E401" s="16" t="s">
        <v>3337</v>
      </c>
      <c r="F401" s="16">
        <v>23</v>
      </c>
      <c r="G401" s="16" t="s">
        <v>3338</v>
      </c>
      <c r="H401" s="16" t="s">
        <v>3339</v>
      </c>
      <c r="I401" s="16" t="s">
        <v>72</v>
      </c>
      <c r="J401" s="16">
        <v>4000</v>
      </c>
      <c r="K401" s="16" t="s">
        <v>259</v>
      </c>
      <c r="L401" s="22" t="s">
        <v>909</v>
      </c>
      <c r="M401" s="22" t="s">
        <v>909</v>
      </c>
      <c r="N401" s="16" t="s">
        <v>76</v>
      </c>
      <c r="O401" s="16" t="s">
        <v>8671</v>
      </c>
      <c r="P401" s="16"/>
      <c r="Q401" s="150">
        <v>9697833</v>
      </c>
      <c r="R401" s="150">
        <v>0</v>
      </c>
      <c r="S401" s="150">
        <v>9697833</v>
      </c>
      <c r="T401" s="19"/>
      <c r="U401" s="19">
        <v>43014</v>
      </c>
      <c r="V401" s="19"/>
      <c r="W401" s="16" t="s">
        <v>71</v>
      </c>
      <c r="X401" s="28">
        <f t="shared" ca="1" si="6"/>
        <v>7.416666666666667</v>
      </c>
      <c r="Y401" s="85">
        <v>43395</v>
      </c>
      <c r="Z401" s="85"/>
      <c r="AA401" s="16" t="s">
        <v>9265</v>
      </c>
      <c r="AB401" s="16" t="s">
        <v>8803</v>
      </c>
      <c r="AC401" s="16" t="s">
        <v>9374</v>
      </c>
      <c r="AD401" s="30">
        <v>6.9599999999999995E-2</v>
      </c>
      <c r="AE401" s="17" t="s">
        <v>9580</v>
      </c>
      <c r="AF401" s="16"/>
      <c r="AG401" s="17"/>
      <c r="AH401" s="125"/>
      <c r="AI401" s="16"/>
      <c r="AJ401" s="16"/>
      <c r="AK401" s="16"/>
      <c r="AL401" s="16"/>
      <c r="AM401" s="16"/>
      <c r="AN401" s="16"/>
    </row>
    <row r="402" spans="1:40" ht="15" hidden="1" customHeight="1">
      <c r="A402" s="59">
        <v>401</v>
      </c>
      <c r="B402" s="59"/>
      <c r="C402" s="59">
        <v>80809443</v>
      </c>
      <c r="D402" s="158" t="s">
        <v>9581</v>
      </c>
      <c r="E402" s="16">
        <v>2028</v>
      </c>
      <c r="F402" s="16">
        <v>14</v>
      </c>
      <c r="G402" s="16" t="s">
        <v>283</v>
      </c>
      <c r="H402" s="16" t="s">
        <v>284</v>
      </c>
      <c r="I402" s="16"/>
      <c r="J402" s="16">
        <v>1000</v>
      </c>
      <c r="K402" s="16" t="s">
        <v>74</v>
      </c>
      <c r="L402" s="22" t="s">
        <v>2910</v>
      </c>
      <c r="M402" s="22" t="s">
        <v>2910</v>
      </c>
      <c r="N402" s="16" t="s">
        <v>76</v>
      </c>
      <c r="O402" s="16" t="s">
        <v>8671</v>
      </c>
      <c r="P402" s="16"/>
      <c r="Q402" s="150">
        <v>3596463</v>
      </c>
      <c r="R402" s="150">
        <v>0</v>
      </c>
      <c r="S402" s="150">
        <v>3596463</v>
      </c>
      <c r="T402" s="19"/>
      <c r="U402" s="19">
        <v>43126</v>
      </c>
      <c r="V402" s="19"/>
      <c r="W402" s="16" t="s">
        <v>71</v>
      </c>
      <c r="X402" s="28">
        <f t="shared" ca="1" si="6"/>
        <v>7.166666666666667</v>
      </c>
      <c r="Y402" s="85">
        <v>43404</v>
      </c>
      <c r="Z402" s="85"/>
      <c r="AA402" s="16" t="s">
        <v>8855</v>
      </c>
      <c r="AB402" s="16" t="s">
        <v>8773</v>
      </c>
      <c r="AC402" s="16" t="s">
        <v>9374</v>
      </c>
      <c r="AD402" s="30">
        <v>6.9599999999999995E-2</v>
      </c>
      <c r="AE402" s="17" t="s">
        <v>9582</v>
      </c>
      <c r="AF402" s="16"/>
      <c r="AG402" s="17"/>
      <c r="AH402" s="125"/>
      <c r="AI402" s="16"/>
      <c r="AJ402" s="16"/>
      <c r="AK402" s="16"/>
      <c r="AL402" s="16"/>
      <c r="AM402" s="16"/>
      <c r="AN402" s="16"/>
    </row>
    <row r="403" spans="1:40" ht="15" hidden="1" customHeight="1">
      <c r="A403" s="59">
        <v>402</v>
      </c>
      <c r="B403" s="59"/>
      <c r="C403" s="59">
        <v>1236438163</v>
      </c>
      <c r="D403" s="17" t="s">
        <v>9583</v>
      </c>
      <c r="E403" s="16">
        <v>4070</v>
      </c>
      <c r="F403" s="16" t="s">
        <v>3596</v>
      </c>
      <c r="G403" s="16" t="s">
        <v>3597</v>
      </c>
      <c r="H403" s="16" t="s">
        <v>3598</v>
      </c>
      <c r="I403" s="16"/>
      <c r="J403" s="16">
        <v>1000</v>
      </c>
      <c r="K403" s="16" t="s">
        <v>74</v>
      </c>
      <c r="L403" s="22" t="s">
        <v>2910</v>
      </c>
      <c r="M403" s="22" t="s">
        <v>2910</v>
      </c>
      <c r="N403" s="16" t="s">
        <v>76</v>
      </c>
      <c r="O403" s="16" t="s">
        <v>8671</v>
      </c>
      <c r="P403" s="16"/>
      <c r="Q403" s="150">
        <v>1918779</v>
      </c>
      <c r="R403" s="150">
        <v>0</v>
      </c>
      <c r="S403" s="150">
        <v>1918779</v>
      </c>
      <c r="T403" s="19"/>
      <c r="U403" s="19">
        <v>43285</v>
      </c>
      <c r="V403" s="19"/>
      <c r="W403" s="16" t="s">
        <v>71</v>
      </c>
      <c r="X403" s="28">
        <f t="shared" ca="1" si="6"/>
        <v>6.75</v>
      </c>
      <c r="Y403" s="85">
        <v>43404</v>
      </c>
      <c r="Z403" s="85"/>
      <c r="AA403" s="16" t="s">
        <v>8772</v>
      </c>
      <c r="AB403" s="16" t="s">
        <v>8826</v>
      </c>
      <c r="AC403" s="16" t="s">
        <v>9374</v>
      </c>
      <c r="AD403" s="30">
        <v>6.9599999999999995E-2</v>
      </c>
      <c r="AE403" s="17" t="s">
        <v>9584</v>
      </c>
      <c r="AF403" s="16"/>
      <c r="AG403" s="17"/>
      <c r="AH403" s="125"/>
      <c r="AI403" s="16"/>
      <c r="AJ403" s="16"/>
      <c r="AK403" s="16"/>
      <c r="AL403" s="16"/>
      <c r="AM403" s="16"/>
      <c r="AN403" s="16"/>
    </row>
    <row r="404" spans="1:40" ht="15" hidden="1" customHeight="1">
      <c r="A404" s="59">
        <v>403</v>
      </c>
      <c r="B404" s="59"/>
      <c r="C404" s="59">
        <v>13511026</v>
      </c>
      <c r="D404" s="17" t="s">
        <v>9585</v>
      </c>
      <c r="E404" s="16">
        <v>2044</v>
      </c>
      <c r="F404" s="16" t="s">
        <v>8348</v>
      </c>
      <c r="G404" s="16" t="s">
        <v>8349</v>
      </c>
      <c r="H404" s="16" t="s">
        <v>140</v>
      </c>
      <c r="I404" s="16"/>
      <c r="J404" s="16">
        <v>1000</v>
      </c>
      <c r="K404" s="16" t="s">
        <v>74</v>
      </c>
      <c r="L404" s="22" t="s">
        <v>2910</v>
      </c>
      <c r="M404" s="22" t="s">
        <v>2910</v>
      </c>
      <c r="N404" s="16" t="s">
        <v>76</v>
      </c>
      <c r="O404" s="16" t="s">
        <v>8671</v>
      </c>
      <c r="P404" s="16"/>
      <c r="Q404" s="150">
        <v>1773036</v>
      </c>
      <c r="R404" s="150">
        <v>0</v>
      </c>
      <c r="S404" s="150">
        <v>1773036</v>
      </c>
      <c r="T404" s="19"/>
      <c r="U404" s="19">
        <v>43087</v>
      </c>
      <c r="V404" s="19"/>
      <c r="W404" s="16" t="s">
        <v>71</v>
      </c>
      <c r="X404" s="28">
        <f t="shared" ca="1" si="6"/>
        <v>7.25</v>
      </c>
      <c r="Y404" s="85">
        <v>43411</v>
      </c>
      <c r="Z404" s="85"/>
      <c r="AA404" s="16" t="s">
        <v>8802</v>
      </c>
      <c r="AB404" s="16" t="s">
        <v>8826</v>
      </c>
      <c r="AC404" s="16" t="s">
        <v>8875</v>
      </c>
      <c r="AD404" s="30">
        <v>6.9599999999999995E-2</v>
      </c>
      <c r="AE404" s="17" t="s">
        <v>9586</v>
      </c>
      <c r="AF404" s="16"/>
      <c r="AG404" s="17"/>
      <c r="AH404" s="125"/>
      <c r="AI404" s="16"/>
      <c r="AJ404" s="16"/>
      <c r="AK404" s="16"/>
      <c r="AL404" s="16"/>
      <c r="AM404" s="16"/>
      <c r="AN404" s="16"/>
    </row>
    <row r="405" spans="1:40" ht="15" hidden="1" customHeight="1">
      <c r="A405" s="59">
        <v>404</v>
      </c>
      <c r="B405" s="59"/>
      <c r="C405" s="59">
        <v>1010167142</v>
      </c>
      <c r="D405" s="17" t="s">
        <v>9587</v>
      </c>
      <c r="E405" s="16">
        <v>2028</v>
      </c>
      <c r="F405" s="16">
        <v>18</v>
      </c>
      <c r="G405" s="16" t="s">
        <v>358</v>
      </c>
      <c r="H405" s="16" t="s">
        <v>284</v>
      </c>
      <c r="I405" s="16"/>
      <c r="J405" s="16">
        <v>1000</v>
      </c>
      <c r="K405" s="16" t="s">
        <v>74</v>
      </c>
      <c r="L405" s="22" t="s">
        <v>2910</v>
      </c>
      <c r="M405" s="22" t="s">
        <v>2910</v>
      </c>
      <c r="N405" s="16" t="s">
        <v>76</v>
      </c>
      <c r="O405" s="16" t="s">
        <v>8671</v>
      </c>
      <c r="P405" s="16"/>
      <c r="Q405" s="150">
        <v>4856112</v>
      </c>
      <c r="R405" s="150">
        <v>0</v>
      </c>
      <c r="S405" s="150">
        <v>4856112</v>
      </c>
      <c r="T405" s="19"/>
      <c r="U405" s="19">
        <v>43032</v>
      </c>
      <c r="V405" s="19"/>
      <c r="W405" s="16" t="s">
        <v>71</v>
      </c>
      <c r="X405" s="28">
        <f t="shared" ca="1" si="6"/>
        <v>7.416666666666667</v>
      </c>
      <c r="Y405" s="85">
        <v>43417</v>
      </c>
      <c r="Z405" s="85"/>
      <c r="AA405" s="16" t="s">
        <v>8815</v>
      </c>
      <c r="AB405" s="16" t="s">
        <v>8773</v>
      </c>
      <c r="AC405" s="16" t="s">
        <v>9374</v>
      </c>
      <c r="AD405" s="30">
        <v>6.9599999999999995E-2</v>
      </c>
      <c r="AE405" s="17" t="s">
        <v>9588</v>
      </c>
      <c r="AF405" s="16"/>
      <c r="AG405" s="17"/>
      <c r="AH405" s="125"/>
      <c r="AI405" s="16"/>
      <c r="AJ405" s="16"/>
      <c r="AK405" s="16"/>
      <c r="AL405" s="16"/>
      <c r="AM405" s="16"/>
      <c r="AN405" s="16"/>
    </row>
    <row r="406" spans="1:40" ht="15" hidden="1" customHeight="1">
      <c r="A406" s="59">
        <v>405</v>
      </c>
      <c r="B406" s="59"/>
      <c r="C406" s="59">
        <v>98646970</v>
      </c>
      <c r="D406" s="17" t="s">
        <v>9589</v>
      </c>
      <c r="E406" s="16">
        <v>4070</v>
      </c>
      <c r="F406" s="16" t="s">
        <v>3596</v>
      </c>
      <c r="G406" s="16" t="s">
        <v>3597</v>
      </c>
      <c r="H406" s="16" t="s">
        <v>3598</v>
      </c>
      <c r="I406" s="16"/>
      <c r="J406" s="16">
        <v>1000</v>
      </c>
      <c r="K406" s="16" t="s">
        <v>74</v>
      </c>
      <c r="L406" s="22" t="s">
        <v>2910</v>
      </c>
      <c r="M406" s="22" t="s">
        <v>2910</v>
      </c>
      <c r="N406" s="16" t="s">
        <v>339</v>
      </c>
      <c r="O406" s="16" t="s">
        <v>9328</v>
      </c>
      <c r="P406" s="16"/>
      <c r="Q406" s="150">
        <v>1918779</v>
      </c>
      <c r="R406" s="150">
        <v>0</v>
      </c>
      <c r="S406" s="150">
        <v>1918779</v>
      </c>
      <c r="T406" s="19"/>
      <c r="U406" s="19">
        <v>43013</v>
      </c>
      <c r="V406" s="19"/>
      <c r="W406" s="16" t="s">
        <v>71</v>
      </c>
      <c r="X406" s="28">
        <f t="shared" ca="1" si="6"/>
        <v>7.416666666666667</v>
      </c>
      <c r="Y406" s="85">
        <v>43419</v>
      </c>
      <c r="Z406" s="85"/>
      <c r="AA406" s="16" t="s">
        <v>8855</v>
      </c>
      <c r="AB406" s="16" t="s">
        <v>8773</v>
      </c>
      <c r="AC406" s="16" t="s">
        <v>8875</v>
      </c>
      <c r="AD406" s="30">
        <v>6.9599999999999995E-2</v>
      </c>
      <c r="AE406" s="17" t="s">
        <v>9590</v>
      </c>
      <c r="AF406" s="16"/>
      <c r="AG406" s="17"/>
      <c r="AH406" s="125"/>
      <c r="AI406" s="16"/>
      <c r="AJ406" s="16"/>
      <c r="AK406" s="16"/>
      <c r="AL406" s="16"/>
      <c r="AM406" s="16"/>
      <c r="AN406" s="16"/>
    </row>
    <row r="407" spans="1:40" ht="15" hidden="1" customHeight="1">
      <c r="A407" s="59">
        <v>406</v>
      </c>
      <c r="B407" s="59"/>
      <c r="C407" s="59">
        <v>1236438247</v>
      </c>
      <c r="D407" s="17" t="s">
        <v>9591</v>
      </c>
      <c r="E407" s="16">
        <v>4070</v>
      </c>
      <c r="F407" s="16" t="s">
        <v>3596</v>
      </c>
      <c r="G407" s="16" t="s">
        <v>3597</v>
      </c>
      <c r="H407" s="16" t="s">
        <v>3598</v>
      </c>
      <c r="I407" s="16"/>
      <c r="J407" s="16">
        <v>1000</v>
      </c>
      <c r="K407" s="16" t="s">
        <v>74</v>
      </c>
      <c r="L407" s="22" t="s">
        <v>2910</v>
      </c>
      <c r="M407" s="22" t="s">
        <v>2910</v>
      </c>
      <c r="N407" s="16" t="s">
        <v>339</v>
      </c>
      <c r="O407" s="16" t="s">
        <v>9373</v>
      </c>
      <c r="P407" s="16"/>
      <c r="Q407" s="150">
        <v>1918779</v>
      </c>
      <c r="R407" s="150">
        <v>0</v>
      </c>
      <c r="S407" s="150">
        <v>1918779</v>
      </c>
      <c r="T407" s="19"/>
      <c r="U407" s="19">
        <v>42989</v>
      </c>
      <c r="V407" s="19"/>
      <c r="W407" s="16" t="s">
        <v>71</v>
      </c>
      <c r="X407" s="28">
        <f t="shared" ca="1" si="6"/>
        <v>7.5</v>
      </c>
      <c r="Y407" s="85">
        <v>43419</v>
      </c>
      <c r="Z407" s="85"/>
      <c r="AA407" s="16" t="s">
        <v>8791</v>
      </c>
      <c r="AB407" s="16" t="s">
        <v>8792</v>
      </c>
      <c r="AC407" s="16" t="s">
        <v>9374</v>
      </c>
      <c r="AD407" s="30">
        <v>6.9599999999999995E-2</v>
      </c>
      <c r="AE407" s="17" t="s">
        <v>9592</v>
      </c>
      <c r="AF407" s="16"/>
      <c r="AG407" s="17"/>
      <c r="AH407" s="125"/>
      <c r="AI407" s="16"/>
      <c r="AJ407" s="16"/>
      <c r="AK407" s="16"/>
      <c r="AL407" s="16"/>
      <c r="AM407" s="16"/>
      <c r="AN407" s="16"/>
    </row>
    <row r="408" spans="1:40" ht="15" hidden="1" customHeight="1">
      <c r="A408" s="59">
        <v>407</v>
      </c>
      <c r="B408" s="59"/>
      <c r="C408" s="59">
        <v>80403634</v>
      </c>
      <c r="D408" s="17" t="s">
        <v>9593</v>
      </c>
      <c r="E408" s="16">
        <v>3137</v>
      </c>
      <c r="F408" s="16">
        <v>11</v>
      </c>
      <c r="G408" s="16" t="s">
        <v>603</v>
      </c>
      <c r="H408" s="16" t="s">
        <v>456</v>
      </c>
      <c r="I408" s="16"/>
      <c r="J408" s="16">
        <v>3000</v>
      </c>
      <c r="K408" s="16" t="s">
        <v>170</v>
      </c>
      <c r="L408" s="22" t="s">
        <v>723</v>
      </c>
      <c r="M408" s="22" t="s">
        <v>723</v>
      </c>
      <c r="N408" s="16" t="s">
        <v>76</v>
      </c>
      <c r="O408" s="16" t="s">
        <v>8671</v>
      </c>
      <c r="P408" s="16"/>
      <c r="Q408" s="150">
        <v>1672027</v>
      </c>
      <c r="R408" s="150">
        <v>547620</v>
      </c>
      <c r="S408" s="150">
        <v>2219647</v>
      </c>
      <c r="T408" s="19">
        <v>36238</v>
      </c>
      <c r="U408" s="19">
        <v>40909</v>
      </c>
      <c r="V408" s="19"/>
      <c r="W408" s="16" t="s">
        <v>249</v>
      </c>
      <c r="X408" s="28">
        <f t="shared" ca="1" si="6"/>
        <v>13.25</v>
      </c>
      <c r="Y408" s="85">
        <v>43434</v>
      </c>
      <c r="Z408" s="85"/>
      <c r="AA408" s="16" t="s">
        <v>8855</v>
      </c>
      <c r="AB408" s="16" t="s">
        <v>8826</v>
      </c>
      <c r="AC408" s="16" t="s">
        <v>9210</v>
      </c>
      <c r="AD408" s="30">
        <v>6.9599999999999995E-2</v>
      </c>
      <c r="AE408" s="17" t="s">
        <v>9594</v>
      </c>
      <c r="AF408" s="16"/>
      <c r="AG408" s="17"/>
      <c r="AH408" s="125"/>
      <c r="AI408" s="16"/>
      <c r="AJ408" s="16"/>
      <c r="AK408" s="16"/>
      <c r="AL408" s="16"/>
      <c r="AM408" s="16"/>
      <c r="AN408" s="16"/>
    </row>
    <row r="409" spans="1:40" ht="15" hidden="1" customHeight="1">
      <c r="A409" s="59">
        <v>408</v>
      </c>
      <c r="B409" s="59"/>
      <c r="C409" s="59">
        <v>1148956646</v>
      </c>
      <c r="D409" s="17" t="s">
        <v>9595</v>
      </c>
      <c r="E409" s="16">
        <v>4070</v>
      </c>
      <c r="F409" s="16" t="s">
        <v>3596</v>
      </c>
      <c r="G409" s="16" t="s">
        <v>3597</v>
      </c>
      <c r="H409" s="16" t="s">
        <v>3598</v>
      </c>
      <c r="I409" s="16"/>
      <c r="J409" s="16">
        <v>1000</v>
      </c>
      <c r="K409" s="16" t="s">
        <v>74</v>
      </c>
      <c r="L409" s="22" t="s">
        <v>2910</v>
      </c>
      <c r="M409" s="22" t="s">
        <v>2910</v>
      </c>
      <c r="N409" s="16" t="s">
        <v>145</v>
      </c>
      <c r="O409" s="16" t="s">
        <v>9596</v>
      </c>
      <c r="P409" s="16"/>
      <c r="Q409" s="150">
        <v>1918779</v>
      </c>
      <c r="R409" s="150">
        <v>0</v>
      </c>
      <c r="S409" s="150">
        <v>1918779</v>
      </c>
      <c r="T409" s="19"/>
      <c r="U409" s="19">
        <v>42986</v>
      </c>
      <c r="V409" s="19"/>
      <c r="W409" s="16" t="s">
        <v>71</v>
      </c>
      <c r="X409" s="28">
        <f t="shared" ca="1" si="6"/>
        <v>7.5</v>
      </c>
      <c r="Y409" s="85">
        <v>43439</v>
      </c>
      <c r="Z409" s="85"/>
      <c r="AA409" s="16" t="s">
        <v>9131</v>
      </c>
      <c r="AB409" s="16" t="s">
        <v>8826</v>
      </c>
      <c r="AC409" s="16" t="s">
        <v>8973</v>
      </c>
      <c r="AD409" s="30">
        <v>6.9599999999999995E-2</v>
      </c>
      <c r="AE409" s="17" t="s">
        <v>9597</v>
      </c>
      <c r="AF409" s="16"/>
      <c r="AG409" s="17"/>
      <c r="AH409" s="125"/>
      <c r="AI409" s="16"/>
      <c r="AJ409" s="16"/>
      <c r="AK409" s="16"/>
      <c r="AL409" s="16"/>
      <c r="AM409" s="16"/>
      <c r="AN409" s="16"/>
    </row>
    <row r="410" spans="1:40" ht="15" hidden="1" customHeight="1">
      <c r="A410" s="59">
        <v>409</v>
      </c>
      <c r="B410" s="59"/>
      <c r="C410" s="59">
        <v>77033792</v>
      </c>
      <c r="D410" s="17" t="s">
        <v>9598</v>
      </c>
      <c r="E410" s="16">
        <v>4070</v>
      </c>
      <c r="F410" s="16" t="s">
        <v>3596</v>
      </c>
      <c r="G410" s="16" t="s">
        <v>3597</v>
      </c>
      <c r="H410" s="16" t="s">
        <v>3598</v>
      </c>
      <c r="I410" s="16"/>
      <c r="J410" s="16">
        <v>1000</v>
      </c>
      <c r="K410" s="16" t="s">
        <v>74</v>
      </c>
      <c r="L410" s="22" t="s">
        <v>2910</v>
      </c>
      <c r="M410" s="22" t="s">
        <v>2910</v>
      </c>
      <c r="N410" s="16" t="s">
        <v>421</v>
      </c>
      <c r="O410" s="16" t="s">
        <v>9561</v>
      </c>
      <c r="P410" s="16"/>
      <c r="Q410" s="150">
        <v>1918779</v>
      </c>
      <c r="R410" s="150">
        <v>0</v>
      </c>
      <c r="S410" s="150">
        <v>1918779</v>
      </c>
      <c r="T410" s="19"/>
      <c r="U410" s="19">
        <v>43066</v>
      </c>
      <c r="V410" s="19"/>
      <c r="W410" s="16" t="s">
        <v>71</v>
      </c>
      <c r="X410" s="28">
        <f t="shared" ca="1" si="6"/>
        <v>7.333333333333333</v>
      </c>
      <c r="Y410" s="85">
        <v>43443</v>
      </c>
      <c r="Z410" s="85"/>
      <c r="AA410" s="16" t="s">
        <v>8815</v>
      </c>
      <c r="AB410" s="16" t="s">
        <v>8792</v>
      </c>
      <c r="AC410" s="16" t="s">
        <v>9374</v>
      </c>
      <c r="AD410" s="30">
        <v>5.2199999999999998E-3</v>
      </c>
      <c r="AE410" s="17" t="s">
        <v>9599</v>
      </c>
      <c r="AF410" s="16"/>
      <c r="AG410" s="17"/>
      <c r="AH410" s="125"/>
      <c r="AI410" s="16"/>
      <c r="AJ410" s="16"/>
      <c r="AK410" s="16"/>
      <c r="AL410" s="16"/>
      <c r="AM410" s="16"/>
      <c r="AN410" s="16"/>
    </row>
    <row r="411" spans="1:40" ht="15" hidden="1" customHeight="1">
      <c r="A411" s="59">
        <v>410</v>
      </c>
      <c r="B411" s="59"/>
      <c r="C411" s="59">
        <v>80901571</v>
      </c>
      <c r="D411" s="17" t="s">
        <v>9600</v>
      </c>
      <c r="E411" s="16">
        <v>2028</v>
      </c>
      <c r="F411" s="16">
        <v>18</v>
      </c>
      <c r="G411" s="16" t="s">
        <v>358</v>
      </c>
      <c r="H411" s="16" t="s">
        <v>284</v>
      </c>
      <c r="I411" s="16"/>
      <c r="J411" s="16">
        <v>4500</v>
      </c>
      <c r="K411" s="16" t="s">
        <v>143</v>
      </c>
      <c r="L411" s="22" t="s">
        <v>9601</v>
      </c>
      <c r="M411" s="22" t="s">
        <v>9601</v>
      </c>
      <c r="N411" s="16" t="s">
        <v>76</v>
      </c>
      <c r="O411" s="16" t="s">
        <v>8671</v>
      </c>
      <c r="P411" s="16"/>
      <c r="Q411" s="150">
        <v>4856112</v>
      </c>
      <c r="R411" s="150">
        <v>0</v>
      </c>
      <c r="S411" s="150">
        <v>4856112</v>
      </c>
      <c r="T411" s="19"/>
      <c r="U411" s="19">
        <v>42188</v>
      </c>
      <c r="V411" s="19"/>
      <c r="W411" s="16" t="s">
        <v>8767</v>
      </c>
      <c r="X411" s="28">
        <f t="shared" ca="1" si="6"/>
        <v>9.75</v>
      </c>
      <c r="Y411" s="85">
        <v>43443</v>
      </c>
      <c r="Z411" s="85"/>
      <c r="AA411" s="16" t="s">
        <v>8855</v>
      </c>
      <c r="AB411" s="16" t="s">
        <v>8773</v>
      </c>
      <c r="AC411" s="16" t="s">
        <v>8844</v>
      </c>
      <c r="AD411" s="30">
        <v>6.9599999999999995E-2</v>
      </c>
      <c r="AE411" s="17" t="s">
        <v>9602</v>
      </c>
      <c r="AF411" s="16"/>
      <c r="AG411" s="17"/>
      <c r="AH411" s="125"/>
      <c r="AI411" s="16"/>
      <c r="AJ411" s="16"/>
      <c r="AK411" s="16"/>
      <c r="AL411" s="16"/>
      <c r="AM411" s="16"/>
      <c r="AN411" s="16"/>
    </row>
    <row r="412" spans="1:40" ht="15" hidden="1" customHeight="1">
      <c r="A412" s="59">
        <v>411</v>
      </c>
      <c r="B412" s="59"/>
      <c r="C412" s="59">
        <v>1004694750</v>
      </c>
      <c r="D412" s="17" t="s">
        <v>9603</v>
      </c>
      <c r="E412" s="16">
        <v>4070</v>
      </c>
      <c r="F412" s="16" t="s">
        <v>3596</v>
      </c>
      <c r="G412" s="16" t="s">
        <v>3597</v>
      </c>
      <c r="H412" s="16" t="s">
        <v>3598</v>
      </c>
      <c r="I412" s="16"/>
      <c r="J412" s="16">
        <v>1000</v>
      </c>
      <c r="K412" s="16" t="s">
        <v>74</v>
      </c>
      <c r="L412" s="22" t="s">
        <v>2910</v>
      </c>
      <c r="M412" s="22" t="s">
        <v>2910</v>
      </c>
      <c r="N412" s="16" t="s">
        <v>463</v>
      </c>
      <c r="O412" s="16" t="s">
        <v>9450</v>
      </c>
      <c r="P412" s="16"/>
      <c r="Q412" s="150">
        <v>1918779</v>
      </c>
      <c r="R412" s="150">
        <v>0</v>
      </c>
      <c r="S412" s="150">
        <v>1918779</v>
      </c>
      <c r="T412" s="19"/>
      <c r="U412" s="19">
        <v>43068</v>
      </c>
      <c r="V412" s="19"/>
      <c r="W412" s="16" t="s">
        <v>71</v>
      </c>
      <c r="X412" s="28">
        <f t="shared" ca="1" si="6"/>
        <v>7.333333333333333</v>
      </c>
      <c r="Y412" s="85">
        <v>43450</v>
      </c>
      <c r="Z412" s="85"/>
      <c r="AA412" s="16" t="s">
        <v>8772</v>
      </c>
      <c r="AB412" s="16" t="s">
        <v>8773</v>
      </c>
      <c r="AC412" s="16" t="s">
        <v>9374</v>
      </c>
      <c r="AD412" s="30">
        <v>6.9599999999999995E-2</v>
      </c>
      <c r="AE412" s="17" t="s">
        <v>9604</v>
      </c>
      <c r="AF412" s="16"/>
      <c r="AG412" s="17"/>
      <c r="AH412" s="125"/>
      <c r="AI412" s="16"/>
      <c r="AJ412" s="16"/>
      <c r="AK412" s="16"/>
      <c r="AL412" s="16"/>
      <c r="AM412" s="16"/>
      <c r="AN412" s="16"/>
    </row>
    <row r="413" spans="1:40" ht="15" hidden="1" customHeight="1">
      <c r="A413" s="59">
        <v>412</v>
      </c>
      <c r="B413" s="59"/>
      <c r="C413" s="59">
        <v>60341376</v>
      </c>
      <c r="D413" s="17" t="s">
        <v>9605</v>
      </c>
      <c r="E413" s="16">
        <v>1020</v>
      </c>
      <c r="F413" s="16">
        <v>12</v>
      </c>
      <c r="G413" s="16" t="s">
        <v>90</v>
      </c>
      <c r="H413" s="16" t="s">
        <v>91</v>
      </c>
      <c r="I413" s="16"/>
      <c r="J413" s="16">
        <v>1000</v>
      </c>
      <c r="K413" s="16" t="s">
        <v>74</v>
      </c>
      <c r="L413" s="22" t="s">
        <v>8785</v>
      </c>
      <c r="M413" s="22" t="s">
        <v>8785</v>
      </c>
      <c r="N413" s="16" t="s">
        <v>76</v>
      </c>
      <c r="O413" s="16" t="s">
        <v>8671</v>
      </c>
      <c r="P413" s="16"/>
      <c r="Q413" s="150">
        <v>6754835</v>
      </c>
      <c r="R413" s="150">
        <v>0</v>
      </c>
      <c r="S413" s="150">
        <v>6754835</v>
      </c>
      <c r="T413" s="19"/>
      <c r="U413" s="19">
        <v>43411</v>
      </c>
      <c r="V413" s="19"/>
      <c r="W413" s="16" t="s">
        <v>71</v>
      </c>
      <c r="X413" s="28">
        <f t="shared" ca="1" si="6"/>
        <v>6.333333333333333</v>
      </c>
      <c r="Y413" s="85">
        <v>43466</v>
      </c>
      <c r="Z413" s="85"/>
      <c r="AA413" s="16" t="s">
        <v>8791</v>
      </c>
      <c r="AB413" s="16" t="s">
        <v>8803</v>
      </c>
      <c r="AC413" s="16" t="s">
        <v>9374</v>
      </c>
      <c r="AD413" s="30">
        <v>6.9599999999999995E-2</v>
      </c>
      <c r="AE413" s="17" t="s">
        <v>9606</v>
      </c>
      <c r="AF413" s="16"/>
      <c r="AG413" s="17"/>
      <c r="AH413" s="125"/>
      <c r="AI413" s="16"/>
      <c r="AJ413" s="16"/>
      <c r="AK413" s="16"/>
      <c r="AL413" s="16"/>
      <c r="AM413" s="16"/>
      <c r="AN413" s="16"/>
    </row>
    <row r="414" spans="1:40" ht="15" hidden="1" customHeight="1">
      <c r="A414" s="59">
        <v>413</v>
      </c>
      <c r="B414" s="59"/>
      <c r="C414" s="59">
        <v>53043959</v>
      </c>
      <c r="D414" s="17" t="s">
        <v>9607</v>
      </c>
      <c r="E414" s="16">
        <v>2044</v>
      </c>
      <c r="F414" s="16" t="s">
        <v>8348</v>
      </c>
      <c r="G414" s="16" t="s">
        <v>8349</v>
      </c>
      <c r="H414" s="16" t="s">
        <v>140</v>
      </c>
      <c r="I414" s="16"/>
      <c r="J414" s="16">
        <v>1000</v>
      </c>
      <c r="K414" s="16" t="s">
        <v>74</v>
      </c>
      <c r="L414" s="22" t="s">
        <v>8249</v>
      </c>
      <c r="M414" s="22" t="s">
        <v>8249</v>
      </c>
      <c r="N414" s="16" t="s">
        <v>76</v>
      </c>
      <c r="O414" s="16" t="s">
        <v>8671</v>
      </c>
      <c r="P414" s="16"/>
      <c r="Q414" s="150">
        <v>1773036</v>
      </c>
      <c r="R414" s="150">
        <v>0</v>
      </c>
      <c r="S414" s="150">
        <v>1773036</v>
      </c>
      <c r="T414" s="19"/>
      <c r="U414" s="19">
        <v>43110</v>
      </c>
      <c r="V414" s="19"/>
      <c r="W414" s="16" t="s">
        <v>71</v>
      </c>
      <c r="X414" s="28">
        <f t="shared" ca="1" si="6"/>
        <v>7.166666666666667</v>
      </c>
      <c r="Y414" s="85">
        <v>43466</v>
      </c>
      <c r="Z414" s="85"/>
      <c r="AA414" s="16" t="s">
        <v>8791</v>
      </c>
      <c r="AB414" s="16" t="s">
        <v>8773</v>
      </c>
      <c r="AC414" s="16" t="s">
        <v>9374</v>
      </c>
      <c r="AD414" s="30">
        <v>6.9599999999999995E-2</v>
      </c>
      <c r="AE414" s="17" t="s">
        <v>9608</v>
      </c>
      <c r="AF414" s="16"/>
      <c r="AG414" s="17"/>
      <c r="AH414" s="125"/>
      <c r="AI414" s="16"/>
      <c r="AJ414" s="16"/>
      <c r="AK414" s="16"/>
      <c r="AL414" s="16"/>
      <c r="AM414" s="16"/>
      <c r="AN414" s="16"/>
    </row>
    <row r="415" spans="1:40" ht="15" hidden="1" customHeight="1">
      <c r="A415" s="59">
        <v>414</v>
      </c>
      <c r="B415" s="59"/>
      <c r="C415" s="59">
        <v>79261720</v>
      </c>
      <c r="D415" s="17" t="s">
        <v>9609</v>
      </c>
      <c r="E415" s="16">
        <v>3137</v>
      </c>
      <c r="F415" s="16">
        <v>18</v>
      </c>
      <c r="G415" s="16" t="s">
        <v>462</v>
      </c>
      <c r="H415" s="16" t="s">
        <v>456</v>
      </c>
      <c r="I415" s="16"/>
      <c r="J415" s="16">
        <v>3000</v>
      </c>
      <c r="K415" s="16" t="s">
        <v>170</v>
      </c>
      <c r="L415" s="22" t="s">
        <v>9127</v>
      </c>
      <c r="M415" s="22" t="s">
        <v>9127</v>
      </c>
      <c r="N415" s="16" t="s">
        <v>76</v>
      </c>
      <c r="O415" s="16" t="s">
        <v>8671</v>
      </c>
      <c r="P415" s="16"/>
      <c r="Q415" s="150">
        <v>2722574</v>
      </c>
      <c r="R415" s="150">
        <v>785198</v>
      </c>
      <c r="S415" s="150">
        <v>3507772</v>
      </c>
      <c r="T415" s="19">
        <v>31392</v>
      </c>
      <c r="U415" s="19">
        <v>40909</v>
      </c>
      <c r="V415" s="19"/>
      <c r="W415" s="16" t="s">
        <v>249</v>
      </c>
      <c r="X415" s="28">
        <f t="shared" ca="1" si="6"/>
        <v>13.25</v>
      </c>
      <c r="Y415" s="85">
        <v>43466</v>
      </c>
      <c r="Z415" s="85"/>
      <c r="AA415" s="16" t="s">
        <v>9350</v>
      </c>
      <c r="AB415" s="16" t="s">
        <v>9610</v>
      </c>
      <c r="AC415" s="16" t="s">
        <v>9610</v>
      </c>
      <c r="AD415" s="30">
        <v>5.2199999999999998E-3</v>
      </c>
      <c r="AE415" s="17" t="s">
        <v>9611</v>
      </c>
      <c r="AF415" s="16"/>
      <c r="AG415" s="17"/>
      <c r="AH415" s="125"/>
      <c r="AI415" s="16"/>
      <c r="AJ415" s="16"/>
      <c r="AK415" s="16"/>
      <c r="AL415" s="16"/>
      <c r="AM415" s="16"/>
      <c r="AN415" s="16"/>
    </row>
    <row r="416" spans="1:40" ht="15" hidden="1" customHeight="1">
      <c r="A416" s="59">
        <v>415</v>
      </c>
      <c r="B416" s="59"/>
      <c r="C416" s="59">
        <v>15813200</v>
      </c>
      <c r="D416" s="17" t="s">
        <v>9612</v>
      </c>
      <c r="E416" s="16" t="s">
        <v>366</v>
      </c>
      <c r="F416" s="16">
        <v>21</v>
      </c>
      <c r="G416" s="16" t="s">
        <v>367</v>
      </c>
      <c r="H416" s="16" t="s">
        <v>368</v>
      </c>
      <c r="I416" s="16" t="s">
        <v>72</v>
      </c>
      <c r="J416" s="16">
        <v>2000</v>
      </c>
      <c r="K416" s="16" t="s">
        <v>181</v>
      </c>
      <c r="L416" s="22" t="s">
        <v>369</v>
      </c>
      <c r="M416" s="22" t="s">
        <v>369</v>
      </c>
      <c r="N416" s="16" t="s">
        <v>76</v>
      </c>
      <c r="O416" s="16" t="s">
        <v>8671</v>
      </c>
      <c r="P416" s="16"/>
      <c r="Q416" s="150">
        <v>7979286</v>
      </c>
      <c r="R416" s="150">
        <v>0</v>
      </c>
      <c r="S416" s="150">
        <v>7979286</v>
      </c>
      <c r="T416" s="19"/>
      <c r="U416" s="19">
        <v>42507</v>
      </c>
      <c r="V416" s="19"/>
      <c r="W416" s="16" t="s">
        <v>71</v>
      </c>
      <c r="X416" s="28">
        <f t="shared" ca="1" si="6"/>
        <v>8.8333333333333339</v>
      </c>
      <c r="Y416" s="85">
        <v>43472</v>
      </c>
      <c r="Z416" s="85"/>
      <c r="AA416" s="16" t="s">
        <v>8855</v>
      </c>
      <c r="AB416" s="16" t="s">
        <v>8773</v>
      </c>
      <c r="AC416" s="16" t="s">
        <v>9430</v>
      </c>
      <c r="AD416" s="30">
        <v>6.9599999999999995E-2</v>
      </c>
      <c r="AE416" s="17" t="s">
        <v>9613</v>
      </c>
      <c r="AF416" s="16"/>
      <c r="AG416" s="17"/>
      <c r="AH416" s="125"/>
      <c r="AI416" s="16"/>
      <c r="AJ416" s="16"/>
      <c r="AK416" s="16"/>
      <c r="AL416" s="16"/>
      <c r="AM416" s="16"/>
      <c r="AN416" s="16"/>
    </row>
    <row r="417" spans="1:40" ht="15" hidden="1" customHeight="1">
      <c r="A417" s="59">
        <v>416</v>
      </c>
      <c r="B417" s="59"/>
      <c r="C417" s="59">
        <v>1007131297</v>
      </c>
      <c r="D417" s="17" t="s">
        <v>9614</v>
      </c>
      <c r="E417" s="16">
        <v>4070</v>
      </c>
      <c r="F417" s="16" t="s">
        <v>3596</v>
      </c>
      <c r="G417" s="16" t="s">
        <v>3597</v>
      </c>
      <c r="H417" s="16" t="s">
        <v>3598</v>
      </c>
      <c r="I417" s="16"/>
      <c r="J417" s="16">
        <v>1000</v>
      </c>
      <c r="K417" s="16" t="s">
        <v>74</v>
      </c>
      <c r="L417" s="22" t="s">
        <v>2910</v>
      </c>
      <c r="M417" s="22" t="s">
        <v>2910</v>
      </c>
      <c r="N417" s="16" t="s">
        <v>339</v>
      </c>
      <c r="O417" s="16" t="s">
        <v>9433</v>
      </c>
      <c r="P417" s="16"/>
      <c r="Q417" s="150">
        <v>1918779</v>
      </c>
      <c r="R417" s="150">
        <v>0</v>
      </c>
      <c r="S417" s="150">
        <v>1918779</v>
      </c>
      <c r="T417" s="19"/>
      <c r="U417" s="19">
        <v>42986</v>
      </c>
      <c r="V417" s="19"/>
      <c r="W417" s="16" t="s">
        <v>71</v>
      </c>
      <c r="X417" s="28">
        <f t="shared" ca="1" si="6"/>
        <v>7.5</v>
      </c>
      <c r="Y417" s="85">
        <v>43474</v>
      </c>
      <c r="Z417" s="85"/>
      <c r="AA417" s="16" t="s">
        <v>9265</v>
      </c>
      <c r="AB417" s="16" t="s">
        <v>8826</v>
      </c>
      <c r="AC417" s="16" t="s">
        <v>9033</v>
      </c>
      <c r="AD417" s="30">
        <v>5.2199999999999998E-3</v>
      </c>
      <c r="AE417" s="17" t="s">
        <v>9615</v>
      </c>
      <c r="AF417" s="16"/>
      <c r="AG417" s="17"/>
      <c r="AH417" s="125"/>
      <c r="AI417" s="16"/>
      <c r="AJ417" s="16"/>
      <c r="AK417" s="16"/>
      <c r="AL417" s="16"/>
      <c r="AM417" s="16"/>
      <c r="AN417" s="16"/>
    </row>
    <row r="418" spans="1:40" ht="15" hidden="1" customHeight="1">
      <c r="A418" s="59">
        <v>417</v>
      </c>
      <c r="B418" s="59"/>
      <c r="C418" s="59">
        <v>52854692</v>
      </c>
      <c r="D418" s="17" t="s">
        <v>9414</v>
      </c>
      <c r="E418" s="16">
        <v>3137</v>
      </c>
      <c r="F418" s="16">
        <v>11</v>
      </c>
      <c r="G418" s="16" t="s">
        <v>603</v>
      </c>
      <c r="H418" s="16" t="s">
        <v>456</v>
      </c>
      <c r="I418" s="16"/>
      <c r="J418" s="16">
        <v>2000</v>
      </c>
      <c r="K418" s="16" t="s">
        <v>181</v>
      </c>
      <c r="L418" s="22" t="s">
        <v>8951</v>
      </c>
      <c r="M418" s="22" t="s">
        <v>8951</v>
      </c>
      <c r="N418" s="16" t="s">
        <v>76</v>
      </c>
      <c r="O418" s="16" t="s">
        <v>8671</v>
      </c>
      <c r="P418" s="16"/>
      <c r="Q418" s="150">
        <v>1672027</v>
      </c>
      <c r="R418" s="150">
        <v>0</v>
      </c>
      <c r="S418" s="150">
        <v>1672027</v>
      </c>
      <c r="T418" s="19"/>
      <c r="U418" s="19">
        <v>43222</v>
      </c>
      <c r="V418" s="19"/>
      <c r="W418" s="16" t="s">
        <v>9187</v>
      </c>
      <c r="X418" s="28">
        <f t="shared" ca="1" si="6"/>
        <v>6.916666666666667</v>
      </c>
      <c r="Y418" s="85">
        <v>43485</v>
      </c>
      <c r="Z418" s="85"/>
      <c r="AA418" s="16" t="s">
        <v>8855</v>
      </c>
      <c r="AB418" s="16" t="s">
        <v>8773</v>
      </c>
      <c r="AC418" s="16" t="s">
        <v>9087</v>
      </c>
      <c r="AD418" s="30">
        <v>6.9599999999999995E-2</v>
      </c>
      <c r="AE418" s="17" t="s">
        <v>9616</v>
      </c>
      <c r="AF418" s="16"/>
      <c r="AG418" s="17"/>
      <c r="AH418" s="125"/>
      <c r="AI418" s="16"/>
      <c r="AJ418" s="16"/>
      <c r="AK418" s="16"/>
      <c r="AL418" s="16"/>
      <c r="AM418" s="16"/>
      <c r="AN418" s="16"/>
    </row>
    <row r="419" spans="1:40" ht="15" hidden="1" customHeight="1">
      <c r="A419" s="59">
        <v>418</v>
      </c>
      <c r="B419" s="59"/>
      <c r="C419" s="59">
        <v>32773931</v>
      </c>
      <c r="D419" s="17" t="s">
        <v>9145</v>
      </c>
      <c r="E419" s="16">
        <v>2028</v>
      </c>
      <c r="F419" s="16">
        <v>18</v>
      </c>
      <c r="G419" s="16" t="s">
        <v>358</v>
      </c>
      <c r="H419" s="16" t="s">
        <v>284</v>
      </c>
      <c r="I419" s="16"/>
      <c r="J419" s="16">
        <v>3000</v>
      </c>
      <c r="K419" s="16" t="s">
        <v>170</v>
      </c>
      <c r="L419" s="22" t="s">
        <v>531</v>
      </c>
      <c r="M419" s="22" t="s">
        <v>531</v>
      </c>
      <c r="N419" s="16" t="s">
        <v>421</v>
      </c>
      <c r="O419" s="16" t="s">
        <v>581</v>
      </c>
      <c r="P419" s="16"/>
      <c r="Q419" s="150">
        <v>4856112</v>
      </c>
      <c r="R419" s="150">
        <v>0</v>
      </c>
      <c r="S419" s="150">
        <v>4856112</v>
      </c>
      <c r="T419" s="19"/>
      <c r="U419" s="19">
        <v>42432</v>
      </c>
      <c r="V419" s="19"/>
      <c r="W419" s="16" t="s">
        <v>8767</v>
      </c>
      <c r="X419" s="28">
        <f t="shared" ca="1" si="6"/>
        <v>9.0833333333333339</v>
      </c>
      <c r="Y419" s="85">
        <v>43489</v>
      </c>
      <c r="Z419" s="85"/>
      <c r="AA419" s="16" t="s">
        <v>8802</v>
      </c>
      <c r="AB419" s="16" t="s">
        <v>8773</v>
      </c>
      <c r="AC419" s="16" t="s">
        <v>9374</v>
      </c>
      <c r="AD419" s="30">
        <v>6.9599999999999995E-2</v>
      </c>
      <c r="AE419" s="17" t="s">
        <v>9617</v>
      </c>
      <c r="AF419" s="16"/>
      <c r="AG419" s="17"/>
      <c r="AH419" s="125"/>
      <c r="AI419" s="16"/>
      <c r="AJ419" s="16"/>
      <c r="AK419" s="16"/>
      <c r="AL419" s="16"/>
      <c r="AM419" s="16"/>
      <c r="AN419" s="16"/>
    </row>
    <row r="420" spans="1:40" ht="15" hidden="1" customHeight="1">
      <c r="A420" s="59">
        <v>419</v>
      </c>
      <c r="B420" s="59"/>
      <c r="C420" s="59">
        <v>1192726659</v>
      </c>
      <c r="D420" s="66" t="s">
        <v>9618</v>
      </c>
      <c r="E420" s="16">
        <v>4070</v>
      </c>
      <c r="F420" s="16" t="s">
        <v>3596</v>
      </c>
      <c r="G420" s="16" t="s">
        <v>3597</v>
      </c>
      <c r="H420" s="16" t="s">
        <v>3598</v>
      </c>
      <c r="I420" s="16"/>
      <c r="J420" s="16">
        <v>1000</v>
      </c>
      <c r="K420" s="16" t="s">
        <v>74</v>
      </c>
      <c r="L420" s="22" t="s">
        <v>2910</v>
      </c>
      <c r="M420" s="22" t="s">
        <v>2910</v>
      </c>
      <c r="N420" s="19" t="s">
        <v>8671</v>
      </c>
      <c r="O420" s="16" t="s">
        <v>76</v>
      </c>
      <c r="P420" s="16"/>
      <c r="Q420" s="150">
        <v>1918779</v>
      </c>
      <c r="R420" s="150">
        <v>0</v>
      </c>
      <c r="S420" s="150">
        <v>1918779</v>
      </c>
      <c r="T420" s="19"/>
      <c r="U420" s="19">
        <v>43285</v>
      </c>
      <c r="V420" s="19"/>
      <c r="W420" s="16" t="s">
        <v>71</v>
      </c>
      <c r="X420" s="28">
        <f t="shared" ca="1" si="6"/>
        <v>6.75</v>
      </c>
      <c r="Y420" s="85">
        <v>43494</v>
      </c>
      <c r="Z420" s="85"/>
      <c r="AA420" s="16" t="s">
        <v>8922</v>
      </c>
      <c r="AB420" s="16" t="s">
        <v>8773</v>
      </c>
      <c r="AC420" s="16" t="s">
        <v>9033</v>
      </c>
      <c r="AD420" s="30">
        <v>6.9599999999999995E-2</v>
      </c>
      <c r="AE420" s="17" t="s">
        <v>9619</v>
      </c>
      <c r="AF420" s="16"/>
      <c r="AG420" s="17"/>
      <c r="AH420" s="125"/>
      <c r="AI420" s="16"/>
      <c r="AJ420" s="16"/>
      <c r="AK420" s="16"/>
      <c r="AL420" s="16"/>
      <c r="AM420" s="16"/>
      <c r="AN420" s="16"/>
    </row>
    <row r="421" spans="1:40" ht="15" hidden="1" customHeight="1">
      <c r="A421" s="59">
        <v>420</v>
      </c>
      <c r="B421" s="59"/>
      <c r="C421" s="59">
        <v>94468470</v>
      </c>
      <c r="D421" s="17" t="s">
        <v>9620</v>
      </c>
      <c r="E421" s="16">
        <v>4070</v>
      </c>
      <c r="F421" s="16" t="s">
        <v>3596</v>
      </c>
      <c r="G421" s="16" t="s">
        <v>3597</v>
      </c>
      <c r="H421" s="16" t="s">
        <v>3598</v>
      </c>
      <c r="I421" s="16"/>
      <c r="J421" s="16">
        <v>1000</v>
      </c>
      <c r="K421" s="16" t="s">
        <v>74</v>
      </c>
      <c r="L421" s="22" t="s">
        <v>2910</v>
      </c>
      <c r="M421" s="22" t="s">
        <v>2910</v>
      </c>
      <c r="N421" s="16" t="s">
        <v>463</v>
      </c>
      <c r="O421" s="16" t="s">
        <v>510</v>
      </c>
      <c r="P421" s="16"/>
      <c r="Q421" s="150">
        <v>1918779</v>
      </c>
      <c r="R421" s="150">
        <v>0</v>
      </c>
      <c r="S421" s="150">
        <v>1918779</v>
      </c>
      <c r="T421" s="19"/>
      <c r="U421" s="19">
        <v>43105</v>
      </c>
      <c r="V421" s="19"/>
      <c r="W421" s="16" t="s">
        <v>71</v>
      </c>
      <c r="X421" s="28">
        <f t="shared" ca="1" si="6"/>
        <v>7.166666666666667</v>
      </c>
      <c r="Y421" s="85">
        <v>43495</v>
      </c>
      <c r="Z421" s="85"/>
      <c r="AA421" s="16" t="s">
        <v>8772</v>
      </c>
      <c r="AB421" s="16" t="s">
        <v>8773</v>
      </c>
      <c r="AC421" s="16" t="s">
        <v>9374</v>
      </c>
      <c r="AD421" s="30">
        <v>6.9599999999999995E-2</v>
      </c>
      <c r="AE421" s="17" t="s">
        <v>9621</v>
      </c>
      <c r="AF421" s="16"/>
      <c r="AG421" s="17"/>
      <c r="AH421" s="125"/>
      <c r="AI421" s="16"/>
      <c r="AJ421" s="16"/>
      <c r="AK421" s="16"/>
      <c r="AL421" s="16"/>
      <c r="AM421" s="16"/>
      <c r="AN421" s="16"/>
    </row>
    <row r="422" spans="1:40" ht="15" hidden="1" customHeight="1">
      <c r="A422" s="59">
        <v>421</v>
      </c>
      <c r="B422" s="59"/>
      <c r="C422" s="59">
        <v>80098618</v>
      </c>
      <c r="D422" s="66" t="s">
        <v>9622</v>
      </c>
      <c r="E422" s="16">
        <v>3137</v>
      </c>
      <c r="F422" s="16">
        <v>10</v>
      </c>
      <c r="G422" s="16" t="s">
        <v>822</v>
      </c>
      <c r="H422" s="16" t="s">
        <v>456</v>
      </c>
      <c r="I422" s="16"/>
      <c r="J422" s="16">
        <v>2000</v>
      </c>
      <c r="K422" s="16" t="s">
        <v>181</v>
      </c>
      <c r="L422" s="22" t="s">
        <v>8951</v>
      </c>
      <c r="M422" s="22" t="s">
        <v>8951</v>
      </c>
      <c r="N422" s="16" t="s">
        <v>76</v>
      </c>
      <c r="O422" s="16" t="s">
        <v>8671</v>
      </c>
      <c r="P422" s="16"/>
      <c r="Q422" s="150">
        <v>1586023</v>
      </c>
      <c r="R422" s="150">
        <v>551251</v>
      </c>
      <c r="S422" s="150">
        <v>2137274</v>
      </c>
      <c r="T422" s="19">
        <v>40007</v>
      </c>
      <c r="U422" s="19">
        <v>40909</v>
      </c>
      <c r="V422" s="19"/>
      <c r="W422" s="16" t="s">
        <v>249</v>
      </c>
      <c r="X422" s="28">
        <f t="shared" ca="1" si="6"/>
        <v>13.25</v>
      </c>
      <c r="Y422" s="85">
        <v>43495</v>
      </c>
      <c r="Z422" s="85"/>
      <c r="AA422" s="16" t="s">
        <v>8815</v>
      </c>
      <c r="AB422" s="16" t="s">
        <v>8826</v>
      </c>
      <c r="AC422" s="16" t="s">
        <v>9374</v>
      </c>
      <c r="AD422" s="30">
        <v>6.9599999999999995E-2</v>
      </c>
      <c r="AE422" s="17" t="s">
        <v>9623</v>
      </c>
      <c r="AF422" s="16"/>
      <c r="AG422" s="17"/>
      <c r="AH422" s="125"/>
      <c r="AI422" s="16"/>
      <c r="AJ422" s="16"/>
      <c r="AK422" s="16"/>
      <c r="AL422" s="16"/>
      <c r="AM422" s="16"/>
      <c r="AN422" s="16"/>
    </row>
    <row r="423" spans="1:40" ht="15" hidden="1" customHeight="1">
      <c r="A423" s="59">
        <v>422</v>
      </c>
      <c r="B423" s="59"/>
      <c r="C423" s="59">
        <v>72245725</v>
      </c>
      <c r="D423" s="17" t="s">
        <v>9624</v>
      </c>
      <c r="E423" s="16">
        <v>3137</v>
      </c>
      <c r="F423" s="16">
        <v>10</v>
      </c>
      <c r="G423" s="16" t="s">
        <v>822</v>
      </c>
      <c r="H423" s="16" t="s">
        <v>456</v>
      </c>
      <c r="I423" s="16"/>
      <c r="J423" s="16">
        <v>3000</v>
      </c>
      <c r="K423" s="16" t="s">
        <v>170</v>
      </c>
      <c r="L423" s="22" t="s">
        <v>723</v>
      </c>
      <c r="M423" s="22" t="s">
        <v>723</v>
      </c>
      <c r="N423" s="16" t="s">
        <v>76</v>
      </c>
      <c r="O423" s="16" t="s">
        <v>8671</v>
      </c>
      <c r="P423" s="16"/>
      <c r="Q423" s="150">
        <v>1586023</v>
      </c>
      <c r="R423" s="150">
        <v>551251</v>
      </c>
      <c r="S423" s="150">
        <v>2137274</v>
      </c>
      <c r="T423" s="19">
        <v>37561</v>
      </c>
      <c r="U423" s="19">
        <v>40909</v>
      </c>
      <c r="V423" s="19"/>
      <c r="W423" s="16" t="s">
        <v>249</v>
      </c>
      <c r="X423" s="28">
        <f t="shared" ca="1" si="6"/>
        <v>13.25</v>
      </c>
      <c r="Y423" s="85">
        <v>43496</v>
      </c>
      <c r="Z423" s="85"/>
      <c r="AA423" s="16" t="s">
        <v>8855</v>
      </c>
      <c r="AB423" s="16" t="s">
        <v>8773</v>
      </c>
      <c r="AC423" s="16" t="s">
        <v>8960</v>
      </c>
      <c r="AD423" s="30">
        <v>6.9599999999999995E-2</v>
      </c>
      <c r="AE423" s="17" t="s">
        <v>9625</v>
      </c>
      <c r="AF423" s="16"/>
      <c r="AG423" s="17"/>
      <c r="AH423" s="125"/>
      <c r="AI423" s="16"/>
      <c r="AJ423" s="16"/>
      <c r="AK423" s="16"/>
      <c r="AL423" s="16"/>
      <c r="AM423" s="16"/>
      <c r="AN423" s="16"/>
    </row>
    <row r="424" spans="1:40" ht="15" hidden="1" customHeight="1">
      <c r="A424" s="59">
        <v>423</v>
      </c>
      <c r="B424" s="59"/>
      <c r="C424" s="59">
        <v>1140857690</v>
      </c>
      <c r="D424" s="66" t="s">
        <v>9626</v>
      </c>
      <c r="E424" s="16">
        <v>3137</v>
      </c>
      <c r="F424" s="16">
        <v>10</v>
      </c>
      <c r="G424" s="16" t="s">
        <v>822</v>
      </c>
      <c r="H424" s="16" t="s">
        <v>456</v>
      </c>
      <c r="I424" s="16"/>
      <c r="J424" s="16">
        <v>2000</v>
      </c>
      <c r="K424" s="16" t="s">
        <v>181</v>
      </c>
      <c r="L424" s="22" t="s">
        <v>8951</v>
      </c>
      <c r="M424" s="22" t="s">
        <v>8951</v>
      </c>
      <c r="N424" s="16" t="s">
        <v>76</v>
      </c>
      <c r="O424" s="16" t="s">
        <v>8671</v>
      </c>
      <c r="P424" s="16"/>
      <c r="Q424" s="150">
        <v>1586023</v>
      </c>
      <c r="R424" s="150">
        <v>0</v>
      </c>
      <c r="S424" s="150">
        <v>1586023</v>
      </c>
      <c r="T424" s="19"/>
      <c r="U424" s="19">
        <v>43293</v>
      </c>
      <c r="V424" s="19"/>
      <c r="W424" s="16" t="s">
        <v>9187</v>
      </c>
      <c r="X424" s="28">
        <f t="shared" ca="1" si="6"/>
        <v>6.666666666666667</v>
      </c>
      <c r="Y424" s="85">
        <v>43520</v>
      </c>
      <c r="Z424" s="85"/>
      <c r="AA424" s="16" t="s">
        <v>8855</v>
      </c>
      <c r="AB424" s="16" t="s">
        <v>8773</v>
      </c>
      <c r="AC424" s="16" t="s">
        <v>9374</v>
      </c>
      <c r="AD424" s="30">
        <v>6.9599999999999995E-2</v>
      </c>
      <c r="AE424" s="17" t="s">
        <v>9627</v>
      </c>
      <c r="AF424" s="16"/>
      <c r="AG424" s="17"/>
      <c r="AH424" s="125"/>
      <c r="AI424" s="16"/>
      <c r="AJ424" s="16"/>
      <c r="AK424" s="16"/>
      <c r="AL424" s="16"/>
      <c r="AM424" s="16"/>
      <c r="AN424" s="16"/>
    </row>
    <row r="425" spans="1:40" ht="15" hidden="1" customHeight="1">
      <c r="A425" s="59">
        <v>424</v>
      </c>
      <c r="B425" s="59"/>
      <c r="C425" s="59">
        <v>1116798052</v>
      </c>
      <c r="D425" s="66" t="s">
        <v>9628</v>
      </c>
      <c r="E425" s="16">
        <v>4070</v>
      </c>
      <c r="F425" s="16" t="s">
        <v>3596</v>
      </c>
      <c r="G425" s="16" t="s">
        <v>3597</v>
      </c>
      <c r="H425" s="16" t="s">
        <v>3598</v>
      </c>
      <c r="I425" s="16"/>
      <c r="J425" s="16">
        <v>1000</v>
      </c>
      <c r="K425" s="16" t="s">
        <v>74</v>
      </c>
      <c r="L425" s="22" t="s">
        <v>2910</v>
      </c>
      <c r="M425" s="22" t="s">
        <v>2910</v>
      </c>
      <c r="N425" s="19" t="s">
        <v>8671</v>
      </c>
      <c r="O425" s="16" t="s">
        <v>76</v>
      </c>
      <c r="P425" s="16"/>
      <c r="Q425" s="150">
        <v>1918779</v>
      </c>
      <c r="R425" s="150">
        <v>0</v>
      </c>
      <c r="S425" s="150">
        <v>1918779</v>
      </c>
      <c r="T425" s="19"/>
      <c r="U425" s="19">
        <v>43088</v>
      </c>
      <c r="V425" s="19"/>
      <c r="W425" s="16" t="s">
        <v>71</v>
      </c>
      <c r="X425" s="28">
        <f t="shared" ca="1" si="6"/>
        <v>7.25</v>
      </c>
      <c r="Y425" s="85">
        <v>43531</v>
      </c>
      <c r="Z425" s="85"/>
      <c r="AA425" s="16" t="s">
        <v>8791</v>
      </c>
      <c r="AB425" s="16" t="s">
        <v>8773</v>
      </c>
      <c r="AC425" s="16" t="s">
        <v>9374</v>
      </c>
      <c r="AD425" s="30">
        <v>6.9599999999999995E-2</v>
      </c>
      <c r="AE425" s="17" t="s">
        <v>9629</v>
      </c>
      <c r="AF425" s="16"/>
      <c r="AG425" s="17"/>
      <c r="AH425" s="125"/>
      <c r="AI425" s="16"/>
      <c r="AJ425" s="16"/>
      <c r="AK425" s="16"/>
      <c r="AL425" s="16"/>
      <c r="AM425" s="16"/>
      <c r="AN425" s="16"/>
    </row>
    <row r="426" spans="1:40" ht="15" hidden="1" customHeight="1">
      <c r="A426" s="59">
        <v>425</v>
      </c>
      <c r="B426" s="59"/>
      <c r="C426" s="59">
        <v>1010229752</v>
      </c>
      <c r="D426" s="66" t="s">
        <v>9630</v>
      </c>
      <c r="E426" s="16">
        <v>3137</v>
      </c>
      <c r="F426" s="16">
        <v>11</v>
      </c>
      <c r="G426" s="16" t="s">
        <v>603</v>
      </c>
      <c r="H426" s="16" t="s">
        <v>456</v>
      </c>
      <c r="I426" s="16"/>
      <c r="J426" s="16">
        <v>1300</v>
      </c>
      <c r="K426" s="16" t="s">
        <v>311</v>
      </c>
      <c r="L426" s="22" t="s">
        <v>9055</v>
      </c>
      <c r="M426" s="22" t="s">
        <v>9055</v>
      </c>
      <c r="N426" s="16" t="s">
        <v>76</v>
      </c>
      <c r="O426" s="16" t="s">
        <v>8671</v>
      </c>
      <c r="P426" s="16"/>
      <c r="Q426" s="150">
        <v>1672027</v>
      </c>
      <c r="R426" s="150">
        <v>0</v>
      </c>
      <c r="S426" s="150">
        <v>1672027</v>
      </c>
      <c r="T426" s="19"/>
      <c r="U426" s="19">
        <v>43311</v>
      </c>
      <c r="V426" s="19"/>
      <c r="W426" s="16" t="s">
        <v>9187</v>
      </c>
      <c r="X426" s="28">
        <f t="shared" ca="1" si="6"/>
        <v>6.666666666666667</v>
      </c>
      <c r="Y426" s="85">
        <v>43537</v>
      </c>
      <c r="Z426" s="85"/>
      <c r="AA426" s="16" t="s">
        <v>8855</v>
      </c>
      <c r="AB426" s="16" t="s">
        <v>8773</v>
      </c>
      <c r="AC426" s="16" t="s">
        <v>9374</v>
      </c>
      <c r="AD426" s="30">
        <v>6.9599999999999995E-2</v>
      </c>
      <c r="AE426" s="17" t="s">
        <v>9631</v>
      </c>
      <c r="AF426" s="16"/>
      <c r="AG426" s="17"/>
      <c r="AH426" s="125"/>
      <c r="AI426" s="16"/>
      <c r="AJ426" s="16"/>
      <c r="AK426" s="16"/>
      <c r="AL426" s="16"/>
      <c r="AM426" s="16"/>
      <c r="AN426" s="16"/>
    </row>
    <row r="427" spans="1:40" ht="15" hidden="1" customHeight="1">
      <c r="A427" s="59">
        <v>426</v>
      </c>
      <c r="B427" s="59"/>
      <c r="C427" s="59">
        <v>1140870989</v>
      </c>
      <c r="D427" s="66" t="s">
        <v>9240</v>
      </c>
      <c r="E427" s="16">
        <v>3137</v>
      </c>
      <c r="F427" s="16">
        <v>11</v>
      </c>
      <c r="G427" s="16" t="s">
        <v>603</v>
      </c>
      <c r="H427" s="16" t="s">
        <v>456</v>
      </c>
      <c r="I427" s="16"/>
      <c r="J427" s="16">
        <v>2000</v>
      </c>
      <c r="K427" s="16" t="s">
        <v>181</v>
      </c>
      <c r="L427" s="22" t="s">
        <v>8951</v>
      </c>
      <c r="M427" s="22" t="s">
        <v>8951</v>
      </c>
      <c r="N427" s="16" t="s">
        <v>421</v>
      </c>
      <c r="O427" s="16" t="s">
        <v>581</v>
      </c>
      <c r="P427" s="16"/>
      <c r="Q427" s="150">
        <v>1672027</v>
      </c>
      <c r="R427" s="150">
        <v>0</v>
      </c>
      <c r="S427" s="150">
        <v>1672027</v>
      </c>
      <c r="T427" s="19"/>
      <c r="U427" s="19">
        <v>43222</v>
      </c>
      <c r="V427" s="19"/>
      <c r="W427" s="16" t="s">
        <v>9187</v>
      </c>
      <c r="X427" s="28">
        <f t="shared" ca="1" si="6"/>
        <v>6.916666666666667</v>
      </c>
      <c r="Y427" s="85">
        <v>43541</v>
      </c>
      <c r="Z427" s="85"/>
      <c r="AA427" s="16" t="s">
        <v>8855</v>
      </c>
      <c r="AB427" s="16" t="s">
        <v>8773</v>
      </c>
      <c r="AC427" s="16" t="s">
        <v>9220</v>
      </c>
      <c r="AD427" s="30">
        <v>6.9599999999999995E-2</v>
      </c>
      <c r="AE427" s="17" t="s">
        <v>9632</v>
      </c>
      <c r="AF427" s="16"/>
      <c r="AG427" s="17"/>
      <c r="AH427" s="125"/>
      <c r="AI427" s="16"/>
      <c r="AJ427" s="16"/>
      <c r="AK427" s="16"/>
      <c r="AL427" s="16"/>
      <c r="AM427" s="16"/>
      <c r="AN427" s="16"/>
    </row>
    <row r="428" spans="1:40" ht="15" hidden="1" customHeight="1">
      <c r="A428" s="59">
        <v>427</v>
      </c>
      <c r="B428" s="59"/>
      <c r="C428" s="59">
        <v>17357139</v>
      </c>
      <c r="D428" s="66" t="s">
        <v>9633</v>
      </c>
      <c r="E428" s="16">
        <v>4070</v>
      </c>
      <c r="F428" s="16" t="s">
        <v>3596</v>
      </c>
      <c r="G428" s="16" t="s">
        <v>3597</v>
      </c>
      <c r="H428" s="16" t="s">
        <v>3598</v>
      </c>
      <c r="I428" s="16"/>
      <c r="J428" s="16">
        <v>1000</v>
      </c>
      <c r="K428" s="16" t="s">
        <v>74</v>
      </c>
      <c r="L428" s="22" t="s">
        <v>2910</v>
      </c>
      <c r="M428" s="22" t="s">
        <v>2910</v>
      </c>
      <c r="N428" s="16" t="s">
        <v>671</v>
      </c>
      <c r="O428" s="16" t="s">
        <v>9428</v>
      </c>
      <c r="P428" s="16"/>
      <c r="Q428" s="150">
        <v>1918779</v>
      </c>
      <c r="R428" s="150">
        <v>0</v>
      </c>
      <c r="S428" s="150">
        <v>1918779</v>
      </c>
      <c r="T428" s="19"/>
      <c r="U428" s="19">
        <v>43059</v>
      </c>
      <c r="V428" s="19"/>
      <c r="W428" s="16" t="s">
        <v>71</v>
      </c>
      <c r="X428" s="28">
        <f t="shared" ca="1" si="6"/>
        <v>7.333333333333333</v>
      </c>
      <c r="Y428" s="85">
        <v>43543</v>
      </c>
      <c r="Z428" s="85"/>
      <c r="AA428" s="16" t="s">
        <v>8811</v>
      </c>
      <c r="AB428" s="16" t="s">
        <v>8773</v>
      </c>
      <c r="AC428" s="16" t="s">
        <v>9374</v>
      </c>
      <c r="AD428" s="30">
        <v>6.9599999999999995E-2</v>
      </c>
      <c r="AE428" s="17" t="s">
        <v>9634</v>
      </c>
      <c r="AF428" s="16"/>
      <c r="AG428" s="17"/>
      <c r="AH428" s="125"/>
      <c r="AI428" s="16"/>
      <c r="AJ428" s="16"/>
      <c r="AK428" s="16"/>
      <c r="AL428" s="16"/>
      <c r="AM428" s="16"/>
      <c r="AN428" s="16"/>
    </row>
    <row r="429" spans="1:40" ht="15" hidden="1" customHeight="1">
      <c r="A429" s="59">
        <v>428</v>
      </c>
      <c r="B429" s="59"/>
      <c r="C429" s="59">
        <v>1091076001</v>
      </c>
      <c r="D429" s="66" t="s">
        <v>9635</v>
      </c>
      <c r="E429" s="16">
        <v>4070</v>
      </c>
      <c r="F429" s="16" t="s">
        <v>3596</v>
      </c>
      <c r="G429" s="16" t="s">
        <v>3597</v>
      </c>
      <c r="H429" s="16" t="s">
        <v>3598</v>
      </c>
      <c r="I429" s="16"/>
      <c r="J429" s="16">
        <v>1000</v>
      </c>
      <c r="K429" s="16" t="s">
        <v>74</v>
      </c>
      <c r="L429" s="22" t="s">
        <v>2910</v>
      </c>
      <c r="M429" s="22" t="s">
        <v>2910</v>
      </c>
      <c r="N429" s="16" t="s">
        <v>76</v>
      </c>
      <c r="O429" s="16" t="s">
        <v>8671</v>
      </c>
      <c r="P429" s="16"/>
      <c r="Q429" s="150">
        <v>1918779</v>
      </c>
      <c r="R429" s="150">
        <v>0</v>
      </c>
      <c r="S429" s="150">
        <v>1918779</v>
      </c>
      <c r="T429" s="19"/>
      <c r="U429" s="19">
        <v>43285</v>
      </c>
      <c r="V429" s="19"/>
      <c r="W429" s="16" t="s">
        <v>71</v>
      </c>
      <c r="X429" s="28">
        <f t="shared" ca="1" si="6"/>
        <v>6.75</v>
      </c>
      <c r="Y429" s="85" t="s">
        <v>8307</v>
      </c>
      <c r="Z429" s="85"/>
      <c r="AA429" s="16" t="s">
        <v>8802</v>
      </c>
      <c r="AB429" s="16" t="s">
        <v>8826</v>
      </c>
      <c r="AC429" s="16" t="s">
        <v>9374</v>
      </c>
      <c r="AD429" s="30">
        <v>5.2199999999999998E-3</v>
      </c>
      <c r="AE429" s="17" t="s">
        <v>9636</v>
      </c>
      <c r="AF429" s="16"/>
      <c r="AG429" s="17"/>
      <c r="AH429" s="125"/>
      <c r="AI429" s="16"/>
      <c r="AJ429" s="16"/>
      <c r="AK429" s="16"/>
      <c r="AL429" s="16"/>
      <c r="AM429" s="16"/>
      <c r="AN429" s="16"/>
    </row>
    <row r="430" spans="1:40" ht="15" hidden="1" customHeight="1">
      <c r="A430" s="59">
        <v>429</v>
      </c>
      <c r="B430" s="59"/>
      <c r="C430" s="59">
        <v>1062310286</v>
      </c>
      <c r="D430" s="66" t="s">
        <v>9637</v>
      </c>
      <c r="E430" s="16">
        <v>4070</v>
      </c>
      <c r="F430" s="16" t="s">
        <v>3596</v>
      </c>
      <c r="G430" s="16" t="s">
        <v>3597</v>
      </c>
      <c r="H430" s="16" t="s">
        <v>3598</v>
      </c>
      <c r="I430" s="16"/>
      <c r="J430" s="16">
        <v>1000</v>
      </c>
      <c r="K430" s="16" t="s">
        <v>74</v>
      </c>
      <c r="L430" s="22" t="s">
        <v>2910</v>
      </c>
      <c r="M430" s="22" t="s">
        <v>2910</v>
      </c>
      <c r="N430" s="16" t="s">
        <v>433</v>
      </c>
      <c r="O430" s="16" t="s">
        <v>434</v>
      </c>
      <c r="P430" s="16"/>
      <c r="Q430" s="150">
        <v>1918779</v>
      </c>
      <c r="R430" s="150">
        <v>0</v>
      </c>
      <c r="S430" s="150">
        <v>1918779</v>
      </c>
      <c r="T430" s="19"/>
      <c r="U430" s="19">
        <v>43308</v>
      </c>
      <c r="V430" s="19"/>
      <c r="W430" s="16" t="s">
        <v>71</v>
      </c>
      <c r="X430" s="28">
        <f t="shared" ca="1" si="6"/>
        <v>6.666666666666667</v>
      </c>
      <c r="Y430" s="85">
        <v>43550</v>
      </c>
      <c r="Z430" s="85"/>
      <c r="AA430" s="16" t="s">
        <v>8802</v>
      </c>
      <c r="AB430" s="16" t="s">
        <v>8773</v>
      </c>
      <c r="AC430" s="16" t="s">
        <v>9374</v>
      </c>
      <c r="AD430" s="30">
        <v>5.2199999999999998E-3</v>
      </c>
      <c r="AE430" s="17" t="s">
        <v>9638</v>
      </c>
      <c r="AF430" s="16"/>
      <c r="AG430" s="17"/>
      <c r="AH430" s="125"/>
      <c r="AI430" s="16"/>
      <c r="AJ430" s="16"/>
      <c r="AK430" s="16"/>
      <c r="AL430" s="16"/>
      <c r="AM430" s="16"/>
      <c r="AN430" s="16"/>
    </row>
    <row r="431" spans="1:40" ht="15" hidden="1" customHeight="1">
      <c r="A431" s="59">
        <v>430</v>
      </c>
      <c r="B431" s="59"/>
      <c r="C431" s="59">
        <v>79129493</v>
      </c>
      <c r="D431" s="66" t="s">
        <v>9639</v>
      </c>
      <c r="E431" s="16">
        <v>3137</v>
      </c>
      <c r="F431" s="16">
        <v>14</v>
      </c>
      <c r="G431" s="16" t="s">
        <v>487</v>
      </c>
      <c r="H431" s="16" t="s">
        <v>456</v>
      </c>
      <c r="I431" s="16"/>
      <c r="J431" s="16">
        <v>3000</v>
      </c>
      <c r="K431" s="16" t="s">
        <v>170</v>
      </c>
      <c r="L431" s="22" t="s">
        <v>9127</v>
      </c>
      <c r="M431" s="22" t="s">
        <v>9127</v>
      </c>
      <c r="N431" s="16" t="s">
        <v>76</v>
      </c>
      <c r="O431" s="16" t="s">
        <v>8671</v>
      </c>
      <c r="P431" s="16"/>
      <c r="Q431" s="150">
        <v>1959861</v>
      </c>
      <c r="R431" s="150">
        <v>621418</v>
      </c>
      <c r="S431" s="150">
        <v>2581279</v>
      </c>
      <c r="T431" s="19">
        <v>33637</v>
      </c>
      <c r="U431" s="19">
        <v>40909</v>
      </c>
      <c r="V431" s="19"/>
      <c r="W431" s="16" t="s">
        <v>249</v>
      </c>
      <c r="X431" s="28">
        <f t="shared" ca="1" si="6"/>
        <v>13.25</v>
      </c>
      <c r="Y431" s="85">
        <v>43555</v>
      </c>
      <c r="Z431" s="85"/>
      <c r="AA431" s="16" t="s">
        <v>9265</v>
      </c>
      <c r="AB431" s="16" t="s">
        <v>8826</v>
      </c>
      <c r="AC431" s="16" t="s">
        <v>9374</v>
      </c>
      <c r="AD431" s="30">
        <v>6.9599999999999995E-2</v>
      </c>
      <c r="AE431" s="17" t="s">
        <v>9640</v>
      </c>
      <c r="AF431" s="16"/>
      <c r="AG431" s="17"/>
      <c r="AH431" s="125"/>
      <c r="AI431" s="16"/>
      <c r="AJ431" s="16"/>
      <c r="AK431" s="16"/>
      <c r="AL431" s="16"/>
      <c r="AM431" s="16"/>
      <c r="AN431" s="16"/>
    </row>
    <row r="432" spans="1:40" ht="15" hidden="1" customHeight="1">
      <c r="A432" s="59">
        <v>431</v>
      </c>
      <c r="B432" s="59"/>
      <c r="C432" s="59">
        <v>72009397</v>
      </c>
      <c r="D432" s="66" t="s">
        <v>9641</v>
      </c>
      <c r="E432" s="16">
        <v>4070</v>
      </c>
      <c r="F432" s="16" t="s">
        <v>3596</v>
      </c>
      <c r="G432" s="16" t="s">
        <v>3597</v>
      </c>
      <c r="H432" s="16" t="s">
        <v>3598</v>
      </c>
      <c r="I432" s="16"/>
      <c r="J432" s="16">
        <v>1000</v>
      </c>
      <c r="K432" s="16" t="s">
        <v>74</v>
      </c>
      <c r="L432" s="22" t="s">
        <v>2910</v>
      </c>
      <c r="M432" s="22" t="s">
        <v>2910</v>
      </c>
      <c r="N432" s="16" t="s">
        <v>76</v>
      </c>
      <c r="O432" s="16" t="s">
        <v>8671</v>
      </c>
      <c r="P432" s="16"/>
      <c r="Q432" s="150">
        <v>1918779</v>
      </c>
      <c r="R432" s="150">
        <v>0</v>
      </c>
      <c r="S432" s="150">
        <v>1918779</v>
      </c>
      <c r="T432" s="19"/>
      <c r="U432" s="19">
        <v>43123</v>
      </c>
      <c r="V432" s="19"/>
      <c r="W432" s="16" t="s">
        <v>71</v>
      </c>
      <c r="X432" s="28">
        <f t="shared" ca="1" si="6"/>
        <v>7.166666666666667</v>
      </c>
      <c r="Y432" s="85">
        <v>43555</v>
      </c>
      <c r="Z432" s="85"/>
      <c r="AA432" s="16" t="s">
        <v>8772</v>
      </c>
      <c r="AB432" s="16" t="s">
        <v>8803</v>
      </c>
      <c r="AC432" s="16" t="s">
        <v>9374</v>
      </c>
      <c r="AD432" s="30">
        <v>5.2199999999999998E-3</v>
      </c>
      <c r="AE432" s="17" t="s">
        <v>9642</v>
      </c>
      <c r="AF432" s="16"/>
      <c r="AG432" s="17"/>
      <c r="AH432" s="125"/>
      <c r="AI432" s="16"/>
      <c r="AJ432" s="16"/>
      <c r="AK432" s="16"/>
      <c r="AL432" s="16"/>
      <c r="AM432" s="16"/>
      <c r="AN432" s="16"/>
    </row>
    <row r="433" spans="1:40" ht="15" hidden="1" customHeight="1">
      <c r="A433" s="59">
        <v>432</v>
      </c>
      <c r="B433" s="59"/>
      <c r="C433" s="59">
        <v>79616974</v>
      </c>
      <c r="D433" s="66" t="s">
        <v>9643</v>
      </c>
      <c r="E433" s="16">
        <v>3137</v>
      </c>
      <c r="F433" s="16">
        <v>13</v>
      </c>
      <c r="G433" s="16" t="s">
        <v>525</v>
      </c>
      <c r="H433" s="16" t="s">
        <v>456</v>
      </c>
      <c r="I433" s="16"/>
      <c r="J433" s="16">
        <v>2000</v>
      </c>
      <c r="K433" s="16" t="s">
        <v>181</v>
      </c>
      <c r="L433" s="22" t="s">
        <v>9340</v>
      </c>
      <c r="M433" s="22" t="s">
        <v>9340</v>
      </c>
      <c r="N433" s="16" t="s">
        <v>76</v>
      </c>
      <c r="O433" s="16" t="s">
        <v>8671</v>
      </c>
      <c r="P433" s="16"/>
      <c r="Q433" s="150">
        <v>1890798</v>
      </c>
      <c r="R433" s="150">
        <v>538816</v>
      </c>
      <c r="S433" s="150">
        <v>2429614</v>
      </c>
      <c r="T433" s="19">
        <v>34564</v>
      </c>
      <c r="U433" s="19">
        <v>40909</v>
      </c>
      <c r="V433" s="19"/>
      <c r="W433" s="16" t="s">
        <v>249</v>
      </c>
      <c r="X433" s="28">
        <f t="shared" ca="1" si="6"/>
        <v>13.25</v>
      </c>
      <c r="Y433" s="85">
        <v>43555</v>
      </c>
      <c r="Z433" s="85"/>
      <c r="AA433" s="16" t="s">
        <v>9245</v>
      </c>
      <c r="AB433" s="16" t="s">
        <v>8826</v>
      </c>
      <c r="AC433" s="16" t="s">
        <v>9374</v>
      </c>
      <c r="AD433" s="30">
        <v>6.9599999999999995E-2</v>
      </c>
      <c r="AE433" s="17" t="s">
        <v>9644</v>
      </c>
      <c r="AF433" s="16"/>
      <c r="AG433" s="17"/>
      <c r="AH433" s="125"/>
      <c r="AI433" s="16"/>
      <c r="AJ433" s="16"/>
      <c r="AK433" s="16"/>
      <c r="AL433" s="16"/>
      <c r="AM433" s="16"/>
      <c r="AN433" s="16"/>
    </row>
    <row r="434" spans="1:40" ht="15" hidden="1" customHeight="1">
      <c r="A434" s="59">
        <v>433</v>
      </c>
      <c r="B434" s="59"/>
      <c r="C434" s="59">
        <v>1077198558</v>
      </c>
      <c r="D434" s="66" t="s">
        <v>9645</v>
      </c>
      <c r="E434" s="16">
        <v>4070</v>
      </c>
      <c r="F434" s="16" t="s">
        <v>3596</v>
      </c>
      <c r="G434" s="16" t="s">
        <v>3597</v>
      </c>
      <c r="H434" s="16" t="s">
        <v>3598</v>
      </c>
      <c r="I434" s="16"/>
      <c r="J434" s="16">
        <v>1000</v>
      </c>
      <c r="K434" s="16" t="s">
        <v>74</v>
      </c>
      <c r="L434" s="22" t="s">
        <v>2910</v>
      </c>
      <c r="M434" s="22" t="s">
        <v>2910</v>
      </c>
      <c r="N434" s="16" t="s">
        <v>433</v>
      </c>
      <c r="O434" s="16" t="s">
        <v>9072</v>
      </c>
      <c r="P434" s="16"/>
      <c r="Q434" s="150">
        <v>1918779</v>
      </c>
      <c r="R434" s="150">
        <v>0</v>
      </c>
      <c r="S434" s="150">
        <v>1918779</v>
      </c>
      <c r="T434" s="19"/>
      <c r="U434" s="19">
        <v>43059</v>
      </c>
      <c r="V434" s="19"/>
      <c r="W434" s="16" t="s">
        <v>71</v>
      </c>
      <c r="X434" s="28">
        <f t="shared" ca="1" si="6"/>
        <v>7.333333333333333</v>
      </c>
      <c r="Y434" s="85">
        <v>43559</v>
      </c>
      <c r="Z434" s="85"/>
      <c r="AA434" s="16" t="s">
        <v>8855</v>
      </c>
      <c r="AB434" s="16" t="s">
        <v>8826</v>
      </c>
      <c r="AC434" s="16" t="s">
        <v>9374</v>
      </c>
      <c r="AD434" s="30">
        <v>6.9599999999999995E-2</v>
      </c>
      <c r="AE434" s="17" t="s">
        <v>9646</v>
      </c>
      <c r="AF434" s="16"/>
      <c r="AG434" s="17"/>
      <c r="AH434" s="125"/>
      <c r="AI434" s="16"/>
      <c r="AJ434" s="16"/>
      <c r="AK434" s="16"/>
      <c r="AL434" s="16"/>
      <c r="AM434" s="16"/>
      <c r="AN434" s="16"/>
    </row>
    <row r="435" spans="1:40" ht="15" hidden="1" customHeight="1">
      <c r="A435" s="59">
        <v>434</v>
      </c>
      <c r="B435" s="59"/>
      <c r="C435" s="59">
        <v>52693688</v>
      </c>
      <c r="D435" s="66" t="s">
        <v>9647</v>
      </c>
      <c r="E435" s="16">
        <v>2028</v>
      </c>
      <c r="F435" s="16">
        <v>18</v>
      </c>
      <c r="G435" s="16" t="s">
        <v>358</v>
      </c>
      <c r="H435" s="16" t="s">
        <v>284</v>
      </c>
      <c r="I435" s="16"/>
      <c r="J435" s="16">
        <v>2000</v>
      </c>
      <c r="K435" s="16" t="s">
        <v>181</v>
      </c>
      <c r="L435" s="22" t="s">
        <v>8951</v>
      </c>
      <c r="M435" s="22" t="s">
        <v>8951</v>
      </c>
      <c r="N435" s="16" t="s">
        <v>76</v>
      </c>
      <c r="O435" s="16" t="s">
        <v>8671</v>
      </c>
      <c r="P435" s="16"/>
      <c r="Q435" s="150">
        <v>4856112</v>
      </c>
      <c r="R435" s="150">
        <v>0</v>
      </c>
      <c r="S435" s="150">
        <v>4856112</v>
      </c>
      <c r="T435" s="19"/>
      <c r="U435" s="19">
        <v>42065</v>
      </c>
      <c r="V435" s="19"/>
      <c r="W435" s="16" t="s">
        <v>8767</v>
      </c>
      <c r="X435" s="28">
        <f t="shared" ca="1" si="6"/>
        <v>10.083333333333334</v>
      </c>
      <c r="Y435" s="85">
        <v>43562</v>
      </c>
      <c r="Z435" s="85"/>
      <c r="AA435" s="16" t="s">
        <v>8791</v>
      </c>
      <c r="AB435" s="16" t="s">
        <v>8773</v>
      </c>
      <c r="AC435" s="16" t="s">
        <v>9374</v>
      </c>
      <c r="AD435" s="30">
        <v>6.9599999999999995E-2</v>
      </c>
      <c r="AE435" s="17" t="s">
        <v>9648</v>
      </c>
      <c r="AF435" s="16"/>
      <c r="AG435" s="17"/>
      <c r="AH435" s="125"/>
      <c r="AI435" s="16"/>
      <c r="AJ435" s="16"/>
      <c r="AK435" s="16"/>
      <c r="AL435" s="16"/>
      <c r="AM435" s="16"/>
      <c r="AN435" s="16"/>
    </row>
    <row r="436" spans="1:40" ht="15" hidden="1" customHeight="1">
      <c r="A436" s="59">
        <v>435</v>
      </c>
      <c r="B436" s="59"/>
      <c r="C436" s="59">
        <v>357579</v>
      </c>
      <c r="D436" s="66" t="s">
        <v>9649</v>
      </c>
      <c r="E436" s="16">
        <v>4071</v>
      </c>
      <c r="F436" s="16">
        <v>20</v>
      </c>
      <c r="G436" s="16" t="s">
        <v>1598</v>
      </c>
      <c r="H436" s="16" t="s">
        <v>1567</v>
      </c>
      <c r="I436" s="16"/>
      <c r="J436" s="16">
        <v>3000</v>
      </c>
      <c r="K436" s="16" t="s">
        <v>170</v>
      </c>
      <c r="L436" s="22" t="s">
        <v>9127</v>
      </c>
      <c r="M436" s="22" t="s">
        <v>9127</v>
      </c>
      <c r="N436" s="16" t="s">
        <v>76</v>
      </c>
      <c r="O436" s="16" t="s">
        <v>8671</v>
      </c>
      <c r="P436" s="16"/>
      <c r="Q436" s="150">
        <v>1677482</v>
      </c>
      <c r="R436" s="150">
        <v>459956</v>
      </c>
      <c r="S436" s="150">
        <v>2137438</v>
      </c>
      <c r="T436" s="19">
        <v>37508</v>
      </c>
      <c r="U436" s="19">
        <v>40909</v>
      </c>
      <c r="V436" s="19"/>
      <c r="W436" s="16" t="s">
        <v>8767</v>
      </c>
      <c r="X436" s="28">
        <f t="shared" ca="1" si="6"/>
        <v>13.25</v>
      </c>
      <c r="Y436" s="85">
        <v>43562</v>
      </c>
      <c r="Z436" s="85"/>
      <c r="AA436" s="16" t="s">
        <v>8815</v>
      </c>
      <c r="AB436" s="16" t="s">
        <v>8773</v>
      </c>
      <c r="AC436" s="16" t="s">
        <v>9374</v>
      </c>
      <c r="AD436" s="30">
        <v>6.9599999999999995E-2</v>
      </c>
      <c r="AE436" s="17" t="s">
        <v>9650</v>
      </c>
      <c r="AF436" s="16"/>
      <c r="AG436" s="17"/>
      <c r="AH436" s="125"/>
      <c r="AI436" s="16"/>
      <c r="AJ436" s="16"/>
      <c r="AK436" s="16"/>
      <c r="AL436" s="16"/>
      <c r="AM436" s="16"/>
      <c r="AN436" s="16"/>
    </row>
    <row r="437" spans="1:40" s="137" customFormat="1" ht="15" hidden="1" customHeight="1">
      <c r="A437" s="59">
        <v>436</v>
      </c>
      <c r="B437" s="127"/>
      <c r="C437" s="127">
        <v>53069642</v>
      </c>
      <c r="D437" s="159" t="s">
        <v>9651</v>
      </c>
      <c r="E437" s="129">
        <v>3137</v>
      </c>
      <c r="F437" s="129">
        <v>10</v>
      </c>
      <c r="G437" s="129" t="s">
        <v>822</v>
      </c>
      <c r="H437" s="129" t="s">
        <v>456</v>
      </c>
      <c r="I437" s="129"/>
      <c r="J437" s="129">
        <v>4500</v>
      </c>
      <c r="K437" s="129" t="s">
        <v>143</v>
      </c>
      <c r="L437" s="131" t="s">
        <v>9117</v>
      </c>
      <c r="M437" s="131" t="s">
        <v>9117</v>
      </c>
      <c r="N437" s="129" t="s">
        <v>76</v>
      </c>
      <c r="O437" s="129" t="s">
        <v>8671</v>
      </c>
      <c r="P437" s="129"/>
      <c r="Q437" s="154">
        <v>1586023</v>
      </c>
      <c r="R437" s="154">
        <v>551251</v>
      </c>
      <c r="S437" s="154">
        <v>2137274</v>
      </c>
      <c r="T437" s="133">
        <v>39010</v>
      </c>
      <c r="U437" s="133">
        <v>40909</v>
      </c>
      <c r="V437" s="133"/>
      <c r="W437" s="129" t="s">
        <v>249</v>
      </c>
      <c r="X437" s="134">
        <f t="shared" ca="1" si="6"/>
        <v>13.25</v>
      </c>
      <c r="Y437" s="160">
        <v>43583</v>
      </c>
      <c r="Z437" s="160"/>
      <c r="AA437" s="129" t="s">
        <v>8855</v>
      </c>
      <c r="AB437" s="129" t="s">
        <v>8773</v>
      </c>
      <c r="AC437" s="129" t="s">
        <v>8844</v>
      </c>
      <c r="AD437" s="135">
        <v>6.9599999999999995E-2</v>
      </c>
      <c r="AE437" s="128" t="s">
        <v>9652</v>
      </c>
      <c r="AF437" s="129"/>
      <c r="AG437" s="128"/>
      <c r="AH437" s="136"/>
      <c r="AI437" s="129"/>
      <c r="AJ437" s="129"/>
      <c r="AK437" s="129"/>
      <c r="AL437" s="129"/>
      <c r="AM437" s="129"/>
      <c r="AN437" s="129"/>
    </row>
    <row r="438" spans="1:40" ht="15" hidden="1" customHeight="1">
      <c r="A438" s="59">
        <v>437</v>
      </c>
      <c r="B438" s="59"/>
      <c r="C438" s="59">
        <v>1214213666</v>
      </c>
      <c r="D438" s="66" t="s">
        <v>9653</v>
      </c>
      <c r="E438" s="16">
        <v>4070</v>
      </c>
      <c r="F438" s="16" t="s">
        <v>3596</v>
      </c>
      <c r="G438" s="16" t="s">
        <v>3597</v>
      </c>
      <c r="H438" s="16" t="s">
        <v>3598</v>
      </c>
      <c r="I438" s="16"/>
      <c r="J438" s="16">
        <v>1000</v>
      </c>
      <c r="K438" s="16" t="s">
        <v>74</v>
      </c>
      <c r="L438" s="22" t="s">
        <v>2910</v>
      </c>
      <c r="M438" s="22" t="s">
        <v>2910</v>
      </c>
      <c r="N438" s="16" t="s">
        <v>76</v>
      </c>
      <c r="O438" s="16" t="s">
        <v>8671</v>
      </c>
      <c r="P438" s="16"/>
      <c r="Q438" s="150">
        <v>1918779</v>
      </c>
      <c r="R438" s="150">
        <v>0</v>
      </c>
      <c r="S438" s="150">
        <v>1918779</v>
      </c>
      <c r="T438" s="19"/>
      <c r="U438" s="19">
        <v>43294</v>
      </c>
      <c r="V438" s="19"/>
      <c r="W438" s="16" t="s">
        <v>71</v>
      </c>
      <c r="X438" s="28">
        <f t="shared" ca="1" si="6"/>
        <v>6.666666666666667</v>
      </c>
      <c r="Y438" s="85">
        <v>43583</v>
      </c>
      <c r="Z438" s="85"/>
      <c r="AA438" s="16" t="s">
        <v>8791</v>
      </c>
      <c r="AB438" s="16" t="s">
        <v>8773</v>
      </c>
      <c r="AC438" s="16" t="s">
        <v>9374</v>
      </c>
      <c r="AD438" s="30">
        <v>5.2199999999999998E-3</v>
      </c>
      <c r="AE438" s="17" t="s">
        <v>9654</v>
      </c>
      <c r="AF438" s="16"/>
      <c r="AG438" s="17"/>
      <c r="AH438" s="125"/>
      <c r="AI438" s="16"/>
      <c r="AJ438" s="16"/>
      <c r="AK438" s="16"/>
      <c r="AL438" s="16"/>
      <c r="AM438" s="16"/>
      <c r="AN438" s="16"/>
    </row>
    <row r="439" spans="1:40" ht="15" hidden="1" customHeight="1">
      <c r="A439" s="59">
        <v>438</v>
      </c>
      <c r="B439" s="59"/>
      <c r="C439" s="59">
        <v>80093874</v>
      </c>
      <c r="D439" s="66" t="s">
        <v>9655</v>
      </c>
      <c r="E439" s="16">
        <v>1045</v>
      </c>
      <c r="F439" s="16">
        <v>14</v>
      </c>
      <c r="G439" s="16" t="s">
        <v>157</v>
      </c>
      <c r="H439" s="16" t="s">
        <v>158</v>
      </c>
      <c r="I439" s="16"/>
      <c r="J439" s="16">
        <v>1300</v>
      </c>
      <c r="K439" s="16" t="s">
        <v>311</v>
      </c>
      <c r="L439" s="22" t="s">
        <v>9055</v>
      </c>
      <c r="M439" s="22" t="s">
        <v>9055</v>
      </c>
      <c r="N439" s="16" t="s">
        <v>76</v>
      </c>
      <c r="O439" s="16" t="s">
        <v>8671</v>
      </c>
      <c r="P439" s="16"/>
      <c r="Q439" s="150">
        <v>7817419</v>
      </c>
      <c r="R439" s="150">
        <v>0</v>
      </c>
      <c r="S439" s="150">
        <v>7817419</v>
      </c>
      <c r="T439" s="19"/>
      <c r="U439" s="19">
        <v>43396</v>
      </c>
      <c r="V439" s="19"/>
      <c r="W439" s="16" t="s">
        <v>71</v>
      </c>
      <c r="X439" s="28">
        <f t="shared" ca="1" si="6"/>
        <v>6.416666666666667</v>
      </c>
      <c r="Y439" s="85">
        <v>43588</v>
      </c>
      <c r="Z439" s="85"/>
      <c r="AA439" s="16" t="s">
        <v>9350</v>
      </c>
      <c r="AB439" s="16" t="s">
        <v>8826</v>
      </c>
      <c r="AC439" s="16" t="s">
        <v>9374</v>
      </c>
      <c r="AD439" s="30">
        <v>6.9599999999999995E-2</v>
      </c>
      <c r="AE439" s="17" t="s">
        <v>9341</v>
      </c>
      <c r="AF439" s="16"/>
      <c r="AG439" s="17"/>
      <c r="AH439" s="125"/>
      <c r="AI439" s="16"/>
      <c r="AJ439" s="16"/>
      <c r="AK439" s="16"/>
      <c r="AL439" s="16"/>
      <c r="AM439" s="16"/>
      <c r="AN439" s="16"/>
    </row>
    <row r="440" spans="1:40" ht="15" hidden="1" customHeight="1">
      <c r="A440" s="59">
        <v>439</v>
      </c>
      <c r="B440" s="59"/>
      <c r="C440" s="59">
        <v>73169760</v>
      </c>
      <c r="D440" s="66" t="s">
        <v>9656</v>
      </c>
      <c r="E440" s="16">
        <v>2044</v>
      </c>
      <c r="F440" s="16">
        <v>11</v>
      </c>
      <c r="G440" s="16" t="s">
        <v>139</v>
      </c>
      <c r="H440" s="16" t="s">
        <v>140</v>
      </c>
      <c r="I440" s="16"/>
      <c r="J440" s="16">
        <v>1300</v>
      </c>
      <c r="K440" s="16" t="s">
        <v>311</v>
      </c>
      <c r="L440" s="22" t="s">
        <v>9055</v>
      </c>
      <c r="M440" s="22" t="s">
        <v>9055</v>
      </c>
      <c r="N440" s="16" t="s">
        <v>76</v>
      </c>
      <c r="O440" s="16" t="s">
        <v>8671</v>
      </c>
      <c r="P440" s="16"/>
      <c r="Q440" s="150">
        <v>2923678</v>
      </c>
      <c r="R440" s="150">
        <v>0</v>
      </c>
      <c r="S440" s="150">
        <v>2923678</v>
      </c>
      <c r="T440" s="19"/>
      <c r="U440" s="19">
        <v>40977</v>
      </c>
      <c r="V440" s="19"/>
      <c r="W440" s="16" t="s">
        <v>8767</v>
      </c>
      <c r="X440" s="28">
        <f t="shared" ca="1" si="6"/>
        <v>13</v>
      </c>
      <c r="Y440" s="85">
        <v>43590</v>
      </c>
      <c r="Z440" s="85"/>
      <c r="AA440" s="16" t="s">
        <v>8922</v>
      </c>
      <c r="AB440" s="16" t="s">
        <v>8803</v>
      </c>
      <c r="AC440" s="16" t="s">
        <v>9374</v>
      </c>
      <c r="AD440" s="30">
        <v>5.2199999999999998E-3</v>
      </c>
      <c r="AE440" s="17" t="s">
        <v>9657</v>
      </c>
      <c r="AF440" s="16"/>
      <c r="AG440" s="17"/>
      <c r="AH440" s="125"/>
      <c r="AI440" s="16"/>
      <c r="AJ440" s="16"/>
      <c r="AK440" s="16"/>
      <c r="AL440" s="16"/>
      <c r="AM440" s="16"/>
      <c r="AN440" s="16"/>
    </row>
    <row r="441" spans="1:40" ht="15" hidden="1" customHeight="1">
      <c r="A441" s="59">
        <v>440</v>
      </c>
      <c r="B441" s="59"/>
      <c r="C441" s="59">
        <v>79589788</v>
      </c>
      <c r="D441" s="66" t="s">
        <v>9658</v>
      </c>
      <c r="E441" s="16">
        <v>3137</v>
      </c>
      <c r="F441" s="16">
        <v>11</v>
      </c>
      <c r="G441" s="16" t="s">
        <v>603</v>
      </c>
      <c r="H441" s="16" t="s">
        <v>456</v>
      </c>
      <c r="I441" s="16"/>
      <c r="J441" s="16">
        <v>2000</v>
      </c>
      <c r="K441" s="16" t="s">
        <v>181</v>
      </c>
      <c r="L441" s="22" t="s">
        <v>9659</v>
      </c>
      <c r="M441" s="22" t="s">
        <v>9659</v>
      </c>
      <c r="N441" s="16" t="s">
        <v>76</v>
      </c>
      <c r="O441" s="16" t="s">
        <v>8671</v>
      </c>
      <c r="P441" s="16"/>
      <c r="Q441" s="150">
        <v>1672027</v>
      </c>
      <c r="R441" s="150">
        <v>0</v>
      </c>
      <c r="S441" s="150">
        <v>1672027</v>
      </c>
      <c r="T441" s="19"/>
      <c r="U441" s="19">
        <v>43277</v>
      </c>
      <c r="V441" s="19"/>
      <c r="W441" s="16" t="s">
        <v>9187</v>
      </c>
      <c r="X441" s="28">
        <f t="shared" ca="1" si="6"/>
        <v>6.75</v>
      </c>
      <c r="Y441" s="85">
        <v>43590</v>
      </c>
      <c r="Z441" s="85"/>
      <c r="AA441" s="16" t="s">
        <v>8772</v>
      </c>
      <c r="AB441" s="16" t="s">
        <v>9660</v>
      </c>
      <c r="AC441" s="16" t="s">
        <v>9374</v>
      </c>
      <c r="AD441" s="30">
        <v>5.2199999999999998E-3</v>
      </c>
      <c r="AE441" s="17" t="s">
        <v>9661</v>
      </c>
      <c r="AF441" s="16"/>
      <c r="AG441" s="17"/>
      <c r="AH441" s="125"/>
      <c r="AI441" s="16"/>
      <c r="AJ441" s="16"/>
      <c r="AK441" s="16"/>
      <c r="AL441" s="16"/>
      <c r="AM441" s="16"/>
      <c r="AN441" s="16"/>
    </row>
    <row r="442" spans="1:40" s="149" customFormat="1" ht="15" hidden="1" customHeight="1">
      <c r="A442" s="59">
        <v>441</v>
      </c>
      <c r="B442" s="141"/>
      <c r="C442" s="141">
        <v>93292894</v>
      </c>
      <c r="D442" s="153" t="s">
        <v>3310</v>
      </c>
      <c r="E442" s="142">
        <v>2044</v>
      </c>
      <c r="F442" s="142">
        <v>11</v>
      </c>
      <c r="G442" s="142" t="s">
        <v>139</v>
      </c>
      <c r="H442" s="142" t="s">
        <v>140</v>
      </c>
      <c r="I442" s="142"/>
      <c r="J442" s="142">
        <v>2000</v>
      </c>
      <c r="K442" s="142" t="s">
        <v>181</v>
      </c>
      <c r="L442" s="143" t="s">
        <v>9340</v>
      </c>
      <c r="M442" s="143" t="s">
        <v>9340</v>
      </c>
      <c r="N442" s="142" t="s">
        <v>76</v>
      </c>
      <c r="O442" s="142" t="s">
        <v>8671</v>
      </c>
      <c r="P442" s="142"/>
      <c r="Q442" s="151">
        <v>2923678</v>
      </c>
      <c r="R442" s="151">
        <v>0</v>
      </c>
      <c r="S442" s="151">
        <v>2923678</v>
      </c>
      <c r="T442" s="145"/>
      <c r="U442" s="145">
        <v>41073</v>
      </c>
      <c r="V442" s="145"/>
      <c r="W442" s="142" t="s">
        <v>8767</v>
      </c>
      <c r="X442" s="146">
        <f t="shared" ca="1" si="6"/>
        <v>12.75</v>
      </c>
      <c r="Y442" s="156">
        <v>43601</v>
      </c>
      <c r="Z442" s="156"/>
      <c r="AA442" s="142" t="s">
        <v>8855</v>
      </c>
      <c r="AB442" s="142" t="s">
        <v>8773</v>
      </c>
      <c r="AC442" s="142" t="s">
        <v>9374</v>
      </c>
      <c r="AD442" s="147">
        <v>6.9599999999999995E-2</v>
      </c>
      <c r="AE442" s="140" t="s">
        <v>3312</v>
      </c>
      <c r="AF442" s="142"/>
      <c r="AG442" s="140" t="s">
        <v>8794</v>
      </c>
      <c r="AH442" s="148" t="s">
        <v>9056</v>
      </c>
      <c r="AI442" s="142"/>
      <c r="AJ442" s="142"/>
      <c r="AK442" s="142"/>
      <c r="AL442" s="142"/>
      <c r="AM442" s="142"/>
      <c r="AN442" s="142"/>
    </row>
    <row r="443" spans="1:40" ht="15" hidden="1" customHeight="1">
      <c r="A443" s="59">
        <v>442</v>
      </c>
      <c r="B443" s="59"/>
      <c r="C443" s="59">
        <v>79683870</v>
      </c>
      <c r="D443" s="66" t="s">
        <v>9662</v>
      </c>
      <c r="E443" s="16" t="s">
        <v>366</v>
      </c>
      <c r="F443" s="16">
        <v>21</v>
      </c>
      <c r="G443" s="16" t="s">
        <v>367</v>
      </c>
      <c r="H443" s="16" t="s">
        <v>368</v>
      </c>
      <c r="I443" s="16" t="s">
        <v>72</v>
      </c>
      <c r="J443" s="16">
        <v>4500</v>
      </c>
      <c r="K443" s="16" t="s">
        <v>143</v>
      </c>
      <c r="L443" s="22" t="s">
        <v>3484</v>
      </c>
      <c r="M443" s="22" t="s">
        <v>3484</v>
      </c>
      <c r="N443" s="16" t="s">
        <v>76</v>
      </c>
      <c r="O443" s="16" t="s">
        <v>8671</v>
      </c>
      <c r="P443" s="16"/>
      <c r="Q443" s="150">
        <v>7979286</v>
      </c>
      <c r="R443" s="150">
        <v>0</v>
      </c>
      <c r="S443" s="150">
        <v>7979286</v>
      </c>
      <c r="T443" s="19"/>
      <c r="U443" s="19">
        <v>43382</v>
      </c>
      <c r="V443" s="19"/>
      <c r="W443" s="16" t="s">
        <v>71</v>
      </c>
      <c r="X443" s="28">
        <f t="shared" ca="1" si="6"/>
        <v>6.416666666666667</v>
      </c>
      <c r="Y443" s="85">
        <v>43606</v>
      </c>
      <c r="Z443" s="85"/>
      <c r="AA443" s="16" t="s">
        <v>9350</v>
      </c>
      <c r="AB443" s="16" t="s">
        <v>8826</v>
      </c>
      <c r="AC443" s="16" t="s">
        <v>9374</v>
      </c>
      <c r="AD443" s="30">
        <v>6.9599999999999995E-2</v>
      </c>
      <c r="AE443" s="17" t="s">
        <v>9663</v>
      </c>
      <c r="AF443" s="16"/>
      <c r="AG443" s="17"/>
      <c r="AH443" s="125"/>
      <c r="AI443" s="16"/>
      <c r="AJ443" s="16"/>
      <c r="AK443" s="16"/>
      <c r="AL443" s="16"/>
      <c r="AM443" s="16"/>
      <c r="AN443" s="16"/>
    </row>
    <row r="444" spans="1:40" ht="15" hidden="1" customHeight="1">
      <c r="A444" s="59">
        <v>443</v>
      </c>
      <c r="B444" s="59"/>
      <c r="C444" s="59">
        <v>93412188</v>
      </c>
      <c r="D444" s="66" t="s">
        <v>9664</v>
      </c>
      <c r="E444" s="16">
        <v>3137</v>
      </c>
      <c r="F444" s="16">
        <v>10</v>
      </c>
      <c r="G444" s="16" t="s">
        <v>822</v>
      </c>
      <c r="H444" s="16" t="s">
        <v>456</v>
      </c>
      <c r="I444" s="16"/>
      <c r="J444" s="16">
        <v>2000</v>
      </c>
      <c r="K444" s="16" t="s">
        <v>181</v>
      </c>
      <c r="L444" s="22" t="s">
        <v>8951</v>
      </c>
      <c r="M444" s="22" t="s">
        <v>8951</v>
      </c>
      <c r="N444" s="16" t="s">
        <v>76</v>
      </c>
      <c r="O444" s="16" t="s">
        <v>8671</v>
      </c>
      <c r="P444" s="16"/>
      <c r="Q444" s="150">
        <v>1586023</v>
      </c>
      <c r="R444" s="150">
        <v>0</v>
      </c>
      <c r="S444" s="150">
        <v>1586023</v>
      </c>
      <c r="T444" s="19"/>
      <c r="U444" s="19">
        <v>43314</v>
      </c>
      <c r="V444" s="19"/>
      <c r="W444" s="16" t="s">
        <v>9187</v>
      </c>
      <c r="X444" s="28">
        <f t="shared" ca="1" si="6"/>
        <v>6.666666666666667</v>
      </c>
      <c r="Y444" s="85">
        <v>43608</v>
      </c>
      <c r="Z444" s="85"/>
      <c r="AA444" s="16" t="s">
        <v>9265</v>
      </c>
      <c r="AB444" s="16" t="s">
        <v>8773</v>
      </c>
      <c r="AC444" s="16" t="s">
        <v>9069</v>
      </c>
      <c r="AD444" s="30">
        <v>6.9599999999999995E-2</v>
      </c>
      <c r="AE444" s="17" t="s">
        <v>9665</v>
      </c>
      <c r="AF444" s="16"/>
      <c r="AG444" s="17"/>
      <c r="AH444" s="125"/>
      <c r="AI444" s="16"/>
      <c r="AJ444" s="16"/>
      <c r="AK444" s="16"/>
      <c r="AL444" s="16"/>
      <c r="AM444" s="16"/>
      <c r="AN444" s="16"/>
    </row>
    <row r="445" spans="1:40" ht="15" hidden="1" customHeight="1">
      <c r="A445" s="59">
        <v>444</v>
      </c>
      <c r="B445" s="59"/>
      <c r="C445" s="59">
        <v>1091656536</v>
      </c>
      <c r="D445" s="66" t="s">
        <v>9666</v>
      </c>
      <c r="E445" s="16">
        <v>4070</v>
      </c>
      <c r="F445" s="16" t="s">
        <v>3596</v>
      </c>
      <c r="G445" s="16" t="s">
        <v>3597</v>
      </c>
      <c r="H445" s="16" t="s">
        <v>3598</v>
      </c>
      <c r="I445" s="16"/>
      <c r="J445" s="16">
        <v>1000</v>
      </c>
      <c r="K445" s="16" t="s">
        <v>74</v>
      </c>
      <c r="L445" s="22" t="s">
        <v>2910</v>
      </c>
      <c r="M445" s="22" t="s">
        <v>2910</v>
      </c>
      <c r="N445" s="16" t="s">
        <v>76</v>
      </c>
      <c r="O445" s="16" t="s">
        <v>8671</v>
      </c>
      <c r="P445" s="16"/>
      <c r="Q445" s="150">
        <v>1918779</v>
      </c>
      <c r="R445" s="150">
        <v>0</v>
      </c>
      <c r="S445" s="150">
        <v>1918779</v>
      </c>
      <c r="T445" s="19"/>
      <c r="U445" s="19">
        <v>42866</v>
      </c>
      <c r="V445" s="19"/>
      <c r="W445" s="16" t="s">
        <v>71</v>
      </c>
      <c r="X445" s="28">
        <f t="shared" ca="1" si="6"/>
        <v>7.833333333333333</v>
      </c>
      <c r="Y445" s="85">
        <v>43616</v>
      </c>
      <c r="Z445" s="85"/>
      <c r="AA445" s="16" t="s">
        <v>8855</v>
      </c>
      <c r="AB445" s="16" t="s">
        <v>8773</v>
      </c>
      <c r="AC445" s="16" t="s">
        <v>9374</v>
      </c>
      <c r="AD445" s="30">
        <v>6.9599999999999995E-2</v>
      </c>
      <c r="AE445" s="17" t="s">
        <v>9667</v>
      </c>
      <c r="AF445" s="16"/>
      <c r="AG445" s="17"/>
      <c r="AH445" s="125"/>
      <c r="AI445" s="16"/>
      <c r="AJ445" s="16"/>
      <c r="AK445" s="16"/>
      <c r="AL445" s="16"/>
      <c r="AM445" s="16"/>
      <c r="AN445" s="16"/>
    </row>
    <row r="446" spans="1:40" ht="15" hidden="1" customHeight="1">
      <c r="A446" s="59">
        <v>445</v>
      </c>
      <c r="B446" s="59"/>
      <c r="C446" s="59">
        <v>80037534</v>
      </c>
      <c r="D446" s="66" t="s">
        <v>9339</v>
      </c>
      <c r="E446" s="16">
        <v>2028</v>
      </c>
      <c r="F446" s="16">
        <v>18</v>
      </c>
      <c r="G446" s="16" t="s">
        <v>358</v>
      </c>
      <c r="H446" s="16" t="s">
        <v>284</v>
      </c>
      <c r="I446" s="16"/>
      <c r="J446" s="16">
        <v>1000</v>
      </c>
      <c r="K446" s="16" t="s">
        <v>74</v>
      </c>
      <c r="L446" s="22" t="s">
        <v>9668</v>
      </c>
      <c r="M446" s="22" t="s">
        <v>9668</v>
      </c>
      <c r="N446" s="16" t="s">
        <v>76</v>
      </c>
      <c r="O446" s="16" t="s">
        <v>8671</v>
      </c>
      <c r="P446" s="16"/>
      <c r="Q446" s="150">
        <v>4856112</v>
      </c>
      <c r="R446" s="150">
        <v>0</v>
      </c>
      <c r="S446" s="150">
        <v>4856112</v>
      </c>
      <c r="T446" s="19"/>
      <c r="U446" s="19">
        <v>43123</v>
      </c>
      <c r="V446" s="19"/>
      <c r="W446" s="16" t="s">
        <v>71</v>
      </c>
      <c r="X446" s="28">
        <f t="shared" ca="1" si="6"/>
        <v>7.166666666666667</v>
      </c>
      <c r="Y446" s="85">
        <v>43620</v>
      </c>
      <c r="Z446" s="85"/>
      <c r="AA446" s="16" t="s">
        <v>8772</v>
      </c>
      <c r="AB446" s="16" t="s">
        <v>8773</v>
      </c>
      <c r="AC446" s="16" t="s">
        <v>9374</v>
      </c>
      <c r="AD446" s="30">
        <v>6.9599999999999995E-2</v>
      </c>
      <c r="AE446" s="17" t="s">
        <v>9669</v>
      </c>
      <c r="AF446" s="16"/>
      <c r="AG446" s="17"/>
      <c r="AH446" s="125"/>
      <c r="AI446" s="16"/>
      <c r="AJ446" s="16"/>
      <c r="AK446" s="16"/>
      <c r="AL446" s="16"/>
      <c r="AM446" s="16"/>
      <c r="AN446" s="16"/>
    </row>
    <row r="447" spans="1:40" ht="15" hidden="1" customHeight="1">
      <c r="A447" s="59">
        <v>446</v>
      </c>
      <c r="B447" s="59"/>
      <c r="C447" s="59">
        <v>93400669</v>
      </c>
      <c r="D447" s="66" t="s">
        <v>9670</v>
      </c>
      <c r="E447" s="16">
        <v>4070</v>
      </c>
      <c r="F447" s="16" t="s">
        <v>3596</v>
      </c>
      <c r="G447" s="16" t="s">
        <v>3597</v>
      </c>
      <c r="H447" s="16" t="s">
        <v>3598</v>
      </c>
      <c r="I447" s="16"/>
      <c r="J447" s="16">
        <v>1000</v>
      </c>
      <c r="K447" s="16" t="s">
        <v>74</v>
      </c>
      <c r="L447" s="22" t="s">
        <v>2910</v>
      </c>
      <c r="M447" s="22" t="s">
        <v>2910</v>
      </c>
      <c r="N447" s="16" t="s">
        <v>76</v>
      </c>
      <c r="O447" s="16" t="s">
        <v>8671</v>
      </c>
      <c r="P447" s="16"/>
      <c r="Q447" s="150">
        <v>1918779</v>
      </c>
      <c r="R447" s="150">
        <v>0</v>
      </c>
      <c r="S447" s="150">
        <v>1918779</v>
      </c>
      <c r="T447" s="19"/>
      <c r="U447" s="19">
        <v>43087</v>
      </c>
      <c r="V447" s="19"/>
      <c r="W447" s="16" t="s">
        <v>71</v>
      </c>
      <c r="X447" s="28">
        <f t="shared" ca="1" si="6"/>
        <v>7.25</v>
      </c>
      <c r="Y447" s="85">
        <v>43621</v>
      </c>
      <c r="Z447" s="85"/>
      <c r="AA447" s="16" t="s">
        <v>9610</v>
      </c>
      <c r="AB447" s="16" t="s">
        <v>9610</v>
      </c>
      <c r="AC447" s="16" t="s">
        <v>9610</v>
      </c>
      <c r="AD447" s="30">
        <v>5.2199999999999998E-3</v>
      </c>
      <c r="AE447" s="17" t="s">
        <v>9671</v>
      </c>
      <c r="AF447" s="16"/>
      <c r="AG447" s="17"/>
      <c r="AH447" s="125"/>
      <c r="AI447" s="16"/>
      <c r="AJ447" s="16"/>
      <c r="AK447" s="16"/>
      <c r="AL447" s="16"/>
      <c r="AM447" s="16"/>
      <c r="AN447" s="16"/>
    </row>
    <row r="448" spans="1:40" ht="15" hidden="1" customHeight="1">
      <c r="A448" s="59">
        <v>447</v>
      </c>
      <c r="B448" s="59"/>
      <c r="C448" s="59">
        <v>79958018</v>
      </c>
      <c r="D448" s="66" t="s">
        <v>9672</v>
      </c>
      <c r="E448" s="16">
        <v>3137</v>
      </c>
      <c r="F448" s="16">
        <v>11</v>
      </c>
      <c r="G448" s="16" t="s">
        <v>603</v>
      </c>
      <c r="H448" s="16" t="s">
        <v>456</v>
      </c>
      <c r="I448" s="16"/>
      <c r="J448" s="16">
        <v>3000</v>
      </c>
      <c r="K448" s="16" t="s">
        <v>170</v>
      </c>
      <c r="L448" s="22" t="s">
        <v>9127</v>
      </c>
      <c r="M448" s="22" t="s">
        <v>9127</v>
      </c>
      <c r="N448" s="16" t="s">
        <v>76</v>
      </c>
      <c r="O448" s="16" t="s">
        <v>8671</v>
      </c>
      <c r="P448" s="16"/>
      <c r="Q448" s="150">
        <v>1747269</v>
      </c>
      <c r="R448" s="150">
        <v>572263</v>
      </c>
      <c r="S448" s="150">
        <v>2319532</v>
      </c>
      <c r="T448" s="19">
        <v>36839</v>
      </c>
      <c r="U448" s="19">
        <v>40909</v>
      </c>
      <c r="V448" s="19"/>
      <c r="W448" s="16" t="s">
        <v>249</v>
      </c>
      <c r="X448" s="28">
        <f t="shared" ca="1" si="6"/>
        <v>13.25</v>
      </c>
      <c r="Y448" s="85">
        <v>43621</v>
      </c>
      <c r="Z448" s="85"/>
      <c r="AA448" s="16" t="s">
        <v>9265</v>
      </c>
      <c r="AB448" s="16" t="s">
        <v>8773</v>
      </c>
      <c r="AC448" s="16" t="s">
        <v>8875</v>
      </c>
      <c r="AD448" s="30">
        <v>6.9599999999999995E-2</v>
      </c>
      <c r="AE448" s="17" t="s">
        <v>9673</v>
      </c>
      <c r="AF448" s="16"/>
      <c r="AG448" s="17"/>
      <c r="AH448" s="125"/>
      <c r="AI448" s="16"/>
      <c r="AJ448" s="16"/>
      <c r="AK448" s="16"/>
      <c r="AL448" s="16"/>
      <c r="AM448" s="16"/>
      <c r="AN448" s="16"/>
    </row>
    <row r="449" spans="1:40" ht="15" hidden="1" customHeight="1">
      <c r="A449" s="59">
        <v>448</v>
      </c>
      <c r="B449" s="59"/>
      <c r="C449" s="59">
        <v>6200233</v>
      </c>
      <c r="D449" s="66" t="s">
        <v>9674</v>
      </c>
      <c r="E449" s="16">
        <v>4070</v>
      </c>
      <c r="F449" s="16" t="s">
        <v>3596</v>
      </c>
      <c r="G449" s="16" t="s">
        <v>3597</v>
      </c>
      <c r="H449" s="16" t="s">
        <v>3598</v>
      </c>
      <c r="I449" s="16"/>
      <c r="J449" s="16">
        <v>1000</v>
      </c>
      <c r="K449" s="16" t="s">
        <v>74</v>
      </c>
      <c r="L449" s="22" t="s">
        <v>2910</v>
      </c>
      <c r="M449" s="22" t="s">
        <v>2910</v>
      </c>
      <c r="N449" s="16" t="s">
        <v>433</v>
      </c>
      <c r="O449" s="16" t="s">
        <v>434</v>
      </c>
      <c r="P449" s="16"/>
      <c r="Q449" s="150">
        <v>2005125</v>
      </c>
      <c r="R449" s="150">
        <v>0</v>
      </c>
      <c r="S449" s="150">
        <v>2005125</v>
      </c>
      <c r="T449" s="19"/>
      <c r="U449" s="19">
        <v>43004</v>
      </c>
      <c r="V449" s="19"/>
      <c r="W449" s="16" t="s">
        <v>71</v>
      </c>
      <c r="X449" s="28">
        <f t="shared" ca="1" si="6"/>
        <v>7.5</v>
      </c>
      <c r="Y449" s="85">
        <v>43627</v>
      </c>
      <c r="Z449" s="85"/>
      <c r="AA449" s="16" t="s">
        <v>8791</v>
      </c>
      <c r="AB449" s="16" t="s">
        <v>8773</v>
      </c>
      <c r="AC449" s="16" t="s">
        <v>9374</v>
      </c>
      <c r="AD449" s="30">
        <v>6.9599999999999995E-2</v>
      </c>
      <c r="AE449" s="17" t="s">
        <v>9675</v>
      </c>
      <c r="AF449" s="16"/>
      <c r="AG449" s="17"/>
      <c r="AH449" s="125"/>
      <c r="AI449" s="16"/>
      <c r="AJ449" s="16"/>
      <c r="AK449" s="16"/>
      <c r="AL449" s="16"/>
      <c r="AM449" s="16"/>
      <c r="AN449" s="16"/>
    </row>
    <row r="450" spans="1:40" ht="15" hidden="1" customHeight="1">
      <c r="A450" s="59">
        <v>449</v>
      </c>
      <c r="B450" s="59"/>
      <c r="C450" s="59">
        <v>1120382468</v>
      </c>
      <c r="D450" s="66" t="s">
        <v>9676</v>
      </c>
      <c r="E450" s="16">
        <v>4070</v>
      </c>
      <c r="F450" s="16" t="s">
        <v>3596</v>
      </c>
      <c r="G450" s="16" t="s">
        <v>3597</v>
      </c>
      <c r="H450" s="16" t="s">
        <v>3598</v>
      </c>
      <c r="I450" s="16"/>
      <c r="J450" s="16">
        <v>1000</v>
      </c>
      <c r="K450" s="16" t="s">
        <v>74</v>
      </c>
      <c r="L450" s="22" t="s">
        <v>2910</v>
      </c>
      <c r="M450" s="22" t="s">
        <v>2910</v>
      </c>
      <c r="N450" s="16" t="s">
        <v>76</v>
      </c>
      <c r="O450" s="16" t="s">
        <v>8671</v>
      </c>
      <c r="P450" s="16"/>
      <c r="Q450" s="150">
        <v>2005125</v>
      </c>
      <c r="R450" s="150">
        <v>0</v>
      </c>
      <c r="S450" s="150">
        <v>2005125</v>
      </c>
      <c r="T450" s="19"/>
      <c r="U450" s="19">
        <v>43083</v>
      </c>
      <c r="V450" s="19"/>
      <c r="W450" s="16" t="s">
        <v>71</v>
      </c>
      <c r="X450" s="28">
        <f t="shared" ref="X450:X513" ca="1" si="7">IFERROR(IF(U450=0," ",DATEDIF(U450,TODAY(),"M"))/12," ")</f>
        <v>7.25</v>
      </c>
      <c r="Y450" s="85">
        <v>43627</v>
      </c>
      <c r="Z450" s="85"/>
      <c r="AA450" s="16" t="s">
        <v>8855</v>
      </c>
      <c r="AB450" s="16" t="s">
        <v>8773</v>
      </c>
      <c r="AC450" s="16" t="s">
        <v>9677</v>
      </c>
      <c r="AD450" s="30">
        <v>6.9599999999999995E-2</v>
      </c>
      <c r="AE450" s="17" t="s">
        <v>9403</v>
      </c>
      <c r="AF450" s="16"/>
      <c r="AG450" s="17"/>
      <c r="AH450" s="125"/>
      <c r="AI450" s="16"/>
      <c r="AJ450" s="16"/>
      <c r="AK450" s="16"/>
      <c r="AL450" s="16"/>
      <c r="AM450" s="16"/>
      <c r="AN450" s="16"/>
    </row>
    <row r="451" spans="1:40" ht="15" hidden="1" customHeight="1">
      <c r="A451" s="59">
        <v>450</v>
      </c>
      <c r="B451" s="59"/>
      <c r="C451" s="59">
        <v>4239602</v>
      </c>
      <c r="D451" s="66" t="s">
        <v>9678</v>
      </c>
      <c r="E451" s="16" t="s">
        <v>366</v>
      </c>
      <c r="F451" s="16">
        <v>21</v>
      </c>
      <c r="G451" s="16" t="s">
        <v>367</v>
      </c>
      <c r="H451" s="16" t="s">
        <v>368</v>
      </c>
      <c r="I451" s="16" t="s">
        <v>72</v>
      </c>
      <c r="J451" s="16">
        <v>2000</v>
      </c>
      <c r="K451" s="16" t="s">
        <v>181</v>
      </c>
      <c r="L451" s="22" t="s">
        <v>369</v>
      </c>
      <c r="M451" s="22" t="s">
        <v>369</v>
      </c>
      <c r="N451" s="16" t="s">
        <v>76</v>
      </c>
      <c r="O451" s="16" t="s">
        <v>8671</v>
      </c>
      <c r="P451" s="16"/>
      <c r="Q451" s="150">
        <v>7979286</v>
      </c>
      <c r="R451" s="150">
        <v>0</v>
      </c>
      <c r="S451" s="150">
        <v>7979286</v>
      </c>
      <c r="T451" s="19"/>
      <c r="U451" s="19">
        <v>43494</v>
      </c>
      <c r="V451" s="19"/>
      <c r="W451" s="16" t="s">
        <v>71</v>
      </c>
      <c r="X451" s="28">
        <f t="shared" ca="1" si="7"/>
        <v>6.166666666666667</v>
      </c>
      <c r="Y451" s="85">
        <v>43628</v>
      </c>
      <c r="Z451" s="85"/>
      <c r="AA451" s="16" t="s">
        <v>8772</v>
      </c>
      <c r="AB451" s="16" t="s">
        <v>8826</v>
      </c>
      <c r="AC451" s="16" t="s">
        <v>9374</v>
      </c>
      <c r="AD451" s="30">
        <v>5.2199999999999998E-3</v>
      </c>
      <c r="AE451" s="17" t="s">
        <v>9679</v>
      </c>
      <c r="AF451" s="16"/>
      <c r="AG451" s="17"/>
      <c r="AH451" s="125"/>
      <c r="AI451" s="16"/>
      <c r="AJ451" s="16"/>
      <c r="AK451" s="16"/>
      <c r="AL451" s="16"/>
      <c r="AM451" s="16"/>
      <c r="AN451" s="16"/>
    </row>
    <row r="452" spans="1:40" ht="15" hidden="1" customHeight="1">
      <c r="A452" s="59">
        <v>451</v>
      </c>
      <c r="B452" s="59"/>
      <c r="C452" s="59">
        <v>1083878979</v>
      </c>
      <c r="D452" s="66" t="s">
        <v>9680</v>
      </c>
      <c r="E452" s="16">
        <v>1020</v>
      </c>
      <c r="F452" s="16">
        <v>12</v>
      </c>
      <c r="G452" s="16" t="s">
        <v>90</v>
      </c>
      <c r="H452" s="16" t="s">
        <v>91</v>
      </c>
      <c r="I452" s="16"/>
      <c r="J452" s="16">
        <v>1000</v>
      </c>
      <c r="K452" s="16" t="s">
        <v>74</v>
      </c>
      <c r="L452" s="22" t="s">
        <v>9681</v>
      </c>
      <c r="M452" s="22" t="s">
        <v>9681</v>
      </c>
      <c r="N452" s="16" t="s">
        <v>76</v>
      </c>
      <c r="O452" s="16" t="s">
        <v>8671</v>
      </c>
      <c r="P452" s="16"/>
      <c r="Q452" s="150">
        <v>7058803</v>
      </c>
      <c r="R452" s="150">
        <v>0</v>
      </c>
      <c r="S452" s="150">
        <v>7058803</v>
      </c>
      <c r="T452" s="19"/>
      <c r="U452" s="19">
        <v>43397</v>
      </c>
      <c r="V452" s="19"/>
      <c r="W452" s="16" t="s">
        <v>71</v>
      </c>
      <c r="X452" s="28">
        <f t="shared" ca="1" si="7"/>
        <v>6.416666666666667</v>
      </c>
      <c r="Y452" s="85">
        <v>43629</v>
      </c>
      <c r="Z452" s="85"/>
      <c r="AA452" s="16" t="s">
        <v>8772</v>
      </c>
      <c r="AB452" s="16" t="s">
        <v>8826</v>
      </c>
      <c r="AC452" s="16" t="s">
        <v>8844</v>
      </c>
      <c r="AD452" s="30">
        <v>6.9599999999999995E-2</v>
      </c>
      <c r="AE452" s="17" t="s">
        <v>9682</v>
      </c>
      <c r="AF452" s="16"/>
      <c r="AG452" s="17"/>
      <c r="AH452" s="125"/>
      <c r="AI452" s="16"/>
      <c r="AJ452" s="16"/>
      <c r="AK452" s="16"/>
      <c r="AL452" s="16"/>
      <c r="AM452" s="16"/>
      <c r="AN452" s="16"/>
    </row>
    <row r="453" spans="1:40" ht="15" hidden="1" customHeight="1">
      <c r="A453" s="59">
        <v>452</v>
      </c>
      <c r="B453" s="59"/>
      <c r="C453" s="59">
        <v>1076915592</v>
      </c>
      <c r="D453" s="17" t="s">
        <v>9683</v>
      </c>
      <c r="E453" s="16">
        <v>4070</v>
      </c>
      <c r="F453" s="16" t="s">
        <v>3596</v>
      </c>
      <c r="G453" s="16" t="s">
        <v>3597</v>
      </c>
      <c r="H453" s="16" t="s">
        <v>3598</v>
      </c>
      <c r="I453" s="16" t="s">
        <v>131</v>
      </c>
      <c r="J453" s="16">
        <v>1000</v>
      </c>
      <c r="K453" s="16" t="s">
        <v>74</v>
      </c>
      <c r="L453" s="22" t="s">
        <v>2910</v>
      </c>
      <c r="M453" s="22" t="s">
        <v>2910</v>
      </c>
      <c r="N453" s="16" t="s">
        <v>76</v>
      </c>
      <c r="O453" s="16" t="s">
        <v>8671</v>
      </c>
      <c r="P453" s="16"/>
      <c r="Q453" s="150">
        <v>2005125</v>
      </c>
      <c r="R453" s="150">
        <v>0</v>
      </c>
      <c r="S453" s="150">
        <v>2005125</v>
      </c>
      <c r="T453" s="19"/>
      <c r="U453" s="19">
        <v>43285</v>
      </c>
      <c r="V453" s="19"/>
      <c r="W453" s="16" t="s">
        <v>71</v>
      </c>
      <c r="X453" s="28">
        <f t="shared" ca="1" si="7"/>
        <v>6.75</v>
      </c>
      <c r="Y453" s="19">
        <v>43630</v>
      </c>
      <c r="Z453" s="19"/>
      <c r="AA453" s="16" t="s">
        <v>8791</v>
      </c>
      <c r="AB453" s="16" t="s">
        <v>8773</v>
      </c>
      <c r="AC453" s="16" t="s">
        <v>9374</v>
      </c>
      <c r="AD453" s="30">
        <v>6.9599999999999995E-2</v>
      </c>
      <c r="AE453" s="17" t="s">
        <v>9684</v>
      </c>
      <c r="AF453" s="16"/>
      <c r="AG453" s="44"/>
      <c r="AH453" s="152"/>
      <c r="AI453" s="16"/>
      <c r="AJ453" s="16"/>
      <c r="AK453" s="16"/>
      <c r="AL453" s="16"/>
      <c r="AM453" s="16"/>
      <c r="AN453" s="16"/>
    </row>
    <row r="454" spans="1:40" ht="15" hidden="1" customHeight="1">
      <c r="A454" s="59">
        <v>453</v>
      </c>
      <c r="B454" s="59"/>
      <c r="C454" s="59">
        <v>1015412112</v>
      </c>
      <c r="D454" s="66" t="s">
        <v>9402</v>
      </c>
      <c r="E454" s="16">
        <v>3137</v>
      </c>
      <c r="F454" s="16">
        <v>11</v>
      </c>
      <c r="G454" s="16" t="s">
        <v>603</v>
      </c>
      <c r="H454" s="16" t="s">
        <v>456</v>
      </c>
      <c r="I454" s="16"/>
      <c r="J454" s="16">
        <v>2000</v>
      </c>
      <c r="K454" s="16" t="s">
        <v>181</v>
      </c>
      <c r="L454" s="22" t="s">
        <v>8951</v>
      </c>
      <c r="M454" s="22" t="s">
        <v>8951</v>
      </c>
      <c r="N454" s="16" t="s">
        <v>76</v>
      </c>
      <c r="O454" s="16" t="s">
        <v>8671</v>
      </c>
      <c r="P454" s="16"/>
      <c r="Q454" s="150">
        <v>1747269</v>
      </c>
      <c r="R454" s="150">
        <v>0</v>
      </c>
      <c r="S454" s="150">
        <v>1747269</v>
      </c>
      <c r="T454" s="19"/>
      <c r="U454" s="19">
        <v>43222</v>
      </c>
      <c r="V454" s="19"/>
      <c r="W454" s="16" t="s">
        <v>9187</v>
      </c>
      <c r="X454" s="28">
        <f t="shared" ca="1" si="7"/>
        <v>6.916666666666667</v>
      </c>
      <c r="Y454" s="85">
        <v>43632</v>
      </c>
      <c r="Z454" s="85"/>
      <c r="AA454" s="16" t="s">
        <v>8855</v>
      </c>
      <c r="AB454" s="16" t="s">
        <v>8773</v>
      </c>
      <c r="AC454" s="16" t="s">
        <v>9374</v>
      </c>
      <c r="AD454" s="30">
        <v>6.9599999999999995E-2</v>
      </c>
      <c r="AE454" s="44" t="s">
        <v>9685</v>
      </c>
      <c r="AF454" s="16"/>
      <c r="AG454" s="17"/>
      <c r="AH454" s="125"/>
      <c r="AI454" s="16"/>
      <c r="AJ454" s="16"/>
      <c r="AK454" s="16"/>
      <c r="AL454" s="16"/>
      <c r="AM454" s="16"/>
      <c r="AN454" s="16"/>
    </row>
    <row r="455" spans="1:40" ht="15" hidden="1" customHeight="1">
      <c r="A455" s="59">
        <v>454</v>
      </c>
      <c r="B455" s="59"/>
      <c r="C455" s="59">
        <v>9921934</v>
      </c>
      <c r="D455" s="66" t="s">
        <v>9686</v>
      </c>
      <c r="E455" s="16">
        <v>3137</v>
      </c>
      <c r="F455" s="16">
        <v>11</v>
      </c>
      <c r="G455" s="16" t="s">
        <v>603</v>
      </c>
      <c r="H455" s="16" t="s">
        <v>456</v>
      </c>
      <c r="I455" s="16"/>
      <c r="J455" s="16">
        <v>3000</v>
      </c>
      <c r="K455" s="16" t="s">
        <v>170</v>
      </c>
      <c r="L455" s="22" t="s">
        <v>9544</v>
      </c>
      <c r="M455" s="22" t="s">
        <v>9544</v>
      </c>
      <c r="N455" s="16" t="s">
        <v>433</v>
      </c>
      <c r="O455" s="16" t="s">
        <v>755</v>
      </c>
      <c r="P455" s="16"/>
      <c r="Q455" s="150">
        <v>1747269</v>
      </c>
      <c r="R455" s="150">
        <v>0</v>
      </c>
      <c r="S455" s="150">
        <v>1747269</v>
      </c>
      <c r="T455" s="19"/>
      <c r="U455" s="19">
        <v>42500</v>
      </c>
      <c r="V455" s="19"/>
      <c r="W455" s="16" t="s">
        <v>8767</v>
      </c>
      <c r="X455" s="28">
        <f t="shared" ca="1" si="7"/>
        <v>8.8333333333333339</v>
      </c>
      <c r="Y455" s="85">
        <v>43632</v>
      </c>
      <c r="Z455" s="85"/>
      <c r="AA455" s="16" t="s">
        <v>9265</v>
      </c>
      <c r="AB455" s="16" t="s">
        <v>8773</v>
      </c>
      <c r="AC455" s="16" t="s">
        <v>9374</v>
      </c>
      <c r="AD455" s="30">
        <v>6.9599999999999995E-2</v>
      </c>
      <c r="AE455" s="17" t="s">
        <v>9687</v>
      </c>
      <c r="AF455" s="16"/>
      <c r="AG455" s="17"/>
      <c r="AH455" s="125"/>
      <c r="AI455" s="16"/>
      <c r="AJ455" s="16"/>
      <c r="AK455" s="16"/>
      <c r="AL455" s="16"/>
      <c r="AM455" s="16"/>
      <c r="AN455" s="16"/>
    </row>
    <row r="456" spans="1:40" ht="15" hidden="1" customHeight="1">
      <c r="A456" s="59">
        <v>455</v>
      </c>
      <c r="B456" s="59"/>
      <c r="C456" s="59">
        <v>80154159</v>
      </c>
      <c r="D456" s="66" t="s">
        <v>9688</v>
      </c>
      <c r="E456" s="16">
        <v>4070</v>
      </c>
      <c r="F456" s="16" t="s">
        <v>3596</v>
      </c>
      <c r="G456" s="16" t="s">
        <v>3597</v>
      </c>
      <c r="H456" s="16" t="s">
        <v>3598</v>
      </c>
      <c r="I456" s="16"/>
      <c r="J456" s="16">
        <v>1000</v>
      </c>
      <c r="K456" s="16" t="s">
        <v>74</v>
      </c>
      <c r="L456" s="22" t="s">
        <v>2910</v>
      </c>
      <c r="M456" s="22" t="s">
        <v>2910</v>
      </c>
      <c r="N456" s="16" t="s">
        <v>339</v>
      </c>
      <c r="O456" s="16" t="s">
        <v>8880</v>
      </c>
      <c r="P456" s="16"/>
      <c r="Q456" s="150">
        <v>2005125</v>
      </c>
      <c r="R456" s="150">
        <v>0</v>
      </c>
      <c r="S456" s="150">
        <v>2005125</v>
      </c>
      <c r="T456" s="19"/>
      <c r="U456" s="19">
        <v>43087</v>
      </c>
      <c r="V456" s="19"/>
      <c r="W456" s="16" t="s">
        <v>71</v>
      </c>
      <c r="X456" s="28">
        <f t="shared" ca="1" si="7"/>
        <v>7.25</v>
      </c>
      <c r="Y456" s="85">
        <v>43640</v>
      </c>
      <c r="Z456" s="85"/>
      <c r="AA456" s="16" t="s">
        <v>8815</v>
      </c>
      <c r="AB456" s="16" t="s">
        <v>8773</v>
      </c>
      <c r="AC456" s="16" t="s">
        <v>9374</v>
      </c>
      <c r="AD456" s="30">
        <v>6.9599999999999995E-2</v>
      </c>
      <c r="AE456" s="17" t="s">
        <v>9689</v>
      </c>
      <c r="AF456" s="16"/>
      <c r="AG456" s="17"/>
      <c r="AH456" s="125"/>
      <c r="AI456" s="16"/>
      <c r="AJ456" s="16"/>
      <c r="AK456" s="16"/>
      <c r="AL456" s="16"/>
      <c r="AM456" s="16"/>
      <c r="AN456" s="16"/>
    </row>
    <row r="457" spans="1:40" s="149" customFormat="1" ht="15" hidden="1" customHeight="1">
      <c r="A457" s="59">
        <v>456</v>
      </c>
      <c r="B457" s="141"/>
      <c r="C457" s="141">
        <v>80504321</v>
      </c>
      <c r="D457" s="153" t="s">
        <v>1005</v>
      </c>
      <c r="E457" s="142">
        <v>4103</v>
      </c>
      <c r="F457" s="142">
        <v>18</v>
      </c>
      <c r="G457" s="142" t="s">
        <v>2621</v>
      </c>
      <c r="H457" s="142" t="s">
        <v>2606</v>
      </c>
      <c r="I457" s="142"/>
      <c r="J457" s="142">
        <v>3000</v>
      </c>
      <c r="K457" s="142" t="s">
        <v>170</v>
      </c>
      <c r="L457" s="143" t="s">
        <v>723</v>
      </c>
      <c r="M457" s="143" t="s">
        <v>723</v>
      </c>
      <c r="N457" s="142" t="s">
        <v>76</v>
      </c>
      <c r="O457" s="142" t="s">
        <v>8671</v>
      </c>
      <c r="P457" s="142"/>
      <c r="Q457" s="151">
        <v>1657395</v>
      </c>
      <c r="R457" s="151">
        <v>576058</v>
      </c>
      <c r="S457" s="151">
        <v>2233453</v>
      </c>
      <c r="T457" s="145">
        <v>36844</v>
      </c>
      <c r="U457" s="145">
        <v>40909</v>
      </c>
      <c r="V457" s="145"/>
      <c r="W457" s="142" t="s">
        <v>8767</v>
      </c>
      <c r="X457" s="146">
        <f t="shared" ca="1" si="7"/>
        <v>13.25</v>
      </c>
      <c r="Y457" s="156">
        <v>43642</v>
      </c>
      <c r="Z457" s="156"/>
      <c r="AA457" s="142" t="s">
        <v>8811</v>
      </c>
      <c r="AB457" s="142" t="s">
        <v>8773</v>
      </c>
      <c r="AC457" s="142" t="s">
        <v>9374</v>
      </c>
      <c r="AD457" s="147">
        <v>5.2199999999999998E-3</v>
      </c>
      <c r="AE457" s="140" t="s">
        <v>1007</v>
      </c>
      <c r="AF457" s="142"/>
      <c r="AG457" s="140" t="s">
        <v>8794</v>
      </c>
      <c r="AH457" s="148" t="s">
        <v>9056</v>
      </c>
      <c r="AI457" s="142"/>
      <c r="AJ457" s="142"/>
      <c r="AK457" s="142"/>
      <c r="AL457" s="142"/>
      <c r="AM457" s="142"/>
      <c r="AN457" s="142"/>
    </row>
    <row r="458" spans="1:40" ht="15" hidden="1" customHeight="1">
      <c r="A458" s="59">
        <v>457</v>
      </c>
      <c r="B458" s="59"/>
      <c r="C458" s="59">
        <v>77172320</v>
      </c>
      <c r="D458" s="17" t="s">
        <v>9690</v>
      </c>
      <c r="E458" s="16">
        <v>4071</v>
      </c>
      <c r="F458" s="16">
        <v>16</v>
      </c>
      <c r="G458" s="16" t="s">
        <v>1629</v>
      </c>
      <c r="H458" s="16" t="s">
        <v>1567</v>
      </c>
      <c r="I458" s="16" t="s">
        <v>131</v>
      </c>
      <c r="J458" s="16">
        <v>3000</v>
      </c>
      <c r="K458" s="16" t="s">
        <v>170</v>
      </c>
      <c r="L458" s="16" t="s">
        <v>531</v>
      </c>
      <c r="M458" s="16" t="s">
        <v>531</v>
      </c>
      <c r="N458" s="16" t="s">
        <v>421</v>
      </c>
      <c r="O458" s="16" t="s">
        <v>9215</v>
      </c>
      <c r="P458" s="16"/>
      <c r="Q458" s="150">
        <v>1583829</v>
      </c>
      <c r="R458" s="150">
        <v>424858</v>
      </c>
      <c r="S458" s="150">
        <v>2008687</v>
      </c>
      <c r="T458" s="19">
        <v>38400</v>
      </c>
      <c r="U458" s="19">
        <v>40909</v>
      </c>
      <c r="V458" s="19"/>
      <c r="W458" s="16" t="s">
        <v>8767</v>
      </c>
      <c r="X458" s="28">
        <f t="shared" ca="1" si="7"/>
        <v>13.25</v>
      </c>
      <c r="Y458" s="19">
        <v>43642</v>
      </c>
      <c r="Z458" s="19"/>
      <c r="AA458" s="16" t="s">
        <v>9691</v>
      </c>
      <c r="AB458" s="16" t="s">
        <v>8826</v>
      </c>
      <c r="AC458" s="16" t="s">
        <v>9374</v>
      </c>
      <c r="AD458" s="30">
        <v>6.9599999999999995E-2</v>
      </c>
      <c r="AE458" s="17" t="s">
        <v>9692</v>
      </c>
      <c r="AF458" s="16"/>
      <c r="AG458" s="44"/>
      <c r="AH458" s="152"/>
      <c r="AI458" s="16"/>
      <c r="AJ458" s="16"/>
      <c r="AK458" s="16"/>
      <c r="AL458" s="16"/>
      <c r="AM458" s="16"/>
      <c r="AN458" s="16"/>
    </row>
    <row r="459" spans="1:40" ht="15" hidden="1" customHeight="1">
      <c r="A459" s="59">
        <v>458</v>
      </c>
      <c r="B459" s="59"/>
      <c r="C459" s="59">
        <v>11311246</v>
      </c>
      <c r="D459" s="66" t="s">
        <v>9693</v>
      </c>
      <c r="E459" s="16">
        <v>2028</v>
      </c>
      <c r="F459" s="16">
        <v>14</v>
      </c>
      <c r="G459" s="16" t="s">
        <v>283</v>
      </c>
      <c r="H459" s="16" t="s">
        <v>284</v>
      </c>
      <c r="I459" s="16"/>
      <c r="J459" s="16">
        <v>1000</v>
      </c>
      <c r="K459" s="16" t="s">
        <v>74</v>
      </c>
      <c r="L459" s="22" t="s">
        <v>9681</v>
      </c>
      <c r="M459" s="22" t="s">
        <v>9681</v>
      </c>
      <c r="N459" s="16" t="s">
        <v>76</v>
      </c>
      <c r="O459" s="16" t="s">
        <v>8671</v>
      </c>
      <c r="P459" s="16"/>
      <c r="Q459" s="150">
        <v>3758304</v>
      </c>
      <c r="R459" s="150">
        <v>0</v>
      </c>
      <c r="S459" s="150">
        <v>3758304</v>
      </c>
      <c r="T459" s="19"/>
      <c r="U459" s="19">
        <v>43509</v>
      </c>
      <c r="V459" s="19"/>
      <c r="W459" s="16" t="s">
        <v>71</v>
      </c>
      <c r="X459" s="28">
        <f t="shared" ca="1" si="7"/>
        <v>6.083333333333333</v>
      </c>
      <c r="Y459" s="85">
        <v>43645</v>
      </c>
      <c r="Z459" s="85"/>
      <c r="AA459" s="16" t="s">
        <v>8855</v>
      </c>
      <c r="AB459" s="16" t="s">
        <v>8826</v>
      </c>
      <c r="AC459" s="16" t="s">
        <v>9374</v>
      </c>
      <c r="AD459" s="30">
        <v>6.9599999999999995E-2</v>
      </c>
      <c r="AE459" s="44" t="s">
        <v>9694</v>
      </c>
      <c r="AF459" s="16"/>
      <c r="AG459" s="17"/>
      <c r="AH459" s="125"/>
      <c r="AI459" s="16"/>
      <c r="AJ459" s="16"/>
      <c r="AK459" s="16"/>
      <c r="AL459" s="16"/>
      <c r="AM459" s="16"/>
      <c r="AN459" s="16"/>
    </row>
    <row r="460" spans="1:40" ht="15" hidden="1" customHeight="1">
      <c r="A460" s="59">
        <v>459</v>
      </c>
      <c r="B460" s="59"/>
      <c r="C460" s="59">
        <v>17595187</v>
      </c>
      <c r="D460" s="66" t="s">
        <v>9695</v>
      </c>
      <c r="E460" s="16">
        <v>4070</v>
      </c>
      <c r="F460" s="16" t="s">
        <v>3596</v>
      </c>
      <c r="G460" s="16" t="s">
        <v>3597</v>
      </c>
      <c r="H460" s="16" t="s">
        <v>3598</v>
      </c>
      <c r="I460" s="16"/>
      <c r="J460" s="16">
        <v>1000</v>
      </c>
      <c r="K460" s="16" t="s">
        <v>74</v>
      </c>
      <c r="L460" s="22" t="s">
        <v>2910</v>
      </c>
      <c r="M460" s="22" t="s">
        <v>2910</v>
      </c>
      <c r="N460" s="16" t="s">
        <v>76</v>
      </c>
      <c r="O460" s="16" t="s">
        <v>8671</v>
      </c>
      <c r="P460" s="16"/>
      <c r="Q460" s="150">
        <v>2005125</v>
      </c>
      <c r="R460" s="150">
        <v>0</v>
      </c>
      <c r="S460" s="150">
        <v>2005125</v>
      </c>
      <c r="T460" s="19"/>
      <c r="U460" s="19">
        <v>42866</v>
      </c>
      <c r="V460" s="19"/>
      <c r="W460" s="16" t="s">
        <v>71</v>
      </c>
      <c r="X460" s="28">
        <f t="shared" ca="1" si="7"/>
        <v>7.833333333333333</v>
      </c>
      <c r="Y460" s="85">
        <v>43646</v>
      </c>
      <c r="Z460" s="85"/>
      <c r="AA460" s="16" t="s">
        <v>8815</v>
      </c>
      <c r="AB460" s="16" t="s">
        <v>8773</v>
      </c>
      <c r="AC460" s="16" t="s">
        <v>9374</v>
      </c>
      <c r="AD460" s="30">
        <v>6.9599999999999995E-2</v>
      </c>
      <c r="AE460" s="17" t="s">
        <v>9696</v>
      </c>
      <c r="AF460" s="16"/>
      <c r="AG460" s="17"/>
      <c r="AH460" s="125"/>
      <c r="AI460" s="16"/>
      <c r="AJ460" s="16"/>
      <c r="AK460" s="16"/>
      <c r="AL460" s="16"/>
      <c r="AM460" s="16"/>
      <c r="AN460" s="16"/>
    </row>
    <row r="461" spans="1:40" ht="15" hidden="1" customHeight="1">
      <c r="A461" s="59">
        <v>460</v>
      </c>
      <c r="B461" s="59"/>
      <c r="C461" s="59">
        <v>1069433399</v>
      </c>
      <c r="D461" s="66" t="s">
        <v>9697</v>
      </c>
      <c r="E461" s="16">
        <v>2044</v>
      </c>
      <c r="F461" s="16" t="s">
        <v>8348</v>
      </c>
      <c r="G461" s="16" t="s">
        <v>8349</v>
      </c>
      <c r="H461" s="16" t="s">
        <v>140</v>
      </c>
      <c r="I461" s="16"/>
      <c r="J461" s="16">
        <v>1000</v>
      </c>
      <c r="K461" s="16" t="s">
        <v>74</v>
      </c>
      <c r="L461" s="22" t="s">
        <v>2910</v>
      </c>
      <c r="M461" s="22" t="s">
        <v>2910</v>
      </c>
      <c r="N461" s="16" t="s">
        <v>76</v>
      </c>
      <c r="O461" s="16" t="s">
        <v>8671</v>
      </c>
      <c r="P461" s="16"/>
      <c r="Q461" s="150">
        <v>1852823</v>
      </c>
      <c r="R461" s="150">
        <v>0</v>
      </c>
      <c r="S461" s="150">
        <v>1852823</v>
      </c>
      <c r="T461" s="19"/>
      <c r="U461" s="19">
        <v>43081</v>
      </c>
      <c r="V461" s="19"/>
      <c r="W461" s="16" t="s">
        <v>71</v>
      </c>
      <c r="X461" s="28">
        <f t="shared" ca="1" si="7"/>
        <v>7.25</v>
      </c>
      <c r="Y461" s="85">
        <v>43646</v>
      </c>
      <c r="Z461" s="85"/>
      <c r="AA461" s="16" t="s">
        <v>8791</v>
      </c>
      <c r="AB461" s="16" t="s">
        <v>8826</v>
      </c>
      <c r="AC461" s="16" t="s">
        <v>9374</v>
      </c>
      <c r="AD461" s="30">
        <v>6.9599999999999995E-2</v>
      </c>
      <c r="AE461" s="17" t="s">
        <v>9698</v>
      </c>
      <c r="AF461" s="16"/>
      <c r="AG461" s="17"/>
      <c r="AH461" s="125"/>
      <c r="AI461" s="16"/>
      <c r="AJ461" s="16"/>
      <c r="AK461" s="16"/>
      <c r="AL461" s="16"/>
      <c r="AM461" s="16"/>
      <c r="AN461" s="16"/>
    </row>
    <row r="462" spans="1:40" ht="15" hidden="1" customHeight="1">
      <c r="A462" s="59">
        <v>461</v>
      </c>
      <c r="B462" s="59"/>
      <c r="C462" s="59">
        <v>93297529</v>
      </c>
      <c r="D462" s="66" t="s">
        <v>9699</v>
      </c>
      <c r="E462" s="16">
        <v>2028</v>
      </c>
      <c r="F462" s="16">
        <v>22</v>
      </c>
      <c r="G462" s="16" t="s">
        <v>3373</v>
      </c>
      <c r="H462" s="16" t="s">
        <v>284</v>
      </c>
      <c r="I462" s="16"/>
      <c r="J462" s="16">
        <v>1000</v>
      </c>
      <c r="K462" s="16" t="s">
        <v>74</v>
      </c>
      <c r="L462" s="22" t="s">
        <v>2910</v>
      </c>
      <c r="M462" s="22" t="s">
        <v>2910</v>
      </c>
      <c r="N462" s="16" t="s">
        <v>76</v>
      </c>
      <c r="O462" s="16" t="s">
        <v>8671</v>
      </c>
      <c r="P462" s="16"/>
      <c r="Q462" s="150">
        <v>6735892</v>
      </c>
      <c r="R462" s="150">
        <v>0</v>
      </c>
      <c r="S462" s="150">
        <v>6735892</v>
      </c>
      <c r="T462" s="19"/>
      <c r="U462" s="19">
        <v>43040</v>
      </c>
      <c r="V462" s="19"/>
      <c r="W462" s="16" t="s">
        <v>71</v>
      </c>
      <c r="X462" s="28">
        <f t="shared" ca="1" si="7"/>
        <v>7.416666666666667</v>
      </c>
      <c r="Y462" s="85">
        <v>43647</v>
      </c>
      <c r="Z462" s="85"/>
      <c r="AA462" s="16" t="s">
        <v>8815</v>
      </c>
      <c r="AB462" s="16" t="s">
        <v>8773</v>
      </c>
      <c r="AC462" s="16" t="s">
        <v>9045</v>
      </c>
      <c r="AD462" s="30">
        <v>6.9599999999999995E-2</v>
      </c>
      <c r="AE462" s="17" t="s">
        <v>9700</v>
      </c>
      <c r="AF462" s="16"/>
      <c r="AG462" s="17"/>
      <c r="AH462" s="125"/>
      <c r="AI462" s="16"/>
      <c r="AJ462" s="16"/>
      <c r="AK462" s="16"/>
      <c r="AL462" s="16"/>
      <c r="AM462" s="16"/>
      <c r="AN462" s="16"/>
    </row>
    <row r="463" spans="1:40" ht="15" hidden="1" customHeight="1">
      <c r="A463" s="59">
        <v>462</v>
      </c>
      <c r="B463" s="59"/>
      <c r="C463" s="59">
        <v>1030521204</v>
      </c>
      <c r="D463" s="66" t="s">
        <v>9701</v>
      </c>
      <c r="E463" s="16">
        <v>4071</v>
      </c>
      <c r="F463" s="16">
        <v>16</v>
      </c>
      <c r="G463" s="16" t="s">
        <v>1629</v>
      </c>
      <c r="H463" s="16" t="s">
        <v>1567</v>
      </c>
      <c r="I463" s="16"/>
      <c r="J463" s="16">
        <v>3000</v>
      </c>
      <c r="K463" s="16" t="s">
        <v>170</v>
      </c>
      <c r="L463" s="22" t="s">
        <v>9127</v>
      </c>
      <c r="M463" s="22" t="s">
        <v>9127</v>
      </c>
      <c r="N463" s="16" t="s">
        <v>76</v>
      </c>
      <c r="O463" s="16" t="s">
        <v>8671</v>
      </c>
      <c r="P463" s="16"/>
      <c r="Q463" s="150">
        <v>1583829</v>
      </c>
      <c r="R463" s="150">
        <v>0</v>
      </c>
      <c r="S463" s="150">
        <v>1583829</v>
      </c>
      <c r="T463" s="19"/>
      <c r="U463" s="19">
        <v>43635</v>
      </c>
      <c r="V463" s="19"/>
      <c r="W463" s="16" t="s">
        <v>8767</v>
      </c>
      <c r="X463" s="28">
        <f t="shared" ca="1" si="7"/>
        <v>5.75</v>
      </c>
      <c r="Y463" s="85">
        <v>43647</v>
      </c>
      <c r="Z463" s="85"/>
      <c r="AA463" s="16" t="s">
        <v>9265</v>
      </c>
      <c r="AB463" s="16" t="s">
        <v>8826</v>
      </c>
      <c r="AC463" s="16" t="s">
        <v>9374</v>
      </c>
      <c r="AD463" s="30">
        <v>6.9599999999999995E-2</v>
      </c>
      <c r="AE463" s="17" t="s">
        <v>9702</v>
      </c>
      <c r="AF463" s="16"/>
      <c r="AG463" s="17"/>
      <c r="AH463" s="125"/>
      <c r="AI463" s="16"/>
      <c r="AJ463" s="16"/>
      <c r="AK463" s="16"/>
      <c r="AL463" s="16"/>
      <c r="AM463" s="16"/>
      <c r="AN463" s="16"/>
    </row>
    <row r="464" spans="1:40" ht="15" hidden="1" customHeight="1">
      <c r="A464" s="59">
        <v>463</v>
      </c>
      <c r="B464" s="59"/>
      <c r="C464" s="59">
        <v>80577593</v>
      </c>
      <c r="D464" s="66" t="s">
        <v>9703</v>
      </c>
      <c r="E464" s="16">
        <v>3137</v>
      </c>
      <c r="F464" s="16">
        <v>11</v>
      </c>
      <c r="G464" s="16" t="s">
        <v>603</v>
      </c>
      <c r="H464" s="16" t="s">
        <v>456</v>
      </c>
      <c r="I464" s="16"/>
      <c r="J464" s="16">
        <v>3000</v>
      </c>
      <c r="K464" s="16" t="s">
        <v>170</v>
      </c>
      <c r="L464" s="22" t="s">
        <v>231</v>
      </c>
      <c r="M464" s="22" t="s">
        <v>231</v>
      </c>
      <c r="N464" s="16" t="s">
        <v>145</v>
      </c>
      <c r="O464" s="16" t="s">
        <v>558</v>
      </c>
      <c r="P464" s="16"/>
      <c r="Q464" s="150">
        <v>1747269</v>
      </c>
      <c r="R464" s="150">
        <v>572263</v>
      </c>
      <c r="S464" s="150">
        <v>2319532</v>
      </c>
      <c r="T464" s="19">
        <v>35916</v>
      </c>
      <c r="U464" s="19">
        <v>40909</v>
      </c>
      <c r="V464" s="19"/>
      <c r="W464" s="16" t="s">
        <v>249</v>
      </c>
      <c r="X464" s="28">
        <f t="shared" ca="1" si="7"/>
        <v>13.25</v>
      </c>
      <c r="Y464" s="85">
        <v>43649</v>
      </c>
      <c r="Z464" s="85"/>
      <c r="AA464" s="16" t="s">
        <v>8815</v>
      </c>
      <c r="AB464" s="16" t="s">
        <v>8826</v>
      </c>
      <c r="AC464" s="16" t="s">
        <v>9374</v>
      </c>
      <c r="AD464" s="30">
        <v>6.9599999999999995E-2</v>
      </c>
      <c r="AE464" s="17" t="s">
        <v>9704</v>
      </c>
      <c r="AF464" s="16"/>
      <c r="AG464" s="17"/>
      <c r="AH464" s="125"/>
      <c r="AI464" s="16"/>
      <c r="AJ464" s="16"/>
      <c r="AK464" s="16"/>
      <c r="AL464" s="16"/>
      <c r="AM464" s="16"/>
      <c r="AN464" s="16"/>
    </row>
    <row r="465" spans="1:40" ht="15" hidden="1" customHeight="1">
      <c r="A465" s="59">
        <v>464</v>
      </c>
      <c r="B465" s="59"/>
      <c r="C465" s="59">
        <v>1043007513</v>
      </c>
      <c r="D465" s="66" t="s">
        <v>9417</v>
      </c>
      <c r="E465" s="16">
        <v>3137</v>
      </c>
      <c r="F465" s="16">
        <v>10</v>
      </c>
      <c r="G465" s="16" t="s">
        <v>822</v>
      </c>
      <c r="H465" s="16" t="s">
        <v>456</v>
      </c>
      <c r="I465" s="16"/>
      <c r="J465" s="16">
        <v>2000</v>
      </c>
      <c r="K465" s="16" t="s">
        <v>181</v>
      </c>
      <c r="L465" s="22" t="s">
        <v>8951</v>
      </c>
      <c r="M465" s="22" t="s">
        <v>8951</v>
      </c>
      <c r="N465" s="16" t="s">
        <v>76</v>
      </c>
      <c r="O465" s="16" t="s">
        <v>8671</v>
      </c>
      <c r="P465" s="16"/>
      <c r="Q465" s="150">
        <v>1657395</v>
      </c>
      <c r="R465" s="150">
        <v>0</v>
      </c>
      <c r="S465" s="150">
        <v>1657395</v>
      </c>
      <c r="T465" s="19"/>
      <c r="U465" s="19">
        <v>43222</v>
      </c>
      <c r="V465" s="19"/>
      <c r="W465" s="16" t="s">
        <v>9187</v>
      </c>
      <c r="X465" s="28">
        <f t="shared" ca="1" si="7"/>
        <v>6.916666666666667</v>
      </c>
      <c r="Y465" s="85">
        <v>43650</v>
      </c>
      <c r="Z465" s="85"/>
      <c r="AA465" s="16" t="s">
        <v>8791</v>
      </c>
      <c r="AB465" s="16" t="s">
        <v>8826</v>
      </c>
      <c r="AC465" s="16" t="s">
        <v>9374</v>
      </c>
      <c r="AD465" s="30">
        <v>6.9599999999999995E-2</v>
      </c>
      <c r="AE465" s="17" t="s">
        <v>9418</v>
      </c>
      <c r="AF465" s="16"/>
      <c r="AG465" s="17"/>
      <c r="AH465" s="125"/>
      <c r="AI465" s="16"/>
      <c r="AJ465" s="16"/>
      <c r="AK465" s="16"/>
      <c r="AL465" s="16"/>
      <c r="AM465" s="16"/>
      <c r="AN465" s="16"/>
    </row>
    <row r="466" spans="1:40" ht="15" hidden="1" customHeight="1">
      <c r="A466" s="59">
        <v>465</v>
      </c>
      <c r="B466" s="59"/>
      <c r="C466" s="59">
        <v>1113036629</v>
      </c>
      <c r="D466" s="66" t="s">
        <v>9705</v>
      </c>
      <c r="E466" s="16">
        <v>4070</v>
      </c>
      <c r="F466" s="16" t="s">
        <v>3596</v>
      </c>
      <c r="G466" s="16" t="s">
        <v>3597</v>
      </c>
      <c r="H466" s="16" t="s">
        <v>3598</v>
      </c>
      <c r="I466" s="16"/>
      <c r="J466" s="16">
        <v>1000</v>
      </c>
      <c r="K466" s="16" t="s">
        <v>74</v>
      </c>
      <c r="L466" s="22" t="s">
        <v>2910</v>
      </c>
      <c r="M466" s="22" t="s">
        <v>2910</v>
      </c>
      <c r="N466" s="16" t="s">
        <v>433</v>
      </c>
      <c r="O466" s="16" t="s">
        <v>434</v>
      </c>
      <c r="P466" s="16"/>
      <c r="Q466" s="150">
        <v>2005125</v>
      </c>
      <c r="R466" s="150">
        <v>0</v>
      </c>
      <c r="S466" s="150">
        <v>2005125</v>
      </c>
      <c r="T466" s="19"/>
      <c r="U466" s="19">
        <v>43000</v>
      </c>
      <c r="V466" s="19"/>
      <c r="W466" s="16" t="s">
        <v>71</v>
      </c>
      <c r="X466" s="28">
        <f t="shared" ca="1" si="7"/>
        <v>7.5</v>
      </c>
      <c r="Y466" s="85">
        <v>43650</v>
      </c>
      <c r="Z466" s="85"/>
      <c r="AA466" s="16" t="s">
        <v>8802</v>
      </c>
      <c r="AB466" s="16" t="s">
        <v>8773</v>
      </c>
      <c r="AC466" s="16" t="s">
        <v>9210</v>
      </c>
      <c r="AD466" s="30">
        <v>6.9599999999999995E-2</v>
      </c>
      <c r="AE466" s="17" t="s">
        <v>9706</v>
      </c>
      <c r="AF466" s="16"/>
      <c r="AG466" s="17"/>
      <c r="AH466" s="125"/>
      <c r="AI466" s="16"/>
      <c r="AJ466" s="16"/>
      <c r="AK466" s="16"/>
      <c r="AL466" s="16"/>
      <c r="AM466" s="16"/>
      <c r="AN466" s="16"/>
    </row>
    <row r="467" spans="1:40" ht="15" hidden="1" customHeight="1">
      <c r="A467" s="59">
        <v>466</v>
      </c>
      <c r="B467" s="59"/>
      <c r="C467" s="59">
        <v>17421134</v>
      </c>
      <c r="D467" s="66" t="s">
        <v>9707</v>
      </c>
      <c r="E467" s="16">
        <v>4070</v>
      </c>
      <c r="F467" s="16" t="s">
        <v>3596</v>
      </c>
      <c r="G467" s="16" t="s">
        <v>3597</v>
      </c>
      <c r="H467" s="16" t="s">
        <v>3598</v>
      </c>
      <c r="I467" s="16"/>
      <c r="J467" s="16">
        <v>1000</v>
      </c>
      <c r="K467" s="16" t="s">
        <v>74</v>
      </c>
      <c r="L467" s="22" t="s">
        <v>2910</v>
      </c>
      <c r="M467" s="22" t="s">
        <v>2910</v>
      </c>
      <c r="N467" s="16" t="s">
        <v>76</v>
      </c>
      <c r="O467" s="16" t="s">
        <v>8671</v>
      </c>
      <c r="P467" s="16"/>
      <c r="Q467" s="150">
        <v>2005125</v>
      </c>
      <c r="R467" s="150">
        <v>0</v>
      </c>
      <c r="S467" s="150">
        <v>2005125</v>
      </c>
      <c r="T467" s="19"/>
      <c r="U467" s="19">
        <v>42843</v>
      </c>
      <c r="V467" s="19"/>
      <c r="W467" s="16" t="s">
        <v>71</v>
      </c>
      <c r="X467" s="28">
        <f t="shared" ca="1" si="7"/>
        <v>7.916666666666667</v>
      </c>
      <c r="Y467" s="85">
        <v>43661</v>
      </c>
      <c r="Z467" s="85"/>
      <c r="AA467" s="16" t="s">
        <v>8811</v>
      </c>
      <c r="AB467" s="16" t="s">
        <v>8803</v>
      </c>
      <c r="AC467" s="16" t="s">
        <v>9374</v>
      </c>
      <c r="AD467" s="30">
        <v>6.9599999999999995E-2</v>
      </c>
      <c r="AE467" s="17" t="s">
        <v>9708</v>
      </c>
      <c r="AF467" s="16"/>
      <c r="AG467" s="17"/>
      <c r="AH467" s="125"/>
      <c r="AI467" s="16"/>
      <c r="AJ467" s="16"/>
      <c r="AK467" s="16"/>
      <c r="AL467" s="16"/>
      <c r="AM467" s="16"/>
      <c r="AN467" s="16"/>
    </row>
    <row r="468" spans="1:40" ht="15" hidden="1" customHeight="1">
      <c r="A468" s="59">
        <v>467</v>
      </c>
      <c r="B468" s="59"/>
      <c r="C468" s="59">
        <v>1070957031</v>
      </c>
      <c r="D468" s="66" t="s">
        <v>9709</v>
      </c>
      <c r="E468" s="16">
        <v>2028</v>
      </c>
      <c r="F468" s="16">
        <v>18</v>
      </c>
      <c r="G468" s="16" t="s">
        <v>358</v>
      </c>
      <c r="H468" s="16" t="s">
        <v>284</v>
      </c>
      <c r="I468" s="16"/>
      <c r="J468" s="16">
        <v>1000</v>
      </c>
      <c r="K468" s="16" t="s">
        <v>74</v>
      </c>
      <c r="L468" s="22" t="s">
        <v>2910</v>
      </c>
      <c r="M468" s="22" t="s">
        <v>2910</v>
      </c>
      <c r="N468" s="16" t="s">
        <v>76</v>
      </c>
      <c r="O468" s="16" t="s">
        <v>8671</v>
      </c>
      <c r="P468" s="16"/>
      <c r="Q468" s="150">
        <v>5074638</v>
      </c>
      <c r="R468" s="150">
        <v>0</v>
      </c>
      <c r="S468" s="150">
        <v>5074638</v>
      </c>
      <c r="T468" s="19"/>
      <c r="U468" s="19">
        <v>43082</v>
      </c>
      <c r="V468" s="19"/>
      <c r="W468" s="16" t="s">
        <v>71</v>
      </c>
      <c r="X468" s="28">
        <f t="shared" ca="1" si="7"/>
        <v>7.25</v>
      </c>
      <c r="Y468" s="85">
        <v>43663</v>
      </c>
      <c r="Z468" s="85"/>
      <c r="AA468" s="16" t="s">
        <v>8922</v>
      </c>
      <c r="AB468" s="16" t="s">
        <v>8826</v>
      </c>
      <c r="AC468" s="16" t="s">
        <v>9033</v>
      </c>
      <c r="AD468" s="30">
        <v>6.9599999999999995E-2</v>
      </c>
      <c r="AE468" s="17" t="s">
        <v>9710</v>
      </c>
      <c r="AF468" s="16"/>
      <c r="AG468" s="17"/>
      <c r="AH468" s="125"/>
      <c r="AI468" s="16"/>
      <c r="AJ468" s="16"/>
      <c r="AK468" s="16"/>
      <c r="AL468" s="16"/>
      <c r="AM468" s="16"/>
      <c r="AN468" s="16"/>
    </row>
    <row r="469" spans="1:40" ht="15" hidden="1" customHeight="1">
      <c r="A469" s="59">
        <v>468</v>
      </c>
      <c r="B469" s="59"/>
      <c r="C469" s="59">
        <v>1047337196</v>
      </c>
      <c r="D469" s="66" t="s">
        <v>9228</v>
      </c>
      <c r="E469" s="16">
        <v>3137</v>
      </c>
      <c r="F469" s="16">
        <v>11</v>
      </c>
      <c r="G469" s="16" t="s">
        <v>603</v>
      </c>
      <c r="H469" s="16" t="s">
        <v>456</v>
      </c>
      <c r="I469" s="16"/>
      <c r="J469" s="16">
        <v>2000</v>
      </c>
      <c r="K469" s="16" t="s">
        <v>181</v>
      </c>
      <c r="L469" s="22" t="s">
        <v>8951</v>
      </c>
      <c r="M469" s="22" t="s">
        <v>8951</v>
      </c>
      <c r="N469" s="16" t="s">
        <v>421</v>
      </c>
      <c r="O469" s="16" t="s">
        <v>581</v>
      </c>
      <c r="P469" s="16"/>
      <c r="Q469" s="150">
        <v>1747269</v>
      </c>
      <c r="R469" s="150">
        <v>0</v>
      </c>
      <c r="S469" s="150">
        <v>1747269</v>
      </c>
      <c r="T469" s="19"/>
      <c r="U469" s="19">
        <v>43222</v>
      </c>
      <c r="V469" s="19"/>
      <c r="W469" s="16" t="s">
        <v>9187</v>
      </c>
      <c r="X469" s="28">
        <f t="shared" ca="1" si="7"/>
        <v>6.916666666666667</v>
      </c>
      <c r="Y469" s="85">
        <v>43664</v>
      </c>
      <c r="Z469" s="85"/>
      <c r="AA469" s="16" t="s">
        <v>8815</v>
      </c>
      <c r="AB469" s="16" t="s">
        <v>8773</v>
      </c>
      <c r="AC469" s="16" t="s">
        <v>9374</v>
      </c>
      <c r="AD469" s="30">
        <v>5.2199999999999998E-3</v>
      </c>
      <c r="AE469" s="17" t="s">
        <v>9229</v>
      </c>
      <c r="AF469" s="16"/>
      <c r="AG469" s="17"/>
      <c r="AH469" s="125"/>
      <c r="AI469" s="16"/>
      <c r="AJ469" s="16"/>
      <c r="AK469" s="16"/>
      <c r="AL469" s="16"/>
      <c r="AM469" s="16"/>
      <c r="AN469" s="16"/>
    </row>
    <row r="470" spans="1:40" ht="15" hidden="1" customHeight="1">
      <c r="A470" s="59">
        <v>469</v>
      </c>
      <c r="B470" s="59"/>
      <c r="C470" s="59">
        <v>51937767</v>
      </c>
      <c r="D470" s="66" t="s">
        <v>9711</v>
      </c>
      <c r="E470" s="16">
        <v>1045</v>
      </c>
      <c r="F470" s="16">
        <v>14</v>
      </c>
      <c r="G470" s="16" t="s">
        <v>157</v>
      </c>
      <c r="H470" s="16" t="s">
        <v>158</v>
      </c>
      <c r="I470" s="16"/>
      <c r="J470" s="16">
        <v>1100</v>
      </c>
      <c r="K470" s="16" t="s">
        <v>159</v>
      </c>
      <c r="L470" s="22" t="s">
        <v>160</v>
      </c>
      <c r="M470" s="22" t="s">
        <v>160</v>
      </c>
      <c r="N470" s="16" t="s">
        <v>76</v>
      </c>
      <c r="O470" s="16" t="s">
        <v>8671</v>
      </c>
      <c r="P470" s="16"/>
      <c r="Q470" s="150">
        <v>8169203</v>
      </c>
      <c r="R470" s="150">
        <v>0</v>
      </c>
      <c r="S470" s="150">
        <v>8169203</v>
      </c>
      <c r="T470" s="19"/>
      <c r="U470" s="19">
        <v>43396</v>
      </c>
      <c r="V470" s="19"/>
      <c r="W470" s="16" t="s">
        <v>71</v>
      </c>
      <c r="X470" s="28">
        <f t="shared" ca="1" si="7"/>
        <v>6.416666666666667</v>
      </c>
      <c r="Y470" s="85">
        <v>43667</v>
      </c>
      <c r="Z470" s="85"/>
      <c r="AA470" s="16" t="s">
        <v>8855</v>
      </c>
      <c r="AB470" s="16" t="s">
        <v>8826</v>
      </c>
      <c r="AC470" s="16" t="s">
        <v>8844</v>
      </c>
      <c r="AD470" s="30">
        <v>6.9599999999999995E-2</v>
      </c>
      <c r="AE470" s="16"/>
      <c r="AF470" s="17" t="s">
        <v>9712</v>
      </c>
      <c r="AG470" s="17"/>
      <c r="AH470" s="125"/>
      <c r="AI470" s="16"/>
      <c r="AJ470" s="16"/>
      <c r="AK470" s="16"/>
      <c r="AL470" s="16"/>
      <c r="AM470" s="16"/>
      <c r="AN470" s="16"/>
    </row>
    <row r="471" spans="1:40" ht="15" hidden="1" customHeight="1">
      <c r="A471" s="59">
        <v>470</v>
      </c>
      <c r="B471" s="59"/>
      <c r="C471" s="59">
        <v>1023014368</v>
      </c>
      <c r="D471" s="17" t="s">
        <v>9713</v>
      </c>
      <c r="E471" s="16">
        <v>4070</v>
      </c>
      <c r="F471" s="16" t="s">
        <v>3596</v>
      </c>
      <c r="G471" s="16" t="s">
        <v>3597</v>
      </c>
      <c r="H471" s="16" t="s">
        <v>3598</v>
      </c>
      <c r="I471" s="16" t="s">
        <v>131</v>
      </c>
      <c r="J471" s="16">
        <v>1000</v>
      </c>
      <c r="K471" s="16" t="s">
        <v>74</v>
      </c>
      <c r="L471" s="22" t="s">
        <v>2910</v>
      </c>
      <c r="M471" s="22" t="s">
        <v>2910</v>
      </c>
      <c r="N471" s="16" t="s">
        <v>76</v>
      </c>
      <c r="O471" s="16" t="s">
        <v>8671</v>
      </c>
      <c r="P471" s="16"/>
      <c r="Q471" s="150">
        <v>2005125</v>
      </c>
      <c r="R471" s="150">
        <v>0</v>
      </c>
      <c r="S471" s="150">
        <v>2005125</v>
      </c>
      <c r="T471" s="19"/>
      <c r="U471" s="19">
        <v>43080</v>
      </c>
      <c r="V471" s="19"/>
      <c r="W471" s="16" t="s">
        <v>71</v>
      </c>
      <c r="X471" s="28">
        <f t="shared" ca="1" si="7"/>
        <v>7.25</v>
      </c>
      <c r="Y471" s="19">
        <v>43668</v>
      </c>
      <c r="Z471" s="19"/>
      <c r="AA471" s="16" t="s">
        <v>8855</v>
      </c>
      <c r="AB471" s="16" t="s">
        <v>8826</v>
      </c>
      <c r="AC471" s="16" t="s">
        <v>9374</v>
      </c>
      <c r="AD471" s="30">
        <v>6.9599999999999995E-2</v>
      </c>
      <c r="AE471" s="17" t="s">
        <v>9714</v>
      </c>
      <c r="AF471" s="16"/>
      <c r="AG471" s="44"/>
      <c r="AH471" s="152"/>
      <c r="AI471" s="16"/>
      <c r="AJ471" s="16"/>
      <c r="AK471" s="16"/>
      <c r="AL471" s="16"/>
      <c r="AM471" s="16"/>
      <c r="AN471" s="16"/>
    </row>
    <row r="472" spans="1:40" ht="15" hidden="1" customHeight="1">
      <c r="A472" s="59">
        <v>471</v>
      </c>
      <c r="B472" s="59"/>
      <c r="C472" s="59">
        <v>1032479110</v>
      </c>
      <c r="D472" s="17" t="s">
        <v>9715</v>
      </c>
      <c r="E472" s="16">
        <v>3137</v>
      </c>
      <c r="F472" s="16">
        <v>10</v>
      </c>
      <c r="G472" s="16" t="s">
        <v>822</v>
      </c>
      <c r="H472" s="16" t="s">
        <v>456</v>
      </c>
      <c r="I472" s="16" t="s">
        <v>117</v>
      </c>
      <c r="J472" s="16">
        <v>1300</v>
      </c>
      <c r="K472" s="16" t="s">
        <v>311</v>
      </c>
      <c r="L472" s="22" t="s">
        <v>9055</v>
      </c>
      <c r="M472" s="22" t="s">
        <v>9055</v>
      </c>
      <c r="N472" s="16" t="s">
        <v>76</v>
      </c>
      <c r="O472" s="16" t="s">
        <v>8671</v>
      </c>
      <c r="P472" s="16"/>
      <c r="Q472" s="150">
        <v>1657395</v>
      </c>
      <c r="R472" s="150">
        <v>0</v>
      </c>
      <c r="S472" s="150">
        <v>1657395</v>
      </c>
      <c r="T472" s="19"/>
      <c r="U472" s="19">
        <v>43311</v>
      </c>
      <c r="V472" s="19"/>
      <c r="W472" s="16" t="s">
        <v>9187</v>
      </c>
      <c r="X472" s="28">
        <f t="shared" ca="1" si="7"/>
        <v>6.666666666666667</v>
      </c>
      <c r="Y472" s="85">
        <v>43677</v>
      </c>
      <c r="Z472" s="85"/>
      <c r="AA472" s="16" t="s">
        <v>8815</v>
      </c>
      <c r="AB472" s="16" t="s">
        <v>8773</v>
      </c>
      <c r="AC472" s="16" t="s">
        <v>9374</v>
      </c>
      <c r="AD472" s="30">
        <v>5.2199999999999998E-3</v>
      </c>
      <c r="AE472" s="44" t="s">
        <v>9716</v>
      </c>
      <c r="AF472" s="16"/>
      <c r="AG472" s="44"/>
      <c r="AH472" s="152"/>
      <c r="AI472" s="16"/>
      <c r="AJ472" s="16"/>
      <c r="AK472" s="16"/>
      <c r="AL472" s="16"/>
      <c r="AM472" s="16"/>
      <c r="AN472" s="16"/>
    </row>
    <row r="473" spans="1:40" ht="15" hidden="1" customHeight="1">
      <c r="A473" s="59">
        <v>472</v>
      </c>
      <c r="B473" s="59"/>
      <c r="C473" s="59">
        <v>88312911</v>
      </c>
      <c r="D473" s="17" t="s">
        <v>9717</v>
      </c>
      <c r="E473" s="16">
        <v>3124</v>
      </c>
      <c r="F473" s="16">
        <v>16</v>
      </c>
      <c r="G473" s="16" t="s">
        <v>444</v>
      </c>
      <c r="H473" s="16" t="s">
        <v>116</v>
      </c>
      <c r="I473" s="16" t="s">
        <v>117</v>
      </c>
      <c r="J473" s="16">
        <v>4500</v>
      </c>
      <c r="K473" s="16" t="s">
        <v>143</v>
      </c>
      <c r="L473" s="22" t="s">
        <v>9718</v>
      </c>
      <c r="M473" s="22" t="s">
        <v>9718</v>
      </c>
      <c r="N473" s="16" t="s">
        <v>76</v>
      </c>
      <c r="O473" s="16" t="s">
        <v>8671</v>
      </c>
      <c r="P473" s="16"/>
      <c r="Q473" s="150">
        <v>2418440</v>
      </c>
      <c r="R473" s="150">
        <v>0</v>
      </c>
      <c r="S473" s="150">
        <v>2418440</v>
      </c>
      <c r="T473" s="19"/>
      <c r="U473" s="19">
        <v>42314</v>
      </c>
      <c r="V473" s="19"/>
      <c r="W473" s="16" t="s">
        <v>8767</v>
      </c>
      <c r="X473" s="28">
        <f t="shared" ca="1" si="7"/>
        <v>9.3333333333333339</v>
      </c>
      <c r="Y473" s="85">
        <v>43677</v>
      </c>
      <c r="Z473" s="85"/>
      <c r="AA473" s="16" t="s">
        <v>8811</v>
      </c>
      <c r="AB473" s="16" t="s">
        <v>8826</v>
      </c>
      <c r="AC473" s="16" t="s">
        <v>9374</v>
      </c>
      <c r="AD473" s="30">
        <v>6.9599999999999995E-2</v>
      </c>
      <c r="AE473" s="16"/>
      <c r="AF473" s="44" t="s">
        <v>9719</v>
      </c>
      <c r="AG473" s="44"/>
      <c r="AH473" s="152"/>
      <c r="AI473" s="16"/>
      <c r="AJ473" s="16"/>
      <c r="AK473" s="16"/>
      <c r="AL473" s="16"/>
      <c r="AM473" s="16"/>
      <c r="AN473" s="16"/>
    </row>
    <row r="474" spans="1:40" ht="15" hidden="1" customHeight="1">
      <c r="A474" s="59">
        <v>473</v>
      </c>
      <c r="B474" s="59"/>
      <c r="C474" s="59">
        <v>80245002</v>
      </c>
      <c r="D474" s="17" t="s">
        <v>9720</v>
      </c>
      <c r="E474" s="16">
        <v>4070</v>
      </c>
      <c r="F474" s="16" t="s">
        <v>3596</v>
      </c>
      <c r="G474" s="16" t="s">
        <v>3597</v>
      </c>
      <c r="H474" s="16" t="s">
        <v>3598</v>
      </c>
      <c r="I474" s="16" t="s">
        <v>131</v>
      </c>
      <c r="J474" s="16">
        <v>1000</v>
      </c>
      <c r="K474" s="16" t="s">
        <v>74</v>
      </c>
      <c r="L474" s="22" t="s">
        <v>2910</v>
      </c>
      <c r="M474" s="22" t="s">
        <v>2910</v>
      </c>
      <c r="N474" s="16" t="s">
        <v>76</v>
      </c>
      <c r="O474" s="16" t="s">
        <v>8671</v>
      </c>
      <c r="P474" s="16"/>
      <c r="Q474" s="150">
        <v>2005125</v>
      </c>
      <c r="R474" s="150">
        <v>0</v>
      </c>
      <c r="S474" s="150">
        <v>2005125</v>
      </c>
      <c r="T474" s="19"/>
      <c r="U474" s="19">
        <v>42832</v>
      </c>
      <c r="V474" s="19"/>
      <c r="W474" s="16" t="s">
        <v>71</v>
      </c>
      <c r="X474" s="28">
        <f t="shared" ca="1" si="7"/>
        <v>7.916666666666667</v>
      </c>
      <c r="Y474" s="85">
        <v>43677</v>
      </c>
      <c r="Z474" s="85"/>
      <c r="AA474" s="16" t="s">
        <v>8815</v>
      </c>
      <c r="AB474" s="16" t="s">
        <v>8773</v>
      </c>
      <c r="AC474" s="16" t="s">
        <v>9374</v>
      </c>
      <c r="AD474" s="30">
        <v>6.9599999999999995E-2</v>
      </c>
      <c r="AE474" s="16"/>
      <c r="AF474" s="44" t="s">
        <v>9721</v>
      </c>
      <c r="AG474" s="31"/>
      <c r="AH474" s="161"/>
      <c r="AI474" s="16"/>
      <c r="AJ474" s="16"/>
      <c r="AK474" s="16"/>
      <c r="AL474" s="16"/>
      <c r="AM474" s="16"/>
      <c r="AN474" s="16"/>
    </row>
    <row r="475" spans="1:40" ht="15" hidden="1" customHeight="1">
      <c r="A475" s="59">
        <v>474</v>
      </c>
      <c r="B475" s="59"/>
      <c r="C475" s="59">
        <v>1061783674</v>
      </c>
      <c r="D475" s="17" t="s">
        <v>9722</v>
      </c>
      <c r="E475" s="16">
        <v>4070</v>
      </c>
      <c r="F475" s="16" t="s">
        <v>3596</v>
      </c>
      <c r="G475" s="16" t="s">
        <v>3597</v>
      </c>
      <c r="H475" s="16" t="s">
        <v>3598</v>
      </c>
      <c r="I475" s="16" t="s">
        <v>131</v>
      </c>
      <c r="J475" s="16">
        <v>1000</v>
      </c>
      <c r="K475" s="16" t="s">
        <v>74</v>
      </c>
      <c r="L475" s="22" t="s">
        <v>2910</v>
      </c>
      <c r="M475" s="22" t="s">
        <v>2910</v>
      </c>
      <c r="N475" s="16" t="s">
        <v>463</v>
      </c>
      <c r="O475" s="16" t="s">
        <v>9301</v>
      </c>
      <c r="P475" s="16"/>
      <c r="Q475" s="150">
        <v>2005125</v>
      </c>
      <c r="R475" s="150">
        <v>0</v>
      </c>
      <c r="S475" s="150">
        <v>2005125</v>
      </c>
      <c r="T475" s="19"/>
      <c r="U475" s="19">
        <v>42996</v>
      </c>
      <c r="V475" s="19"/>
      <c r="W475" s="16" t="s">
        <v>71</v>
      </c>
      <c r="X475" s="28">
        <f t="shared" ca="1" si="7"/>
        <v>7.5</v>
      </c>
      <c r="Y475" s="19">
        <v>43688</v>
      </c>
      <c r="Z475" s="19"/>
      <c r="AA475" s="16" t="s">
        <v>8791</v>
      </c>
      <c r="AB475" s="16" t="s">
        <v>8773</v>
      </c>
      <c r="AC475" s="16" t="s">
        <v>9374</v>
      </c>
      <c r="AD475" s="30">
        <v>5.2199999999999998E-3</v>
      </c>
      <c r="AE475" s="16" t="s">
        <v>9723</v>
      </c>
      <c r="AF475" s="16"/>
      <c r="AG475" s="31"/>
      <c r="AH475" s="161"/>
      <c r="AI475" s="16"/>
      <c r="AJ475" s="16"/>
      <c r="AK475" s="16"/>
      <c r="AL475" s="16"/>
      <c r="AM475" s="16"/>
      <c r="AN475" s="16"/>
    </row>
    <row r="476" spans="1:40" ht="15" hidden="1" customHeight="1">
      <c r="A476" s="59">
        <v>475</v>
      </c>
      <c r="B476" s="59"/>
      <c r="C476" s="59">
        <v>80090223</v>
      </c>
      <c r="D476" s="17" t="s">
        <v>9724</v>
      </c>
      <c r="E476" s="16">
        <v>1020</v>
      </c>
      <c r="F476" s="16">
        <v>11</v>
      </c>
      <c r="G476" s="16" t="s">
        <v>101</v>
      </c>
      <c r="H476" s="16" t="s">
        <v>91</v>
      </c>
      <c r="I476" s="16" t="s">
        <v>91</v>
      </c>
      <c r="J476" s="16">
        <v>1000</v>
      </c>
      <c r="K476" s="16" t="s">
        <v>74</v>
      </c>
      <c r="L476" s="22" t="s">
        <v>8785</v>
      </c>
      <c r="M476" s="22" t="s">
        <v>8785</v>
      </c>
      <c r="N476" s="16" t="s">
        <v>76</v>
      </c>
      <c r="O476" s="16" t="s">
        <v>8671</v>
      </c>
      <c r="P476" s="16"/>
      <c r="Q476" s="150">
        <v>6720726</v>
      </c>
      <c r="R476" s="150">
        <v>0</v>
      </c>
      <c r="S476" s="150">
        <v>6720726</v>
      </c>
      <c r="T476" s="19"/>
      <c r="U476" s="19">
        <v>40877</v>
      </c>
      <c r="V476" s="19"/>
      <c r="W476" s="16" t="s">
        <v>71</v>
      </c>
      <c r="X476" s="28">
        <f t="shared" ca="1" si="7"/>
        <v>13.333333333333334</v>
      </c>
      <c r="Y476" s="19">
        <v>43708</v>
      </c>
      <c r="Z476" s="19"/>
      <c r="AA476" s="16" t="s">
        <v>8791</v>
      </c>
      <c r="AB476" s="16" t="s">
        <v>8773</v>
      </c>
      <c r="AC476" s="16" t="s">
        <v>9374</v>
      </c>
      <c r="AD476" s="30">
        <v>6.9599999999999995E-2</v>
      </c>
      <c r="AE476" s="16"/>
      <c r="AF476" s="31" t="s">
        <v>9725</v>
      </c>
      <c r="AG476" s="44"/>
      <c r="AH476" s="152"/>
      <c r="AI476" s="16"/>
      <c r="AJ476" s="16"/>
      <c r="AK476" s="16"/>
      <c r="AL476" s="16"/>
      <c r="AM476" s="16"/>
      <c r="AN476" s="16"/>
    </row>
    <row r="477" spans="1:40" ht="15" hidden="1" customHeight="1">
      <c r="A477" s="59">
        <v>476</v>
      </c>
      <c r="B477" s="59"/>
      <c r="C477" s="59">
        <v>11515248</v>
      </c>
      <c r="D477" s="17" t="s">
        <v>9726</v>
      </c>
      <c r="E477" s="16">
        <v>4103</v>
      </c>
      <c r="F477" s="16">
        <v>16</v>
      </c>
      <c r="G477" s="16" t="s">
        <v>2683</v>
      </c>
      <c r="H477" s="16" t="s">
        <v>2606</v>
      </c>
      <c r="I477" s="16" t="s">
        <v>131</v>
      </c>
      <c r="J477" s="16">
        <v>3000</v>
      </c>
      <c r="K477" s="16" t="s">
        <v>170</v>
      </c>
      <c r="L477" s="22" t="s">
        <v>9127</v>
      </c>
      <c r="M477" s="22" t="s">
        <v>9127</v>
      </c>
      <c r="N477" s="16" t="s">
        <v>76</v>
      </c>
      <c r="O477" s="16" t="s">
        <v>8671</v>
      </c>
      <c r="P477" s="16"/>
      <c r="Q477" s="150">
        <v>1583829</v>
      </c>
      <c r="R477" s="150">
        <v>502113</v>
      </c>
      <c r="S477" s="150">
        <v>2085942</v>
      </c>
      <c r="T477" s="19">
        <v>31441</v>
      </c>
      <c r="U477" s="19">
        <v>40909</v>
      </c>
      <c r="V477" s="19"/>
      <c r="W477" s="16" t="s">
        <v>249</v>
      </c>
      <c r="X477" s="28">
        <f t="shared" ca="1" si="7"/>
        <v>13.25</v>
      </c>
      <c r="Y477" s="19">
        <v>43708</v>
      </c>
      <c r="Z477" s="19"/>
      <c r="AA477" s="16" t="s">
        <v>8855</v>
      </c>
      <c r="AB477" s="16" t="s">
        <v>8773</v>
      </c>
      <c r="AC477" s="16" t="s">
        <v>9184</v>
      </c>
      <c r="AD477" s="30">
        <v>6.9599999999999995E-2</v>
      </c>
      <c r="AE477" s="44" t="s">
        <v>9727</v>
      </c>
      <c r="AF477" s="16"/>
      <c r="AG477" s="44"/>
      <c r="AH477" s="152"/>
      <c r="AI477" s="16"/>
      <c r="AJ477" s="16"/>
      <c r="AK477" s="16"/>
      <c r="AL477" s="16"/>
      <c r="AM477" s="16"/>
      <c r="AN477" s="16"/>
    </row>
    <row r="478" spans="1:40" ht="15" hidden="1" customHeight="1">
      <c r="A478" s="59">
        <v>477</v>
      </c>
      <c r="B478" s="59"/>
      <c r="C478" s="59">
        <v>36756951</v>
      </c>
      <c r="D478" s="17" t="s">
        <v>9728</v>
      </c>
      <c r="E478" s="16">
        <v>2044</v>
      </c>
      <c r="F478" s="16">
        <v>11</v>
      </c>
      <c r="G478" s="16" t="s">
        <v>139</v>
      </c>
      <c r="H478" s="16" t="s">
        <v>140</v>
      </c>
      <c r="I478" s="16" t="s">
        <v>142</v>
      </c>
      <c r="J478" s="16">
        <v>1100</v>
      </c>
      <c r="K478" s="16" t="s">
        <v>159</v>
      </c>
      <c r="L478" s="22" t="s">
        <v>9729</v>
      </c>
      <c r="M478" s="22" t="s">
        <v>9729</v>
      </c>
      <c r="N478" s="16" t="s">
        <v>76</v>
      </c>
      <c r="O478" s="16" t="s">
        <v>8671</v>
      </c>
      <c r="P478" s="16"/>
      <c r="Q478" s="150">
        <v>3055244</v>
      </c>
      <c r="R478" s="150">
        <v>0</v>
      </c>
      <c r="S478" s="150">
        <v>3055244</v>
      </c>
      <c r="T478" s="19"/>
      <c r="U478" s="19">
        <v>41520</v>
      </c>
      <c r="V478" s="19"/>
      <c r="W478" s="16" t="s">
        <v>8767</v>
      </c>
      <c r="X478" s="28">
        <f t="shared" ca="1" si="7"/>
        <v>11.583333333333334</v>
      </c>
      <c r="Y478" s="19">
        <v>43711</v>
      </c>
      <c r="Z478" s="19"/>
      <c r="AA478" s="16" t="s">
        <v>8855</v>
      </c>
      <c r="AB478" s="16" t="s">
        <v>8773</v>
      </c>
      <c r="AC478" s="16" t="s">
        <v>9087</v>
      </c>
      <c r="AD478" s="30">
        <v>6.9599999999999995E-2</v>
      </c>
      <c r="AE478" s="16"/>
      <c r="AF478" s="31" t="s">
        <v>9730</v>
      </c>
      <c r="AG478" s="31"/>
      <c r="AH478" s="161"/>
      <c r="AI478" s="16"/>
      <c r="AJ478" s="16"/>
      <c r="AK478" s="16"/>
      <c r="AL478" s="16"/>
      <c r="AM478" s="16"/>
      <c r="AN478" s="16"/>
    </row>
    <row r="479" spans="1:40" ht="15" hidden="1" customHeight="1">
      <c r="A479" s="59">
        <v>478</v>
      </c>
      <c r="B479" s="59"/>
      <c r="C479" s="59">
        <v>1112300536</v>
      </c>
      <c r="D479" s="17" t="s">
        <v>9731</v>
      </c>
      <c r="E479" s="16">
        <v>4070</v>
      </c>
      <c r="F479" s="16" t="s">
        <v>3596</v>
      </c>
      <c r="G479" s="16" t="s">
        <v>3597</v>
      </c>
      <c r="H479" s="16" t="s">
        <v>3598</v>
      </c>
      <c r="I479" s="16" t="s">
        <v>131</v>
      </c>
      <c r="J479" s="16">
        <v>1000</v>
      </c>
      <c r="K479" s="16" t="s">
        <v>74</v>
      </c>
      <c r="L479" s="22" t="s">
        <v>2910</v>
      </c>
      <c r="M479" s="22" t="s">
        <v>2910</v>
      </c>
      <c r="N479" s="16" t="s">
        <v>433</v>
      </c>
      <c r="O479" s="16" t="s">
        <v>9732</v>
      </c>
      <c r="P479" s="16"/>
      <c r="Q479" s="150">
        <v>2005125</v>
      </c>
      <c r="R479" s="150">
        <v>0</v>
      </c>
      <c r="S479" s="150">
        <v>2005125</v>
      </c>
      <c r="T479" s="19"/>
      <c r="U479" s="19">
        <v>43059</v>
      </c>
      <c r="V479" s="19"/>
      <c r="W479" s="16" t="s">
        <v>71</v>
      </c>
      <c r="X479" s="28">
        <f t="shared" ca="1" si="7"/>
        <v>7.333333333333333</v>
      </c>
      <c r="Y479" s="19">
        <v>43712</v>
      </c>
      <c r="Z479" s="19"/>
      <c r="AA479" s="16" t="s">
        <v>8791</v>
      </c>
      <c r="AB479" s="16" t="s">
        <v>8826</v>
      </c>
      <c r="AC479" s="16" t="s">
        <v>9374</v>
      </c>
      <c r="AD479" s="30">
        <v>5.2199999999999998E-3</v>
      </c>
      <c r="AE479" s="31" t="s">
        <v>9733</v>
      </c>
      <c r="AF479" s="16"/>
      <c r="AG479" s="31"/>
      <c r="AH479" s="161"/>
      <c r="AI479" s="16"/>
      <c r="AJ479" s="16"/>
      <c r="AK479" s="16"/>
      <c r="AL479" s="16"/>
      <c r="AM479" s="16"/>
      <c r="AN479" s="16"/>
    </row>
    <row r="480" spans="1:40" ht="15" hidden="1" customHeight="1">
      <c r="A480" s="59">
        <v>479</v>
      </c>
      <c r="B480" s="59"/>
      <c r="C480" s="59">
        <v>1147694190</v>
      </c>
      <c r="D480" s="17" t="s">
        <v>9734</v>
      </c>
      <c r="E480" s="16">
        <v>4070</v>
      </c>
      <c r="F480" s="16" t="s">
        <v>3596</v>
      </c>
      <c r="G480" s="16" t="s">
        <v>3597</v>
      </c>
      <c r="H480" s="16" t="s">
        <v>3598</v>
      </c>
      <c r="I480" s="16" t="s">
        <v>131</v>
      </c>
      <c r="J480" s="16">
        <v>1000</v>
      </c>
      <c r="K480" s="16" t="s">
        <v>74</v>
      </c>
      <c r="L480" s="22" t="s">
        <v>2910</v>
      </c>
      <c r="M480" s="22" t="s">
        <v>2910</v>
      </c>
      <c r="N480" s="16" t="s">
        <v>190</v>
      </c>
      <c r="O480" s="16" t="s">
        <v>8867</v>
      </c>
      <c r="P480" s="16"/>
      <c r="Q480" s="150">
        <v>2005125</v>
      </c>
      <c r="R480" s="150">
        <v>0</v>
      </c>
      <c r="S480" s="150">
        <v>2005125</v>
      </c>
      <c r="T480" s="19"/>
      <c r="U480" s="19">
        <v>43059</v>
      </c>
      <c r="V480" s="19"/>
      <c r="W480" s="16" t="s">
        <v>71</v>
      </c>
      <c r="X480" s="28">
        <f t="shared" ca="1" si="7"/>
        <v>7.333333333333333</v>
      </c>
      <c r="Y480" s="19">
        <v>43719</v>
      </c>
      <c r="Z480" s="19"/>
      <c r="AA480" s="16" t="s">
        <v>8802</v>
      </c>
      <c r="AB480" s="16" t="s">
        <v>8826</v>
      </c>
      <c r="AC480" s="16" t="s">
        <v>9374</v>
      </c>
      <c r="AD480" s="30">
        <v>6.9599999999999995E-2</v>
      </c>
      <c r="AE480" s="31" t="s">
        <v>3549</v>
      </c>
      <c r="AF480" s="16"/>
      <c r="AG480" s="44"/>
      <c r="AH480" s="152"/>
      <c r="AI480" s="16"/>
      <c r="AJ480" s="16"/>
      <c r="AK480" s="16"/>
      <c r="AL480" s="16"/>
      <c r="AM480" s="16"/>
      <c r="AN480" s="16"/>
    </row>
    <row r="481" spans="1:40" ht="15" hidden="1" customHeight="1">
      <c r="A481" s="59">
        <v>480</v>
      </c>
      <c r="B481" s="59"/>
      <c r="C481" s="59">
        <v>19332066</v>
      </c>
      <c r="D481" s="17" t="s">
        <v>9735</v>
      </c>
      <c r="E481" s="16">
        <v>4071</v>
      </c>
      <c r="F481" s="16">
        <v>20</v>
      </c>
      <c r="G481" s="16" t="s">
        <v>1598</v>
      </c>
      <c r="H481" s="16" t="s">
        <v>1567</v>
      </c>
      <c r="I481" s="16" t="s">
        <v>131</v>
      </c>
      <c r="J481" s="16">
        <v>3000</v>
      </c>
      <c r="K481" s="16" t="s">
        <v>170</v>
      </c>
      <c r="L481" s="22" t="s">
        <v>416</v>
      </c>
      <c r="M481" s="22" t="s">
        <v>416</v>
      </c>
      <c r="N481" s="16" t="s">
        <v>76</v>
      </c>
      <c r="O481" s="16" t="s">
        <v>8671</v>
      </c>
      <c r="P481" s="16"/>
      <c r="Q481" s="150">
        <v>1752969</v>
      </c>
      <c r="R481" s="150">
        <v>480655</v>
      </c>
      <c r="S481" s="150">
        <v>2233624</v>
      </c>
      <c r="T481" s="19">
        <v>37396</v>
      </c>
      <c r="U481" s="19">
        <v>40909</v>
      </c>
      <c r="V481" s="19"/>
      <c r="W481" s="16" t="s">
        <v>8767</v>
      </c>
      <c r="X481" s="28">
        <f t="shared" ca="1" si="7"/>
        <v>13.25</v>
      </c>
      <c r="Y481" s="19">
        <v>43738</v>
      </c>
      <c r="Z481" s="19"/>
      <c r="AA481" s="16" t="s">
        <v>9245</v>
      </c>
      <c r="AB481" s="16" t="s">
        <v>8773</v>
      </c>
      <c r="AC481" s="16" t="s">
        <v>9374</v>
      </c>
      <c r="AD481" s="30">
        <v>6.9599999999999995E-2</v>
      </c>
      <c r="AE481" s="44" t="s">
        <v>9736</v>
      </c>
      <c r="AF481" s="16"/>
      <c r="AG481" s="44"/>
      <c r="AH481" s="152"/>
      <c r="AI481" s="16"/>
      <c r="AJ481" s="16"/>
      <c r="AK481" s="16"/>
      <c r="AL481" s="16"/>
      <c r="AM481" s="16"/>
      <c r="AN481" s="16"/>
    </row>
    <row r="482" spans="1:40" ht="15" hidden="1" customHeight="1">
      <c r="A482" s="59">
        <v>481</v>
      </c>
      <c r="B482" s="59"/>
      <c r="C482" s="59">
        <v>79766983</v>
      </c>
      <c r="D482" s="17" t="s">
        <v>9737</v>
      </c>
      <c r="E482" s="16">
        <v>4070</v>
      </c>
      <c r="F482" s="16" t="s">
        <v>3596</v>
      </c>
      <c r="G482" s="16" t="s">
        <v>3597</v>
      </c>
      <c r="H482" s="16" t="s">
        <v>3598</v>
      </c>
      <c r="I482" s="16" t="s">
        <v>131</v>
      </c>
      <c r="J482" s="16">
        <v>1000</v>
      </c>
      <c r="K482" s="16" t="s">
        <v>74</v>
      </c>
      <c r="L482" s="22" t="s">
        <v>2910</v>
      </c>
      <c r="M482" s="22" t="s">
        <v>2910</v>
      </c>
      <c r="N482" s="16" t="s">
        <v>76</v>
      </c>
      <c r="O482" s="16" t="s">
        <v>8671</v>
      </c>
      <c r="P482" s="16"/>
      <c r="Q482" s="150">
        <v>2005125</v>
      </c>
      <c r="R482" s="150">
        <v>0</v>
      </c>
      <c r="S482" s="150">
        <v>2005125</v>
      </c>
      <c r="T482" s="19"/>
      <c r="U482" s="19">
        <v>42843</v>
      </c>
      <c r="V482" s="19"/>
      <c r="W482" s="16" t="s">
        <v>71</v>
      </c>
      <c r="X482" s="28">
        <f t="shared" ca="1" si="7"/>
        <v>7.916666666666667</v>
      </c>
      <c r="Y482" s="19">
        <v>43738</v>
      </c>
      <c r="Z482" s="19"/>
      <c r="AA482" s="16" t="s">
        <v>8855</v>
      </c>
      <c r="AB482" s="16" t="s">
        <v>8826</v>
      </c>
      <c r="AC482" s="16" t="s">
        <v>9210</v>
      </c>
      <c r="AD482" s="30">
        <v>6.9599999999999995E-2</v>
      </c>
      <c r="AE482" s="44" t="s">
        <v>9738</v>
      </c>
      <c r="AF482" s="16"/>
      <c r="AG482" s="44"/>
      <c r="AH482" s="152"/>
      <c r="AI482" s="16"/>
      <c r="AJ482" s="16"/>
      <c r="AK482" s="16"/>
      <c r="AL482" s="16"/>
      <c r="AM482" s="16"/>
      <c r="AN482" s="16"/>
    </row>
    <row r="483" spans="1:40" ht="15" hidden="1" customHeight="1">
      <c r="A483" s="59">
        <v>482</v>
      </c>
      <c r="B483" s="59"/>
      <c r="C483" s="59">
        <v>1062400579</v>
      </c>
      <c r="D483" s="17" t="s">
        <v>9739</v>
      </c>
      <c r="E483" s="16">
        <v>4070</v>
      </c>
      <c r="F483" s="16" t="s">
        <v>3596</v>
      </c>
      <c r="G483" s="16" t="s">
        <v>3597</v>
      </c>
      <c r="H483" s="16" t="s">
        <v>3598</v>
      </c>
      <c r="I483" s="16" t="s">
        <v>131</v>
      </c>
      <c r="J483" s="16">
        <v>1000</v>
      </c>
      <c r="K483" s="16" t="s">
        <v>74</v>
      </c>
      <c r="L483" s="22" t="s">
        <v>2910</v>
      </c>
      <c r="M483" s="22" t="s">
        <v>2910</v>
      </c>
      <c r="N483" s="16" t="s">
        <v>421</v>
      </c>
      <c r="O483" s="16" t="s">
        <v>9561</v>
      </c>
      <c r="P483" s="16"/>
      <c r="Q483" s="150">
        <v>2005125</v>
      </c>
      <c r="R483" s="150">
        <v>0</v>
      </c>
      <c r="S483" s="150">
        <v>2005125</v>
      </c>
      <c r="T483" s="19"/>
      <c r="U483" s="19">
        <v>43080</v>
      </c>
      <c r="V483" s="19"/>
      <c r="W483" s="16" t="s">
        <v>71</v>
      </c>
      <c r="X483" s="28">
        <f t="shared" ca="1" si="7"/>
        <v>7.25</v>
      </c>
      <c r="Y483" s="19">
        <v>43738</v>
      </c>
      <c r="Z483" s="19"/>
      <c r="AA483" s="16" t="s">
        <v>8791</v>
      </c>
      <c r="AB483" s="16" t="s">
        <v>8792</v>
      </c>
      <c r="AC483" s="16" t="s">
        <v>9374</v>
      </c>
      <c r="AD483" s="30">
        <v>6.9599999999999995E-2</v>
      </c>
      <c r="AE483" s="44" t="s">
        <v>6709</v>
      </c>
      <c r="AF483" s="44" t="s">
        <v>9740</v>
      </c>
      <c r="AG483" s="44"/>
      <c r="AH483" s="152"/>
      <c r="AI483" s="16"/>
      <c r="AJ483" s="16"/>
      <c r="AK483" s="16"/>
      <c r="AL483" s="16"/>
      <c r="AM483" s="16"/>
      <c r="AN483" s="16"/>
    </row>
    <row r="484" spans="1:40" ht="15" hidden="1" customHeight="1">
      <c r="A484" s="59">
        <v>483</v>
      </c>
      <c r="B484" s="59"/>
      <c r="C484" s="59">
        <v>80727441</v>
      </c>
      <c r="D484" s="17" t="s">
        <v>9741</v>
      </c>
      <c r="E484" s="16">
        <v>4070</v>
      </c>
      <c r="F484" s="16" t="s">
        <v>3596</v>
      </c>
      <c r="G484" s="16" t="s">
        <v>3597</v>
      </c>
      <c r="H484" s="16" t="s">
        <v>3598</v>
      </c>
      <c r="I484" s="16" t="s">
        <v>131</v>
      </c>
      <c r="J484" s="16">
        <v>1000</v>
      </c>
      <c r="K484" s="16" t="s">
        <v>74</v>
      </c>
      <c r="L484" s="22" t="s">
        <v>2910</v>
      </c>
      <c r="M484" s="22" t="s">
        <v>2910</v>
      </c>
      <c r="N484" s="16" t="s">
        <v>76</v>
      </c>
      <c r="O484" s="16" t="s">
        <v>8671</v>
      </c>
      <c r="P484" s="16"/>
      <c r="Q484" s="150">
        <v>2005125</v>
      </c>
      <c r="R484" s="150">
        <v>0</v>
      </c>
      <c r="S484" s="150">
        <v>2005125</v>
      </c>
      <c r="T484" s="19"/>
      <c r="U484" s="19">
        <v>42843</v>
      </c>
      <c r="V484" s="19"/>
      <c r="W484" s="16" t="s">
        <v>71</v>
      </c>
      <c r="X484" s="28">
        <f t="shared" ca="1" si="7"/>
        <v>7.916666666666667</v>
      </c>
      <c r="Y484" s="19">
        <v>43738</v>
      </c>
      <c r="Z484" s="19"/>
      <c r="AA484" s="16" t="s">
        <v>8802</v>
      </c>
      <c r="AB484" s="16" t="s">
        <v>8803</v>
      </c>
      <c r="AC484" s="16" t="s">
        <v>8995</v>
      </c>
      <c r="AD484" s="30">
        <v>6.9599999999999995E-2</v>
      </c>
      <c r="AE484" s="16"/>
      <c r="AF484" s="44" t="s">
        <v>9742</v>
      </c>
      <c r="AG484" s="44"/>
      <c r="AH484" s="152"/>
      <c r="AI484" s="16"/>
      <c r="AJ484" s="16"/>
      <c r="AK484" s="16"/>
      <c r="AL484" s="16"/>
      <c r="AM484" s="16"/>
      <c r="AN484" s="16"/>
    </row>
    <row r="485" spans="1:40" ht="15" hidden="1" customHeight="1">
      <c r="A485" s="59">
        <v>484</v>
      </c>
      <c r="B485" s="59"/>
      <c r="C485" s="59">
        <v>72190872</v>
      </c>
      <c r="D485" s="17" t="s">
        <v>9743</v>
      </c>
      <c r="E485" s="16">
        <v>4071</v>
      </c>
      <c r="F485" s="16">
        <v>16</v>
      </c>
      <c r="G485" s="16" t="s">
        <v>1629</v>
      </c>
      <c r="H485" s="16" t="s">
        <v>1567</v>
      </c>
      <c r="I485" s="16" t="s">
        <v>131</v>
      </c>
      <c r="J485" s="16">
        <v>3000</v>
      </c>
      <c r="K485" s="16" t="s">
        <v>170</v>
      </c>
      <c r="L485" s="22" t="s">
        <v>189</v>
      </c>
      <c r="M485" s="22" t="s">
        <v>189</v>
      </c>
      <c r="N485" s="16" t="s">
        <v>190</v>
      </c>
      <c r="O485" s="16" t="s">
        <v>9744</v>
      </c>
      <c r="P485" s="16"/>
      <c r="Q485" s="150">
        <v>1583829</v>
      </c>
      <c r="R485" s="150">
        <v>0</v>
      </c>
      <c r="S485" s="150">
        <v>1583829</v>
      </c>
      <c r="T485" s="19"/>
      <c r="U485" s="19">
        <v>43126</v>
      </c>
      <c r="V485" s="19"/>
      <c r="W485" s="16" t="s">
        <v>8767</v>
      </c>
      <c r="X485" s="28">
        <f t="shared" ca="1" si="7"/>
        <v>7.166666666666667</v>
      </c>
      <c r="Y485" s="19">
        <v>43738</v>
      </c>
      <c r="Z485" s="19"/>
      <c r="AA485" s="16" t="s">
        <v>8815</v>
      </c>
      <c r="AB485" s="16" t="s">
        <v>8803</v>
      </c>
      <c r="AC485" s="16" t="s">
        <v>9374</v>
      </c>
      <c r="AD485" s="30">
        <v>6.9599999999999995E-2</v>
      </c>
      <c r="AE485" s="16"/>
      <c r="AF485" s="44" t="s">
        <v>9745</v>
      </c>
      <c r="AG485" s="44"/>
      <c r="AH485" s="152"/>
      <c r="AI485" s="16"/>
      <c r="AJ485" s="16"/>
      <c r="AK485" s="16"/>
      <c r="AL485" s="16"/>
      <c r="AM485" s="16"/>
      <c r="AN485" s="16"/>
    </row>
    <row r="486" spans="1:40" ht="15" hidden="1" customHeight="1">
      <c r="A486" s="59">
        <v>485</v>
      </c>
      <c r="B486" s="59"/>
      <c r="C486" s="59">
        <v>1020779049</v>
      </c>
      <c r="D486" s="17" t="s">
        <v>9746</v>
      </c>
      <c r="E486" s="16">
        <v>3137</v>
      </c>
      <c r="F486" s="16">
        <v>10</v>
      </c>
      <c r="G486" s="16" t="s">
        <v>822</v>
      </c>
      <c r="H486" s="16" t="s">
        <v>456</v>
      </c>
      <c r="I486" s="16" t="s">
        <v>117</v>
      </c>
      <c r="J486" s="16">
        <v>1000</v>
      </c>
      <c r="K486" s="16" t="s">
        <v>74</v>
      </c>
      <c r="L486" s="22" t="s">
        <v>2910</v>
      </c>
      <c r="M486" s="22" t="s">
        <v>2910</v>
      </c>
      <c r="N486" s="16" t="s">
        <v>76</v>
      </c>
      <c r="O486" s="16" t="s">
        <v>8671</v>
      </c>
      <c r="P486" s="16"/>
      <c r="Q486" s="150">
        <v>1657395</v>
      </c>
      <c r="R486" s="150">
        <v>0</v>
      </c>
      <c r="S486" s="150">
        <v>1657395</v>
      </c>
      <c r="T486" s="19"/>
      <c r="U486" s="19">
        <v>43336</v>
      </c>
      <c r="V486" s="19"/>
      <c r="W486" s="16" t="s">
        <v>71</v>
      </c>
      <c r="X486" s="28">
        <f t="shared" ca="1" si="7"/>
        <v>6.583333333333333</v>
      </c>
      <c r="Y486" s="19">
        <v>43744</v>
      </c>
      <c r="Z486" s="19"/>
      <c r="AA486" s="16" t="s">
        <v>9265</v>
      </c>
      <c r="AB486" s="16" t="s">
        <v>8773</v>
      </c>
      <c r="AC486" s="16" t="s">
        <v>8844</v>
      </c>
      <c r="AD486" s="30">
        <v>6.9599999999999995E-2</v>
      </c>
      <c r="AE486" s="16"/>
      <c r="AF486" s="44" t="s">
        <v>9747</v>
      </c>
      <c r="AG486" s="31"/>
      <c r="AH486" s="161"/>
      <c r="AI486" s="16"/>
      <c r="AJ486" s="16"/>
      <c r="AK486" s="16"/>
      <c r="AL486" s="16"/>
      <c r="AM486" s="16"/>
      <c r="AN486" s="16"/>
    </row>
    <row r="487" spans="1:40" ht="15" hidden="1" customHeight="1">
      <c r="A487" s="59">
        <v>486</v>
      </c>
      <c r="B487" s="59"/>
      <c r="C487" s="59">
        <v>1075260795</v>
      </c>
      <c r="D487" s="17" t="s">
        <v>9748</v>
      </c>
      <c r="E487" s="16">
        <v>3137</v>
      </c>
      <c r="F487" s="16">
        <v>10</v>
      </c>
      <c r="G487" s="16" t="s">
        <v>822</v>
      </c>
      <c r="H487" s="16" t="s">
        <v>456</v>
      </c>
      <c r="I487" s="16" t="s">
        <v>117</v>
      </c>
      <c r="J487" s="16">
        <v>1000</v>
      </c>
      <c r="K487" s="16" t="s">
        <v>74</v>
      </c>
      <c r="L487" s="22" t="s">
        <v>2910</v>
      </c>
      <c r="M487" s="22" t="s">
        <v>2910</v>
      </c>
      <c r="N487" s="16" t="s">
        <v>76</v>
      </c>
      <c r="O487" s="16" t="s">
        <v>8671</v>
      </c>
      <c r="P487" s="16"/>
      <c r="Q487" s="150">
        <v>1657395</v>
      </c>
      <c r="R487" s="150">
        <v>0</v>
      </c>
      <c r="S487" s="150">
        <v>1657395</v>
      </c>
      <c r="T487" s="19"/>
      <c r="U487" s="19">
        <v>43116</v>
      </c>
      <c r="V487" s="19"/>
      <c r="W487" s="16" t="s">
        <v>71</v>
      </c>
      <c r="X487" s="28">
        <f t="shared" ca="1" si="7"/>
        <v>7.166666666666667</v>
      </c>
      <c r="Y487" s="19">
        <v>43753</v>
      </c>
      <c r="Z487" s="19"/>
      <c r="AA487" s="16" t="s">
        <v>8922</v>
      </c>
      <c r="AB487" s="16" t="s">
        <v>8826</v>
      </c>
      <c r="AC487" s="16" t="s">
        <v>9374</v>
      </c>
      <c r="AD487" s="30">
        <v>5.2199999999999998E-3</v>
      </c>
      <c r="AE487" s="16"/>
      <c r="AF487" s="31" t="s">
        <v>9749</v>
      </c>
      <c r="AG487" s="31"/>
      <c r="AH487" s="161"/>
      <c r="AI487" s="16"/>
      <c r="AJ487" s="16"/>
      <c r="AK487" s="16"/>
      <c r="AL487" s="16"/>
      <c r="AM487" s="16"/>
      <c r="AN487" s="16"/>
    </row>
    <row r="488" spans="1:40" ht="15" hidden="1" customHeight="1">
      <c r="A488" s="59">
        <v>487</v>
      </c>
      <c r="B488" s="59"/>
      <c r="C488" s="59">
        <v>91524178</v>
      </c>
      <c r="D488" s="17" t="s">
        <v>9750</v>
      </c>
      <c r="E488" s="16">
        <v>3137</v>
      </c>
      <c r="F488" s="16">
        <v>10</v>
      </c>
      <c r="G488" s="16" t="s">
        <v>822</v>
      </c>
      <c r="H488" s="16" t="s">
        <v>456</v>
      </c>
      <c r="I488" s="16" t="s">
        <v>117</v>
      </c>
      <c r="J488" s="16">
        <v>3000</v>
      </c>
      <c r="K488" s="16" t="s">
        <v>170</v>
      </c>
      <c r="L488" s="22" t="s">
        <v>377</v>
      </c>
      <c r="M488" s="22" t="s">
        <v>377</v>
      </c>
      <c r="N488" s="16" t="s">
        <v>76</v>
      </c>
      <c r="O488" s="16" t="s">
        <v>8671</v>
      </c>
      <c r="P488" s="16"/>
      <c r="Q488" s="150">
        <v>1657395</v>
      </c>
      <c r="R488" s="150">
        <v>576058</v>
      </c>
      <c r="S488" s="150">
        <v>2233453</v>
      </c>
      <c r="T488" s="19">
        <v>39380</v>
      </c>
      <c r="U488" s="19">
        <v>40909</v>
      </c>
      <c r="V488" s="19"/>
      <c r="W488" s="16" t="s">
        <v>249</v>
      </c>
      <c r="X488" s="28">
        <f t="shared" ca="1" si="7"/>
        <v>13.25</v>
      </c>
      <c r="Y488" s="19">
        <v>43762</v>
      </c>
      <c r="Z488" s="19"/>
      <c r="AA488" s="16" t="s">
        <v>8772</v>
      </c>
      <c r="AB488" s="16" t="s">
        <v>8826</v>
      </c>
      <c r="AC488" s="16" t="s">
        <v>9374</v>
      </c>
      <c r="AD488" s="30">
        <v>6.9599999999999995E-2</v>
      </c>
      <c r="AE488" s="16"/>
      <c r="AF488" s="31" t="s">
        <v>9751</v>
      </c>
      <c r="AG488" s="17" t="s">
        <v>8794</v>
      </c>
      <c r="AH488" s="125" t="s">
        <v>8795</v>
      </c>
      <c r="AI488" s="16"/>
      <c r="AJ488" s="16"/>
      <c r="AK488" s="16"/>
      <c r="AL488" s="16"/>
      <c r="AM488" s="16"/>
      <c r="AN488" s="16"/>
    </row>
    <row r="489" spans="1:40" ht="15" hidden="1" customHeight="1">
      <c r="A489" s="59">
        <v>488</v>
      </c>
      <c r="B489" s="59"/>
      <c r="C489" s="59">
        <v>10185084</v>
      </c>
      <c r="D489" s="17" t="s">
        <v>9752</v>
      </c>
      <c r="E489" s="16">
        <v>3124</v>
      </c>
      <c r="F489" s="16">
        <v>16</v>
      </c>
      <c r="G489" s="16" t="s">
        <v>444</v>
      </c>
      <c r="H489" s="16" t="s">
        <v>116</v>
      </c>
      <c r="I489" s="16" t="s">
        <v>117</v>
      </c>
      <c r="J489" s="16">
        <v>4500</v>
      </c>
      <c r="K489" s="16" t="s">
        <v>143</v>
      </c>
      <c r="L489" s="22" t="s">
        <v>9753</v>
      </c>
      <c r="M489" s="22" t="s">
        <v>9753</v>
      </c>
      <c r="N489" s="16" t="s">
        <v>76</v>
      </c>
      <c r="O489" s="16" t="s">
        <v>8671</v>
      </c>
      <c r="P489" s="16"/>
      <c r="Q489" s="150">
        <v>2418440</v>
      </c>
      <c r="R489" s="150"/>
      <c r="S489" s="150">
        <v>2418440</v>
      </c>
      <c r="T489" s="19"/>
      <c r="U489" s="19">
        <v>42165</v>
      </c>
      <c r="V489" s="19"/>
      <c r="W489" s="16" t="s">
        <v>8767</v>
      </c>
      <c r="X489" s="28">
        <f t="shared" ca="1" si="7"/>
        <v>9.75</v>
      </c>
      <c r="Y489" s="19">
        <v>43765</v>
      </c>
      <c r="Z489" s="19"/>
      <c r="AA489" s="16" t="s">
        <v>8811</v>
      </c>
      <c r="AB489" s="16" t="s">
        <v>8773</v>
      </c>
      <c r="AC489" s="16" t="s">
        <v>9374</v>
      </c>
      <c r="AD489" s="30">
        <v>5.2199999999999998E-3</v>
      </c>
      <c r="AE489" s="16"/>
      <c r="AF489" s="44" t="s">
        <v>9754</v>
      </c>
      <c r="AG489" s="31"/>
      <c r="AH489" s="161"/>
      <c r="AI489" s="16"/>
      <c r="AJ489" s="16"/>
      <c r="AK489" s="16"/>
      <c r="AL489" s="16"/>
      <c r="AM489" s="16"/>
      <c r="AN489" s="16"/>
    </row>
    <row r="490" spans="1:40" ht="15" hidden="1" customHeight="1">
      <c r="A490" s="59">
        <v>489</v>
      </c>
      <c r="B490" s="59"/>
      <c r="C490" s="59">
        <v>1090986697</v>
      </c>
      <c r="D490" s="17" t="s">
        <v>9755</v>
      </c>
      <c r="E490" s="16">
        <v>4070</v>
      </c>
      <c r="F490" s="16" t="s">
        <v>3596</v>
      </c>
      <c r="G490" s="16" t="s">
        <v>3597</v>
      </c>
      <c r="H490" s="16" t="s">
        <v>3598</v>
      </c>
      <c r="I490" s="16" t="s">
        <v>131</v>
      </c>
      <c r="J490" s="16">
        <v>1000</v>
      </c>
      <c r="K490" s="16" t="s">
        <v>74</v>
      </c>
      <c r="L490" s="22" t="s">
        <v>2910</v>
      </c>
      <c r="M490" s="22" t="s">
        <v>2910</v>
      </c>
      <c r="N490" s="16" t="s">
        <v>145</v>
      </c>
      <c r="O490" s="16" t="s">
        <v>9596</v>
      </c>
      <c r="P490" s="16"/>
      <c r="Q490" s="150">
        <v>2005125</v>
      </c>
      <c r="R490" s="150">
        <v>0</v>
      </c>
      <c r="S490" s="150">
        <v>2005125</v>
      </c>
      <c r="T490" s="19"/>
      <c r="U490" s="19">
        <v>43285</v>
      </c>
      <c r="V490" s="19"/>
      <c r="W490" s="16" t="s">
        <v>71</v>
      </c>
      <c r="X490" s="28">
        <f t="shared" ca="1" si="7"/>
        <v>6.75</v>
      </c>
      <c r="Y490" s="19">
        <v>43765</v>
      </c>
      <c r="Z490" s="19"/>
      <c r="AA490" s="16" t="s">
        <v>9265</v>
      </c>
      <c r="AB490" s="16" t="s">
        <v>8773</v>
      </c>
      <c r="AC490" s="16" t="s">
        <v>9374</v>
      </c>
      <c r="AD490" s="30">
        <v>6.9599999999999995E-2</v>
      </c>
      <c r="AE490" s="16"/>
      <c r="AF490" s="31" t="s">
        <v>9756</v>
      </c>
      <c r="AG490" s="31"/>
      <c r="AH490" s="161"/>
      <c r="AI490" s="16"/>
      <c r="AJ490" s="16"/>
      <c r="AK490" s="16"/>
      <c r="AL490" s="16"/>
      <c r="AM490" s="16"/>
      <c r="AN490" s="16"/>
    </row>
    <row r="491" spans="1:40" s="149" customFormat="1" ht="15" hidden="1" customHeight="1">
      <c r="A491" s="59">
        <v>490</v>
      </c>
      <c r="B491" s="141"/>
      <c r="C491" s="141">
        <v>79883334</v>
      </c>
      <c r="D491" s="140" t="s">
        <v>3548</v>
      </c>
      <c r="E491" s="142">
        <v>3124</v>
      </c>
      <c r="F491" s="142">
        <v>13</v>
      </c>
      <c r="G491" s="142" t="s">
        <v>237</v>
      </c>
      <c r="H491" s="142" t="s">
        <v>116</v>
      </c>
      <c r="I491" s="142" t="s">
        <v>117</v>
      </c>
      <c r="J491" s="142">
        <v>1100</v>
      </c>
      <c r="K491" s="142" t="s">
        <v>159</v>
      </c>
      <c r="L491" s="143" t="s">
        <v>9757</v>
      </c>
      <c r="M491" s="143" t="s">
        <v>9757</v>
      </c>
      <c r="N491" s="142" t="s">
        <v>76</v>
      </c>
      <c r="O491" s="142" t="s">
        <v>8671</v>
      </c>
      <c r="P491" s="142"/>
      <c r="Q491" s="151">
        <v>1975884</v>
      </c>
      <c r="R491" s="151"/>
      <c r="S491" s="151">
        <v>1975884</v>
      </c>
      <c r="T491" s="145"/>
      <c r="U491" s="145">
        <v>41473</v>
      </c>
      <c r="V491" s="145"/>
      <c r="W491" s="142" t="s">
        <v>8767</v>
      </c>
      <c r="X491" s="146">
        <f t="shared" ca="1" si="7"/>
        <v>11.666666666666666</v>
      </c>
      <c r="Y491" s="145">
        <v>43769</v>
      </c>
      <c r="Z491" s="145"/>
      <c r="AA491" s="142" t="s">
        <v>8802</v>
      </c>
      <c r="AB491" s="142" t="s">
        <v>8773</v>
      </c>
      <c r="AC491" s="142" t="s">
        <v>9374</v>
      </c>
      <c r="AD491" s="147">
        <v>5.2199999999999998E-3</v>
      </c>
      <c r="AE491" s="142"/>
      <c r="AF491" s="162" t="s">
        <v>9758</v>
      </c>
      <c r="AG491" s="140" t="s">
        <v>8794</v>
      </c>
      <c r="AH491" s="148" t="s">
        <v>9056</v>
      </c>
      <c r="AI491" s="142"/>
      <c r="AJ491" s="142"/>
      <c r="AK491" s="142"/>
      <c r="AL491" s="142"/>
      <c r="AM491" s="142"/>
      <c r="AN491" s="142"/>
    </row>
    <row r="492" spans="1:40" ht="15" hidden="1" customHeight="1">
      <c r="A492" s="59">
        <v>491</v>
      </c>
      <c r="B492" s="59"/>
      <c r="C492" s="59">
        <v>1016053563</v>
      </c>
      <c r="D492" s="17" t="s">
        <v>9422</v>
      </c>
      <c r="E492" s="16">
        <v>3137</v>
      </c>
      <c r="F492" s="16">
        <v>11</v>
      </c>
      <c r="G492" s="16" t="s">
        <v>603</v>
      </c>
      <c r="H492" s="16" t="s">
        <v>456</v>
      </c>
      <c r="I492" s="16" t="s">
        <v>117</v>
      </c>
      <c r="J492" s="16">
        <v>2000</v>
      </c>
      <c r="K492" s="16" t="s">
        <v>181</v>
      </c>
      <c r="L492" s="22" t="s">
        <v>369</v>
      </c>
      <c r="M492" s="22" t="s">
        <v>369</v>
      </c>
      <c r="N492" s="16" t="s">
        <v>76</v>
      </c>
      <c r="O492" s="16" t="s">
        <v>8671</v>
      </c>
      <c r="P492" s="16"/>
      <c r="Q492" s="150">
        <v>1747269</v>
      </c>
      <c r="R492" s="150"/>
      <c r="S492" s="150">
        <v>1747269</v>
      </c>
      <c r="T492" s="19"/>
      <c r="U492" s="19">
        <v>43222</v>
      </c>
      <c r="V492" s="19"/>
      <c r="W492" s="16" t="s">
        <v>9187</v>
      </c>
      <c r="X492" s="28">
        <f t="shared" ca="1" si="7"/>
        <v>6.916666666666667</v>
      </c>
      <c r="Y492" s="19">
        <v>43769</v>
      </c>
      <c r="Z492" s="19"/>
      <c r="AA492" s="16" t="s">
        <v>9265</v>
      </c>
      <c r="AB492" s="16" t="s">
        <v>8826</v>
      </c>
      <c r="AC492" s="16" t="s">
        <v>8960</v>
      </c>
      <c r="AD492" s="30">
        <v>6.9599999999999995E-2</v>
      </c>
      <c r="AE492" s="16"/>
      <c r="AF492" s="31" t="s">
        <v>9759</v>
      </c>
      <c r="AG492" s="17" t="s">
        <v>8794</v>
      </c>
      <c r="AH492" s="125" t="s">
        <v>8795</v>
      </c>
      <c r="AI492" s="16"/>
      <c r="AJ492" s="16"/>
      <c r="AK492" s="16"/>
      <c r="AL492" s="16"/>
      <c r="AM492" s="16"/>
      <c r="AN492" s="16"/>
    </row>
    <row r="493" spans="1:40" ht="15" hidden="1" customHeight="1">
      <c r="A493" s="59">
        <v>492</v>
      </c>
      <c r="B493" s="59"/>
      <c r="C493" s="59">
        <v>19408622</v>
      </c>
      <c r="D493" s="17" t="s">
        <v>9760</v>
      </c>
      <c r="E493" s="16">
        <v>2028</v>
      </c>
      <c r="F493" s="16">
        <v>14</v>
      </c>
      <c r="G493" s="16" t="s">
        <v>283</v>
      </c>
      <c r="H493" s="16" t="s">
        <v>284</v>
      </c>
      <c r="I493" s="16" t="s">
        <v>142</v>
      </c>
      <c r="J493" s="16">
        <v>1000</v>
      </c>
      <c r="K493" s="16" t="s">
        <v>74</v>
      </c>
      <c r="L493" s="22" t="s">
        <v>2910</v>
      </c>
      <c r="M493" s="22" t="s">
        <v>2910</v>
      </c>
      <c r="N493" s="16" t="s">
        <v>76</v>
      </c>
      <c r="O493" s="16" t="s">
        <v>8671</v>
      </c>
      <c r="P493" s="16"/>
      <c r="Q493" s="150">
        <v>3758304</v>
      </c>
      <c r="R493" s="150">
        <v>0</v>
      </c>
      <c r="S493" s="150">
        <v>3758304</v>
      </c>
      <c r="T493" s="19"/>
      <c r="U493" s="19">
        <v>43320</v>
      </c>
      <c r="V493" s="19"/>
      <c r="W493" s="16" t="s">
        <v>71</v>
      </c>
      <c r="X493" s="28">
        <f t="shared" ca="1" si="7"/>
        <v>6.583333333333333</v>
      </c>
      <c r="Y493" s="19">
        <v>43774</v>
      </c>
      <c r="Z493" s="19"/>
      <c r="AA493" s="16" t="s">
        <v>9265</v>
      </c>
      <c r="AB493" s="16" t="s">
        <v>8773</v>
      </c>
      <c r="AC493" s="16" t="s">
        <v>9069</v>
      </c>
      <c r="AD493" s="30">
        <v>6.9599999999999995E-2</v>
      </c>
      <c r="AE493" s="16"/>
      <c r="AF493" s="31" t="s">
        <v>9761</v>
      </c>
      <c r="AG493" s="31"/>
      <c r="AH493" s="161"/>
      <c r="AI493" s="16"/>
      <c r="AJ493" s="16"/>
      <c r="AK493" s="16"/>
      <c r="AL493" s="16"/>
      <c r="AM493" s="16"/>
      <c r="AN493" s="16"/>
    </row>
    <row r="494" spans="1:40" ht="15" hidden="1" customHeight="1">
      <c r="A494" s="59">
        <v>493</v>
      </c>
      <c r="B494" s="59"/>
      <c r="C494" s="59">
        <v>1060105109</v>
      </c>
      <c r="D494" s="17" t="s">
        <v>9762</v>
      </c>
      <c r="E494" s="16">
        <v>4070</v>
      </c>
      <c r="F494" s="16" t="s">
        <v>3596</v>
      </c>
      <c r="G494" s="16" t="s">
        <v>3597</v>
      </c>
      <c r="H494" s="16" t="s">
        <v>3598</v>
      </c>
      <c r="I494" s="16" t="s">
        <v>131</v>
      </c>
      <c r="J494" s="16">
        <v>1000</v>
      </c>
      <c r="K494" s="16" t="s">
        <v>74</v>
      </c>
      <c r="L494" s="22" t="s">
        <v>2910</v>
      </c>
      <c r="M494" s="22" t="s">
        <v>2910</v>
      </c>
      <c r="N494" s="16" t="s">
        <v>463</v>
      </c>
      <c r="O494" s="16" t="s">
        <v>9547</v>
      </c>
      <c r="P494" s="16"/>
      <c r="Q494" s="150">
        <v>2005125</v>
      </c>
      <c r="R494" s="150"/>
      <c r="S494" s="150">
        <v>2005125</v>
      </c>
      <c r="T494" s="19"/>
      <c r="U494" s="19">
        <v>43080</v>
      </c>
      <c r="V494" s="19"/>
      <c r="W494" s="16" t="s">
        <v>71</v>
      </c>
      <c r="X494" s="28">
        <f t="shared" ca="1" si="7"/>
        <v>7.25</v>
      </c>
      <c r="Y494" s="19">
        <v>43775</v>
      </c>
      <c r="Z494" s="19"/>
      <c r="AA494" s="19" t="s">
        <v>9763</v>
      </c>
      <c r="AB494" s="16" t="s">
        <v>8773</v>
      </c>
      <c r="AC494" s="16" t="s">
        <v>9374</v>
      </c>
      <c r="AD494" s="30">
        <v>5.2199999999999998E-3</v>
      </c>
      <c r="AE494" s="16"/>
      <c r="AF494" s="31" t="s">
        <v>9764</v>
      </c>
      <c r="AG494" s="44"/>
      <c r="AH494" s="152"/>
      <c r="AI494" s="16"/>
      <c r="AJ494" s="16"/>
      <c r="AK494" s="16"/>
      <c r="AL494" s="16"/>
      <c r="AM494" s="16"/>
      <c r="AN494" s="16"/>
    </row>
    <row r="495" spans="1:40" ht="15" hidden="1" customHeight="1">
      <c r="A495" s="59">
        <v>494</v>
      </c>
      <c r="B495" s="59"/>
      <c r="C495" s="59">
        <v>75145511</v>
      </c>
      <c r="D495" s="17" t="s">
        <v>9765</v>
      </c>
      <c r="E495" s="16">
        <v>3137</v>
      </c>
      <c r="F495" s="16">
        <v>13</v>
      </c>
      <c r="G495" s="16" t="s">
        <v>525</v>
      </c>
      <c r="H495" s="16" t="s">
        <v>456</v>
      </c>
      <c r="I495" s="16" t="s">
        <v>117</v>
      </c>
      <c r="J495" s="16">
        <v>2000</v>
      </c>
      <c r="K495" s="16" t="s">
        <v>181</v>
      </c>
      <c r="L495" s="22" t="s">
        <v>8951</v>
      </c>
      <c r="M495" s="22" t="s">
        <v>8951</v>
      </c>
      <c r="N495" s="16" t="s">
        <v>433</v>
      </c>
      <c r="O495" s="16" t="s">
        <v>9072</v>
      </c>
      <c r="P495" s="16"/>
      <c r="Q495" s="150">
        <v>1975884</v>
      </c>
      <c r="R495" s="150">
        <v>563063</v>
      </c>
      <c r="S495" s="150">
        <v>2538947</v>
      </c>
      <c r="T495" s="19">
        <v>35575</v>
      </c>
      <c r="U495" s="19">
        <v>42040</v>
      </c>
      <c r="V495" s="19"/>
      <c r="W495" s="16" t="s">
        <v>249</v>
      </c>
      <c r="X495" s="28">
        <f t="shared" ca="1" si="7"/>
        <v>10.083333333333334</v>
      </c>
      <c r="Y495" s="19">
        <v>43780</v>
      </c>
      <c r="Z495" s="19"/>
      <c r="AA495" s="19" t="s">
        <v>8922</v>
      </c>
      <c r="AB495" s="16" t="s">
        <v>8826</v>
      </c>
      <c r="AC495" s="16" t="s">
        <v>8875</v>
      </c>
      <c r="AD495" s="30">
        <v>6.9599999999999995E-2</v>
      </c>
      <c r="AE495" s="16"/>
      <c r="AF495" s="44" t="s">
        <v>9766</v>
      </c>
      <c r="AG495" s="44"/>
      <c r="AH495" s="152"/>
      <c r="AI495" s="16"/>
      <c r="AJ495" s="16"/>
      <c r="AK495" s="16"/>
      <c r="AL495" s="16"/>
      <c r="AM495" s="16"/>
      <c r="AN495" s="16"/>
    </row>
    <row r="496" spans="1:40" ht="15" hidden="1" customHeight="1">
      <c r="A496" s="59">
        <v>495</v>
      </c>
      <c r="B496" s="59"/>
      <c r="C496" s="59">
        <v>43261923</v>
      </c>
      <c r="D496" s="17" t="s">
        <v>9767</v>
      </c>
      <c r="E496" s="16">
        <v>3137</v>
      </c>
      <c r="F496" s="16">
        <v>11</v>
      </c>
      <c r="G496" s="16" t="s">
        <v>603</v>
      </c>
      <c r="H496" s="16" t="s">
        <v>456</v>
      </c>
      <c r="I496" s="16" t="s">
        <v>117</v>
      </c>
      <c r="J496" s="16">
        <v>3000</v>
      </c>
      <c r="K496" s="16" t="s">
        <v>170</v>
      </c>
      <c r="L496" s="22" t="s">
        <v>519</v>
      </c>
      <c r="M496" s="22" t="s">
        <v>519</v>
      </c>
      <c r="N496" s="16" t="s">
        <v>339</v>
      </c>
      <c r="O496" s="16" t="s">
        <v>8880</v>
      </c>
      <c r="P496" s="16"/>
      <c r="Q496" s="150">
        <v>1747269</v>
      </c>
      <c r="R496" s="150">
        <v>572263</v>
      </c>
      <c r="S496" s="150">
        <v>2319532</v>
      </c>
      <c r="T496" s="19"/>
      <c r="U496" s="19">
        <v>43643</v>
      </c>
      <c r="V496" s="19"/>
      <c r="W496" s="16" t="s">
        <v>249</v>
      </c>
      <c r="X496" s="28">
        <f t="shared" ca="1" si="7"/>
        <v>5.75</v>
      </c>
      <c r="Y496" s="19">
        <v>43787</v>
      </c>
      <c r="Z496" s="19"/>
      <c r="AA496" s="19" t="s">
        <v>9265</v>
      </c>
      <c r="AB496" s="16" t="s">
        <v>8773</v>
      </c>
      <c r="AC496" s="16" t="s">
        <v>9374</v>
      </c>
      <c r="AD496" s="30">
        <v>6.9599999999999995E-2</v>
      </c>
      <c r="AE496" s="16"/>
      <c r="AF496" s="44" t="s">
        <v>9768</v>
      </c>
      <c r="AG496" s="44"/>
      <c r="AH496" s="152"/>
      <c r="AI496" s="16"/>
      <c r="AJ496" s="16"/>
      <c r="AK496" s="16"/>
      <c r="AL496" s="16"/>
      <c r="AM496" s="16"/>
      <c r="AN496" s="16"/>
    </row>
    <row r="497" spans="1:40" ht="15" hidden="1" customHeight="1">
      <c r="A497" s="59">
        <v>496</v>
      </c>
      <c r="B497" s="59"/>
      <c r="C497" s="59">
        <v>16285361</v>
      </c>
      <c r="D497" s="17" t="s">
        <v>9769</v>
      </c>
      <c r="E497" s="16">
        <v>4071</v>
      </c>
      <c r="F497" s="16">
        <v>16</v>
      </c>
      <c r="G497" s="16" t="s">
        <v>1629</v>
      </c>
      <c r="H497" s="16" t="s">
        <v>1567</v>
      </c>
      <c r="I497" s="16" t="s">
        <v>131</v>
      </c>
      <c r="J497" s="16">
        <v>3000</v>
      </c>
      <c r="K497" s="16" t="s">
        <v>170</v>
      </c>
      <c r="L497" s="22" t="s">
        <v>9127</v>
      </c>
      <c r="M497" s="22" t="s">
        <v>9127</v>
      </c>
      <c r="N497" s="16" t="s">
        <v>76</v>
      </c>
      <c r="O497" s="16" t="s">
        <v>8671</v>
      </c>
      <c r="P497" s="16"/>
      <c r="Q497" s="150">
        <v>1583829</v>
      </c>
      <c r="R497" s="150">
        <v>424858</v>
      </c>
      <c r="S497" s="150">
        <v>2008687</v>
      </c>
      <c r="T497" s="19">
        <v>37154</v>
      </c>
      <c r="U497" s="19">
        <v>40909</v>
      </c>
      <c r="V497" s="19"/>
      <c r="W497" s="16" t="s">
        <v>8767</v>
      </c>
      <c r="X497" s="28">
        <f t="shared" ca="1" si="7"/>
        <v>13.25</v>
      </c>
      <c r="Y497" s="19">
        <v>43799</v>
      </c>
      <c r="Z497" s="19"/>
      <c r="AA497" s="19" t="s">
        <v>8855</v>
      </c>
      <c r="AB497" s="16" t="s">
        <v>8826</v>
      </c>
      <c r="AC497" s="16" t="s">
        <v>9087</v>
      </c>
      <c r="AD497" s="30">
        <v>6.9599999999999995E-2</v>
      </c>
      <c r="AE497" s="16"/>
      <c r="AF497" s="44" t="s">
        <v>9770</v>
      </c>
      <c r="AG497" s="44"/>
      <c r="AH497" s="152"/>
      <c r="AI497" s="16"/>
      <c r="AJ497" s="16"/>
      <c r="AK497" s="16"/>
      <c r="AL497" s="16"/>
      <c r="AM497" s="16"/>
      <c r="AN497" s="16"/>
    </row>
    <row r="498" spans="1:40" ht="15" hidden="1" customHeight="1">
      <c r="A498" s="59">
        <v>497</v>
      </c>
      <c r="B498" s="59"/>
      <c r="C498" s="59">
        <v>20441336</v>
      </c>
      <c r="D498" s="17" t="s">
        <v>9771</v>
      </c>
      <c r="E498" s="16">
        <v>2028</v>
      </c>
      <c r="F498" s="16">
        <v>22</v>
      </c>
      <c r="G498" s="16" t="s">
        <v>3373</v>
      </c>
      <c r="H498" s="16" t="s">
        <v>284</v>
      </c>
      <c r="I498" s="16" t="s">
        <v>142</v>
      </c>
      <c r="J498" s="16">
        <v>1000</v>
      </c>
      <c r="K498" s="16" t="s">
        <v>74</v>
      </c>
      <c r="L498" s="22" t="s">
        <v>8785</v>
      </c>
      <c r="M498" s="22" t="s">
        <v>8785</v>
      </c>
      <c r="N498" s="16" t="s">
        <v>76</v>
      </c>
      <c r="O498" s="16" t="s">
        <v>8671</v>
      </c>
      <c r="P498" s="16"/>
      <c r="Q498" s="150">
        <v>6735892</v>
      </c>
      <c r="R498" s="150">
        <v>0</v>
      </c>
      <c r="S498" s="150">
        <v>6735892</v>
      </c>
      <c r="T498" s="19"/>
      <c r="U498" s="19">
        <v>43396</v>
      </c>
      <c r="V498" s="19"/>
      <c r="W498" s="16" t="s">
        <v>71</v>
      </c>
      <c r="X498" s="28">
        <f t="shared" ca="1" si="7"/>
        <v>6.416666666666667</v>
      </c>
      <c r="Y498" s="19">
        <v>43803</v>
      </c>
      <c r="Z498" s="19"/>
      <c r="AA498" s="19" t="s">
        <v>8855</v>
      </c>
      <c r="AB498" s="16" t="s">
        <v>8826</v>
      </c>
      <c r="AC498" s="16" t="s">
        <v>8960</v>
      </c>
      <c r="AD498" s="30">
        <v>6.9599999999999995E-2</v>
      </c>
      <c r="AE498" s="16"/>
      <c r="AF498" s="44" t="s">
        <v>9772</v>
      </c>
      <c r="AG498" s="44"/>
      <c r="AH498" s="152"/>
      <c r="AI498" s="16"/>
      <c r="AJ498" s="16"/>
      <c r="AK498" s="16"/>
      <c r="AL498" s="16"/>
      <c r="AM498" s="16"/>
      <c r="AN498" s="16"/>
    </row>
    <row r="499" spans="1:40" ht="15" hidden="1" customHeight="1">
      <c r="A499" s="59">
        <v>498</v>
      </c>
      <c r="B499" s="59"/>
      <c r="C499" s="59">
        <v>79649339</v>
      </c>
      <c r="D499" s="17" t="s">
        <v>9773</v>
      </c>
      <c r="E499" s="16">
        <v>2044</v>
      </c>
      <c r="F499" s="16">
        <v>11</v>
      </c>
      <c r="G499" s="16" t="s">
        <v>139</v>
      </c>
      <c r="H499" s="16" t="s">
        <v>140</v>
      </c>
      <c r="I499" s="16" t="s">
        <v>142</v>
      </c>
      <c r="J499" s="16">
        <v>3000</v>
      </c>
      <c r="K499" s="16" t="s">
        <v>170</v>
      </c>
      <c r="L499" s="22" t="s">
        <v>416</v>
      </c>
      <c r="M499" s="22" t="s">
        <v>416</v>
      </c>
      <c r="N499" s="16" t="s">
        <v>76</v>
      </c>
      <c r="O499" s="16" t="s">
        <v>8671</v>
      </c>
      <c r="P499" s="16"/>
      <c r="Q499" s="150">
        <v>3055244</v>
      </c>
      <c r="R499" s="150">
        <v>0</v>
      </c>
      <c r="S499" s="150">
        <v>3055244</v>
      </c>
      <c r="T499" s="19"/>
      <c r="U499" s="19">
        <v>41248</v>
      </c>
      <c r="V499" s="19"/>
      <c r="W499" s="16" t="s">
        <v>8767</v>
      </c>
      <c r="X499" s="28">
        <f t="shared" ca="1" si="7"/>
        <v>12.25</v>
      </c>
      <c r="Y499" s="19">
        <v>43815</v>
      </c>
      <c r="Z499" s="19"/>
      <c r="AA499" s="19" t="s">
        <v>8815</v>
      </c>
      <c r="AB499" s="16" t="s">
        <v>8773</v>
      </c>
      <c r="AC499" s="16" t="s">
        <v>9374</v>
      </c>
      <c r="AD499" s="30">
        <v>5.2199999999999998E-3</v>
      </c>
      <c r="AE499" s="16"/>
      <c r="AF499" s="44" t="s">
        <v>9774</v>
      </c>
      <c r="AG499" s="44"/>
      <c r="AH499" s="152"/>
      <c r="AI499" s="16"/>
      <c r="AJ499" s="16"/>
      <c r="AK499" s="16"/>
      <c r="AL499" s="16"/>
      <c r="AM499" s="16"/>
      <c r="AN499" s="16"/>
    </row>
    <row r="500" spans="1:40" ht="15" hidden="1" customHeight="1">
      <c r="A500" s="59">
        <v>499</v>
      </c>
      <c r="B500" s="59"/>
      <c r="C500" s="59">
        <v>1120583957</v>
      </c>
      <c r="D500" s="17" t="s">
        <v>9775</v>
      </c>
      <c r="E500" s="16">
        <v>4070</v>
      </c>
      <c r="F500" s="16" t="s">
        <v>3596</v>
      </c>
      <c r="G500" s="16" t="s">
        <v>3597</v>
      </c>
      <c r="H500" s="16" t="s">
        <v>3598</v>
      </c>
      <c r="I500" s="16" t="s">
        <v>131</v>
      </c>
      <c r="J500" s="16">
        <v>1000</v>
      </c>
      <c r="K500" s="16" t="s">
        <v>74</v>
      </c>
      <c r="L500" s="22" t="s">
        <v>2910</v>
      </c>
      <c r="M500" s="22" t="s">
        <v>9776</v>
      </c>
      <c r="N500" s="16" t="s">
        <v>76</v>
      </c>
      <c r="O500" s="16" t="s">
        <v>8671</v>
      </c>
      <c r="P500" s="16"/>
      <c r="Q500" s="150">
        <v>2005125</v>
      </c>
      <c r="R500" s="150">
        <v>0</v>
      </c>
      <c r="S500" s="150">
        <v>2005125</v>
      </c>
      <c r="T500" s="19"/>
      <c r="U500" s="19">
        <v>43088</v>
      </c>
      <c r="V500" s="19"/>
      <c r="W500" s="16" t="s">
        <v>71</v>
      </c>
      <c r="X500" s="28">
        <f t="shared" ca="1" si="7"/>
        <v>7.25</v>
      </c>
      <c r="Y500" s="19">
        <v>43816</v>
      </c>
      <c r="Z500" s="19"/>
      <c r="AA500" s="19" t="s">
        <v>8922</v>
      </c>
      <c r="AB500" s="16" t="s">
        <v>8773</v>
      </c>
      <c r="AC500" s="16" t="s">
        <v>9033</v>
      </c>
      <c r="AD500" s="30">
        <v>6.9599999999999995E-2</v>
      </c>
      <c r="AE500" s="16"/>
      <c r="AF500" s="44" t="s">
        <v>9777</v>
      </c>
      <c r="AG500" s="44"/>
      <c r="AH500" s="152"/>
      <c r="AI500" s="16"/>
      <c r="AJ500" s="16"/>
      <c r="AK500" s="16"/>
      <c r="AL500" s="16"/>
      <c r="AM500" s="16"/>
      <c r="AN500" s="16"/>
    </row>
    <row r="501" spans="1:40" ht="15" hidden="1" customHeight="1">
      <c r="A501" s="59">
        <v>500</v>
      </c>
      <c r="B501" s="59"/>
      <c r="C501" s="59">
        <v>39570432</v>
      </c>
      <c r="D501" s="17" t="s">
        <v>9778</v>
      </c>
      <c r="E501" s="16" t="s">
        <v>3337</v>
      </c>
      <c r="F501" s="16">
        <v>23</v>
      </c>
      <c r="G501" s="16" t="s">
        <v>3338</v>
      </c>
      <c r="H501" s="16" t="s">
        <v>3339</v>
      </c>
      <c r="I501" s="16" t="s">
        <v>72</v>
      </c>
      <c r="J501" s="16">
        <v>4000</v>
      </c>
      <c r="K501" s="16" t="s">
        <v>259</v>
      </c>
      <c r="L501" s="22" t="s">
        <v>909</v>
      </c>
      <c r="M501" s="22" t="s">
        <v>909</v>
      </c>
      <c r="N501" s="16" t="s">
        <v>76</v>
      </c>
      <c r="O501" s="16" t="s">
        <v>8671</v>
      </c>
      <c r="P501" s="16"/>
      <c r="Q501" s="150">
        <v>10134236</v>
      </c>
      <c r="R501" s="150">
        <v>0</v>
      </c>
      <c r="S501" s="150">
        <v>10134236</v>
      </c>
      <c r="T501" s="19"/>
      <c r="U501" s="19">
        <v>43396</v>
      </c>
      <c r="V501" s="19"/>
      <c r="W501" s="16" t="s">
        <v>71</v>
      </c>
      <c r="X501" s="28">
        <f t="shared" ca="1" si="7"/>
        <v>6.416666666666667</v>
      </c>
      <c r="Y501" s="19">
        <v>43818</v>
      </c>
      <c r="Z501" s="19"/>
      <c r="AA501" s="19" t="s">
        <v>9489</v>
      </c>
      <c r="AB501" s="16" t="s">
        <v>8773</v>
      </c>
      <c r="AC501" s="16" t="s">
        <v>8844</v>
      </c>
      <c r="AD501" s="30">
        <v>6.9599999999999995E-2</v>
      </c>
      <c r="AE501" s="16"/>
      <c r="AF501" s="44" t="s">
        <v>9779</v>
      </c>
      <c r="AG501" s="44"/>
      <c r="AH501" s="152"/>
      <c r="AI501" s="16"/>
      <c r="AJ501" s="16"/>
      <c r="AK501" s="16"/>
      <c r="AL501" s="16"/>
      <c r="AM501" s="16"/>
      <c r="AN501" s="16"/>
    </row>
    <row r="502" spans="1:40" ht="15" hidden="1" customHeight="1">
      <c r="A502" s="59">
        <v>501</v>
      </c>
      <c r="B502" s="59"/>
      <c r="C502" s="59">
        <v>1090391800</v>
      </c>
      <c r="D502" s="17" t="s">
        <v>9780</v>
      </c>
      <c r="E502" s="16">
        <v>4070</v>
      </c>
      <c r="F502" s="16" t="s">
        <v>3596</v>
      </c>
      <c r="G502" s="16" t="s">
        <v>3597</v>
      </c>
      <c r="H502" s="16" t="s">
        <v>3598</v>
      </c>
      <c r="I502" s="16" t="s">
        <v>131</v>
      </c>
      <c r="J502" s="16">
        <v>1000</v>
      </c>
      <c r="K502" s="16" t="s">
        <v>74</v>
      </c>
      <c r="L502" s="22" t="s">
        <v>2910</v>
      </c>
      <c r="M502" s="22" t="s">
        <v>2910</v>
      </c>
      <c r="N502" s="16" t="s">
        <v>145</v>
      </c>
      <c r="O502" s="16" t="s">
        <v>5853</v>
      </c>
      <c r="P502" s="16"/>
      <c r="Q502" s="150">
        <v>2005125</v>
      </c>
      <c r="R502" s="150"/>
      <c r="S502" s="150">
        <v>2005125</v>
      </c>
      <c r="T502" s="19"/>
      <c r="U502" s="19">
        <v>42866</v>
      </c>
      <c r="V502" s="19"/>
      <c r="W502" s="16" t="s">
        <v>71</v>
      </c>
      <c r="X502" s="28">
        <f t="shared" ca="1" si="7"/>
        <v>7.833333333333333</v>
      </c>
      <c r="Y502" s="19">
        <v>43828</v>
      </c>
      <c r="Z502" s="19"/>
      <c r="AA502" s="19" t="s">
        <v>8791</v>
      </c>
      <c r="AB502" s="16" t="s">
        <v>8773</v>
      </c>
      <c r="AC502" s="16" t="s">
        <v>9374</v>
      </c>
      <c r="AD502" s="30">
        <v>6.9599999999999995E-2</v>
      </c>
      <c r="AE502" s="16"/>
      <c r="AF502" s="44" t="s">
        <v>9781</v>
      </c>
      <c r="AG502" s="44"/>
      <c r="AH502" s="152"/>
      <c r="AI502" s="16"/>
      <c r="AJ502" s="16"/>
      <c r="AK502" s="16"/>
      <c r="AL502" s="16"/>
      <c r="AM502" s="16"/>
      <c r="AN502" s="16"/>
    </row>
    <row r="503" spans="1:40" ht="15" hidden="1" customHeight="1">
      <c r="A503" s="59">
        <v>502</v>
      </c>
      <c r="B503" s="59"/>
      <c r="C503" s="59">
        <v>1060359703</v>
      </c>
      <c r="D503" s="17" t="s">
        <v>9782</v>
      </c>
      <c r="E503" s="16">
        <v>4070</v>
      </c>
      <c r="F503" s="16" t="s">
        <v>3596</v>
      </c>
      <c r="G503" s="16" t="s">
        <v>3597</v>
      </c>
      <c r="H503" s="16" t="s">
        <v>3598</v>
      </c>
      <c r="I503" s="16" t="s">
        <v>131</v>
      </c>
      <c r="J503" s="16">
        <v>1000</v>
      </c>
      <c r="K503" s="16" t="s">
        <v>74</v>
      </c>
      <c r="L503" s="22" t="s">
        <v>2910</v>
      </c>
      <c r="M503" s="22" t="s">
        <v>2910</v>
      </c>
      <c r="N503" s="16" t="s">
        <v>433</v>
      </c>
      <c r="O503" s="16" t="s">
        <v>9732</v>
      </c>
      <c r="P503" s="16"/>
      <c r="Q503" s="150">
        <v>2005125</v>
      </c>
      <c r="R503" s="150">
        <v>0</v>
      </c>
      <c r="S503" s="150">
        <v>2005125</v>
      </c>
      <c r="T503" s="19"/>
      <c r="U503" s="19">
        <v>43059</v>
      </c>
      <c r="V503" s="19"/>
      <c r="W503" s="16" t="s">
        <v>71</v>
      </c>
      <c r="X503" s="28">
        <f t="shared" ca="1" si="7"/>
        <v>7.333333333333333</v>
      </c>
      <c r="Y503" s="19">
        <v>43830</v>
      </c>
      <c r="Z503" s="19"/>
      <c r="AA503" s="19" t="s">
        <v>8855</v>
      </c>
      <c r="AB503" s="16" t="s">
        <v>8773</v>
      </c>
      <c r="AC503" s="16" t="s">
        <v>9087</v>
      </c>
      <c r="AD503" s="30">
        <v>6.9599999999999995E-2</v>
      </c>
      <c r="AE503" s="16"/>
      <c r="AF503" s="44" t="s">
        <v>9783</v>
      </c>
      <c r="AG503" s="44"/>
      <c r="AH503" s="152"/>
      <c r="AI503" s="16"/>
      <c r="AJ503" s="16"/>
      <c r="AK503" s="16"/>
      <c r="AL503" s="16"/>
      <c r="AM503" s="16"/>
      <c r="AN503" s="16"/>
    </row>
    <row r="504" spans="1:40" ht="15" hidden="1" customHeight="1">
      <c r="A504" s="59">
        <v>503</v>
      </c>
      <c r="B504" s="59"/>
      <c r="C504" s="59">
        <v>19264088</v>
      </c>
      <c r="D504" s="17" t="s">
        <v>9784</v>
      </c>
      <c r="E504" s="16">
        <v>4071</v>
      </c>
      <c r="F504" s="16">
        <v>16</v>
      </c>
      <c r="G504" s="16" t="s">
        <v>1629</v>
      </c>
      <c r="H504" s="16" t="s">
        <v>1567</v>
      </c>
      <c r="I504" s="16" t="s">
        <v>131</v>
      </c>
      <c r="J504" s="16">
        <v>3000</v>
      </c>
      <c r="K504" s="16" t="s">
        <v>170</v>
      </c>
      <c r="L504" s="22" t="s">
        <v>9127</v>
      </c>
      <c r="M504" s="22" t="s">
        <v>9127</v>
      </c>
      <c r="N504" s="16" t="s">
        <v>76</v>
      </c>
      <c r="O504" s="16" t="s">
        <v>8671</v>
      </c>
      <c r="P504" s="16"/>
      <c r="Q504" s="150">
        <v>1583829</v>
      </c>
      <c r="R504" s="150">
        <v>424858</v>
      </c>
      <c r="S504" s="150">
        <v>2008687</v>
      </c>
      <c r="T504" s="19">
        <v>34358</v>
      </c>
      <c r="U504" s="19">
        <v>40909</v>
      </c>
      <c r="V504" s="19"/>
      <c r="W504" s="16" t="s">
        <v>8767</v>
      </c>
      <c r="X504" s="28">
        <f t="shared" ca="1" si="7"/>
        <v>13.25</v>
      </c>
      <c r="Y504" s="19">
        <v>43831</v>
      </c>
      <c r="Z504" s="19" t="s">
        <v>9785</v>
      </c>
      <c r="AA504" s="19" t="s">
        <v>8791</v>
      </c>
      <c r="AB504" s="16" t="s">
        <v>8773</v>
      </c>
      <c r="AC504" s="16" t="s">
        <v>9374</v>
      </c>
      <c r="AD504" s="30">
        <v>6.9599999999999995E-2</v>
      </c>
      <c r="AE504" s="16"/>
      <c r="AF504" s="44" t="s">
        <v>9786</v>
      </c>
      <c r="AG504" s="16" t="s">
        <v>9083</v>
      </c>
      <c r="AH504" s="152"/>
      <c r="AI504" s="16"/>
      <c r="AJ504" s="16"/>
      <c r="AK504" s="16"/>
      <c r="AL504" s="16"/>
      <c r="AM504" s="16"/>
      <c r="AN504" s="16"/>
    </row>
    <row r="505" spans="1:40" ht="15" hidden="1" customHeight="1">
      <c r="A505" s="59">
        <v>504</v>
      </c>
      <c r="B505" s="59"/>
      <c r="C505" s="59">
        <v>1022382287</v>
      </c>
      <c r="D505" s="17" t="s">
        <v>9787</v>
      </c>
      <c r="E505" s="16">
        <v>3137</v>
      </c>
      <c r="F505" s="16">
        <v>10</v>
      </c>
      <c r="G505" s="16" t="s">
        <v>822</v>
      </c>
      <c r="H505" s="16" t="s">
        <v>456</v>
      </c>
      <c r="I505" s="16" t="s">
        <v>117</v>
      </c>
      <c r="J505" s="16">
        <v>2000</v>
      </c>
      <c r="K505" s="16" t="s">
        <v>181</v>
      </c>
      <c r="L505" s="22" t="s">
        <v>9788</v>
      </c>
      <c r="M505" s="22" t="s">
        <v>9788</v>
      </c>
      <c r="N505" s="16" t="s">
        <v>76</v>
      </c>
      <c r="O505" s="16" t="s">
        <v>8671</v>
      </c>
      <c r="P505" s="16"/>
      <c r="Q505" s="150">
        <v>1657395</v>
      </c>
      <c r="R505" s="150">
        <v>0</v>
      </c>
      <c r="S505" s="150">
        <v>1657395</v>
      </c>
      <c r="T505" s="19"/>
      <c r="U505" s="19">
        <v>43311</v>
      </c>
      <c r="V505" s="19"/>
      <c r="W505" s="16" t="s">
        <v>9187</v>
      </c>
      <c r="X505" s="28">
        <f t="shared" ca="1" si="7"/>
        <v>6.666666666666667</v>
      </c>
      <c r="Y505" s="19">
        <v>43836</v>
      </c>
      <c r="Z505" s="19"/>
      <c r="AA505" s="19" t="s">
        <v>8791</v>
      </c>
      <c r="AB505" s="16" t="s">
        <v>8773</v>
      </c>
      <c r="AC505" s="16" t="s">
        <v>9374</v>
      </c>
      <c r="AD505" s="30">
        <v>6.9599999999999995E-2</v>
      </c>
      <c r="AE505" s="16"/>
      <c r="AF505" s="44" t="s">
        <v>9789</v>
      </c>
      <c r="AG505" s="17" t="s">
        <v>8794</v>
      </c>
      <c r="AH505" s="125" t="s">
        <v>8795</v>
      </c>
      <c r="AI505" s="16"/>
      <c r="AJ505" s="16"/>
      <c r="AK505" s="16"/>
      <c r="AL505" s="16"/>
      <c r="AM505" s="16"/>
      <c r="AN505" s="16"/>
    </row>
    <row r="506" spans="1:40" ht="15" hidden="1" customHeight="1">
      <c r="A506" s="59">
        <v>505</v>
      </c>
      <c r="B506" s="59"/>
      <c r="C506" s="59">
        <v>1148956620</v>
      </c>
      <c r="D506" s="17" t="s">
        <v>9790</v>
      </c>
      <c r="E506" s="16">
        <v>4070</v>
      </c>
      <c r="F506" s="16" t="s">
        <v>3596</v>
      </c>
      <c r="G506" s="16" t="s">
        <v>3597</v>
      </c>
      <c r="H506" s="16" t="s">
        <v>3598</v>
      </c>
      <c r="I506" s="16" t="s">
        <v>131</v>
      </c>
      <c r="J506" s="16">
        <v>1000</v>
      </c>
      <c r="K506" s="16" t="s">
        <v>74</v>
      </c>
      <c r="L506" s="22" t="s">
        <v>2910</v>
      </c>
      <c r="M506" s="22" t="s">
        <v>2910</v>
      </c>
      <c r="N506" s="16" t="s">
        <v>463</v>
      </c>
      <c r="O506" s="16" t="s">
        <v>9791</v>
      </c>
      <c r="P506" s="16"/>
      <c r="Q506" s="150">
        <v>2005125</v>
      </c>
      <c r="R506" s="150">
        <v>0</v>
      </c>
      <c r="S506" s="150">
        <v>2005125</v>
      </c>
      <c r="T506" s="19"/>
      <c r="U506" s="19">
        <v>43018</v>
      </c>
      <c r="V506" s="19"/>
      <c r="W506" s="16" t="s">
        <v>71</v>
      </c>
      <c r="X506" s="28">
        <f t="shared" ca="1" si="7"/>
        <v>7.416666666666667</v>
      </c>
      <c r="Y506" s="19">
        <v>43839</v>
      </c>
      <c r="Z506" s="19"/>
      <c r="AA506" s="19" t="s">
        <v>8922</v>
      </c>
      <c r="AB506" s="16" t="s">
        <v>9274</v>
      </c>
      <c r="AC506" s="16" t="s">
        <v>9374</v>
      </c>
      <c r="AD506" s="30">
        <v>6.9599999999999995E-2</v>
      </c>
      <c r="AE506" s="16"/>
      <c r="AF506" s="44" t="s">
        <v>9792</v>
      </c>
      <c r="AG506" s="44"/>
      <c r="AH506" s="152"/>
      <c r="AI506" s="16"/>
      <c r="AJ506" s="16"/>
      <c r="AK506" s="16"/>
      <c r="AL506" s="16"/>
      <c r="AM506" s="16"/>
      <c r="AN506" s="16"/>
    </row>
    <row r="507" spans="1:40" ht="15" hidden="1" customHeight="1">
      <c r="A507" s="59">
        <v>506</v>
      </c>
      <c r="B507" s="59" t="s">
        <v>9793</v>
      </c>
      <c r="C507" s="59">
        <v>1117807920</v>
      </c>
      <c r="D507" s="17" t="s">
        <v>9794</v>
      </c>
      <c r="E507" s="16">
        <v>4070</v>
      </c>
      <c r="F507" s="16" t="s">
        <v>3596</v>
      </c>
      <c r="G507" s="16" t="s">
        <v>3597</v>
      </c>
      <c r="H507" s="16" t="s">
        <v>3598</v>
      </c>
      <c r="I507" s="16" t="s">
        <v>131</v>
      </c>
      <c r="J507" s="16">
        <v>1000</v>
      </c>
      <c r="K507" s="16" t="s">
        <v>74</v>
      </c>
      <c r="L507" s="22" t="s">
        <v>2910</v>
      </c>
      <c r="M507" s="22" t="s">
        <v>9776</v>
      </c>
      <c r="N507" s="16" t="s">
        <v>478</v>
      </c>
      <c r="O507" s="16" t="s">
        <v>8823</v>
      </c>
      <c r="P507" s="16"/>
      <c r="Q507" s="150">
        <v>2107788</v>
      </c>
      <c r="R507" s="150">
        <v>0</v>
      </c>
      <c r="S507" s="150">
        <v>2107788</v>
      </c>
      <c r="T507" s="19"/>
      <c r="U507" s="19">
        <v>43285</v>
      </c>
      <c r="V507" s="19" t="s">
        <v>9795</v>
      </c>
      <c r="W507" s="16" t="s">
        <v>71</v>
      </c>
      <c r="X507" s="28">
        <f t="shared" ca="1" si="7"/>
        <v>6.75</v>
      </c>
      <c r="Y507" s="19">
        <v>43841</v>
      </c>
      <c r="Z507" s="19" t="s">
        <v>9796</v>
      </c>
      <c r="AA507" s="19" t="s">
        <v>8815</v>
      </c>
      <c r="AB507" s="16" t="s">
        <v>8773</v>
      </c>
      <c r="AC507" s="16" t="s">
        <v>9087</v>
      </c>
      <c r="AD507" s="30">
        <v>5.2199999999999998E-3</v>
      </c>
      <c r="AE507" s="16"/>
      <c r="AF507" s="44" t="s">
        <v>9797</v>
      </c>
      <c r="AG507" s="163" t="s">
        <v>9798</v>
      </c>
      <c r="AH507" s="152"/>
      <c r="AI507" s="16"/>
      <c r="AJ507" s="16"/>
      <c r="AK507" s="16"/>
      <c r="AL507" s="16"/>
      <c r="AM507" s="16"/>
      <c r="AN507" s="16"/>
    </row>
    <row r="508" spans="1:40" ht="15" hidden="1" customHeight="1">
      <c r="A508" s="59">
        <v>507</v>
      </c>
      <c r="B508" s="59"/>
      <c r="C508" s="59">
        <v>80502016</v>
      </c>
      <c r="D508" s="17" t="s">
        <v>9799</v>
      </c>
      <c r="E508" s="16">
        <v>4070</v>
      </c>
      <c r="F508" s="16" t="s">
        <v>3596</v>
      </c>
      <c r="G508" s="16" t="s">
        <v>3597</v>
      </c>
      <c r="H508" s="16" t="s">
        <v>3598</v>
      </c>
      <c r="I508" s="16" t="s">
        <v>131</v>
      </c>
      <c r="J508" s="16">
        <v>1000</v>
      </c>
      <c r="K508" s="16" t="s">
        <v>74</v>
      </c>
      <c r="L508" s="22" t="s">
        <v>2910</v>
      </c>
      <c r="M508" s="22" t="s">
        <v>2910</v>
      </c>
      <c r="N508" s="16" t="s">
        <v>478</v>
      </c>
      <c r="O508" s="16" t="s">
        <v>9800</v>
      </c>
      <c r="P508" s="16"/>
      <c r="Q508" s="150">
        <v>2005125</v>
      </c>
      <c r="R508" s="150">
        <v>0</v>
      </c>
      <c r="S508" s="150">
        <v>2005125</v>
      </c>
      <c r="T508" s="19"/>
      <c r="U508" s="19">
        <v>43059</v>
      </c>
      <c r="V508" s="19"/>
      <c r="W508" s="16" t="s">
        <v>71</v>
      </c>
      <c r="X508" s="28">
        <f t="shared" ca="1" si="7"/>
        <v>7.333333333333333</v>
      </c>
      <c r="Y508" s="19">
        <v>43856</v>
      </c>
      <c r="Z508" s="19"/>
      <c r="AA508" s="19" t="s">
        <v>8802</v>
      </c>
      <c r="AB508" s="16" t="s">
        <v>8773</v>
      </c>
      <c r="AC508" s="16" t="s">
        <v>9069</v>
      </c>
      <c r="AD508" s="30">
        <v>6.9599999999999995E-2</v>
      </c>
      <c r="AE508" s="16"/>
      <c r="AF508" s="44" t="s">
        <v>9801</v>
      </c>
      <c r="AG508" s="44"/>
      <c r="AH508" s="152"/>
      <c r="AI508" s="16"/>
      <c r="AJ508" s="16"/>
      <c r="AK508" s="16"/>
      <c r="AL508" s="16"/>
      <c r="AM508" s="16"/>
      <c r="AN508" s="16"/>
    </row>
    <row r="509" spans="1:40" ht="15" hidden="1" customHeight="1">
      <c r="A509" s="59">
        <v>508</v>
      </c>
      <c r="B509" s="59"/>
      <c r="C509" s="59">
        <v>12543496</v>
      </c>
      <c r="D509" s="17" t="s">
        <v>9802</v>
      </c>
      <c r="E509" s="16">
        <v>4071</v>
      </c>
      <c r="F509" s="16">
        <v>16</v>
      </c>
      <c r="G509" s="16" t="s">
        <v>1629</v>
      </c>
      <c r="H509" s="16" t="s">
        <v>1567</v>
      </c>
      <c r="I509" s="16" t="s">
        <v>131</v>
      </c>
      <c r="J509" s="16">
        <v>3000</v>
      </c>
      <c r="K509" s="16" t="s">
        <v>170</v>
      </c>
      <c r="L509" s="22" t="s">
        <v>9544</v>
      </c>
      <c r="M509" s="22" t="s">
        <v>9544</v>
      </c>
      <c r="N509" s="16" t="s">
        <v>433</v>
      </c>
      <c r="O509" s="16" t="s">
        <v>9803</v>
      </c>
      <c r="P509" s="16"/>
      <c r="Q509" s="150">
        <v>1583829</v>
      </c>
      <c r="R509" s="150">
        <v>424858</v>
      </c>
      <c r="S509" s="150">
        <v>2008687</v>
      </c>
      <c r="T509" s="19">
        <v>34416</v>
      </c>
      <c r="U509" s="19">
        <v>40909</v>
      </c>
      <c r="V509" s="19"/>
      <c r="W509" s="16" t="s">
        <v>8767</v>
      </c>
      <c r="X509" s="28">
        <f t="shared" ca="1" si="7"/>
        <v>13.25</v>
      </c>
      <c r="Y509" s="19">
        <v>43860</v>
      </c>
      <c r="Z509" s="19"/>
      <c r="AA509" s="19" t="s">
        <v>8791</v>
      </c>
      <c r="AB509" s="16" t="s">
        <v>8773</v>
      </c>
      <c r="AC509" s="16" t="s">
        <v>9374</v>
      </c>
      <c r="AD509" s="30">
        <v>6.9599999999999995E-2</v>
      </c>
      <c r="AE509" s="16"/>
      <c r="AF509" s="44" t="s">
        <v>9804</v>
      </c>
      <c r="AG509" s="44"/>
      <c r="AH509" s="152"/>
      <c r="AI509" s="16"/>
      <c r="AJ509" s="16"/>
      <c r="AK509" s="16"/>
      <c r="AL509" s="16"/>
      <c r="AM509" s="16"/>
      <c r="AN509" s="16"/>
    </row>
    <row r="510" spans="1:40" ht="15" hidden="1" customHeight="1">
      <c r="A510" s="59">
        <v>509</v>
      </c>
      <c r="B510" s="59"/>
      <c r="C510" s="59" t="s">
        <v>9805</v>
      </c>
      <c r="D510" s="17" t="s">
        <v>9806</v>
      </c>
      <c r="E510" s="16">
        <v>4070</v>
      </c>
      <c r="F510" s="16" t="s">
        <v>3596</v>
      </c>
      <c r="G510" s="16" t="s">
        <v>3597</v>
      </c>
      <c r="H510" s="16" t="s">
        <v>3598</v>
      </c>
      <c r="I510" s="16" t="s">
        <v>131</v>
      </c>
      <c r="J510" s="16">
        <v>1000</v>
      </c>
      <c r="K510" s="16" t="s">
        <v>74</v>
      </c>
      <c r="L510" s="22" t="s">
        <v>2910</v>
      </c>
      <c r="M510" s="22" t="s">
        <v>2910</v>
      </c>
      <c r="N510" s="16" t="s">
        <v>76</v>
      </c>
      <c r="O510" s="16" t="s">
        <v>8671</v>
      </c>
      <c r="P510" s="16"/>
      <c r="Q510" s="150">
        <v>2005125</v>
      </c>
      <c r="R510" s="150">
        <v>0</v>
      </c>
      <c r="S510" s="150">
        <v>2005125</v>
      </c>
      <c r="T510" s="19"/>
      <c r="U510" s="19">
        <v>43083</v>
      </c>
      <c r="V510" s="19"/>
      <c r="W510" s="16" t="s">
        <v>71</v>
      </c>
      <c r="X510" s="28">
        <f t="shared" ca="1" si="7"/>
        <v>7.25</v>
      </c>
      <c r="Y510" s="19">
        <v>43860</v>
      </c>
      <c r="Z510" s="19"/>
      <c r="AA510" s="19" t="s">
        <v>8815</v>
      </c>
      <c r="AB510" s="16" t="s">
        <v>8773</v>
      </c>
      <c r="AC510" s="16" t="s">
        <v>9374</v>
      </c>
      <c r="AD510" s="30">
        <v>5.2199999999999998E-3</v>
      </c>
      <c r="AE510" s="16"/>
      <c r="AF510" s="44" t="s">
        <v>9807</v>
      </c>
      <c r="AG510" s="44"/>
      <c r="AH510" s="152"/>
      <c r="AI510" s="16"/>
      <c r="AJ510" s="16"/>
      <c r="AK510" s="16"/>
      <c r="AL510" s="16"/>
      <c r="AM510" s="16"/>
      <c r="AN510" s="16"/>
    </row>
    <row r="511" spans="1:40" ht="15" hidden="1" customHeight="1">
      <c r="A511" s="59">
        <v>510</v>
      </c>
      <c r="B511" s="59"/>
      <c r="C511" s="59">
        <v>19316637</v>
      </c>
      <c r="D511" s="17" t="s">
        <v>9808</v>
      </c>
      <c r="E511" s="16">
        <v>4071</v>
      </c>
      <c r="F511" s="16">
        <v>16</v>
      </c>
      <c r="G511" s="16" t="s">
        <v>1629</v>
      </c>
      <c r="H511" s="16" t="s">
        <v>1567</v>
      </c>
      <c r="I511" s="16" t="s">
        <v>131</v>
      </c>
      <c r="J511" s="16">
        <v>3000</v>
      </c>
      <c r="K511" s="16" t="s">
        <v>170</v>
      </c>
      <c r="L511" s="22" t="s">
        <v>723</v>
      </c>
      <c r="M511" s="22" t="s">
        <v>723</v>
      </c>
      <c r="N511" s="16" t="s">
        <v>76</v>
      </c>
      <c r="O511" s="16" t="s">
        <v>8671</v>
      </c>
      <c r="P511" s="16"/>
      <c r="Q511" s="150">
        <v>1583829</v>
      </c>
      <c r="R511" s="150">
        <v>424858</v>
      </c>
      <c r="S511" s="150">
        <v>2008687</v>
      </c>
      <c r="T511" s="19">
        <v>37095</v>
      </c>
      <c r="U511" s="19">
        <v>40909</v>
      </c>
      <c r="V511" s="19"/>
      <c r="W511" s="16" t="s">
        <v>8767</v>
      </c>
      <c r="X511" s="28">
        <f t="shared" ca="1" si="7"/>
        <v>13.25</v>
      </c>
      <c r="Y511" s="19">
        <v>43861</v>
      </c>
      <c r="Z511" s="19"/>
      <c r="AA511" s="19" t="s">
        <v>8811</v>
      </c>
      <c r="AB511" s="16" t="s">
        <v>8773</v>
      </c>
      <c r="AC511" s="16" t="s">
        <v>9374</v>
      </c>
      <c r="AD511" s="30">
        <v>6.9599999999999995E-2</v>
      </c>
      <c r="AE511" s="16"/>
      <c r="AF511" s="44" t="s">
        <v>9809</v>
      </c>
      <c r="AG511" s="44"/>
      <c r="AH511" s="152"/>
      <c r="AI511" s="16"/>
      <c r="AJ511" s="16"/>
      <c r="AK511" s="16"/>
      <c r="AL511" s="16"/>
      <c r="AM511" s="16"/>
      <c r="AN511" s="16"/>
    </row>
    <row r="512" spans="1:40" ht="15" hidden="1" customHeight="1">
      <c r="A512" s="59">
        <v>511</v>
      </c>
      <c r="B512" s="59"/>
      <c r="C512" s="59">
        <v>19361745</v>
      </c>
      <c r="D512" s="17" t="s">
        <v>9810</v>
      </c>
      <c r="E512" s="16">
        <v>4103</v>
      </c>
      <c r="F512" s="16">
        <v>18</v>
      </c>
      <c r="G512" s="16" t="s">
        <v>2621</v>
      </c>
      <c r="H512" s="16" t="s">
        <v>2606</v>
      </c>
      <c r="I512" s="16" t="s">
        <v>131</v>
      </c>
      <c r="J512" s="16">
        <v>3000</v>
      </c>
      <c r="K512" s="16" t="s">
        <v>170</v>
      </c>
      <c r="L512" s="22" t="s">
        <v>9127</v>
      </c>
      <c r="M512" s="22" t="s">
        <v>9127</v>
      </c>
      <c r="N512" s="16" t="s">
        <v>76</v>
      </c>
      <c r="O512" s="16" t="s">
        <v>8671</v>
      </c>
      <c r="P512" s="16"/>
      <c r="Q512" s="150">
        <v>1657395</v>
      </c>
      <c r="R512" s="150">
        <v>576058</v>
      </c>
      <c r="S512" s="150">
        <v>2233453</v>
      </c>
      <c r="T512" s="19">
        <v>32483</v>
      </c>
      <c r="U512" s="19">
        <v>40909</v>
      </c>
      <c r="V512" s="19"/>
      <c r="W512" s="16" t="s">
        <v>249</v>
      </c>
      <c r="X512" s="28">
        <f t="shared" ca="1" si="7"/>
        <v>13.25</v>
      </c>
      <c r="Y512" s="19">
        <v>43861</v>
      </c>
      <c r="Z512" s="19" t="s">
        <v>9811</v>
      </c>
      <c r="AA512" s="19" t="s">
        <v>8855</v>
      </c>
      <c r="AB512" s="16" t="s">
        <v>8773</v>
      </c>
      <c r="AC512" s="16" t="s">
        <v>9374</v>
      </c>
      <c r="AD512" s="30">
        <v>6.9599999999999995E-2</v>
      </c>
      <c r="AE512" s="16"/>
      <c r="AF512" s="44" t="s">
        <v>9812</v>
      </c>
      <c r="AG512" s="163" t="s">
        <v>9813</v>
      </c>
      <c r="AH512" s="152"/>
      <c r="AI512" s="16"/>
      <c r="AJ512" s="16"/>
      <c r="AK512" s="16"/>
      <c r="AL512" s="16"/>
      <c r="AM512" s="16"/>
      <c r="AN512" s="16"/>
    </row>
    <row r="513" spans="1:40" ht="15" hidden="1" customHeight="1">
      <c r="A513" s="59">
        <v>512</v>
      </c>
      <c r="B513" s="59"/>
      <c r="C513" s="59">
        <v>20737161</v>
      </c>
      <c r="D513" s="17" t="s">
        <v>9814</v>
      </c>
      <c r="E513" s="16">
        <v>3124</v>
      </c>
      <c r="F513" s="16" t="s">
        <v>2961</v>
      </c>
      <c r="G513" s="16" t="s">
        <v>2962</v>
      </c>
      <c r="H513" s="16" t="s">
        <v>116</v>
      </c>
      <c r="I513" s="16" t="s">
        <v>117</v>
      </c>
      <c r="J513" s="16">
        <v>2000</v>
      </c>
      <c r="K513" s="16" t="s">
        <v>181</v>
      </c>
      <c r="L513" s="22" t="s">
        <v>9815</v>
      </c>
      <c r="M513" s="22" t="s">
        <v>9815</v>
      </c>
      <c r="N513" s="16" t="s">
        <v>76</v>
      </c>
      <c r="O513" s="16" t="s">
        <v>8671</v>
      </c>
      <c r="P513" s="16"/>
      <c r="Q513" s="150">
        <v>1583829</v>
      </c>
      <c r="R513" s="150">
        <v>193086</v>
      </c>
      <c r="S513" s="150">
        <v>1776915</v>
      </c>
      <c r="T513" s="19">
        <v>30592</v>
      </c>
      <c r="U513" s="19">
        <v>40909</v>
      </c>
      <c r="V513" s="19"/>
      <c r="W513" s="16" t="s">
        <v>249</v>
      </c>
      <c r="X513" s="28">
        <f t="shared" ca="1" si="7"/>
        <v>13.25</v>
      </c>
      <c r="Y513" s="19">
        <v>43864</v>
      </c>
      <c r="Z513" s="19"/>
      <c r="AA513" s="19" t="s">
        <v>8855</v>
      </c>
      <c r="AB513" s="16" t="s">
        <v>8773</v>
      </c>
      <c r="AC513" s="16" t="s">
        <v>8851</v>
      </c>
      <c r="AD513" s="30">
        <v>6.9599999999999995E-2</v>
      </c>
      <c r="AE513" s="16"/>
      <c r="AF513" s="44" t="s">
        <v>9816</v>
      </c>
      <c r="AG513" s="44"/>
      <c r="AH513" s="152"/>
      <c r="AI513" s="16"/>
      <c r="AJ513" s="16"/>
      <c r="AK513" s="16"/>
      <c r="AL513" s="16"/>
      <c r="AM513" s="16"/>
      <c r="AN513" s="16"/>
    </row>
    <row r="514" spans="1:40" ht="15" hidden="1" customHeight="1">
      <c r="A514" s="59">
        <v>513</v>
      </c>
      <c r="B514" s="59"/>
      <c r="C514" s="59">
        <v>72009804</v>
      </c>
      <c r="D514" s="17" t="s">
        <v>9392</v>
      </c>
      <c r="E514" s="16">
        <v>3137</v>
      </c>
      <c r="F514" s="16">
        <v>11</v>
      </c>
      <c r="G514" s="16" t="s">
        <v>603</v>
      </c>
      <c r="H514" s="16" t="s">
        <v>456</v>
      </c>
      <c r="I514" s="16" t="s">
        <v>117</v>
      </c>
      <c r="J514" s="16">
        <v>2000</v>
      </c>
      <c r="K514" s="16" t="s">
        <v>181</v>
      </c>
      <c r="L514" s="22" t="s">
        <v>8951</v>
      </c>
      <c r="M514" s="22" t="s">
        <v>8951</v>
      </c>
      <c r="N514" s="16" t="s">
        <v>421</v>
      </c>
      <c r="O514" s="16" t="s">
        <v>9817</v>
      </c>
      <c r="P514" s="16"/>
      <c r="Q514" s="150">
        <v>1747269</v>
      </c>
      <c r="R514" s="150">
        <v>0</v>
      </c>
      <c r="S514" s="150">
        <v>1747269</v>
      </c>
      <c r="T514" s="19"/>
      <c r="U514" s="19">
        <v>43222</v>
      </c>
      <c r="V514" s="19"/>
      <c r="W514" s="16" t="s">
        <v>9187</v>
      </c>
      <c r="X514" s="28">
        <f t="shared" ref="X514:X577" ca="1" si="8">IFERROR(IF(U514=0," ",DATEDIF(U514,TODAY(),"M"))/12," ")</f>
        <v>6.916666666666667</v>
      </c>
      <c r="Y514" s="19">
        <v>43864</v>
      </c>
      <c r="Z514" s="19"/>
      <c r="AA514" s="19" t="s">
        <v>8802</v>
      </c>
      <c r="AB514" s="16" t="s">
        <v>8773</v>
      </c>
      <c r="AC514" s="16" t="s">
        <v>9033</v>
      </c>
      <c r="AD514" s="30">
        <v>6.9599999999999995E-2</v>
      </c>
      <c r="AE514" s="16"/>
      <c r="AF514" s="44" t="s">
        <v>9818</v>
      </c>
      <c r="AG514" s="44"/>
      <c r="AH514" s="152"/>
      <c r="AI514" s="16"/>
      <c r="AJ514" s="16"/>
      <c r="AK514" s="16"/>
      <c r="AL514" s="16"/>
      <c r="AM514" s="16"/>
      <c r="AN514" s="16"/>
    </row>
    <row r="515" spans="1:40" ht="15" hidden="1" customHeight="1">
      <c r="A515" s="59">
        <v>514</v>
      </c>
      <c r="B515" s="59"/>
      <c r="C515" s="59">
        <v>88196928</v>
      </c>
      <c r="D515" s="17" t="s">
        <v>9819</v>
      </c>
      <c r="E515" s="16">
        <v>3137</v>
      </c>
      <c r="F515" s="16">
        <v>13</v>
      </c>
      <c r="G515" s="16" t="s">
        <v>525</v>
      </c>
      <c r="H515" s="16" t="s">
        <v>456</v>
      </c>
      <c r="I515" s="16" t="s">
        <v>117</v>
      </c>
      <c r="J515" s="16">
        <v>2000</v>
      </c>
      <c r="K515" s="16" t="s">
        <v>181</v>
      </c>
      <c r="L515" s="22" t="s">
        <v>9098</v>
      </c>
      <c r="M515" s="22" t="s">
        <v>9098</v>
      </c>
      <c r="N515" s="16" t="s">
        <v>421</v>
      </c>
      <c r="O515" s="16" t="s">
        <v>9817</v>
      </c>
      <c r="P515" s="16"/>
      <c r="Q515" s="150">
        <v>1975884</v>
      </c>
      <c r="R515" s="150">
        <v>563063</v>
      </c>
      <c r="S515" s="150">
        <v>2538947</v>
      </c>
      <c r="T515" s="19">
        <v>34957</v>
      </c>
      <c r="U515" s="19">
        <v>40909</v>
      </c>
      <c r="V515" s="19"/>
      <c r="W515" s="16" t="s">
        <v>249</v>
      </c>
      <c r="X515" s="28">
        <f t="shared" ca="1" si="8"/>
        <v>13.25</v>
      </c>
      <c r="Y515" s="19">
        <v>43864</v>
      </c>
      <c r="Z515" s="19"/>
      <c r="AA515" s="19" t="s">
        <v>8791</v>
      </c>
      <c r="AB515" s="16" t="s">
        <v>8826</v>
      </c>
      <c r="AC515" s="16" t="s">
        <v>9374</v>
      </c>
      <c r="AD515" s="30">
        <v>6.9599999999999995E-2</v>
      </c>
      <c r="AE515" s="16"/>
      <c r="AF515" s="44" t="s">
        <v>9820</v>
      </c>
      <c r="AG515" s="44"/>
      <c r="AH515" s="152"/>
      <c r="AI515" s="16"/>
      <c r="AJ515" s="16"/>
      <c r="AK515" s="16"/>
      <c r="AL515" s="16"/>
      <c r="AM515" s="16"/>
      <c r="AN515" s="16"/>
    </row>
    <row r="516" spans="1:40" ht="15" hidden="1" customHeight="1">
      <c r="A516" s="59">
        <v>515</v>
      </c>
      <c r="B516" s="59"/>
      <c r="C516" s="59">
        <v>52959555</v>
      </c>
      <c r="D516" s="17" t="s">
        <v>9821</v>
      </c>
      <c r="E516" s="16">
        <v>2028</v>
      </c>
      <c r="F516" s="16">
        <v>18</v>
      </c>
      <c r="G516" s="16" t="s">
        <v>358</v>
      </c>
      <c r="H516" s="16" t="s">
        <v>284</v>
      </c>
      <c r="I516" s="16" t="s">
        <v>142</v>
      </c>
      <c r="J516" s="16">
        <v>1000</v>
      </c>
      <c r="K516" s="16" t="s">
        <v>74</v>
      </c>
      <c r="L516" s="22" t="s">
        <v>9681</v>
      </c>
      <c r="M516" s="22" t="s">
        <v>9681</v>
      </c>
      <c r="N516" s="16" t="s">
        <v>76</v>
      </c>
      <c r="O516" s="16" t="s">
        <v>8671</v>
      </c>
      <c r="P516" s="16"/>
      <c r="Q516" s="150">
        <v>5074638</v>
      </c>
      <c r="R516" s="150">
        <v>0</v>
      </c>
      <c r="S516" s="150">
        <v>5074638</v>
      </c>
      <c r="T516" s="19"/>
      <c r="U516" s="19">
        <v>43399</v>
      </c>
      <c r="V516" s="19"/>
      <c r="W516" s="16" t="s">
        <v>71</v>
      </c>
      <c r="X516" s="28">
        <f t="shared" ca="1" si="8"/>
        <v>6.416666666666667</v>
      </c>
      <c r="Y516" s="19">
        <v>43877</v>
      </c>
      <c r="Z516" s="19"/>
      <c r="AA516" s="19" t="s">
        <v>8799</v>
      </c>
      <c r="AB516" s="16" t="s">
        <v>8773</v>
      </c>
      <c r="AC516" s="16" t="s">
        <v>9374</v>
      </c>
      <c r="AD516" s="30">
        <v>5.2199999999999998E-3</v>
      </c>
      <c r="AE516" s="16"/>
      <c r="AF516" s="44" t="s">
        <v>9822</v>
      </c>
      <c r="AG516" s="44"/>
      <c r="AH516" s="152"/>
      <c r="AI516" s="16"/>
      <c r="AJ516" s="16"/>
      <c r="AK516" s="16"/>
      <c r="AL516" s="16"/>
      <c r="AM516" s="16"/>
      <c r="AN516" s="16"/>
    </row>
    <row r="517" spans="1:40" ht="15" hidden="1" customHeight="1">
      <c r="A517" s="59">
        <v>516</v>
      </c>
      <c r="B517" s="59"/>
      <c r="C517" s="59">
        <v>5882167</v>
      </c>
      <c r="D517" s="17" t="s">
        <v>9823</v>
      </c>
      <c r="E517" s="16" t="s">
        <v>68</v>
      </c>
      <c r="F517" s="16">
        <v>24</v>
      </c>
      <c r="G517" s="16" t="s">
        <v>69</v>
      </c>
      <c r="H517" s="16" t="s">
        <v>70</v>
      </c>
      <c r="I517" s="16" t="s">
        <v>72</v>
      </c>
      <c r="J517" s="16">
        <v>1000</v>
      </c>
      <c r="K517" s="16" t="s">
        <v>74</v>
      </c>
      <c r="L517" s="22" t="s">
        <v>8785</v>
      </c>
      <c r="M517" s="22" t="s">
        <v>8785</v>
      </c>
      <c r="N517" s="16" t="s">
        <v>76</v>
      </c>
      <c r="O517" s="16" t="s">
        <v>8671</v>
      </c>
      <c r="P517" s="16"/>
      <c r="Q517" s="150">
        <v>10935444</v>
      </c>
      <c r="R517" s="150">
        <v>0</v>
      </c>
      <c r="S517" s="150">
        <v>10935444</v>
      </c>
      <c r="T517" s="19"/>
      <c r="U517" s="19">
        <v>43354</v>
      </c>
      <c r="V517" s="19"/>
      <c r="W517" s="16" t="s">
        <v>71</v>
      </c>
      <c r="X517" s="28">
        <f t="shared" ca="1" si="8"/>
        <v>6.5</v>
      </c>
      <c r="Y517" s="19">
        <v>43878</v>
      </c>
      <c r="Z517" s="19"/>
      <c r="AA517" s="19" t="s">
        <v>8855</v>
      </c>
      <c r="AB517" s="16" t="s">
        <v>8773</v>
      </c>
      <c r="AC517" s="16" t="s">
        <v>9374</v>
      </c>
      <c r="AD517" s="30">
        <v>6.9599999999999995E-2</v>
      </c>
      <c r="AE517" s="16"/>
      <c r="AF517" s="44" t="s">
        <v>9824</v>
      </c>
      <c r="AG517" s="44"/>
      <c r="AH517" s="152"/>
      <c r="AI517" s="16"/>
      <c r="AJ517" s="16"/>
      <c r="AK517" s="16"/>
      <c r="AL517" s="16"/>
      <c r="AM517" s="16"/>
      <c r="AN517" s="16"/>
    </row>
    <row r="518" spans="1:40" ht="15" hidden="1" customHeight="1">
      <c r="A518" s="59">
        <v>517</v>
      </c>
      <c r="B518" s="59"/>
      <c r="C518" s="59">
        <v>79528775</v>
      </c>
      <c r="D518" s="17" t="s">
        <v>9825</v>
      </c>
      <c r="E518" s="16">
        <v>4103</v>
      </c>
      <c r="F518" s="16">
        <v>16</v>
      </c>
      <c r="G518" s="16" t="s">
        <v>2683</v>
      </c>
      <c r="H518" s="16" t="s">
        <v>2606</v>
      </c>
      <c r="I518" s="16" t="s">
        <v>131</v>
      </c>
      <c r="J518" s="16">
        <v>3000</v>
      </c>
      <c r="K518" s="16" t="s">
        <v>170</v>
      </c>
      <c r="L518" s="22" t="s">
        <v>519</v>
      </c>
      <c r="M518" s="22" t="s">
        <v>519</v>
      </c>
      <c r="N518" s="16" t="s">
        <v>339</v>
      </c>
      <c r="O518" s="16" t="s">
        <v>9826</v>
      </c>
      <c r="P518" s="16"/>
      <c r="Q518" s="150">
        <v>1664922</v>
      </c>
      <c r="R518" s="150">
        <v>527822</v>
      </c>
      <c r="S518" s="150">
        <v>2192744</v>
      </c>
      <c r="T518" s="19">
        <v>35264</v>
      </c>
      <c r="U518" s="19">
        <v>40909</v>
      </c>
      <c r="V518" s="19"/>
      <c r="W518" s="16" t="s">
        <v>8767</v>
      </c>
      <c r="X518" s="28">
        <f t="shared" ca="1" si="8"/>
        <v>13.25</v>
      </c>
      <c r="Y518" s="19">
        <v>43880</v>
      </c>
      <c r="Z518" s="19"/>
      <c r="AA518" s="19" t="s">
        <v>8772</v>
      </c>
      <c r="AB518" s="16" t="s">
        <v>8773</v>
      </c>
      <c r="AC518" s="16" t="s">
        <v>8960</v>
      </c>
      <c r="AD518" s="30">
        <v>6.9599999999999995E-2</v>
      </c>
      <c r="AE518" s="16"/>
      <c r="AF518" s="44" t="s">
        <v>9827</v>
      </c>
      <c r="AG518" s="44"/>
      <c r="AH518" s="152"/>
      <c r="AI518" s="16"/>
      <c r="AJ518" s="16"/>
      <c r="AK518" s="16"/>
      <c r="AL518" s="16"/>
      <c r="AM518" s="16"/>
      <c r="AN518" s="16"/>
    </row>
    <row r="519" spans="1:40" ht="15" hidden="1" customHeight="1">
      <c r="A519" s="59">
        <v>518</v>
      </c>
      <c r="B519" s="59"/>
      <c r="C519" s="59">
        <v>1022405016</v>
      </c>
      <c r="D519" s="17" t="s">
        <v>9828</v>
      </c>
      <c r="E519" s="16">
        <v>3137</v>
      </c>
      <c r="F519" s="16">
        <v>10</v>
      </c>
      <c r="G519" s="16" t="s">
        <v>822</v>
      </c>
      <c r="H519" s="16" t="s">
        <v>456</v>
      </c>
      <c r="I519" s="16" t="s">
        <v>117</v>
      </c>
      <c r="J519" s="16">
        <v>1000</v>
      </c>
      <c r="K519" s="16" t="s">
        <v>74</v>
      </c>
      <c r="L519" s="22" t="s">
        <v>2910</v>
      </c>
      <c r="M519" s="22" t="s">
        <v>8249</v>
      </c>
      <c r="N519" s="16" t="s">
        <v>76</v>
      </c>
      <c r="O519" s="16" t="s">
        <v>8671</v>
      </c>
      <c r="P519" s="16"/>
      <c r="Q519" s="150">
        <v>1657395</v>
      </c>
      <c r="R519" s="150">
        <v>0</v>
      </c>
      <c r="S519" s="150">
        <v>1657395</v>
      </c>
      <c r="T519" s="19"/>
      <c r="U519" s="19">
        <v>43116</v>
      </c>
      <c r="V519" s="19"/>
      <c r="W519" s="16" t="s">
        <v>71</v>
      </c>
      <c r="X519" s="28">
        <f t="shared" ca="1" si="8"/>
        <v>7.166666666666667</v>
      </c>
      <c r="Y519" s="19">
        <v>43888</v>
      </c>
      <c r="Z519" s="19"/>
      <c r="AA519" s="19" t="s">
        <v>8815</v>
      </c>
      <c r="AB519" s="16" t="s">
        <v>8773</v>
      </c>
      <c r="AC519" s="16" t="s">
        <v>9374</v>
      </c>
      <c r="AD519" s="30">
        <v>5.2199999999999998E-3</v>
      </c>
      <c r="AE519" s="16"/>
      <c r="AF519" s="44" t="s">
        <v>9829</v>
      </c>
      <c r="AG519" s="44"/>
      <c r="AH519" s="152"/>
      <c r="AI519" s="16"/>
      <c r="AJ519" s="16"/>
      <c r="AK519" s="16"/>
      <c r="AL519" s="16"/>
      <c r="AM519" s="16"/>
      <c r="AN519" s="16"/>
    </row>
    <row r="520" spans="1:40" ht="15" hidden="1" customHeight="1">
      <c r="A520" s="59">
        <v>519</v>
      </c>
      <c r="B520" s="59"/>
      <c r="C520" s="59">
        <v>51937767</v>
      </c>
      <c r="D520" s="17" t="s">
        <v>9711</v>
      </c>
      <c r="E520" s="16" t="s">
        <v>366</v>
      </c>
      <c r="F520" s="16">
        <v>21</v>
      </c>
      <c r="G520" s="16" t="s">
        <v>367</v>
      </c>
      <c r="H520" s="16" t="s">
        <v>368</v>
      </c>
      <c r="I520" s="16" t="s">
        <v>72</v>
      </c>
      <c r="J520" s="16">
        <v>4500</v>
      </c>
      <c r="K520" s="16" t="s">
        <v>143</v>
      </c>
      <c r="L520" s="22" t="s">
        <v>3484</v>
      </c>
      <c r="M520" s="22" t="s">
        <v>3484</v>
      </c>
      <c r="N520" s="16" t="s">
        <v>76</v>
      </c>
      <c r="O520" s="16" t="s">
        <v>8671</v>
      </c>
      <c r="P520" s="16"/>
      <c r="Q520" s="150">
        <v>8765278</v>
      </c>
      <c r="R520" s="150">
        <v>0</v>
      </c>
      <c r="S520" s="150">
        <v>8765278</v>
      </c>
      <c r="T520" s="19"/>
      <c r="U520" s="19">
        <v>43668</v>
      </c>
      <c r="V520" s="19"/>
      <c r="W520" s="16" t="s">
        <v>71</v>
      </c>
      <c r="X520" s="28">
        <f t="shared" ca="1" si="8"/>
        <v>5.666666666666667</v>
      </c>
      <c r="Y520" s="19">
        <v>43891</v>
      </c>
      <c r="Z520" s="19"/>
      <c r="AA520" s="19" t="s">
        <v>8811</v>
      </c>
      <c r="AB520" s="16" t="s">
        <v>8773</v>
      </c>
      <c r="AC520" s="16" t="s">
        <v>9374</v>
      </c>
      <c r="AD520" s="30">
        <v>5.2199999999999998E-3</v>
      </c>
      <c r="AE520" s="16"/>
      <c r="AF520" s="44" t="s">
        <v>9712</v>
      </c>
      <c r="AG520" s="44"/>
      <c r="AH520" s="152"/>
      <c r="AI520" s="16"/>
      <c r="AJ520" s="16"/>
      <c r="AK520" s="16"/>
      <c r="AL520" s="16"/>
      <c r="AM520" s="16"/>
      <c r="AN520" s="16"/>
    </row>
    <row r="521" spans="1:40" ht="15" hidden="1" customHeight="1">
      <c r="A521" s="59">
        <v>520</v>
      </c>
      <c r="B521" s="59"/>
      <c r="C521" s="59">
        <v>80768178</v>
      </c>
      <c r="D521" s="17" t="s">
        <v>9830</v>
      </c>
      <c r="E521" s="16">
        <v>1045</v>
      </c>
      <c r="F521" s="16">
        <v>14</v>
      </c>
      <c r="G521" s="16" t="s">
        <v>157</v>
      </c>
      <c r="H521" s="16" t="s">
        <v>158</v>
      </c>
      <c r="I521" s="16" t="s">
        <v>91</v>
      </c>
      <c r="J521" s="16">
        <v>1300</v>
      </c>
      <c r="K521" s="16" t="s">
        <v>311</v>
      </c>
      <c r="L521" s="22" t="s">
        <v>9055</v>
      </c>
      <c r="M521" s="22" t="s">
        <v>9055</v>
      </c>
      <c r="N521" s="16" t="s">
        <v>76</v>
      </c>
      <c r="O521" s="16" t="s">
        <v>8671</v>
      </c>
      <c r="P521" s="16"/>
      <c r="Q521" s="150">
        <v>8587467</v>
      </c>
      <c r="R521" s="150">
        <v>0</v>
      </c>
      <c r="S521" s="150">
        <v>8587467</v>
      </c>
      <c r="T521" s="19"/>
      <c r="U521" s="19">
        <v>43662</v>
      </c>
      <c r="V521" s="19"/>
      <c r="W521" s="16" t="s">
        <v>71</v>
      </c>
      <c r="X521" s="28">
        <f t="shared" ca="1" si="8"/>
        <v>5.666666666666667</v>
      </c>
      <c r="Y521" s="19">
        <v>43896</v>
      </c>
      <c r="Z521" s="19"/>
      <c r="AA521" s="19" t="s">
        <v>8855</v>
      </c>
      <c r="AB521" s="16" t="s">
        <v>8773</v>
      </c>
      <c r="AC521" s="16" t="s">
        <v>8820</v>
      </c>
      <c r="AD521" s="30">
        <v>6.9599999999999995E-2</v>
      </c>
      <c r="AE521" s="16"/>
      <c r="AF521" s="44" t="s">
        <v>9495</v>
      </c>
      <c r="AG521" s="44"/>
      <c r="AH521" s="152"/>
      <c r="AI521" s="16"/>
      <c r="AJ521" s="16"/>
      <c r="AK521" s="16"/>
      <c r="AL521" s="16"/>
      <c r="AM521" s="16"/>
      <c r="AN521" s="16"/>
    </row>
    <row r="522" spans="1:40" ht="15" hidden="1" customHeight="1">
      <c r="A522" s="59">
        <v>521</v>
      </c>
      <c r="B522" s="59"/>
      <c r="C522" s="59">
        <v>53105053</v>
      </c>
      <c r="D522" s="17" t="s">
        <v>9831</v>
      </c>
      <c r="E522" s="16">
        <v>1020</v>
      </c>
      <c r="F522" s="16">
        <v>12</v>
      </c>
      <c r="G522" s="16" t="s">
        <v>90</v>
      </c>
      <c r="H522" s="16" t="s">
        <v>91</v>
      </c>
      <c r="I522" s="16" t="s">
        <v>91</v>
      </c>
      <c r="J522" s="16">
        <v>1000</v>
      </c>
      <c r="K522" s="16" t="s">
        <v>74</v>
      </c>
      <c r="L522" s="22" t="s">
        <v>2910</v>
      </c>
      <c r="M522" s="22" t="s">
        <v>2910</v>
      </c>
      <c r="N522" s="16" t="s">
        <v>76</v>
      </c>
      <c r="O522" s="16" t="s">
        <v>76</v>
      </c>
      <c r="P522" s="16"/>
      <c r="Q522" s="150">
        <v>7420214</v>
      </c>
      <c r="R522" s="150">
        <v>0</v>
      </c>
      <c r="S522" s="150">
        <v>7420214</v>
      </c>
      <c r="T522" s="19"/>
      <c r="U522" s="19">
        <v>43770</v>
      </c>
      <c r="V522" s="19"/>
      <c r="W522" s="16" t="s">
        <v>71</v>
      </c>
      <c r="X522" s="28">
        <f t="shared" ca="1" si="8"/>
        <v>5.416666666666667</v>
      </c>
      <c r="Y522" s="19">
        <v>43896</v>
      </c>
      <c r="Z522" s="19"/>
      <c r="AA522" s="19" t="s">
        <v>9610</v>
      </c>
      <c r="AB522" s="16" t="s">
        <v>9610</v>
      </c>
      <c r="AC522" s="16" t="s">
        <v>9610</v>
      </c>
      <c r="AD522" s="30">
        <v>5.2199999999999998E-3</v>
      </c>
      <c r="AE522" s="16"/>
      <c r="AF522" s="44" t="s">
        <v>9832</v>
      </c>
      <c r="AG522" s="44"/>
      <c r="AH522" s="152"/>
      <c r="AI522" s="16"/>
      <c r="AJ522" s="16"/>
      <c r="AK522" s="16"/>
      <c r="AL522" s="16"/>
      <c r="AM522" s="16"/>
      <c r="AN522" s="16"/>
    </row>
    <row r="523" spans="1:40" ht="15" hidden="1" customHeight="1">
      <c r="A523" s="59">
        <v>522</v>
      </c>
      <c r="B523" s="59"/>
      <c r="C523" s="59">
        <v>1061735285</v>
      </c>
      <c r="D523" s="17" t="s">
        <v>9833</v>
      </c>
      <c r="E523" s="16">
        <v>4044</v>
      </c>
      <c r="F523" s="16">
        <v>11</v>
      </c>
      <c r="G523" s="16" t="s">
        <v>916</v>
      </c>
      <c r="H523" s="16" t="s">
        <v>917</v>
      </c>
      <c r="I523" s="16" t="s">
        <v>131</v>
      </c>
      <c r="J523" s="16">
        <v>3000</v>
      </c>
      <c r="K523" s="16" t="s">
        <v>170</v>
      </c>
      <c r="L523" s="22" t="s">
        <v>574</v>
      </c>
      <c r="M523" s="22" t="s">
        <v>574</v>
      </c>
      <c r="N523" s="16" t="s">
        <v>463</v>
      </c>
      <c r="O523" s="16" t="s">
        <v>9791</v>
      </c>
      <c r="P523" s="16"/>
      <c r="Q523" s="150">
        <v>1364839</v>
      </c>
      <c r="R523" s="150">
        <v>0</v>
      </c>
      <c r="S523" s="150">
        <v>1364839</v>
      </c>
      <c r="T523" s="19"/>
      <c r="U523" s="19">
        <v>41429</v>
      </c>
      <c r="V523" s="19"/>
      <c r="W523" s="16" t="s">
        <v>8767</v>
      </c>
      <c r="X523" s="28">
        <f t="shared" ca="1" si="8"/>
        <v>11.833333333333334</v>
      </c>
      <c r="Y523" s="19">
        <v>43899</v>
      </c>
      <c r="Z523" s="19"/>
      <c r="AA523" s="19" t="s">
        <v>8811</v>
      </c>
      <c r="AB523" s="16" t="s">
        <v>8773</v>
      </c>
      <c r="AC523" s="16" t="s">
        <v>9374</v>
      </c>
      <c r="AD523" s="30">
        <v>5.2199999999999998E-3</v>
      </c>
      <c r="AE523" s="16"/>
      <c r="AF523" s="44" t="s">
        <v>9834</v>
      </c>
      <c r="AG523" s="44"/>
      <c r="AH523" s="152"/>
      <c r="AI523" s="16"/>
      <c r="AJ523" s="16"/>
      <c r="AK523" s="16"/>
      <c r="AL523" s="16"/>
      <c r="AM523" s="16"/>
      <c r="AN523" s="16"/>
    </row>
    <row r="524" spans="1:40" ht="15" hidden="1" customHeight="1">
      <c r="A524" s="59">
        <v>523</v>
      </c>
      <c r="B524" s="59"/>
      <c r="C524" s="59">
        <v>80184512</v>
      </c>
      <c r="D524" s="17" t="s">
        <v>9503</v>
      </c>
      <c r="E524" s="16">
        <v>2028</v>
      </c>
      <c r="F524" s="16">
        <v>14</v>
      </c>
      <c r="G524" s="16" t="s">
        <v>283</v>
      </c>
      <c r="H524" s="16" t="s">
        <v>284</v>
      </c>
      <c r="I524" s="16" t="s">
        <v>142</v>
      </c>
      <c r="J524" s="16">
        <v>1000</v>
      </c>
      <c r="K524" s="16" t="s">
        <v>74</v>
      </c>
      <c r="L524" s="22" t="s">
        <v>9681</v>
      </c>
      <c r="M524" s="22" t="s">
        <v>1331</v>
      </c>
      <c r="N524" s="16" t="s">
        <v>76</v>
      </c>
      <c r="O524" s="16" t="s">
        <v>8671</v>
      </c>
      <c r="P524" s="16"/>
      <c r="Q524" s="150">
        <v>3950730</v>
      </c>
      <c r="R524" s="150">
        <v>0</v>
      </c>
      <c r="S524" s="150">
        <v>3950730</v>
      </c>
      <c r="T524" s="19"/>
      <c r="U524" s="19">
        <v>43313</v>
      </c>
      <c r="V524" s="19"/>
      <c r="W524" s="16" t="s">
        <v>71</v>
      </c>
      <c r="X524" s="28">
        <f t="shared" ca="1" si="8"/>
        <v>6.666666666666667</v>
      </c>
      <c r="Y524" s="19">
        <v>43902</v>
      </c>
      <c r="Z524" s="19"/>
      <c r="AA524" s="19" t="s">
        <v>8791</v>
      </c>
      <c r="AB524" s="16" t="s">
        <v>9835</v>
      </c>
      <c r="AC524" s="16" t="s">
        <v>9836</v>
      </c>
      <c r="AD524" s="30">
        <v>5.2199999999999998E-3</v>
      </c>
      <c r="AE524" s="16"/>
      <c r="AF524" s="44" t="s">
        <v>9837</v>
      </c>
      <c r="AG524" s="44"/>
      <c r="AH524" s="152"/>
      <c r="AI524" s="16"/>
      <c r="AJ524" s="16"/>
      <c r="AK524" s="16"/>
      <c r="AL524" s="16"/>
      <c r="AM524" s="16"/>
      <c r="AN524" s="16"/>
    </row>
    <row r="525" spans="1:40" ht="15" hidden="1" customHeight="1">
      <c r="A525" s="59">
        <v>524</v>
      </c>
      <c r="B525" s="59"/>
      <c r="C525" s="59">
        <v>1069749596</v>
      </c>
      <c r="D525" s="17" t="s">
        <v>9838</v>
      </c>
      <c r="E525" s="16">
        <v>4070</v>
      </c>
      <c r="F525" s="16" t="s">
        <v>3596</v>
      </c>
      <c r="G525" s="16" t="s">
        <v>3597</v>
      </c>
      <c r="H525" s="16" t="s">
        <v>3598</v>
      </c>
      <c r="I525" s="16" t="s">
        <v>131</v>
      </c>
      <c r="J525" s="16">
        <v>1000</v>
      </c>
      <c r="K525" s="16" t="s">
        <v>74</v>
      </c>
      <c r="L525" s="22" t="s">
        <v>2910</v>
      </c>
      <c r="M525" s="22" t="s">
        <v>9776</v>
      </c>
      <c r="N525" s="16" t="s">
        <v>76</v>
      </c>
      <c r="O525" s="16" t="s">
        <v>8671</v>
      </c>
      <c r="P525" s="16"/>
      <c r="Q525" s="150">
        <v>2107788</v>
      </c>
      <c r="R525" s="150">
        <v>0</v>
      </c>
      <c r="S525" s="150">
        <v>2107788</v>
      </c>
      <c r="T525" s="19"/>
      <c r="U525" s="19">
        <v>42832</v>
      </c>
      <c r="V525" s="19"/>
      <c r="W525" s="16" t="s">
        <v>71</v>
      </c>
      <c r="X525" s="28">
        <f t="shared" ca="1" si="8"/>
        <v>7.916666666666667</v>
      </c>
      <c r="Y525" s="19">
        <v>43905</v>
      </c>
      <c r="Z525" s="19"/>
      <c r="AA525" s="19" t="s">
        <v>8855</v>
      </c>
      <c r="AB525" s="16" t="s">
        <v>8826</v>
      </c>
      <c r="AC525" s="16" t="s">
        <v>9374</v>
      </c>
      <c r="AD525" s="30">
        <v>6.9599999999999995E-2</v>
      </c>
      <c r="AE525" s="16"/>
      <c r="AF525" s="44" t="s">
        <v>9839</v>
      </c>
      <c r="AG525" s="44"/>
      <c r="AH525" s="152"/>
      <c r="AI525" s="16"/>
      <c r="AJ525" s="16"/>
      <c r="AK525" s="16"/>
      <c r="AL525" s="16"/>
      <c r="AM525" s="16"/>
      <c r="AN525" s="16"/>
    </row>
    <row r="526" spans="1:40" ht="15" hidden="1" customHeight="1">
      <c r="A526" s="59">
        <v>525</v>
      </c>
      <c r="B526" s="59"/>
      <c r="C526" s="59">
        <v>1117459000</v>
      </c>
      <c r="D526" s="17" t="s">
        <v>9840</v>
      </c>
      <c r="E526" s="16">
        <v>4070</v>
      </c>
      <c r="F526" s="16" t="s">
        <v>3596</v>
      </c>
      <c r="G526" s="16" t="s">
        <v>3597</v>
      </c>
      <c r="H526" s="16" t="s">
        <v>3598</v>
      </c>
      <c r="I526" s="16" t="s">
        <v>131</v>
      </c>
      <c r="J526" s="16">
        <v>1000</v>
      </c>
      <c r="K526" s="16" t="s">
        <v>74</v>
      </c>
      <c r="L526" s="22" t="s">
        <v>2910</v>
      </c>
      <c r="M526" s="22" t="s">
        <v>9776</v>
      </c>
      <c r="N526" s="16" t="s">
        <v>76</v>
      </c>
      <c r="O526" s="16" t="s">
        <v>8671</v>
      </c>
      <c r="P526" s="16"/>
      <c r="Q526" s="150">
        <v>2107788</v>
      </c>
      <c r="R526" s="150">
        <v>0</v>
      </c>
      <c r="S526" s="150">
        <v>2107788</v>
      </c>
      <c r="T526" s="19"/>
      <c r="U526" s="19">
        <v>43005</v>
      </c>
      <c r="V526" s="19"/>
      <c r="W526" s="16" t="s">
        <v>71</v>
      </c>
      <c r="X526" s="28">
        <f t="shared" ca="1" si="8"/>
        <v>7.5</v>
      </c>
      <c r="Y526" s="19">
        <v>43905</v>
      </c>
      <c r="Z526" s="19"/>
      <c r="AA526" s="19" t="s">
        <v>8922</v>
      </c>
      <c r="AB526" s="16" t="s">
        <v>8773</v>
      </c>
      <c r="AC526" s="16" t="s">
        <v>8875</v>
      </c>
      <c r="AD526" s="30">
        <v>6.9599999999999995E-2</v>
      </c>
      <c r="AE526" s="16"/>
      <c r="AF526" s="44" t="s">
        <v>9841</v>
      </c>
      <c r="AG526" s="44"/>
      <c r="AH526" s="152"/>
      <c r="AI526" s="16"/>
      <c r="AJ526" s="16"/>
      <c r="AK526" s="16"/>
      <c r="AL526" s="16"/>
      <c r="AM526" s="16"/>
      <c r="AN526" s="16"/>
    </row>
    <row r="527" spans="1:40" ht="15" hidden="1" customHeight="1">
      <c r="A527" s="59">
        <v>526</v>
      </c>
      <c r="B527" s="59"/>
      <c r="C527" s="59">
        <v>79631975</v>
      </c>
      <c r="D527" s="17" t="s">
        <v>9842</v>
      </c>
      <c r="E527" s="16" t="s">
        <v>366</v>
      </c>
      <c r="F527" s="16">
        <v>21</v>
      </c>
      <c r="G527" s="16" t="s">
        <v>367</v>
      </c>
      <c r="H527" s="16" t="s">
        <v>368</v>
      </c>
      <c r="I527" s="16" t="s">
        <v>72</v>
      </c>
      <c r="J527" s="16">
        <v>2000</v>
      </c>
      <c r="K527" s="16" t="s">
        <v>181</v>
      </c>
      <c r="L527" s="22" t="s">
        <v>369</v>
      </c>
      <c r="M527" s="22" t="s">
        <v>369</v>
      </c>
      <c r="N527" s="16" t="s">
        <v>76</v>
      </c>
      <c r="O527" s="16" t="s">
        <v>8671</v>
      </c>
      <c r="P527" s="16"/>
      <c r="Q527" s="150">
        <v>8765278</v>
      </c>
      <c r="R527" s="150">
        <v>0</v>
      </c>
      <c r="S527" s="150">
        <v>8765278</v>
      </c>
      <c r="T527" s="19"/>
      <c r="U527" s="19">
        <v>43675</v>
      </c>
      <c r="V527" s="19"/>
      <c r="W527" s="16" t="s">
        <v>71</v>
      </c>
      <c r="X527" s="28">
        <f t="shared" ca="1" si="8"/>
        <v>5.666666666666667</v>
      </c>
      <c r="Y527" s="19">
        <v>43906</v>
      </c>
      <c r="Z527" s="19"/>
      <c r="AA527" s="19" t="s">
        <v>8815</v>
      </c>
      <c r="AB527" s="16" t="s">
        <v>8826</v>
      </c>
      <c r="AC527" s="16" t="s">
        <v>9374</v>
      </c>
      <c r="AD527" s="30">
        <v>6.9599999999999995E-2</v>
      </c>
      <c r="AE527" s="16"/>
      <c r="AF527" s="44" t="s">
        <v>9843</v>
      </c>
      <c r="AG527" s="44"/>
      <c r="AH527" s="152"/>
      <c r="AI527" s="16"/>
      <c r="AJ527" s="16"/>
      <c r="AK527" s="16"/>
      <c r="AL527" s="16"/>
      <c r="AM527" s="16"/>
      <c r="AN527" s="16"/>
    </row>
    <row r="528" spans="1:40" ht="15" hidden="1" customHeight="1">
      <c r="A528" s="59">
        <v>527</v>
      </c>
      <c r="B528" s="59"/>
      <c r="C528" s="59">
        <v>88259751</v>
      </c>
      <c r="D528" s="17" t="s">
        <v>9844</v>
      </c>
      <c r="E528" s="16">
        <v>4071</v>
      </c>
      <c r="F528" s="16">
        <v>16</v>
      </c>
      <c r="G528" s="16" t="s">
        <v>1629</v>
      </c>
      <c r="H528" s="16" t="s">
        <v>1567</v>
      </c>
      <c r="I528" s="16" t="s">
        <v>131</v>
      </c>
      <c r="J528" s="16">
        <v>3000</v>
      </c>
      <c r="K528" s="16" t="s">
        <v>170</v>
      </c>
      <c r="L528" s="22" t="s">
        <v>231</v>
      </c>
      <c r="M528" s="22" t="s">
        <v>231</v>
      </c>
      <c r="N528" s="16" t="s">
        <v>145</v>
      </c>
      <c r="O528" s="16" t="s">
        <v>8963</v>
      </c>
      <c r="P528" s="16"/>
      <c r="Q528" s="150">
        <v>1664922</v>
      </c>
      <c r="R528" s="150">
        <v>0</v>
      </c>
      <c r="S528" s="150">
        <v>1664922</v>
      </c>
      <c r="T528" s="19"/>
      <c r="U528" s="19">
        <v>42110</v>
      </c>
      <c r="V528" s="19"/>
      <c r="W528" s="16" t="s">
        <v>8767</v>
      </c>
      <c r="X528" s="28">
        <f t="shared" ca="1" si="8"/>
        <v>9.9166666666666661</v>
      </c>
      <c r="Y528" s="19">
        <v>43917</v>
      </c>
      <c r="Z528" s="19"/>
      <c r="AA528" s="19" t="s">
        <v>9610</v>
      </c>
      <c r="AB528" s="16" t="s">
        <v>9610</v>
      </c>
      <c r="AC528" s="16" t="s">
        <v>9610</v>
      </c>
      <c r="AD528" s="30">
        <v>5.2199999999999998E-3</v>
      </c>
      <c r="AE528" s="16"/>
      <c r="AF528" s="44"/>
      <c r="AG528" s="44"/>
      <c r="AH528" s="152"/>
      <c r="AI528" s="16"/>
      <c r="AJ528" s="16"/>
      <c r="AK528" s="16"/>
      <c r="AL528" s="16"/>
      <c r="AM528" s="16"/>
      <c r="AN528" s="16"/>
    </row>
    <row r="529" spans="1:40" ht="15" hidden="1" customHeight="1">
      <c r="A529" s="59">
        <v>528</v>
      </c>
      <c r="B529" s="59"/>
      <c r="C529" s="59">
        <v>30900048</v>
      </c>
      <c r="D529" s="17" t="s">
        <v>9845</v>
      </c>
      <c r="E529" s="16">
        <v>2028</v>
      </c>
      <c r="F529" s="16">
        <v>14</v>
      </c>
      <c r="G529" s="16" t="s">
        <v>283</v>
      </c>
      <c r="H529" s="16" t="s">
        <v>284</v>
      </c>
      <c r="I529" s="16" t="s">
        <v>142</v>
      </c>
      <c r="J529" s="16">
        <v>1000</v>
      </c>
      <c r="K529" s="16" t="s">
        <v>74</v>
      </c>
      <c r="L529" s="22" t="s">
        <v>9668</v>
      </c>
      <c r="M529" s="22" t="s">
        <v>9668</v>
      </c>
      <c r="N529" s="16" t="s">
        <v>76</v>
      </c>
      <c r="O529" s="16" t="s">
        <v>8671</v>
      </c>
      <c r="P529" s="16"/>
      <c r="Q529" s="150">
        <v>3950730</v>
      </c>
      <c r="R529" s="150">
        <v>0</v>
      </c>
      <c r="S529" s="150">
        <v>3950730</v>
      </c>
      <c r="T529" s="19"/>
      <c r="U529" s="19">
        <v>43840</v>
      </c>
      <c r="V529" s="19"/>
      <c r="W529" s="16" t="s">
        <v>71</v>
      </c>
      <c r="X529" s="28">
        <f t="shared" ca="1" si="8"/>
        <v>5.166666666666667</v>
      </c>
      <c r="Y529" s="19">
        <v>43929</v>
      </c>
      <c r="Z529" s="19"/>
      <c r="AA529" s="19" t="s">
        <v>8855</v>
      </c>
      <c r="AB529" s="16" t="s">
        <v>8826</v>
      </c>
      <c r="AC529" s="16" t="s">
        <v>8875</v>
      </c>
      <c r="AD529" s="30">
        <v>6.9599999999999995E-2</v>
      </c>
      <c r="AE529" s="16"/>
      <c r="AF529" s="44" t="s">
        <v>9846</v>
      </c>
      <c r="AG529" s="44"/>
      <c r="AH529" s="152"/>
      <c r="AI529" s="16"/>
      <c r="AJ529" s="16"/>
      <c r="AK529" s="16"/>
      <c r="AL529" s="16"/>
      <c r="AM529" s="16"/>
      <c r="AN529" s="16"/>
    </row>
    <row r="530" spans="1:40" ht="15" hidden="1" customHeight="1">
      <c r="A530" s="59">
        <v>529</v>
      </c>
      <c r="B530" s="59"/>
      <c r="C530" s="59">
        <v>1005178801</v>
      </c>
      <c r="D530" s="17" t="s">
        <v>9847</v>
      </c>
      <c r="E530" s="16">
        <v>4070</v>
      </c>
      <c r="F530" s="16" t="s">
        <v>3596</v>
      </c>
      <c r="G530" s="16" t="s">
        <v>3597</v>
      </c>
      <c r="H530" s="16" t="s">
        <v>3598</v>
      </c>
      <c r="I530" s="16" t="s">
        <v>131</v>
      </c>
      <c r="J530" s="16">
        <v>1000</v>
      </c>
      <c r="K530" s="16" t="s">
        <v>74</v>
      </c>
      <c r="L530" s="22" t="s">
        <v>2910</v>
      </c>
      <c r="M530" s="22" t="s">
        <v>9776</v>
      </c>
      <c r="N530" s="16" t="s">
        <v>339</v>
      </c>
      <c r="O530" s="16" t="s">
        <v>9848</v>
      </c>
      <c r="P530" s="16"/>
      <c r="Q530" s="150">
        <v>2107788</v>
      </c>
      <c r="R530" s="150">
        <v>0</v>
      </c>
      <c r="S530" s="150">
        <v>2107788</v>
      </c>
      <c r="T530" s="19"/>
      <c r="U530" s="19">
        <v>43299</v>
      </c>
      <c r="V530" s="19"/>
      <c r="W530" s="16" t="s">
        <v>71</v>
      </c>
      <c r="X530" s="28">
        <f t="shared" ca="1" si="8"/>
        <v>6.666666666666667</v>
      </c>
      <c r="Y530" s="19">
        <v>43929</v>
      </c>
      <c r="Z530" s="19"/>
      <c r="AA530" s="19" t="s">
        <v>8791</v>
      </c>
      <c r="AB530" s="16" t="s">
        <v>8826</v>
      </c>
      <c r="AC530" s="16" t="s">
        <v>9374</v>
      </c>
      <c r="AD530" s="30">
        <v>5.2199999999999998E-3</v>
      </c>
      <c r="AE530" s="16"/>
      <c r="AF530" s="44" t="s">
        <v>9849</v>
      </c>
      <c r="AG530" s="44"/>
      <c r="AH530" s="152"/>
      <c r="AI530" s="16"/>
      <c r="AJ530" s="16"/>
      <c r="AK530" s="16"/>
      <c r="AL530" s="16"/>
      <c r="AM530" s="16"/>
      <c r="AN530" s="16"/>
    </row>
    <row r="531" spans="1:40" ht="15" hidden="1" customHeight="1">
      <c r="A531" s="59">
        <v>530</v>
      </c>
      <c r="B531" s="59"/>
      <c r="C531" s="59">
        <v>1020740657</v>
      </c>
      <c r="D531" s="17" t="s">
        <v>9850</v>
      </c>
      <c r="E531" s="16">
        <v>2044</v>
      </c>
      <c r="F531" s="16">
        <v>11</v>
      </c>
      <c r="G531" s="16" t="s">
        <v>139</v>
      </c>
      <c r="H531" s="16" t="s">
        <v>140</v>
      </c>
      <c r="I531" s="16" t="s">
        <v>142</v>
      </c>
      <c r="J531" s="16">
        <v>2000</v>
      </c>
      <c r="K531" s="16" t="s">
        <v>181</v>
      </c>
      <c r="L531" s="22" t="s">
        <v>685</v>
      </c>
      <c r="M531" s="22" t="s">
        <v>685</v>
      </c>
      <c r="N531" s="16" t="s">
        <v>76</v>
      </c>
      <c r="O531" s="16" t="s">
        <v>8671</v>
      </c>
      <c r="P531" s="16"/>
      <c r="Q531" s="150">
        <v>3211673</v>
      </c>
      <c r="R531" s="150">
        <v>0</v>
      </c>
      <c r="S531" s="150">
        <v>3211673</v>
      </c>
      <c r="T531" s="19"/>
      <c r="U531" s="19">
        <v>43070</v>
      </c>
      <c r="V531" s="19"/>
      <c r="W531" s="16" t="s">
        <v>8767</v>
      </c>
      <c r="X531" s="28">
        <f t="shared" ca="1" si="8"/>
        <v>7.333333333333333</v>
      </c>
      <c r="Y531" s="19">
        <v>43935</v>
      </c>
      <c r="Z531" s="19"/>
      <c r="AA531" s="19" t="s">
        <v>8791</v>
      </c>
      <c r="AB531" s="16" t="s">
        <v>9851</v>
      </c>
      <c r="AC531" s="16" t="s">
        <v>9374</v>
      </c>
      <c r="AD531" s="30">
        <v>6.9599999999999995E-2</v>
      </c>
      <c r="AE531" s="16"/>
      <c r="AF531" s="44" t="s">
        <v>540</v>
      </c>
      <c r="AG531" s="44"/>
      <c r="AH531" s="152"/>
      <c r="AI531" s="16"/>
      <c r="AJ531" s="16"/>
      <c r="AK531" s="16"/>
      <c r="AL531" s="16"/>
      <c r="AM531" s="16"/>
      <c r="AN531" s="16"/>
    </row>
    <row r="532" spans="1:40" s="149" customFormat="1" ht="15" hidden="1" customHeight="1">
      <c r="A532" s="59">
        <v>531</v>
      </c>
      <c r="B532" s="141"/>
      <c r="C532" s="141">
        <v>1005476407</v>
      </c>
      <c r="D532" s="140" t="s">
        <v>537</v>
      </c>
      <c r="E532" s="142">
        <v>4071</v>
      </c>
      <c r="F532" s="142">
        <v>16</v>
      </c>
      <c r="G532" s="142" t="s">
        <v>1629</v>
      </c>
      <c r="H532" s="142" t="s">
        <v>1567</v>
      </c>
      <c r="I532" s="142" t="s">
        <v>117</v>
      </c>
      <c r="J532" s="142">
        <v>3000</v>
      </c>
      <c r="K532" s="142" t="s">
        <v>170</v>
      </c>
      <c r="L532" s="143" t="s">
        <v>538</v>
      </c>
      <c r="M532" s="143" t="s">
        <v>538</v>
      </c>
      <c r="N532" s="142" t="s">
        <v>76</v>
      </c>
      <c r="O532" s="142" t="s">
        <v>8671</v>
      </c>
      <c r="P532" s="142"/>
      <c r="Q532" s="151">
        <v>1664922</v>
      </c>
      <c r="R532" s="151">
        <v>0</v>
      </c>
      <c r="S532" s="151">
        <v>1664922</v>
      </c>
      <c r="T532" s="145"/>
      <c r="U532" s="145">
        <v>43126</v>
      </c>
      <c r="V532" s="145"/>
      <c r="W532" s="142" t="s">
        <v>8767</v>
      </c>
      <c r="X532" s="146">
        <f t="shared" ca="1" si="8"/>
        <v>7.166666666666667</v>
      </c>
      <c r="Y532" s="145">
        <v>43950</v>
      </c>
      <c r="Z532" s="145"/>
      <c r="AA532" s="145" t="s">
        <v>8815</v>
      </c>
      <c r="AB532" s="142" t="s">
        <v>8826</v>
      </c>
      <c r="AC532" s="142" t="s">
        <v>9374</v>
      </c>
      <c r="AD532" s="147">
        <v>6.9599999999999995E-2</v>
      </c>
      <c r="AE532" s="142"/>
      <c r="AF532" s="155" t="s">
        <v>3240</v>
      </c>
      <c r="AG532" s="140" t="s">
        <v>8794</v>
      </c>
      <c r="AH532" s="148" t="s">
        <v>9056</v>
      </c>
      <c r="AI532" s="142"/>
      <c r="AJ532" s="142"/>
      <c r="AK532" s="142"/>
      <c r="AL532" s="142"/>
      <c r="AM532" s="142"/>
      <c r="AN532" s="142"/>
    </row>
    <row r="533" spans="1:40" s="149" customFormat="1" ht="15" hidden="1" customHeight="1">
      <c r="A533" s="59">
        <v>532</v>
      </c>
      <c r="B533" s="141"/>
      <c r="C533" s="141">
        <v>80008660</v>
      </c>
      <c r="D533" s="140" t="s">
        <v>3238</v>
      </c>
      <c r="E533" s="142">
        <v>4103</v>
      </c>
      <c r="F533" s="142">
        <v>16</v>
      </c>
      <c r="G533" s="142" t="s">
        <v>2683</v>
      </c>
      <c r="H533" s="142" t="s">
        <v>2606</v>
      </c>
      <c r="I533" s="142" t="s">
        <v>131</v>
      </c>
      <c r="J533" s="142">
        <v>3000</v>
      </c>
      <c r="K533" s="142" t="s">
        <v>170</v>
      </c>
      <c r="L533" s="143" t="s">
        <v>9127</v>
      </c>
      <c r="M533" s="143" t="s">
        <v>9127</v>
      </c>
      <c r="N533" s="142" t="s">
        <v>76</v>
      </c>
      <c r="O533" s="142" t="s">
        <v>8671</v>
      </c>
      <c r="P533" s="142"/>
      <c r="Q533" s="151">
        <v>1664922</v>
      </c>
      <c r="R533" s="151">
        <v>0</v>
      </c>
      <c r="S533" s="151">
        <v>1664922</v>
      </c>
      <c r="T533" s="145"/>
      <c r="U533" s="145">
        <v>43126</v>
      </c>
      <c r="V533" s="145"/>
      <c r="W533" s="142" t="s">
        <v>8767</v>
      </c>
      <c r="X533" s="146">
        <f t="shared" ca="1" si="8"/>
        <v>7.166666666666667</v>
      </c>
      <c r="Y533" s="145">
        <v>43961</v>
      </c>
      <c r="Z533" s="145" t="s">
        <v>9852</v>
      </c>
      <c r="AA533" s="145" t="s">
        <v>8815</v>
      </c>
      <c r="AB533" s="142" t="s">
        <v>8773</v>
      </c>
      <c r="AC533" s="142" t="s">
        <v>9441</v>
      </c>
      <c r="AD533" s="147">
        <v>6.9599999999999995E-2</v>
      </c>
      <c r="AE533" s="142"/>
      <c r="AF533" s="155" t="s">
        <v>9853</v>
      </c>
      <c r="AG533" s="140" t="s">
        <v>8794</v>
      </c>
      <c r="AH533" s="148" t="s">
        <v>9056</v>
      </c>
      <c r="AI533" s="142"/>
      <c r="AJ533" s="142"/>
      <c r="AK533" s="142"/>
      <c r="AL533" s="142"/>
      <c r="AM533" s="142"/>
      <c r="AN533" s="142"/>
    </row>
    <row r="534" spans="1:40" ht="15" hidden="1" customHeight="1">
      <c r="A534" s="59">
        <v>533</v>
      </c>
      <c r="B534" s="59"/>
      <c r="C534" s="59">
        <v>72239257</v>
      </c>
      <c r="D534" s="17" t="s">
        <v>9854</v>
      </c>
      <c r="E534" s="16">
        <v>4070</v>
      </c>
      <c r="F534" s="16" t="s">
        <v>3596</v>
      </c>
      <c r="G534" s="16" t="s">
        <v>3597</v>
      </c>
      <c r="H534" s="16" t="s">
        <v>3598</v>
      </c>
      <c r="I534" s="16" t="s">
        <v>131</v>
      </c>
      <c r="J534" s="16">
        <v>1000</v>
      </c>
      <c r="K534" s="16" t="s">
        <v>74</v>
      </c>
      <c r="L534" s="22" t="s">
        <v>2910</v>
      </c>
      <c r="M534" s="22" t="s">
        <v>9776</v>
      </c>
      <c r="N534" s="16" t="s">
        <v>421</v>
      </c>
      <c r="O534" s="16" t="s">
        <v>9455</v>
      </c>
      <c r="P534" s="16"/>
      <c r="Q534" s="150">
        <v>2107788</v>
      </c>
      <c r="R534" s="150">
        <v>0</v>
      </c>
      <c r="S534" s="150">
        <v>2107788</v>
      </c>
      <c r="T534" s="19"/>
      <c r="U534" s="19">
        <v>43048</v>
      </c>
      <c r="V534" s="19"/>
      <c r="W534" s="16" t="s">
        <v>71</v>
      </c>
      <c r="X534" s="28">
        <f t="shared" ca="1" si="8"/>
        <v>7.333333333333333</v>
      </c>
      <c r="Y534" s="19">
        <v>43976</v>
      </c>
      <c r="Z534" s="19"/>
      <c r="AA534" s="19" t="s">
        <v>8791</v>
      </c>
      <c r="AB534" s="16" t="s">
        <v>8803</v>
      </c>
      <c r="AC534" s="16" t="s">
        <v>9374</v>
      </c>
      <c r="AD534" s="30">
        <v>5.2199999999999998E-3</v>
      </c>
      <c r="AE534" s="16"/>
      <c r="AF534" s="44" t="s">
        <v>9855</v>
      </c>
      <c r="AG534" s="44"/>
      <c r="AH534" s="152"/>
      <c r="AI534" s="16"/>
      <c r="AJ534" s="16"/>
      <c r="AK534" s="16"/>
      <c r="AL534" s="16"/>
      <c r="AM534" s="16"/>
      <c r="AN534" s="16"/>
    </row>
    <row r="535" spans="1:40" ht="15" hidden="1" customHeight="1">
      <c r="A535" s="59">
        <v>534</v>
      </c>
      <c r="B535" s="59"/>
      <c r="C535" s="59">
        <v>52428021</v>
      </c>
      <c r="D535" s="17" t="s">
        <v>9856</v>
      </c>
      <c r="E535" s="16">
        <v>2044</v>
      </c>
      <c r="F535" s="16">
        <v>11</v>
      </c>
      <c r="G535" s="16" t="s">
        <v>139</v>
      </c>
      <c r="H535" s="16" t="s">
        <v>140</v>
      </c>
      <c r="I535" s="16" t="s">
        <v>142</v>
      </c>
      <c r="J535" s="16">
        <v>4000</v>
      </c>
      <c r="K535" s="16" t="s">
        <v>259</v>
      </c>
      <c r="L535" s="22" t="s">
        <v>3391</v>
      </c>
      <c r="M535" s="22" t="s">
        <v>3391</v>
      </c>
      <c r="N535" s="16" t="s">
        <v>76</v>
      </c>
      <c r="O535" s="16" t="s">
        <v>8671</v>
      </c>
      <c r="P535" s="16"/>
      <c r="Q535" s="150">
        <v>3211673</v>
      </c>
      <c r="R535" s="150">
        <v>0</v>
      </c>
      <c r="S535" s="150">
        <v>3211673</v>
      </c>
      <c r="T535" s="19"/>
      <c r="U535" s="19">
        <v>41017</v>
      </c>
      <c r="V535" s="19"/>
      <c r="W535" s="16" t="s">
        <v>8767</v>
      </c>
      <c r="X535" s="28">
        <f t="shared" ca="1" si="8"/>
        <v>12.916666666666666</v>
      </c>
      <c r="Y535" s="19">
        <v>43977</v>
      </c>
      <c r="Z535" s="19"/>
      <c r="AA535" s="19" t="s">
        <v>8922</v>
      </c>
      <c r="AB535" s="16" t="s">
        <v>8803</v>
      </c>
      <c r="AC535" s="16" t="s">
        <v>9374</v>
      </c>
      <c r="AD535" s="30">
        <v>6.9599999999999995E-2</v>
      </c>
      <c r="AE535" s="16"/>
      <c r="AF535" s="44" t="s">
        <v>9857</v>
      </c>
      <c r="AG535" s="44"/>
      <c r="AH535" s="152"/>
      <c r="AI535" s="16"/>
      <c r="AJ535" s="16"/>
      <c r="AK535" s="16"/>
      <c r="AL535" s="16"/>
      <c r="AM535" s="16"/>
      <c r="AN535" s="16"/>
    </row>
    <row r="536" spans="1:40" ht="15" hidden="1" customHeight="1">
      <c r="A536" s="59">
        <v>535</v>
      </c>
      <c r="B536" s="59"/>
      <c r="C536" s="59">
        <v>12200245</v>
      </c>
      <c r="D536" s="17" t="s">
        <v>9858</v>
      </c>
      <c r="E536" s="16">
        <v>4070</v>
      </c>
      <c r="F536" s="16" t="s">
        <v>3596</v>
      </c>
      <c r="G536" s="16" t="s">
        <v>3597</v>
      </c>
      <c r="H536" s="16" t="s">
        <v>3598</v>
      </c>
      <c r="I536" s="16" t="s">
        <v>131</v>
      </c>
      <c r="J536" s="16">
        <v>1000</v>
      </c>
      <c r="K536" s="16" t="s">
        <v>74</v>
      </c>
      <c r="L536" s="22" t="s">
        <v>2910</v>
      </c>
      <c r="M536" s="22" t="s">
        <v>9776</v>
      </c>
      <c r="N536" s="16" t="s">
        <v>76</v>
      </c>
      <c r="O536" s="16" t="s">
        <v>8671</v>
      </c>
      <c r="P536" s="16"/>
      <c r="Q536" s="150">
        <v>2107788</v>
      </c>
      <c r="R536" s="150">
        <v>0</v>
      </c>
      <c r="S536" s="150">
        <v>2107788</v>
      </c>
      <c r="T536" s="19"/>
      <c r="U536" s="19">
        <v>42832</v>
      </c>
      <c r="V536" s="19"/>
      <c r="W536" s="16" t="s">
        <v>71</v>
      </c>
      <c r="X536" s="28">
        <f t="shared" ca="1" si="8"/>
        <v>7.916666666666667</v>
      </c>
      <c r="Y536" s="19">
        <v>43982</v>
      </c>
      <c r="Z536" s="19"/>
      <c r="AA536" s="19" t="s">
        <v>8922</v>
      </c>
      <c r="AB536" s="16" t="s">
        <v>8773</v>
      </c>
      <c r="AC536" s="16" t="s">
        <v>9374</v>
      </c>
      <c r="AD536" s="30">
        <v>6.9599999999999995E-2</v>
      </c>
      <c r="AE536" s="16"/>
      <c r="AF536" s="44" t="s">
        <v>9859</v>
      </c>
      <c r="AG536" s="44"/>
      <c r="AH536" s="152"/>
      <c r="AI536" s="16"/>
      <c r="AJ536" s="16"/>
      <c r="AK536" s="16"/>
      <c r="AL536" s="16"/>
      <c r="AM536" s="16"/>
      <c r="AN536" s="16"/>
    </row>
    <row r="537" spans="1:40" ht="15" hidden="1" customHeight="1">
      <c r="A537" s="59">
        <v>536</v>
      </c>
      <c r="B537" s="59"/>
      <c r="C537" s="59">
        <v>79456826</v>
      </c>
      <c r="D537" s="17" t="s">
        <v>9860</v>
      </c>
      <c r="E537" s="16">
        <v>4070</v>
      </c>
      <c r="F537" s="16" t="s">
        <v>3596</v>
      </c>
      <c r="G537" s="16" t="s">
        <v>3597</v>
      </c>
      <c r="H537" s="16" t="s">
        <v>3598</v>
      </c>
      <c r="I537" s="16" t="s">
        <v>131</v>
      </c>
      <c r="J537" s="16">
        <v>1000</v>
      </c>
      <c r="K537" s="16" t="s">
        <v>74</v>
      </c>
      <c r="L537" s="22" t="s">
        <v>2910</v>
      </c>
      <c r="M537" s="22" t="s">
        <v>9776</v>
      </c>
      <c r="N537" s="16" t="s">
        <v>76</v>
      </c>
      <c r="O537" s="16" t="s">
        <v>8671</v>
      </c>
      <c r="P537" s="16"/>
      <c r="Q537" s="150">
        <v>2107788</v>
      </c>
      <c r="R537" s="150">
        <v>0</v>
      </c>
      <c r="S537" s="150">
        <v>2107788</v>
      </c>
      <c r="T537" s="19"/>
      <c r="U537" s="19">
        <v>43040</v>
      </c>
      <c r="V537" s="19"/>
      <c r="W537" s="16" t="s">
        <v>71</v>
      </c>
      <c r="X537" s="28">
        <f t="shared" ca="1" si="8"/>
        <v>7.416666666666667</v>
      </c>
      <c r="Y537" s="19">
        <v>43982</v>
      </c>
      <c r="Z537" s="19"/>
      <c r="AA537" s="19" t="s">
        <v>8815</v>
      </c>
      <c r="AB537" s="16" t="s">
        <v>8773</v>
      </c>
      <c r="AC537" s="16" t="s">
        <v>9405</v>
      </c>
      <c r="AD537" s="30">
        <v>6.9599999999999995E-2</v>
      </c>
      <c r="AE537" s="16"/>
      <c r="AF537" s="44" t="s">
        <v>9861</v>
      </c>
      <c r="AG537" s="44"/>
      <c r="AH537" s="152"/>
      <c r="AI537" s="16"/>
      <c r="AJ537" s="16"/>
      <c r="AK537" s="16"/>
      <c r="AL537" s="16"/>
      <c r="AM537" s="16"/>
      <c r="AN537" s="16"/>
    </row>
    <row r="538" spans="1:40" ht="15" hidden="1" customHeight="1">
      <c r="A538" s="59">
        <v>537</v>
      </c>
      <c r="B538" s="59"/>
      <c r="C538" s="59">
        <v>1082983194</v>
      </c>
      <c r="D538" s="17" t="s">
        <v>9407</v>
      </c>
      <c r="E538" s="16">
        <v>3137</v>
      </c>
      <c r="F538" s="16">
        <v>10</v>
      </c>
      <c r="G538" s="16" t="s">
        <v>822</v>
      </c>
      <c r="H538" s="16" t="s">
        <v>456</v>
      </c>
      <c r="I538" s="16" t="s">
        <v>117</v>
      </c>
      <c r="J538" s="16">
        <v>2000</v>
      </c>
      <c r="K538" s="16" t="s">
        <v>181</v>
      </c>
      <c r="L538" s="22" t="s">
        <v>8951</v>
      </c>
      <c r="M538" s="22" t="s">
        <v>8951</v>
      </c>
      <c r="N538" s="16" t="s">
        <v>421</v>
      </c>
      <c r="O538" s="16" t="s">
        <v>9862</v>
      </c>
      <c r="P538" s="16"/>
      <c r="Q538" s="150">
        <v>1742254</v>
      </c>
      <c r="R538" s="150">
        <v>0</v>
      </c>
      <c r="S538" s="150">
        <v>1742254</v>
      </c>
      <c r="T538" s="19"/>
      <c r="U538" s="19">
        <v>43222</v>
      </c>
      <c r="V538" s="19"/>
      <c r="W538" s="16" t="s">
        <v>9187</v>
      </c>
      <c r="X538" s="28">
        <f t="shared" ca="1" si="8"/>
        <v>6.916666666666667</v>
      </c>
      <c r="Y538" s="19">
        <v>43997</v>
      </c>
      <c r="Z538" s="19"/>
      <c r="AA538" s="19" t="s">
        <v>8815</v>
      </c>
      <c r="AB538" s="16" t="s">
        <v>8773</v>
      </c>
      <c r="AC538" s="16" t="s">
        <v>9836</v>
      </c>
      <c r="AD538" s="30">
        <v>5.2199999999999998E-3</v>
      </c>
      <c r="AE538" s="16"/>
      <c r="AF538" s="44" t="s">
        <v>9863</v>
      </c>
      <c r="AG538" s="44"/>
      <c r="AH538" s="152"/>
      <c r="AI538" s="16"/>
      <c r="AJ538" s="16"/>
      <c r="AK538" s="16"/>
      <c r="AL538" s="16"/>
      <c r="AM538" s="16"/>
      <c r="AN538" s="16"/>
    </row>
    <row r="539" spans="1:40" ht="15" hidden="1" customHeight="1">
      <c r="A539" s="59">
        <v>538</v>
      </c>
      <c r="B539" s="59"/>
      <c r="C539" s="59">
        <v>25600035</v>
      </c>
      <c r="D539" s="17" t="s">
        <v>9864</v>
      </c>
      <c r="E539" s="16">
        <v>2044</v>
      </c>
      <c r="F539" s="16">
        <v>11</v>
      </c>
      <c r="G539" s="16" t="s">
        <v>139</v>
      </c>
      <c r="H539" s="16" t="s">
        <v>140</v>
      </c>
      <c r="I539" s="16" t="s">
        <v>142</v>
      </c>
      <c r="J539" s="16">
        <v>1100</v>
      </c>
      <c r="K539" s="16" t="s">
        <v>159</v>
      </c>
      <c r="L539" s="22" t="s">
        <v>9729</v>
      </c>
      <c r="M539" s="22" t="s">
        <v>9729</v>
      </c>
      <c r="N539" s="16" t="s">
        <v>76</v>
      </c>
      <c r="O539" s="16" t="s">
        <v>8671</v>
      </c>
      <c r="P539" s="16"/>
      <c r="Q539" s="150">
        <v>3211673</v>
      </c>
      <c r="R539" s="150">
        <v>0</v>
      </c>
      <c r="S539" s="150">
        <v>3211673</v>
      </c>
      <c r="T539" s="19"/>
      <c r="U539" s="19">
        <v>42979</v>
      </c>
      <c r="V539" s="19" t="s">
        <v>9865</v>
      </c>
      <c r="W539" s="16" t="s">
        <v>8767</v>
      </c>
      <c r="X539" s="28">
        <f t="shared" ca="1" si="8"/>
        <v>7.583333333333333</v>
      </c>
      <c r="Y539" s="19">
        <v>44012</v>
      </c>
      <c r="Z539" s="19"/>
      <c r="AA539" s="19" t="s">
        <v>8815</v>
      </c>
      <c r="AB539" s="16" t="s">
        <v>8773</v>
      </c>
      <c r="AC539" s="16" t="s">
        <v>9836</v>
      </c>
      <c r="AD539" s="30">
        <v>5.2199999999999998E-3</v>
      </c>
      <c r="AE539" s="16"/>
      <c r="AF539" s="44"/>
      <c r="AG539" s="44"/>
      <c r="AH539" s="152"/>
      <c r="AI539" s="16"/>
      <c r="AJ539" s="16"/>
      <c r="AK539" s="16"/>
      <c r="AL539" s="16"/>
      <c r="AM539" s="16"/>
      <c r="AN539" s="16"/>
    </row>
    <row r="540" spans="1:40" ht="15" hidden="1" customHeight="1">
      <c r="A540" s="59">
        <v>539</v>
      </c>
      <c r="B540" s="59"/>
      <c r="C540" s="59">
        <v>92028472</v>
      </c>
      <c r="D540" s="17" t="s">
        <v>9866</v>
      </c>
      <c r="E540" s="16">
        <v>4071</v>
      </c>
      <c r="F540" s="16">
        <v>16</v>
      </c>
      <c r="G540" s="16" t="s">
        <v>1629</v>
      </c>
      <c r="H540" s="16" t="s">
        <v>1567</v>
      </c>
      <c r="I540" s="16" t="s">
        <v>131</v>
      </c>
      <c r="J540" s="16">
        <v>3000</v>
      </c>
      <c r="K540" s="16" t="s">
        <v>170</v>
      </c>
      <c r="L540" s="22" t="s">
        <v>531</v>
      </c>
      <c r="M540" s="22" t="s">
        <v>531</v>
      </c>
      <c r="N540" s="16" t="s">
        <v>421</v>
      </c>
      <c r="O540" s="16" t="s">
        <v>9867</v>
      </c>
      <c r="P540" s="16"/>
      <c r="Q540" s="150">
        <v>1664922</v>
      </c>
      <c r="R540" s="150">
        <v>446611</v>
      </c>
      <c r="S540" s="150">
        <v>2111533</v>
      </c>
      <c r="T540" s="19">
        <v>34400</v>
      </c>
      <c r="U540" s="19">
        <v>40909</v>
      </c>
      <c r="V540" s="19" t="s">
        <v>9868</v>
      </c>
      <c r="W540" s="16" t="s">
        <v>8767</v>
      </c>
      <c r="X540" s="28">
        <f t="shared" ca="1" si="8"/>
        <v>13.25</v>
      </c>
      <c r="Y540" s="19">
        <v>44016</v>
      </c>
      <c r="Z540" s="19"/>
      <c r="AA540" s="19" t="s">
        <v>8802</v>
      </c>
      <c r="AB540" s="16" t="s">
        <v>8773</v>
      </c>
      <c r="AC540" s="16" t="s">
        <v>9441</v>
      </c>
      <c r="AD540" s="30">
        <v>6.9599999999999995E-2</v>
      </c>
      <c r="AE540" s="16"/>
      <c r="AF540" s="44" t="s">
        <v>9869</v>
      </c>
      <c r="AG540" s="44"/>
      <c r="AH540" s="152"/>
      <c r="AI540" s="16"/>
      <c r="AJ540" s="16"/>
      <c r="AK540" s="16"/>
      <c r="AL540" s="16"/>
      <c r="AM540" s="16"/>
      <c r="AN540" s="16"/>
    </row>
    <row r="541" spans="1:40" ht="15" hidden="1" customHeight="1">
      <c r="A541" s="59">
        <v>540</v>
      </c>
      <c r="B541" s="59"/>
      <c r="C541" s="59">
        <v>79632494</v>
      </c>
      <c r="D541" s="17" t="s">
        <v>9870</v>
      </c>
      <c r="E541" s="16">
        <v>2028</v>
      </c>
      <c r="F541" s="16">
        <v>14</v>
      </c>
      <c r="G541" s="16" t="s">
        <v>283</v>
      </c>
      <c r="H541" s="16" t="s">
        <v>284</v>
      </c>
      <c r="I541" s="16" t="s">
        <v>142</v>
      </c>
      <c r="J541" s="16">
        <v>1000</v>
      </c>
      <c r="K541" s="16" t="s">
        <v>74</v>
      </c>
      <c r="L541" s="22" t="s">
        <v>2910</v>
      </c>
      <c r="M541" s="22" t="s">
        <v>9776</v>
      </c>
      <c r="N541" s="16" t="s">
        <v>76</v>
      </c>
      <c r="O541" s="16" t="s">
        <v>8671</v>
      </c>
      <c r="P541" s="16"/>
      <c r="Q541" s="150">
        <v>3950730</v>
      </c>
      <c r="R541" s="150">
        <v>0</v>
      </c>
      <c r="S541" s="150">
        <v>3950730</v>
      </c>
      <c r="T541" s="19"/>
      <c r="U541" s="19">
        <v>43710</v>
      </c>
      <c r="V541" s="19" t="s">
        <v>9871</v>
      </c>
      <c r="W541" s="16" t="s">
        <v>71</v>
      </c>
      <c r="X541" s="28">
        <f t="shared" ca="1" si="8"/>
        <v>5.583333333333333</v>
      </c>
      <c r="Y541" s="19">
        <v>44017</v>
      </c>
      <c r="Z541" s="19"/>
      <c r="AA541" s="19" t="s">
        <v>8791</v>
      </c>
      <c r="AB541" s="16" t="s">
        <v>8773</v>
      </c>
      <c r="AC541" s="16" t="s">
        <v>9374</v>
      </c>
      <c r="AD541" s="30">
        <v>6.9599999999999995E-2</v>
      </c>
      <c r="AE541" s="16"/>
      <c r="AF541" s="44"/>
      <c r="AG541" s="44"/>
      <c r="AH541" s="152"/>
      <c r="AI541" s="16"/>
      <c r="AJ541" s="16"/>
      <c r="AK541" s="16"/>
      <c r="AL541" s="16"/>
      <c r="AM541" s="16"/>
      <c r="AN541" s="16"/>
    </row>
    <row r="542" spans="1:40" ht="15" hidden="1" customHeight="1">
      <c r="A542" s="59">
        <v>541</v>
      </c>
      <c r="B542" s="59"/>
      <c r="C542" s="59">
        <v>88248528</v>
      </c>
      <c r="D542" s="17" t="s">
        <v>9872</v>
      </c>
      <c r="E542" s="16">
        <v>4070</v>
      </c>
      <c r="F542" s="16" t="s">
        <v>3596</v>
      </c>
      <c r="G542" s="16" t="s">
        <v>3597</v>
      </c>
      <c r="H542" s="16" t="s">
        <v>3598</v>
      </c>
      <c r="I542" s="16" t="s">
        <v>131</v>
      </c>
      <c r="J542" s="16">
        <v>1000</v>
      </c>
      <c r="K542" s="16" t="s">
        <v>74</v>
      </c>
      <c r="L542" s="22" t="s">
        <v>2910</v>
      </c>
      <c r="M542" s="22" t="s">
        <v>9776</v>
      </c>
      <c r="N542" s="16" t="s">
        <v>145</v>
      </c>
      <c r="O542" s="16" t="s">
        <v>5853</v>
      </c>
      <c r="P542" s="16"/>
      <c r="Q542" s="150">
        <v>2107788</v>
      </c>
      <c r="R542" s="150">
        <v>0</v>
      </c>
      <c r="S542" s="150">
        <v>2107788</v>
      </c>
      <c r="T542" s="19"/>
      <c r="U542" s="19">
        <v>42989</v>
      </c>
      <c r="V542" s="19" t="s">
        <v>9873</v>
      </c>
      <c r="W542" s="16" t="s">
        <v>71</v>
      </c>
      <c r="X542" s="28">
        <f t="shared" ca="1" si="8"/>
        <v>7.5</v>
      </c>
      <c r="Y542" s="19">
        <v>44021</v>
      </c>
      <c r="Z542" s="19"/>
      <c r="AA542" s="19" t="s">
        <v>8855</v>
      </c>
      <c r="AB542" s="16" t="s">
        <v>8773</v>
      </c>
      <c r="AC542" s="16" t="s">
        <v>8960</v>
      </c>
      <c r="AD542" s="30">
        <v>6.9599999999999995E-2</v>
      </c>
      <c r="AE542" s="16"/>
      <c r="AF542" s="44" t="s">
        <v>9874</v>
      </c>
      <c r="AG542" s="44"/>
      <c r="AH542" s="152"/>
      <c r="AI542" s="16"/>
      <c r="AJ542" s="16"/>
      <c r="AK542" s="16"/>
      <c r="AL542" s="16"/>
      <c r="AM542" s="16"/>
      <c r="AN542" s="16"/>
    </row>
    <row r="543" spans="1:40" ht="15" hidden="1" customHeight="1">
      <c r="A543" s="59">
        <v>542</v>
      </c>
      <c r="B543" s="59"/>
      <c r="C543" s="59">
        <v>79973182</v>
      </c>
      <c r="D543" s="17" t="s">
        <v>9875</v>
      </c>
      <c r="E543" s="16">
        <v>4071</v>
      </c>
      <c r="F543" s="16">
        <v>16</v>
      </c>
      <c r="G543" s="16" t="s">
        <v>1629</v>
      </c>
      <c r="H543" s="16" t="s">
        <v>1567</v>
      </c>
      <c r="I543" s="16" t="s">
        <v>131</v>
      </c>
      <c r="J543" s="16">
        <v>2000</v>
      </c>
      <c r="K543" s="16" t="s">
        <v>181</v>
      </c>
      <c r="L543" s="22" t="s">
        <v>8951</v>
      </c>
      <c r="M543" s="22" t="s">
        <v>8951</v>
      </c>
      <c r="N543" s="16" t="s">
        <v>671</v>
      </c>
      <c r="O543" s="16" t="s">
        <v>9876</v>
      </c>
      <c r="P543" s="16"/>
      <c r="Q543" s="150">
        <v>1664922</v>
      </c>
      <c r="R543" s="150">
        <v>0</v>
      </c>
      <c r="S543" s="150">
        <v>1664922</v>
      </c>
      <c r="T543" s="19"/>
      <c r="U543" s="19">
        <v>44034</v>
      </c>
      <c r="V543" s="19" t="s">
        <v>9877</v>
      </c>
      <c r="W543" s="16" t="s">
        <v>8767</v>
      </c>
      <c r="X543" s="28">
        <f t="shared" ca="1" si="8"/>
        <v>4.666666666666667</v>
      </c>
      <c r="Y543" s="19">
        <v>44034</v>
      </c>
      <c r="Z543" s="19"/>
      <c r="AA543" s="19" t="s">
        <v>8855</v>
      </c>
      <c r="AB543" s="16" t="s">
        <v>8773</v>
      </c>
      <c r="AC543" s="16" t="s">
        <v>9374</v>
      </c>
      <c r="AD543" s="30">
        <v>6.9599999999999995E-2</v>
      </c>
      <c r="AE543" s="16"/>
      <c r="AF543" s="44"/>
      <c r="AG543" s="17" t="s">
        <v>8794</v>
      </c>
      <c r="AH543" s="125" t="s">
        <v>8795</v>
      </c>
      <c r="AI543" s="16"/>
      <c r="AJ543" s="16"/>
      <c r="AK543" s="16"/>
      <c r="AL543" s="16"/>
      <c r="AM543" s="16"/>
      <c r="AN543" s="16"/>
    </row>
    <row r="544" spans="1:40" ht="15" hidden="1" customHeight="1">
      <c r="A544" s="59">
        <v>543</v>
      </c>
      <c r="B544" s="59"/>
      <c r="C544" s="59">
        <v>8106592</v>
      </c>
      <c r="D544" s="17" t="s">
        <v>9217</v>
      </c>
      <c r="E544" s="16">
        <v>3137</v>
      </c>
      <c r="F544" s="16">
        <v>10</v>
      </c>
      <c r="G544" s="16" t="s">
        <v>822</v>
      </c>
      <c r="H544" s="16" t="s">
        <v>456</v>
      </c>
      <c r="I544" s="16" t="s">
        <v>117</v>
      </c>
      <c r="J544" s="16">
        <v>2000</v>
      </c>
      <c r="K544" s="16" t="s">
        <v>181</v>
      </c>
      <c r="L544" s="22" t="s">
        <v>8951</v>
      </c>
      <c r="M544" s="22" t="s">
        <v>8951</v>
      </c>
      <c r="N544" s="16" t="s">
        <v>339</v>
      </c>
      <c r="O544" s="16" t="s">
        <v>9826</v>
      </c>
      <c r="P544" s="16"/>
      <c r="Q544" s="150">
        <v>1742254</v>
      </c>
      <c r="R544" s="150">
        <v>0</v>
      </c>
      <c r="S544" s="150">
        <v>1742254</v>
      </c>
      <c r="T544" s="19"/>
      <c r="U544" s="19">
        <v>43222</v>
      </c>
      <c r="V544" s="19" t="s">
        <v>9878</v>
      </c>
      <c r="W544" s="16" t="s">
        <v>9187</v>
      </c>
      <c r="X544" s="28">
        <f t="shared" ca="1" si="8"/>
        <v>6.916666666666667</v>
      </c>
      <c r="Y544" s="19">
        <v>44037</v>
      </c>
      <c r="Z544" s="19"/>
      <c r="AA544" s="19" t="s">
        <v>8922</v>
      </c>
      <c r="AB544" s="16" t="s">
        <v>9274</v>
      </c>
      <c r="AC544" s="16" t="s">
        <v>8875</v>
      </c>
      <c r="AD544" s="30">
        <v>6.9599999999999995E-2</v>
      </c>
      <c r="AE544" s="16"/>
      <c r="AF544" s="44" t="s">
        <v>9879</v>
      </c>
      <c r="AG544" s="44"/>
      <c r="AH544" s="152"/>
      <c r="AI544" s="16"/>
      <c r="AJ544" s="16"/>
      <c r="AK544" s="16"/>
      <c r="AL544" s="16"/>
      <c r="AM544" s="16"/>
      <c r="AN544" s="16"/>
    </row>
    <row r="545" spans="1:40" ht="15" hidden="1" customHeight="1">
      <c r="A545" s="59">
        <v>544</v>
      </c>
      <c r="B545" s="59"/>
      <c r="C545" s="59">
        <v>28268028</v>
      </c>
      <c r="D545" s="17" t="s">
        <v>9880</v>
      </c>
      <c r="E545" s="16">
        <v>4210</v>
      </c>
      <c r="F545" s="16">
        <v>18</v>
      </c>
      <c r="G545" s="16" t="s">
        <v>251</v>
      </c>
      <c r="H545" s="16" t="s">
        <v>130</v>
      </c>
      <c r="I545" s="16" t="s">
        <v>131</v>
      </c>
      <c r="J545" s="16">
        <v>2000</v>
      </c>
      <c r="K545" s="16" t="s">
        <v>181</v>
      </c>
      <c r="L545" s="22" t="s">
        <v>369</v>
      </c>
      <c r="M545" s="22" t="s">
        <v>369</v>
      </c>
      <c r="N545" s="16" t="s">
        <v>76</v>
      </c>
      <c r="O545" s="16" t="s">
        <v>8671</v>
      </c>
      <c r="P545" s="16"/>
      <c r="Q545" s="150">
        <v>1742254</v>
      </c>
      <c r="R545" s="150">
        <v>257732</v>
      </c>
      <c r="S545" s="150">
        <v>1999986</v>
      </c>
      <c r="T545" s="19">
        <v>31240</v>
      </c>
      <c r="U545" s="19">
        <v>40909</v>
      </c>
      <c r="V545" s="19" t="s">
        <v>9868</v>
      </c>
      <c r="W545" s="16" t="s">
        <v>249</v>
      </c>
      <c r="X545" s="28">
        <f t="shared" ca="1" si="8"/>
        <v>13.25</v>
      </c>
      <c r="Y545" s="19">
        <v>44043</v>
      </c>
      <c r="Z545" s="19"/>
      <c r="AA545" s="19" t="s">
        <v>8791</v>
      </c>
      <c r="AB545" s="16" t="s">
        <v>8826</v>
      </c>
      <c r="AC545" s="16" t="s">
        <v>9374</v>
      </c>
      <c r="AD545" s="30">
        <v>6.9599999999999995E-2</v>
      </c>
      <c r="AE545" s="16"/>
      <c r="AF545" s="44" t="s">
        <v>9881</v>
      </c>
      <c r="AG545" s="44"/>
      <c r="AH545" s="152"/>
      <c r="AI545" s="16"/>
      <c r="AJ545" s="16"/>
      <c r="AK545" s="16"/>
      <c r="AL545" s="16"/>
      <c r="AM545" s="16"/>
      <c r="AN545" s="16"/>
    </row>
    <row r="546" spans="1:40" ht="15" hidden="1" customHeight="1">
      <c r="A546" s="59">
        <v>545</v>
      </c>
      <c r="B546" s="59"/>
      <c r="C546" s="59">
        <v>80261329</v>
      </c>
      <c r="D546" s="17" t="s">
        <v>9882</v>
      </c>
      <c r="E546" s="16">
        <v>2044</v>
      </c>
      <c r="F546" s="16">
        <v>11</v>
      </c>
      <c r="G546" s="16" t="s">
        <v>139</v>
      </c>
      <c r="H546" s="16" t="s">
        <v>140</v>
      </c>
      <c r="I546" s="16" t="s">
        <v>142</v>
      </c>
      <c r="J546" s="16">
        <v>4000</v>
      </c>
      <c r="K546" s="16" t="s">
        <v>259</v>
      </c>
      <c r="L546" s="22" t="s">
        <v>1331</v>
      </c>
      <c r="M546" s="22" t="s">
        <v>1331</v>
      </c>
      <c r="N546" s="16" t="s">
        <v>76</v>
      </c>
      <c r="O546" s="16" t="s">
        <v>8671</v>
      </c>
      <c r="P546" s="16"/>
      <c r="Q546" s="150">
        <v>3211673</v>
      </c>
      <c r="R546" s="150">
        <v>0</v>
      </c>
      <c r="S546" s="150">
        <v>3211673</v>
      </c>
      <c r="T546" s="19"/>
      <c r="U546" s="19">
        <v>41026</v>
      </c>
      <c r="V546" s="19" t="s">
        <v>9883</v>
      </c>
      <c r="W546" s="16" t="s">
        <v>8767</v>
      </c>
      <c r="X546" s="28">
        <f t="shared" ca="1" si="8"/>
        <v>12.916666666666666</v>
      </c>
      <c r="Y546" s="19">
        <v>44045</v>
      </c>
      <c r="Z546" s="19"/>
      <c r="AA546" s="19" t="s">
        <v>8791</v>
      </c>
      <c r="AB546" s="16" t="s">
        <v>8803</v>
      </c>
      <c r="AC546" s="16" t="s">
        <v>9374</v>
      </c>
      <c r="AD546" s="30">
        <v>5.2199999999999998E-3</v>
      </c>
      <c r="AE546" s="16"/>
      <c r="AF546" s="44" t="s">
        <v>9884</v>
      </c>
      <c r="AG546" s="44"/>
      <c r="AH546" s="152"/>
      <c r="AI546" s="16"/>
      <c r="AJ546" s="16"/>
      <c r="AK546" s="16"/>
      <c r="AL546" s="16"/>
      <c r="AM546" s="16"/>
      <c r="AN546" s="16"/>
    </row>
    <row r="547" spans="1:40" ht="15" hidden="1" customHeight="1">
      <c r="A547" s="59">
        <v>546</v>
      </c>
      <c r="B547" s="59"/>
      <c r="C547" s="59">
        <v>79444821</v>
      </c>
      <c r="D547" s="17" t="s">
        <v>9885</v>
      </c>
      <c r="E547" s="16">
        <v>2028</v>
      </c>
      <c r="F547" s="16">
        <v>18</v>
      </c>
      <c r="G547" s="16" t="s">
        <v>358</v>
      </c>
      <c r="H547" s="16" t="s">
        <v>284</v>
      </c>
      <c r="I547" s="16" t="s">
        <v>142</v>
      </c>
      <c r="J547" s="16">
        <v>1000</v>
      </c>
      <c r="K547" s="16" t="s">
        <v>74</v>
      </c>
      <c r="L547" s="22" t="s">
        <v>9681</v>
      </c>
      <c r="M547" s="22" t="s">
        <v>3391</v>
      </c>
      <c r="N547" s="16" t="s">
        <v>76</v>
      </c>
      <c r="O547" s="16" t="s">
        <v>8671</v>
      </c>
      <c r="P547" s="16"/>
      <c r="Q547" s="150">
        <v>5334460</v>
      </c>
      <c r="R547" s="150">
        <v>0</v>
      </c>
      <c r="S547" s="150">
        <v>5334460</v>
      </c>
      <c r="T547" s="19"/>
      <c r="U547" s="19">
        <v>43116</v>
      </c>
      <c r="V547" s="19" t="s">
        <v>9886</v>
      </c>
      <c r="W547" s="16" t="s">
        <v>71</v>
      </c>
      <c r="X547" s="28">
        <f t="shared" ca="1" si="8"/>
        <v>7.166666666666667</v>
      </c>
      <c r="Y547" s="19">
        <v>44047</v>
      </c>
      <c r="Z547" s="19"/>
      <c r="AA547" s="19" t="s">
        <v>8815</v>
      </c>
      <c r="AB547" s="16" t="s">
        <v>8773</v>
      </c>
      <c r="AC547" s="16" t="s">
        <v>9374</v>
      </c>
      <c r="AD547" s="30">
        <v>5.2199999999999998E-3</v>
      </c>
      <c r="AE547" s="16"/>
      <c r="AF547" s="44"/>
      <c r="AG547" s="44"/>
      <c r="AH547" s="152"/>
      <c r="AI547" s="16"/>
      <c r="AJ547" s="16"/>
      <c r="AK547" s="16"/>
      <c r="AL547" s="16"/>
      <c r="AM547" s="16"/>
      <c r="AN547" s="16"/>
    </row>
    <row r="548" spans="1:40" ht="15" hidden="1" customHeight="1">
      <c r="A548" s="59">
        <v>547</v>
      </c>
      <c r="B548" s="59"/>
      <c r="C548" s="59">
        <v>17676529</v>
      </c>
      <c r="D548" s="17" t="s">
        <v>9887</v>
      </c>
      <c r="E548" s="16">
        <v>4070</v>
      </c>
      <c r="F548" s="16" t="s">
        <v>3596</v>
      </c>
      <c r="G548" s="16" t="s">
        <v>3597</v>
      </c>
      <c r="H548" s="35" t="s">
        <v>3598</v>
      </c>
      <c r="I548" s="16" t="s">
        <v>131</v>
      </c>
      <c r="J548" s="16">
        <v>1000</v>
      </c>
      <c r="K548" s="16" t="s">
        <v>74</v>
      </c>
      <c r="L548" s="16" t="s">
        <v>2910</v>
      </c>
      <c r="M548" s="16" t="s">
        <v>9776</v>
      </c>
      <c r="N548" s="16" t="s">
        <v>463</v>
      </c>
      <c r="O548" s="16" t="s">
        <v>3752</v>
      </c>
      <c r="P548" s="16"/>
      <c r="Q548" s="164">
        <v>2107788</v>
      </c>
      <c r="R548" s="164">
        <v>0</v>
      </c>
      <c r="S548" s="164">
        <v>2107788</v>
      </c>
      <c r="T548" s="19" t="s">
        <v>78</v>
      </c>
      <c r="U548" s="19">
        <v>43083</v>
      </c>
      <c r="V548" s="19"/>
      <c r="W548" s="16" t="s">
        <v>71</v>
      </c>
      <c r="X548" s="28">
        <f t="shared" ca="1" si="8"/>
        <v>7.25</v>
      </c>
      <c r="Y548" s="19">
        <v>44048</v>
      </c>
      <c r="Z548" s="19"/>
      <c r="AA548" s="16" t="s">
        <v>8855</v>
      </c>
      <c r="AB548" s="16" t="s">
        <v>8773</v>
      </c>
      <c r="AC548" s="16" t="s">
        <v>9464</v>
      </c>
      <c r="AD548" s="30">
        <v>6.9599999999999995E-2</v>
      </c>
      <c r="AE548" s="16"/>
      <c r="AF548" s="31" t="s">
        <v>9888</v>
      </c>
      <c r="AG548" s="16"/>
      <c r="AH548" s="15"/>
      <c r="AI548" s="16"/>
      <c r="AJ548" s="16"/>
      <c r="AK548" s="16"/>
      <c r="AL548" s="16"/>
      <c r="AM548" s="16"/>
      <c r="AN548" s="16"/>
    </row>
    <row r="549" spans="1:40" ht="15" hidden="1" customHeight="1">
      <c r="A549" s="59">
        <v>548</v>
      </c>
      <c r="B549" s="59"/>
      <c r="C549" s="59">
        <v>79837217</v>
      </c>
      <c r="D549" s="17" t="s">
        <v>9889</v>
      </c>
      <c r="E549" s="16">
        <v>2044</v>
      </c>
      <c r="F549" s="16">
        <v>11</v>
      </c>
      <c r="G549" s="16" t="s">
        <v>139</v>
      </c>
      <c r="H549" s="35" t="s">
        <v>140</v>
      </c>
      <c r="I549" s="16" t="s">
        <v>142</v>
      </c>
      <c r="J549" s="16">
        <v>2000</v>
      </c>
      <c r="K549" s="16" t="s">
        <v>181</v>
      </c>
      <c r="L549" s="16" t="s">
        <v>305</v>
      </c>
      <c r="M549" s="16" t="s">
        <v>305</v>
      </c>
      <c r="N549" s="16" t="s">
        <v>76</v>
      </c>
      <c r="O549" s="16" t="s">
        <v>5744</v>
      </c>
      <c r="P549" s="16"/>
      <c r="Q549" s="164">
        <v>3211673</v>
      </c>
      <c r="R549" s="164">
        <v>0</v>
      </c>
      <c r="S549" s="164">
        <f>+Q549+R549</f>
        <v>3211673</v>
      </c>
      <c r="T549" s="19" t="s">
        <v>78</v>
      </c>
      <c r="U549" s="19">
        <v>40878</v>
      </c>
      <c r="V549" s="19" t="s">
        <v>92</v>
      </c>
      <c r="W549" s="16" t="s">
        <v>8767</v>
      </c>
      <c r="X549" s="28">
        <f t="shared" ca="1" si="8"/>
        <v>13.333333333333334</v>
      </c>
      <c r="Y549" s="19">
        <v>44072</v>
      </c>
      <c r="Z549" s="19"/>
      <c r="AA549" s="16" t="s">
        <v>8815</v>
      </c>
      <c r="AB549" s="16" t="s">
        <v>8773</v>
      </c>
      <c r="AC549" s="16" t="s">
        <v>9374</v>
      </c>
      <c r="AD549" s="30">
        <v>5.2199999999999998E-3</v>
      </c>
      <c r="AE549" s="16"/>
      <c r="AF549" s="44" t="s">
        <v>9890</v>
      </c>
      <c r="AG549" s="16"/>
      <c r="AH549" s="15"/>
      <c r="AI549" s="16"/>
      <c r="AJ549" s="16"/>
      <c r="AK549" s="16"/>
      <c r="AL549" s="16"/>
      <c r="AM549" s="16"/>
      <c r="AN549" s="16"/>
    </row>
    <row r="550" spans="1:40" s="149" customFormat="1" ht="15" hidden="1" customHeight="1">
      <c r="A550" s="59">
        <v>549</v>
      </c>
      <c r="B550" s="141"/>
      <c r="C550" s="141">
        <v>7722112</v>
      </c>
      <c r="D550" s="140" t="s">
        <v>9891</v>
      </c>
      <c r="E550" s="142">
        <v>2044</v>
      </c>
      <c r="F550" s="142">
        <v>11</v>
      </c>
      <c r="G550" s="142" t="s">
        <v>139</v>
      </c>
      <c r="H550" s="165" t="s">
        <v>140</v>
      </c>
      <c r="I550" s="142" t="s">
        <v>142</v>
      </c>
      <c r="J550" s="142">
        <v>4000</v>
      </c>
      <c r="K550" s="142" t="s">
        <v>259</v>
      </c>
      <c r="L550" s="142" t="s">
        <v>9163</v>
      </c>
      <c r="M550" s="142" t="s">
        <v>9163</v>
      </c>
      <c r="N550" s="142" t="s">
        <v>76</v>
      </c>
      <c r="O550" s="142" t="s">
        <v>8671</v>
      </c>
      <c r="P550" s="142"/>
      <c r="Q550" s="166">
        <v>3211673</v>
      </c>
      <c r="R550" s="166">
        <v>0</v>
      </c>
      <c r="S550" s="166">
        <f>+Q550+R550</f>
        <v>3211673</v>
      </c>
      <c r="T550" s="145" t="s">
        <v>78</v>
      </c>
      <c r="U550" s="145">
        <v>41248</v>
      </c>
      <c r="V550" s="145"/>
      <c r="W550" s="142" t="s">
        <v>8767</v>
      </c>
      <c r="X550" s="146">
        <f t="shared" ca="1" si="8"/>
        <v>12.25</v>
      </c>
      <c r="Y550" s="145">
        <v>44061</v>
      </c>
      <c r="Z550" s="145"/>
      <c r="AA550" s="142" t="s">
        <v>8815</v>
      </c>
      <c r="AB550" s="142" t="s">
        <v>8792</v>
      </c>
      <c r="AC550" s="142" t="s">
        <v>9374</v>
      </c>
      <c r="AD550" s="147">
        <v>5.2199999999999998E-3</v>
      </c>
      <c r="AE550" s="142"/>
      <c r="AF550" s="155" t="s">
        <v>8216</v>
      </c>
      <c r="AG550" s="140" t="s">
        <v>8794</v>
      </c>
      <c r="AH550" s="148" t="s">
        <v>9056</v>
      </c>
      <c r="AI550" s="142"/>
      <c r="AJ550" s="142"/>
      <c r="AK550" s="142"/>
      <c r="AL550" s="142"/>
      <c r="AM550" s="142"/>
      <c r="AN550" s="142"/>
    </row>
    <row r="551" spans="1:40" ht="15" hidden="1" customHeight="1">
      <c r="A551" s="59">
        <v>550</v>
      </c>
      <c r="B551" s="59"/>
      <c r="C551" s="59">
        <v>1140863292</v>
      </c>
      <c r="D551" s="17" t="s">
        <v>9892</v>
      </c>
      <c r="E551" s="16">
        <v>2044</v>
      </c>
      <c r="F551" s="16">
        <v>11</v>
      </c>
      <c r="G551" s="16" t="s">
        <v>139</v>
      </c>
      <c r="H551" s="35" t="s">
        <v>140</v>
      </c>
      <c r="I551" s="16" t="s">
        <v>142</v>
      </c>
      <c r="J551" s="16">
        <v>4500</v>
      </c>
      <c r="K551" s="16" t="s">
        <v>143</v>
      </c>
      <c r="L551" s="16" t="s">
        <v>9601</v>
      </c>
      <c r="M551" s="16" t="s">
        <v>9601</v>
      </c>
      <c r="N551" s="16" t="s">
        <v>76</v>
      </c>
      <c r="O551" s="16" t="s">
        <v>8671</v>
      </c>
      <c r="P551" s="16"/>
      <c r="Q551" s="164">
        <v>3211673</v>
      </c>
      <c r="R551" s="164">
        <v>0</v>
      </c>
      <c r="S551" s="164">
        <v>3211673</v>
      </c>
      <c r="T551" s="19" t="s">
        <v>78</v>
      </c>
      <c r="U551" s="19">
        <v>44034</v>
      </c>
      <c r="V551" s="19" t="s">
        <v>9893</v>
      </c>
      <c r="W551" s="16" t="s">
        <v>8767</v>
      </c>
      <c r="X551" s="28">
        <f t="shared" ca="1" si="8"/>
        <v>4.666666666666667</v>
      </c>
      <c r="Y551" s="19">
        <v>44069</v>
      </c>
      <c r="Z551" s="19"/>
      <c r="AA551" s="16" t="s">
        <v>8815</v>
      </c>
      <c r="AB551" s="16" t="s">
        <v>8773</v>
      </c>
      <c r="AC551" s="16" t="s">
        <v>9374</v>
      </c>
      <c r="AD551" s="30">
        <v>5.2199999999999998E-3</v>
      </c>
      <c r="AE551" s="16"/>
      <c r="AF551" s="44"/>
      <c r="AG551" s="17" t="s">
        <v>8794</v>
      </c>
      <c r="AH551" s="125" t="s">
        <v>9056</v>
      </c>
      <c r="AI551" s="16"/>
      <c r="AJ551" s="16"/>
      <c r="AK551" s="16"/>
      <c r="AL551" s="16"/>
      <c r="AM551" s="16"/>
      <c r="AN551" s="16"/>
    </row>
    <row r="552" spans="1:40" ht="15" hidden="1" customHeight="1">
      <c r="A552" s="59">
        <v>551</v>
      </c>
      <c r="B552" s="59"/>
      <c r="C552" s="59">
        <v>1010193468</v>
      </c>
      <c r="D552" s="17" t="s">
        <v>9894</v>
      </c>
      <c r="E552" s="16">
        <v>3137</v>
      </c>
      <c r="F552" s="16">
        <v>10</v>
      </c>
      <c r="G552" s="16" t="s">
        <v>822</v>
      </c>
      <c r="H552" s="16" t="s">
        <v>456</v>
      </c>
      <c r="I552" s="16" t="s">
        <v>131</v>
      </c>
      <c r="J552" s="16">
        <v>1000</v>
      </c>
      <c r="K552" s="16" t="s">
        <v>74</v>
      </c>
      <c r="L552" s="16" t="s">
        <v>2910</v>
      </c>
      <c r="M552" s="16" t="s">
        <v>8249</v>
      </c>
      <c r="N552" s="16" t="s">
        <v>76</v>
      </c>
      <c r="O552" s="16" t="s">
        <v>5744</v>
      </c>
      <c r="P552" s="16"/>
      <c r="Q552" s="164">
        <v>1742254</v>
      </c>
      <c r="R552" s="164">
        <v>0</v>
      </c>
      <c r="S552" s="164">
        <v>1742254</v>
      </c>
      <c r="T552" s="19" t="s">
        <v>78</v>
      </c>
      <c r="U552" s="19">
        <v>43116</v>
      </c>
      <c r="V552" s="19"/>
      <c r="W552" s="16" t="s">
        <v>71</v>
      </c>
      <c r="X552" s="28">
        <f t="shared" ca="1" si="8"/>
        <v>7.166666666666667</v>
      </c>
      <c r="Y552" s="19">
        <v>44072</v>
      </c>
      <c r="Z552" s="19" t="s">
        <v>9895</v>
      </c>
      <c r="AA552" s="16" t="s">
        <v>8802</v>
      </c>
      <c r="AB552" s="16" t="s">
        <v>8803</v>
      </c>
      <c r="AC552" s="16" t="s">
        <v>9374</v>
      </c>
      <c r="AD552" s="30">
        <v>6.9599999999999995E-2</v>
      </c>
      <c r="AE552" s="16"/>
      <c r="AF552" s="31" t="s">
        <v>9896</v>
      </c>
      <c r="AG552" s="16"/>
      <c r="AH552" s="15"/>
      <c r="AI552" s="16"/>
      <c r="AJ552" s="16"/>
      <c r="AK552" s="16"/>
      <c r="AL552" s="16"/>
      <c r="AM552" s="16"/>
      <c r="AN552" s="16"/>
    </row>
    <row r="553" spans="1:40" ht="15" hidden="1" customHeight="1">
      <c r="A553" s="59">
        <v>552</v>
      </c>
      <c r="B553" s="59"/>
      <c r="C553" s="59">
        <v>1048017990</v>
      </c>
      <c r="D553" s="17" t="s">
        <v>9897</v>
      </c>
      <c r="E553" s="16">
        <v>4070</v>
      </c>
      <c r="F553" s="16" t="s">
        <v>3596</v>
      </c>
      <c r="G553" s="16" t="s">
        <v>3597</v>
      </c>
      <c r="H553" s="16" t="s">
        <v>3598</v>
      </c>
      <c r="I553" s="16" t="s">
        <v>9898</v>
      </c>
      <c r="J553" s="16">
        <v>1000</v>
      </c>
      <c r="K553" s="16" t="s">
        <v>74</v>
      </c>
      <c r="L553" s="16" t="s">
        <v>2910</v>
      </c>
      <c r="M553" s="16" t="s">
        <v>9776</v>
      </c>
      <c r="N553" s="16" t="s">
        <v>339</v>
      </c>
      <c r="O553" s="16" t="s">
        <v>9899</v>
      </c>
      <c r="P553" s="16"/>
      <c r="Q553" s="164">
        <v>2107788</v>
      </c>
      <c r="R553" s="164">
        <v>0</v>
      </c>
      <c r="S553" s="164">
        <v>2107788</v>
      </c>
      <c r="T553" s="19" t="s">
        <v>78</v>
      </c>
      <c r="U553" s="19">
        <v>43059</v>
      </c>
      <c r="V553" s="19"/>
      <c r="W553" s="16" t="s">
        <v>71</v>
      </c>
      <c r="X553" s="28">
        <f t="shared" ca="1" si="8"/>
        <v>7.333333333333333</v>
      </c>
      <c r="Y553" s="19">
        <v>44073</v>
      </c>
      <c r="Z553" s="19"/>
      <c r="AA553" s="16" t="s">
        <v>8855</v>
      </c>
      <c r="AB553" s="16" t="s">
        <v>8826</v>
      </c>
      <c r="AC553" s="16" t="s">
        <v>8875</v>
      </c>
      <c r="AD553" s="30">
        <v>6.9599999999999995E-2</v>
      </c>
      <c r="AE553" s="16"/>
      <c r="AF553" s="31" t="s">
        <v>9900</v>
      </c>
      <c r="AG553" s="16"/>
      <c r="AH553" s="15"/>
      <c r="AI553" s="16"/>
      <c r="AJ553" s="16"/>
      <c r="AK553" s="16"/>
      <c r="AL553" s="16"/>
      <c r="AM553" s="16"/>
      <c r="AN553" s="16"/>
    </row>
    <row r="554" spans="1:40" ht="15" hidden="1" customHeight="1">
      <c r="A554" s="59">
        <v>553</v>
      </c>
      <c r="B554" s="59"/>
      <c r="C554" s="59">
        <v>1237688194</v>
      </c>
      <c r="D554" s="17" t="s">
        <v>9901</v>
      </c>
      <c r="E554" s="16">
        <v>4070</v>
      </c>
      <c r="F554" s="16" t="s">
        <v>3596</v>
      </c>
      <c r="G554" s="16" t="s">
        <v>3597</v>
      </c>
      <c r="H554" s="16" t="s">
        <v>3598</v>
      </c>
      <c r="I554" s="16" t="s">
        <v>9898</v>
      </c>
      <c r="J554" s="16">
        <v>1000</v>
      </c>
      <c r="K554" s="16" t="s">
        <v>74</v>
      </c>
      <c r="L554" s="16" t="s">
        <v>2910</v>
      </c>
      <c r="M554" s="16" t="s">
        <v>9776</v>
      </c>
      <c r="N554" s="16" t="s">
        <v>671</v>
      </c>
      <c r="O554" s="16" t="s">
        <v>4647</v>
      </c>
      <c r="P554" s="16"/>
      <c r="Q554" s="164">
        <v>2107788</v>
      </c>
      <c r="R554" s="164">
        <v>0</v>
      </c>
      <c r="S554" s="164">
        <v>2107788</v>
      </c>
      <c r="T554" s="19" t="s">
        <v>78</v>
      </c>
      <c r="U554" s="19">
        <v>42989</v>
      </c>
      <c r="V554" s="19"/>
      <c r="W554" s="16" t="s">
        <v>71</v>
      </c>
      <c r="X554" s="28">
        <f t="shared" ca="1" si="8"/>
        <v>7.5</v>
      </c>
      <c r="Y554" s="19">
        <v>44073</v>
      </c>
      <c r="Z554" s="19"/>
      <c r="AA554" s="16" t="s">
        <v>8855</v>
      </c>
      <c r="AB554" s="16" t="s">
        <v>8773</v>
      </c>
      <c r="AC554" s="16" t="s">
        <v>9220</v>
      </c>
      <c r="AD554" s="30">
        <v>6.9599999999999995E-2</v>
      </c>
      <c r="AE554" s="16"/>
      <c r="AF554" s="31" t="s">
        <v>9902</v>
      </c>
      <c r="AG554" s="16"/>
      <c r="AH554" s="15"/>
      <c r="AI554" s="16"/>
      <c r="AJ554" s="16"/>
      <c r="AK554" s="16"/>
      <c r="AL554" s="16"/>
      <c r="AM554" s="16"/>
      <c r="AN554" s="16"/>
    </row>
    <row r="555" spans="1:40" s="149" customFormat="1" ht="15" hidden="1" customHeight="1">
      <c r="A555" s="59">
        <v>554</v>
      </c>
      <c r="B555" s="141"/>
      <c r="C555" s="141">
        <v>1033732044</v>
      </c>
      <c r="D555" s="140" t="s">
        <v>9903</v>
      </c>
      <c r="E555" s="142">
        <v>4044</v>
      </c>
      <c r="F555" s="142">
        <v>11</v>
      </c>
      <c r="G555" s="142" t="s">
        <v>916</v>
      </c>
      <c r="H555" s="142" t="s">
        <v>917</v>
      </c>
      <c r="I555" s="142" t="s">
        <v>131</v>
      </c>
      <c r="J555" s="142">
        <v>2000</v>
      </c>
      <c r="K555" s="142" t="s">
        <v>181</v>
      </c>
      <c r="L555" s="142" t="s">
        <v>9659</v>
      </c>
      <c r="M555" s="142" t="s">
        <v>9659</v>
      </c>
      <c r="N555" s="142" t="s">
        <v>76</v>
      </c>
      <c r="O555" s="142" t="s">
        <v>5744</v>
      </c>
      <c r="P555" s="142"/>
      <c r="Q555" s="166">
        <v>1364839</v>
      </c>
      <c r="R555" s="166">
        <v>0</v>
      </c>
      <c r="S555" s="166">
        <f>+Q555+R555</f>
        <v>1364839</v>
      </c>
      <c r="T555" s="145" t="s">
        <v>78</v>
      </c>
      <c r="U555" s="145">
        <v>41031</v>
      </c>
      <c r="V555" s="145" t="s">
        <v>92</v>
      </c>
      <c r="W555" s="142" t="s">
        <v>8767</v>
      </c>
      <c r="X555" s="146">
        <f t="shared" ca="1" si="8"/>
        <v>12.916666666666666</v>
      </c>
      <c r="Y555" s="145">
        <v>44073</v>
      </c>
      <c r="Z555" s="145"/>
      <c r="AA555" s="142" t="s">
        <v>8791</v>
      </c>
      <c r="AB555" s="142" t="s">
        <v>8773</v>
      </c>
      <c r="AC555" s="142" t="s">
        <v>9374</v>
      </c>
      <c r="AD555" s="147">
        <v>5.2199999999999998E-3</v>
      </c>
      <c r="AE555" s="142"/>
      <c r="AF555" s="162" t="s">
        <v>8393</v>
      </c>
      <c r="AG555" s="140" t="s">
        <v>8794</v>
      </c>
      <c r="AH555" s="148" t="s">
        <v>9056</v>
      </c>
      <c r="AI555" s="142"/>
      <c r="AJ555" s="142"/>
      <c r="AK555" s="142"/>
      <c r="AL555" s="142"/>
      <c r="AM555" s="142"/>
      <c r="AN555" s="142"/>
    </row>
    <row r="556" spans="1:40" ht="15" hidden="1" customHeight="1">
      <c r="A556" s="59">
        <v>555</v>
      </c>
      <c r="B556" s="59"/>
      <c r="C556" s="59">
        <v>80217966</v>
      </c>
      <c r="D556" s="17" t="s">
        <v>9904</v>
      </c>
      <c r="E556" s="16">
        <v>2028</v>
      </c>
      <c r="F556" s="16">
        <v>22</v>
      </c>
      <c r="G556" s="16" t="s">
        <v>3373</v>
      </c>
      <c r="H556" s="16" t="s">
        <v>284</v>
      </c>
      <c r="I556" s="16" t="s">
        <v>142</v>
      </c>
      <c r="J556" s="16">
        <v>1100</v>
      </c>
      <c r="K556" s="16" t="s">
        <v>159</v>
      </c>
      <c r="L556" s="16" t="s">
        <v>159</v>
      </c>
      <c r="M556" s="16" t="s">
        <v>9757</v>
      </c>
      <c r="N556" s="16" t="s">
        <v>76</v>
      </c>
      <c r="O556" s="16" t="s">
        <v>5744</v>
      </c>
      <c r="P556" s="16"/>
      <c r="Q556" s="164">
        <v>7080770</v>
      </c>
      <c r="R556" s="164">
        <v>0</v>
      </c>
      <c r="S556" s="164">
        <v>7080770</v>
      </c>
      <c r="T556" s="19" t="s">
        <v>78</v>
      </c>
      <c r="U556" s="19">
        <v>43132</v>
      </c>
      <c r="V556" s="19"/>
      <c r="W556" s="16" t="s">
        <v>71</v>
      </c>
      <c r="X556" s="28">
        <f t="shared" ca="1" si="8"/>
        <v>7.166666666666667</v>
      </c>
      <c r="Y556" s="19">
        <v>44073</v>
      </c>
      <c r="Z556" s="19"/>
      <c r="AA556" s="16" t="s">
        <v>9763</v>
      </c>
      <c r="AB556" s="16" t="s">
        <v>8773</v>
      </c>
      <c r="AC556" s="16" t="s">
        <v>9374</v>
      </c>
      <c r="AD556" s="30">
        <v>5.2199999999999998E-3</v>
      </c>
      <c r="AE556" s="16"/>
      <c r="AF556" s="31" t="s">
        <v>9905</v>
      </c>
      <c r="AG556" s="16"/>
      <c r="AH556" s="15"/>
      <c r="AI556" s="16"/>
      <c r="AJ556" s="16"/>
      <c r="AK556" s="16"/>
      <c r="AL556" s="16"/>
      <c r="AM556" s="16"/>
      <c r="AN556" s="16"/>
    </row>
    <row r="557" spans="1:40" ht="15" hidden="1" customHeight="1">
      <c r="A557" s="59">
        <v>556</v>
      </c>
      <c r="B557" s="59"/>
      <c r="C557" s="59">
        <v>1020747340</v>
      </c>
      <c r="D557" s="17" t="s">
        <v>9906</v>
      </c>
      <c r="E557" s="16">
        <v>2028</v>
      </c>
      <c r="F557" s="16">
        <v>18</v>
      </c>
      <c r="G557" s="16" t="s">
        <v>358</v>
      </c>
      <c r="H557" s="35" t="s">
        <v>284</v>
      </c>
      <c r="I557" s="16" t="s">
        <v>142</v>
      </c>
      <c r="J557" s="16">
        <v>4500</v>
      </c>
      <c r="K557" s="16" t="s">
        <v>143</v>
      </c>
      <c r="L557" s="16" t="s">
        <v>143</v>
      </c>
      <c r="M557" s="16" t="s">
        <v>9753</v>
      </c>
      <c r="N557" s="16" t="s">
        <v>76</v>
      </c>
      <c r="O557" s="16" t="s">
        <v>5744</v>
      </c>
      <c r="P557" s="16"/>
      <c r="Q557" s="164">
        <v>5334460</v>
      </c>
      <c r="R557" s="164">
        <v>0</v>
      </c>
      <c r="S557" s="164">
        <v>5334460</v>
      </c>
      <c r="T557" s="19" t="s">
        <v>78</v>
      </c>
      <c r="U557" s="19">
        <v>43087</v>
      </c>
      <c r="V557" s="19"/>
      <c r="W557" s="16" t="s">
        <v>71</v>
      </c>
      <c r="X557" s="28">
        <f t="shared" ca="1" si="8"/>
        <v>7.25</v>
      </c>
      <c r="Y557" s="19">
        <v>44073</v>
      </c>
      <c r="Z557" s="19"/>
      <c r="AA557" s="16" t="s">
        <v>8815</v>
      </c>
      <c r="AB557" s="16" t="s">
        <v>8826</v>
      </c>
      <c r="AC557" s="16" t="s">
        <v>9374</v>
      </c>
      <c r="AD557" s="30">
        <v>5.2199999999999998E-3</v>
      </c>
      <c r="AE557" s="16"/>
      <c r="AF557" s="31" t="s">
        <v>9907</v>
      </c>
      <c r="AG557" s="16"/>
      <c r="AH557" s="15"/>
      <c r="AI557" s="16"/>
      <c r="AJ557" s="16"/>
      <c r="AK557" s="16"/>
      <c r="AL557" s="16"/>
      <c r="AM557" s="16"/>
      <c r="AN557" s="16"/>
    </row>
    <row r="558" spans="1:40" ht="15" hidden="1" customHeight="1">
      <c r="A558" s="59">
        <v>557</v>
      </c>
      <c r="B558" s="59"/>
      <c r="C558" s="59">
        <v>80902562</v>
      </c>
      <c r="D558" s="17" t="s">
        <v>9908</v>
      </c>
      <c r="E558" s="16">
        <v>4044</v>
      </c>
      <c r="F558" s="16">
        <v>11</v>
      </c>
      <c r="G558" s="16" t="s">
        <v>916</v>
      </c>
      <c r="H558" s="35" t="s">
        <v>917</v>
      </c>
      <c r="I558" s="16" t="s">
        <v>131</v>
      </c>
      <c r="J558" s="16">
        <v>3000</v>
      </c>
      <c r="K558" s="16" t="s">
        <v>170</v>
      </c>
      <c r="L558" s="16" t="s">
        <v>170</v>
      </c>
      <c r="M558" s="16" t="s">
        <v>324</v>
      </c>
      <c r="N558" s="16" t="s">
        <v>76</v>
      </c>
      <c r="O558" s="16" t="s">
        <v>5744</v>
      </c>
      <c r="P558" s="16"/>
      <c r="Q558" s="164">
        <v>1364839</v>
      </c>
      <c r="R558" s="164">
        <v>0</v>
      </c>
      <c r="S558" s="164">
        <v>1364839</v>
      </c>
      <c r="T558" s="19" t="s">
        <v>78</v>
      </c>
      <c r="U558" s="19">
        <v>43013</v>
      </c>
      <c r="V558" s="19"/>
      <c r="W558" s="16" t="s">
        <v>71</v>
      </c>
      <c r="X558" s="28">
        <f t="shared" ca="1" si="8"/>
        <v>7.416666666666667</v>
      </c>
      <c r="Y558" s="19">
        <v>44073</v>
      </c>
      <c r="Z558" s="19"/>
      <c r="AA558" s="16" t="s">
        <v>8802</v>
      </c>
      <c r="AB558" s="16" t="s">
        <v>8773</v>
      </c>
      <c r="AC558" s="16" t="s">
        <v>9374</v>
      </c>
      <c r="AD558" s="30">
        <v>5.2199999999999998E-3</v>
      </c>
      <c r="AE558" s="16"/>
      <c r="AF558" s="31" t="s">
        <v>9909</v>
      </c>
      <c r="AG558" s="16" t="s">
        <v>9314</v>
      </c>
      <c r="AH558" s="15" t="s">
        <v>8795</v>
      </c>
      <c r="AI558" s="16"/>
      <c r="AJ558" s="16"/>
      <c r="AK558" s="16"/>
      <c r="AL558" s="16"/>
      <c r="AM558" s="16"/>
      <c r="AN558" s="16"/>
    </row>
    <row r="559" spans="1:40" ht="15" hidden="1" customHeight="1">
      <c r="A559" s="59">
        <v>558</v>
      </c>
      <c r="B559" s="59"/>
      <c r="C559" s="59">
        <v>91498176</v>
      </c>
      <c r="D559" s="17" t="s">
        <v>9910</v>
      </c>
      <c r="E559" s="16">
        <v>4044</v>
      </c>
      <c r="F559" s="16">
        <v>11</v>
      </c>
      <c r="G559" s="16" t="s">
        <v>916</v>
      </c>
      <c r="H559" s="35" t="s">
        <v>917</v>
      </c>
      <c r="I559" s="16" t="s">
        <v>131</v>
      </c>
      <c r="J559" s="16">
        <v>3000</v>
      </c>
      <c r="K559" s="16" t="s">
        <v>170</v>
      </c>
      <c r="L559" s="16" t="s">
        <v>170</v>
      </c>
      <c r="M559" s="16" t="s">
        <v>231</v>
      </c>
      <c r="N559" s="16" t="s">
        <v>145</v>
      </c>
      <c r="O559" s="16" t="s">
        <v>558</v>
      </c>
      <c r="P559" s="16"/>
      <c r="Q559" s="164">
        <v>1364839</v>
      </c>
      <c r="R559" s="164">
        <v>0</v>
      </c>
      <c r="S559" s="164">
        <v>1364839</v>
      </c>
      <c r="T559" s="19" t="s">
        <v>78</v>
      </c>
      <c r="U559" s="19">
        <v>43468</v>
      </c>
      <c r="V559" s="19"/>
      <c r="W559" s="16" t="s">
        <v>71</v>
      </c>
      <c r="X559" s="28">
        <f t="shared" ca="1" si="8"/>
        <v>6.25</v>
      </c>
      <c r="Y559" s="19">
        <v>44073</v>
      </c>
      <c r="Z559" s="19"/>
      <c r="AA559" s="16" t="s">
        <v>8855</v>
      </c>
      <c r="AB559" s="16" t="s">
        <v>8826</v>
      </c>
      <c r="AC559" s="16" t="s">
        <v>9045</v>
      </c>
      <c r="AD559" s="30">
        <v>5.2199999999999998E-3</v>
      </c>
      <c r="AE559" s="16"/>
      <c r="AF559" s="31" t="s">
        <v>9911</v>
      </c>
      <c r="AG559" s="16" t="s">
        <v>9314</v>
      </c>
      <c r="AH559" s="15"/>
      <c r="AI559" s="16"/>
      <c r="AJ559" s="16"/>
      <c r="AK559" s="16"/>
      <c r="AL559" s="16"/>
      <c r="AM559" s="16"/>
      <c r="AN559" s="16"/>
    </row>
    <row r="560" spans="1:40" ht="15" hidden="1" customHeight="1">
      <c r="A560" s="59">
        <v>559</v>
      </c>
      <c r="B560" s="59"/>
      <c r="C560" s="59">
        <v>79326591</v>
      </c>
      <c r="D560" s="17" t="s">
        <v>9912</v>
      </c>
      <c r="E560" s="16">
        <v>4044</v>
      </c>
      <c r="F560" s="16">
        <v>11</v>
      </c>
      <c r="G560" s="16" t="s">
        <v>916</v>
      </c>
      <c r="H560" s="35" t="s">
        <v>917</v>
      </c>
      <c r="I560" s="16" t="s">
        <v>131</v>
      </c>
      <c r="J560" s="16">
        <v>4000</v>
      </c>
      <c r="K560" s="16" t="s">
        <v>259</v>
      </c>
      <c r="L560" s="16" t="s">
        <v>259</v>
      </c>
      <c r="M560" s="16" t="s">
        <v>77</v>
      </c>
      <c r="N560" s="16" t="s">
        <v>76</v>
      </c>
      <c r="O560" s="16" t="s">
        <v>5744</v>
      </c>
      <c r="P560" s="16"/>
      <c r="Q560" s="164">
        <v>1364839</v>
      </c>
      <c r="R560" s="164">
        <v>0</v>
      </c>
      <c r="S560" s="164">
        <v>1364839</v>
      </c>
      <c r="T560" s="19" t="s">
        <v>78</v>
      </c>
      <c r="U560" s="19">
        <v>43676</v>
      </c>
      <c r="V560" s="19"/>
      <c r="W560" s="16" t="s">
        <v>71</v>
      </c>
      <c r="X560" s="28">
        <f t="shared" ca="1" si="8"/>
        <v>5.666666666666667</v>
      </c>
      <c r="Y560" s="19">
        <v>44075</v>
      </c>
      <c r="Z560" s="19"/>
      <c r="AA560" s="16" t="s">
        <v>8802</v>
      </c>
      <c r="AB560" s="16" t="s">
        <v>8826</v>
      </c>
      <c r="AC560" s="16" t="s">
        <v>9374</v>
      </c>
      <c r="AD560" s="30">
        <v>6.9599999999999995E-2</v>
      </c>
      <c r="AE560" s="16"/>
      <c r="AF560" s="31" t="s">
        <v>9272</v>
      </c>
      <c r="AG560" s="16" t="s">
        <v>9314</v>
      </c>
      <c r="AH560" s="15" t="s">
        <v>8795</v>
      </c>
      <c r="AI560" s="16"/>
      <c r="AJ560" s="16"/>
      <c r="AK560" s="16"/>
      <c r="AL560" s="16"/>
      <c r="AM560" s="16"/>
      <c r="AN560" s="16"/>
    </row>
    <row r="561" spans="1:40" ht="15" hidden="1" customHeight="1">
      <c r="A561" s="59">
        <v>560</v>
      </c>
      <c r="B561" s="59"/>
      <c r="C561" s="59">
        <v>80826807</v>
      </c>
      <c r="D561" s="17" t="s">
        <v>9913</v>
      </c>
      <c r="E561" s="16">
        <v>4070</v>
      </c>
      <c r="F561" s="16" t="s">
        <v>3596</v>
      </c>
      <c r="G561" s="16" t="s">
        <v>3597</v>
      </c>
      <c r="H561" s="35" t="s">
        <v>3598</v>
      </c>
      <c r="I561" s="16" t="s">
        <v>9898</v>
      </c>
      <c r="J561" s="16">
        <v>1000</v>
      </c>
      <c r="K561" s="16" t="s">
        <v>74</v>
      </c>
      <c r="L561" s="16" t="s">
        <v>2910</v>
      </c>
      <c r="M561" s="16" t="s">
        <v>9776</v>
      </c>
      <c r="N561" s="16" t="s">
        <v>76</v>
      </c>
      <c r="O561" s="16" t="s">
        <v>5744</v>
      </c>
      <c r="P561" s="16"/>
      <c r="Q561" s="164">
        <v>2107788</v>
      </c>
      <c r="R561" s="164">
        <v>0</v>
      </c>
      <c r="S561" s="164">
        <v>2107788</v>
      </c>
      <c r="T561" s="19" t="s">
        <v>78</v>
      </c>
      <c r="U561" s="19">
        <v>43287</v>
      </c>
      <c r="V561" s="19"/>
      <c r="W561" s="16" t="s">
        <v>71</v>
      </c>
      <c r="X561" s="28">
        <f t="shared" ca="1" si="8"/>
        <v>6.666666666666667</v>
      </c>
      <c r="Y561" s="19">
        <v>44088</v>
      </c>
      <c r="Z561" s="19"/>
      <c r="AA561" s="16" t="s">
        <v>8811</v>
      </c>
      <c r="AB561" s="16" t="s">
        <v>8773</v>
      </c>
      <c r="AC561" s="16" t="s">
        <v>9374</v>
      </c>
      <c r="AD561" s="30">
        <v>6.9599999999999995E-2</v>
      </c>
      <c r="AE561" s="16"/>
      <c r="AF561" s="31" t="s">
        <v>9914</v>
      </c>
      <c r="AG561" s="16"/>
      <c r="AH561" s="15"/>
      <c r="AI561" s="16"/>
      <c r="AJ561" s="16"/>
      <c r="AK561" s="16"/>
      <c r="AL561" s="16"/>
      <c r="AM561" s="16"/>
      <c r="AN561" s="16"/>
    </row>
    <row r="562" spans="1:40" ht="15" hidden="1" customHeight="1">
      <c r="A562" s="59">
        <v>561</v>
      </c>
      <c r="B562" s="59"/>
      <c r="C562" s="59">
        <v>51966187</v>
      </c>
      <c r="D562" s="17" t="s">
        <v>9915</v>
      </c>
      <c r="E562" s="16">
        <v>4044</v>
      </c>
      <c r="F562" s="16">
        <v>11</v>
      </c>
      <c r="G562" s="16" t="s">
        <v>916</v>
      </c>
      <c r="H562" s="35" t="s">
        <v>917</v>
      </c>
      <c r="I562" s="16" t="s">
        <v>131</v>
      </c>
      <c r="J562" s="16">
        <v>1000</v>
      </c>
      <c r="K562" s="16" t="s">
        <v>74</v>
      </c>
      <c r="L562" s="16" t="s">
        <v>2910</v>
      </c>
      <c r="M562" s="16" t="s">
        <v>8266</v>
      </c>
      <c r="N562" s="16" t="s">
        <v>76</v>
      </c>
      <c r="O562" s="16" t="s">
        <v>5744</v>
      </c>
      <c r="P562" s="16"/>
      <c r="Q562" s="164">
        <v>1364839</v>
      </c>
      <c r="R562" s="164">
        <v>0</v>
      </c>
      <c r="S562" s="164">
        <f t="shared" ref="S562:S575" si="9">+Q562+R562</f>
        <v>1364839</v>
      </c>
      <c r="T562" s="19" t="s">
        <v>78</v>
      </c>
      <c r="U562" s="19">
        <v>43111</v>
      </c>
      <c r="V562" s="19"/>
      <c r="W562" s="16" t="s">
        <v>71</v>
      </c>
      <c r="X562" s="28">
        <f t="shared" ca="1" si="8"/>
        <v>7.166666666666667</v>
      </c>
      <c r="Y562" s="19">
        <v>44083</v>
      </c>
      <c r="Z562" s="19"/>
      <c r="AA562" s="16" t="s">
        <v>8922</v>
      </c>
      <c r="AB562" s="16" t="s">
        <v>8826</v>
      </c>
      <c r="AC562" s="16" t="s">
        <v>9374</v>
      </c>
      <c r="AD562" s="30">
        <v>6.9599999999999995E-2</v>
      </c>
      <c r="AE562" s="16"/>
      <c r="AF562" s="31" t="s">
        <v>9916</v>
      </c>
      <c r="AG562" s="16"/>
      <c r="AH562" s="15"/>
      <c r="AI562" s="16"/>
      <c r="AJ562" s="16"/>
      <c r="AK562" s="16"/>
      <c r="AL562" s="16"/>
      <c r="AM562" s="16"/>
      <c r="AN562" s="16"/>
    </row>
    <row r="563" spans="1:40" ht="15" hidden="1" customHeight="1">
      <c r="A563" s="59">
        <v>562</v>
      </c>
      <c r="B563" s="59"/>
      <c r="C563" s="59">
        <v>1152447533</v>
      </c>
      <c r="D563" s="17" t="s">
        <v>9917</v>
      </c>
      <c r="E563" s="16">
        <v>4070</v>
      </c>
      <c r="F563" s="16" t="s">
        <v>3596</v>
      </c>
      <c r="G563" s="16" t="s">
        <v>3597</v>
      </c>
      <c r="H563" s="35" t="s">
        <v>3598</v>
      </c>
      <c r="I563" s="16" t="s">
        <v>9898</v>
      </c>
      <c r="J563" s="16">
        <v>1000</v>
      </c>
      <c r="K563" s="16" t="s">
        <v>74</v>
      </c>
      <c r="L563" s="16" t="s">
        <v>2910</v>
      </c>
      <c r="M563" s="16" t="s">
        <v>9776</v>
      </c>
      <c r="N563" s="16" t="s">
        <v>339</v>
      </c>
      <c r="O563" s="16" t="s">
        <v>3825</v>
      </c>
      <c r="P563" s="16"/>
      <c r="Q563" s="164">
        <v>2107788</v>
      </c>
      <c r="R563" s="164">
        <v>0</v>
      </c>
      <c r="S563" s="164">
        <f t="shared" si="9"/>
        <v>2107788</v>
      </c>
      <c r="T563" s="19" t="s">
        <v>78</v>
      </c>
      <c r="U563" s="19">
        <v>43082</v>
      </c>
      <c r="V563" s="19"/>
      <c r="W563" s="16" t="s">
        <v>71</v>
      </c>
      <c r="X563" s="28">
        <f t="shared" ca="1" si="8"/>
        <v>7.25</v>
      </c>
      <c r="Y563" s="19">
        <v>44081</v>
      </c>
      <c r="Z563" s="19"/>
      <c r="AA563" s="16" t="s">
        <v>8802</v>
      </c>
      <c r="AB563" s="16" t="s">
        <v>8826</v>
      </c>
      <c r="AC563" s="16" t="s">
        <v>8875</v>
      </c>
      <c r="AD563" s="30">
        <v>6.9599999999999995E-2</v>
      </c>
      <c r="AE563" s="16"/>
      <c r="AF563" s="31" t="s">
        <v>9918</v>
      </c>
      <c r="AG563" s="16"/>
      <c r="AH563" s="15"/>
      <c r="AI563" s="16"/>
      <c r="AJ563" s="16"/>
      <c r="AK563" s="16"/>
      <c r="AL563" s="16"/>
      <c r="AM563" s="16"/>
      <c r="AN563" s="16"/>
    </row>
    <row r="564" spans="1:40" ht="15" hidden="1" customHeight="1">
      <c r="A564" s="59">
        <v>563</v>
      </c>
      <c r="B564" s="59"/>
      <c r="C564" s="59">
        <v>53028688</v>
      </c>
      <c r="D564" s="17" t="s">
        <v>9919</v>
      </c>
      <c r="E564" s="16">
        <v>2044</v>
      </c>
      <c r="F564" s="16" t="s">
        <v>8348</v>
      </c>
      <c r="G564" s="16" t="s">
        <v>8349</v>
      </c>
      <c r="H564" s="35" t="s">
        <v>140</v>
      </c>
      <c r="I564" s="16" t="s">
        <v>142</v>
      </c>
      <c r="J564" s="16">
        <v>1000</v>
      </c>
      <c r="K564" s="16" t="s">
        <v>74</v>
      </c>
      <c r="L564" s="16" t="s">
        <v>2910</v>
      </c>
      <c r="M564" s="16" t="s">
        <v>8295</v>
      </c>
      <c r="N564" s="16" t="s">
        <v>76</v>
      </c>
      <c r="O564" s="16" t="s">
        <v>5744</v>
      </c>
      <c r="P564" s="16"/>
      <c r="Q564" s="164">
        <v>1947688</v>
      </c>
      <c r="R564" s="164">
        <v>0</v>
      </c>
      <c r="S564" s="164">
        <f t="shared" si="9"/>
        <v>1947688</v>
      </c>
      <c r="T564" s="19" t="s">
        <v>78</v>
      </c>
      <c r="U564" s="19">
        <v>43053</v>
      </c>
      <c r="V564" s="19"/>
      <c r="W564" s="16" t="s">
        <v>71</v>
      </c>
      <c r="X564" s="28">
        <f t="shared" ca="1" si="8"/>
        <v>7.333333333333333</v>
      </c>
      <c r="Y564" s="19">
        <v>44081</v>
      </c>
      <c r="Z564" s="19"/>
      <c r="AA564" s="16" t="s">
        <v>8811</v>
      </c>
      <c r="AB564" s="16" t="s">
        <v>8803</v>
      </c>
      <c r="AC564" s="16" t="s">
        <v>9374</v>
      </c>
      <c r="AD564" s="30">
        <v>6.9599999999999995E-2</v>
      </c>
      <c r="AE564" s="16"/>
      <c r="AF564" s="31" t="s">
        <v>9920</v>
      </c>
      <c r="AG564" s="16" t="s">
        <v>9314</v>
      </c>
      <c r="AH564" s="15"/>
      <c r="AI564" s="16"/>
      <c r="AJ564" s="16"/>
      <c r="AK564" s="16"/>
      <c r="AL564" s="16"/>
      <c r="AM564" s="16"/>
      <c r="AN564" s="16"/>
    </row>
    <row r="565" spans="1:40" ht="15" hidden="1" customHeight="1">
      <c r="A565" s="59">
        <v>564</v>
      </c>
      <c r="B565" s="59"/>
      <c r="C565" s="59">
        <v>72001834</v>
      </c>
      <c r="D565" s="17" t="s">
        <v>9921</v>
      </c>
      <c r="E565" s="16">
        <v>2028</v>
      </c>
      <c r="F565" s="16">
        <v>14</v>
      </c>
      <c r="G565" s="16" t="s">
        <v>283</v>
      </c>
      <c r="H565" s="35" t="s">
        <v>284</v>
      </c>
      <c r="I565" s="16" t="s">
        <v>142</v>
      </c>
      <c r="J565" s="16">
        <v>1000</v>
      </c>
      <c r="K565" s="16" t="s">
        <v>74</v>
      </c>
      <c r="L565" s="16" t="s">
        <v>2910</v>
      </c>
      <c r="M565" s="16" t="s">
        <v>8338</v>
      </c>
      <c r="N565" s="16" t="s">
        <v>76</v>
      </c>
      <c r="O565" s="16" t="s">
        <v>5744</v>
      </c>
      <c r="P565" s="16"/>
      <c r="Q565" s="164">
        <v>3950730</v>
      </c>
      <c r="R565" s="164">
        <v>0</v>
      </c>
      <c r="S565" s="164">
        <f t="shared" si="9"/>
        <v>3950730</v>
      </c>
      <c r="T565" s="19" t="s">
        <v>78</v>
      </c>
      <c r="U565" s="19">
        <v>43126</v>
      </c>
      <c r="V565" s="19"/>
      <c r="W565" s="16" t="s">
        <v>71</v>
      </c>
      <c r="X565" s="28">
        <f t="shared" ca="1" si="8"/>
        <v>7.166666666666667</v>
      </c>
      <c r="Y565" s="19">
        <v>44084</v>
      </c>
      <c r="Z565" s="19"/>
      <c r="AA565" s="16" t="s">
        <v>8815</v>
      </c>
      <c r="AB565" s="16" t="s">
        <v>8826</v>
      </c>
      <c r="AC565" s="16" t="s">
        <v>9374</v>
      </c>
      <c r="AD565" s="30">
        <v>6.9599999999999995E-2</v>
      </c>
      <c r="AE565" s="16"/>
      <c r="AF565" s="31" t="s">
        <v>9922</v>
      </c>
      <c r="AG565" s="16"/>
      <c r="AH565" s="15"/>
      <c r="AI565" s="16"/>
      <c r="AJ565" s="16"/>
      <c r="AK565" s="16"/>
      <c r="AL565" s="16"/>
      <c r="AM565" s="16"/>
      <c r="AN565" s="16"/>
    </row>
    <row r="566" spans="1:40" ht="15" hidden="1" customHeight="1">
      <c r="A566" s="59">
        <v>565</v>
      </c>
      <c r="B566" s="59"/>
      <c r="C566" s="59">
        <v>3032941</v>
      </c>
      <c r="D566" s="17" t="s">
        <v>9923</v>
      </c>
      <c r="E566" s="16">
        <v>2028</v>
      </c>
      <c r="F566" s="16">
        <v>14</v>
      </c>
      <c r="G566" s="16" t="s">
        <v>283</v>
      </c>
      <c r="H566" s="35" t="s">
        <v>284</v>
      </c>
      <c r="I566" s="16" t="s">
        <v>142</v>
      </c>
      <c r="J566" s="16">
        <v>3000</v>
      </c>
      <c r="K566" s="16" t="s">
        <v>170</v>
      </c>
      <c r="L566" s="16" t="s">
        <v>170</v>
      </c>
      <c r="M566" s="16" t="s">
        <v>324</v>
      </c>
      <c r="N566" s="16" t="s">
        <v>76</v>
      </c>
      <c r="O566" s="16" t="s">
        <v>5744</v>
      </c>
      <c r="P566" s="16"/>
      <c r="Q566" s="164">
        <v>3950730</v>
      </c>
      <c r="R566" s="164">
        <v>0</v>
      </c>
      <c r="S566" s="164">
        <f t="shared" si="9"/>
        <v>3950730</v>
      </c>
      <c r="T566" s="19" t="s">
        <v>78</v>
      </c>
      <c r="U566" s="19">
        <v>43500</v>
      </c>
      <c r="V566" s="19"/>
      <c r="W566" s="16" t="s">
        <v>71</v>
      </c>
      <c r="X566" s="28">
        <f t="shared" ca="1" si="8"/>
        <v>6.166666666666667</v>
      </c>
      <c r="Y566" s="19">
        <v>44084</v>
      </c>
      <c r="Z566" s="19"/>
      <c r="AA566" s="16" t="s">
        <v>9924</v>
      </c>
      <c r="AB566" s="16" t="s">
        <v>9925</v>
      </c>
      <c r="AC566" s="16" t="s">
        <v>9374</v>
      </c>
      <c r="AD566" s="30">
        <v>5.2199999999999998E-3</v>
      </c>
      <c r="AE566" s="16"/>
      <c r="AF566" s="31" t="s">
        <v>9926</v>
      </c>
      <c r="AG566" s="16"/>
      <c r="AH566" s="15"/>
      <c r="AI566" s="16"/>
      <c r="AJ566" s="16"/>
      <c r="AK566" s="16"/>
      <c r="AL566" s="16"/>
      <c r="AM566" s="16"/>
      <c r="AN566" s="16"/>
    </row>
    <row r="567" spans="1:40" s="149" customFormat="1" ht="15" hidden="1" customHeight="1">
      <c r="A567" s="59">
        <v>566</v>
      </c>
      <c r="B567" s="141"/>
      <c r="C567" s="141">
        <v>52165748</v>
      </c>
      <c r="D567" s="140" t="s">
        <v>8220</v>
      </c>
      <c r="E567" s="142">
        <v>2044</v>
      </c>
      <c r="F567" s="142">
        <v>11</v>
      </c>
      <c r="G567" s="142" t="s">
        <v>139</v>
      </c>
      <c r="H567" s="165" t="s">
        <v>140</v>
      </c>
      <c r="I567" s="142" t="s">
        <v>142</v>
      </c>
      <c r="J567" s="142">
        <v>4000</v>
      </c>
      <c r="K567" s="142" t="s">
        <v>259</v>
      </c>
      <c r="L567" s="142" t="s">
        <v>9163</v>
      </c>
      <c r="M567" s="142" t="s">
        <v>9163</v>
      </c>
      <c r="N567" s="142" t="s">
        <v>76</v>
      </c>
      <c r="O567" s="142" t="s">
        <v>5744</v>
      </c>
      <c r="P567" s="142"/>
      <c r="Q567" s="166">
        <v>3211673</v>
      </c>
      <c r="R567" s="166">
        <v>0</v>
      </c>
      <c r="S567" s="166">
        <f t="shared" si="9"/>
        <v>3211673</v>
      </c>
      <c r="T567" s="145" t="s">
        <v>78</v>
      </c>
      <c r="U567" s="145">
        <v>41248</v>
      </c>
      <c r="V567" s="145" t="s">
        <v>92</v>
      </c>
      <c r="W567" s="142" t="s">
        <v>8767</v>
      </c>
      <c r="X567" s="146">
        <f t="shared" ca="1" si="8"/>
        <v>12.25</v>
      </c>
      <c r="Y567" s="145">
        <v>44084</v>
      </c>
      <c r="Z567" s="145"/>
      <c r="AA567" s="142" t="s">
        <v>8791</v>
      </c>
      <c r="AB567" s="142" t="s">
        <v>8826</v>
      </c>
      <c r="AC567" s="142" t="s">
        <v>9374</v>
      </c>
      <c r="AD567" s="147">
        <v>6.9599999999999995E-2</v>
      </c>
      <c r="AE567" s="142"/>
      <c r="AF567" s="162" t="s">
        <v>8223</v>
      </c>
      <c r="AG567" s="140" t="s">
        <v>8794</v>
      </c>
      <c r="AH567" s="148" t="s">
        <v>9056</v>
      </c>
      <c r="AI567" s="142"/>
      <c r="AJ567" s="142"/>
      <c r="AK567" s="142"/>
      <c r="AL567" s="142"/>
      <c r="AM567" s="142"/>
      <c r="AN567" s="142"/>
    </row>
    <row r="568" spans="1:40" ht="15" hidden="1" customHeight="1">
      <c r="A568" s="59">
        <v>567</v>
      </c>
      <c r="B568" s="59"/>
      <c r="C568" s="59">
        <v>17974827</v>
      </c>
      <c r="D568" s="17" t="s">
        <v>9927</v>
      </c>
      <c r="E568" s="16">
        <v>4070</v>
      </c>
      <c r="F568" s="16" t="s">
        <v>3596</v>
      </c>
      <c r="G568" s="16" t="s">
        <v>3597</v>
      </c>
      <c r="H568" s="35" t="s">
        <v>3598</v>
      </c>
      <c r="I568" s="16" t="s">
        <v>9898</v>
      </c>
      <c r="J568" s="16">
        <v>1000</v>
      </c>
      <c r="K568" s="16" t="s">
        <v>74</v>
      </c>
      <c r="L568" s="16" t="s">
        <v>2910</v>
      </c>
      <c r="M568" s="16" t="s">
        <v>9776</v>
      </c>
      <c r="N568" s="16" t="s">
        <v>421</v>
      </c>
      <c r="O568" s="16" t="s">
        <v>3649</v>
      </c>
      <c r="P568" s="16"/>
      <c r="Q568" s="164">
        <v>2107788</v>
      </c>
      <c r="R568" s="164">
        <v>0</v>
      </c>
      <c r="S568" s="164">
        <f t="shared" si="9"/>
        <v>2107788</v>
      </c>
      <c r="T568" s="19" t="s">
        <v>78</v>
      </c>
      <c r="U568" s="19">
        <v>43066</v>
      </c>
      <c r="V568" s="19"/>
      <c r="W568" s="16" t="s">
        <v>71</v>
      </c>
      <c r="X568" s="28">
        <f t="shared" ca="1" si="8"/>
        <v>7.333333333333333</v>
      </c>
      <c r="Y568" s="19">
        <v>44076</v>
      </c>
      <c r="Z568" s="19"/>
      <c r="AA568" s="16" t="s">
        <v>8815</v>
      </c>
      <c r="AB568" s="16" t="s">
        <v>8826</v>
      </c>
      <c r="AC568" s="16" t="s">
        <v>9441</v>
      </c>
      <c r="AD568" s="30">
        <v>6.9599999999999995E-2</v>
      </c>
      <c r="AE568" s="16"/>
      <c r="AF568" s="31" t="s">
        <v>9928</v>
      </c>
      <c r="AG568" s="167" t="s">
        <v>9798</v>
      </c>
      <c r="AH568" s="15"/>
      <c r="AI568" s="16"/>
      <c r="AJ568" s="16"/>
      <c r="AK568" s="16"/>
      <c r="AL568" s="16"/>
      <c r="AM568" s="16"/>
      <c r="AN568" s="16"/>
    </row>
    <row r="569" spans="1:40" ht="15" hidden="1" customHeight="1">
      <c r="A569" s="59">
        <v>568</v>
      </c>
      <c r="B569" s="59"/>
      <c r="C569" s="59">
        <v>1010201100</v>
      </c>
      <c r="D569" s="17" t="s">
        <v>9419</v>
      </c>
      <c r="E569" s="16">
        <v>3137</v>
      </c>
      <c r="F569" s="16">
        <v>10</v>
      </c>
      <c r="G569" s="16" t="s">
        <v>822</v>
      </c>
      <c r="H569" s="35" t="s">
        <v>456</v>
      </c>
      <c r="I569" s="16" t="s">
        <v>117</v>
      </c>
      <c r="J569" s="16">
        <v>2000</v>
      </c>
      <c r="K569" s="16" t="s">
        <v>181</v>
      </c>
      <c r="L569" s="16" t="s">
        <v>9340</v>
      </c>
      <c r="M569" s="16" t="s">
        <v>9340</v>
      </c>
      <c r="N569" s="16" t="s">
        <v>76</v>
      </c>
      <c r="O569" s="16" t="s">
        <v>5744</v>
      </c>
      <c r="P569" s="16"/>
      <c r="Q569" s="164">
        <v>1742254</v>
      </c>
      <c r="R569" s="164">
        <v>0</v>
      </c>
      <c r="S569" s="164">
        <f t="shared" si="9"/>
        <v>1742254</v>
      </c>
      <c r="T569" s="19" t="s">
        <v>78</v>
      </c>
      <c r="U569" s="19">
        <v>43222</v>
      </c>
      <c r="V569" s="19" t="s">
        <v>92</v>
      </c>
      <c r="W569" s="16" t="s">
        <v>9187</v>
      </c>
      <c r="X569" s="28">
        <f t="shared" ca="1" si="8"/>
        <v>6.916666666666667</v>
      </c>
      <c r="Y569" s="19">
        <v>44104</v>
      </c>
      <c r="Z569" s="19"/>
      <c r="AA569" s="16" t="s">
        <v>8802</v>
      </c>
      <c r="AB569" s="16" t="s">
        <v>9274</v>
      </c>
      <c r="AC569" s="16" t="s">
        <v>9374</v>
      </c>
      <c r="AD569" s="30">
        <v>6.9599999999999995E-2</v>
      </c>
      <c r="AE569" s="16"/>
      <c r="AF569" s="31" t="s">
        <v>9929</v>
      </c>
      <c r="AG569" s="17" t="s">
        <v>9227</v>
      </c>
      <c r="AH569" s="15"/>
      <c r="AI569" s="16"/>
      <c r="AJ569" s="16"/>
      <c r="AK569" s="16"/>
      <c r="AL569" s="16"/>
      <c r="AM569" s="16"/>
      <c r="AN569" s="16"/>
    </row>
    <row r="570" spans="1:40" ht="15" hidden="1" customHeight="1">
      <c r="A570" s="59">
        <v>569</v>
      </c>
      <c r="B570" s="59"/>
      <c r="C570" s="59">
        <v>1013625211</v>
      </c>
      <c r="D570" s="17" t="s">
        <v>9930</v>
      </c>
      <c r="E570" s="16">
        <v>3124</v>
      </c>
      <c r="F570" s="16">
        <v>12</v>
      </c>
      <c r="G570" s="16" t="s">
        <v>350</v>
      </c>
      <c r="H570" s="35" t="s">
        <v>116</v>
      </c>
      <c r="I570" s="16" t="s">
        <v>117</v>
      </c>
      <c r="J570" s="16">
        <v>1000</v>
      </c>
      <c r="K570" s="16" t="s">
        <v>74</v>
      </c>
      <c r="L570" s="16" t="s">
        <v>2910</v>
      </c>
      <c r="M570" s="16" t="s">
        <v>9931</v>
      </c>
      <c r="N570" s="16" t="s">
        <v>76</v>
      </c>
      <c r="O570" s="16" t="s">
        <v>5744</v>
      </c>
      <c r="P570" s="16"/>
      <c r="Q570" s="164">
        <v>1947688</v>
      </c>
      <c r="R570" s="164">
        <v>0</v>
      </c>
      <c r="S570" s="164">
        <f t="shared" si="9"/>
        <v>1947688</v>
      </c>
      <c r="T570" s="19" t="s">
        <v>78</v>
      </c>
      <c r="U570" s="19">
        <v>43270</v>
      </c>
      <c r="V570" s="19"/>
      <c r="W570" s="16" t="s">
        <v>71</v>
      </c>
      <c r="X570" s="28">
        <f t="shared" ca="1" si="8"/>
        <v>6.75</v>
      </c>
      <c r="Y570" s="19">
        <v>44116</v>
      </c>
      <c r="Z570" s="19"/>
      <c r="AA570" s="16" t="s">
        <v>9265</v>
      </c>
      <c r="AB570" s="16" t="s">
        <v>8826</v>
      </c>
      <c r="AC570" s="16" t="s">
        <v>9374</v>
      </c>
      <c r="AD570" s="30">
        <v>6.9599999999999995E-2</v>
      </c>
      <c r="AE570" s="16"/>
      <c r="AF570" s="31" t="s">
        <v>9932</v>
      </c>
      <c r="AG570" s="17" t="s">
        <v>8794</v>
      </c>
      <c r="AH570" s="125" t="s">
        <v>9056</v>
      </c>
      <c r="AI570" s="16"/>
      <c r="AJ570" s="16"/>
      <c r="AK570" s="16"/>
      <c r="AL570" s="16"/>
      <c r="AM570" s="16"/>
      <c r="AN570" s="16"/>
    </row>
    <row r="571" spans="1:40" ht="15" hidden="1" customHeight="1">
      <c r="A571" s="59">
        <v>570</v>
      </c>
      <c r="B571" s="59"/>
      <c r="C571" s="59">
        <v>1070951466</v>
      </c>
      <c r="D571" s="17" t="s">
        <v>9323</v>
      </c>
      <c r="E571" s="16">
        <v>3124</v>
      </c>
      <c r="F571" s="16">
        <v>12</v>
      </c>
      <c r="G571" s="16" t="s">
        <v>350</v>
      </c>
      <c r="H571" s="35" t="s">
        <v>116</v>
      </c>
      <c r="I571" s="35" t="s">
        <v>117</v>
      </c>
      <c r="J571" s="16">
        <v>1000</v>
      </c>
      <c r="K571" s="16" t="s">
        <v>74</v>
      </c>
      <c r="L571" s="16" t="s">
        <v>2910</v>
      </c>
      <c r="M571" s="16" t="s">
        <v>8226</v>
      </c>
      <c r="N571" s="16" t="s">
        <v>76</v>
      </c>
      <c r="O571" s="16" t="s">
        <v>5744</v>
      </c>
      <c r="P571" s="16"/>
      <c r="Q571" s="164">
        <v>1947688</v>
      </c>
      <c r="R571" s="164">
        <v>0</v>
      </c>
      <c r="S571" s="164">
        <f t="shared" si="9"/>
        <v>1947688</v>
      </c>
      <c r="T571" s="19" t="s">
        <v>78</v>
      </c>
      <c r="U571" s="19">
        <v>43427</v>
      </c>
      <c r="V571" s="19"/>
      <c r="W571" s="16" t="s">
        <v>71</v>
      </c>
      <c r="X571" s="28">
        <f t="shared" ca="1" si="8"/>
        <v>6.333333333333333</v>
      </c>
      <c r="Y571" s="19">
        <v>44129</v>
      </c>
      <c r="Z571" s="19"/>
      <c r="AA571" s="16" t="s">
        <v>8815</v>
      </c>
      <c r="AB571" s="16" t="s">
        <v>8773</v>
      </c>
      <c r="AC571" s="16" t="s">
        <v>9374</v>
      </c>
      <c r="AD571" s="30">
        <v>6.9599999999999995E-2</v>
      </c>
      <c r="AE571" s="16"/>
      <c r="AF571" s="31" t="s">
        <v>9933</v>
      </c>
      <c r="AG571" s="17" t="s">
        <v>8794</v>
      </c>
      <c r="AH571" s="125" t="s">
        <v>9056</v>
      </c>
      <c r="AI571" s="16"/>
      <c r="AJ571" s="16"/>
      <c r="AK571" s="16"/>
      <c r="AL571" s="16"/>
      <c r="AM571" s="16"/>
      <c r="AN571" s="16"/>
    </row>
    <row r="572" spans="1:40" s="149" customFormat="1" ht="15" hidden="1" customHeight="1">
      <c r="A572" s="59">
        <v>571</v>
      </c>
      <c r="B572" s="141"/>
      <c r="C572" s="141">
        <v>79889091</v>
      </c>
      <c r="D572" s="140" t="s">
        <v>8311</v>
      </c>
      <c r="E572" s="142">
        <v>3137</v>
      </c>
      <c r="F572" s="142">
        <v>10</v>
      </c>
      <c r="G572" s="142" t="s">
        <v>822</v>
      </c>
      <c r="H572" s="165" t="s">
        <v>455</v>
      </c>
      <c r="I572" s="165" t="s">
        <v>117</v>
      </c>
      <c r="J572" s="142">
        <v>1000</v>
      </c>
      <c r="K572" s="142" t="s">
        <v>74</v>
      </c>
      <c r="L572" s="142" t="s">
        <v>2910</v>
      </c>
      <c r="M572" s="142" t="s">
        <v>8249</v>
      </c>
      <c r="N572" s="142" t="s">
        <v>76</v>
      </c>
      <c r="O572" s="142" t="s">
        <v>5744</v>
      </c>
      <c r="P572" s="142"/>
      <c r="Q572" s="166">
        <v>1742254</v>
      </c>
      <c r="R572" s="166">
        <v>0</v>
      </c>
      <c r="S572" s="166">
        <f t="shared" si="9"/>
        <v>1742254</v>
      </c>
      <c r="T572" s="145" t="s">
        <v>78</v>
      </c>
      <c r="U572" s="145">
        <v>43116</v>
      </c>
      <c r="V572" s="145"/>
      <c r="W572" s="142" t="s">
        <v>71</v>
      </c>
      <c r="X572" s="146">
        <f t="shared" ca="1" si="8"/>
        <v>7.166666666666667</v>
      </c>
      <c r="Y572" s="145">
        <v>44123</v>
      </c>
      <c r="Z572" s="145"/>
      <c r="AA572" s="142" t="s">
        <v>8811</v>
      </c>
      <c r="AB572" s="142" t="s">
        <v>8803</v>
      </c>
      <c r="AC572" s="142" t="s">
        <v>9374</v>
      </c>
      <c r="AD572" s="147">
        <v>6.9599999999999995E-2</v>
      </c>
      <c r="AE572" s="142"/>
      <c r="AF572" s="162" t="s">
        <v>8314</v>
      </c>
      <c r="AG572" s="140" t="s">
        <v>8794</v>
      </c>
      <c r="AH572" s="148" t="s">
        <v>9056</v>
      </c>
      <c r="AI572" s="142"/>
      <c r="AJ572" s="142"/>
      <c r="AK572" s="142"/>
      <c r="AL572" s="142"/>
      <c r="AM572" s="142"/>
      <c r="AN572" s="142"/>
    </row>
    <row r="573" spans="1:40" ht="15" hidden="1" customHeight="1">
      <c r="A573" s="59">
        <v>572</v>
      </c>
      <c r="B573" s="59"/>
      <c r="C573" s="59">
        <v>1116020368</v>
      </c>
      <c r="D573" s="17" t="s">
        <v>9934</v>
      </c>
      <c r="E573" s="16">
        <v>4070</v>
      </c>
      <c r="F573" s="16" t="s">
        <v>3596</v>
      </c>
      <c r="G573" s="16" t="s">
        <v>3597</v>
      </c>
      <c r="H573" s="35" t="s">
        <v>3598</v>
      </c>
      <c r="I573" s="35" t="s">
        <v>9898</v>
      </c>
      <c r="J573" s="16">
        <v>1000</v>
      </c>
      <c r="K573" s="16" t="s">
        <v>74</v>
      </c>
      <c r="L573" s="16" t="s">
        <v>2910</v>
      </c>
      <c r="M573" s="16" t="s">
        <v>9776</v>
      </c>
      <c r="N573" s="16" t="s">
        <v>671</v>
      </c>
      <c r="O573" s="16" t="s">
        <v>3919</v>
      </c>
      <c r="P573" s="16"/>
      <c r="Q573" s="164">
        <v>2107788</v>
      </c>
      <c r="R573" s="164">
        <v>0</v>
      </c>
      <c r="S573" s="164">
        <f t="shared" si="9"/>
        <v>2107788</v>
      </c>
      <c r="T573" s="19" t="s">
        <v>78</v>
      </c>
      <c r="U573" s="19">
        <v>43797</v>
      </c>
      <c r="V573" s="19"/>
      <c r="W573" s="16" t="s">
        <v>71</v>
      </c>
      <c r="X573" s="28">
        <f t="shared" ca="1" si="8"/>
        <v>5.333333333333333</v>
      </c>
      <c r="Y573" s="19">
        <v>44123</v>
      </c>
      <c r="Z573" s="19"/>
      <c r="AA573" s="16" t="s">
        <v>8855</v>
      </c>
      <c r="AB573" s="16" t="s">
        <v>8773</v>
      </c>
      <c r="AC573" s="16" t="s">
        <v>9220</v>
      </c>
      <c r="AD573" s="30">
        <v>6.9599999999999995E-2</v>
      </c>
      <c r="AE573" s="16"/>
      <c r="AF573" s="31" t="s">
        <v>9935</v>
      </c>
      <c r="AG573" s="167" t="s">
        <v>9798</v>
      </c>
      <c r="AH573" s="15"/>
      <c r="AI573" s="16"/>
      <c r="AJ573" s="16"/>
      <c r="AK573" s="16"/>
      <c r="AL573" s="16"/>
      <c r="AM573" s="16"/>
      <c r="AN573" s="16"/>
    </row>
    <row r="574" spans="1:40" ht="15" hidden="1" customHeight="1">
      <c r="A574" s="59">
        <v>573</v>
      </c>
      <c r="B574" s="59"/>
      <c r="C574" s="59">
        <v>1131979294</v>
      </c>
      <c r="D574" s="17" t="s">
        <v>9936</v>
      </c>
      <c r="E574" s="16">
        <v>4070</v>
      </c>
      <c r="F574" s="16" t="s">
        <v>3596</v>
      </c>
      <c r="G574" s="16" t="s">
        <v>3597</v>
      </c>
      <c r="H574" s="35" t="s">
        <v>3598</v>
      </c>
      <c r="I574" s="35" t="s">
        <v>9898</v>
      </c>
      <c r="J574" s="16">
        <v>1000</v>
      </c>
      <c r="K574" s="16" t="s">
        <v>74</v>
      </c>
      <c r="L574" s="16" t="s">
        <v>2910</v>
      </c>
      <c r="M574" s="16" t="s">
        <v>9776</v>
      </c>
      <c r="N574" s="16" t="s">
        <v>339</v>
      </c>
      <c r="O574" s="16" t="s">
        <v>9937</v>
      </c>
      <c r="P574" s="16"/>
      <c r="Q574" s="164">
        <v>2107788</v>
      </c>
      <c r="R574" s="164">
        <v>0</v>
      </c>
      <c r="S574" s="164">
        <f t="shared" si="9"/>
        <v>2107788</v>
      </c>
      <c r="T574" s="19" t="s">
        <v>78</v>
      </c>
      <c r="U574" s="19">
        <v>43287</v>
      </c>
      <c r="V574" s="19"/>
      <c r="W574" s="16" t="s">
        <v>71</v>
      </c>
      <c r="X574" s="28">
        <f t="shared" ca="1" si="8"/>
        <v>6.666666666666667</v>
      </c>
      <c r="Y574" s="19">
        <v>44120</v>
      </c>
      <c r="Z574" s="19"/>
      <c r="AA574" s="16" t="s">
        <v>8855</v>
      </c>
      <c r="AB574" s="16" t="s">
        <v>8773</v>
      </c>
      <c r="AC574" s="16" t="s">
        <v>8875</v>
      </c>
      <c r="AD574" s="30">
        <v>6.9599999999999995E-2</v>
      </c>
      <c r="AE574" s="16"/>
      <c r="AF574" s="31" t="s">
        <v>9938</v>
      </c>
      <c r="AG574" s="16" t="s">
        <v>9083</v>
      </c>
      <c r="AH574" s="15"/>
      <c r="AI574" s="16"/>
      <c r="AJ574" s="16"/>
      <c r="AK574" s="16"/>
      <c r="AL574" s="16"/>
      <c r="AM574" s="16"/>
      <c r="AN574" s="16"/>
    </row>
    <row r="575" spans="1:40" ht="15" hidden="1" customHeight="1">
      <c r="A575" s="59">
        <v>574</v>
      </c>
      <c r="B575" s="59"/>
      <c r="C575" s="59">
        <v>79571876</v>
      </c>
      <c r="D575" s="17" t="s">
        <v>9939</v>
      </c>
      <c r="E575" s="16">
        <v>3124</v>
      </c>
      <c r="F575" s="16">
        <v>13</v>
      </c>
      <c r="G575" s="16" t="s">
        <v>237</v>
      </c>
      <c r="H575" s="35" t="s">
        <v>116</v>
      </c>
      <c r="I575" s="35" t="s">
        <v>117</v>
      </c>
      <c r="J575" s="16">
        <v>4000</v>
      </c>
      <c r="K575" s="16" t="s">
        <v>259</v>
      </c>
      <c r="L575" s="16" t="s">
        <v>260</v>
      </c>
      <c r="M575" s="16" t="s">
        <v>260</v>
      </c>
      <c r="N575" s="16" t="s">
        <v>76</v>
      </c>
      <c r="O575" s="16" t="s">
        <v>5744</v>
      </c>
      <c r="P575" s="16"/>
      <c r="Q575" s="164">
        <v>2077050</v>
      </c>
      <c r="R575" s="164">
        <v>0</v>
      </c>
      <c r="S575" s="164">
        <f t="shared" si="9"/>
        <v>2077050</v>
      </c>
      <c r="T575" s="19" t="s">
        <v>78</v>
      </c>
      <c r="U575" s="19">
        <v>40897</v>
      </c>
      <c r="V575" s="19" t="s">
        <v>92</v>
      </c>
      <c r="W575" s="16" t="s">
        <v>8767</v>
      </c>
      <c r="X575" s="28">
        <f t="shared" ca="1" si="8"/>
        <v>13.25</v>
      </c>
      <c r="Y575" s="19">
        <v>44132</v>
      </c>
      <c r="Z575" s="19"/>
      <c r="AA575" s="16" t="s">
        <v>8811</v>
      </c>
      <c r="AB575" s="16" t="s">
        <v>8773</v>
      </c>
      <c r="AC575" s="16" t="s">
        <v>9374</v>
      </c>
      <c r="AD575" s="30">
        <v>5.2199999999999998E-3</v>
      </c>
      <c r="AE575" s="16"/>
      <c r="AF575" s="31" t="s">
        <v>9940</v>
      </c>
      <c r="AG575" s="16" t="s">
        <v>9083</v>
      </c>
      <c r="AH575" s="15"/>
      <c r="AI575" s="16"/>
      <c r="AJ575" s="16"/>
      <c r="AK575" s="16"/>
      <c r="AL575" s="16"/>
      <c r="AM575" s="16"/>
      <c r="AN575" s="16"/>
    </row>
    <row r="576" spans="1:40" s="149" customFormat="1" ht="15" hidden="1" customHeight="1">
      <c r="A576" s="59">
        <v>575</v>
      </c>
      <c r="B576" s="141"/>
      <c r="C576" s="141">
        <v>1090442857</v>
      </c>
      <c r="D576" s="140" t="s">
        <v>8318</v>
      </c>
      <c r="E576" s="142">
        <v>2044</v>
      </c>
      <c r="F576" s="142">
        <v>1</v>
      </c>
      <c r="G576" s="142" t="s">
        <v>9941</v>
      </c>
      <c r="H576" s="165" t="s">
        <v>140</v>
      </c>
      <c r="I576" s="165" t="s">
        <v>142</v>
      </c>
      <c r="J576" s="142">
        <v>1000</v>
      </c>
      <c r="K576" s="142" t="s">
        <v>74</v>
      </c>
      <c r="L576" s="142" t="s">
        <v>2910</v>
      </c>
      <c r="M576" s="142" t="s">
        <v>9942</v>
      </c>
      <c r="N576" s="142" t="s">
        <v>76</v>
      </c>
      <c r="O576" s="142" t="s">
        <v>5744</v>
      </c>
      <c r="P576" s="142"/>
      <c r="Q576" s="166">
        <v>1947688</v>
      </c>
      <c r="R576" s="166"/>
      <c r="S576" s="166">
        <v>1947688</v>
      </c>
      <c r="T576" s="145" t="s">
        <v>78</v>
      </c>
      <c r="U576" s="145">
        <v>43073</v>
      </c>
      <c r="V576" s="145"/>
      <c r="W576" s="142" t="s">
        <v>71</v>
      </c>
      <c r="X576" s="146">
        <f t="shared" ca="1" si="8"/>
        <v>7.333333333333333</v>
      </c>
      <c r="Y576" s="145">
        <v>44110</v>
      </c>
      <c r="Z576" s="145"/>
      <c r="AA576" s="142" t="s">
        <v>9265</v>
      </c>
      <c r="AB576" s="142" t="s">
        <v>8826</v>
      </c>
      <c r="AC576" s="142" t="s">
        <v>9374</v>
      </c>
      <c r="AD576" s="147">
        <v>6.9599999999999995E-2</v>
      </c>
      <c r="AE576" s="142"/>
      <c r="AF576" s="162" t="s">
        <v>8320</v>
      </c>
      <c r="AG576" s="140" t="s">
        <v>8794</v>
      </c>
      <c r="AH576" s="148" t="s">
        <v>9056</v>
      </c>
      <c r="AI576" s="142"/>
      <c r="AJ576" s="142"/>
      <c r="AK576" s="142"/>
      <c r="AL576" s="142"/>
      <c r="AM576" s="142"/>
      <c r="AN576" s="142"/>
    </row>
    <row r="577" spans="1:40" ht="15" hidden="1" customHeight="1">
      <c r="A577" s="59">
        <v>576</v>
      </c>
      <c r="B577" s="59"/>
      <c r="C577" s="18">
        <v>79451427</v>
      </c>
      <c r="D577" s="17" t="s">
        <v>9943</v>
      </c>
      <c r="E577" s="16">
        <v>4071</v>
      </c>
      <c r="F577" s="16">
        <v>16</v>
      </c>
      <c r="G577" s="16" t="s">
        <v>1629</v>
      </c>
      <c r="H577" s="35" t="s">
        <v>1567</v>
      </c>
      <c r="I577" s="16" t="s">
        <v>131</v>
      </c>
      <c r="J577" s="16">
        <v>3000</v>
      </c>
      <c r="K577" s="16" t="s">
        <v>170</v>
      </c>
      <c r="L577" s="16" t="s">
        <v>351</v>
      </c>
      <c r="M577" s="16" t="s">
        <v>351</v>
      </c>
      <c r="N577" s="16" t="s">
        <v>76</v>
      </c>
      <c r="O577" s="16" t="s">
        <v>5744</v>
      </c>
      <c r="P577" s="16"/>
      <c r="Q577" s="164">
        <v>1664922</v>
      </c>
      <c r="R577" s="164">
        <v>446611</v>
      </c>
      <c r="S577" s="164">
        <f>+Q577+R577</f>
        <v>2111533</v>
      </c>
      <c r="T577" s="19">
        <v>34265</v>
      </c>
      <c r="U577" s="19">
        <v>42352</v>
      </c>
      <c r="V577" s="19" t="s">
        <v>92</v>
      </c>
      <c r="W577" s="16" t="s">
        <v>8767</v>
      </c>
      <c r="X577" s="28">
        <f t="shared" ca="1" si="8"/>
        <v>9.25</v>
      </c>
      <c r="Y577" s="19">
        <v>44130</v>
      </c>
      <c r="Z577" s="19"/>
      <c r="AA577" s="16" t="s">
        <v>8815</v>
      </c>
      <c r="AB577" s="16" t="s">
        <v>8773</v>
      </c>
      <c r="AC577" s="16" t="s">
        <v>9374</v>
      </c>
      <c r="AD577" s="30">
        <v>6.9599999999999995E-2</v>
      </c>
      <c r="AE577" s="16"/>
      <c r="AF577" s="31" t="s">
        <v>9944</v>
      </c>
      <c r="AG577" s="167" t="s">
        <v>9798</v>
      </c>
      <c r="AH577" s="15"/>
      <c r="AI577" s="16"/>
      <c r="AJ577" s="16"/>
      <c r="AK577" s="16"/>
      <c r="AL577" s="16"/>
      <c r="AM577" s="16"/>
      <c r="AN577" s="16"/>
    </row>
    <row r="578" spans="1:40" ht="15" hidden="1" customHeight="1">
      <c r="A578" s="59">
        <v>577</v>
      </c>
      <c r="B578" s="59"/>
      <c r="C578" s="18">
        <v>10897991</v>
      </c>
      <c r="D578" s="17" t="s">
        <v>9945</v>
      </c>
      <c r="E578" s="16">
        <v>4071</v>
      </c>
      <c r="F578" s="16">
        <v>16</v>
      </c>
      <c r="G578" s="16" t="s">
        <v>1629</v>
      </c>
      <c r="H578" s="35" t="s">
        <v>1567</v>
      </c>
      <c r="I578" s="16" t="s">
        <v>131</v>
      </c>
      <c r="J578" s="16">
        <v>3000</v>
      </c>
      <c r="K578" s="16" t="s">
        <v>170</v>
      </c>
      <c r="L578" s="16" t="s">
        <v>189</v>
      </c>
      <c r="M578" s="16" t="s">
        <v>189</v>
      </c>
      <c r="N578" s="16" t="s">
        <v>190</v>
      </c>
      <c r="O578" s="16" t="s">
        <v>1085</v>
      </c>
      <c r="P578" s="16"/>
      <c r="Q578" s="164">
        <v>1664922</v>
      </c>
      <c r="R578" s="164">
        <v>446611</v>
      </c>
      <c r="S578" s="164">
        <f>+Q578+R578</f>
        <v>2111533</v>
      </c>
      <c r="T578" s="19">
        <v>34366</v>
      </c>
      <c r="U578" s="19">
        <v>40909</v>
      </c>
      <c r="V578" s="19" t="s">
        <v>92</v>
      </c>
      <c r="W578" s="16" t="s">
        <v>8767</v>
      </c>
      <c r="X578" s="28">
        <f t="shared" ref="X578:X641" ca="1" si="10">IFERROR(IF(U578=0," ",DATEDIF(U578,TODAY(),"M"))/12," ")</f>
        <v>13.25</v>
      </c>
      <c r="Y578" s="19">
        <v>44177</v>
      </c>
      <c r="Z578" s="19"/>
      <c r="AA578" s="16" t="s">
        <v>8802</v>
      </c>
      <c r="AB578" s="16" t="s">
        <v>8773</v>
      </c>
      <c r="AC578" s="16" t="s">
        <v>9184</v>
      </c>
      <c r="AD578" s="30">
        <v>6.9599999999999995E-2</v>
      </c>
      <c r="AE578" s="16"/>
      <c r="AF578" s="31" t="s">
        <v>9946</v>
      </c>
      <c r="AG578" s="167" t="s">
        <v>9798</v>
      </c>
      <c r="AH578" s="15"/>
      <c r="AI578" s="16"/>
      <c r="AJ578" s="16"/>
      <c r="AK578" s="16"/>
      <c r="AL578" s="16"/>
      <c r="AM578" s="16"/>
      <c r="AN578" s="16"/>
    </row>
    <row r="579" spans="1:40" s="149" customFormat="1" ht="15" hidden="1" customHeight="1">
      <c r="A579" s="59">
        <v>578</v>
      </c>
      <c r="B579" s="141"/>
      <c r="C579" s="168">
        <v>26422703</v>
      </c>
      <c r="D579" s="140" t="s">
        <v>8367</v>
      </c>
      <c r="E579" s="142">
        <v>3124</v>
      </c>
      <c r="F579" s="142">
        <v>12</v>
      </c>
      <c r="G579" s="142" t="s">
        <v>350</v>
      </c>
      <c r="H579" s="165" t="s">
        <v>116</v>
      </c>
      <c r="I579" s="142" t="s">
        <v>117</v>
      </c>
      <c r="J579" s="142">
        <v>1000</v>
      </c>
      <c r="K579" s="142" t="s">
        <v>74</v>
      </c>
      <c r="L579" s="142" t="s">
        <v>2910</v>
      </c>
      <c r="M579" s="142" t="s">
        <v>9776</v>
      </c>
      <c r="N579" s="142" t="s">
        <v>76</v>
      </c>
      <c r="O579" s="142" t="s">
        <v>5744</v>
      </c>
      <c r="P579" s="142"/>
      <c r="Q579" s="166">
        <v>1947688</v>
      </c>
      <c r="R579" s="166">
        <v>0</v>
      </c>
      <c r="S579" s="166">
        <f>+Q579+R579</f>
        <v>1947688</v>
      </c>
      <c r="T579" s="145" t="s">
        <v>78</v>
      </c>
      <c r="U579" s="145">
        <v>43048</v>
      </c>
      <c r="V579" s="145"/>
      <c r="W579" s="142" t="s">
        <v>71</v>
      </c>
      <c r="X579" s="146">
        <f t="shared" ca="1" si="10"/>
        <v>7.333333333333333</v>
      </c>
      <c r="Y579" s="145">
        <v>44152</v>
      </c>
      <c r="Z579" s="145"/>
      <c r="AA579" s="142" t="s">
        <v>8815</v>
      </c>
      <c r="AB579" s="142" t="s">
        <v>8792</v>
      </c>
      <c r="AC579" s="142" t="s">
        <v>9374</v>
      </c>
      <c r="AD579" s="147">
        <v>6.9599999999999995E-2</v>
      </c>
      <c r="AE579" s="142"/>
      <c r="AF579" s="162" t="s">
        <v>8370</v>
      </c>
      <c r="AG579" s="140" t="s">
        <v>8794</v>
      </c>
      <c r="AH579" s="148" t="s">
        <v>9056</v>
      </c>
      <c r="AI579" s="142"/>
      <c r="AJ579" s="142"/>
      <c r="AK579" s="142"/>
      <c r="AL579" s="142"/>
      <c r="AM579" s="142"/>
      <c r="AN579" s="142"/>
    </row>
    <row r="580" spans="1:40" ht="15" hidden="1" customHeight="1">
      <c r="A580" s="59">
        <v>579</v>
      </c>
      <c r="B580" s="59"/>
      <c r="C580" s="18">
        <v>86077937</v>
      </c>
      <c r="D580" s="17" t="s">
        <v>9947</v>
      </c>
      <c r="E580" s="16">
        <v>4070</v>
      </c>
      <c r="F580" s="16" t="s">
        <v>3596</v>
      </c>
      <c r="G580" s="16" t="s">
        <v>3597</v>
      </c>
      <c r="H580" s="35" t="s">
        <v>3598</v>
      </c>
      <c r="I580" s="16" t="s">
        <v>131</v>
      </c>
      <c r="J580" s="16">
        <v>1000</v>
      </c>
      <c r="K580" s="16" t="s">
        <v>74</v>
      </c>
      <c r="L580" s="16" t="s">
        <v>2910</v>
      </c>
      <c r="M580" s="16" t="s">
        <v>9776</v>
      </c>
      <c r="N580" s="16" t="s">
        <v>421</v>
      </c>
      <c r="O580" s="16" t="s">
        <v>2300</v>
      </c>
      <c r="P580" s="16"/>
      <c r="Q580" s="164">
        <v>2107788</v>
      </c>
      <c r="R580" s="164">
        <v>0</v>
      </c>
      <c r="S580" s="164">
        <f>+Q580+R580</f>
        <v>2107788</v>
      </c>
      <c r="T580" s="19" t="s">
        <v>78</v>
      </c>
      <c r="U580" s="19">
        <v>43116</v>
      </c>
      <c r="V580" s="19"/>
      <c r="W580" s="16" t="s">
        <v>71</v>
      </c>
      <c r="X580" s="28">
        <f t="shared" ca="1" si="10"/>
        <v>7.166666666666667</v>
      </c>
      <c r="Y580" s="19">
        <v>44160</v>
      </c>
      <c r="Z580" s="19"/>
      <c r="AA580" s="16" t="s">
        <v>8811</v>
      </c>
      <c r="AB580" s="16" t="s">
        <v>8792</v>
      </c>
      <c r="AC580" s="16" t="s">
        <v>9210</v>
      </c>
      <c r="AD580" s="30">
        <v>6.9599999999999995E-2</v>
      </c>
      <c r="AE580" s="16"/>
      <c r="AF580" s="31" t="s">
        <v>9948</v>
      </c>
      <c r="AG580" s="16" t="s">
        <v>9083</v>
      </c>
      <c r="AH580" s="15"/>
      <c r="AI580" s="16"/>
      <c r="AJ580" s="16"/>
      <c r="AK580" s="16"/>
      <c r="AL580" s="16"/>
      <c r="AM580" s="16"/>
      <c r="AN580" s="16"/>
    </row>
    <row r="581" spans="1:40" s="149" customFormat="1" ht="15" hidden="1" customHeight="1">
      <c r="A581" s="141">
        <v>580</v>
      </c>
      <c r="B581" s="141"/>
      <c r="C581" s="168">
        <v>1151461992</v>
      </c>
      <c r="D581" s="140" t="s">
        <v>6754</v>
      </c>
      <c r="E581" s="142">
        <v>4070</v>
      </c>
      <c r="F581" s="142" t="s">
        <v>3596</v>
      </c>
      <c r="G581" s="142" t="s">
        <v>3597</v>
      </c>
      <c r="H581" s="165" t="s">
        <v>3598</v>
      </c>
      <c r="I581" s="142" t="s">
        <v>131</v>
      </c>
      <c r="J581" s="142">
        <v>1000</v>
      </c>
      <c r="K581" s="142" t="s">
        <v>74</v>
      </c>
      <c r="L581" s="142" t="s">
        <v>2910</v>
      </c>
      <c r="M581" s="142" t="s">
        <v>9776</v>
      </c>
      <c r="N581" s="142" t="s">
        <v>421</v>
      </c>
      <c r="O581" s="142" t="s">
        <v>2300</v>
      </c>
      <c r="P581" s="142"/>
      <c r="Q581" s="166">
        <v>2107788</v>
      </c>
      <c r="R581" s="166">
        <v>0</v>
      </c>
      <c r="S581" s="166">
        <f>+Q581+R581</f>
        <v>2107788</v>
      </c>
      <c r="T581" s="145" t="s">
        <v>78</v>
      </c>
      <c r="U581" s="145">
        <v>43059</v>
      </c>
      <c r="V581" s="145"/>
      <c r="W581" s="142" t="s">
        <v>71</v>
      </c>
      <c r="X581" s="146">
        <f t="shared" ca="1" si="10"/>
        <v>7.333333333333333</v>
      </c>
      <c r="Y581" s="145">
        <v>44160</v>
      </c>
      <c r="Z581" s="145"/>
      <c r="AA581" s="142" t="s">
        <v>8811</v>
      </c>
      <c r="AB581" s="142" t="s">
        <v>8773</v>
      </c>
      <c r="AC581" s="142" t="s">
        <v>9210</v>
      </c>
      <c r="AD581" s="147">
        <v>6.9599999999999995E-2</v>
      </c>
      <c r="AE581" s="142"/>
      <c r="AF581" s="162" t="s">
        <v>6756</v>
      </c>
      <c r="AG581" s="142" t="s">
        <v>9083</v>
      </c>
      <c r="AH581" s="169"/>
      <c r="AI581" s="142"/>
      <c r="AJ581" s="142"/>
      <c r="AK581" s="142"/>
      <c r="AL581" s="142"/>
      <c r="AM581" s="142"/>
      <c r="AN581" s="142"/>
    </row>
    <row r="582" spans="1:40" ht="15" hidden="1" customHeight="1">
      <c r="A582" s="59">
        <v>581</v>
      </c>
      <c r="B582" s="59"/>
      <c r="C582" s="18">
        <v>48632271</v>
      </c>
      <c r="D582" s="17" t="s">
        <v>9949</v>
      </c>
      <c r="E582" s="16">
        <v>2044</v>
      </c>
      <c r="F582" s="16">
        <v>11</v>
      </c>
      <c r="G582" s="16" t="s">
        <v>139</v>
      </c>
      <c r="H582" s="35" t="s">
        <v>140</v>
      </c>
      <c r="I582" s="16" t="s">
        <v>142</v>
      </c>
      <c r="J582" s="16">
        <v>1000</v>
      </c>
      <c r="K582" s="16" t="s">
        <v>74</v>
      </c>
      <c r="L582" s="16" t="s">
        <v>2910</v>
      </c>
      <c r="M582" s="16" t="s">
        <v>9931</v>
      </c>
      <c r="N582" s="16" t="s">
        <v>76</v>
      </c>
      <c r="O582" s="16" t="s">
        <v>5744</v>
      </c>
      <c r="P582" s="16"/>
      <c r="Q582" s="164">
        <v>3211673</v>
      </c>
      <c r="R582" s="164">
        <v>0</v>
      </c>
      <c r="S582" s="164">
        <v>3211673</v>
      </c>
      <c r="T582" s="19" t="s">
        <v>78</v>
      </c>
      <c r="U582" s="19">
        <v>43048</v>
      </c>
      <c r="V582" s="19"/>
      <c r="W582" s="16" t="s">
        <v>71</v>
      </c>
      <c r="X582" s="28">
        <f t="shared" ca="1" si="10"/>
        <v>7.333333333333333</v>
      </c>
      <c r="Y582" s="19">
        <v>44154</v>
      </c>
      <c r="Z582" s="19"/>
      <c r="AA582" s="16" t="s">
        <v>8811</v>
      </c>
      <c r="AB582" s="16" t="s">
        <v>8826</v>
      </c>
      <c r="AC582" s="16" t="s">
        <v>9374</v>
      </c>
      <c r="AD582" s="30">
        <v>6.9599999999999995E-2</v>
      </c>
      <c r="AE582" s="16"/>
      <c r="AF582" s="31" t="s">
        <v>9950</v>
      </c>
      <c r="AG582" s="17" t="s">
        <v>8794</v>
      </c>
      <c r="AH582" s="125" t="s">
        <v>9056</v>
      </c>
      <c r="AI582" s="16"/>
      <c r="AJ582" s="16"/>
      <c r="AK582" s="16"/>
      <c r="AL582" s="16"/>
      <c r="AM582" s="16"/>
      <c r="AN582" s="16"/>
    </row>
    <row r="583" spans="1:40" s="149" customFormat="1" ht="15" hidden="1" customHeight="1">
      <c r="A583" s="59">
        <v>582</v>
      </c>
      <c r="B583" s="141"/>
      <c r="C583" s="168">
        <v>1057590621</v>
      </c>
      <c r="D583" s="140" t="s">
        <v>8289</v>
      </c>
      <c r="E583" s="142">
        <v>2044</v>
      </c>
      <c r="F583" s="142" t="s">
        <v>8348</v>
      </c>
      <c r="G583" s="142" t="s">
        <v>8349</v>
      </c>
      <c r="H583" s="165" t="s">
        <v>140</v>
      </c>
      <c r="I583" s="142" t="s">
        <v>142</v>
      </c>
      <c r="J583" s="142">
        <v>1000</v>
      </c>
      <c r="K583" s="142" t="s">
        <v>74</v>
      </c>
      <c r="L583" s="142" t="s">
        <v>2910</v>
      </c>
      <c r="M583" s="142" t="s">
        <v>8295</v>
      </c>
      <c r="N583" s="142" t="s">
        <v>76</v>
      </c>
      <c r="O583" s="142" t="s">
        <v>5744</v>
      </c>
      <c r="P583" s="142"/>
      <c r="Q583" s="166">
        <v>1947688</v>
      </c>
      <c r="R583" s="166">
        <v>0</v>
      </c>
      <c r="S583" s="166">
        <v>1947688</v>
      </c>
      <c r="T583" s="145" t="s">
        <v>78</v>
      </c>
      <c r="U583" s="145">
        <v>43066</v>
      </c>
      <c r="V583" s="145"/>
      <c r="W583" s="142" t="s">
        <v>71</v>
      </c>
      <c r="X583" s="146">
        <f t="shared" ca="1" si="10"/>
        <v>7.333333333333333</v>
      </c>
      <c r="Y583" s="145">
        <v>44154</v>
      </c>
      <c r="Z583" s="145"/>
      <c r="AA583" s="142" t="s">
        <v>8815</v>
      </c>
      <c r="AB583" s="142" t="s">
        <v>8803</v>
      </c>
      <c r="AC583" s="142" t="s">
        <v>9374</v>
      </c>
      <c r="AD583" s="147">
        <v>6.9599999999999995E-2</v>
      </c>
      <c r="AE583" s="142"/>
      <c r="AF583" s="162" t="s">
        <v>8291</v>
      </c>
      <c r="AG583" s="140" t="s">
        <v>8794</v>
      </c>
      <c r="AH583" s="148" t="s">
        <v>9056</v>
      </c>
      <c r="AI583" s="142"/>
      <c r="AJ583" s="142"/>
      <c r="AK583" s="142"/>
      <c r="AL583" s="142"/>
      <c r="AM583" s="142"/>
      <c r="AN583" s="142"/>
    </row>
    <row r="584" spans="1:40" s="149" customFormat="1" ht="15" hidden="1" customHeight="1">
      <c r="A584" s="59">
        <v>583</v>
      </c>
      <c r="B584" s="141"/>
      <c r="C584" s="168">
        <v>51791819</v>
      </c>
      <c r="D584" s="140" t="s">
        <v>3400</v>
      </c>
      <c r="E584" s="142">
        <v>4044</v>
      </c>
      <c r="F584" s="142">
        <v>11</v>
      </c>
      <c r="G584" s="142" t="s">
        <v>916</v>
      </c>
      <c r="H584" s="165" t="s">
        <v>917</v>
      </c>
      <c r="I584" s="142" t="s">
        <v>131</v>
      </c>
      <c r="J584" s="142">
        <v>4000</v>
      </c>
      <c r="K584" s="142" t="s">
        <v>259</v>
      </c>
      <c r="L584" s="142" t="s">
        <v>260</v>
      </c>
      <c r="M584" s="142" t="s">
        <v>260</v>
      </c>
      <c r="N584" s="142" t="s">
        <v>76</v>
      </c>
      <c r="O584" s="142" t="s">
        <v>5744</v>
      </c>
      <c r="P584" s="142"/>
      <c r="Q584" s="166">
        <v>1364839</v>
      </c>
      <c r="R584" s="166">
        <v>0</v>
      </c>
      <c r="S584" s="166">
        <f>+Q584+R584</f>
        <v>1364839</v>
      </c>
      <c r="T584" s="145" t="s">
        <v>78</v>
      </c>
      <c r="U584" s="145">
        <v>42614</v>
      </c>
      <c r="V584" s="145" t="s">
        <v>92</v>
      </c>
      <c r="W584" s="142" t="s">
        <v>8767</v>
      </c>
      <c r="X584" s="146">
        <f t="shared" ca="1" si="10"/>
        <v>8.5833333333333339</v>
      </c>
      <c r="Y584" s="145">
        <v>44158</v>
      </c>
      <c r="Z584" s="145"/>
      <c r="AA584" s="142" t="s">
        <v>269</v>
      </c>
      <c r="AB584" s="142" t="s">
        <v>121</v>
      </c>
      <c r="AC584" s="142" t="s">
        <v>82</v>
      </c>
      <c r="AD584" s="147">
        <v>5.2199999999999998E-3</v>
      </c>
      <c r="AE584" s="142"/>
      <c r="AF584" s="162" t="s">
        <v>3403</v>
      </c>
      <c r="AG584" s="140" t="s">
        <v>8794</v>
      </c>
      <c r="AH584" s="148" t="s">
        <v>9056</v>
      </c>
      <c r="AI584" s="142"/>
      <c r="AJ584" s="142"/>
      <c r="AK584" s="142"/>
      <c r="AL584" s="142"/>
      <c r="AM584" s="142"/>
      <c r="AN584" s="142"/>
    </row>
    <row r="585" spans="1:40" ht="15" hidden="1" customHeight="1">
      <c r="A585" s="59">
        <v>584</v>
      </c>
      <c r="B585" s="59"/>
      <c r="C585" s="18">
        <v>80220910</v>
      </c>
      <c r="D585" s="17" t="s">
        <v>9951</v>
      </c>
      <c r="E585" s="16">
        <v>4071</v>
      </c>
      <c r="F585" s="16">
        <v>16</v>
      </c>
      <c r="G585" s="16" t="s">
        <v>1629</v>
      </c>
      <c r="H585" s="35" t="s">
        <v>1567</v>
      </c>
      <c r="I585" s="16" t="s">
        <v>131</v>
      </c>
      <c r="J585" s="16">
        <v>3000</v>
      </c>
      <c r="K585" s="16" t="s">
        <v>170</v>
      </c>
      <c r="L585" s="16" t="s">
        <v>9127</v>
      </c>
      <c r="M585" s="16" t="s">
        <v>9127</v>
      </c>
      <c r="N585" s="16" t="s">
        <v>76</v>
      </c>
      <c r="O585" s="16" t="s">
        <v>5744</v>
      </c>
      <c r="P585" s="16"/>
      <c r="Q585" s="164">
        <v>1664922</v>
      </c>
      <c r="R585" s="164">
        <v>0</v>
      </c>
      <c r="S585" s="164">
        <f>+Q585+R585</f>
        <v>1664922</v>
      </c>
      <c r="T585" s="19" t="s">
        <v>78</v>
      </c>
      <c r="U585" s="19">
        <v>43868</v>
      </c>
      <c r="V585" s="19" t="s">
        <v>9952</v>
      </c>
      <c r="W585" s="16" t="s">
        <v>8767</v>
      </c>
      <c r="X585" s="28">
        <f t="shared" ca="1" si="10"/>
        <v>5.083333333333333</v>
      </c>
      <c r="Y585" s="19">
        <v>44160</v>
      </c>
      <c r="Z585" s="19"/>
      <c r="AA585" s="16" t="s">
        <v>173</v>
      </c>
      <c r="AB585" s="16" t="s">
        <v>94</v>
      </c>
      <c r="AC585" s="16" t="s">
        <v>82</v>
      </c>
      <c r="AD585" s="30">
        <v>6.9599999999999995E-2</v>
      </c>
      <c r="AE585" s="16"/>
      <c r="AF585" s="31" t="s">
        <v>9953</v>
      </c>
      <c r="AG585" s="16" t="s">
        <v>9083</v>
      </c>
      <c r="AH585" s="15"/>
      <c r="AI585" s="16"/>
      <c r="AJ585" s="16"/>
      <c r="AK585" s="16"/>
      <c r="AL585" s="16"/>
      <c r="AM585" s="16"/>
      <c r="AN585" s="16"/>
    </row>
    <row r="586" spans="1:40" ht="15" hidden="1" customHeight="1">
      <c r="A586" s="59">
        <v>585</v>
      </c>
      <c r="B586" s="59"/>
      <c r="C586" s="18">
        <v>1002884413</v>
      </c>
      <c r="D586" s="17" t="s">
        <v>9954</v>
      </c>
      <c r="E586" s="16">
        <v>4070</v>
      </c>
      <c r="F586" s="16" t="s">
        <v>3596</v>
      </c>
      <c r="G586" s="16" t="s">
        <v>3597</v>
      </c>
      <c r="H586" s="35" t="s">
        <v>3598</v>
      </c>
      <c r="I586" s="16" t="s">
        <v>131</v>
      </c>
      <c r="J586" s="16">
        <v>1000</v>
      </c>
      <c r="K586" s="16" t="s">
        <v>74</v>
      </c>
      <c r="L586" s="16" t="s">
        <v>2910</v>
      </c>
      <c r="M586" s="16" t="s">
        <v>9776</v>
      </c>
      <c r="N586" s="16" t="s">
        <v>463</v>
      </c>
      <c r="O586" s="16" t="s">
        <v>464</v>
      </c>
      <c r="P586" s="16"/>
      <c r="Q586" s="164">
        <v>2107788</v>
      </c>
      <c r="R586" s="164">
        <v>0</v>
      </c>
      <c r="S586" s="164">
        <v>2107788</v>
      </c>
      <c r="T586" s="19" t="s">
        <v>78</v>
      </c>
      <c r="U586" s="19">
        <v>43059</v>
      </c>
      <c r="V586" s="19"/>
      <c r="W586" s="16" t="s">
        <v>71</v>
      </c>
      <c r="X586" s="28">
        <f t="shared" ca="1" si="10"/>
        <v>7.333333333333333</v>
      </c>
      <c r="Y586" s="19">
        <v>44173</v>
      </c>
      <c r="Z586" s="19"/>
      <c r="AA586" s="16" t="s">
        <v>183</v>
      </c>
      <c r="AB586" s="16" t="s">
        <v>94</v>
      </c>
      <c r="AC586" s="16" t="s">
        <v>436</v>
      </c>
      <c r="AD586" s="30">
        <v>6.9599999999999995E-2</v>
      </c>
      <c r="AE586" s="16"/>
      <c r="AF586" s="31" t="s">
        <v>9955</v>
      </c>
      <c r="AG586" s="16" t="s">
        <v>9083</v>
      </c>
      <c r="AH586" s="15"/>
      <c r="AI586" s="16"/>
      <c r="AJ586" s="16"/>
      <c r="AK586" s="16"/>
      <c r="AL586" s="16"/>
      <c r="AM586" s="16"/>
      <c r="AN586" s="16"/>
    </row>
    <row r="587" spans="1:40" ht="15" hidden="1" customHeight="1">
      <c r="A587" s="59">
        <v>586</v>
      </c>
      <c r="B587" s="59"/>
      <c r="C587" s="18">
        <v>1237688079</v>
      </c>
      <c r="D587" s="17" t="s">
        <v>9956</v>
      </c>
      <c r="E587" s="16">
        <v>4070</v>
      </c>
      <c r="F587" s="16" t="s">
        <v>3596</v>
      </c>
      <c r="G587" s="16" t="s">
        <v>3597</v>
      </c>
      <c r="H587" s="35" t="s">
        <v>3598</v>
      </c>
      <c r="I587" s="16" t="s">
        <v>131</v>
      </c>
      <c r="J587" s="16">
        <v>1000</v>
      </c>
      <c r="K587" s="16" t="s">
        <v>74</v>
      </c>
      <c r="L587" s="16" t="s">
        <v>2910</v>
      </c>
      <c r="M587" s="16" t="s">
        <v>9776</v>
      </c>
      <c r="N587" s="16" t="s">
        <v>76</v>
      </c>
      <c r="O587" s="16" t="s">
        <v>76</v>
      </c>
      <c r="P587" s="16"/>
      <c r="Q587" s="164">
        <v>2107788</v>
      </c>
      <c r="R587" s="164">
        <v>0</v>
      </c>
      <c r="S587" s="164">
        <v>2107788</v>
      </c>
      <c r="T587" s="19" t="s">
        <v>78</v>
      </c>
      <c r="U587" s="19">
        <v>43059</v>
      </c>
      <c r="V587" s="19"/>
      <c r="W587" s="16" t="s">
        <v>71</v>
      </c>
      <c r="X587" s="28">
        <f t="shared" ca="1" si="10"/>
        <v>7.333333333333333</v>
      </c>
      <c r="Y587" s="19">
        <v>44172</v>
      </c>
      <c r="Z587" s="19"/>
      <c r="AA587" s="16" t="s">
        <v>173</v>
      </c>
      <c r="AB587" s="16" t="s">
        <v>94</v>
      </c>
      <c r="AC587" s="16" t="s">
        <v>693</v>
      </c>
      <c r="AD587" s="30">
        <v>6.9599999999999995E-2</v>
      </c>
      <c r="AE587" s="16"/>
      <c r="AF587" s="31" t="s">
        <v>9957</v>
      </c>
      <c r="AG587" s="16" t="s">
        <v>9083</v>
      </c>
      <c r="AH587" s="15"/>
      <c r="AI587" s="16"/>
      <c r="AJ587" s="16"/>
      <c r="AK587" s="16"/>
      <c r="AL587" s="16"/>
      <c r="AM587" s="16"/>
      <c r="AN587" s="16"/>
    </row>
    <row r="588" spans="1:40" ht="15" hidden="1" customHeight="1">
      <c r="A588" s="59">
        <v>587</v>
      </c>
      <c r="B588" s="59"/>
      <c r="C588" s="18">
        <v>1148956842</v>
      </c>
      <c r="D588" s="17" t="s">
        <v>9958</v>
      </c>
      <c r="E588" s="16">
        <v>4070</v>
      </c>
      <c r="F588" s="16" t="s">
        <v>3596</v>
      </c>
      <c r="G588" s="16" t="s">
        <v>3597</v>
      </c>
      <c r="H588" s="35" t="s">
        <v>3598</v>
      </c>
      <c r="I588" s="16" t="s">
        <v>131</v>
      </c>
      <c r="J588" s="16">
        <v>1000</v>
      </c>
      <c r="K588" s="16" t="s">
        <v>74</v>
      </c>
      <c r="L588" s="16" t="s">
        <v>2910</v>
      </c>
      <c r="M588" s="16" t="s">
        <v>9776</v>
      </c>
      <c r="N588" s="16" t="s">
        <v>421</v>
      </c>
      <c r="O588" s="16" t="s">
        <v>2300</v>
      </c>
      <c r="P588" s="16"/>
      <c r="Q588" s="164">
        <v>2107788</v>
      </c>
      <c r="R588" s="164">
        <v>0</v>
      </c>
      <c r="S588" s="164">
        <f>+Q588+R588</f>
        <v>2107788</v>
      </c>
      <c r="T588" s="19" t="s">
        <v>78</v>
      </c>
      <c r="U588" s="19">
        <v>43285</v>
      </c>
      <c r="V588" s="19"/>
      <c r="W588" s="16" t="s">
        <v>71</v>
      </c>
      <c r="X588" s="28">
        <f t="shared" ca="1" si="10"/>
        <v>6.75</v>
      </c>
      <c r="Y588" s="19">
        <v>44160</v>
      </c>
      <c r="Z588" s="19"/>
      <c r="AA588" s="16" t="s">
        <v>183</v>
      </c>
      <c r="AB588" s="16" t="s">
        <v>94</v>
      </c>
      <c r="AC588" s="16" t="s">
        <v>425</v>
      </c>
      <c r="AD588" s="30">
        <v>6.9599999999999995E-2</v>
      </c>
      <c r="AE588" s="16"/>
      <c r="AF588" s="31" t="s">
        <v>9959</v>
      </c>
      <c r="AG588" s="16" t="s">
        <v>9083</v>
      </c>
      <c r="AH588" s="15"/>
      <c r="AI588" s="16"/>
      <c r="AJ588" s="16"/>
      <c r="AK588" s="16"/>
      <c r="AL588" s="16"/>
      <c r="AM588" s="16"/>
      <c r="AN588" s="16"/>
    </row>
    <row r="589" spans="1:40" ht="15" hidden="1" customHeight="1">
      <c r="A589" s="59">
        <v>588</v>
      </c>
      <c r="B589" s="59"/>
      <c r="C589" s="18">
        <v>1013662446</v>
      </c>
      <c r="D589" s="17" t="s">
        <v>9960</v>
      </c>
      <c r="E589" s="16">
        <v>2044</v>
      </c>
      <c r="F589" s="16">
        <v>11</v>
      </c>
      <c r="G589" s="16" t="s">
        <v>139</v>
      </c>
      <c r="H589" s="35" t="s">
        <v>140</v>
      </c>
      <c r="I589" s="16" t="s">
        <v>142</v>
      </c>
      <c r="J589" s="16">
        <v>1300</v>
      </c>
      <c r="K589" s="16" t="s">
        <v>311</v>
      </c>
      <c r="L589" s="16" t="s">
        <v>9055</v>
      </c>
      <c r="M589" s="16" t="s">
        <v>9055</v>
      </c>
      <c r="N589" s="16" t="s">
        <v>76</v>
      </c>
      <c r="O589" s="16" t="s">
        <v>5744</v>
      </c>
      <c r="P589" s="16"/>
      <c r="Q589" s="164">
        <v>3211673</v>
      </c>
      <c r="R589" s="164">
        <v>0</v>
      </c>
      <c r="S589" s="164">
        <v>3211673</v>
      </c>
      <c r="T589" s="19" t="s">
        <v>78</v>
      </c>
      <c r="U589" s="19">
        <v>43999</v>
      </c>
      <c r="V589" s="19" t="s">
        <v>9961</v>
      </c>
      <c r="W589" s="16" t="s">
        <v>8767</v>
      </c>
      <c r="X589" s="28">
        <f t="shared" ca="1" si="10"/>
        <v>4.75</v>
      </c>
      <c r="Y589" s="19">
        <v>44185</v>
      </c>
      <c r="Z589" s="19"/>
      <c r="AA589" s="16" t="s">
        <v>183</v>
      </c>
      <c r="AB589" s="16" t="s">
        <v>94</v>
      </c>
      <c r="AC589" s="16" t="s">
        <v>82</v>
      </c>
      <c r="AD589" s="30">
        <v>5.2199999999999998E-3</v>
      </c>
      <c r="AE589" s="16"/>
      <c r="AF589" s="31" t="s">
        <v>9962</v>
      </c>
      <c r="AG589" s="16" t="s">
        <v>9083</v>
      </c>
      <c r="AH589" s="15"/>
      <c r="AI589" s="16"/>
      <c r="AJ589" s="16"/>
      <c r="AK589" s="16"/>
      <c r="AL589" s="16"/>
      <c r="AM589" s="16"/>
      <c r="AN589" s="16"/>
    </row>
    <row r="590" spans="1:40" ht="15" hidden="1" customHeight="1">
      <c r="A590" s="59">
        <v>589</v>
      </c>
      <c r="B590" s="59"/>
      <c r="C590" s="18">
        <v>1019056257</v>
      </c>
      <c r="D590" s="17" t="s">
        <v>9963</v>
      </c>
      <c r="E590" s="16">
        <v>4071</v>
      </c>
      <c r="F590" s="16">
        <v>16</v>
      </c>
      <c r="G590" s="16" t="s">
        <v>1629</v>
      </c>
      <c r="H590" s="35" t="s">
        <v>1567</v>
      </c>
      <c r="I590" s="16" t="s">
        <v>131</v>
      </c>
      <c r="J590" s="16">
        <v>3000</v>
      </c>
      <c r="K590" s="16" t="s">
        <v>170</v>
      </c>
      <c r="L590" s="16" t="s">
        <v>9127</v>
      </c>
      <c r="M590" s="16" t="s">
        <v>9127</v>
      </c>
      <c r="N590" s="16" t="s">
        <v>76</v>
      </c>
      <c r="O590" s="16" t="s">
        <v>5744</v>
      </c>
      <c r="P590" s="16"/>
      <c r="Q590" s="164">
        <v>1664922</v>
      </c>
      <c r="R590" s="164">
        <v>0</v>
      </c>
      <c r="S590" s="164">
        <v>1664922</v>
      </c>
      <c r="T590" s="19" t="s">
        <v>78</v>
      </c>
      <c r="U590" s="19">
        <v>43126</v>
      </c>
      <c r="V590" s="19" t="s">
        <v>92</v>
      </c>
      <c r="W590" s="16" t="s">
        <v>8767</v>
      </c>
      <c r="X590" s="28">
        <f t="shared" ca="1" si="10"/>
        <v>7.166666666666667</v>
      </c>
      <c r="Y590" s="19">
        <v>44188</v>
      </c>
      <c r="Z590" s="19"/>
      <c r="AA590" s="16" t="s">
        <v>120</v>
      </c>
      <c r="AB590" s="16" t="s">
        <v>121</v>
      </c>
      <c r="AC590" s="16" t="s">
        <v>82</v>
      </c>
      <c r="AD590" s="30">
        <v>6.9599999999999995E-2</v>
      </c>
      <c r="AE590" s="16"/>
      <c r="AF590" s="31" t="s">
        <v>9964</v>
      </c>
      <c r="AG590" s="16" t="s">
        <v>9083</v>
      </c>
      <c r="AH590" s="15"/>
      <c r="AI590" s="16"/>
      <c r="AJ590" s="16"/>
      <c r="AK590" s="16"/>
      <c r="AL590" s="16"/>
      <c r="AM590" s="16"/>
      <c r="AN590" s="16"/>
    </row>
    <row r="591" spans="1:40" ht="15" hidden="1" customHeight="1">
      <c r="A591" s="59">
        <v>590</v>
      </c>
      <c r="B591" s="59"/>
      <c r="C591" s="18">
        <v>88265753</v>
      </c>
      <c r="D591" s="17" t="s">
        <v>9965</v>
      </c>
      <c r="E591" s="16">
        <v>4103</v>
      </c>
      <c r="F591" s="16">
        <v>16</v>
      </c>
      <c r="G591" s="16" t="s">
        <v>2683</v>
      </c>
      <c r="H591" s="35" t="s">
        <v>2606</v>
      </c>
      <c r="I591" s="16" t="s">
        <v>131</v>
      </c>
      <c r="J591" s="16">
        <v>3000</v>
      </c>
      <c r="K591" s="16" t="s">
        <v>170</v>
      </c>
      <c r="L591" s="16" t="s">
        <v>231</v>
      </c>
      <c r="M591" s="16" t="s">
        <v>231</v>
      </c>
      <c r="N591" s="16" t="s">
        <v>145</v>
      </c>
      <c r="O591" s="16" t="s">
        <v>5853</v>
      </c>
      <c r="P591" s="16"/>
      <c r="Q591" s="164">
        <v>1664922</v>
      </c>
      <c r="R591" s="164">
        <v>0</v>
      </c>
      <c r="S591" s="164">
        <v>1664922</v>
      </c>
      <c r="T591" s="19" t="s">
        <v>78</v>
      </c>
      <c r="U591" s="19">
        <v>43322</v>
      </c>
      <c r="V591" s="19" t="s">
        <v>92</v>
      </c>
      <c r="W591" s="16" t="s">
        <v>8767</v>
      </c>
      <c r="X591" s="28">
        <f t="shared" ca="1" si="10"/>
        <v>6.583333333333333</v>
      </c>
      <c r="Y591" s="19">
        <v>44199</v>
      </c>
      <c r="Z591" s="19"/>
      <c r="AA591" s="16" t="s">
        <v>120</v>
      </c>
      <c r="AB591" s="16" t="s">
        <v>9966</v>
      </c>
      <c r="AC591" s="16" t="s">
        <v>148</v>
      </c>
      <c r="AD591" s="30">
        <v>6.9599999999999995E-2</v>
      </c>
      <c r="AE591" s="16"/>
      <c r="AF591" s="31" t="s">
        <v>9967</v>
      </c>
      <c r="AG591" s="16" t="s">
        <v>9083</v>
      </c>
      <c r="AH591" s="15"/>
      <c r="AI591" s="16"/>
      <c r="AJ591" s="16"/>
      <c r="AK591" s="16"/>
      <c r="AL591" s="16"/>
      <c r="AM591" s="16"/>
      <c r="AN591" s="16"/>
    </row>
    <row r="592" spans="1:40" ht="15" hidden="1" customHeight="1">
      <c r="A592" s="59">
        <v>591</v>
      </c>
      <c r="B592" s="59"/>
      <c r="C592" s="18">
        <v>1121824868</v>
      </c>
      <c r="D592" s="17" t="s">
        <v>9968</v>
      </c>
      <c r="E592" s="16">
        <v>4070</v>
      </c>
      <c r="F592" s="16" t="s">
        <v>3596</v>
      </c>
      <c r="G592" s="16" t="s">
        <v>3597</v>
      </c>
      <c r="H592" s="35" t="s">
        <v>3598</v>
      </c>
      <c r="I592" s="16" t="s">
        <v>131</v>
      </c>
      <c r="J592" s="16">
        <v>1000</v>
      </c>
      <c r="K592" s="16" t="s">
        <v>74</v>
      </c>
      <c r="L592" s="16" t="s">
        <v>2910</v>
      </c>
      <c r="M592" s="16" t="s">
        <v>9776</v>
      </c>
      <c r="N592" s="16" t="s">
        <v>671</v>
      </c>
      <c r="O592" s="16" t="s">
        <v>691</v>
      </c>
      <c r="P592" s="16"/>
      <c r="Q592" s="164">
        <v>2107788</v>
      </c>
      <c r="R592" s="164">
        <v>0</v>
      </c>
      <c r="S592" s="164">
        <f t="shared" ref="S592:S597" si="11">+Q592+R592</f>
        <v>2107788</v>
      </c>
      <c r="T592" s="19" t="s">
        <v>78</v>
      </c>
      <c r="U592" s="19">
        <v>43048</v>
      </c>
      <c r="V592" s="19"/>
      <c r="W592" s="16" t="s">
        <v>71</v>
      </c>
      <c r="X592" s="28">
        <f t="shared" ca="1" si="10"/>
        <v>7.333333333333333</v>
      </c>
      <c r="Y592" s="19">
        <v>44183</v>
      </c>
      <c r="Z592" s="19"/>
      <c r="AA592" s="16" t="s">
        <v>173</v>
      </c>
      <c r="AB592" s="16" t="s">
        <v>9966</v>
      </c>
      <c r="AC592" s="16" t="s">
        <v>693</v>
      </c>
      <c r="AD592" s="30">
        <v>6.9599999999999995E-2</v>
      </c>
      <c r="AE592" s="16"/>
      <c r="AF592" s="31" t="s">
        <v>9969</v>
      </c>
      <c r="AG592" s="167" t="s">
        <v>9798</v>
      </c>
      <c r="AH592" s="15"/>
      <c r="AI592" s="16"/>
      <c r="AJ592" s="16"/>
      <c r="AK592" s="16"/>
      <c r="AL592" s="16"/>
      <c r="AM592" s="16"/>
      <c r="AN592" s="16"/>
    </row>
    <row r="593" spans="1:40" ht="15" hidden="1" customHeight="1">
      <c r="A593" s="59">
        <v>592</v>
      </c>
      <c r="B593" s="59"/>
      <c r="C593" s="18">
        <v>52621687</v>
      </c>
      <c r="D593" s="17" t="s">
        <v>9970</v>
      </c>
      <c r="E593" s="16">
        <v>2028</v>
      </c>
      <c r="F593" s="16">
        <v>22</v>
      </c>
      <c r="G593" s="16" t="s">
        <v>3373</v>
      </c>
      <c r="H593" s="35" t="s">
        <v>284</v>
      </c>
      <c r="I593" s="16" t="s">
        <v>142</v>
      </c>
      <c r="J593" s="16">
        <v>4000</v>
      </c>
      <c r="K593" s="16" t="s">
        <v>259</v>
      </c>
      <c r="L593" s="16" t="s">
        <v>259</v>
      </c>
      <c r="M593" s="16" t="s">
        <v>259</v>
      </c>
      <c r="N593" s="16" t="s">
        <v>76</v>
      </c>
      <c r="O593" s="16" t="s">
        <v>5744</v>
      </c>
      <c r="P593" s="16"/>
      <c r="Q593" s="164">
        <v>7080770</v>
      </c>
      <c r="R593" s="164">
        <v>0</v>
      </c>
      <c r="S593" s="164">
        <f t="shared" si="11"/>
        <v>7080770</v>
      </c>
      <c r="T593" s="19" t="s">
        <v>78</v>
      </c>
      <c r="U593" s="19">
        <v>44039</v>
      </c>
      <c r="V593" s="19" t="s">
        <v>9971</v>
      </c>
      <c r="W593" s="16" t="s">
        <v>71</v>
      </c>
      <c r="X593" s="28">
        <f t="shared" ca="1" si="10"/>
        <v>4.666666666666667</v>
      </c>
      <c r="Y593" s="19">
        <v>44195</v>
      </c>
      <c r="Z593" s="19"/>
      <c r="AA593" s="16" t="s">
        <v>269</v>
      </c>
      <c r="AB593" s="16" t="s">
        <v>94</v>
      </c>
      <c r="AC593" s="16" t="s">
        <v>82</v>
      </c>
      <c r="AD593" s="30">
        <v>5.2199999999999998E-3</v>
      </c>
      <c r="AE593" s="16"/>
      <c r="AF593" s="31" t="s">
        <v>9972</v>
      </c>
      <c r="AG593" s="16" t="s">
        <v>9083</v>
      </c>
      <c r="AH593" s="15"/>
      <c r="AI593" s="16"/>
      <c r="AJ593" s="16"/>
      <c r="AK593" s="16"/>
      <c r="AL593" s="16"/>
      <c r="AM593" s="16"/>
      <c r="AN593" s="16"/>
    </row>
    <row r="594" spans="1:40" ht="15" hidden="1" customHeight="1">
      <c r="A594" s="59">
        <v>593</v>
      </c>
      <c r="B594" s="59"/>
      <c r="C594" s="18">
        <v>1018470879</v>
      </c>
      <c r="D594" s="17" t="s">
        <v>9973</v>
      </c>
      <c r="E594" s="16">
        <v>3137</v>
      </c>
      <c r="F594" s="16">
        <v>10</v>
      </c>
      <c r="G594" s="16" t="s">
        <v>822</v>
      </c>
      <c r="H594" s="35" t="s">
        <v>455</v>
      </c>
      <c r="I594" s="16" t="s">
        <v>117</v>
      </c>
      <c r="J594" s="16">
        <v>1000</v>
      </c>
      <c r="K594" s="16" t="s">
        <v>74</v>
      </c>
      <c r="L594" s="16" t="s">
        <v>2910</v>
      </c>
      <c r="M594" s="16" t="s">
        <v>8249</v>
      </c>
      <c r="N594" s="16" t="s">
        <v>76</v>
      </c>
      <c r="O594" s="16" t="s">
        <v>5744</v>
      </c>
      <c r="P594" s="16"/>
      <c r="Q594" s="164">
        <v>1742254</v>
      </c>
      <c r="R594" s="164">
        <v>0</v>
      </c>
      <c r="S594" s="164">
        <f t="shared" si="11"/>
        <v>1742254</v>
      </c>
      <c r="T594" s="19" t="s">
        <v>78</v>
      </c>
      <c r="U594" s="19">
        <v>43074</v>
      </c>
      <c r="V594" s="19" t="s">
        <v>9974</v>
      </c>
      <c r="W594" s="16" t="s">
        <v>71</v>
      </c>
      <c r="X594" s="28">
        <f t="shared" ca="1" si="10"/>
        <v>7.25</v>
      </c>
      <c r="Y594" s="19">
        <v>44202</v>
      </c>
      <c r="Z594" s="19" t="s">
        <v>9975</v>
      </c>
      <c r="AA594" s="16" t="s">
        <v>93</v>
      </c>
      <c r="AB594" s="16" t="s">
        <v>121</v>
      </c>
      <c r="AC594" s="16" t="s">
        <v>82</v>
      </c>
      <c r="AD594" s="30">
        <v>6.9599999999999995E-2</v>
      </c>
      <c r="AE594" s="16"/>
      <c r="AF594" s="31" t="s">
        <v>9976</v>
      </c>
      <c r="AG594" s="16" t="s">
        <v>9083</v>
      </c>
      <c r="AH594" s="15" t="s">
        <v>8795</v>
      </c>
      <c r="AI594" s="16"/>
      <c r="AJ594" s="16"/>
      <c r="AK594" s="16"/>
      <c r="AL594" s="16"/>
      <c r="AM594" s="16"/>
      <c r="AN594" s="16"/>
    </row>
    <row r="595" spans="1:40" ht="15" hidden="1" customHeight="1">
      <c r="A595" s="59">
        <v>594</v>
      </c>
      <c r="B595" s="59"/>
      <c r="C595" s="18">
        <v>19404837</v>
      </c>
      <c r="D595" s="17" t="s">
        <v>9977</v>
      </c>
      <c r="E595" s="16">
        <v>4103</v>
      </c>
      <c r="F595" s="16">
        <v>18</v>
      </c>
      <c r="G595" s="16" t="s">
        <v>2621</v>
      </c>
      <c r="H595" s="35" t="s">
        <v>2606</v>
      </c>
      <c r="I595" s="16" t="s">
        <v>131</v>
      </c>
      <c r="J595" s="16">
        <v>3000</v>
      </c>
      <c r="K595" s="16" t="s">
        <v>170</v>
      </c>
      <c r="L595" s="16" t="s">
        <v>9127</v>
      </c>
      <c r="M595" s="16" t="s">
        <v>9127</v>
      </c>
      <c r="N595" s="16" t="s">
        <v>76</v>
      </c>
      <c r="O595" s="16" t="s">
        <v>5744</v>
      </c>
      <c r="P595" s="16"/>
      <c r="Q595" s="164">
        <v>1742254</v>
      </c>
      <c r="R595" s="164">
        <v>605553</v>
      </c>
      <c r="S595" s="164">
        <f t="shared" si="11"/>
        <v>2347807</v>
      </c>
      <c r="T595" s="19">
        <v>31033</v>
      </c>
      <c r="U595" s="19">
        <v>40909</v>
      </c>
      <c r="V595" s="19"/>
      <c r="W595" s="16" t="s">
        <v>249</v>
      </c>
      <c r="X595" s="28">
        <f t="shared" ca="1" si="10"/>
        <v>13.25</v>
      </c>
      <c r="Y595" s="19">
        <v>44201</v>
      </c>
      <c r="Z595" s="19"/>
      <c r="AA595" s="16" t="s">
        <v>93</v>
      </c>
      <c r="AB595" s="16" t="s">
        <v>94</v>
      </c>
      <c r="AC595" s="16" t="s">
        <v>82</v>
      </c>
      <c r="AD595" s="30">
        <v>6.9599999999999995E-2</v>
      </c>
      <c r="AE595" s="16"/>
      <c r="AF595" s="31" t="s">
        <v>9978</v>
      </c>
      <c r="AG595" s="167" t="s">
        <v>9798</v>
      </c>
      <c r="AH595" s="15"/>
      <c r="AI595" s="16"/>
      <c r="AJ595" s="16"/>
      <c r="AK595" s="16"/>
      <c r="AL595" s="16"/>
      <c r="AM595" s="16"/>
      <c r="AN595" s="16"/>
    </row>
    <row r="596" spans="1:40" ht="15" hidden="1" customHeight="1">
      <c r="A596" s="59">
        <v>595</v>
      </c>
      <c r="B596" s="59"/>
      <c r="C596" s="18">
        <v>51778699</v>
      </c>
      <c r="D596" s="17" t="s">
        <v>9979</v>
      </c>
      <c r="E596" s="16">
        <v>3124</v>
      </c>
      <c r="F596" s="16">
        <v>10</v>
      </c>
      <c r="G596" s="16" t="s">
        <v>2952</v>
      </c>
      <c r="H596" s="35" t="s">
        <v>116</v>
      </c>
      <c r="I596" s="16" t="s">
        <v>117</v>
      </c>
      <c r="J596" s="16">
        <v>4000</v>
      </c>
      <c r="K596" s="16" t="s">
        <v>259</v>
      </c>
      <c r="L596" s="16" t="s">
        <v>1583</v>
      </c>
      <c r="M596" s="16" t="s">
        <v>1583</v>
      </c>
      <c r="N596" s="16" t="s">
        <v>76</v>
      </c>
      <c r="O596" s="16" t="s">
        <v>5744</v>
      </c>
      <c r="P596" s="16"/>
      <c r="Q596" s="164">
        <v>1742254</v>
      </c>
      <c r="R596" s="164">
        <v>257732</v>
      </c>
      <c r="S596" s="164">
        <f t="shared" si="11"/>
        <v>1999986</v>
      </c>
      <c r="T596" s="19">
        <v>31517</v>
      </c>
      <c r="U596" s="19">
        <v>40909</v>
      </c>
      <c r="V596" s="19" t="s">
        <v>92</v>
      </c>
      <c r="W596" s="16" t="s">
        <v>249</v>
      </c>
      <c r="X596" s="28">
        <f t="shared" ca="1" si="10"/>
        <v>13.25</v>
      </c>
      <c r="Y596" s="19">
        <v>44199</v>
      </c>
      <c r="Z596" s="19"/>
      <c r="AA596" s="16" t="s">
        <v>93</v>
      </c>
      <c r="AB596" s="16" t="s">
        <v>94</v>
      </c>
      <c r="AC596" s="16" t="s">
        <v>82</v>
      </c>
      <c r="AD596" s="30">
        <v>6.9599999999999995E-2</v>
      </c>
      <c r="AE596" s="16"/>
      <c r="AF596" s="31" t="s">
        <v>9980</v>
      </c>
      <c r="AG596" s="16" t="s">
        <v>9083</v>
      </c>
      <c r="AH596" s="15"/>
      <c r="AI596" s="16"/>
      <c r="AJ596" s="16"/>
      <c r="AK596" s="16"/>
      <c r="AL596" s="16"/>
      <c r="AM596" s="16"/>
      <c r="AN596" s="16"/>
    </row>
    <row r="597" spans="1:40" s="149" customFormat="1" ht="15" hidden="1" customHeight="1">
      <c r="A597" s="59">
        <v>596</v>
      </c>
      <c r="B597" s="141"/>
      <c r="C597" s="168">
        <v>80525291</v>
      </c>
      <c r="D597" s="140" t="s">
        <v>3190</v>
      </c>
      <c r="E597" s="142">
        <v>4044</v>
      </c>
      <c r="F597" s="142">
        <v>11</v>
      </c>
      <c r="G597" s="142" t="s">
        <v>916</v>
      </c>
      <c r="H597" s="165" t="s">
        <v>917</v>
      </c>
      <c r="I597" s="142" t="s">
        <v>131</v>
      </c>
      <c r="J597" s="142">
        <v>4500</v>
      </c>
      <c r="K597" s="142" t="s">
        <v>143</v>
      </c>
      <c r="L597" s="142" t="s">
        <v>9718</v>
      </c>
      <c r="M597" s="142" t="s">
        <v>9718</v>
      </c>
      <c r="N597" s="142" t="s">
        <v>76</v>
      </c>
      <c r="O597" s="142" t="s">
        <v>5744</v>
      </c>
      <c r="P597" s="142"/>
      <c r="Q597" s="166">
        <v>1364839</v>
      </c>
      <c r="R597" s="166">
        <v>0</v>
      </c>
      <c r="S597" s="166">
        <f t="shared" si="11"/>
        <v>1364839</v>
      </c>
      <c r="T597" s="145" t="s">
        <v>78</v>
      </c>
      <c r="U597" s="145">
        <v>42583</v>
      </c>
      <c r="V597" s="145" t="s">
        <v>92</v>
      </c>
      <c r="W597" s="142" t="s">
        <v>8767</v>
      </c>
      <c r="X597" s="146">
        <f t="shared" ca="1" si="10"/>
        <v>8.6666666666666661</v>
      </c>
      <c r="Y597" s="145">
        <v>44216</v>
      </c>
      <c r="Z597" s="145"/>
      <c r="AA597" s="142" t="s">
        <v>93</v>
      </c>
      <c r="AB597" s="142" t="s">
        <v>94</v>
      </c>
      <c r="AC597" s="142" t="s">
        <v>82</v>
      </c>
      <c r="AD597" s="147">
        <v>5.2199999999999998E-3</v>
      </c>
      <c r="AE597" s="142"/>
      <c r="AF597" s="162" t="s">
        <v>3194</v>
      </c>
      <c r="AG597" s="140" t="s">
        <v>8794</v>
      </c>
      <c r="AH597" s="148" t="s">
        <v>9056</v>
      </c>
      <c r="AI597" s="142"/>
      <c r="AJ597" s="142"/>
      <c r="AK597" s="142"/>
      <c r="AL597" s="142"/>
      <c r="AM597" s="142"/>
      <c r="AN597" s="142"/>
    </row>
    <row r="598" spans="1:40" ht="15" hidden="1" customHeight="1">
      <c r="A598" s="59">
        <v>597</v>
      </c>
      <c r="B598" s="59"/>
      <c r="C598" s="18">
        <v>97611571</v>
      </c>
      <c r="D598" s="17" t="s">
        <v>9981</v>
      </c>
      <c r="E598" s="16">
        <v>4070</v>
      </c>
      <c r="F598" s="16" t="s">
        <v>3596</v>
      </c>
      <c r="G598" s="16" t="s">
        <v>3597</v>
      </c>
      <c r="H598" s="35" t="s">
        <v>3598</v>
      </c>
      <c r="I598" s="16" t="s">
        <v>131</v>
      </c>
      <c r="J598" s="16">
        <v>1000</v>
      </c>
      <c r="K598" s="16" t="s">
        <v>74</v>
      </c>
      <c r="L598" s="16" t="s">
        <v>2910</v>
      </c>
      <c r="M598" s="16" t="s">
        <v>9776</v>
      </c>
      <c r="N598" s="16" t="s">
        <v>671</v>
      </c>
      <c r="O598" s="16" t="s">
        <v>9982</v>
      </c>
      <c r="P598" s="16"/>
      <c r="Q598" s="164">
        <v>2107788</v>
      </c>
      <c r="R598" s="164">
        <v>0</v>
      </c>
      <c r="S598" s="164">
        <v>2107788</v>
      </c>
      <c r="T598" s="19" t="s">
        <v>78</v>
      </c>
      <c r="U598" s="19">
        <v>43059</v>
      </c>
      <c r="V598" s="19"/>
      <c r="W598" s="16" t="s">
        <v>71</v>
      </c>
      <c r="X598" s="28">
        <f t="shared" ca="1" si="10"/>
        <v>7.333333333333333</v>
      </c>
      <c r="Y598" s="19">
        <v>44227</v>
      </c>
      <c r="Z598" s="19"/>
      <c r="AA598" s="16" t="s">
        <v>183</v>
      </c>
      <c r="AB598" s="16" t="s">
        <v>121</v>
      </c>
      <c r="AC598" s="16" t="s">
        <v>3818</v>
      </c>
      <c r="AD598" s="30">
        <v>6.9599999999999995E-2</v>
      </c>
      <c r="AE598" s="16"/>
      <c r="AF598" s="31" t="s">
        <v>9983</v>
      </c>
      <c r="AG598" s="16" t="s">
        <v>9083</v>
      </c>
      <c r="AH598" s="15"/>
      <c r="AI598" s="16"/>
      <c r="AJ598" s="16"/>
      <c r="AK598" s="16"/>
      <c r="AL598" s="16"/>
      <c r="AM598" s="16"/>
      <c r="AN598" s="16"/>
    </row>
    <row r="599" spans="1:40" ht="15" hidden="1" customHeight="1">
      <c r="A599" s="59">
        <v>598</v>
      </c>
      <c r="B599" s="59"/>
      <c r="C599" s="18">
        <v>1214464890</v>
      </c>
      <c r="D599" s="17" t="s">
        <v>9984</v>
      </c>
      <c r="E599" s="16">
        <v>4070</v>
      </c>
      <c r="F599" s="16" t="s">
        <v>3596</v>
      </c>
      <c r="G599" s="16" t="s">
        <v>3597</v>
      </c>
      <c r="H599" s="35" t="s">
        <v>3598</v>
      </c>
      <c r="I599" s="16" t="s">
        <v>131</v>
      </c>
      <c r="J599" s="16">
        <v>1000</v>
      </c>
      <c r="K599" s="16" t="s">
        <v>74</v>
      </c>
      <c r="L599" s="16" t="s">
        <v>2910</v>
      </c>
      <c r="M599" s="16" t="s">
        <v>9776</v>
      </c>
      <c r="N599" s="16" t="s">
        <v>671</v>
      </c>
      <c r="O599" s="16" t="s">
        <v>9982</v>
      </c>
      <c r="P599" s="16"/>
      <c r="Q599" s="164">
        <v>2107788</v>
      </c>
      <c r="R599" s="164">
        <v>0</v>
      </c>
      <c r="S599" s="164">
        <v>2107788</v>
      </c>
      <c r="T599" s="19" t="s">
        <v>78</v>
      </c>
      <c r="U599" s="19">
        <v>43066</v>
      </c>
      <c r="V599" s="19"/>
      <c r="W599" s="16" t="s">
        <v>71</v>
      </c>
      <c r="X599" s="28">
        <f t="shared" ca="1" si="10"/>
        <v>7.333333333333333</v>
      </c>
      <c r="Y599" s="19">
        <v>44227</v>
      </c>
      <c r="Z599" s="19"/>
      <c r="AA599" s="16" t="s">
        <v>183</v>
      </c>
      <c r="AB599" s="16" t="s">
        <v>94</v>
      </c>
      <c r="AC599" s="16" t="s">
        <v>3818</v>
      </c>
      <c r="AD599" s="30">
        <v>6.9599999999999995E-2</v>
      </c>
      <c r="AE599" s="16"/>
      <c r="AF599" s="31" t="s">
        <v>9985</v>
      </c>
      <c r="AG599" s="16" t="s">
        <v>9083</v>
      </c>
      <c r="AH599" s="15"/>
      <c r="AI599" s="16"/>
      <c r="AJ599" s="16"/>
      <c r="AK599" s="16"/>
      <c r="AL599" s="16"/>
      <c r="AM599" s="16"/>
      <c r="AN599" s="16"/>
    </row>
    <row r="600" spans="1:40" ht="15" hidden="1" customHeight="1">
      <c r="A600" s="59">
        <v>599</v>
      </c>
      <c r="B600" s="59"/>
      <c r="C600" s="18">
        <v>79805115</v>
      </c>
      <c r="D600" s="17" t="s">
        <v>9986</v>
      </c>
      <c r="E600" s="16" t="s">
        <v>366</v>
      </c>
      <c r="F600" s="16">
        <v>21</v>
      </c>
      <c r="G600" s="16" t="s">
        <v>367</v>
      </c>
      <c r="H600" s="35" t="s">
        <v>368</v>
      </c>
      <c r="I600" s="16" t="s">
        <v>72</v>
      </c>
      <c r="J600" s="16">
        <v>2000</v>
      </c>
      <c r="K600" s="16" t="s">
        <v>181</v>
      </c>
      <c r="L600" s="16" t="s">
        <v>369</v>
      </c>
      <c r="M600" s="16" t="s">
        <v>369</v>
      </c>
      <c r="N600" s="16" t="s">
        <v>76</v>
      </c>
      <c r="O600" s="16" t="s">
        <v>5744</v>
      </c>
      <c r="P600" s="16"/>
      <c r="Q600" s="164">
        <v>8765278</v>
      </c>
      <c r="R600" s="164">
        <v>0</v>
      </c>
      <c r="S600" s="164">
        <f t="shared" ref="S600:S606" si="12">+Q600+R600</f>
        <v>8765278</v>
      </c>
      <c r="T600" s="19" t="s">
        <v>78</v>
      </c>
      <c r="U600" s="19">
        <v>43948</v>
      </c>
      <c r="V600" s="19" t="s">
        <v>9987</v>
      </c>
      <c r="W600" s="16" t="s">
        <v>71</v>
      </c>
      <c r="X600" s="28">
        <f t="shared" ca="1" si="10"/>
        <v>4.916666666666667</v>
      </c>
      <c r="Y600" s="19">
        <v>44227</v>
      </c>
      <c r="Z600" s="19"/>
      <c r="AA600" s="16" t="s">
        <v>9988</v>
      </c>
      <c r="AB600" s="16" t="s">
        <v>9989</v>
      </c>
      <c r="AC600" s="16" t="s">
        <v>82</v>
      </c>
      <c r="AD600" s="30">
        <v>5.2199999999999998E-3</v>
      </c>
      <c r="AE600" s="16"/>
      <c r="AF600" s="31" t="s">
        <v>9990</v>
      </c>
      <c r="AG600" s="16" t="s">
        <v>9083</v>
      </c>
      <c r="AH600" s="15"/>
      <c r="AI600" s="16"/>
      <c r="AJ600" s="16"/>
      <c r="AK600" s="16"/>
      <c r="AL600" s="16"/>
      <c r="AM600" s="16"/>
      <c r="AN600" s="16"/>
    </row>
    <row r="601" spans="1:40" ht="15" hidden="1" customHeight="1">
      <c r="A601" s="59">
        <v>600</v>
      </c>
      <c r="B601" s="59"/>
      <c r="C601" s="18">
        <v>19326095</v>
      </c>
      <c r="D601" s="17" t="s">
        <v>9991</v>
      </c>
      <c r="E601" s="16">
        <v>2045</v>
      </c>
      <c r="F601" s="16" t="s">
        <v>998</v>
      </c>
      <c r="G601" s="16" t="s">
        <v>999</v>
      </c>
      <c r="H601" s="35" t="s">
        <v>983</v>
      </c>
      <c r="I601" s="35" t="s">
        <v>142</v>
      </c>
      <c r="J601" s="16">
        <v>3000</v>
      </c>
      <c r="K601" s="16" t="s">
        <v>170</v>
      </c>
      <c r="L601" s="16"/>
      <c r="M601" s="16"/>
      <c r="N601" s="16" t="s">
        <v>76</v>
      </c>
      <c r="O601" s="16" t="s">
        <v>5744</v>
      </c>
      <c r="P601" s="16"/>
      <c r="Q601" s="164">
        <v>2593510</v>
      </c>
      <c r="R601" s="164">
        <v>774203</v>
      </c>
      <c r="S601" s="164">
        <f t="shared" si="12"/>
        <v>3367713</v>
      </c>
      <c r="T601" s="19">
        <v>36776</v>
      </c>
      <c r="U601" s="19">
        <v>40909</v>
      </c>
      <c r="V601" s="19"/>
      <c r="W601" s="16" t="s">
        <v>8767</v>
      </c>
      <c r="X601" s="28">
        <f t="shared" ca="1" si="10"/>
        <v>13.25</v>
      </c>
      <c r="Y601" s="19">
        <v>44229</v>
      </c>
      <c r="Z601" s="19"/>
      <c r="AA601" s="16" t="s">
        <v>120</v>
      </c>
      <c r="AB601" s="16" t="s">
        <v>94</v>
      </c>
      <c r="AC601" s="16" t="s">
        <v>82</v>
      </c>
      <c r="AD601" s="30">
        <v>6.9599999999999995E-2</v>
      </c>
      <c r="AE601" s="16"/>
      <c r="AF601" s="31"/>
      <c r="AG601" s="16" t="s">
        <v>9083</v>
      </c>
      <c r="AH601" s="15"/>
      <c r="AI601" s="16"/>
      <c r="AJ601" s="16"/>
      <c r="AK601" s="16"/>
      <c r="AL601" s="16"/>
      <c r="AM601" s="16"/>
      <c r="AN601" s="16"/>
    </row>
    <row r="602" spans="1:40" s="149" customFormat="1" ht="15" hidden="1" customHeight="1">
      <c r="A602" s="59">
        <v>601</v>
      </c>
      <c r="B602" s="141"/>
      <c r="C602" s="168">
        <v>1010213893</v>
      </c>
      <c r="D602" s="140" t="s">
        <v>8373</v>
      </c>
      <c r="E602" s="142">
        <v>4044</v>
      </c>
      <c r="F602" s="142">
        <v>11</v>
      </c>
      <c r="G602" s="142" t="s">
        <v>916</v>
      </c>
      <c r="H602" s="165" t="s">
        <v>917</v>
      </c>
      <c r="I602" s="165" t="s">
        <v>131</v>
      </c>
      <c r="J602" s="142">
        <v>1000</v>
      </c>
      <c r="K602" s="142" t="s">
        <v>74</v>
      </c>
      <c r="L602" s="142" t="s">
        <v>2910</v>
      </c>
      <c r="M602" s="142" t="s">
        <v>9931</v>
      </c>
      <c r="N602" s="142" t="s">
        <v>76</v>
      </c>
      <c r="O602" s="142" t="s">
        <v>5744</v>
      </c>
      <c r="P602" s="142"/>
      <c r="Q602" s="166">
        <v>1364839</v>
      </c>
      <c r="R602" s="166">
        <v>0</v>
      </c>
      <c r="S602" s="166">
        <f t="shared" si="12"/>
        <v>1364839</v>
      </c>
      <c r="T602" s="145" t="s">
        <v>78</v>
      </c>
      <c r="U602" s="145">
        <v>43111</v>
      </c>
      <c r="V602" s="145"/>
      <c r="W602" s="142" t="s">
        <v>71</v>
      </c>
      <c r="X602" s="146">
        <f t="shared" ca="1" si="10"/>
        <v>7.166666666666667</v>
      </c>
      <c r="Y602" s="145">
        <v>44241</v>
      </c>
      <c r="Z602" s="145"/>
      <c r="AA602" s="142" t="s">
        <v>120</v>
      </c>
      <c r="AB602" s="142" t="s">
        <v>94</v>
      </c>
      <c r="AC602" s="142" t="s">
        <v>82</v>
      </c>
      <c r="AD602" s="147">
        <v>6.9599999999999995E-2</v>
      </c>
      <c r="AE602" s="142"/>
      <c r="AF602" s="162" t="s">
        <v>8375</v>
      </c>
      <c r="AG602" s="140" t="s">
        <v>8794</v>
      </c>
      <c r="AH602" s="148" t="s">
        <v>9056</v>
      </c>
      <c r="AI602" s="142"/>
      <c r="AJ602" s="142"/>
      <c r="AK602" s="142"/>
      <c r="AL602" s="142"/>
      <c r="AM602" s="142"/>
      <c r="AN602" s="142"/>
    </row>
    <row r="603" spans="1:40" ht="15" hidden="1" customHeight="1">
      <c r="A603" s="59">
        <v>602</v>
      </c>
      <c r="B603" s="59"/>
      <c r="C603" s="18">
        <v>16836753</v>
      </c>
      <c r="D603" s="17" t="s">
        <v>9992</v>
      </c>
      <c r="E603" s="16">
        <v>4070</v>
      </c>
      <c r="F603" s="16" t="s">
        <v>3596</v>
      </c>
      <c r="G603" s="16" t="s">
        <v>3597</v>
      </c>
      <c r="H603" s="35" t="s">
        <v>3598</v>
      </c>
      <c r="I603" s="35" t="s">
        <v>131</v>
      </c>
      <c r="J603" s="16">
        <v>1000</v>
      </c>
      <c r="K603" s="16" t="s">
        <v>74</v>
      </c>
      <c r="L603" s="16" t="s">
        <v>2910</v>
      </c>
      <c r="M603" s="16" t="s">
        <v>9776</v>
      </c>
      <c r="N603" s="16" t="s">
        <v>463</v>
      </c>
      <c r="O603" s="16" t="s">
        <v>4266</v>
      </c>
      <c r="P603" s="16"/>
      <c r="Q603" s="164">
        <v>2107788</v>
      </c>
      <c r="R603" s="164">
        <v>0</v>
      </c>
      <c r="S603" s="164">
        <f t="shared" si="12"/>
        <v>2107788</v>
      </c>
      <c r="T603" s="19" t="s">
        <v>78</v>
      </c>
      <c r="U603" s="19">
        <v>43116</v>
      </c>
      <c r="V603" s="19"/>
      <c r="W603" s="16" t="s">
        <v>71</v>
      </c>
      <c r="X603" s="28">
        <f t="shared" ca="1" si="10"/>
        <v>7.166666666666667</v>
      </c>
      <c r="Y603" s="19">
        <v>44254</v>
      </c>
      <c r="Z603" s="19"/>
      <c r="AA603" s="16" t="s">
        <v>9993</v>
      </c>
      <c r="AB603" s="16" t="s">
        <v>121</v>
      </c>
      <c r="AC603" s="16" t="s">
        <v>513</v>
      </c>
      <c r="AD603" s="30">
        <v>6.9599999999999995E-2</v>
      </c>
      <c r="AE603" s="16"/>
      <c r="AF603" s="31" t="s">
        <v>9994</v>
      </c>
      <c r="AG603" s="16" t="s">
        <v>9083</v>
      </c>
      <c r="AH603" s="15"/>
      <c r="AI603" s="16"/>
      <c r="AJ603" s="16"/>
      <c r="AK603" s="16"/>
      <c r="AL603" s="16"/>
      <c r="AM603" s="16"/>
      <c r="AN603" s="16"/>
    </row>
    <row r="604" spans="1:40" ht="15" hidden="1" customHeight="1">
      <c r="A604" s="59">
        <v>603</v>
      </c>
      <c r="B604" s="59"/>
      <c r="C604" s="18">
        <v>19296069</v>
      </c>
      <c r="D604" s="17" t="s">
        <v>9995</v>
      </c>
      <c r="E604" s="16">
        <v>4071</v>
      </c>
      <c r="F604" s="16">
        <v>16</v>
      </c>
      <c r="G604" s="16" t="s">
        <v>1629</v>
      </c>
      <c r="H604" s="35" t="s">
        <v>1567</v>
      </c>
      <c r="I604" s="35" t="s">
        <v>131</v>
      </c>
      <c r="J604" s="16">
        <v>3000</v>
      </c>
      <c r="K604" s="16" t="s">
        <v>170</v>
      </c>
      <c r="L604" s="16" t="s">
        <v>9127</v>
      </c>
      <c r="M604" s="16" t="s">
        <v>9127</v>
      </c>
      <c r="N604" s="16" t="s">
        <v>76</v>
      </c>
      <c r="O604" s="16" t="s">
        <v>5744</v>
      </c>
      <c r="P604" s="16"/>
      <c r="Q604" s="164">
        <v>1664922</v>
      </c>
      <c r="R604" s="164">
        <v>446611</v>
      </c>
      <c r="S604" s="164">
        <f t="shared" si="12"/>
        <v>2111533</v>
      </c>
      <c r="T604" s="19">
        <v>36941</v>
      </c>
      <c r="U604" s="19">
        <v>40909</v>
      </c>
      <c r="V604" s="19" t="s">
        <v>92</v>
      </c>
      <c r="W604" s="16" t="s">
        <v>8767</v>
      </c>
      <c r="X604" s="28">
        <f t="shared" ca="1" si="10"/>
        <v>13.25</v>
      </c>
      <c r="Y604" s="19">
        <v>44255</v>
      </c>
      <c r="Z604" s="19"/>
      <c r="AA604" s="16" t="s">
        <v>93</v>
      </c>
      <c r="AB604" s="16" t="s">
        <v>94</v>
      </c>
      <c r="AC604" s="16" t="s">
        <v>82</v>
      </c>
      <c r="AD604" s="30">
        <v>6.9599999999999995E-2</v>
      </c>
      <c r="AE604" s="16"/>
      <c r="AF604" s="31" t="s">
        <v>9996</v>
      </c>
      <c r="AG604" s="16" t="s">
        <v>9083</v>
      </c>
      <c r="AH604" s="15"/>
      <c r="AI604" s="16"/>
      <c r="AJ604" s="16"/>
      <c r="AK604" s="16"/>
      <c r="AL604" s="16"/>
      <c r="AM604" s="16"/>
      <c r="AN604" s="16"/>
    </row>
    <row r="605" spans="1:40" ht="15" hidden="1" customHeight="1">
      <c r="A605" s="59">
        <v>604</v>
      </c>
      <c r="B605" s="59"/>
      <c r="C605" s="18">
        <v>1214464801</v>
      </c>
      <c r="D605" s="17" t="s">
        <v>9997</v>
      </c>
      <c r="E605" s="16">
        <v>4070</v>
      </c>
      <c r="F605" s="16" t="s">
        <v>3596</v>
      </c>
      <c r="G605" s="16" t="s">
        <v>3597</v>
      </c>
      <c r="H605" s="35" t="s">
        <v>3598</v>
      </c>
      <c r="I605" s="35" t="s">
        <v>131</v>
      </c>
      <c r="J605" s="16">
        <v>1000</v>
      </c>
      <c r="K605" s="16" t="s">
        <v>74</v>
      </c>
      <c r="L605" s="16" t="s">
        <v>2910</v>
      </c>
      <c r="M605" s="16" t="s">
        <v>9776</v>
      </c>
      <c r="N605" s="16" t="s">
        <v>671</v>
      </c>
      <c r="O605" s="16" t="s">
        <v>3816</v>
      </c>
      <c r="P605" s="16"/>
      <c r="Q605" s="164">
        <v>2107788</v>
      </c>
      <c r="R605" s="164">
        <v>0</v>
      </c>
      <c r="S605" s="164">
        <f t="shared" si="12"/>
        <v>2107788</v>
      </c>
      <c r="T605" s="19" t="s">
        <v>78</v>
      </c>
      <c r="U605" s="19">
        <v>43294</v>
      </c>
      <c r="V605" s="19"/>
      <c r="W605" s="16" t="s">
        <v>71</v>
      </c>
      <c r="X605" s="28">
        <f t="shared" ca="1" si="10"/>
        <v>6.666666666666667</v>
      </c>
      <c r="Y605" s="19">
        <v>44254</v>
      </c>
      <c r="Z605" s="19" t="s">
        <v>9998</v>
      </c>
      <c r="AA605" s="16" t="s">
        <v>183</v>
      </c>
      <c r="AB605" s="16" t="s">
        <v>94</v>
      </c>
      <c r="AC605" s="16" t="s">
        <v>3818</v>
      </c>
      <c r="AD605" s="30">
        <v>6.9599999999999995E-2</v>
      </c>
      <c r="AE605" s="16"/>
      <c r="AF605" s="31" t="s">
        <v>9999</v>
      </c>
      <c r="AG605" s="16" t="s">
        <v>9083</v>
      </c>
      <c r="AH605" s="15"/>
      <c r="AI605" s="16"/>
      <c r="AJ605" s="16"/>
      <c r="AK605" s="16"/>
      <c r="AL605" s="16"/>
      <c r="AM605" s="16"/>
      <c r="AN605" s="16"/>
    </row>
    <row r="606" spans="1:40" s="149" customFormat="1" ht="15" hidden="1" customHeight="1">
      <c r="A606" s="59">
        <v>605</v>
      </c>
      <c r="B606" s="141"/>
      <c r="C606" s="168">
        <v>1024505608</v>
      </c>
      <c r="D606" s="140" t="s">
        <v>8361</v>
      </c>
      <c r="E606" s="142">
        <v>3124</v>
      </c>
      <c r="F606" s="142">
        <v>12</v>
      </c>
      <c r="G606" s="142" t="s">
        <v>350</v>
      </c>
      <c r="H606" s="165" t="s">
        <v>116</v>
      </c>
      <c r="I606" s="165" t="s">
        <v>131</v>
      </c>
      <c r="J606" s="142">
        <v>1000</v>
      </c>
      <c r="K606" s="142" t="s">
        <v>74</v>
      </c>
      <c r="L606" s="142" t="s">
        <v>2910</v>
      </c>
      <c r="M606" s="142" t="s">
        <v>8266</v>
      </c>
      <c r="N606" s="142" t="s">
        <v>76</v>
      </c>
      <c r="O606" s="142" t="s">
        <v>5744</v>
      </c>
      <c r="P606" s="142"/>
      <c r="Q606" s="166">
        <v>1947688</v>
      </c>
      <c r="R606" s="166">
        <v>0</v>
      </c>
      <c r="S606" s="166">
        <f t="shared" si="12"/>
        <v>1947688</v>
      </c>
      <c r="T606" s="145" t="s">
        <v>78</v>
      </c>
      <c r="U606" s="145">
        <v>43314</v>
      </c>
      <c r="V606" s="145"/>
      <c r="W606" s="142" t="s">
        <v>71</v>
      </c>
      <c r="X606" s="146">
        <f t="shared" ca="1" si="10"/>
        <v>6.666666666666667</v>
      </c>
      <c r="Y606" s="145">
        <v>44255</v>
      </c>
      <c r="Z606" s="145"/>
      <c r="AA606" s="142" t="s">
        <v>120</v>
      </c>
      <c r="AB606" s="142" t="s">
        <v>94</v>
      </c>
      <c r="AC606" s="142" t="s">
        <v>82</v>
      </c>
      <c r="AD606" s="147">
        <v>6.9599999999999995E-2</v>
      </c>
      <c r="AE606" s="142"/>
      <c r="AF606" s="162" t="s">
        <v>8364</v>
      </c>
      <c r="AG606" s="140" t="s">
        <v>8794</v>
      </c>
      <c r="AH606" s="148" t="s">
        <v>9056</v>
      </c>
      <c r="AI606" s="142"/>
      <c r="AJ606" s="142"/>
      <c r="AK606" s="142"/>
      <c r="AL606" s="142"/>
      <c r="AM606" s="142"/>
      <c r="AN606" s="142"/>
    </row>
    <row r="607" spans="1:40" ht="15" hidden="1" customHeight="1">
      <c r="A607" s="59">
        <v>606</v>
      </c>
      <c r="B607" s="59"/>
      <c r="C607" s="18">
        <v>1003500304</v>
      </c>
      <c r="D607" s="17" t="s">
        <v>10000</v>
      </c>
      <c r="E607" s="16">
        <v>4070</v>
      </c>
      <c r="F607" s="16" t="s">
        <v>3596</v>
      </c>
      <c r="G607" s="16" t="s">
        <v>3597</v>
      </c>
      <c r="H607" s="35" t="s">
        <v>3598</v>
      </c>
      <c r="I607" s="35" t="s">
        <v>131</v>
      </c>
      <c r="J607" s="16">
        <v>1000</v>
      </c>
      <c r="K607" s="16" t="s">
        <v>74</v>
      </c>
      <c r="L607" s="16" t="s">
        <v>2910</v>
      </c>
      <c r="M607" s="16" t="s">
        <v>9776</v>
      </c>
      <c r="N607" s="16" t="s">
        <v>339</v>
      </c>
      <c r="O607" s="16" t="s">
        <v>9937</v>
      </c>
      <c r="P607" s="16"/>
      <c r="Q607" s="164">
        <v>2107788</v>
      </c>
      <c r="R607" s="164">
        <v>0</v>
      </c>
      <c r="S607" s="164">
        <v>2107788</v>
      </c>
      <c r="T607" s="19" t="s">
        <v>78</v>
      </c>
      <c r="U607" s="19">
        <v>43285</v>
      </c>
      <c r="V607" s="19"/>
      <c r="W607" s="16" t="s">
        <v>71</v>
      </c>
      <c r="X607" s="28">
        <f t="shared" ca="1" si="10"/>
        <v>6.75</v>
      </c>
      <c r="Y607" s="19">
        <v>44109</v>
      </c>
      <c r="Z607" s="19"/>
      <c r="AA607" s="16" t="s">
        <v>183</v>
      </c>
      <c r="AB607" s="16" t="s">
        <v>94</v>
      </c>
      <c r="AC607" s="16" t="s">
        <v>343</v>
      </c>
      <c r="AD607" s="30">
        <v>6.9599999999999995E-2</v>
      </c>
      <c r="AE607" s="16"/>
      <c r="AF607" s="31" t="s">
        <v>10001</v>
      </c>
      <c r="AG607" s="16" t="s">
        <v>10002</v>
      </c>
      <c r="AH607" s="15"/>
      <c r="AI607" s="16"/>
      <c r="AJ607" s="16"/>
      <c r="AK607" s="16"/>
      <c r="AL607" s="16"/>
      <c r="AM607" s="16"/>
      <c r="AN607" s="16"/>
    </row>
    <row r="608" spans="1:40" ht="15" hidden="1" customHeight="1">
      <c r="A608" s="59">
        <v>607</v>
      </c>
      <c r="B608" s="59"/>
      <c r="C608" s="18">
        <v>1148211469</v>
      </c>
      <c r="D608" s="17" t="s">
        <v>10003</v>
      </c>
      <c r="E608" s="16">
        <v>4070</v>
      </c>
      <c r="F608" s="16" t="s">
        <v>3596</v>
      </c>
      <c r="G608" s="16" t="s">
        <v>3597</v>
      </c>
      <c r="H608" s="35" t="s">
        <v>3598</v>
      </c>
      <c r="I608" s="35" t="s">
        <v>131</v>
      </c>
      <c r="J608" s="16">
        <v>1000</v>
      </c>
      <c r="K608" s="16" t="s">
        <v>74</v>
      </c>
      <c r="L608" s="16" t="s">
        <v>2910</v>
      </c>
      <c r="M608" s="16" t="s">
        <v>9776</v>
      </c>
      <c r="N608" s="16" t="s">
        <v>463</v>
      </c>
      <c r="O608" s="16" t="s">
        <v>3709</v>
      </c>
      <c r="P608" s="16"/>
      <c r="Q608" s="164">
        <v>2107788</v>
      </c>
      <c r="R608" s="164">
        <v>0</v>
      </c>
      <c r="S608" s="164">
        <v>2107788</v>
      </c>
      <c r="T608" s="19" t="s">
        <v>78</v>
      </c>
      <c r="U608" s="19">
        <v>43059</v>
      </c>
      <c r="V608" s="19"/>
      <c r="W608" s="16" t="s">
        <v>71</v>
      </c>
      <c r="X608" s="28">
        <f t="shared" ca="1" si="10"/>
        <v>7.333333333333333</v>
      </c>
      <c r="Y608" s="19">
        <v>44265</v>
      </c>
      <c r="Z608" s="19"/>
      <c r="AA608" s="16" t="s">
        <v>183</v>
      </c>
      <c r="AB608" s="16" t="s">
        <v>94</v>
      </c>
      <c r="AC608" s="16" t="s">
        <v>466</v>
      </c>
      <c r="AD608" s="30">
        <v>6.9599999999999995E-2</v>
      </c>
      <c r="AE608" s="16"/>
      <c r="AF608" s="31" t="s">
        <v>10004</v>
      </c>
      <c r="AG608" s="16" t="s">
        <v>10002</v>
      </c>
      <c r="AH608" s="15"/>
      <c r="AI608" s="16"/>
      <c r="AJ608" s="16"/>
      <c r="AK608" s="16"/>
      <c r="AL608" s="16"/>
      <c r="AM608" s="16"/>
      <c r="AN608" s="16"/>
    </row>
    <row r="609" spans="1:40" ht="15" hidden="1" customHeight="1">
      <c r="A609" s="59">
        <v>608</v>
      </c>
      <c r="B609" s="59"/>
      <c r="C609" s="18">
        <v>1151462037</v>
      </c>
      <c r="D609" s="17" t="s">
        <v>10005</v>
      </c>
      <c r="E609" s="16">
        <v>4070</v>
      </c>
      <c r="F609" s="16" t="s">
        <v>3596</v>
      </c>
      <c r="G609" s="16" t="s">
        <v>3597</v>
      </c>
      <c r="H609" s="35" t="s">
        <v>3598</v>
      </c>
      <c r="I609" s="35" t="s">
        <v>131</v>
      </c>
      <c r="J609" s="16">
        <v>1000</v>
      </c>
      <c r="K609" s="16" t="s">
        <v>74</v>
      </c>
      <c r="L609" s="16" t="s">
        <v>2910</v>
      </c>
      <c r="M609" s="16" t="s">
        <v>9776</v>
      </c>
      <c r="N609" s="16" t="s">
        <v>421</v>
      </c>
      <c r="O609" s="16" t="s">
        <v>3649</v>
      </c>
      <c r="P609" s="16"/>
      <c r="Q609" s="164">
        <v>2107788</v>
      </c>
      <c r="R609" s="164">
        <v>0</v>
      </c>
      <c r="S609" s="164">
        <v>2107788</v>
      </c>
      <c r="T609" s="19" t="s">
        <v>78</v>
      </c>
      <c r="U609" s="19">
        <v>43285</v>
      </c>
      <c r="V609" s="19"/>
      <c r="W609" s="16" t="s">
        <v>71</v>
      </c>
      <c r="X609" s="28">
        <f t="shared" ca="1" si="10"/>
        <v>6.75</v>
      </c>
      <c r="Y609" s="19">
        <v>44173</v>
      </c>
      <c r="Z609" s="19"/>
      <c r="AA609" s="16" t="s">
        <v>183</v>
      </c>
      <c r="AB609" s="16" t="s">
        <v>94</v>
      </c>
      <c r="AC609" s="16" t="s">
        <v>546</v>
      </c>
      <c r="AD609" s="30">
        <v>6.9599999999999995E-2</v>
      </c>
      <c r="AE609" s="16"/>
      <c r="AF609" s="31" t="s">
        <v>10006</v>
      </c>
      <c r="AG609" s="16" t="s">
        <v>10007</v>
      </c>
      <c r="AH609" s="15"/>
      <c r="AI609" s="16"/>
      <c r="AJ609" s="16"/>
      <c r="AK609" s="16"/>
      <c r="AL609" s="16"/>
      <c r="AM609" s="16"/>
      <c r="AN609" s="16"/>
    </row>
    <row r="610" spans="1:40" ht="15" hidden="1" customHeight="1">
      <c r="A610" s="59">
        <v>609</v>
      </c>
      <c r="B610" s="59"/>
      <c r="C610" s="18">
        <v>51709693</v>
      </c>
      <c r="D610" s="17" t="s">
        <v>10008</v>
      </c>
      <c r="E610" s="16">
        <v>3137</v>
      </c>
      <c r="F610" s="16">
        <v>15</v>
      </c>
      <c r="G610" s="16" t="s">
        <v>454</v>
      </c>
      <c r="H610" s="35" t="s">
        <v>455</v>
      </c>
      <c r="I610" s="35" t="s">
        <v>117</v>
      </c>
      <c r="J610" s="16">
        <v>2000</v>
      </c>
      <c r="K610" s="16" t="s">
        <v>181</v>
      </c>
      <c r="L610" s="16" t="s">
        <v>8951</v>
      </c>
      <c r="M610" s="16" t="s">
        <v>8951</v>
      </c>
      <c r="N610" s="16" t="s">
        <v>76</v>
      </c>
      <c r="O610" s="16" t="s">
        <v>5744</v>
      </c>
      <c r="P610" s="16"/>
      <c r="Q610" s="164">
        <v>2250064</v>
      </c>
      <c r="R610" s="164">
        <v>775125</v>
      </c>
      <c r="S610" s="164">
        <v>3025189</v>
      </c>
      <c r="T610" s="19">
        <v>31483</v>
      </c>
      <c r="U610" s="19">
        <v>40909</v>
      </c>
      <c r="V610" s="19"/>
      <c r="W610" s="16" t="s">
        <v>249</v>
      </c>
      <c r="X610" s="28">
        <f t="shared" ca="1" si="10"/>
        <v>13.25</v>
      </c>
      <c r="Y610" s="19">
        <v>44286</v>
      </c>
      <c r="Z610" s="19"/>
      <c r="AA610" s="16" t="s">
        <v>93</v>
      </c>
      <c r="AB610" s="16" t="s">
        <v>94</v>
      </c>
      <c r="AC610" s="16" t="s">
        <v>82</v>
      </c>
      <c r="AD610" s="30">
        <v>6.9599999999999995E-2</v>
      </c>
      <c r="AE610" s="16"/>
      <c r="AF610" s="31" t="s">
        <v>10009</v>
      </c>
      <c r="AG610" s="16" t="s">
        <v>9083</v>
      </c>
      <c r="AH610" s="15"/>
      <c r="AI610" s="16"/>
      <c r="AJ610" s="16"/>
      <c r="AK610" s="16"/>
      <c r="AL610" s="16"/>
      <c r="AM610" s="16"/>
      <c r="AN610" s="16"/>
    </row>
    <row r="611" spans="1:40" ht="15" hidden="1" customHeight="1">
      <c r="A611" s="59">
        <v>610</v>
      </c>
      <c r="B611" s="59"/>
      <c r="C611" s="18">
        <v>79993646</v>
      </c>
      <c r="D611" s="17" t="s">
        <v>10010</v>
      </c>
      <c r="E611" s="16">
        <v>4070</v>
      </c>
      <c r="F611" s="16" t="s">
        <v>3596</v>
      </c>
      <c r="G611" s="16" t="s">
        <v>3597</v>
      </c>
      <c r="H611" s="35" t="s">
        <v>3598</v>
      </c>
      <c r="I611" s="35" t="s">
        <v>131</v>
      </c>
      <c r="J611" s="16">
        <v>1000</v>
      </c>
      <c r="K611" s="16" t="s">
        <v>74</v>
      </c>
      <c r="L611" s="16" t="s">
        <v>2910</v>
      </c>
      <c r="M611" s="16" t="s">
        <v>9776</v>
      </c>
      <c r="N611" s="16" t="s">
        <v>76</v>
      </c>
      <c r="O611" s="16" t="s">
        <v>5744</v>
      </c>
      <c r="P611" s="16"/>
      <c r="Q611" s="164">
        <v>2107788</v>
      </c>
      <c r="R611" s="164">
        <v>0</v>
      </c>
      <c r="S611" s="164">
        <v>2107788</v>
      </c>
      <c r="T611" s="19" t="s">
        <v>78</v>
      </c>
      <c r="U611" s="19">
        <v>43126</v>
      </c>
      <c r="V611" s="19"/>
      <c r="W611" s="16" t="s">
        <v>71</v>
      </c>
      <c r="X611" s="28">
        <f t="shared" ca="1" si="10"/>
        <v>7.166666666666667</v>
      </c>
      <c r="Y611" s="19">
        <v>44286</v>
      </c>
      <c r="Z611" s="19"/>
      <c r="AA611" s="16" t="s">
        <v>269</v>
      </c>
      <c r="AB611" s="16" t="s">
        <v>194</v>
      </c>
      <c r="AC611" s="16" t="s">
        <v>82</v>
      </c>
      <c r="AD611" s="30">
        <v>6.9599999999999995E-2</v>
      </c>
      <c r="AE611" s="16"/>
      <c r="AF611" s="31" t="s">
        <v>10011</v>
      </c>
      <c r="AG611" s="16" t="s">
        <v>9083</v>
      </c>
      <c r="AH611" s="15"/>
      <c r="AI611" s="16"/>
      <c r="AJ611" s="16"/>
      <c r="AK611" s="16"/>
      <c r="AL611" s="16"/>
      <c r="AM611" s="16"/>
      <c r="AN611" s="16"/>
    </row>
    <row r="612" spans="1:40" ht="15" hidden="1" customHeight="1">
      <c r="A612" s="59">
        <v>611</v>
      </c>
      <c r="B612" s="59"/>
      <c r="C612" s="18">
        <v>51637143</v>
      </c>
      <c r="D612" s="17" t="s">
        <v>10012</v>
      </c>
      <c r="E612" s="16">
        <v>4210</v>
      </c>
      <c r="F612" s="16">
        <v>18</v>
      </c>
      <c r="G612" s="16" t="s">
        <v>251</v>
      </c>
      <c r="H612" s="35" t="s">
        <v>130</v>
      </c>
      <c r="I612" s="35" t="s">
        <v>131</v>
      </c>
      <c r="J612" s="16">
        <v>1100</v>
      </c>
      <c r="K612" s="16" t="s">
        <v>159</v>
      </c>
      <c r="L612" s="16" t="s">
        <v>160</v>
      </c>
      <c r="M612" s="16" t="s">
        <v>160</v>
      </c>
      <c r="N612" s="16" t="s">
        <v>76</v>
      </c>
      <c r="O612" s="16" t="s">
        <v>5744</v>
      </c>
      <c r="P612" s="16"/>
      <c r="Q612" s="164">
        <v>1742254</v>
      </c>
      <c r="R612" s="164">
        <v>0</v>
      </c>
      <c r="S612" s="164">
        <v>1742254</v>
      </c>
      <c r="T612" s="19" t="s">
        <v>78</v>
      </c>
      <c r="U612" s="19">
        <v>41306</v>
      </c>
      <c r="V612" s="19"/>
      <c r="W612" s="16" t="s">
        <v>8767</v>
      </c>
      <c r="X612" s="28">
        <f t="shared" ca="1" si="10"/>
        <v>12.166666666666666</v>
      </c>
      <c r="Y612" s="19">
        <v>44286</v>
      </c>
      <c r="Z612" s="19"/>
      <c r="AA612" s="16" t="s">
        <v>120</v>
      </c>
      <c r="AB612" s="16" t="s">
        <v>121</v>
      </c>
      <c r="AC612" s="16" t="s">
        <v>82</v>
      </c>
      <c r="AD612" s="30">
        <v>5.2199999999999998E-3</v>
      </c>
      <c r="AE612" s="16"/>
      <c r="AF612" s="31" t="s">
        <v>10013</v>
      </c>
      <c r="AG612" s="16" t="s">
        <v>9813</v>
      </c>
      <c r="AH612" s="15"/>
      <c r="AI612" s="16"/>
      <c r="AJ612" s="16"/>
      <c r="AK612" s="16"/>
      <c r="AL612" s="16"/>
      <c r="AM612" s="16"/>
      <c r="AN612" s="16"/>
    </row>
    <row r="613" spans="1:40" s="149" customFormat="1" ht="15" hidden="1" customHeight="1">
      <c r="A613" s="59">
        <v>612</v>
      </c>
      <c r="B613" s="141"/>
      <c r="C613" s="168">
        <v>1022386121</v>
      </c>
      <c r="D613" s="140" t="s">
        <v>10014</v>
      </c>
      <c r="E613" s="142">
        <v>4044</v>
      </c>
      <c r="F613" s="142">
        <v>11</v>
      </c>
      <c r="G613" s="142" t="s">
        <v>916</v>
      </c>
      <c r="H613" s="165" t="s">
        <v>917</v>
      </c>
      <c r="I613" s="165" t="s">
        <v>131</v>
      </c>
      <c r="J613" s="142">
        <v>1000</v>
      </c>
      <c r="K613" s="142" t="s">
        <v>74</v>
      </c>
      <c r="L613" s="142" t="s">
        <v>2910</v>
      </c>
      <c r="M613" s="142" t="s">
        <v>8295</v>
      </c>
      <c r="N613" s="142" t="s">
        <v>76</v>
      </c>
      <c r="O613" s="142" t="s">
        <v>5744</v>
      </c>
      <c r="P613" s="142"/>
      <c r="Q613" s="166">
        <v>1364839</v>
      </c>
      <c r="R613" s="166">
        <v>0</v>
      </c>
      <c r="S613" s="166">
        <v>1364839</v>
      </c>
      <c r="T613" s="145" t="s">
        <v>78</v>
      </c>
      <c r="U613" s="145">
        <v>43049</v>
      </c>
      <c r="V613" s="145"/>
      <c r="W613" s="142" t="s">
        <v>71</v>
      </c>
      <c r="X613" s="146">
        <f t="shared" ca="1" si="10"/>
        <v>7.333333333333333</v>
      </c>
      <c r="Y613" s="145">
        <v>44298</v>
      </c>
      <c r="Z613" s="145"/>
      <c r="AA613" s="142" t="s">
        <v>183</v>
      </c>
      <c r="AB613" s="142" t="s">
        <v>121</v>
      </c>
      <c r="AC613" s="142" t="s">
        <v>82</v>
      </c>
      <c r="AD613" s="147">
        <v>6.9599999999999995E-2</v>
      </c>
      <c r="AE613" s="142"/>
      <c r="AF613" s="162" t="s">
        <v>8404</v>
      </c>
      <c r="AG613" s="140" t="s">
        <v>8794</v>
      </c>
      <c r="AH613" s="148" t="s">
        <v>9056</v>
      </c>
      <c r="AI613" s="142"/>
      <c r="AJ613" s="142"/>
      <c r="AK613" s="142"/>
      <c r="AL613" s="142"/>
      <c r="AM613" s="142"/>
      <c r="AN613" s="142"/>
    </row>
    <row r="614" spans="1:40" ht="15" hidden="1" customHeight="1">
      <c r="A614" s="59">
        <v>613</v>
      </c>
      <c r="B614" s="59"/>
      <c r="C614" s="18">
        <v>1151461976</v>
      </c>
      <c r="D614" s="17" t="s">
        <v>10015</v>
      </c>
      <c r="E614" s="16">
        <v>4070</v>
      </c>
      <c r="F614" s="16" t="s">
        <v>3596</v>
      </c>
      <c r="G614" s="16" t="s">
        <v>3597</v>
      </c>
      <c r="H614" s="35" t="s">
        <v>3598</v>
      </c>
      <c r="I614" s="35" t="s">
        <v>131</v>
      </c>
      <c r="J614" s="16">
        <v>1000</v>
      </c>
      <c r="K614" s="16" t="s">
        <v>74</v>
      </c>
      <c r="L614" s="16" t="s">
        <v>2910</v>
      </c>
      <c r="M614" s="16" t="s">
        <v>9776</v>
      </c>
      <c r="N614" s="16" t="s">
        <v>421</v>
      </c>
      <c r="O614" s="16" t="s">
        <v>581</v>
      </c>
      <c r="P614" s="16"/>
      <c r="Q614" s="164">
        <v>2107788</v>
      </c>
      <c r="R614" s="164">
        <v>0</v>
      </c>
      <c r="S614" s="164">
        <v>2107788</v>
      </c>
      <c r="T614" s="19" t="s">
        <v>78</v>
      </c>
      <c r="U614" s="19">
        <v>43068</v>
      </c>
      <c r="V614" s="19"/>
      <c r="W614" s="16" t="s">
        <v>71</v>
      </c>
      <c r="X614" s="28">
        <f t="shared" ca="1" si="10"/>
        <v>7.333333333333333</v>
      </c>
      <c r="Y614" s="19">
        <v>44277</v>
      </c>
      <c r="Z614" s="19"/>
      <c r="AA614" s="16" t="s">
        <v>269</v>
      </c>
      <c r="AB614" s="16" t="s">
        <v>94</v>
      </c>
      <c r="AC614" s="16" t="s">
        <v>10016</v>
      </c>
      <c r="AD614" s="30">
        <v>6.9599999999999995E-2</v>
      </c>
      <c r="AE614" s="16"/>
      <c r="AF614" s="31" t="s">
        <v>10017</v>
      </c>
      <c r="AG614" s="167" t="s">
        <v>9798</v>
      </c>
      <c r="AH614" s="15"/>
      <c r="AI614" s="16"/>
      <c r="AJ614" s="16"/>
      <c r="AK614" s="16"/>
      <c r="AL614" s="16"/>
      <c r="AM614" s="16"/>
      <c r="AN614" s="16"/>
    </row>
    <row r="615" spans="1:40" ht="15" hidden="1" customHeight="1">
      <c r="A615" s="59">
        <v>614</v>
      </c>
      <c r="B615" s="59"/>
      <c r="C615" s="18">
        <v>1119837003</v>
      </c>
      <c r="D615" s="17" t="s">
        <v>9225</v>
      </c>
      <c r="E615" s="16" t="s">
        <v>10018</v>
      </c>
      <c r="F615" s="16" t="s">
        <v>10019</v>
      </c>
      <c r="G615" s="16" t="s">
        <v>603</v>
      </c>
      <c r="H615" s="35" t="s">
        <v>456</v>
      </c>
      <c r="I615" s="35" t="s">
        <v>117</v>
      </c>
      <c r="J615" s="16">
        <v>2000</v>
      </c>
      <c r="K615" s="16" t="s">
        <v>181</v>
      </c>
      <c r="L615" s="16" t="s">
        <v>8951</v>
      </c>
      <c r="M615" s="16" t="s">
        <v>8951</v>
      </c>
      <c r="N615" s="16" t="s">
        <v>421</v>
      </c>
      <c r="O615" s="16" t="s">
        <v>422</v>
      </c>
      <c r="P615" s="16"/>
      <c r="Q615" s="164">
        <v>1836730</v>
      </c>
      <c r="R615" s="164">
        <v>0</v>
      </c>
      <c r="S615" s="164">
        <v>1836730</v>
      </c>
      <c r="T615" s="19" t="s">
        <v>78</v>
      </c>
      <c r="U615" s="19">
        <v>43222</v>
      </c>
      <c r="V615" s="19"/>
      <c r="W615" s="16" t="s">
        <v>9187</v>
      </c>
      <c r="X615" s="28">
        <f t="shared" ca="1" si="10"/>
        <v>6.916666666666667</v>
      </c>
      <c r="Y615" s="19">
        <v>44286</v>
      </c>
      <c r="Z615" s="19"/>
      <c r="AA615" s="16" t="s">
        <v>269</v>
      </c>
      <c r="AB615" s="16" t="s">
        <v>121</v>
      </c>
      <c r="AC615" s="16" t="s">
        <v>425</v>
      </c>
      <c r="AD615" s="30">
        <v>6.9599999999999995E-2</v>
      </c>
      <c r="AE615" s="16"/>
      <c r="AF615" s="31" t="s">
        <v>10020</v>
      </c>
      <c r="AG615" s="17" t="s">
        <v>9227</v>
      </c>
      <c r="AH615" s="15"/>
      <c r="AI615" s="16"/>
      <c r="AJ615" s="16"/>
      <c r="AK615" s="16"/>
      <c r="AL615" s="16"/>
      <c r="AM615" s="16"/>
      <c r="AN615" s="16"/>
    </row>
    <row r="616" spans="1:40" ht="15" hidden="1" customHeight="1">
      <c r="A616" s="59">
        <v>615</v>
      </c>
      <c r="B616" s="59"/>
      <c r="C616" s="18">
        <v>1014227322</v>
      </c>
      <c r="D616" s="17" t="s">
        <v>10021</v>
      </c>
      <c r="E616" s="16" t="s">
        <v>10018</v>
      </c>
      <c r="F616" s="16" t="s">
        <v>10019</v>
      </c>
      <c r="G616" s="16" t="s">
        <v>603</v>
      </c>
      <c r="H616" s="35" t="s">
        <v>456</v>
      </c>
      <c r="I616" s="35" t="s">
        <v>117</v>
      </c>
      <c r="J616" s="16">
        <v>2000</v>
      </c>
      <c r="K616" s="16" t="s">
        <v>181</v>
      </c>
      <c r="L616" s="16" t="s">
        <v>9340</v>
      </c>
      <c r="M616" s="16" t="s">
        <v>9340</v>
      </c>
      <c r="N616" s="16" t="s">
        <v>76</v>
      </c>
      <c r="O616" s="16" t="s">
        <v>5744</v>
      </c>
      <c r="P616" s="16"/>
      <c r="Q616" s="164">
        <v>1836730</v>
      </c>
      <c r="R616" s="164">
        <v>0</v>
      </c>
      <c r="S616" s="164">
        <v>1836730</v>
      </c>
      <c r="T616" s="19" t="s">
        <v>78</v>
      </c>
      <c r="U616" s="19">
        <v>43277</v>
      </c>
      <c r="V616" s="19"/>
      <c r="W616" s="16" t="s">
        <v>9187</v>
      </c>
      <c r="X616" s="28">
        <f t="shared" ca="1" si="10"/>
        <v>6.75</v>
      </c>
      <c r="Y616" s="19">
        <v>44286</v>
      </c>
      <c r="Z616" s="19"/>
      <c r="AA616" s="16" t="s">
        <v>9993</v>
      </c>
      <c r="AB616" s="16" t="s">
        <v>9966</v>
      </c>
      <c r="AC616" s="16" t="s">
        <v>82</v>
      </c>
      <c r="AD616" s="30">
        <v>6.9599999999999995E-2</v>
      </c>
      <c r="AE616" s="16"/>
      <c r="AF616" s="31" t="s">
        <v>10022</v>
      </c>
      <c r="AG616" s="17" t="s">
        <v>9227</v>
      </c>
      <c r="AH616" s="15"/>
      <c r="AI616" s="16"/>
      <c r="AJ616" s="16"/>
      <c r="AK616" s="16"/>
      <c r="AL616" s="16"/>
      <c r="AM616" s="16"/>
      <c r="AN616" s="16"/>
    </row>
    <row r="617" spans="1:40" s="149" customFormat="1" ht="15" hidden="1" customHeight="1">
      <c r="A617" s="59">
        <v>616</v>
      </c>
      <c r="B617" s="141"/>
      <c r="C617" s="168">
        <v>27806723</v>
      </c>
      <c r="D617" s="140" t="s">
        <v>8637</v>
      </c>
      <c r="E617" s="142" t="s">
        <v>10018</v>
      </c>
      <c r="F617" s="142" t="s">
        <v>10019</v>
      </c>
      <c r="G617" s="142" t="s">
        <v>603</v>
      </c>
      <c r="H617" s="165" t="s">
        <v>456</v>
      </c>
      <c r="I617" s="165" t="s">
        <v>117</v>
      </c>
      <c r="J617" s="142">
        <v>2000</v>
      </c>
      <c r="K617" s="142" t="s">
        <v>181</v>
      </c>
      <c r="L617" s="142" t="s">
        <v>8951</v>
      </c>
      <c r="M617" s="142" t="s">
        <v>8951</v>
      </c>
      <c r="N617" s="142" t="s">
        <v>145</v>
      </c>
      <c r="O617" s="142" t="s">
        <v>5853</v>
      </c>
      <c r="P617" s="142"/>
      <c r="Q617" s="166">
        <v>1836730</v>
      </c>
      <c r="R617" s="166">
        <v>0</v>
      </c>
      <c r="S617" s="166">
        <v>1836730</v>
      </c>
      <c r="T617" s="145" t="s">
        <v>78</v>
      </c>
      <c r="U617" s="145">
        <v>43222</v>
      </c>
      <c r="V617" s="145"/>
      <c r="W617" s="142" t="s">
        <v>9187</v>
      </c>
      <c r="X617" s="146">
        <f t="shared" ca="1" si="10"/>
        <v>6.916666666666667</v>
      </c>
      <c r="Y617" s="145">
        <v>44286</v>
      </c>
      <c r="Z617" s="145"/>
      <c r="AA617" s="142" t="s">
        <v>120</v>
      </c>
      <c r="AB617" s="142" t="s">
        <v>121</v>
      </c>
      <c r="AC617" s="142" t="s">
        <v>148</v>
      </c>
      <c r="AD617" s="147">
        <v>6.9599999999999995E-2</v>
      </c>
      <c r="AE617" s="142"/>
      <c r="AF617" s="162" t="s">
        <v>8641</v>
      </c>
      <c r="AG617" s="140" t="s">
        <v>9227</v>
      </c>
      <c r="AH617" s="169"/>
      <c r="AI617" s="142"/>
      <c r="AJ617" s="142"/>
      <c r="AK617" s="142"/>
      <c r="AL617" s="142"/>
      <c r="AM617" s="142"/>
      <c r="AN617" s="142"/>
    </row>
    <row r="618" spans="1:40" s="149" customFormat="1" ht="15" hidden="1" customHeight="1">
      <c r="A618" s="59">
        <v>617</v>
      </c>
      <c r="B618" s="141"/>
      <c r="C618" s="168">
        <v>80018482</v>
      </c>
      <c r="D618" s="140" t="s">
        <v>8644</v>
      </c>
      <c r="E618" s="142" t="s">
        <v>10018</v>
      </c>
      <c r="F618" s="142" t="s">
        <v>10019</v>
      </c>
      <c r="G618" s="142" t="s">
        <v>603</v>
      </c>
      <c r="H618" s="165" t="s">
        <v>456</v>
      </c>
      <c r="I618" s="165" t="s">
        <v>117</v>
      </c>
      <c r="J618" s="142">
        <v>2000</v>
      </c>
      <c r="K618" s="142" t="s">
        <v>181</v>
      </c>
      <c r="L618" s="142" t="s">
        <v>8951</v>
      </c>
      <c r="M618" s="142" t="s">
        <v>8951</v>
      </c>
      <c r="N618" s="142" t="s">
        <v>145</v>
      </c>
      <c r="O618" s="142" t="s">
        <v>558</v>
      </c>
      <c r="P618" s="142"/>
      <c r="Q618" s="166">
        <v>1836730</v>
      </c>
      <c r="R618" s="166">
        <v>0</v>
      </c>
      <c r="S618" s="166">
        <v>1836730</v>
      </c>
      <c r="T618" s="145" t="s">
        <v>78</v>
      </c>
      <c r="U618" s="145">
        <v>43222</v>
      </c>
      <c r="V618" s="145"/>
      <c r="W618" s="142" t="s">
        <v>9187</v>
      </c>
      <c r="X618" s="146">
        <f t="shared" ca="1" si="10"/>
        <v>6.916666666666667</v>
      </c>
      <c r="Y618" s="145">
        <v>44286</v>
      </c>
      <c r="Z618" s="145"/>
      <c r="AA618" s="142" t="s">
        <v>120</v>
      </c>
      <c r="AB618" s="142" t="s">
        <v>94</v>
      </c>
      <c r="AC618" s="142" t="s">
        <v>562</v>
      </c>
      <c r="AD618" s="147">
        <v>6.9599999999999995E-2</v>
      </c>
      <c r="AE618" s="142"/>
      <c r="AF618" s="162" t="s">
        <v>8647</v>
      </c>
      <c r="AG618" s="140" t="s">
        <v>9227</v>
      </c>
      <c r="AH618" s="169"/>
      <c r="AI618" s="142"/>
      <c r="AJ618" s="142"/>
      <c r="AK618" s="142"/>
      <c r="AL618" s="142"/>
      <c r="AM618" s="142"/>
      <c r="AN618" s="142"/>
    </row>
    <row r="619" spans="1:40" s="149" customFormat="1" ht="15" hidden="1" customHeight="1">
      <c r="A619" s="59">
        <v>618</v>
      </c>
      <c r="B619" s="141"/>
      <c r="C619" s="168">
        <v>72155479</v>
      </c>
      <c r="D619" s="140" t="s">
        <v>8650</v>
      </c>
      <c r="E619" s="142" t="s">
        <v>10018</v>
      </c>
      <c r="F619" s="142" t="s">
        <v>10019</v>
      </c>
      <c r="G619" s="142" t="s">
        <v>603</v>
      </c>
      <c r="H619" s="165" t="s">
        <v>456</v>
      </c>
      <c r="I619" s="165" t="s">
        <v>117</v>
      </c>
      <c r="J619" s="142">
        <v>3000</v>
      </c>
      <c r="K619" s="142" t="s">
        <v>170</v>
      </c>
      <c r="L619" s="142" t="s">
        <v>531</v>
      </c>
      <c r="M619" s="142" t="s">
        <v>531</v>
      </c>
      <c r="N619" s="142" t="s">
        <v>421</v>
      </c>
      <c r="O619" s="142" t="s">
        <v>581</v>
      </c>
      <c r="P619" s="142"/>
      <c r="Q619" s="166">
        <v>1836730</v>
      </c>
      <c r="R619" s="166">
        <v>0</v>
      </c>
      <c r="S619" s="166">
        <v>1836730</v>
      </c>
      <c r="T619" s="145" t="s">
        <v>78</v>
      </c>
      <c r="U619" s="145">
        <v>43222</v>
      </c>
      <c r="V619" s="145"/>
      <c r="W619" s="142" t="s">
        <v>9187</v>
      </c>
      <c r="X619" s="146">
        <f t="shared" ca="1" si="10"/>
        <v>6.916666666666667</v>
      </c>
      <c r="Y619" s="145">
        <v>44286</v>
      </c>
      <c r="Z619" s="145"/>
      <c r="AA619" s="142" t="s">
        <v>173</v>
      </c>
      <c r="AB619" s="142" t="s">
        <v>94</v>
      </c>
      <c r="AC619" s="142" t="s">
        <v>10016</v>
      </c>
      <c r="AD619" s="147">
        <v>6.9599999999999995E-2</v>
      </c>
      <c r="AE619" s="142"/>
      <c r="AF619" s="162" t="s">
        <v>8653</v>
      </c>
      <c r="AG619" s="140" t="s">
        <v>9227</v>
      </c>
      <c r="AH619" s="169"/>
      <c r="AI619" s="142"/>
      <c r="AJ619" s="142"/>
      <c r="AK619" s="142"/>
      <c r="AL619" s="142"/>
      <c r="AM619" s="142"/>
      <c r="AN619" s="142"/>
    </row>
    <row r="620" spans="1:40" ht="15" hidden="1" customHeight="1">
      <c r="A620" s="59">
        <v>619</v>
      </c>
      <c r="B620" s="59"/>
      <c r="C620" s="18">
        <v>1013628583</v>
      </c>
      <c r="D620" s="17" t="s">
        <v>9344</v>
      </c>
      <c r="E620" s="16" t="s">
        <v>10018</v>
      </c>
      <c r="F620" s="16" t="s">
        <v>10019</v>
      </c>
      <c r="G620" s="16" t="s">
        <v>603</v>
      </c>
      <c r="H620" s="35" t="s">
        <v>456</v>
      </c>
      <c r="I620" s="35" t="s">
        <v>117</v>
      </c>
      <c r="J620" s="16">
        <v>2000</v>
      </c>
      <c r="K620" s="16" t="s">
        <v>181</v>
      </c>
      <c r="L620" s="16" t="s">
        <v>305</v>
      </c>
      <c r="M620" s="16" t="s">
        <v>305</v>
      </c>
      <c r="N620" s="16" t="s">
        <v>76</v>
      </c>
      <c r="O620" s="16" t="s">
        <v>5744</v>
      </c>
      <c r="P620" s="16"/>
      <c r="Q620" s="164">
        <v>1836730</v>
      </c>
      <c r="R620" s="164">
        <v>0</v>
      </c>
      <c r="S620" s="164">
        <v>1836730</v>
      </c>
      <c r="T620" s="19" t="s">
        <v>78</v>
      </c>
      <c r="U620" s="19">
        <v>43222</v>
      </c>
      <c r="V620" s="19"/>
      <c r="W620" s="16" t="s">
        <v>9187</v>
      </c>
      <c r="X620" s="28">
        <f t="shared" ca="1" si="10"/>
        <v>6.916666666666667</v>
      </c>
      <c r="Y620" s="19">
        <v>44286</v>
      </c>
      <c r="Z620" s="19"/>
      <c r="AA620" s="16" t="s">
        <v>93</v>
      </c>
      <c r="AB620" s="16" t="s">
        <v>121</v>
      </c>
      <c r="AC620" s="16" t="s">
        <v>82</v>
      </c>
      <c r="AD620" s="30">
        <v>6.9599999999999995E-2</v>
      </c>
      <c r="AE620" s="16"/>
      <c r="AF620" s="31" t="s">
        <v>9345</v>
      </c>
      <c r="AG620" s="17" t="s">
        <v>9227</v>
      </c>
      <c r="AH620" s="15"/>
      <c r="AI620" s="16"/>
      <c r="AJ620" s="16"/>
      <c r="AK620" s="16"/>
      <c r="AL620" s="16"/>
      <c r="AM620" s="16"/>
      <c r="AN620" s="16"/>
    </row>
    <row r="621" spans="1:40" s="149" customFormat="1" ht="15" hidden="1" customHeight="1">
      <c r="A621" s="59">
        <v>620</v>
      </c>
      <c r="B621" s="141"/>
      <c r="C621" s="168">
        <v>52353564</v>
      </c>
      <c r="D621" s="140" t="s">
        <v>8661</v>
      </c>
      <c r="E621" s="142" t="s">
        <v>10018</v>
      </c>
      <c r="F621" s="142" t="s">
        <v>10019</v>
      </c>
      <c r="G621" s="142" t="s">
        <v>603</v>
      </c>
      <c r="H621" s="165" t="s">
        <v>456</v>
      </c>
      <c r="I621" s="165" t="s">
        <v>117</v>
      </c>
      <c r="J621" s="142">
        <v>3000</v>
      </c>
      <c r="K621" s="142" t="s">
        <v>170</v>
      </c>
      <c r="L621" s="142" t="s">
        <v>519</v>
      </c>
      <c r="M621" s="142" t="s">
        <v>519</v>
      </c>
      <c r="N621" s="142" t="s">
        <v>339</v>
      </c>
      <c r="O621" s="142" t="s">
        <v>8880</v>
      </c>
      <c r="P621" s="142"/>
      <c r="Q621" s="166">
        <v>1836730</v>
      </c>
      <c r="R621" s="166"/>
      <c r="S621" s="166">
        <v>1836730</v>
      </c>
      <c r="T621" s="145" t="s">
        <v>78</v>
      </c>
      <c r="U621" s="145">
        <v>43843</v>
      </c>
      <c r="V621" s="145"/>
      <c r="W621" s="142" t="s">
        <v>9187</v>
      </c>
      <c r="X621" s="146">
        <f t="shared" ca="1" si="10"/>
        <v>5.166666666666667</v>
      </c>
      <c r="Y621" s="145">
        <v>44286</v>
      </c>
      <c r="Z621" s="145"/>
      <c r="AA621" s="142" t="s">
        <v>269</v>
      </c>
      <c r="AB621" s="142" t="s">
        <v>194</v>
      </c>
      <c r="AC621" s="142" t="s">
        <v>343</v>
      </c>
      <c r="AD621" s="147">
        <v>5.2199999999999998E-3</v>
      </c>
      <c r="AE621" s="142"/>
      <c r="AF621" s="162" t="s">
        <v>8627</v>
      </c>
      <c r="AG621" s="140" t="s">
        <v>9227</v>
      </c>
      <c r="AH621" s="169"/>
      <c r="AI621" s="142"/>
      <c r="AJ621" s="142"/>
      <c r="AK621" s="142"/>
      <c r="AL621" s="142"/>
      <c r="AM621" s="142"/>
      <c r="AN621" s="142"/>
    </row>
    <row r="622" spans="1:40" s="149" customFormat="1" ht="15" hidden="1" customHeight="1">
      <c r="A622" s="59">
        <v>621</v>
      </c>
      <c r="B622" s="141"/>
      <c r="C622" s="168">
        <v>53080569</v>
      </c>
      <c r="D622" s="140" t="s">
        <v>8667</v>
      </c>
      <c r="E622" s="142" t="s">
        <v>10018</v>
      </c>
      <c r="F622" s="142" t="s">
        <v>10023</v>
      </c>
      <c r="G622" s="142" t="s">
        <v>822</v>
      </c>
      <c r="H622" s="165" t="s">
        <v>456</v>
      </c>
      <c r="I622" s="165" t="s">
        <v>117</v>
      </c>
      <c r="J622" s="142">
        <v>2000</v>
      </c>
      <c r="K622" s="142" t="s">
        <v>181</v>
      </c>
      <c r="L622" s="142" t="s">
        <v>9340</v>
      </c>
      <c r="M622" s="142" t="s">
        <v>9340</v>
      </c>
      <c r="N622" s="142" t="s">
        <v>76</v>
      </c>
      <c r="O622" s="142" t="s">
        <v>5744</v>
      </c>
      <c r="P622" s="142"/>
      <c r="Q622" s="166">
        <v>1742254</v>
      </c>
      <c r="R622" s="166">
        <v>0</v>
      </c>
      <c r="S622" s="166">
        <v>1742254</v>
      </c>
      <c r="T622" s="145" t="s">
        <v>78</v>
      </c>
      <c r="U622" s="145">
        <v>43342</v>
      </c>
      <c r="V622" s="145"/>
      <c r="W622" s="142" t="s">
        <v>9187</v>
      </c>
      <c r="X622" s="146">
        <f t="shared" ca="1" si="10"/>
        <v>6.583333333333333</v>
      </c>
      <c r="Y622" s="145">
        <v>44286</v>
      </c>
      <c r="Z622" s="145"/>
      <c r="AA622" s="142" t="s">
        <v>9993</v>
      </c>
      <c r="AB622" s="142" t="s">
        <v>9966</v>
      </c>
      <c r="AC622" s="142" t="s">
        <v>82</v>
      </c>
      <c r="AD622" s="147">
        <v>6.9599999999999995E-2</v>
      </c>
      <c r="AE622" s="142"/>
      <c r="AF622" s="162" t="s">
        <v>8669</v>
      </c>
      <c r="AG622" s="140" t="s">
        <v>9227</v>
      </c>
      <c r="AH622" s="169"/>
      <c r="AI622" s="142"/>
      <c r="AJ622" s="142"/>
      <c r="AK622" s="142"/>
      <c r="AL622" s="142"/>
      <c r="AM622" s="142"/>
      <c r="AN622" s="142"/>
    </row>
    <row r="623" spans="1:40" s="149" customFormat="1" ht="15" hidden="1" customHeight="1">
      <c r="A623" s="59">
        <v>622</v>
      </c>
      <c r="B623" s="141"/>
      <c r="C623" s="168">
        <v>79780774</v>
      </c>
      <c r="D623" s="140" t="s">
        <v>8672</v>
      </c>
      <c r="E623" s="142" t="s">
        <v>10018</v>
      </c>
      <c r="F623" s="142" t="s">
        <v>10019</v>
      </c>
      <c r="G623" s="142" t="s">
        <v>603</v>
      </c>
      <c r="H623" s="165" t="s">
        <v>456</v>
      </c>
      <c r="I623" s="165" t="s">
        <v>117</v>
      </c>
      <c r="J623" s="142">
        <v>2000</v>
      </c>
      <c r="K623" s="142" t="s">
        <v>181</v>
      </c>
      <c r="L623" s="142" t="s">
        <v>8951</v>
      </c>
      <c r="M623" s="142" t="s">
        <v>8951</v>
      </c>
      <c r="N623" s="142" t="s">
        <v>76</v>
      </c>
      <c r="O623" s="142" t="s">
        <v>5744</v>
      </c>
      <c r="P623" s="142"/>
      <c r="Q623" s="166">
        <v>1836730</v>
      </c>
      <c r="R623" s="166">
        <v>0</v>
      </c>
      <c r="S623" s="166">
        <v>1836730</v>
      </c>
      <c r="T623" s="145" t="s">
        <v>78</v>
      </c>
      <c r="U623" s="145">
        <v>43222</v>
      </c>
      <c r="V623" s="145"/>
      <c r="W623" s="142" t="s">
        <v>9187</v>
      </c>
      <c r="X623" s="146">
        <f t="shared" ca="1" si="10"/>
        <v>6.916666666666667</v>
      </c>
      <c r="Y623" s="145">
        <v>44286</v>
      </c>
      <c r="Z623" s="145"/>
      <c r="AA623" s="142" t="s">
        <v>10024</v>
      </c>
      <c r="AB623" s="142" t="s">
        <v>94</v>
      </c>
      <c r="AC623" s="142" t="s">
        <v>82</v>
      </c>
      <c r="AD623" s="147">
        <v>6.9599999999999995E-2</v>
      </c>
      <c r="AE623" s="142"/>
      <c r="AF623" s="162" t="s">
        <v>8674</v>
      </c>
      <c r="AG623" s="140" t="s">
        <v>9227</v>
      </c>
      <c r="AH623" s="169"/>
      <c r="AI623" s="142"/>
      <c r="AJ623" s="142"/>
      <c r="AK623" s="142"/>
      <c r="AL623" s="142"/>
      <c r="AM623" s="142"/>
      <c r="AN623" s="142"/>
    </row>
    <row r="624" spans="1:40" ht="15" hidden="1" customHeight="1">
      <c r="A624" s="59">
        <v>623</v>
      </c>
      <c r="B624" s="59"/>
      <c r="C624" s="18">
        <v>94392533</v>
      </c>
      <c r="D624" s="17" t="s">
        <v>9396</v>
      </c>
      <c r="E624" s="16" t="s">
        <v>10018</v>
      </c>
      <c r="F624" s="16" t="s">
        <v>10023</v>
      </c>
      <c r="G624" s="16" t="s">
        <v>822</v>
      </c>
      <c r="H624" s="35" t="s">
        <v>456</v>
      </c>
      <c r="I624" s="35" t="s">
        <v>117</v>
      </c>
      <c r="J624" s="16">
        <v>2000</v>
      </c>
      <c r="K624" s="16" t="s">
        <v>181</v>
      </c>
      <c r="L624" s="16" t="s">
        <v>9340</v>
      </c>
      <c r="M624" s="16" t="s">
        <v>9340</v>
      </c>
      <c r="N624" s="16" t="s">
        <v>76</v>
      </c>
      <c r="O624" s="16" t="s">
        <v>5744</v>
      </c>
      <c r="P624" s="16"/>
      <c r="Q624" s="164">
        <v>1742254</v>
      </c>
      <c r="R624" s="164">
        <v>0</v>
      </c>
      <c r="S624" s="164">
        <v>1742254</v>
      </c>
      <c r="T624" s="19" t="s">
        <v>78</v>
      </c>
      <c r="U624" s="19">
        <v>43222</v>
      </c>
      <c r="V624" s="19"/>
      <c r="W624" s="16" t="s">
        <v>9187</v>
      </c>
      <c r="X624" s="28">
        <f t="shared" ca="1" si="10"/>
        <v>6.916666666666667</v>
      </c>
      <c r="Y624" s="19">
        <v>44286</v>
      </c>
      <c r="Z624" s="19"/>
      <c r="AA624" s="16" t="s">
        <v>93</v>
      </c>
      <c r="AB624" s="16" t="s">
        <v>94</v>
      </c>
      <c r="AC624" s="16" t="s">
        <v>82</v>
      </c>
      <c r="AD624" s="30">
        <v>6.9599999999999995E-2</v>
      </c>
      <c r="AE624" s="16"/>
      <c r="AF624" s="31" t="s">
        <v>10025</v>
      </c>
      <c r="AG624" s="17" t="s">
        <v>9227</v>
      </c>
      <c r="AH624" s="15"/>
      <c r="AI624" s="16"/>
      <c r="AJ624" s="16"/>
      <c r="AK624" s="16"/>
      <c r="AL624" s="16"/>
      <c r="AM624" s="16"/>
      <c r="AN624" s="16"/>
    </row>
    <row r="625" spans="1:40" s="149" customFormat="1" ht="15" hidden="1" customHeight="1">
      <c r="A625" s="59">
        <v>624</v>
      </c>
      <c r="B625" s="141"/>
      <c r="C625" s="168">
        <v>79556188</v>
      </c>
      <c r="D625" s="140" t="s">
        <v>8678</v>
      </c>
      <c r="E625" s="142" t="s">
        <v>10018</v>
      </c>
      <c r="F625" s="142" t="s">
        <v>10023</v>
      </c>
      <c r="G625" s="142" t="s">
        <v>822</v>
      </c>
      <c r="H625" s="165" t="s">
        <v>456</v>
      </c>
      <c r="I625" s="165" t="s">
        <v>117</v>
      </c>
      <c r="J625" s="142">
        <v>2000</v>
      </c>
      <c r="K625" s="142" t="s">
        <v>181</v>
      </c>
      <c r="L625" s="142" t="s">
        <v>8951</v>
      </c>
      <c r="M625" s="142" t="s">
        <v>8951</v>
      </c>
      <c r="N625" s="142" t="s">
        <v>76</v>
      </c>
      <c r="O625" s="142" t="s">
        <v>5744</v>
      </c>
      <c r="P625" s="142"/>
      <c r="Q625" s="166">
        <v>1742254</v>
      </c>
      <c r="R625" s="166">
        <v>0</v>
      </c>
      <c r="S625" s="166">
        <v>1742254</v>
      </c>
      <c r="T625" s="145" t="s">
        <v>78</v>
      </c>
      <c r="U625" s="145">
        <v>43222</v>
      </c>
      <c r="V625" s="145"/>
      <c r="W625" s="142" t="s">
        <v>9187</v>
      </c>
      <c r="X625" s="146">
        <f t="shared" ca="1" si="10"/>
        <v>6.916666666666667</v>
      </c>
      <c r="Y625" s="145">
        <v>44286</v>
      </c>
      <c r="Z625" s="145"/>
      <c r="AA625" s="142" t="s">
        <v>93</v>
      </c>
      <c r="AB625" s="142" t="s">
        <v>94</v>
      </c>
      <c r="AC625" s="142" t="s">
        <v>82</v>
      </c>
      <c r="AD625" s="147">
        <v>6.9599999999999995E-2</v>
      </c>
      <c r="AE625" s="142"/>
      <c r="AF625" s="162" t="s">
        <v>8681</v>
      </c>
      <c r="AG625" s="140" t="s">
        <v>9227</v>
      </c>
      <c r="AH625" s="169"/>
      <c r="AI625" s="142"/>
      <c r="AJ625" s="142"/>
      <c r="AK625" s="142"/>
      <c r="AL625" s="142"/>
      <c r="AM625" s="142"/>
      <c r="AN625" s="142"/>
    </row>
    <row r="626" spans="1:40" ht="15" hidden="1" customHeight="1">
      <c r="A626" s="59">
        <v>625</v>
      </c>
      <c r="B626" s="59"/>
      <c r="C626" s="18">
        <v>1023922438</v>
      </c>
      <c r="D626" s="17" t="s">
        <v>10026</v>
      </c>
      <c r="E626" s="16" t="s">
        <v>10018</v>
      </c>
      <c r="F626" s="16" t="s">
        <v>10023</v>
      </c>
      <c r="G626" s="16" t="s">
        <v>822</v>
      </c>
      <c r="H626" s="35" t="s">
        <v>456</v>
      </c>
      <c r="I626" s="35" t="s">
        <v>117</v>
      </c>
      <c r="J626" s="16">
        <v>2000</v>
      </c>
      <c r="K626" s="16" t="s">
        <v>181</v>
      </c>
      <c r="L626" s="16" t="s">
        <v>9340</v>
      </c>
      <c r="M626" s="16" t="s">
        <v>9340</v>
      </c>
      <c r="N626" s="16" t="s">
        <v>76</v>
      </c>
      <c r="O626" s="16" t="s">
        <v>5744</v>
      </c>
      <c r="P626" s="16"/>
      <c r="Q626" s="164">
        <v>1742254</v>
      </c>
      <c r="R626" s="164">
        <v>0</v>
      </c>
      <c r="S626" s="164">
        <v>1742254</v>
      </c>
      <c r="T626" s="19" t="s">
        <v>78</v>
      </c>
      <c r="U626" s="19">
        <v>43313</v>
      </c>
      <c r="V626" s="19"/>
      <c r="W626" s="16" t="s">
        <v>9187</v>
      </c>
      <c r="X626" s="28">
        <f t="shared" ca="1" si="10"/>
        <v>6.666666666666667</v>
      </c>
      <c r="Y626" s="19">
        <v>44286</v>
      </c>
      <c r="Z626" s="19"/>
      <c r="AA626" s="16" t="s">
        <v>120</v>
      </c>
      <c r="AB626" s="16" t="s">
        <v>9966</v>
      </c>
      <c r="AC626" s="16" t="s">
        <v>82</v>
      </c>
      <c r="AD626" s="30">
        <v>6.9599999999999995E-2</v>
      </c>
      <c r="AE626" s="16"/>
      <c r="AF626" s="31" t="s">
        <v>10027</v>
      </c>
      <c r="AG626" s="17" t="s">
        <v>9227</v>
      </c>
      <c r="AH626" s="15"/>
      <c r="AI626" s="16"/>
      <c r="AJ626" s="16"/>
      <c r="AK626" s="16"/>
      <c r="AL626" s="16"/>
      <c r="AM626" s="16"/>
      <c r="AN626" s="16"/>
    </row>
    <row r="627" spans="1:40" s="149" customFormat="1" ht="15" hidden="1" customHeight="1">
      <c r="A627" s="59">
        <v>626</v>
      </c>
      <c r="B627" s="141"/>
      <c r="C627" s="168">
        <v>1044926707</v>
      </c>
      <c r="D627" s="140" t="s">
        <v>8684</v>
      </c>
      <c r="E627" s="142" t="s">
        <v>10018</v>
      </c>
      <c r="F627" s="142" t="s">
        <v>10023</v>
      </c>
      <c r="G627" s="142" t="s">
        <v>822</v>
      </c>
      <c r="H627" s="165" t="s">
        <v>456</v>
      </c>
      <c r="I627" s="165" t="s">
        <v>117</v>
      </c>
      <c r="J627" s="142">
        <v>2000</v>
      </c>
      <c r="K627" s="142" t="s">
        <v>181</v>
      </c>
      <c r="L627" s="142" t="s">
        <v>8951</v>
      </c>
      <c r="M627" s="142" t="s">
        <v>8951</v>
      </c>
      <c r="N627" s="142" t="s">
        <v>190</v>
      </c>
      <c r="O627" s="142" t="s">
        <v>191</v>
      </c>
      <c r="P627" s="142"/>
      <c r="Q627" s="166">
        <v>1742254</v>
      </c>
      <c r="R627" s="166">
        <v>0</v>
      </c>
      <c r="S627" s="166">
        <v>1742254</v>
      </c>
      <c r="T627" s="145" t="s">
        <v>78</v>
      </c>
      <c r="U627" s="145">
        <v>43222</v>
      </c>
      <c r="V627" s="145"/>
      <c r="W627" s="142" t="s">
        <v>9187</v>
      </c>
      <c r="X627" s="146">
        <f t="shared" ca="1" si="10"/>
        <v>6.916666666666667</v>
      </c>
      <c r="Y627" s="145">
        <v>44286</v>
      </c>
      <c r="Z627" s="145"/>
      <c r="AA627" s="142" t="s">
        <v>269</v>
      </c>
      <c r="AB627" s="142" t="s">
        <v>121</v>
      </c>
      <c r="AC627" s="142" t="s">
        <v>10016</v>
      </c>
      <c r="AD627" s="147">
        <v>6.9599999999999995E-2</v>
      </c>
      <c r="AE627" s="142"/>
      <c r="AF627" s="162" t="s">
        <v>8687</v>
      </c>
      <c r="AG627" s="140" t="s">
        <v>9227</v>
      </c>
      <c r="AH627" s="169"/>
      <c r="AI627" s="142"/>
      <c r="AJ627" s="142"/>
      <c r="AK627" s="142"/>
      <c r="AL627" s="142"/>
      <c r="AM627" s="142"/>
      <c r="AN627" s="142"/>
    </row>
    <row r="628" spans="1:40" s="149" customFormat="1" ht="15" hidden="1" customHeight="1">
      <c r="A628" s="59">
        <v>627</v>
      </c>
      <c r="B628" s="141"/>
      <c r="C628" s="168">
        <v>1010215833</v>
      </c>
      <c r="D628" s="140" t="s">
        <v>8689</v>
      </c>
      <c r="E628" s="142" t="s">
        <v>10018</v>
      </c>
      <c r="F628" s="142" t="s">
        <v>10023</v>
      </c>
      <c r="G628" s="142" t="s">
        <v>822</v>
      </c>
      <c r="H628" s="165" t="s">
        <v>456</v>
      </c>
      <c r="I628" s="165" t="s">
        <v>117</v>
      </c>
      <c r="J628" s="142">
        <v>1300</v>
      </c>
      <c r="K628" s="142" t="s">
        <v>311</v>
      </c>
      <c r="L628" s="142" t="s">
        <v>9055</v>
      </c>
      <c r="M628" s="142" t="s">
        <v>9055</v>
      </c>
      <c r="N628" s="142" t="s">
        <v>76</v>
      </c>
      <c r="O628" s="142" t="s">
        <v>5744</v>
      </c>
      <c r="P628" s="142"/>
      <c r="Q628" s="166">
        <v>1742254</v>
      </c>
      <c r="R628" s="166">
        <v>0</v>
      </c>
      <c r="S628" s="166">
        <v>1742254</v>
      </c>
      <c r="T628" s="145" t="s">
        <v>78</v>
      </c>
      <c r="U628" s="145">
        <v>43693</v>
      </c>
      <c r="V628" s="145"/>
      <c r="W628" s="142" t="s">
        <v>9187</v>
      </c>
      <c r="X628" s="146">
        <f t="shared" ca="1" si="10"/>
        <v>5.583333333333333</v>
      </c>
      <c r="Y628" s="145">
        <v>44286</v>
      </c>
      <c r="Z628" s="145"/>
      <c r="AA628" s="142" t="s">
        <v>93</v>
      </c>
      <c r="AB628" s="142" t="s">
        <v>121</v>
      </c>
      <c r="AC628" s="142" t="s">
        <v>82</v>
      </c>
      <c r="AD628" s="147">
        <v>5.2199999999999998E-3</v>
      </c>
      <c r="AE628" s="142"/>
      <c r="AF628" s="162" t="s">
        <v>8692</v>
      </c>
      <c r="AG628" s="140" t="s">
        <v>9227</v>
      </c>
      <c r="AH628" s="169"/>
      <c r="AI628" s="142"/>
      <c r="AJ628" s="142"/>
      <c r="AK628" s="142"/>
      <c r="AL628" s="142"/>
      <c r="AM628" s="142"/>
      <c r="AN628" s="142"/>
    </row>
    <row r="629" spans="1:40" s="149" customFormat="1" ht="15" hidden="1" customHeight="1">
      <c r="A629" s="59">
        <v>628</v>
      </c>
      <c r="B629" s="141"/>
      <c r="C629" s="168">
        <v>1121840779</v>
      </c>
      <c r="D629" s="140" t="s">
        <v>8695</v>
      </c>
      <c r="E629" s="142" t="s">
        <v>10018</v>
      </c>
      <c r="F629" s="142" t="s">
        <v>10023</v>
      </c>
      <c r="G629" s="142" t="s">
        <v>822</v>
      </c>
      <c r="H629" s="165" t="s">
        <v>456</v>
      </c>
      <c r="I629" s="165" t="s">
        <v>117</v>
      </c>
      <c r="J629" s="142">
        <v>3000</v>
      </c>
      <c r="K629" s="142" t="s">
        <v>170</v>
      </c>
      <c r="L629" s="142"/>
      <c r="M629" s="142"/>
      <c r="N629" s="142" t="s">
        <v>76</v>
      </c>
      <c r="O629" s="142" t="s">
        <v>5744</v>
      </c>
      <c r="P629" s="142"/>
      <c r="Q629" s="166">
        <v>1742254</v>
      </c>
      <c r="R629" s="166">
        <v>0</v>
      </c>
      <c r="S629" s="166">
        <v>1742254</v>
      </c>
      <c r="T629" s="145" t="s">
        <v>78</v>
      </c>
      <c r="U629" s="145">
        <v>43222</v>
      </c>
      <c r="V629" s="145"/>
      <c r="W629" s="142" t="s">
        <v>9187</v>
      </c>
      <c r="X629" s="146">
        <f t="shared" ca="1" si="10"/>
        <v>6.916666666666667</v>
      </c>
      <c r="Y629" s="145">
        <v>44286</v>
      </c>
      <c r="Z629" s="145"/>
      <c r="AA629" s="142" t="s">
        <v>120</v>
      </c>
      <c r="AB629" s="142" t="s">
        <v>94</v>
      </c>
      <c r="AC629" s="142" t="s">
        <v>82</v>
      </c>
      <c r="AD629" s="147">
        <v>6.9599999999999995E-2</v>
      </c>
      <c r="AE629" s="142"/>
      <c r="AF629" s="162" t="s">
        <v>8699</v>
      </c>
      <c r="AG629" s="140" t="s">
        <v>9227</v>
      </c>
      <c r="AH629" s="169"/>
      <c r="AI629" s="142"/>
      <c r="AJ629" s="142"/>
      <c r="AK629" s="142"/>
      <c r="AL629" s="142"/>
      <c r="AM629" s="142"/>
      <c r="AN629" s="142"/>
    </row>
    <row r="630" spans="1:40" ht="15" hidden="1" customHeight="1">
      <c r="A630" s="59">
        <v>629</v>
      </c>
      <c r="B630" s="59"/>
      <c r="C630" s="18">
        <v>1045234693</v>
      </c>
      <c r="D630" s="17" t="s">
        <v>9400</v>
      </c>
      <c r="E630" s="16" t="s">
        <v>10018</v>
      </c>
      <c r="F630" s="16" t="s">
        <v>10023</v>
      </c>
      <c r="G630" s="16" t="s">
        <v>822</v>
      </c>
      <c r="H630" s="35" t="s">
        <v>456</v>
      </c>
      <c r="I630" s="35" t="s">
        <v>117</v>
      </c>
      <c r="J630" s="16">
        <v>2000</v>
      </c>
      <c r="K630" s="16" t="s">
        <v>181</v>
      </c>
      <c r="L630" s="16" t="s">
        <v>8951</v>
      </c>
      <c r="M630" s="16" t="s">
        <v>8951</v>
      </c>
      <c r="N630" s="16" t="s">
        <v>421</v>
      </c>
      <c r="O630" s="16" t="s">
        <v>581</v>
      </c>
      <c r="P630" s="16"/>
      <c r="Q630" s="164">
        <v>1742254</v>
      </c>
      <c r="R630" s="164">
        <v>0</v>
      </c>
      <c r="S630" s="164">
        <v>1742254</v>
      </c>
      <c r="T630" s="19" t="s">
        <v>78</v>
      </c>
      <c r="U630" s="19">
        <v>43222</v>
      </c>
      <c r="V630" s="19"/>
      <c r="W630" s="16" t="s">
        <v>9187</v>
      </c>
      <c r="X630" s="28">
        <f t="shared" ca="1" si="10"/>
        <v>6.916666666666667</v>
      </c>
      <c r="Y630" s="19">
        <v>44286</v>
      </c>
      <c r="Z630" s="19"/>
      <c r="AA630" s="16" t="s">
        <v>269</v>
      </c>
      <c r="AB630" s="16" t="s">
        <v>121</v>
      </c>
      <c r="AC630" s="16" t="s">
        <v>10016</v>
      </c>
      <c r="AD630" s="30">
        <v>6.9599999999999995E-2</v>
      </c>
      <c r="AE630" s="16"/>
      <c r="AF630" s="31" t="s">
        <v>10028</v>
      </c>
      <c r="AG630" s="17" t="s">
        <v>9227</v>
      </c>
      <c r="AH630" s="15"/>
      <c r="AI630" s="16"/>
      <c r="AJ630" s="16"/>
      <c r="AK630" s="16"/>
      <c r="AL630" s="16"/>
      <c r="AM630" s="16"/>
      <c r="AN630" s="16"/>
    </row>
    <row r="631" spans="1:40" s="149" customFormat="1" ht="15" hidden="1" customHeight="1">
      <c r="A631" s="59">
        <v>630</v>
      </c>
      <c r="B631" s="141"/>
      <c r="C631" s="168">
        <v>1047339484</v>
      </c>
      <c r="D631" s="140" t="s">
        <v>8702</v>
      </c>
      <c r="E631" s="142" t="s">
        <v>10018</v>
      </c>
      <c r="F631" s="142" t="s">
        <v>10023</v>
      </c>
      <c r="G631" s="142" t="s">
        <v>822</v>
      </c>
      <c r="H631" s="165" t="s">
        <v>456</v>
      </c>
      <c r="I631" s="165" t="s">
        <v>117</v>
      </c>
      <c r="J631" s="142">
        <v>2000</v>
      </c>
      <c r="K631" s="142" t="s">
        <v>181</v>
      </c>
      <c r="L631" s="142" t="s">
        <v>8951</v>
      </c>
      <c r="M631" s="142" t="s">
        <v>8951</v>
      </c>
      <c r="N631" s="142" t="s">
        <v>421</v>
      </c>
      <c r="O631" s="142" t="s">
        <v>581</v>
      </c>
      <c r="P631" s="142"/>
      <c r="Q631" s="166">
        <v>1742254</v>
      </c>
      <c r="R631" s="166">
        <v>0</v>
      </c>
      <c r="S631" s="166">
        <v>1742254</v>
      </c>
      <c r="T631" s="145" t="s">
        <v>78</v>
      </c>
      <c r="U631" s="145">
        <v>43222</v>
      </c>
      <c r="V631" s="145"/>
      <c r="W631" s="142" t="s">
        <v>9187</v>
      </c>
      <c r="X631" s="146">
        <f t="shared" ca="1" si="10"/>
        <v>6.916666666666667</v>
      </c>
      <c r="Y631" s="145">
        <v>44286</v>
      </c>
      <c r="Z631" s="145"/>
      <c r="AA631" s="142" t="s">
        <v>183</v>
      </c>
      <c r="AB631" s="142" t="s">
        <v>94</v>
      </c>
      <c r="AC631" s="142" t="s">
        <v>10016</v>
      </c>
      <c r="AD631" s="147">
        <v>6.9599999999999995E-2</v>
      </c>
      <c r="AE631" s="142"/>
      <c r="AF631" s="162" t="s">
        <v>8704</v>
      </c>
      <c r="AG631" s="140" t="s">
        <v>9227</v>
      </c>
      <c r="AH631" s="169"/>
      <c r="AI631" s="142"/>
      <c r="AJ631" s="142"/>
      <c r="AK631" s="142"/>
      <c r="AL631" s="142"/>
      <c r="AM631" s="142"/>
      <c r="AN631" s="142"/>
    </row>
    <row r="632" spans="1:40" ht="15" hidden="1" customHeight="1">
      <c r="A632" s="59">
        <v>631</v>
      </c>
      <c r="B632" s="59"/>
      <c r="C632" s="18">
        <v>36503271</v>
      </c>
      <c r="D632" s="17" t="s">
        <v>10029</v>
      </c>
      <c r="E632" s="16" t="s">
        <v>10018</v>
      </c>
      <c r="F632" s="16" t="s">
        <v>10019</v>
      </c>
      <c r="G632" s="16" t="s">
        <v>603</v>
      </c>
      <c r="H632" s="35" t="s">
        <v>456</v>
      </c>
      <c r="I632" s="35" t="s">
        <v>117</v>
      </c>
      <c r="J632" s="16">
        <v>2000</v>
      </c>
      <c r="K632" s="16" t="s">
        <v>181</v>
      </c>
      <c r="L632" s="16" t="s">
        <v>369</v>
      </c>
      <c r="M632" s="16" t="s">
        <v>369</v>
      </c>
      <c r="N632" s="16" t="s">
        <v>76</v>
      </c>
      <c r="O632" s="16" t="s">
        <v>5744</v>
      </c>
      <c r="P632" s="16"/>
      <c r="Q632" s="164">
        <v>1836730</v>
      </c>
      <c r="R632" s="164"/>
      <c r="S632" s="164">
        <v>1836730</v>
      </c>
      <c r="T632" s="19" t="s">
        <v>78</v>
      </c>
      <c r="U632" s="19">
        <v>43294</v>
      </c>
      <c r="V632" s="19"/>
      <c r="W632" s="16" t="s">
        <v>9187</v>
      </c>
      <c r="X632" s="28">
        <f t="shared" ca="1" si="10"/>
        <v>6.666666666666667</v>
      </c>
      <c r="Y632" s="19">
        <v>44286</v>
      </c>
      <c r="Z632" s="19"/>
      <c r="AA632" s="16" t="s">
        <v>183</v>
      </c>
      <c r="AB632" s="16" t="s">
        <v>94</v>
      </c>
      <c r="AC632" s="16" t="s">
        <v>82</v>
      </c>
      <c r="AD632" s="30">
        <v>6.9599999999999995E-2</v>
      </c>
      <c r="AE632" s="16"/>
      <c r="AF632" s="31" t="s">
        <v>10030</v>
      </c>
      <c r="AG632" s="17" t="s">
        <v>9227</v>
      </c>
      <c r="AH632" s="15"/>
      <c r="AI632" s="16"/>
      <c r="AJ632" s="16"/>
      <c r="AK632" s="16"/>
      <c r="AL632" s="16"/>
      <c r="AM632" s="16"/>
      <c r="AN632" s="16"/>
    </row>
    <row r="633" spans="1:40" ht="15" hidden="1" customHeight="1">
      <c r="A633" s="59">
        <v>632</v>
      </c>
      <c r="B633" s="59"/>
      <c r="C633" s="18">
        <v>1077972316</v>
      </c>
      <c r="D633" s="17" t="s">
        <v>10031</v>
      </c>
      <c r="E633" s="16" t="s">
        <v>10018</v>
      </c>
      <c r="F633" s="16" t="s">
        <v>10019</v>
      </c>
      <c r="G633" s="16" t="s">
        <v>603</v>
      </c>
      <c r="H633" s="35" t="s">
        <v>456</v>
      </c>
      <c r="I633" s="35" t="s">
        <v>117</v>
      </c>
      <c r="J633" s="16">
        <v>2000</v>
      </c>
      <c r="K633" s="16" t="s">
        <v>181</v>
      </c>
      <c r="L633" s="16" t="s">
        <v>8951</v>
      </c>
      <c r="M633" s="16" t="s">
        <v>8951</v>
      </c>
      <c r="N633" s="16" t="s">
        <v>76</v>
      </c>
      <c r="O633" s="16" t="s">
        <v>5744</v>
      </c>
      <c r="P633" s="16"/>
      <c r="Q633" s="164">
        <v>1836730</v>
      </c>
      <c r="R633" s="164">
        <v>0</v>
      </c>
      <c r="S633" s="164">
        <v>1836730</v>
      </c>
      <c r="T633" s="19" t="s">
        <v>78</v>
      </c>
      <c r="U633" s="19">
        <v>43277</v>
      </c>
      <c r="V633" s="19"/>
      <c r="W633" s="16" t="s">
        <v>9187</v>
      </c>
      <c r="X633" s="28">
        <f t="shared" ca="1" si="10"/>
        <v>6.75</v>
      </c>
      <c r="Y633" s="19">
        <v>44286</v>
      </c>
      <c r="Z633" s="19"/>
      <c r="AA633" s="16" t="s">
        <v>173</v>
      </c>
      <c r="AB633" s="16" t="s">
        <v>121</v>
      </c>
      <c r="AC633" s="16" t="s">
        <v>82</v>
      </c>
      <c r="AD633" s="30">
        <v>6.9599999999999995E-2</v>
      </c>
      <c r="AE633" s="16"/>
      <c r="AF633" s="31" t="s">
        <v>10032</v>
      </c>
      <c r="AG633" s="17" t="s">
        <v>9227</v>
      </c>
      <c r="AH633" s="15"/>
      <c r="AI633" s="16"/>
      <c r="AJ633" s="16"/>
      <c r="AK633" s="16"/>
      <c r="AL633" s="16"/>
      <c r="AM633" s="16"/>
      <c r="AN633" s="16"/>
    </row>
    <row r="634" spans="1:40" ht="15" hidden="1" customHeight="1">
      <c r="A634" s="59">
        <v>633</v>
      </c>
      <c r="B634" s="59"/>
      <c r="C634" s="18">
        <v>1093759656</v>
      </c>
      <c r="D634" s="17" t="s">
        <v>9232</v>
      </c>
      <c r="E634" s="16" t="s">
        <v>10018</v>
      </c>
      <c r="F634" s="16" t="s">
        <v>10019</v>
      </c>
      <c r="G634" s="16" t="s">
        <v>603</v>
      </c>
      <c r="H634" s="35" t="s">
        <v>456</v>
      </c>
      <c r="I634" s="35" t="s">
        <v>117</v>
      </c>
      <c r="J634" s="16">
        <v>2000</v>
      </c>
      <c r="K634" s="16" t="s">
        <v>181</v>
      </c>
      <c r="L634" s="16" t="s">
        <v>8951</v>
      </c>
      <c r="M634" s="16" t="s">
        <v>8951</v>
      </c>
      <c r="N634" s="16" t="s">
        <v>145</v>
      </c>
      <c r="O634" s="16" t="s">
        <v>5853</v>
      </c>
      <c r="P634" s="16"/>
      <c r="Q634" s="164">
        <v>1836730</v>
      </c>
      <c r="R634" s="164">
        <v>0</v>
      </c>
      <c r="S634" s="164">
        <v>1836730</v>
      </c>
      <c r="T634" s="19" t="s">
        <v>78</v>
      </c>
      <c r="U634" s="19">
        <v>43222</v>
      </c>
      <c r="V634" s="19"/>
      <c r="W634" s="16" t="s">
        <v>9187</v>
      </c>
      <c r="X634" s="28">
        <f t="shared" ca="1" si="10"/>
        <v>6.916666666666667</v>
      </c>
      <c r="Y634" s="19">
        <v>44286</v>
      </c>
      <c r="Z634" s="19"/>
      <c r="AA634" s="16" t="s">
        <v>120</v>
      </c>
      <c r="AB634" s="16" t="s">
        <v>121</v>
      </c>
      <c r="AC634" s="16" t="s">
        <v>148</v>
      </c>
      <c r="AD634" s="30">
        <v>6.9599999999999995E-2</v>
      </c>
      <c r="AE634" s="16"/>
      <c r="AF634" s="31" t="s">
        <v>10033</v>
      </c>
      <c r="AG634" s="17" t="s">
        <v>9227</v>
      </c>
      <c r="AH634" s="15"/>
      <c r="AI634" s="16"/>
      <c r="AJ634" s="16"/>
      <c r="AK634" s="16"/>
      <c r="AL634" s="16"/>
      <c r="AM634" s="16"/>
      <c r="AN634" s="16"/>
    </row>
    <row r="635" spans="1:40" s="149" customFormat="1" ht="15" hidden="1" customHeight="1">
      <c r="A635" s="59">
        <v>634</v>
      </c>
      <c r="B635" s="141"/>
      <c r="C635" s="168">
        <v>1110540906</v>
      </c>
      <c r="D635" s="140" t="s">
        <v>8708</v>
      </c>
      <c r="E635" s="142" t="s">
        <v>10018</v>
      </c>
      <c r="F635" s="142" t="s">
        <v>10019</v>
      </c>
      <c r="G635" s="142" t="s">
        <v>603</v>
      </c>
      <c r="H635" s="165" t="s">
        <v>456</v>
      </c>
      <c r="I635" s="165" t="s">
        <v>117</v>
      </c>
      <c r="J635" s="142">
        <v>2000</v>
      </c>
      <c r="K635" s="142" t="s">
        <v>181</v>
      </c>
      <c r="L635" s="142" t="s">
        <v>8951</v>
      </c>
      <c r="M635" s="142" t="s">
        <v>8951</v>
      </c>
      <c r="N635" s="142" t="s">
        <v>76</v>
      </c>
      <c r="O635" s="142" t="s">
        <v>5744</v>
      </c>
      <c r="P635" s="142"/>
      <c r="Q635" s="166">
        <v>1836730</v>
      </c>
      <c r="R635" s="166">
        <v>0</v>
      </c>
      <c r="S635" s="166">
        <v>1836730</v>
      </c>
      <c r="T635" s="145" t="s">
        <v>78</v>
      </c>
      <c r="U635" s="145">
        <v>43293</v>
      </c>
      <c r="V635" s="145"/>
      <c r="W635" s="142" t="s">
        <v>9187</v>
      </c>
      <c r="X635" s="146">
        <f t="shared" ca="1" si="10"/>
        <v>6.666666666666667</v>
      </c>
      <c r="Y635" s="145">
        <v>44286</v>
      </c>
      <c r="Z635" s="145"/>
      <c r="AA635" s="142" t="s">
        <v>9993</v>
      </c>
      <c r="AB635" s="142" t="s">
        <v>94</v>
      </c>
      <c r="AC635" s="142" t="s">
        <v>82</v>
      </c>
      <c r="AD635" s="147">
        <v>6.9599999999999995E-2</v>
      </c>
      <c r="AE635" s="142"/>
      <c r="AF635" s="162" t="s">
        <v>8711</v>
      </c>
      <c r="AG635" s="140" t="s">
        <v>9227</v>
      </c>
      <c r="AH635" s="169"/>
      <c r="AI635" s="142"/>
      <c r="AJ635" s="142"/>
      <c r="AK635" s="142"/>
      <c r="AL635" s="142"/>
      <c r="AM635" s="142"/>
      <c r="AN635" s="142"/>
    </row>
    <row r="636" spans="1:40" ht="15" hidden="1" customHeight="1">
      <c r="A636" s="59">
        <v>635</v>
      </c>
      <c r="B636" s="59"/>
      <c r="C636" s="18">
        <v>1053776375</v>
      </c>
      <c r="D636" s="17" t="s">
        <v>9404</v>
      </c>
      <c r="E636" s="16" t="s">
        <v>10018</v>
      </c>
      <c r="F636" s="16" t="s">
        <v>10019</v>
      </c>
      <c r="G636" s="16" t="s">
        <v>603</v>
      </c>
      <c r="H636" s="35" t="s">
        <v>456</v>
      </c>
      <c r="I636" s="35" t="s">
        <v>117</v>
      </c>
      <c r="J636" s="16">
        <v>2000</v>
      </c>
      <c r="K636" s="16" t="s">
        <v>181</v>
      </c>
      <c r="L636" s="16" t="s">
        <v>8951</v>
      </c>
      <c r="M636" s="16" t="s">
        <v>8951</v>
      </c>
      <c r="N636" s="16" t="s">
        <v>339</v>
      </c>
      <c r="O636" s="16" t="s">
        <v>8880</v>
      </c>
      <c r="P636" s="16"/>
      <c r="Q636" s="164">
        <v>1836730</v>
      </c>
      <c r="R636" s="164">
        <v>0</v>
      </c>
      <c r="S636" s="164">
        <v>1836730</v>
      </c>
      <c r="T636" s="19" t="s">
        <v>78</v>
      </c>
      <c r="U636" s="19">
        <v>43222</v>
      </c>
      <c r="V636" s="19"/>
      <c r="W636" s="16" t="s">
        <v>9187</v>
      </c>
      <c r="X636" s="28">
        <f t="shared" ca="1" si="10"/>
        <v>6.916666666666667</v>
      </c>
      <c r="Y636" s="19">
        <v>44286</v>
      </c>
      <c r="Z636" s="19"/>
      <c r="AA636" s="16" t="s">
        <v>269</v>
      </c>
      <c r="AB636" s="16" t="s">
        <v>194</v>
      </c>
      <c r="AC636" s="16" t="s">
        <v>343</v>
      </c>
      <c r="AD636" s="30">
        <v>6.9599999999999995E-2</v>
      </c>
      <c r="AE636" s="16"/>
      <c r="AF636" s="31" t="s">
        <v>10034</v>
      </c>
      <c r="AG636" s="17" t="s">
        <v>9227</v>
      </c>
      <c r="AH636" s="15"/>
      <c r="AI636" s="16"/>
      <c r="AJ636" s="16"/>
      <c r="AK636" s="16"/>
      <c r="AL636" s="16"/>
      <c r="AM636" s="16"/>
      <c r="AN636" s="16"/>
    </row>
    <row r="637" spans="1:40" s="149" customFormat="1" ht="15" hidden="1" customHeight="1">
      <c r="A637" s="59">
        <v>636</v>
      </c>
      <c r="B637" s="141"/>
      <c r="C637" s="168">
        <v>1022353103</v>
      </c>
      <c r="D637" s="140" t="s">
        <v>8719</v>
      </c>
      <c r="E637" s="142" t="s">
        <v>10018</v>
      </c>
      <c r="F637" s="142" t="s">
        <v>10019</v>
      </c>
      <c r="G637" s="142" t="s">
        <v>603</v>
      </c>
      <c r="H637" s="165" t="s">
        <v>456</v>
      </c>
      <c r="I637" s="165" t="s">
        <v>117</v>
      </c>
      <c r="J637" s="142">
        <v>2000</v>
      </c>
      <c r="K637" s="142" t="s">
        <v>181</v>
      </c>
      <c r="L637" s="142" t="s">
        <v>305</v>
      </c>
      <c r="M637" s="142" t="s">
        <v>305</v>
      </c>
      <c r="N637" s="142" t="s">
        <v>76</v>
      </c>
      <c r="O637" s="142" t="s">
        <v>5744</v>
      </c>
      <c r="P637" s="142"/>
      <c r="Q637" s="166">
        <v>1836730</v>
      </c>
      <c r="R637" s="166">
        <v>0</v>
      </c>
      <c r="S637" s="166">
        <v>1836730</v>
      </c>
      <c r="T637" s="145" t="s">
        <v>78</v>
      </c>
      <c r="U637" s="145">
        <v>43222</v>
      </c>
      <c r="V637" s="145"/>
      <c r="W637" s="142" t="s">
        <v>9187</v>
      </c>
      <c r="X637" s="146">
        <f t="shared" ca="1" si="10"/>
        <v>6.916666666666667</v>
      </c>
      <c r="Y637" s="145">
        <v>44286</v>
      </c>
      <c r="Z637" s="145"/>
      <c r="AA637" s="142" t="s">
        <v>120</v>
      </c>
      <c r="AB637" s="142" t="s">
        <v>121</v>
      </c>
      <c r="AC637" s="142" t="s">
        <v>82</v>
      </c>
      <c r="AD637" s="147">
        <v>6.9599999999999995E-2</v>
      </c>
      <c r="AE637" s="142"/>
      <c r="AF637" s="162" t="s">
        <v>8721</v>
      </c>
      <c r="AG637" s="140" t="s">
        <v>9227</v>
      </c>
      <c r="AH637" s="169"/>
      <c r="AI637" s="142"/>
      <c r="AJ637" s="142"/>
      <c r="AK637" s="142"/>
      <c r="AL637" s="142"/>
      <c r="AM637" s="142"/>
      <c r="AN637" s="142"/>
    </row>
    <row r="638" spans="1:40" s="149" customFormat="1" ht="15" hidden="1" customHeight="1">
      <c r="A638" s="59">
        <v>637</v>
      </c>
      <c r="B638" s="141"/>
      <c r="C638" s="168">
        <v>53064844</v>
      </c>
      <c r="D638" s="140" t="s">
        <v>8630</v>
      </c>
      <c r="E638" s="142" t="s">
        <v>10018</v>
      </c>
      <c r="F638" s="142" t="s">
        <v>10019</v>
      </c>
      <c r="G638" s="142" t="s">
        <v>603</v>
      </c>
      <c r="H638" s="165" t="s">
        <v>456</v>
      </c>
      <c r="I638" s="165" t="s">
        <v>117</v>
      </c>
      <c r="J638" s="142">
        <v>2000</v>
      </c>
      <c r="K638" s="142" t="s">
        <v>181</v>
      </c>
      <c r="L638" s="142" t="s">
        <v>305</v>
      </c>
      <c r="M638" s="142" t="s">
        <v>305</v>
      </c>
      <c r="N638" s="142" t="s">
        <v>76</v>
      </c>
      <c r="O638" s="142" t="s">
        <v>5744</v>
      </c>
      <c r="P638" s="142"/>
      <c r="Q638" s="166">
        <v>1836730</v>
      </c>
      <c r="R638" s="166">
        <v>0</v>
      </c>
      <c r="S638" s="166">
        <v>1836730</v>
      </c>
      <c r="T638" s="145" t="s">
        <v>78</v>
      </c>
      <c r="U638" s="145">
        <v>43222</v>
      </c>
      <c r="V638" s="145"/>
      <c r="W638" s="142" t="s">
        <v>9187</v>
      </c>
      <c r="X638" s="146">
        <f t="shared" ca="1" si="10"/>
        <v>6.916666666666667</v>
      </c>
      <c r="Y638" s="145">
        <v>44286</v>
      </c>
      <c r="Z638" s="145"/>
      <c r="AA638" s="142" t="s">
        <v>93</v>
      </c>
      <c r="AB638" s="142" t="s">
        <v>121</v>
      </c>
      <c r="AC638" s="142" t="s">
        <v>82</v>
      </c>
      <c r="AD638" s="147">
        <v>6.9599999999999995E-2</v>
      </c>
      <c r="AE638" s="142"/>
      <c r="AF638" s="162" t="s">
        <v>8634</v>
      </c>
      <c r="AG638" s="140" t="s">
        <v>9227</v>
      </c>
      <c r="AH638" s="169"/>
      <c r="AI638" s="142"/>
      <c r="AJ638" s="142"/>
      <c r="AK638" s="142"/>
      <c r="AL638" s="142"/>
      <c r="AM638" s="142"/>
      <c r="AN638" s="142"/>
    </row>
    <row r="639" spans="1:40" s="149" customFormat="1" ht="15" hidden="1" customHeight="1">
      <c r="A639" s="59">
        <v>638</v>
      </c>
      <c r="B639" s="141"/>
      <c r="C639" s="168">
        <v>1065640501</v>
      </c>
      <c r="D639" s="140" t="s">
        <v>8622</v>
      </c>
      <c r="E639" s="142" t="s">
        <v>10018</v>
      </c>
      <c r="F639" s="142" t="s">
        <v>10023</v>
      </c>
      <c r="G639" s="142" t="s">
        <v>822</v>
      </c>
      <c r="H639" s="165" t="s">
        <v>456</v>
      </c>
      <c r="I639" s="165" t="s">
        <v>117</v>
      </c>
      <c r="J639" s="142">
        <v>4000</v>
      </c>
      <c r="K639" s="142" t="s">
        <v>259</v>
      </c>
      <c r="L639" s="142" t="s">
        <v>918</v>
      </c>
      <c r="M639" s="142" t="s">
        <v>9117</v>
      </c>
      <c r="N639" s="142" t="s">
        <v>76</v>
      </c>
      <c r="O639" s="142" t="s">
        <v>5744</v>
      </c>
      <c r="P639" s="142"/>
      <c r="Q639" s="166">
        <v>1742254</v>
      </c>
      <c r="R639" s="166">
        <v>0</v>
      </c>
      <c r="S639" s="166">
        <v>1742254</v>
      </c>
      <c r="T639" s="145" t="s">
        <v>78</v>
      </c>
      <c r="U639" s="145">
        <v>43815</v>
      </c>
      <c r="V639" s="145"/>
      <c r="W639" s="142" t="s">
        <v>9187</v>
      </c>
      <c r="X639" s="146">
        <f t="shared" ca="1" si="10"/>
        <v>5.25</v>
      </c>
      <c r="Y639" s="145">
        <v>44286</v>
      </c>
      <c r="Z639" s="145"/>
      <c r="AA639" s="142" t="s">
        <v>183</v>
      </c>
      <c r="AB639" s="142" t="s">
        <v>94</v>
      </c>
      <c r="AC639" s="142" t="s">
        <v>82</v>
      </c>
      <c r="AD639" s="147">
        <v>5.2199999999999998E-3</v>
      </c>
      <c r="AE639" s="142"/>
      <c r="AF639" s="162" t="s">
        <v>8627</v>
      </c>
      <c r="AG639" s="140" t="s">
        <v>9227</v>
      </c>
      <c r="AH639" s="169"/>
      <c r="AI639" s="142"/>
      <c r="AJ639" s="142"/>
      <c r="AK639" s="142"/>
      <c r="AL639" s="142"/>
      <c r="AM639" s="142"/>
      <c r="AN639" s="142"/>
    </row>
    <row r="640" spans="1:40" ht="15" hidden="1" customHeight="1">
      <c r="A640" s="59">
        <v>639</v>
      </c>
      <c r="B640" s="59"/>
      <c r="C640" s="18">
        <v>32869480</v>
      </c>
      <c r="D640" s="17" t="s">
        <v>9234</v>
      </c>
      <c r="E640" s="16" t="s">
        <v>10018</v>
      </c>
      <c r="F640" s="16" t="s">
        <v>10019</v>
      </c>
      <c r="G640" s="16" t="s">
        <v>603</v>
      </c>
      <c r="H640" s="35" t="s">
        <v>456</v>
      </c>
      <c r="I640" s="35" t="s">
        <v>117</v>
      </c>
      <c r="J640" s="16">
        <v>2000</v>
      </c>
      <c r="K640" s="16" t="s">
        <v>181</v>
      </c>
      <c r="L640" s="16" t="s">
        <v>8951</v>
      </c>
      <c r="M640" s="16" t="s">
        <v>8951</v>
      </c>
      <c r="N640" s="16" t="s">
        <v>421</v>
      </c>
      <c r="O640" s="16" t="s">
        <v>581</v>
      </c>
      <c r="P640" s="16"/>
      <c r="Q640" s="164">
        <v>1836730</v>
      </c>
      <c r="R640" s="164">
        <v>0</v>
      </c>
      <c r="S640" s="164">
        <v>1836730</v>
      </c>
      <c r="T640" s="19" t="s">
        <v>78</v>
      </c>
      <c r="U640" s="19">
        <v>43222</v>
      </c>
      <c r="V640" s="19"/>
      <c r="W640" s="16" t="s">
        <v>9187</v>
      </c>
      <c r="X640" s="28">
        <f t="shared" ca="1" si="10"/>
        <v>6.916666666666667</v>
      </c>
      <c r="Y640" s="19">
        <v>44286</v>
      </c>
      <c r="Z640" s="19"/>
      <c r="AA640" s="16" t="s">
        <v>1104</v>
      </c>
      <c r="AB640" s="16" t="s">
        <v>194</v>
      </c>
      <c r="AC640" s="16" t="s">
        <v>10016</v>
      </c>
      <c r="AD640" s="30">
        <v>6.9599999999999995E-2</v>
      </c>
      <c r="AE640" s="16"/>
      <c r="AF640" s="31" t="s">
        <v>10035</v>
      </c>
      <c r="AG640" s="17" t="s">
        <v>9227</v>
      </c>
      <c r="AH640" s="15"/>
      <c r="AI640" s="16"/>
      <c r="AJ640" s="16"/>
      <c r="AK640" s="16"/>
      <c r="AL640" s="16"/>
      <c r="AM640" s="16"/>
      <c r="AN640" s="16"/>
    </row>
    <row r="641" spans="1:40" s="149" customFormat="1" ht="15" hidden="1" customHeight="1">
      <c r="A641" s="59">
        <v>640</v>
      </c>
      <c r="B641" s="141"/>
      <c r="C641" s="168">
        <v>91077345</v>
      </c>
      <c r="D641" s="140" t="s">
        <v>8725</v>
      </c>
      <c r="E641" s="142" t="s">
        <v>10018</v>
      </c>
      <c r="F641" s="142" t="s">
        <v>10019</v>
      </c>
      <c r="G641" s="142" t="s">
        <v>603</v>
      </c>
      <c r="H641" s="165" t="s">
        <v>456</v>
      </c>
      <c r="I641" s="165" t="s">
        <v>117</v>
      </c>
      <c r="J641" s="142">
        <v>2000</v>
      </c>
      <c r="K641" s="142" t="s">
        <v>181</v>
      </c>
      <c r="L641" s="142" t="s">
        <v>8951</v>
      </c>
      <c r="M641" s="142" t="s">
        <v>8951</v>
      </c>
      <c r="N641" s="142" t="s">
        <v>433</v>
      </c>
      <c r="O641" s="142" t="s">
        <v>434</v>
      </c>
      <c r="P641" s="142"/>
      <c r="Q641" s="166">
        <v>1836730</v>
      </c>
      <c r="R641" s="166">
        <v>0</v>
      </c>
      <c r="S641" s="166">
        <v>1836730</v>
      </c>
      <c r="T641" s="145" t="s">
        <v>78</v>
      </c>
      <c r="U641" s="145">
        <v>43222</v>
      </c>
      <c r="V641" s="145"/>
      <c r="W641" s="142" t="s">
        <v>9187</v>
      </c>
      <c r="X641" s="146">
        <f t="shared" ca="1" si="10"/>
        <v>6.916666666666667</v>
      </c>
      <c r="Y641" s="145">
        <v>44286</v>
      </c>
      <c r="Z641" s="145"/>
      <c r="AA641" s="142" t="s">
        <v>120</v>
      </c>
      <c r="AB641" s="142" t="s">
        <v>94</v>
      </c>
      <c r="AC641" s="142" t="s">
        <v>436</v>
      </c>
      <c r="AD641" s="147">
        <v>6.9599999999999995E-2</v>
      </c>
      <c r="AE641" s="142"/>
      <c r="AF641" s="162" t="s">
        <v>8727</v>
      </c>
      <c r="AG641" s="140" t="s">
        <v>9227</v>
      </c>
      <c r="AH641" s="169"/>
      <c r="AI641" s="142"/>
      <c r="AJ641" s="142"/>
      <c r="AK641" s="142"/>
      <c r="AL641" s="142"/>
      <c r="AM641" s="142"/>
      <c r="AN641" s="142"/>
    </row>
    <row r="642" spans="1:40" s="149" customFormat="1" ht="15" hidden="1" customHeight="1">
      <c r="A642" s="59">
        <v>641</v>
      </c>
      <c r="B642" s="141"/>
      <c r="C642" s="168">
        <v>52897236</v>
      </c>
      <c r="D642" s="140" t="s">
        <v>8730</v>
      </c>
      <c r="E642" s="142" t="s">
        <v>10018</v>
      </c>
      <c r="F642" s="142" t="s">
        <v>10019</v>
      </c>
      <c r="G642" s="142" t="s">
        <v>603</v>
      </c>
      <c r="H642" s="165" t="s">
        <v>456</v>
      </c>
      <c r="I642" s="165" t="s">
        <v>117</v>
      </c>
      <c r="J642" s="142">
        <v>2000</v>
      </c>
      <c r="K642" s="142" t="s">
        <v>181</v>
      </c>
      <c r="L642" s="142" t="s">
        <v>8951</v>
      </c>
      <c r="M642" s="142" t="s">
        <v>8951</v>
      </c>
      <c r="N642" s="142" t="s">
        <v>76</v>
      </c>
      <c r="O642" s="142" t="s">
        <v>5744</v>
      </c>
      <c r="P642" s="142"/>
      <c r="Q642" s="166">
        <v>1836730</v>
      </c>
      <c r="R642" s="166">
        <v>0</v>
      </c>
      <c r="S642" s="166">
        <v>1836730</v>
      </c>
      <c r="T642" s="145" t="s">
        <v>78</v>
      </c>
      <c r="U642" s="145">
        <v>43222</v>
      </c>
      <c r="V642" s="145"/>
      <c r="W642" s="142" t="s">
        <v>9187</v>
      </c>
      <c r="X642" s="146">
        <f t="shared" ref="X642:X657" ca="1" si="13">IFERROR(IF(U642=0," ",DATEDIF(U642,TODAY(),"M"))/12," ")</f>
        <v>6.916666666666667</v>
      </c>
      <c r="Y642" s="145">
        <v>44286</v>
      </c>
      <c r="Z642" s="145"/>
      <c r="AA642" s="142" t="s">
        <v>173</v>
      </c>
      <c r="AB642" s="142" t="s">
        <v>94</v>
      </c>
      <c r="AC642" s="142" t="s">
        <v>82</v>
      </c>
      <c r="AD642" s="147">
        <v>6.9599999999999995E-2</v>
      </c>
      <c r="AE642" s="142"/>
      <c r="AF642" s="162" t="s">
        <v>8732</v>
      </c>
      <c r="AG642" s="140" t="s">
        <v>9227</v>
      </c>
      <c r="AH642" s="169"/>
      <c r="AI642" s="142"/>
      <c r="AJ642" s="142"/>
      <c r="AK642" s="142"/>
      <c r="AL642" s="142"/>
      <c r="AM642" s="142"/>
      <c r="AN642" s="142"/>
    </row>
    <row r="643" spans="1:40" s="149" customFormat="1" ht="15" hidden="1" customHeight="1">
      <c r="A643" s="59">
        <v>642</v>
      </c>
      <c r="B643" s="141"/>
      <c r="C643" s="168">
        <v>1093796610</v>
      </c>
      <c r="D643" s="140" t="s">
        <v>8441</v>
      </c>
      <c r="E643" s="142">
        <v>4044</v>
      </c>
      <c r="F643" s="142">
        <v>11</v>
      </c>
      <c r="G643" s="142" t="s">
        <v>916</v>
      </c>
      <c r="H643" s="165" t="s">
        <v>917</v>
      </c>
      <c r="I643" s="165" t="s">
        <v>131</v>
      </c>
      <c r="J643" s="142">
        <v>1000</v>
      </c>
      <c r="K643" s="142" t="s">
        <v>74</v>
      </c>
      <c r="L643" s="142" t="s">
        <v>2910</v>
      </c>
      <c r="M643" s="142" t="s">
        <v>8338</v>
      </c>
      <c r="N643" s="142" t="s">
        <v>76</v>
      </c>
      <c r="O643" s="142" t="s">
        <v>5744</v>
      </c>
      <c r="P643" s="142"/>
      <c r="Q643" s="166">
        <v>1364839</v>
      </c>
      <c r="R643" s="166">
        <v>0</v>
      </c>
      <c r="S643" s="166">
        <v>1364839</v>
      </c>
      <c r="T643" s="145" t="s">
        <v>78</v>
      </c>
      <c r="U643" s="145">
        <v>43069</v>
      </c>
      <c r="V643" s="145"/>
      <c r="W643" s="142" t="s">
        <v>71</v>
      </c>
      <c r="X643" s="146">
        <f t="shared" ca="1" si="13"/>
        <v>7.333333333333333</v>
      </c>
      <c r="Y643" s="145">
        <v>44297</v>
      </c>
      <c r="Z643" s="145"/>
      <c r="AA643" s="142" t="s">
        <v>120</v>
      </c>
      <c r="AB643" s="142" t="s">
        <v>121</v>
      </c>
      <c r="AC643" s="142" t="s">
        <v>82</v>
      </c>
      <c r="AD643" s="147">
        <v>6.9599999999999995E-2</v>
      </c>
      <c r="AE643" s="142"/>
      <c r="AF643" s="162" t="s">
        <v>8443</v>
      </c>
      <c r="AG643" s="140" t="s">
        <v>8794</v>
      </c>
      <c r="AH643" s="148" t="s">
        <v>9056</v>
      </c>
      <c r="AI643" s="142"/>
      <c r="AJ643" s="142"/>
      <c r="AK643" s="142"/>
      <c r="AL643" s="142"/>
      <c r="AM643" s="142"/>
      <c r="AN643" s="142"/>
    </row>
    <row r="644" spans="1:40" s="149" customFormat="1" ht="15" hidden="1" customHeight="1">
      <c r="A644" s="59">
        <v>643</v>
      </c>
      <c r="B644" s="141"/>
      <c r="C644" s="168">
        <v>93295696</v>
      </c>
      <c r="D644" s="140" t="s">
        <v>8248</v>
      </c>
      <c r="E644" s="142">
        <v>2044</v>
      </c>
      <c r="F644" s="142">
        <v>11</v>
      </c>
      <c r="G644" s="142" t="s">
        <v>139</v>
      </c>
      <c r="H644" s="165" t="s">
        <v>140</v>
      </c>
      <c r="I644" s="165" t="s">
        <v>142</v>
      </c>
      <c r="J644" s="142">
        <v>1000</v>
      </c>
      <c r="K644" s="142" t="s">
        <v>74</v>
      </c>
      <c r="L644" s="142" t="s">
        <v>2910</v>
      </c>
      <c r="M644" s="142" t="s">
        <v>8249</v>
      </c>
      <c r="N644" s="142" t="s">
        <v>76</v>
      </c>
      <c r="O644" s="142" t="s">
        <v>5744</v>
      </c>
      <c r="P644" s="142"/>
      <c r="Q644" s="166">
        <v>3211673</v>
      </c>
      <c r="R644" s="166">
        <v>0</v>
      </c>
      <c r="S644" s="166">
        <v>3211673</v>
      </c>
      <c r="T644" s="145" t="s">
        <v>78</v>
      </c>
      <c r="U644" s="145">
        <v>43126</v>
      </c>
      <c r="V644" s="145"/>
      <c r="W644" s="142" t="s">
        <v>71</v>
      </c>
      <c r="X644" s="146">
        <f t="shared" ca="1" si="13"/>
        <v>7.166666666666667</v>
      </c>
      <c r="Y644" s="145">
        <v>44298</v>
      </c>
      <c r="Z644" s="145"/>
      <c r="AA644" s="142" t="s">
        <v>183</v>
      </c>
      <c r="AB644" s="142" t="s">
        <v>121</v>
      </c>
      <c r="AC644" s="142" t="s">
        <v>82</v>
      </c>
      <c r="AD644" s="147">
        <v>6.9599999999999995E-2</v>
      </c>
      <c r="AE644" s="142"/>
      <c r="AF644" s="162" t="s">
        <v>8251</v>
      </c>
      <c r="AG644" s="140" t="s">
        <v>8794</v>
      </c>
      <c r="AH644" s="148" t="s">
        <v>9056</v>
      </c>
      <c r="AI644" s="142"/>
      <c r="AJ644" s="142"/>
      <c r="AK644" s="142"/>
      <c r="AL644" s="142"/>
      <c r="AM644" s="142"/>
      <c r="AN644" s="142"/>
    </row>
    <row r="645" spans="1:40" s="149" customFormat="1" ht="15" hidden="1" customHeight="1">
      <c r="A645" s="59">
        <v>644</v>
      </c>
      <c r="B645" s="141"/>
      <c r="C645" s="168">
        <v>93295438</v>
      </c>
      <c r="D645" s="140" t="s">
        <v>8428</v>
      </c>
      <c r="E645" s="142">
        <v>4210</v>
      </c>
      <c r="F645" s="142">
        <v>16</v>
      </c>
      <c r="G645" s="142" t="s">
        <v>248</v>
      </c>
      <c r="H645" s="165" t="s">
        <v>130</v>
      </c>
      <c r="I645" s="165" t="s">
        <v>131</v>
      </c>
      <c r="J645" s="142">
        <v>1000</v>
      </c>
      <c r="K645" s="142" t="s">
        <v>74</v>
      </c>
      <c r="L645" s="142" t="s">
        <v>2910</v>
      </c>
      <c r="M645" s="142" t="s">
        <v>8226</v>
      </c>
      <c r="N645" s="142" t="s">
        <v>76</v>
      </c>
      <c r="O645" s="142" t="s">
        <v>5744</v>
      </c>
      <c r="P645" s="142"/>
      <c r="Q645" s="166">
        <v>1664922</v>
      </c>
      <c r="R645" s="166">
        <v>0</v>
      </c>
      <c r="S645" s="166">
        <v>1664922</v>
      </c>
      <c r="T645" s="145" t="s">
        <v>78</v>
      </c>
      <c r="U645" s="145">
        <v>43013</v>
      </c>
      <c r="V645" s="145"/>
      <c r="W645" s="142" t="s">
        <v>71</v>
      </c>
      <c r="X645" s="146">
        <f t="shared" ca="1" si="13"/>
        <v>7.416666666666667</v>
      </c>
      <c r="Y645" s="145">
        <v>44298</v>
      </c>
      <c r="Z645" s="145"/>
      <c r="AA645" s="142" t="s">
        <v>93</v>
      </c>
      <c r="AB645" s="142" t="s">
        <v>9966</v>
      </c>
      <c r="AC645" s="142" t="s">
        <v>82</v>
      </c>
      <c r="AD645" s="147">
        <v>6.9599999999999995E-2</v>
      </c>
      <c r="AE645" s="142"/>
      <c r="AF645" s="162" t="s">
        <v>8431</v>
      </c>
      <c r="AG645" s="140" t="s">
        <v>8794</v>
      </c>
      <c r="AH645" s="148" t="s">
        <v>9056</v>
      </c>
      <c r="AI645" s="142"/>
      <c r="AJ645" s="142"/>
      <c r="AK645" s="142"/>
      <c r="AL645" s="142"/>
      <c r="AM645" s="142"/>
      <c r="AN645" s="142"/>
    </row>
    <row r="646" spans="1:40" s="149" customFormat="1" ht="15" hidden="1" customHeight="1">
      <c r="A646" s="59">
        <v>645</v>
      </c>
      <c r="B646" s="141"/>
      <c r="C646" s="168">
        <v>1019028402</v>
      </c>
      <c r="D646" s="140" t="s">
        <v>8342</v>
      </c>
      <c r="E646" s="142">
        <v>2044</v>
      </c>
      <c r="F646" s="142" t="s">
        <v>8348</v>
      </c>
      <c r="G646" s="142" t="s">
        <v>8349</v>
      </c>
      <c r="H646" s="165" t="s">
        <v>140</v>
      </c>
      <c r="I646" s="165" t="s">
        <v>142</v>
      </c>
      <c r="J646" s="142">
        <v>1000</v>
      </c>
      <c r="K646" s="142" t="s">
        <v>74</v>
      </c>
      <c r="L646" s="142" t="s">
        <v>2910</v>
      </c>
      <c r="M646" s="142" t="s">
        <v>8249</v>
      </c>
      <c r="N646" s="142" t="s">
        <v>76</v>
      </c>
      <c r="O646" s="142" t="s">
        <v>5744</v>
      </c>
      <c r="P646" s="142"/>
      <c r="Q646" s="166">
        <v>1947688</v>
      </c>
      <c r="R646" s="166">
        <v>0</v>
      </c>
      <c r="S646" s="166">
        <v>1947688</v>
      </c>
      <c r="T646" s="145" t="s">
        <v>78</v>
      </c>
      <c r="U646" s="145">
        <v>43122</v>
      </c>
      <c r="V646" s="145"/>
      <c r="W646" s="142" t="s">
        <v>71</v>
      </c>
      <c r="X646" s="146">
        <f t="shared" ca="1" si="13"/>
        <v>7.166666666666667</v>
      </c>
      <c r="Y646" s="145">
        <v>44319</v>
      </c>
      <c r="Z646" s="145"/>
      <c r="AA646" s="142" t="s">
        <v>120</v>
      </c>
      <c r="AB646" s="142" t="s">
        <v>121</v>
      </c>
      <c r="AC646" s="142" t="s">
        <v>82</v>
      </c>
      <c r="AD646" s="147">
        <v>6.9599999999999995E-2</v>
      </c>
      <c r="AE646" s="142"/>
      <c r="AF646" s="162" t="s">
        <v>8344</v>
      </c>
      <c r="AG646" s="140" t="s">
        <v>8794</v>
      </c>
      <c r="AH646" s="148" t="s">
        <v>9056</v>
      </c>
      <c r="AI646" s="142"/>
      <c r="AJ646" s="142"/>
      <c r="AK646" s="142"/>
      <c r="AL646" s="142"/>
      <c r="AM646" s="142"/>
      <c r="AN646" s="142"/>
    </row>
    <row r="647" spans="1:40" s="149" customFormat="1" ht="15" hidden="1" customHeight="1">
      <c r="A647" s="59">
        <v>646</v>
      </c>
      <c r="B647" s="141"/>
      <c r="C647" s="168">
        <v>52463956</v>
      </c>
      <c r="D647" s="140" t="s">
        <v>8294</v>
      </c>
      <c r="E647" s="142">
        <v>3124</v>
      </c>
      <c r="F647" s="142">
        <v>12</v>
      </c>
      <c r="G647" s="142" t="s">
        <v>350</v>
      </c>
      <c r="H647" s="165" t="s">
        <v>116</v>
      </c>
      <c r="I647" s="165" t="s">
        <v>117</v>
      </c>
      <c r="J647" s="142">
        <v>1000</v>
      </c>
      <c r="K647" s="142" t="s">
        <v>74</v>
      </c>
      <c r="L647" s="142" t="s">
        <v>2910</v>
      </c>
      <c r="M647" s="142" t="s">
        <v>8338</v>
      </c>
      <c r="N647" s="142" t="s">
        <v>76</v>
      </c>
      <c r="O647" s="142" t="s">
        <v>5744</v>
      </c>
      <c r="P647" s="142"/>
      <c r="Q647" s="166">
        <v>1947688</v>
      </c>
      <c r="R647" s="166">
        <v>0</v>
      </c>
      <c r="S647" s="166">
        <v>1947688</v>
      </c>
      <c r="T647" s="145" t="s">
        <v>78</v>
      </c>
      <c r="U647" s="145">
        <v>43073</v>
      </c>
      <c r="V647" s="145"/>
      <c r="W647" s="142" t="s">
        <v>71</v>
      </c>
      <c r="X647" s="146">
        <f t="shared" ca="1" si="13"/>
        <v>7.333333333333333</v>
      </c>
      <c r="Y647" s="145">
        <v>44318</v>
      </c>
      <c r="Z647" s="145"/>
      <c r="AA647" s="142" t="s">
        <v>120</v>
      </c>
      <c r="AB647" s="142" t="s">
        <v>94</v>
      </c>
      <c r="AC647" s="142" t="s">
        <v>82</v>
      </c>
      <c r="AD647" s="147">
        <v>6.9599999999999995E-2</v>
      </c>
      <c r="AE647" s="142"/>
      <c r="AF647" s="162" t="s">
        <v>8298</v>
      </c>
      <c r="AG647" s="140" t="s">
        <v>8794</v>
      </c>
      <c r="AH647" s="148" t="s">
        <v>9056</v>
      </c>
      <c r="AI647" s="142"/>
      <c r="AJ647" s="142"/>
      <c r="AK647" s="142"/>
      <c r="AL647" s="142"/>
      <c r="AM647" s="142"/>
      <c r="AN647" s="142"/>
    </row>
    <row r="648" spans="1:40" ht="15" hidden="1" customHeight="1">
      <c r="A648" s="59">
        <v>647</v>
      </c>
      <c r="B648" s="59"/>
      <c r="C648" s="18">
        <v>17640629</v>
      </c>
      <c r="D648" s="17" t="s">
        <v>10036</v>
      </c>
      <c r="E648" s="16">
        <v>4071</v>
      </c>
      <c r="F648" s="16">
        <v>16</v>
      </c>
      <c r="G648" s="16" t="s">
        <v>1629</v>
      </c>
      <c r="H648" s="35" t="s">
        <v>1567</v>
      </c>
      <c r="I648" s="35" t="s">
        <v>131</v>
      </c>
      <c r="J648" s="16">
        <v>3000</v>
      </c>
      <c r="K648" s="16" t="s">
        <v>170</v>
      </c>
      <c r="L648" s="16" t="s">
        <v>231</v>
      </c>
      <c r="M648" s="16" t="s">
        <v>231</v>
      </c>
      <c r="N648" s="16" t="s">
        <v>145</v>
      </c>
      <c r="O648" s="16" t="s">
        <v>558</v>
      </c>
      <c r="P648" s="16"/>
      <c r="Q648" s="164">
        <v>1664922</v>
      </c>
      <c r="R648" s="164">
        <v>446611</v>
      </c>
      <c r="S648" s="164">
        <v>2111533</v>
      </c>
      <c r="T648" s="19">
        <v>37431</v>
      </c>
      <c r="U648" s="19">
        <v>40909</v>
      </c>
      <c r="V648" s="19"/>
      <c r="W648" s="16" t="s">
        <v>8767</v>
      </c>
      <c r="X648" s="28">
        <f t="shared" ca="1" si="13"/>
        <v>13.25</v>
      </c>
      <c r="Y648" s="19">
        <v>44305</v>
      </c>
      <c r="Z648" s="19"/>
      <c r="AA648" s="16" t="s">
        <v>9993</v>
      </c>
      <c r="AB648" s="16" t="s">
        <v>94</v>
      </c>
      <c r="AC648" s="16" t="s">
        <v>562</v>
      </c>
      <c r="AD648" s="30">
        <v>6.9599999999999995E-2</v>
      </c>
      <c r="AE648" s="16"/>
      <c r="AF648" s="31" t="s">
        <v>10037</v>
      </c>
      <c r="AG648" s="167" t="s">
        <v>9798</v>
      </c>
      <c r="AH648" s="15"/>
      <c r="AI648" s="16"/>
      <c r="AJ648" s="16"/>
      <c r="AK648" s="16"/>
      <c r="AL648" s="16"/>
      <c r="AM648" s="16"/>
      <c r="AN648" s="16"/>
    </row>
    <row r="649" spans="1:40" ht="15" hidden="1" customHeight="1">
      <c r="A649" s="59">
        <v>648</v>
      </c>
      <c r="B649" s="59"/>
      <c r="C649" s="18">
        <v>19278778</v>
      </c>
      <c r="D649" s="17" t="s">
        <v>10038</v>
      </c>
      <c r="E649" s="16">
        <v>4071</v>
      </c>
      <c r="F649" s="16">
        <v>20</v>
      </c>
      <c r="G649" s="16" t="s">
        <v>1598</v>
      </c>
      <c r="H649" s="35" t="s">
        <v>1567</v>
      </c>
      <c r="I649" s="35" t="s">
        <v>131</v>
      </c>
      <c r="J649" s="16">
        <v>3000</v>
      </c>
      <c r="K649" s="16" t="s">
        <v>170</v>
      </c>
      <c r="L649" s="16" t="s">
        <v>656</v>
      </c>
      <c r="M649" s="16" t="s">
        <v>656</v>
      </c>
      <c r="N649" s="16" t="s">
        <v>76</v>
      </c>
      <c r="O649" s="16" t="s">
        <v>5744</v>
      </c>
      <c r="P649" s="16"/>
      <c r="Q649" s="164">
        <v>1842722</v>
      </c>
      <c r="R649" s="164">
        <v>505265</v>
      </c>
      <c r="S649" s="164">
        <v>2347987</v>
      </c>
      <c r="T649" s="19">
        <v>36601</v>
      </c>
      <c r="U649" s="19">
        <v>40909</v>
      </c>
      <c r="V649" s="19"/>
      <c r="W649" s="16" t="s">
        <v>8767</v>
      </c>
      <c r="X649" s="28">
        <f t="shared" ca="1" si="13"/>
        <v>13.25</v>
      </c>
      <c r="Y649" s="19">
        <v>44309</v>
      </c>
      <c r="Z649" s="19"/>
      <c r="AA649" s="16" t="s">
        <v>9988</v>
      </c>
      <c r="AB649" s="16" t="s">
        <v>121</v>
      </c>
      <c r="AC649" s="16" t="s">
        <v>82</v>
      </c>
      <c r="AD649" s="30">
        <v>6.9599999999999995E-2</v>
      </c>
      <c r="AE649" s="16"/>
      <c r="AF649" s="31" t="s">
        <v>10039</v>
      </c>
      <c r="AG649" s="167" t="s">
        <v>9798</v>
      </c>
      <c r="AH649" s="15"/>
      <c r="AI649" s="16"/>
      <c r="AJ649" s="16"/>
      <c r="AK649" s="16"/>
      <c r="AL649" s="16"/>
      <c r="AM649" s="16"/>
      <c r="AN649" s="16"/>
    </row>
    <row r="650" spans="1:40" ht="15" hidden="1" customHeight="1">
      <c r="A650" s="59">
        <v>649</v>
      </c>
      <c r="B650" s="59"/>
      <c r="C650" s="18">
        <v>1125184126</v>
      </c>
      <c r="D650" s="17" t="s">
        <v>10040</v>
      </c>
      <c r="E650" s="16">
        <v>4070</v>
      </c>
      <c r="F650" s="16" t="s">
        <v>3596</v>
      </c>
      <c r="G650" s="16" t="s">
        <v>3597</v>
      </c>
      <c r="H650" s="35" t="s">
        <v>3598</v>
      </c>
      <c r="I650" s="35" t="s">
        <v>131</v>
      </c>
      <c r="J650" s="16">
        <v>1000</v>
      </c>
      <c r="K650" s="16" t="s">
        <v>74</v>
      </c>
      <c r="L650" s="16" t="s">
        <v>2910</v>
      </c>
      <c r="M650" s="16" t="s">
        <v>9776</v>
      </c>
      <c r="N650" s="16" t="s">
        <v>463</v>
      </c>
      <c r="O650" s="16" t="s">
        <v>3752</v>
      </c>
      <c r="P650" s="16"/>
      <c r="Q650" s="164">
        <v>2107788</v>
      </c>
      <c r="R650" s="164">
        <v>0</v>
      </c>
      <c r="S650" s="164">
        <v>2107788</v>
      </c>
      <c r="T650" s="19" t="s">
        <v>78</v>
      </c>
      <c r="U650" s="19">
        <v>43059</v>
      </c>
      <c r="V650" s="19"/>
      <c r="W650" s="16" t="s">
        <v>71</v>
      </c>
      <c r="X650" s="28">
        <f t="shared" ca="1" si="13"/>
        <v>7.333333333333333</v>
      </c>
      <c r="Y650" s="19">
        <v>44342</v>
      </c>
      <c r="Z650" s="19"/>
      <c r="AA650" s="16" t="s">
        <v>183</v>
      </c>
      <c r="AB650" s="16" t="s">
        <v>121</v>
      </c>
      <c r="AC650" s="16" t="s">
        <v>1363</v>
      </c>
      <c r="AD650" s="30">
        <v>6.9599999999999995E-2</v>
      </c>
      <c r="AE650" s="16"/>
      <c r="AF650" s="31" t="s">
        <v>10041</v>
      </c>
      <c r="AG650" s="16" t="s">
        <v>10002</v>
      </c>
      <c r="AH650" s="15"/>
      <c r="AI650" s="16"/>
      <c r="AJ650" s="16"/>
      <c r="AK650" s="16"/>
      <c r="AL650" s="16"/>
      <c r="AM650" s="16"/>
      <c r="AN650" s="16"/>
    </row>
    <row r="651" spans="1:40" ht="15" hidden="1" customHeight="1">
      <c r="A651" s="59">
        <v>650</v>
      </c>
      <c r="B651" s="59"/>
      <c r="C651" s="18">
        <v>1117550987</v>
      </c>
      <c r="D651" s="17" t="s">
        <v>10042</v>
      </c>
      <c r="E651" s="16">
        <v>4070</v>
      </c>
      <c r="F651" s="16" t="s">
        <v>3596</v>
      </c>
      <c r="G651" s="16" t="s">
        <v>3597</v>
      </c>
      <c r="H651" s="35" t="s">
        <v>3598</v>
      </c>
      <c r="I651" s="35" t="s">
        <v>131</v>
      </c>
      <c r="J651" s="16">
        <v>1000</v>
      </c>
      <c r="K651" s="16" t="s">
        <v>74</v>
      </c>
      <c r="L651" s="16" t="s">
        <v>2910</v>
      </c>
      <c r="M651" s="16" t="s">
        <v>9776</v>
      </c>
      <c r="N651" s="16" t="s">
        <v>76</v>
      </c>
      <c r="O651" s="16" t="s">
        <v>5744</v>
      </c>
      <c r="P651" s="16"/>
      <c r="Q651" s="164">
        <v>2107788</v>
      </c>
      <c r="R651" s="164">
        <v>0</v>
      </c>
      <c r="S651" s="164">
        <v>2107788</v>
      </c>
      <c r="T651" s="19" t="s">
        <v>78</v>
      </c>
      <c r="U651" s="19">
        <v>43719</v>
      </c>
      <c r="V651" s="19"/>
      <c r="W651" s="16" t="s">
        <v>71</v>
      </c>
      <c r="X651" s="28">
        <f t="shared" ca="1" si="13"/>
        <v>5.5</v>
      </c>
      <c r="Y651" s="19">
        <v>44264</v>
      </c>
      <c r="Z651" s="19" t="s">
        <v>10043</v>
      </c>
      <c r="AA651" s="16" t="s">
        <v>183</v>
      </c>
      <c r="AB651" s="16" t="s">
        <v>94</v>
      </c>
      <c r="AC651" s="16" t="s">
        <v>82</v>
      </c>
      <c r="AD651" s="30">
        <v>6.9599999999999995E-2</v>
      </c>
      <c r="AE651" s="16"/>
      <c r="AF651" s="31" t="s">
        <v>10044</v>
      </c>
      <c r="AG651" s="16" t="s">
        <v>10002</v>
      </c>
      <c r="AH651" s="15"/>
      <c r="AI651" s="16"/>
      <c r="AJ651" s="16"/>
      <c r="AK651" s="16"/>
      <c r="AL651" s="16"/>
      <c r="AM651" s="16"/>
      <c r="AN651" s="16"/>
    </row>
    <row r="652" spans="1:40" ht="15" hidden="1" customHeight="1">
      <c r="A652" s="59">
        <v>651</v>
      </c>
      <c r="B652" s="59"/>
      <c r="C652" s="18">
        <v>1143132186</v>
      </c>
      <c r="D652" s="17" t="s">
        <v>10045</v>
      </c>
      <c r="E652" s="16">
        <v>4044</v>
      </c>
      <c r="F652" s="16">
        <v>11</v>
      </c>
      <c r="G652" s="16" t="s">
        <v>916</v>
      </c>
      <c r="H652" s="35" t="s">
        <v>917</v>
      </c>
      <c r="I652" s="35" t="s">
        <v>131</v>
      </c>
      <c r="J652" s="16">
        <v>1000</v>
      </c>
      <c r="K652" s="16" t="s">
        <v>74</v>
      </c>
      <c r="L652" s="16" t="s">
        <v>2910</v>
      </c>
      <c r="M652" s="16" t="s">
        <v>9776</v>
      </c>
      <c r="N652" s="16" t="s">
        <v>76</v>
      </c>
      <c r="O652" s="16" t="s">
        <v>5744</v>
      </c>
      <c r="P652" s="16"/>
      <c r="Q652" s="164">
        <v>1364839</v>
      </c>
      <c r="R652" s="164">
        <v>0</v>
      </c>
      <c r="S652" s="164">
        <v>1364839</v>
      </c>
      <c r="T652" s="19" t="s">
        <v>78</v>
      </c>
      <c r="U652" s="19">
        <v>43125</v>
      </c>
      <c r="V652" s="19"/>
      <c r="W652" s="16" t="s">
        <v>71</v>
      </c>
      <c r="X652" s="28">
        <f t="shared" ca="1" si="13"/>
        <v>7.166666666666667</v>
      </c>
      <c r="Y652" s="19">
        <v>44318</v>
      </c>
      <c r="Z652" s="19"/>
      <c r="AA652" s="16" t="s">
        <v>120</v>
      </c>
      <c r="AB652" s="16" t="s">
        <v>94</v>
      </c>
      <c r="AC652" s="16" t="s">
        <v>82</v>
      </c>
      <c r="AD652" s="30">
        <v>6.9599999999999995E-2</v>
      </c>
      <c r="AE652" s="16"/>
      <c r="AF652" s="31" t="s">
        <v>10046</v>
      </c>
      <c r="AG652" s="16" t="s">
        <v>10002</v>
      </c>
      <c r="AH652" s="15"/>
      <c r="AI652" s="16"/>
      <c r="AJ652" s="16"/>
      <c r="AK652" s="16"/>
      <c r="AL652" s="16"/>
      <c r="AM652" s="16"/>
      <c r="AN652" s="16"/>
    </row>
    <row r="653" spans="1:40" ht="15" hidden="1" customHeight="1">
      <c r="A653" s="59">
        <v>652</v>
      </c>
      <c r="B653" s="59"/>
      <c r="C653" s="18">
        <v>79452515</v>
      </c>
      <c r="D653" s="17" t="s">
        <v>10047</v>
      </c>
      <c r="E653" s="16">
        <v>3137</v>
      </c>
      <c r="F653" s="16">
        <v>13</v>
      </c>
      <c r="G653" s="16" t="s">
        <v>525</v>
      </c>
      <c r="H653" s="35" t="s">
        <v>455</v>
      </c>
      <c r="I653" s="35" t="s">
        <v>117</v>
      </c>
      <c r="J653" s="16">
        <v>2000</v>
      </c>
      <c r="K653" s="16" t="s">
        <v>181</v>
      </c>
      <c r="L653" s="16" t="s">
        <v>8951</v>
      </c>
      <c r="M653" s="16" t="s">
        <v>8951</v>
      </c>
      <c r="N653" s="16" t="s">
        <v>76</v>
      </c>
      <c r="O653" s="16" t="s">
        <v>5744</v>
      </c>
      <c r="P653" s="16"/>
      <c r="Q653" s="164">
        <v>2077050</v>
      </c>
      <c r="R653" s="164">
        <v>591892</v>
      </c>
      <c r="S653" s="164">
        <v>2668942</v>
      </c>
      <c r="T653" s="19">
        <v>33197</v>
      </c>
      <c r="U653" s="19">
        <v>40909</v>
      </c>
      <c r="V653" s="19"/>
      <c r="W653" s="16" t="s">
        <v>249</v>
      </c>
      <c r="X653" s="28">
        <f t="shared" ca="1" si="13"/>
        <v>13.25</v>
      </c>
      <c r="Y653" s="19">
        <v>44321</v>
      </c>
      <c r="Z653" s="19"/>
      <c r="AA653" s="16" t="s">
        <v>93</v>
      </c>
      <c r="AB653" s="16" t="s">
        <v>94</v>
      </c>
      <c r="AC653" s="16" t="s">
        <v>82</v>
      </c>
      <c r="AD653" s="30">
        <v>6.9599999999999995E-2</v>
      </c>
      <c r="AE653" s="16"/>
      <c r="AF653" s="31" t="s">
        <v>10048</v>
      </c>
      <c r="AG653" s="167" t="s">
        <v>9798</v>
      </c>
      <c r="AH653" s="15"/>
      <c r="AI653" s="16"/>
      <c r="AJ653" s="16"/>
      <c r="AK653" s="16"/>
      <c r="AL653" s="16"/>
      <c r="AM653" s="16"/>
      <c r="AN653" s="16"/>
    </row>
    <row r="654" spans="1:40" ht="15" hidden="1" customHeight="1">
      <c r="A654" s="59">
        <v>653</v>
      </c>
      <c r="B654" s="59"/>
      <c r="C654" s="18">
        <v>1035582580</v>
      </c>
      <c r="D654" s="17" t="s">
        <v>10049</v>
      </c>
      <c r="E654" s="16">
        <v>4070</v>
      </c>
      <c r="F654" s="16" t="s">
        <v>3596</v>
      </c>
      <c r="G654" s="16" t="s">
        <v>3597</v>
      </c>
      <c r="H654" s="35" t="s">
        <v>3598</v>
      </c>
      <c r="I654" s="35" t="s">
        <v>131</v>
      </c>
      <c r="J654" s="16">
        <v>1000</v>
      </c>
      <c r="K654" s="16" t="s">
        <v>74</v>
      </c>
      <c r="L654" s="16" t="s">
        <v>2910</v>
      </c>
      <c r="M654" s="16" t="s">
        <v>9776</v>
      </c>
      <c r="N654" s="16" t="s">
        <v>339</v>
      </c>
      <c r="O654" s="16" t="s">
        <v>8880</v>
      </c>
      <c r="P654" s="16"/>
      <c r="Q654" s="164">
        <v>2107788</v>
      </c>
      <c r="R654" s="164">
        <v>0</v>
      </c>
      <c r="S654" s="164">
        <v>2107788</v>
      </c>
      <c r="T654" s="19" t="s">
        <v>78</v>
      </c>
      <c r="U654" s="19">
        <v>42989</v>
      </c>
      <c r="V654" s="19"/>
      <c r="W654" s="16" t="s">
        <v>71</v>
      </c>
      <c r="X654" s="28">
        <f t="shared" ca="1" si="13"/>
        <v>7.5</v>
      </c>
      <c r="Y654" s="19">
        <v>44348</v>
      </c>
      <c r="Z654" s="19"/>
      <c r="AA654" s="16" t="s">
        <v>183</v>
      </c>
      <c r="AB654" s="16" t="s">
        <v>94</v>
      </c>
      <c r="AC654" s="16" t="s">
        <v>343</v>
      </c>
      <c r="AD654" s="30">
        <v>6.9599999999999995E-2</v>
      </c>
      <c r="AE654" s="16"/>
      <c r="AF654" s="31" t="s">
        <v>10050</v>
      </c>
      <c r="AG654" s="16" t="s">
        <v>9083</v>
      </c>
      <c r="AH654" s="15"/>
      <c r="AI654" s="16"/>
      <c r="AJ654" s="16"/>
      <c r="AK654" s="16"/>
      <c r="AL654" s="16"/>
      <c r="AM654" s="16"/>
      <c r="AN654" s="16"/>
    </row>
    <row r="655" spans="1:40" ht="15" hidden="1" customHeight="1">
      <c r="A655" s="59">
        <v>654</v>
      </c>
      <c r="B655" s="59"/>
      <c r="C655" s="18">
        <v>1117519515</v>
      </c>
      <c r="D655" s="17" t="s">
        <v>10051</v>
      </c>
      <c r="E655" s="16">
        <v>4070</v>
      </c>
      <c r="F655" s="16" t="s">
        <v>3596</v>
      </c>
      <c r="G655" s="16" t="s">
        <v>3597</v>
      </c>
      <c r="H655" s="35" t="s">
        <v>3598</v>
      </c>
      <c r="I655" s="35" t="s">
        <v>131</v>
      </c>
      <c r="J655" s="16">
        <v>1000</v>
      </c>
      <c r="K655" s="16" t="s">
        <v>74</v>
      </c>
      <c r="L655" s="16" t="s">
        <v>2910</v>
      </c>
      <c r="M655" s="16" t="s">
        <v>9776</v>
      </c>
      <c r="N655" s="16" t="s">
        <v>9291</v>
      </c>
      <c r="O655" s="16" t="s">
        <v>1950</v>
      </c>
      <c r="P655" s="16"/>
      <c r="Q655" s="164">
        <v>2107788</v>
      </c>
      <c r="R655" s="164">
        <v>0</v>
      </c>
      <c r="S655" s="164">
        <v>2107788</v>
      </c>
      <c r="T655" s="19" t="s">
        <v>78</v>
      </c>
      <c r="U655" s="19">
        <v>43059</v>
      </c>
      <c r="V655" s="19"/>
      <c r="W655" s="16" t="s">
        <v>71</v>
      </c>
      <c r="X655" s="16">
        <f t="shared" ca="1" si="13"/>
        <v>7.333333333333333</v>
      </c>
      <c r="Y655" s="19">
        <v>44348</v>
      </c>
      <c r="Z655" s="19"/>
      <c r="AA655" s="16" t="s">
        <v>183</v>
      </c>
      <c r="AB655" s="16" t="s">
        <v>94</v>
      </c>
      <c r="AC655" s="16" t="s">
        <v>1953</v>
      </c>
      <c r="AD655" s="30">
        <v>6.9599999999999995E-2</v>
      </c>
      <c r="AE655" s="16"/>
      <c r="AF655" s="31" t="s">
        <v>10052</v>
      </c>
      <c r="AG655" s="16" t="s">
        <v>9083</v>
      </c>
      <c r="AH655" s="15"/>
      <c r="AI655" s="16"/>
      <c r="AJ655" s="16"/>
      <c r="AK655" s="16"/>
      <c r="AL655" s="16"/>
      <c r="AM655" s="16"/>
      <c r="AN655" s="16"/>
    </row>
    <row r="656" spans="1:40" ht="15" hidden="1" customHeight="1">
      <c r="A656" s="59">
        <v>655</v>
      </c>
      <c r="B656" s="59"/>
      <c r="C656" s="18">
        <v>94556117</v>
      </c>
      <c r="D656" s="17" t="s">
        <v>10053</v>
      </c>
      <c r="E656" s="16">
        <v>4070</v>
      </c>
      <c r="F656" s="16" t="s">
        <v>3596</v>
      </c>
      <c r="G656" s="16" t="s">
        <v>3597</v>
      </c>
      <c r="H656" s="35" t="s">
        <v>3598</v>
      </c>
      <c r="I656" s="35" t="s">
        <v>131</v>
      </c>
      <c r="J656" s="16">
        <v>1000</v>
      </c>
      <c r="K656" s="16" t="s">
        <v>74</v>
      </c>
      <c r="L656" s="16" t="s">
        <v>2910</v>
      </c>
      <c r="M656" s="16" t="s">
        <v>9776</v>
      </c>
      <c r="N656" s="16" t="s">
        <v>463</v>
      </c>
      <c r="O656" s="16" t="s">
        <v>5450</v>
      </c>
      <c r="P656" s="16"/>
      <c r="Q656" s="164">
        <v>2107788</v>
      </c>
      <c r="R656" s="164">
        <v>0</v>
      </c>
      <c r="S656" s="164">
        <v>2107788</v>
      </c>
      <c r="T656" s="19" t="s">
        <v>78</v>
      </c>
      <c r="U656" s="19">
        <v>43097</v>
      </c>
      <c r="V656" s="19"/>
      <c r="W656" s="16" t="s">
        <v>71</v>
      </c>
      <c r="X656" s="16">
        <f t="shared" ca="1" si="13"/>
        <v>7.25</v>
      </c>
      <c r="Y656" s="19">
        <v>44348</v>
      </c>
      <c r="Z656" s="19"/>
      <c r="AA656" s="16" t="s">
        <v>183</v>
      </c>
      <c r="AB656" s="16" t="s">
        <v>9966</v>
      </c>
      <c r="AC656" s="16" t="s">
        <v>82</v>
      </c>
      <c r="AD656" s="30">
        <v>6.9599999999999995E-2</v>
      </c>
      <c r="AE656" s="16"/>
      <c r="AF656" s="31" t="s">
        <v>10054</v>
      </c>
      <c r="AG656" s="16" t="s">
        <v>9083</v>
      </c>
      <c r="AH656" s="15"/>
      <c r="AI656" s="16"/>
      <c r="AJ656" s="16"/>
      <c r="AK656" s="16"/>
      <c r="AL656" s="16"/>
      <c r="AM656" s="16"/>
      <c r="AN656" s="16"/>
    </row>
    <row r="657" spans="1:40" s="149" customFormat="1" ht="15" hidden="1" customHeight="1">
      <c r="A657" s="59">
        <v>656</v>
      </c>
      <c r="B657" s="141"/>
      <c r="C657" s="168">
        <v>79132771</v>
      </c>
      <c r="D657" s="140" t="s">
        <v>1509</v>
      </c>
      <c r="E657" s="142">
        <v>4071</v>
      </c>
      <c r="F657" s="142">
        <v>16</v>
      </c>
      <c r="G657" s="142" t="s">
        <v>1629</v>
      </c>
      <c r="H657" s="165" t="s">
        <v>1567</v>
      </c>
      <c r="I657" s="165" t="s">
        <v>131</v>
      </c>
      <c r="J657" s="142">
        <v>3000</v>
      </c>
      <c r="K657" s="142" t="s">
        <v>170</v>
      </c>
      <c r="L657" s="142" t="s">
        <v>9127</v>
      </c>
      <c r="M657" s="142" t="s">
        <v>9127</v>
      </c>
      <c r="N657" s="142" t="s">
        <v>76</v>
      </c>
      <c r="O657" s="142" t="s">
        <v>5744</v>
      </c>
      <c r="P657" s="142"/>
      <c r="Q657" s="166">
        <v>1664922</v>
      </c>
      <c r="R657" s="166">
        <v>446611</v>
      </c>
      <c r="S657" s="166">
        <v>2111533</v>
      </c>
      <c r="T657" s="145">
        <v>36305</v>
      </c>
      <c r="U657" s="145">
        <v>40909</v>
      </c>
      <c r="V657" s="145"/>
      <c r="W657" s="142" t="s">
        <v>8767</v>
      </c>
      <c r="X657" s="142">
        <f t="shared" ca="1" si="13"/>
        <v>13.25</v>
      </c>
      <c r="Y657" s="145">
        <v>44353</v>
      </c>
      <c r="Z657" s="145"/>
      <c r="AA657" s="142" t="s">
        <v>93</v>
      </c>
      <c r="AB657" s="142" t="s">
        <v>94</v>
      </c>
      <c r="AC657" s="142" t="s">
        <v>82</v>
      </c>
      <c r="AD657" s="147">
        <v>6.9599999999999995E-2</v>
      </c>
      <c r="AE657" s="142"/>
      <c r="AF657" s="162" t="s">
        <v>1511</v>
      </c>
      <c r="AG657" s="142" t="s">
        <v>9083</v>
      </c>
      <c r="AH657" s="169"/>
      <c r="AI657" s="142"/>
      <c r="AJ657" s="142"/>
      <c r="AK657" s="142"/>
      <c r="AL657" s="142"/>
      <c r="AM657" s="142"/>
      <c r="AN657" s="142"/>
    </row>
    <row r="658" spans="1:40" s="149" customFormat="1" ht="15" hidden="1" customHeight="1">
      <c r="A658" s="59">
        <v>657</v>
      </c>
      <c r="B658" s="141"/>
      <c r="C658" s="168">
        <v>19589279</v>
      </c>
      <c r="D658" s="140" t="s">
        <v>8471</v>
      </c>
      <c r="E658" s="142">
        <v>4044</v>
      </c>
      <c r="F658" s="142">
        <v>11</v>
      </c>
      <c r="G658" s="142" t="s">
        <v>916</v>
      </c>
      <c r="H658" s="165" t="s">
        <v>917</v>
      </c>
      <c r="I658" s="165" t="s">
        <v>131</v>
      </c>
      <c r="J658" s="142">
        <v>1000</v>
      </c>
      <c r="K658" s="142" t="s">
        <v>74</v>
      </c>
      <c r="L658" s="142" t="s">
        <v>2910</v>
      </c>
      <c r="M658" s="142" t="s">
        <v>9776</v>
      </c>
      <c r="N658" s="142" t="s">
        <v>76</v>
      </c>
      <c r="O658" s="142" t="s">
        <v>5744</v>
      </c>
      <c r="P658" s="142"/>
      <c r="Q658" s="166">
        <v>1364839</v>
      </c>
      <c r="R658" s="166">
        <v>0</v>
      </c>
      <c r="S658" s="166">
        <v>1364839</v>
      </c>
      <c r="T658" s="145" t="s">
        <v>78</v>
      </c>
      <c r="U658" s="145">
        <v>43081</v>
      </c>
      <c r="V658" s="145"/>
      <c r="W658" s="142" t="s">
        <v>71</v>
      </c>
      <c r="X658" s="142">
        <v>3.4166666666666665</v>
      </c>
      <c r="Y658" s="145">
        <v>44348</v>
      </c>
      <c r="Z658" s="145"/>
      <c r="AA658" s="142" t="s">
        <v>93</v>
      </c>
      <c r="AB658" s="142" t="s">
        <v>121</v>
      </c>
      <c r="AC658" s="142" t="s">
        <v>82</v>
      </c>
      <c r="AD658" s="147">
        <v>6.9599999999999995E-2</v>
      </c>
      <c r="AE658" s="142"/>
      <c r="AF658" s="162" t="s">
        <v>8474</v>
      </c>
      <c r="AG658" s="140" t="s">
        <v>8794</v>
      </c>
      <c r="AH658" s="148" t="s">
        <v>9056</v>
      </c>
      <c r="AI658" s="142"/>
      <c r="AJ658" s="142"/>
      <c r="AK658" s="142"/>
      <c r="AL658" s="142"/>
      <c r="AM658" s="142"/>
      <c r="AN658" s="142"/>
    </row>
    <row r="659" spans="1:40" ht="15" hidden="1" customHeight="1">
      <c r="A659" s="59">
        <v>658</v>
      </c>
      <c r="B659" s="59"/>
      <c r="C659" s="18">
        <v>77181978</v>
      </c>
      <c r="D659" s="17" t="s">
        <v>10055</v>
      </c>
      <c r="E659" s="16">
        <v>4071</v>
      </c>
      <c r="F659" s="16">
        <v>16</v>
      </c>
      <c r="G659" s="16" t="s">
        <v>1629</v>
      </c>
      <c r="H659" s="35" t="s">
        <v>1567</v>
      </c>
      <c r="I659" s="35" t="s">
        <v>131</v>
      </c>
      <c r="J659" s="16">
        <v>3000</v>
      </c>
      <c r="K659" s="16" t="s">
        <v>170</v>
      </c>
      <c r="L659" s="16" t="s">
        <v>432</v>
      </c>
      <c r="M659" s="16" t="s">
        <v>9544</v>
      </c>
      <c r="N659" s="16" t="s">
        <v>433</v>
      </c>
      <c r="O659" s="16" t="s">
        <v>496</v>
      </c>
      <c r="P659" s="16"/>
      <c r="Q659" s="164">
        <v>1664922</v>
      </c>
      <c r="R659" s="164">
        <v>0</v>
      </c>
      <c r="S659" s="164">
        <v>1664922</v>
      </c>
      <c r="T659" s="19" t="s">
        <v>78</v>
      </c>
      <c r="U659" s="19">
        <v>44069</v>
      </c>
      <c r="V659" s="19" t="s">
        <v>10056</v>
      </c>
      <c r="W659" s="16" t="s">
        <v>8767</v>
      </c>
      <c r="X659" s="16">
        <f t="shared" ref="X659:X722" ca="1" si="14">IFERROR(IF(U659=0," ",DATEDIF(U659,TODAY(),"M"))/12," ")</f>
        <v>4.583333333333333</v>
      </c>
      <c r="Y659" s="19">
        <v>44327</v>
      </c>
      <c r="Z659" s="19" t="s">
        <v>10057</v>
      </c>
      <c r="AA659" s="16" t="s">
        <v>120</v>
      </c>
      <c r="AB659" s="16" t="s">
        <v>121</v>
      </c>
      <c r="AC659" s="16" t="s">
        <v>425</v>
      </c>
      <c r="AD659" s="30">
        <v>6.9599999999999995E-2</v>
      </c>
      <c r="AE659" s="16"/>
      <c r="AF659" s="31" t="s">
        <v>10058</v>
      </c>
      <c r="AG659" s="167" t="s">
        <v>9798</v>
      </c>
      <c r="AH659" s="15"/>
      <c r="AI659" s="16"/>
      <c r="AJ659" s="16"/>
      <c r="AK659" s="16"/>
      <c r="AL659" s="16"/>
      <c r="AM659" s="16"/>
      <c r="AN659" s="16"/>
    </row>
    <row r="660" spans="1:40" ht="15" hidden="1" customHeight="1">
      <c r="A660" s="59">
        <v>659</v>
      </c>
      <c r="B660" s="59"/>
      <c r="C660" s="18">
        <v>1013678735</v>
      </c>
      <c r="D660" s="17" t="s">
        <v>10059</v>
      </c>
      <c r="E660" s="16">
        <v>4044</v>
      </c>
      <c r="F660" s="16">
        <v>11</v>
      </c>
      <c r="G660" s="16" t="s">
        <v>916</v>
      </c>
      <c r="H660" s="35" t="s">
        <v>917</v>
      </c>
      <c r="I660" s="35" t="s">
        <v>131</v>
      </c>
      <c r="J660" s="16">
        <v>1000</v>
      </c>
      <c r="K660" s="16" t="s">
        <v>74</v>
      </c>
      <c r="L660" s="16" t="s">
        <v>2910</v>
      </c>
      <c r="M660" s="16" t="s">
        <v>8338</v>
      </c>
      <c r="N660" s="16" t="s">
        <v>76</v>
      </c>
      <c r="O660" s="16" t="s">
        <v>5744</v>
      </c>
      <c r="P660" s="16"/>
      <c r="Q660" s="164">
        <v>1364839</v>
      </c>
      <c r="R660" s="164">
        <v>0</v>
      </c>
      <c r="S660" s="164">
        <v>1364839</v>
      </c>
      <c r="T660" s="19" t="s">
        <v>78</v>
      </c>
      <c r="U660" s="19">
        <v>43122</v>
      </c>
      <c r="V660" s="19" t="s">
        <v>10060</v>
      </c>
      <c r="W660" s="16" t="s">
        <v>71</v>
      </c>
      <c r="X660" s="16">
        <f t="shared" ca="1" si="14"/>
        <v>7.166666666666667</v>
      </c>
      <c r="Y660" s="19">
        <v>44349</v>
      </c>
      <c r="Z660" s="19" t="s">
        <v>10061</v>
      </c>
      <c r="AA660" s="16" t="s">
        <v>173</v>
      </c>
      <c r="AB660" s="16" t="s">
        <v>121</v>
      </c>
      <c r="AC660" s="16" t="s">
        <v>82</v>
      </c>
      <c r="AD660" s="30">
        <v>6.9599999999999995E-2</v>
      </c>
      <c r="AE660" s="16"/>
      <c r="AF660" s="31" t="s">
        <v>10062</v>
      </c>
      <c r="AG660" s="17" t="s">
        <v>8794</v>
      </c>
      <c r="AH660" s="125" t="s">
        <v>9056</v>
      </c>
      <c r="AI660" s="16"/>
      <c r="AJ660" s="16"/>
      <c r="AK660" s="16"/>
      <c r="AL660" s="16"/>
      <c r="AM660" s="16"/>
      <c r="AN660" s="16"/>
    </row>
    <row r="661" spans="1:40" s="149" customFormat="1" ht="15" hidden="1" customHeight="1">
      <c r="A661" s="59">
        <v>660</v>
      </c>
      <c r="B661" s="141"/>
      <c r="C661" s="168">
        <v>1033687264</v>
      </c>
      <c r="D661" s="140" t="s">
        <v>8276</v>
      </c>
      <c r="E661" s="142">
        <v>2044</v>
      </c>
      <c r="F661" s="142">
        <v>11</v>
      </c>
      <c r="G661" s="142" t="s">
        <v>139</v>
      </c>
      <c r="H661" s="165" t="s">
        <v>140</v>
      </c>
      <c r="I661" s="165" t="s">
        <v>142</v>
      </c>
      <c r="J661" s="142">
        <v>1000</v>
      </c>
      <c r="K661" s="142" t="s">
        <v>74</v>
      </c>
      <c r="L661" s="142" t="s">
        <v>2910</v>
      </c>
      <c r="M661" s="142" t="s">
        <v>8249</v>
      </c>
      <c r="N661" s="142" t="s">
        <v>76</v>
      </c>
      <c r="O661" s="142" t="s">
        <v>5744</v>
      </c>
      <c r="P661" s="142"/>
      <c r="Q661" s="166">
        <v>3211673</v>
      </c>
      <c r="R661" s="166">
        <v>0</v>
      </c>
      <c r="S661" s="166">
        <v>3211673</v>
      </c>
      <c r="T661" s="145" t="s">
        <v>78</v>
      </c>
      <c r="U661" s="145">
        <v>43116</v>
      </c>
      <c r="V661" s="145"/>
      <c r="W661" s="142" t="s">
        <v>71</v>
      </c>
      <c r="X661" s="142">
        <f t="shared" ca="1" si="14"/>
        <v>7.166666666666667</v>
      </c>
      <c r="Y661" s="145">
        <v>44348</v>
      </c>
      <c r="Z661" s="145"/>
      <c r="AA661" s="142" t="s">
        <v>93</v>
      </c>
      <c r="AB661" s="142" t="s">
        <v>121</v>
      </c>
      <c r="AC661" s="142" t="s">
        <v>82</v>
      </c>
      <c r="AD661" s="147">
        <v>6.9599999999999995E-2</v>
      </c>
      <c r="AE661" s="142"/>
      <c r="AF661" s="162" t="s">
        <v>8279</v>
      </c>
      <c r="AG661" s="140" t="s">
        <v>8794</v>
      </c>
      <c r="AH661" s="148" t="s">
        <v>9056</v>
      </c>
      <c r="AI661" s="142"/>
      <c r="AJ661" s="142"/>
      <c r="AK661" s="142"/>
      <c r="AL661" s="142"/>
      <c r="AM661" s="142"/>
      <c r="AN661" s="142"/>
    </row>
    <row r="662" spans="1:40" ht="15" hidden="1" customHeight="1">
      <c r="A662" s="59">
        <v>661</v>
      </c>
      <c r="B662" s="16" t="s">
        <v>8956</v>
      </c>
      <c r="C662" s="18">
        <v>19711238</v>
      </c>
      <c r="D662" s="17" t="s">
        <v>10063</v>
      </c>
      <c r="E662" s="16">
        <v>4071</v>
      </c>
      <c r="F662" s="16">
        <v>16</v>
      </c>
      <c r="G662" s="16" t="s">
        <v>1629</v>
      </c>
      <c r="H662" s="35" t="s">
        <v>1567</v>
      </c>
      <c r="I662" s="16" t="s">
        <v>131</v>
      </c>
      <c r="J662" s="16">
        <v>3000</v>
      </c>
      <c r="K662" s="16" t="s">
        <v>170</v>
      </c>
      <c r="L662" s="16"/>
      <c r="M662" s="16"/>
      <c r="N662" s="16" t="s">
        <v>421</v>
      </c>
      <c r="O662" s="16" t="s">
        <v>422</v>
      </c>
      <c r="P662" s="19">
        <v>31140</v>
      </c>
      <c r="Q662" s="164">
        <v>1664922</v>
      </c>
      <c r="R662" s="164">
        <v>0</v>
      </c>
      <c r="S662" s="164">
        <v>1664922</v>
      </c>
      <c r="T662" s="19" t="s">
        <v>78</v>
      </c>
      <c r="U662" s="19">
        <v>44123</v>
      </c>
      <c r="V662" s="19" t="s">
        <v>10064</v>
      </c>
      <c r="W662" s="16" t="s">
        <v>8767</v>
      </c>
      <c r="X662" s="16">
        <f t="shared" ca="1" si="14"/>
        <v>4.416666666666667</v>
      </c>
      <c r="Y662" s="19">
        <v>44348</v>
      </c>
      <c r="Z662" s="16" t="s">
        <v>10065</v>
      </c>
      <c r="AA662" s="16" t="s">
        <v>10066</v>
      </c>
      <c r="AB662" s="16" t="s">
        <v>121</v>
      </c>
      <c r="AC662" s="16" t="s">
        <v>10067</v>
      </c>
      <c r="AD662" s="30">
        <v>6.9599999999999995E-2</v>
      </c>
      <c r="AE662" s="16"/>
      <c r="AF662" s="31" t="s">
        <v>4447</v>
      </c>
      <c r="AG662" s="167" t="s">
        <v>9798</v>
      </c>
      <c r="AH662" s="15"/>
      <c r="AI662" s="16"/>
      <c r="AJ662" s="16"/>
      <c r="AK662" s="16"/>
      <c r="AL662" s="16"/>
      <c r="AM662" s="16"/>
      <c r="AN662" s="16"/>
    </row>
    <row r="663" spans="1:40" s="149" customFormat="1" ht="15" hidden="1" customHeight="1">
      <c r="A663" s="59">
        <v>662</v>
      </c>
      <c r="B663" s="142" t="s">
        <v>8956</v>
      </c>
      <c r="C663" s="168">
        <v>79132771</v>
      </c>
      <c r="D663" s="140" t="s">
        <v>1509</v>
      </c>
      <c r="E663" s="142">
        <v>4071</v>
      </c>
      <c r="F663" s="142">
        <v>16</v>
      </c>
      <c r="G663" s="142" t="s">
        <v>1629</v>
      </c>
      <c r="H663" s="165" t="s">
        <v>1567</v>
      </c>
      <c r="I663" s="142" t="s">
        <v>131</v>
      </c>
      <c r="J663" s="142">
        <v>3000</v>
      </c>
      <c r="K663" s="142" t="s">
        <v>170</v>
      </c>
      <c r="L663" s="142" t="s">
        <v>9127</v>
      </c>
      <c r="M663" s="142" t="s">
        <v>9127</v>
      </c>
      <c r="N663" s="142" t="s">
        <v>76</v>
      </c>
      <c r="O663" s="142" t="s">
        <v>5744</v>
      </c>
      <c r="P663" s="145" t="s">
        <v>10068</v>
      </c>
      <c r="Q663" s="166">
        <v>1664922</v>
      </c>
      <c r="R663" s="166">
        <v>446611</v>
      </c>
      <c r="S663" s="166">
        <v>2111533</v>
      </c>
      <c r="T663" s="145">
        <v>36305</v>
      </c>
      <c r="U663" s="145">
        <v>40909</v>
      </c>
      <c r="V663" s="145" t="s">
        <v>92</v>
      </c>
      <c r="W663" s="142" t="s">
        <v>8767</v>
      </c>
      <c r="X663" s="142">
        <f t="shared" ca="1" si="14"/>
        <v>13.25</v>
      </c>
      <c r="Y663" s="145">
        <v>44353</v>
      </c>
      <c r="Z663" s="142" t="s">
        <v>10069</v>
      </c>
      <c r="AA663" s="142" t="s">
        <v>93</v>
      </c>
      <c r="AB663" s="142" t="s">
        <v>94</v>
      </c>
      <c r="AC663" s="142" t="s">
        <v>82</v>
      </c>
      <c r="AD663" s="147">
        <v>6.9599999999999995E-2</v>
      </c>
      <c r="AE663" s="142"/>
      <c r="AF663" s="162" t="s">
        <v>1511</v>
      </c>
      <c r="AG663" s="142" t="s">
        <v>9083</v>
      </c>
      <c r="AH663" s="169"/>
      <c r="AI663" s="142"/>
      <c r="AJ663" s="142"/>
      <c r="AK663" s="142"/>
      <c r="AL663" s="142"/>
      <c r="AM663" s="142"/>
      <c r="AN663" s="142"/>
    </row>
    <row r="664" spans="1:40" ht="15" hidden="1" customHeight="1">
      <c r="A664" s="59">
        <v>663</v>
      </c>
      <c r="B664" s="16" t="s">
        <v>8956</v>
      </c>
      <c r="C664" s="18">
        <v>77173484</v>
      </c>
      <c r="D664" s="17" t="s">
        <v>10070</v>
      </c>
      <c r="E664" s="16">
        <v>4103</v>
      </c>
      <c r="F664" s="16">
        <v>18</v>
      </c>
      <c r="G664" s="16" t="s">
        <v>2621</v>
      </c>
      <c r="H664" s="35" t="s">
        <v>2606</v>
      </c>
      <c r="I664" s="16" t="s">
        <v>131</v>
      </c>
      <c r="J664" s="16">
        <v>3000</v>
      </c>
      <c r="K664" s="16" t="s">
        <v>170</v>
      </c>
      <c r="L664" s="16" t="s">
        <v>9127</v>
      </c>
      <c r="M664" s="16" t="s">
        <v>9127</v>
      </c>
      <c r="N664" s="16" t="s">
        <v>76</v>
      </c>
      <c r="O664" s="16" t="s">
        <v>5744</v>
      </c>
      <c r="P664" s="19">
        <v>26789</v>
      </c>
      <c r="Q664" s="164">
        <v>1742254</v>
      </c>
      <c r="R664" s="164">
        <v>0</v>
      </c>
      <c r="S664" s="164">
        <v>1742254</v>
      </c>
      <c r="T664" s="19" t="s">
        <v>78</v>
      </c>
      <c r="U664" s="19">
        <v>44022</v>
      </c>
      <c r="V664" s="19" t="s">
        <v>10071</v>
      </c>
      <c r="W664" s="16" t="s">
        <v>8767</v>
      </c>
      <c r="X664" s="16">
        <f t="shared" ca="1" si="14"/>
        <v>4.666666666666667</v>
      </c>
      <c r="Y664" s="19">
        <v>44377</v>
      </c>
      <c r="Z664" s="16" t="s">
        <v>10072</v>
      </c>
      <c r="AA664" s="16" t="s">
        <v>120</v>
      </c>
      <c r="AB664" s="16" t="s">
        <v>121</v>
      </c>
      <c r="AC664" s="16" t="s">
        <v>82</v>
      </c>
      <c r="AD664" s="30">
        <v>6.9599999999999995E-2</v>
      </c>
      <c r="AE664" s="16"/>
      <c r="AF664" s="31" t="s">
        <v>10073</v>
      </c>
      <c r="AG664" s="17" t="s">
        <v>8794</v>
      </c>
      <c r="AH664" s="125" t="s">
        <v>9056</v>
      </c>
      <c r="AI664" s="16"/>
      <c r="AJ664" s="16"/>
      <c r="AK664" s="16"/>
      <c r="AL664" s="16"/>
      <c r="AM664" s="16"/>
      <c r="AN664" s="16"/>
    </row>
    <row r="665" spans="1:40" ht="15" hidden="1" customHeight="1">
      <c r="A665" s="59">
        <v>664</v>
      </c>
      <c r="B665" s="16" t="s">
        <v>9793</v>
      </c>
      <c r="C665" s="18">
        <v>1101755532</v>
      </c>
      <c r="D665" s="17" t="s">
        <v>10074</v>
      </c>
      <c r="E665" s="16">
        <v>4070</v>
      </c>
      <c r="F665" s="16" t="s">
        <v>3596</v>
      </c>
      <c r="G665" s="16" t="s">
        <v>3597</v>
      </c>
      <c r="H665" s="35" t="s">
        <v>3598</v>
      </c>
      <c r="I665" s="16" t="s">
        <v>131</v>
      </c>
      <c r="J665" s="16">
        <v>1000</v>
      </c>
      <c r="K665" s="16" t="s">
        <v>74</v>
      </c>
      <c r="L665" s="16" t="s">
        <v>2910</v>
      </c>
      <c r="M665" s="16" t="s">
        <v>9776</v>
      </c>
      <c r="N665" s="16" t="s">
        <v>76</v>
      </c>
      <c r="O665" s="16" t="s">
        <v>5744</v>
      </c>
      <c r="P665" s="19" t="s">
        <v>10075</v>
      </c>
      <c r="Q665" s="164">
        <v>2107788</v>
      </c>
      <c r="R665" s="164">
        <v>0</v>
      </c>
      <c r="S665" s="164">
        <v>2107788</v>
      </c>
      <c r="T665" s="19" t="s">
        <v>78</v>
      </c>
      <c r="U665" s="19">
        <v>43000</v>
      </c>
      <c r="V665" s="19"/>
      <c r="W665" s="16" t="s">
        <v>71</v>
      </c>
      <c r="X665" s="16">
        <f t="shared" ca="1" si="14"/>
        <v>7.5</v>
      </c>
      <c r="Y665" s="19">
        <v>44378</v>
      </c>
      <c r="Z665" s="16" t="s">
        <v>10076</v>
      </c>
      <c r="AA665" s="16" t="s">
        <v>183</v>
      </c>
      <c r="AB665" s="16" t="s">
        <v>121</v>
      </c>
      <c r="AC665" s="16" t="s">
        <v>82</v>
      </c>
      <c r="AD665" s="30">
        <v>6.9599999999999995E-2</v>
      </c>
      <c r="AE665" s="16"/>
      <c r="AF665" s="31" t="s">
        <v>10077</v>
      </c>
      <c r="AG665" s="16" t="s">
        <v>9083</v>
      </c>
      <c r="AH665" s="15"/>
      <c r="AI665" s="16"/>
      <c r="AJ665" s="16"/>
      <c r="AK665" s="16"/>
      <c r="AL665" s="16"/>
      <c r="AM665" s="16"/>
      <c r="AN665" s="16"/>
    </row>
    <row r="666" spans="1:40" ht="15" hidden="1" customHeight="1">
      <c r="A666" s="59">
        <v>665</v>
      </c>
      <c r="B666" s="16" t="s">
        <v>9793</v>
      </c>
      <c r="C666" s="18">
        <v>14837190</v>
      </c>
      <c r="D666" s="17" t="s">
        <v>10078</v>
      </c>
      <c r="E666" s="16">
        <v>4070</v>
      </c>
      <c r="F666" s="16" t="s">
        <v>3596</v>
      </c>
      <c r="G666" s="16" t="s">
        <v>3597</v>
      </c>
      <c r="H666" s="35" t="s">
        <v>3598</v>
      </c>
      <c r="I666" s="16" t="s">
        <v>131</v>
      </c>
      <c r="J666" s="16">
        <v>1000</v>
      </c>
      <c r="K666" s="16" t="s">
        <v>74</v>
      </c>
      <c r="L666" s="16" t="s">
        <v>2910</v>
      </c>
      <c r="M666" s="16" t="s">
        <v>9776</v>
      </c>
      <c r="N666" s="16" t="s">
        <v>463</v>
      </c>
      <c r="O666" s="16" t="s">
        <v>464</v>
      </c>
      <c r="P666" s="19">
        <v>29383</v>
      </c>
      <c r="Q666" s="164">
        <v>2107788</v>
      </c>
      <c r="R666" s="164">
        <v>0</v>
      </c>
      <c r="S666" s="164">
        <v>2107788</v>
      </c>
      <c r="T666" s="19" t="s">
        <v>78</v>
      </c>
      <c r="U666" s="19">
        <v>43083</v>
      </c>
      <c r="V666" s="19"/>
      <c r="W666" s="16" t="s">
        <v>71</v>
      </c>
      <c r="X666" s="16">
        <f t="shared" ca="1" si="14"/>
        <v>7.25</v>
      </c>
      <c r="Y666" s="19">
        <v>44344</v>
      </c>
      <c r="Z666" s="16" t="s">
        <v>10079</v>
      </c>
      <c r="AA666" s="16" t="s">
        <v>183</v>
      </c>
      <c r="AB666" s="16" t="s">
        <v>121</v>
      </c>
      <c r="AC666" s="16" t="s">
        <v>466</v>
      </c>
      <c r="AD666" s="30">
        <v>6.9599999999999995E-2</v>
      </c>
      <c r="AE666" s="16"/>
      <c r="AF666" s="31" t="s">
        <v>10080</v>
      </c>
      <c r="AG666" s="167" t="s">
        <v>9798</v>
      </c>
      <c r="AH666" s="15"/>
      <c r="AI666" s="16"/>
      <c r="AJ666" s="16"/>
      <c r="AK666" s="16"/>
      <c r="AL666" s="16"/>
      <c r="AM666" s="16"/>
      <c r="AN666" s="16"/>
    </row>
    <row r="667" spans="1:40" ht="15" hidden="1" customHeight="1">
      <c r="A667" s="59">
        <v>666</v>
      </c>
      <c r="B667" s="16" t="s">
        <v>9793</v>
      </c>
      <c r="C667" s="18">
        <v>52970339</v>
      </c>
      <c r="D667" s="17" t="s">
        <v>10081</v>
      </c>
      <c r="E667" s="16">
        <v>4044</v>
      </c>
      <c r="F667" s="16">
        <v>11</v>
      </c>
      <c r="G667" s="16" t="s">
        <v>916</v>
      </c>
      <c r="H667" s="35" t="s">
        <v>917</v>
      </c>
      <c r="I667" s="16" t="s">
        <v>131</v>
      </c>
      <c r="J667" s="16">
        <v>1000</v>
      </c>
      <c r="K667" s="16" t="s">
        <v>74</v>
      </c>
      <c r="L667" s="16" t="s">
        <v>2910</v>
      </c>
      <c r="M667" s="16" t="s">
        <v>8295</v>
      </c>
      <c r="N667" s="16" t="s">
        <v>76</v>
      </c>
      <c r="O667" s="16" t="s">
        <v>5744</v>
      </c>
      <c r="P667" s="19">
        <v>30008</v>
      </c>
      <c r="Q667" s="164">
        <v>1364839</v>
      </c>
      <c r="R667" s="164">
        <v>0</v>
      </c>
      <c r="S667" s="164">
        <v>1364839</v>
      </c>
      <c r="T667" s="19" t="s">
        <v>78</v>
      </c>
      <c r="U667" s="19">
        <v>44249</v>
      </c>
      <c r="V667" s="19" t="s">
        <v>10082</v>
      </c>
      <c r="W667" s="16" t="s">
        <v>71</v>
      </c>
      <c r="X667" s="16">
        <f t="shared" ca="1" si="14"/>
        <v>4.083333333333333</v>
      </c>
      <c r="Y667" s="19">
        <v>44379</v>
      </c>
      <c r="Z667" s="16" t="s">
        <v>10083</v>
      </c>
      <c r="AA667" s="16" t="s">
        <v>9993</v>
      </c>
      <c r="AB667" s="16" t="s">
        <v>121</v>
      </c>
      <c r="AC667" s="16" t="s">
        <v>82</v>
      </c>
      <c r="AD667" s="30">
        <v>6.9690000000000002E-2</v>
      </c>
      <c r="AE667" s="16"/>
      <c r="AF667" s="31" t="e">
        <v>#N/A</v>
      </c>
      <c r="AG667" s="16" t="s">
        <v>9314</v>
      </c>
      <c r="AH667" s="15"/>
      <c r="AI667" s="16"/>
      <c r="AJ667" s="16"/>
      <c r="AK667" s="16"/>
      <c r="AL667" s="16"/>
      <c r="AM667" s="16"/>
      <c r="AN667" s="16"/>
    </row>
    <row r="668" spans="1:40" ht="15" hidden="1" customHeight="1">
      <c r="A668" s="59">
        <v>667</v>
      </c>
      <c r="B668" s="16" t="s">
        <v>9793</v>
      </c>
      <c r="C668" s="18">
        <v>1026281113</v>
      </c>
      <c r="D668" s="17" t="s">
        <v>10084</v>
      </c>
      <c r="E668" s="16">
        <v>2044</v>
      </c>
      <c r="F668" s="16" t="s">
        <v>8348</v>
      </c>
      <c r="G668" s="16" t="s">
        <v>8349</v>
      </c>
      <c r="H668" s="35" t="s">
        <v>140</v>
      </c>
      <c r="I668" s="16" t="s">
        <v>142</v>
      </c>
      <c r="J668" s="16">
        <v>1000</v>
      </c>
      <c r="K668" s="16" t="s">
        <v>74</v>
      </c>
      <c r="L668" s="16" t="s">
        <v>2910</v>
      </c>
      <c r="M668" s="16" t="s">
        <v>9776</v>
      </c>
      <c r="N668" s="16" t="s">
        <v>76</v>
      </c>
      <c r="O668" s="16" t="s">
        <v>5744</v>
      </c>
      <c r="P668" s="19">
        <v>33821</v>
      </c>
      <c r="Q668" s="164">
        <v>1947688</v>
      </c>
      <c r="R668" s="164">
        <v>0</v>
      </c>
      <c r="S668" s="164">
        <v>1947688</v>
      </c>
      <c r="T668" s="19" t="s">
        <v>78</v>
      </c>
      <c r="U668" s="19">
        <v>44048</v>
      </c>
      <c r="V668" s="19" t="s">
        <v>10085</v>
      </c>
      <c r="W668" s="16" t="s">
        <v>71</v>
      </c>
      <c r="X668" s="16">
        <f t="shared" ca="1" si="14"/>
        <v>4.583333333333333</v>
      </c>
      <c r="Y668" s="19">
        <v>44379</v>
      </c>
      <c r="Z668" s="16" t="s">
        <v>10086</v>
      </c>
      <c r="AA668" s="16" t="s">
        <v>93</v>
      </c>
      <c r="AB668" s="16" t="s">
        <v>121</v>
      </c>
      <c r="AC668" s="16" t="s">
        <v>82</v>
      </c>
      <c r="AD668" s="30">
        <v>6.9690000000000002E-2</v>
      </c>
      <c r="AE668" s="16"/>
      <c r="AF668" s="31" t="s">
        <v>10087</v>
      </c>
      <c r="AG668" s="16" t="s">
        <v>9314</v>
      </c>
      <c r="AH668" s="15"/>
      <c r="AI668" s="16"/>
      <c r="AJ668" s="16"/>
      <c r="AK668" s="16"/>
      <c r="AL668" s="16"/>
      <c r="AM668" s="16"/>
      <c r="AN668" s="16"/>
    </row>
    <row r="669" spans="1:40" ht="15" hidden="1" customHeight="1">
      <c r="A669" s="59">
        <v>668</v>
      </c>
      <c r="B669" s="16" t="s">
        <v>9793</v>
      </c>
      <c r="C669" s="18">
        <v>1070951466</v>
      </c>
      <c r="D669" s="17" t="s">
        <v>9323</v>
      </c>
      <c r="E669" s="16">
        <v>2044</v>
      </c>
      <c r="F669" s="16" t="s">
        <v>8348</v>
      </c>
      <c r="G669" s="16" t="s">
        <v>8349</v>
      </c>
      <c r="H669" s="35" t="s">
        <v>140</v>
      </c>
      <c r="I669" s="16" t="s">
        <v>142</v>
      </c>
      <c r="J669" s="16">
        <v>1000</v>
      </c>
      <c r="K669" s="16" t="s">
        <v>74</v>
      </c>
      <c r="L669" s="16" t="s">
        <v>2910</v>
      </c>
      <c r="M669" s="16" t="s">
        <v>8226</v>
      </c>
      <c r="N669" s="16" t="s">
        <v>76</v>
      </c>
      <c r="O669" s="16" t="s">
        <v>5744</v>
      </c>
      <c r="P669" s="19">
        <v>32414</v>
      </c>
      <c r="Q669" s="164">
        <v>1947688</v>
      </c>
      <c r="R669" s="164">
        <v>0</v>
      </c>
      <c r="S669" s="164">
        <v>1947688</v>
      </c>
      <c r="T669" s="19" t="s">
        <v>78</v>
      </c>
      <c r="U669" s="19">
        <v>44130</v>
      </c>
      <c r="V669" s="19" t="s">
        <v>10088</v>
      </c>
      <c r="W669" s="16" t="s">
        <v>71</v>
      </c>
      <c r="X669" s="16">
        <f t="shared" ca="1" si="14"/>
        <v>4.416666666666667</v>
      </c>
      <c r="Y669" s="19">
        <v>44378</v>
      </c>
      <c r="Z669" s="16" t="s">
        <v>10089</v>
      </c>
      <c r="AA669" s="16" t="s">
        <v>120</v>
      </c>
      <c r="AB669" s="16" t="s">
        <v>94</v>
      </c>
      <c r="AC669" s="16" t="s">
        <v>82</v>
      </c>
      <c r="AD669" s="30">
        <v>6.9690000000000002E-2</v>
      </c>
      <c r="AE669" s="16"/>
      <c r="AF669" s="31" t="s">
        <v>9324</v>
      </c>
      <c r="AG669" s="16" t="s">
        <v>9083</v>
      </c>
      <c r="AH669" s="15" t="s">
        <v>10090</v>
      </c>
      <c r="AI669" s="16"/>
      <c r="AJ669" s="16"/>
      <c r="AK669" s="16"/>
      <c r="AL669" s="16"/>
      <c r="AM669" s="16"/>
      <c r="AN669" s="16"/>
    </row>
    <row r="670" spans="1:40" ht="15" hidden="1" customHeight="1">
      <c r="A670" s="59">
        <v>669</v>
      </c>
      <c r="B670" s="16" t="s">
        <v>8956</v>
      </c>
      <c r="C670" s="18">
        <v>79715690</v>
      </c>
      <c r="D670" s="17" t="s">
        <v>10091</v>
      </c>
      <c r="E670" s="16">
        <v>4103</v>
      </c>
      <c r="F670" s="16">
        <v>16</v>
      </c>
      <c r="G670" s="16" t="s">
        <v>2683</v>
      </c>
      <c r="H670" s="35" t="s">
        <v>2606</v>
      </c>
      <c r="I670" s="16" t="s">
        <v>131</v>
      </c>
      <c r="J670" s="16">
        <v>3000</v>
      </c>
      <c r="K670" s="16" t="s">
        <v>170</v>
      </c>
      <c r="L670" s="16" t="s">
        <v>9127</v>
      </c>
      <c r="M670" s="16" t="s">
        <v>9127</v>
      </c>
      <c r="N670" s="16" t="s">
        <v>76</v>
      </c>
      <c r="O670" s="16" t="s">
        <v>5744</v>
      </c>
      <c r="P670" s="19" t="s">
        <v>10092</v>
      </c>
      <c r="Q670" s="164">
        <v>1664922</v>
      </c>
      <c r="R670" s="164">
        <v>527822</v>
      </c>
      <c r="S670" s="164">
        <v>2192744</v>
      </c>
      <c r="T670" s="19">
        <v>38482</v>
      </c>
      <c r="U670" s="19">
        <v>40909</v>
      </c>
      <c r="V670" s="19"/>
      <c r="W670" s="16" t="s">
        <v>8767</v>
      </c>
      <c r="X670" s="16">
        <f t="shared" ca="1" si="14"/>
        <v>13.25</v>
      </c>
      <c r="Y670" s="19">
        <v>44367</v>
      </c>
      <c r="Z670" s="16" t="s">
        <v>10093</v>
      </c>
      <c r="AA670" s="16" t="s">
        <v>120</v>
      </c>
      <c r="AB670" s="16" t="s">
        <v>94</v>
      </c>
      <c r="AC670" s="16" t="s">
        <v>82</v>
      </c>
      <c r="AD670" s="30">
        <v>6.9690000000000002E-2</v>
      </c>
      <c r="AE670" s="16"/>
      <c r="AF670" s="31" t="s">
        <v>10094</v>
      </c>
      <c r="AG670" s="167" t="s">
        <v>9798</v>
      </c>
      <c r="AH670" s="15"/>
      <c r="AI670" s="16"/>
      <c r="AJ670" s="16"/>
      <c r="AK670" s="16"/>
      <c r="AL670" s="16"/>
      <c r="AM670" s="16"/>
      <c r="AN670" s="16"/>
    </row>
    <row r="671" spans="1:40" s="149" customFormat="1" ht="15" hidden="1" customHeight="1">
      <c r="A671" s="59">
        <v>670</v>
      </c>
      <c r="B671" s="142" t="s">
        <v>9793</v>
      </c>
      <c r="C671" s="168">
        <v>1030523103</v>
      </c>
      <c r="D671" s="140" t="s">
        <v>8617</v>
      </c>
      <c r="E671" s="142">
        <v>4044</v>
      </c>
      <c r="F671" s="142">
        <v>11</v>
      </c>
      <c r="G671" s="142" t="s">
        <v>916</v>
      </c>
      <c r="H671" s="165" t="s">
        <v>917</v>
      </c>
      <c r="I671" s="142" t="s">
        <v>131</v>
      </c>
      <c r="J671" s="142">
        <v>1000</v>
      </c>
      <c r="K671" s="142" t="s">
        <v>74</v>
      </c>
      <c r="L671" s="142" t="s">
        <v>2910</v>
      </c>
      <c r="M671" s="142" t="s">
        <v>8338</v>
      </c>
      <c r="N671" s="142" t="s">
        <v>76</v>
      </c>
      <c r="O671" s="142" t="s">
        <v>5744</v>
      </c>
      <c r="P671" s="145" t="s">
        <v>8618</v>
      </c>
      <c r="Q671" s="166">
        <v>1364839</v>
      </c>
      <c r="R671" s="166">
        <v>0</v>
      </c>
      <c r="S671" s="166">
        <v>1364839</v>
      </c>
      <c r="T671" s="145" t="s">
        <v>78</v>
      </c>
      <c r="U671" s="145">
        <v>43011</v>
      </c>
      <c r="V671" s="145"/>
      <c r="W671" s="142" t="s">
        <v>71</v>
      </c>
      <c r="X671" s="142">
        <f t="shared" ca="1" si="14"/>
        <v>7.5</v>
      </c>
      <c r="Y671" s="145">
        <v>44391</v>
      </c>
      <c r="Z671" s="142" t="s">
        <v>10095</v>
      </c>
      <c r="AA671" s="142" t="s">
        <v>120</v>
      </c>
      <c r="AB671" s="142" t="s">
        <v>9966</v>
      </c>
      <c r="AC671" s="142" t="s">
        <v>82</v>
      </c>
      <c r="AD671" s="147">
        <v>6.9690000000000002E-2</v>
      </c>
      <c r="AE671" s="142"/>
      <c r="AF671" s="162" t="s">
        <v>8620</v>
      </c>
      <c r="AG671" s="140" t="s">
        <v>8794</v>
      </c>
      <c r="AH671" s="148" t="s">
        <v>9056</v>
      </c>
      <c r="AI671" s="142"/>
      <c r="AJ671" s="142"/>
      <c r="AK671" s="142"/>
      <c r="AL671" s="142"/>
      <c r="AM671" s="142"/>
      <c r="AN671" s="142"/>
    </row>
    <row r="672" spans="1:40" ht="15" hidden="1" customHeight="1">
      <c r="A672" s="59">
        <v>671</v>
      </c>
      <c r="B672" s="16" t="s">
        <v>9793</v>
      </c>
      <c r="C672" s="81">
        <v>1117516793</v>
      </c>
      <c r="D672" s="17" t="s">
        <v>10096</v>
      </c>
      <c r="E672" s="16">
        <v>4070</v>
      </c>
      <c r="F672" s="16" t="s">
        <v>3596</v>
      </c>
      <c r="G672" s="16" t="s">
        <v>3597</v>
      </c>
      <c r="H672" s="35" t="s">
        <v>3598</v>
      </c>
      <c r="I672" s="16" t="s">
        <v>131</v>
      </c>
      <c r="J672" s="16">
        <v>1000</v>
      </c>
      <c r="K672" s="16" t="s">
        <v>74</v>
      </c>
      <c r="L672" s="16" t="s">
        <v>2910</v>
      </c>
      <c r="M672" s="16" t="s">
        <v>9776</v>
      </c>
      <c r="N672" s="16" t="s">
        <v>478</v>
      </c>
      <c r="O672" s="16" t="s">
        <v>7417</v>
      </c>
      <c r="P672" s="19" t="s">
        <v>10097</v>
      </c>
      <c r="Q672" s="170">
        <v>2107788</v>
      </c>
      <c r="R672" s="170">
        <v>0</v>
      </c>
      <c r="S672" s="170">
        <v>2107788</v>
      </c>
      <c r="T672" s="19" t="s">
        <v>78</v>
      </c>
      <c r="U672" s="19">
        <v>42986</v>
      </c>
      <c r="V672" s="19"/>
      <c r="W672" s="16" t="s">
        <v>71</v>
      </c>
      <c r="X672" s="16">
        <f t="shared" ca="1" si="14"/>
        <v>7.5</v>
      </c>
      <c r="Y672" s="19">
        <v>44376</v>
      </c>
      <c r="Z672" s="16" t="s">
        <v>10098</v>
      </c>
      <c r="AA672" s="16" t="s">
        <v>183</v>
      </c>
      <c r="AB672" s="16" t="s">
        <v>94</v>
      </c>
      <c r="AC672" s="16" t="s">
        <v>773</v>
      </c>
      <c r="AD672" s="65">
        <v>6.9690000000000002E-2</v>
      </c>
      <c r="AE672" s="16"/>
      <c r="AF672" s="69" t="s">
        <v>10099</v>
      </c>
      <c r="AG672" s="167" t="s">
        <v>9798</v>
      </c>
      <c r="AH672" s="15"/>
      <c r="AI672" s="16"/>
      <c r="AJ672" s="16"/>
      <c r="AK672" s="16"/>
      <c r="AL672" s="16"/>
      <c r="AM672" s="16"/>
      <c r="AN672" s="16"/>
    </row>
    <row r="673" spans="1:40" ht="15" hidden="1" customHeight="1">
      <c r="A673" s="59">
        <v>672</v>
      </c>
      <c r="B673" s="16" t="s">
        <v>9793</v>
      </c>
      <c r="C673" s="81">
        <v>13566919</v>
      </c>
      <c r="D673" s="17" t="s">
        <v>10100</v>
      </c>
      <c r="E673" s="16">
        <v>4070</v>
      </c>
      <c r="F673" s="16" t="s">
        <v>3596</v>
      </c>
      <c r="G673" s="16" t="s">
        <v>3597</v>
      </c>
      <c r="H673" s="35" t="s">
        <v>3598</v>
      </c>
      <c r="I673" s="16" t="s">
        <v>131</v>
      </c>
      <c r="J673" s="16">
        <v>1000</v>
      </c>
      <c r="K673" s="16" t="s">
        <v>74</v>
      </c>
      <c r="L673" s="16" t="s">
        <v>2910</v>
      </c>
      <c r="M673" s="16" t="s">
        <v>9776</v>
      </c>
      <c r="N673" s="16" t="s">
        <v>76</v>
      </c>
      <c r="O673" s="16" t="s">
        <v>5744</v>
      </c>
      <c r="P673" s="19" t="s">
        <v>10101</v>
      </c>
      <c r="Q673" s="170">
        <v>2107788</v>
      </c>
      <c r="R673" s="170">
        <v>0</v>
      </c>
      <c r="S673" s="170">
        <v>2107788</v>
      </c>
      <c r="T673" s="19" t="s">
        <v>78</v>
      </c>
      <c r="U673" s="19">
        <v>42832</v>
      </c>
      <c r="V673" s="19"/>
      <c r="W673" s="16" t="s">
        <v>71</v>
      </c>
      <c r="X673" s="16">
        <f t="shared" ca="1" si="14"/>
        <v>7.916666666666667</v>
      </c>
      <c r="Y673" s="19">
        <v>44406</v>
      </c>
      <c r="Z673" s="16" t="s">
        <v>10102</v>
      </c>
      <c r="AA673" s="16" t="s">
        <v>183</v>
      </c>
      <c r="AB673" s="16" t="s">
        <v>9966</v>
      </c>
      <c r="AC673" s="16" t="s">
        <v>82</v>
      </c>
      <c r="AD673" s="65">
        <v>6.9690000000000002E-2</v>
      </c>
      <c r="AE673" s="16"/>
      <c r="AF673" s="69" t="s">
        <v>10103</v>
      </c>
      <c r="AG673" s="16" t="s">
        <v>9083</v>
      </c>
      <c r="AH673" s="15"/>
      <c r="AI673" s="16"/>
      <c r="AJ673" s="16"/>
      <c r="AK673" s="16"/>
      <c r="AL673" s="16"/>
      <c r="AM673" s="16"/>
      <c r="AN673" s="16"/>
    </row>
    <row r="674" spans="1:40" ht="15" hidden="1" customHeight="1">
      <c r="A674" s="59">
        <v>673</v>
      </c>
      <c r="B674" s="16" t="s">
        <v>9793</v>
      </c>
      <c r="C674" s="81">
        <v>1083907303</v>
      </c>
      <c r="D674" s="17" t="s">
        <v>10104</v>
      </c>
      <c r="E674" s="16">
        <v>4070</v>
      </c>
      <c r="F674" s="16" t="s">
        <v>3596</v>
      </c>
      <c r="G674" s="16" t="s">
        <v>3597</v>
      </c>
      <c r="H674" s="35" t="s">
        <v>3598</v>
      </c>
      <c r="I674" s="16" t="s">
        <v>131</v>
      </c>
      <c r="J674" s="16">
        <v>1000</v>
      </c>
      <c r="K674" s="16" t="s">
        <v>74</v>
      </c>
      <c r="L674" s="16" t="s">
        <v>2910</v>
      </c>
      <c r="M674" s="16" t="s">
        <v>9776</v>
      </c>
      <c r="N674" s="16" t="s">
        <v>478</v>
      </c>
      <c r="O674" s="16" t="s">
        <v>771</v>
      </c>
      <c r="P674" s="19">
        <v>34602</v>
      </c>
      <c r="Q674" s="170">
        <v>2107788</v>
      </c>
      <c r="R674" s="170">
        <v>0</v>
      </c>
      <c r="S674" s="170">
        <v>2107788</v>
      </c>
      <c r="T674" s="19" t="s">
        <v>78</v>
      </c>
      <c r="U674" s="19">
        <v>43710</v>
      </c>
      <c r="V674" s="19"/>
      <c r="W674" s="16" t="s">
        <v>71</v>
      </c>
      <c r="X674" s="16">
        <f t="shared" ca="1" si="14"/>
        <v>5.583333333333333</v>
      </c>
      <c r="Y674" s="19">
        <v>44407</v>
      </c>
      <c r="Z674" s="16" t="s">
        <v>10105</v>
      </c>
      <c r="AA674" s="16" t="s">
        <v>93</v>
      </c>
      <c r="AB674" s="16" t="s">
        <v>121</v>
      </c>
      <c r="AC674" s="16" t="s">
        <v>82</v>
      </c>
      <c r="AD674" s="65">
        <v>6.9690000000000002E-2</v>
      </c>
      <c r="AE674" s="16"/>
      <c r="AF674" s="69" t="s">
        <v>10106</v>
      </c>
      <c r="AG674" s="16" t="s">
        <v>9083</v>
      </c>
      <c r="AH674" s="15"/>
      <c r="AI674" s="16"/>
      <c r="AJ674" s="16"/>
      <c r="AK674" s="16"/>
      <c r="AL674" s="16"/>
      <c r="AM674" s="16"/>
      <c r="AN674" s="16"/>
    </row>
    <row r="675" spans="1:40" ht="15" hidden="1" customHeight="1">
      <c r="A675" s="59">
        <v>674</v>
      </c>
      <c r="B675" s="16" t="s">
        <v>9793</v>
      </c>
      <c r="C675" s="81">
        <v>33751233</v>
      </c>
      <c r="D675" s="17" t="s">
        <v>10107</v>
      </c>
      <c r="E675" s="16">
        <v>2028</v>
      </c>
      <c r="F675" s="16">
        <v>18</v>
      </c>
      <c r="G675" s="16" t="s">
        <v>358</v>
      </c>
      <c r="H675" s="35" t="s">
        <v>284</v>
      </c>
      <c r="I675" s="16" t="s">
        <v>142</v>
      </c>
      <c r="J675" s="16">
        <v>1000</v>
      </c>
      <c r="K675" s="16" t="s">
        <v>74</v>
      </c>
      <c r="L675" s="16" t="s">
        <v>2910</v>
      </c>
      <c r="M675" s="16" t="s">
        <v>8249</v>
      </c>
      <c r="N675" s="16" t="s">
        <v>76</v>
      </c>
      <c r="O675" s="16" t="s">
        <v>5744</v>
      </c>
      <c r="P675" s="19" t="s">
        <v>10108</v>
      </c>
      <c r="Q675" s="170">
        <v>5473690</v>
      </c>
      <c r="R675" s="170">
        <v>0</v>
      </c>
      <c r="S675" s="170">
        <f t="shared" ref="S675:S686" si="15">Q675+R675</f>
        <v>5473690</v>
      </c>
      <c r="T675" s="19" t="s">
        <v>78</v>
      </c>
      <c r="U675" s="19">
        <v>44111</v>
      </c>
      <c r="V675" s="19"/>
      <c r="W675" s="16" t="s">
        <v>71</v>
      </c>
      <c r="X675" s="16">
        <f t="shared" ca="1" si="14"/>
        <v>4.416666666666667</v>
      </c>
      <c r="Y675" s="19">
        <v>44439</v>
      </c>
      <c r="Z675" s="16" t="s">
        <v>10109</v>
      </c>
      <c r="AA675" s="16" t="s">
        <v>120</v>
      </c>
      <c r="AB675" s="16" t="s">
        <v>9966</v>
      </c>
      <c r="AC675" s="16" t="s">
        <v>82</v>
      </c>
      <c r="AD675" s="65">
        <v>6.9690000000000002E-2</v>
      </c>
      <c r="AE675" s="16"/>
      <c r="AF675" s="69" t="s">
        <v>10110</v>
      </c>
      <c r="AG675" s="16" t="s">
        <v>9083</v>
      </c>
      <c r="AH675" s="15"/>
      <c r="AI675" s="16"/>
      <c r="AJ675" s="16"/>
      <c r="AK675" s="16"/>
      <c r="AL675" s="16"/>
      <c r="AM675" s="16"/>
      <c r="AN675" s="16"/>
    </row>
    <row r="676" spans="1:40" ht="15" hidden="1" customHeight="1">
      <c r="A676" s="59">
        <v>675</v>
      </c>
      <c r="B676" s="16" t="s">
        <v>8956</v>
      </c>
      <c r="C676" s="81">
        <v>72162540</v>
      </c>
      <c r="D676" s="17" t="s">
        <v>10111</v>
      </c>
      <c r="E676" s="16">
        <v>3137</v>
      </c>
      <c r="F676" s="16">
        <v>13</v>
      </c>
      <c r="G676" s="16" t="s">
        <v>525</v>
      </c>
      <c r="H676" s="35" t="s">
        <v>455</v>
      </c>
      <c r="I676" s="16" t="s">
        <v>117</v>
      </c>
      <c r="J676" s="16">
        <v>3000</v>
      </c>
      <c r="K676" s="16" t="s">
        <v>170</v>
      </c>
      <c r="L676" s="16" t="s">
        <v>723</v>
      </c>
      <c r="M676" s="16" t="s">
        <v>723</v>
      </c>
      <c r="N676" s="16" t="s">
        <v>76</v>
      </c>
      <c r="O676" s="16" t="s">
        <v>5744</v>
      </c>
      <c r="P676" s="19" t="s">
        <v>10112</v>
      </c>
      <c r="Q676" s="170">
        <v>2131262</v>
      </c>
      <c r="R676" s="170">
        <v>607341</v>
      </c>
      <c r="S676" s="170">
        <f t="shared" si="15"/>
        <v>2738603</v>
      </c>
      <c r="T676" s="19">
        <v>34564</v>
      </c>
      <c r="U676" s="19">
        <v>42017</v>
      </c>
      <c r="V676" s="19" t="s">
        <v>92</v>
      </c>
      <c r="W676" s="16" t="s">
        <v>249</v>
      </c>
      <c r="X676" s="16">
        <f t="shared" ca="1" si="14"/>
        <v>10.166666666666666</v>
      </c>
      <c r="Y676" s="19">
        <v>44435</v>
      </c>
      <c r="Z676" s="16" t="s">
        <v>10113</v>
      </c>
      <c r="AA676" s="16" t="s">
        <v>9993</v>
      </c>
      <c r="AB676" s="16" t="s">
        <v>94</v>
      </c>
      <c r="AC676" s="16" t="s">
        <v>82</v>
      </c>
      <c r="AD676" s="65">
        <v>6.9690000000000002E-2</v>
      </c>
      <c r="AE676" s="16"/>
      <c r="AF676" s="69" t="s">
        <v>10114</v>
      </c>
      <c r="AG676" s="16" t="s">
        <v>10115</v>
      </c>
      <c r="AH676" s="15"/>
      <c r="AI676" s="16"/>
      <c r="AJ676" s="16"/>
      <c r="AK676" s="16"/>
      <c r="AL676" s="16"/>
      <c r="AM676" s="16"/>
      <c r="AN676" s="16"/>
    </row>
    <row r="677" spans="1:40" ht="15" hidden="1" customHeight="1">
      <c r="A677" s="59">
        <v>676</v>
      </c>
      <c r="B677" s="16" t="s">
        <v>8956</v>
      </c>
      <c r="C677" s="81">
        <v>70122436</v>
      </c>
      <c r="D677" s="17" t="s">
        <v>9311</v>
      </c>
      <c r="E677" s="16">
        <v>4103</v>
      </c>
      <c r="F677" s="16">
        <v>16</v>
      </c>
      <c r="G677" s="16" t="s">
        <v>2683</v>
      </c>
      <c r="H677" s="35" t="s">
        <v>2606</v>
      </c>
      <c r="I677" s="16" t="s">
        <v>131</v>
      </c>
      <c r="J677" s="16">
        <v>3000</v>
      </c>
      <c r="K677" s="16" t="s">
        <v>170</v>
      </c>
      <c r="L677" s="16" t="s">
        <v>519</v>
      </c>
      <c r="M677" s="16" t="s">
        <v>519</v>
      </c>
      <c r="N677" s="16" t="s">
        <v>339</v>
      </c>
      <c r="O677" s="16" t="s">
        <v>2643</v>
      </c>
      <c r="P677" s="19" t="s">
        <v>10116</v>
      </c>
      <c r="Q677" s="170">
        <v>1708377</v>
      </c>
      <c r="R677" s="170">
        <v>611117</v>
      </c>
      <c r="S677" s="170">
        <f t="shared" si="15"/>
        <v>2319494</v>
      </c>
      <c r="T677" s="19">
        <v>38022</v>
      </c>
      <c r="U677" s="19">
        <v>43070</v>
      </c>
      <c r="V677" s="19" t="s">
        <v>92</v>
      </c>
      <c r="W677" s="16" t="s">
        <v>8767</v>
      </c>
      <c r="X677" s="16">
        <f t="shared" ca="1" si="14"/>
        <v>7.333333333333333</v>
      </c>
      <c r="Y677" s="19">
        <v>44439</v>
      </c>
      <c r="Z677" s="16" t="s">
        <v>10117</v>
      </c>
      <c r="AA677" s="16" t="s">
        <v>269</v>
      </c>
      <c r="AB677" s="16" t="s">
        <v>94</v>
      </c>
      <c r="AC677" s="16" t="s">
        <v>343</v>
      </c>
      <c r="AD677" s="65">
        <v>6.9690000000000002E-2</v>
      </c>
      <c r="AE677" s="16"/>
      <c r="AF677" s="69" t="s">
        <v>10118</v>
      </c>
      <c r="AG677" s="16" t="s">
        <v>9083</v>
      </c>
      <c r="AH677" s="15"/>
      <c r="AI677" s="16"/>
      <c r="AJ677" s="16"/>
      <c r="AK677" s="16"/>
      <c r="AL677" s="16"/>
      <c r="AM677" s="16"/>
      <c r="AN677" s="16"/>
    </row>
    <row r="678" spans="1:40" ht="15" hidden="1" customHeight="1">
      <c r="A678" s="59">
        <v>677</v>
      </c>
      <c r="B678" s="16" t="s">
        <v>8956</v>
      </c>
      <c r="C678" s="81">
        <v>79541798</v>
      </c>
      <c r="D678" s="17" t="s">
        <v>10119</v>
      </c>
      <c r="E678" s="16">
        <v>3137</v>
      </c>
      <c r="F678" s="16">
        <v>10</v>
      </c>
      <c r="G678" s="16" t="s">
        <v>822</v>
      </c>
      <c r="H678" s="35" t="s">
        <v>455</v>
      </c>
      <c r="I678" s="16" t="s">
        <v>117</v>
      </c>
      <c r="J678" s="16">
        <v>3000</v>
      </c>
      <c r="K678" s="16" t="s">
        <v>170</v>
      </c>
      <c r="L678" s="16" t="s">
        <v>723</v>
      </c>
      <c r="M678" s="16" t="s">
        <v>723</v>
      </c>
      <c r="N678" s="16" t="s">
        <v>76</v>
      </c>
      <c r="O678" s="16" t="s">
        <v>5744</v>
      </c>
      <c r="P678" s="19" t="s">
        <v>10120</v>
      </c>
      <c r="Q678" s="170">
        <v>1787727</v>
      </c>
      <c r="R678" s="170">
        <v>621358</v>
      </c>
      <c r="S678" s="170">
        <f t="shared" si="15"/>
        <v>2409085</v>
      </c>
      <c r="T678" s="19">
        <v>36747</v>
      </c>
      <c r="U678" s="19">
        <v>40909</v>
      </c>
      <c r="V678" s="19" t="s">
        <v>92</v>
      </c>
      <c r="W678" s="16" t="s">
        <v>8767</v>
      </c>
      <c r="X678" s="16">
        <f t="shared" ca="1" si="14"/>
        <v>13.25</v>
      </c>
      <c r="Y678" s="19">
        <v>44395</v>
      </c>
      <c r="Z678" s="16" t="s">
        <v>10121</v>
      </c>
      <c r="AA678" s="16" t="s">
        <v>173</v>
      </c>
      <c r="AB678" s="16" t="s">
        <v>94</v>
      </c>
      <c r="AC678" s="16" t="s">
        <v>82</v>
      </c>
      <c r="AD678" s="65">
        <v>6.9690000000000002E-2</v>
      </c>
      <c r="AE678" s="16"/>
      <c r="AF678" s="69" t="s">
        <v>10122</v>
      </c>
      <c r="AG678" s="16" t="s">
        <v>10123</v>
      </c>
      <c r="AH678" s="15"/>
      <c r="AI678" s="16"/>
      <c r="AJ678" s="16"/>
      <c r="AK678" s="16"/>
      <c r="AL678" s="16"/>
      <c r="AM678" s="16"/>
      <c r="AN678" s="16"/>
    </row>
    <row r="679" spans="1:40" ht="15" hidden="1" customHeight="1">
      <c r="A679" s="59">
        <v>678</v>
      </c>
      <c r="B679" s="16" t="s">
        <v>8956</v>
      </c>
      <c r="C679" s="81">
        <v>6767150</v>
      </c>
      <c r="D679" s="17" t="s">
        <v>10124</v>
      </c>
      <c r="E679" s="16">
        <v>4103</v>
      </c>
      <c r="F679" s="16">
        <v>18</v>
      </c>
      <c r="G679" s="16" t="s">
        <v>2621</v>
      </c>
      <c r="H679" s="35" t="s">
        <v>2606</v>
      </c>
      <c r="I679" s="16" t="s">
        <v>131</v>
      </c>
      <c r="J679" s="16">
        <v>4000</v>
      </c>
      <c r="K679" s="16" t="s">
        <v>259</v>
      </c>
      <c r="L679" s="16" t="s">
        <v>3391</v>
      </c>
      <c r="M679" s="16" t="s">
        <v>3391</v>
      </c>
      <c r="N679" s="16" t="s">
        <v>76</v>
      </c>
      <c r="O679" s="16" t="s">
        <v>5744</v>
      </c>
      <c r="P679" s="19" t="s">
        <v>10125</v>
      </c>
      <c r="Q679" s="170">
        <v>1787727</v>
      </c>
      <c r="R679" s="170">
        <v>621358</v>
      </c>
      <c r="S679" s="170">
        <f t="shared" si="15"/>
        <v>2409085</v>
      </c>
      <c r="T679" s="19">
        <v>34122</v>
      </c>
      <c r="U679" s="19">
        <v>40909</v>
      </c>
      <c r="V679" s="19" t="s">
        <v>92</v>
      </c>
      <c r="W679" s="16" t="s">
        <v>249</v>
      </c>
      <c r="X679" s="16">
        <f t="shared" ca="1" si="14"/>
        <v>13.25</v>
      </c>
      <c r="Y679" s="19">
        <v>44437</v>
      </c>
      <c r="Z679" s="16" t="s">
        <v>10126</v>
      </c>
      <c r="AA679" s="16" t="s">
        <v>120</v>
      </c>
      <c r="AB679" s="16" t="s">
        <v>94</v>
      </c>
      <c r="AC679" s="16" t="s">
        <v>82</v>
      </c>
      <c r="AD679" s="65">
        <v>5.2199999999999998E-3</v>
      </c>
      <c r="AE679" s="16"/>
      <c r="AF679" s="69" t="s">
        <v>10127</v>
      </c>
      <c r="AG679" s="167" t="s">
        <v>9798</v>
      </c>
      <c r="AH679" s="15"/>
      <c r="AI679" s="16"/>
      <c r="AJ679" s="16"/>
      <c r="AK679" s="16"/>
      <c r="AL679" s="16"/>
      <c r="AM679" s="16"/>
      <c r="AN679" s="16"/>
    </row>
    <row r="680" spans="1:40" ht="15" hidden="1" customHeight="1">
      <c r="A680" s="59">
        <v>679</v>
      </c>
      <c r="B680" s="16" t="s">
        <v>9793</v>
      </c>
      <c r="C680" s="81">
        <v>1110496499</v>
      </c>
      <c r="D680" s="17" t="s">
        <v>10128</v>
      </c>
      <c r="E680" s="16">
        <v>4070</v>
      </c>
      <c r="F680" s="16" t="s">
        <v>3596</v>
      </c>
      <c r="G680" s="16" t="s">
        <v>3597</v>
      </c>
      <c r="H680" s="35" t="s">
        <v>3598</v>
      </c>
      <c r="I680" s="16" t="s">
        <v>131</v>
      </c>
      <c r="J680" s="16">
        <v>1000</v>
      </c>
      <c r="K680" s="16" t="s">
        <v>74</v>
      </c>
      <c r="L680" s="16" t="s">
        <v>2910</v>
      </c>
      <c r="M680" s="16" t="s">
        <v>9776</v>
      </c>
      <c r="N680" s="16" t="s">
        <v>145</v>
      </c>
      <c r="O680" s="16" t="s">
        <v>5853</v>
      </c>
      <c r="P680" s="19" t="s">
        <v>5780</v>
      </c>
      <c r="Q680" s="170">
        <v>2162802</v>
      </c>
      <c r="R680" s="170">
        <v>0</v>
      </c>
      <c r="S680" s="170">
        <f t="shared" si="15"/>
        <v>2162802</v>
      </c>
      <c r="T680" s="19" t="s">
        <v>78</v>
      </c>
      <c r="U680" s="19">
        <v>43005</v>
      </c>
      <c r="V680" s="19"/>
      <c r="W680" s="16" t="s">
        <v>71</v>
      </c>
      <c r="X680" s="16">
        <f t="shared" ca="1" si="14"/>
        <v>7.5</v>
      </c>
      <c r="Y680" s="19">
        <v>44445</v>
      </c>
      <c r="Z680" s="16" t="s">
        <v>10129</v>
      </c>
      <c r="AA680" s="16" t="s">
        <v>183</v>
      </c>
      <c r="AB680" s="16" t="s">
        <v>9966</v>
      </c>
      <c r="AC680" s="16" t="s">
        <v>148</v>
      </c>
      <c r="AD680" s="65">
        <v>6.9690000000000002E-2</v>
      </c>
      <c r="AE680" s="16"/>
      <c r="AF680" s="69" t="s">
        <v>10130</v>
      </c>
      <c r="AG680" s="16" t="s">
        <v>9083</v>
      </c>
      <c r="AH680" s="15"/>
      <c r="AI680" s="16"/>
      <c r="AJ680" s="16"/>
      <c r="AK680" s="16"/>
      <c r="AL680" s="16"/>
      <c r="AM680" s="16"/>
      <c r="AN680" s="16"/>
    </row>
    <row r="681" spans="1:40" ht="15" hidden="1" customHeight="1">
      <c r="A681" s="59">
        <v>680</v>
      </c>
      <c r="B681" s="16" t="s">
        <v>8956</v>
      </c>
      <c r="C681" s="81">
        <v>13880588</v>
      </c>
      <c r="D681" s="17" t="s">
        <v>10131</v>
      </c>
      <c r="E681" s="16">
        <v>4071</v>
      </c>
      <c r="F681" s="16">
        <v>16</v>
      </c>
      <c r="G681" s="16" t="s">
        <v>1629</v>
      </c>
      <c r="H681" s="35" t="s">
        <v>1567</v>
      </c>
      <c r="I681" s="16" t="s">
        <v>131</v>
      </c>
      <c r="J681" s="16">
        <v>3000</v>
      </c>
      <c r="K681" s="16" t="s">
        <v>170</v>
      </c>
      <c r="L681" s="16" t="s">
        <v>432</v>
      </c>
      <c r="M681" s="16" t="s">
        <v>432</v>
      </c>
      <c r="N681" s="16" t="s">
        <v>433</v>
      </c>
      <c r="O681" s="16" t="s">
        <v>434</v>
      </c>
      <c r="P681" s="19" t="s">
        <v>10132</v>
      </c>
      <c r="Q681" s="170">
        <v>1708377</v>
      </c>
      <c r="R681" s="170">
        <v>458268</v>
      </c>
      <c r="S681" s="170">
        <f t="shared" si="15"/>
        <v>2166645</v>
      </c>
      <c r="T681" s="19">
        <v>36642</v>
      </c>
      <c r="U681" s="19">
        <v>40909</v>
      </c>
      <c r="V681" s="19" t="s">
        <v>92</v>
      </c>
      <c r="W681" s="16" t="s">
        <v>8767</v>
      </c>
      <c r="X681" s="16">
        <f t="shared" ca="1" si="14"/>
        <v>13.25</v>
      </c>
      <c r="Y681" s="19">
        <v>44430</v>
      </c>
      <c r="Z681" s="16" t="s">
        <v>10133</v>
      </c>
      <c r="AA681" s="16" t="s">
        <v>1390</v>
      </c>
      <c r="AB681" s="16" t="s">
        <v>94</v>
      </c>
      <c r="AC681" s="16" t="s">
        <v>436</v>
      </c>
      <c r="AD681" s="65">
        <v>6.9690000000000002E-2</v>
      </c>
      <c r="AE681" s="16"/>
      <c r="AF681" s="69" t="s">
        <v>10134</v>
      </c>
      <c r="AG681" s="167" t="s">
        <v>9798</v>
      </c>
      <c r="AH681" s="15"/>
      <c r="AI681" s="16"/>
      <c r="AJ681" s="16"/>
      <c r="AK681" s="16"/>
      <c r="AL681" s="16"/>
      <c r="AM681" s="16"/>
      <c r="AN681" s="16"/>
    </row>
    <row r="682" spans="1:40" ht="15" hidden="1" customHeight="1">
      <c r="A682" s="59">
        <v>681</v>
      </c>
      <c r="B682" s="16" t="s">
        <v>9793</v>
      </c>
      <c r="C682" s="81">
        <v>1148956944</v>
      </c>
      <c r="D682" s="17" t="s">
        <v>10135</v>
      </c>
      <c r="E682" s="16">
        <v>4070</v>
      </c>
      <c r="F682" s="16" t="s">
        <v>3596</v>
      </c>
      <c r="G682" s="16" t="s">
        <v>3597</v>
      </c>
      <c r="H682" s="35" t="s">
        <v>3598</v>
      </c>
      <c r="I682" s="16" t="s">
        <v>131</v>
      </c>
      <c r="J682" s="16">
        <v>1000</v>
      </c>
      <c r="K682" s="16" t="s">
        <v>74</v>
      </c>
      <c r="L682" s="16" t="s">
        <v>2910</v>
      </c>
      <c r="M682" s="16" t="s">
        <v>9776</v>
      </c>
      <c r="N682" s="16" t="s">
        <v>671</v>
      </c>
      <c r="O682" s="16" t="s">
        <v>691</v>
      </c>
      <c r="P682" s="19">
        <v>34244</v>
      </c>
      <c r="Q682" s="170">
        <v>2162802</v>
      </c>
      <c r="R682" s="170">
        <v>0</v>
      </c>
      <c r="S682" s="170">
        <f t="shared" si="15"/>
        <v>2162802</v>
      </c>
      <c r="T682" s="19" t="s">
        <v>78</v>
      </c>
      <c r="U682" s="19">
        <v>43285</v>
      </c>
      <c r="V682" s="19"/>
      <c r="W682" s="16" t="s">
        <v>71</v>
      </c>
      <c r="X682" s="16">
        <f t="shared" ca="1" si="14"/>
        <v>6.75</v>
      </c>
      <c r="Y682" s="19">
        <v>44405</v>
      </c>
      <c r="Z682" s="16" t="s">
        <v>10136</v>
      </c>
      <c r="AA682" s="16" t="s">
        <v>183</v>
      </c>
      <c r="AB682" s="16" t="s">
        <v>94</v>
      </c>
      <c r="AC682" s="16" t="s">
        <v>693</v>
      </c>
      <c r="AD682" s="65">
        <v>6.9690000000000002E-2</v>
      </c>
      <c r="AE682" s="16"/>
      <c r="AF682" s="69" t="s">
        <v>10137</v>
      </c>
      <c r="AG682" s="16" t="s">
        <v>10002</v>
      </c>
      <c r="AH682" s="15"/>
      <c r="AI682" s="16"/>
      <c r="AJ682" s="16"/>
      <c r="AK682" s="16"/>
      <c r="AL682" s="16"/>
      <c r="AM682" s="16"/>
      <c r="AN682" s="16"/>
    </row>
    <row r="683" spans="1:40" ht="15" hidden="1" customHeight="1">
      <c r="A683" s="59">
        <v>682</v>
      </c>
      <c r="B683" s="16" t="s">
        <v>8956</v>
      </c>
      <c r="C683" s="81">
        <v>1033765155</v>
      </c>
      <c r="D683" s="17" t="s">
        <v>9412</v>
      </c>
      <c r="E683" s="16">
        <v>3137</v>
      </c>
      <c r="F683" s="16">
        <v>10</v>
      </c>
      <c r="G683" s="16" t="s">
        <v>822</v>
      </c>
      <c r="H683" s="35" t="s">
        <v>455</v>
      </c>
      <c r="I683" s="16" t="s">
        <v>117</v>
      </c>
      <c r="J683" s="16">
        <v>2000</v>
      </c>
      <c r="K683" s="16" t="s">
        <v>181</v>
      </c>
      <c r="L683" s="16" t="s">
        <v>8951</v>
      </c>
      <c r="M683" s="16" t="s">
        <v>8951</v>
      </c>
      <c r="N683" s="16" t="s">
        <v>76</v>
      </c>
      <c r="O683" s="16" t="s">
        <v>5744</v>
      </c>
      <c r="P683" s="19">
        <v>34469</v>
      </c>
      <c r="Q683" s="170">
        <v>1787727</v>
      </c>
      <c r="R683" s="170">
        <v>0</v>
      </c>
      <c r="S683" s="170">
        <f t="shared" si="15"/>
        <v>1787727</v>
      </c>
      <c r="T683" s="19" t="s">
        <v>78</v>
      </c>
      <c r="U683" s="19">
        <v>43222</v>
      </c>
      <c r="V683" s="19"/>
      <c r="W683" s="16" t="s">
        <v>9187</v>
      </c>
      <c r="X683" s="16">
        <f t="shared" ca="1" si="14"/>
        <v>6.916666666666667</v>
      </c>
      <c r="Y683" s="19">
        <v>44468</v>
      </c>
      <c r="Z683" s="16" t="s">
        <v>10138</v>
      </c>
      <c r="AA683" s="16" t="s">
        <v>9993</v>
      </c>
      <c r="AB683" s="16" t="s">
        <v>121</v>
      </c>
      <c r="AC683" s="16" t="s">
        <v>82</v>
      </c>
      <c r="AD683" s="65">
        <v>6.9599999999999995E-2</v>
      </c>
      <c r="AE683" s="16"/>
      <c r="AF683" s="69" t="s">
        <v>10139</v>
      </c>
      <c r="AG683" s="16" t="s">
        <v>9083</v>
      </c>
      <c r="AH683" s="15"/>
      <c r="AI683" s="16"/>
      <c r="AJ683" s="16"/>
      <c r="AK683" s="16"/>
      <c r="AL683" s="16"/>
      <c r="AM683" s="16"/>
      <c r="AN683" s="16"/>
    </row>
    <row r="684" spans="1:40" s="149" customFormat="1" ht="15" hidden="1" customHeight="1">
      <c r="A684" s="59">
        <v>683</v>
      </c>
      <c r="B684" s="142" t="s">
        <v>9793</v>
      </c>
      <c r="C684" s="168">
        <v>1019076770</v>
      </c>
      <c r="D684" s="140" t="s">
        <v>8355</v>
      </c>
      <c r="E684" s="142">
        <v>3124</v>
      </c>
      <c r="F684" s="142">
        <v>12</v>
      </c>
      <c r="G684" s="142" t="s">
        <v>350</v>
      </c>
      <c r="H684" s="165" t="s">
        <v>116</v>
      </c>
      <c r="I684" s="142" t="s">
        <v>117</v>
      </c>
      <c r="J684" s="142">
        <v>1000</v>
      </c>
      <c r="K684" s="142" t="s">
        <v>74</v>
      </c>
      <c r="L684" s="142" t="s">
        <v>2910</v>
      </c>
      <c r="M684" s="142" t="s">
        <v>9931</v>
      </c>
      <c r="N684" s="142" t="s">
        <v>76</v>
      </c>
      <c r="O684" s="142" t="s">
        <v>5744</v>
      </c>
      <c r="P684" s="145">
        <v>33935</v>
      </c>
      <c r="Q684" s="166">
        <v>1998523</v>
      </c>
      <c r="R684" s="166">
        <v>0</v>
      </c>
      <c r="S684" s="166">
        <f t="shared" si="15"/>
        <v>1998523</v>
      </c>
      <c r="T684" s="145" t="s">
        <v>78</v>
      </c>
      <c r="U684" s="145">
        <v>43342</v>
      </c>
      <c r="V684" s="145"/>
      <c r="W684" s="142" t="s">
        <v>71</v>
      </c>
      <c r="X684" s="142">
        <f t="shared" ca="1" si="14"/>
        <v>6.583333333333333</v>
      </c>
      <c r="Y684" s="145">
        <v>44510</v>
      </c>
      <c r="Z684" s="142" t="s">
        <v>10140</v>
      </c>
      <c r="AA684" s="142" t="s">
        <v>120</v>
      </c>
      <c r="AB684" s="142" t="s">
        <v>9966</v>
      </c>
      <c r="AC684" s="142" t="s">
        <v>82</v>
      </c>
      <c r="AD684" s="147">
        <v>6.9690000000000002E-2</v>
      </c>
      <c r="AE684" s="142"/>
      <c r="AF684" s="162" t="s">
        <v>8358</v>
      </c>
      <c r="AG684" s="140" t="s">
        <v>8794</v>
      </c>
      <c r="AH684" s="148" t="s">
        <v>9056</v>
      </c>
      <c r="AI684" s="142"/>
      <c r="AJ684" s="142"/>
      <c r="AK684" s="142"/>
      <c r="AL684" s="142"/>
      <c r="AM684" s="142"/>
      <c r="AN684" s="142"/>
    </row>
    <row r="685" spans="1:40" ht="15" hidden="1" customHeight="1">
      <c r="A685" s="59">
        <v>684</v>
      </c>
      <c r="B685" s="16" t="s">
        <v>9793</v>
      </c>
      <c r="C685" s="81">
        <v>1030671188</v>
      </c>
      <c r="D685" s="17" t="s">
        <v>10141</v>
      </c>
      <c r="E685" s="16">
        <v>4044</v>
      </c>
      <c r="F685" s="16">
        <v>11</v>
      </c>
      <c r="G685" s="16" t="s">
        <v>916</v>
      </c>
      <c r="H685" s="35" t="s">
        <v>917</v>
      </c>
      <c r="I685" s="16" t="s">
        <v>131</v>
      </c>
      <c r="J685" s="16">
        <v>1000</v>
      </c>
      <c r="K685" s="16" t="s">
        <v>74</v>
      </c>
      <c r="L685" s="16" t="s">
        <v>2910</v>
      </c>
      <c r="M685" s="16" t="s">
        <v>8338</v>
      </c>
      <c r="N685" s="16" t="s">
        <v>76</v>
      </c>
      <c r="O685" s="16" t="s">
        <v>5744</v>
      </c>
      <c r="P685" s="19" t="s">
        <v>10142</v>
      </c>
      <c r="Q685" s="170">
        <v>1400462</v>
      </c>
      <c r="R685" s="170">
        <v>0</v>
      </c>
      <c r="S685" s="170">
        <f t="shared" si="15"/>
        <v>1400462</v>
      </c>
      <c r="T685" s="19" t="s">
        <v>78</v>
      </c>
      <c r="U685" s="19">
        <v>43011</v>
      </c>
      <c r="V685" s="19"/>
      <c r="W685" s="16" t="s">
        <v>71</v>
      </c>
      <c r="X685" s="16">
        <f t="shared" ca="1" si="14"/>
        <v>7.5</v>
      </c>
      <c r="Y685" s="19">
        <v>44510</v>
      </c>
      <c r="Z685" s="16" t="s">
        <v>10143</v>
      </c>
      <c r="AA685" s="16" t="s">
        <v>120</v>
      </c>
      <c r="AB685" s="16" t="s">
        <v>194</v>
      </c>
      <c r="AC685" s="16" t="s">
        <v>82</v>
      </c>
      <c r="AD685" s="65">
        <v>6.9690000000000002E-2</v>
      </c>
      <c r="AE685" s="16"/>
      <c r="AF685" s="69" t="s">
        <v>10144</v>
      </c>
      <c r="AG685" s="16" t="s">
        <v>9083</v>
      </c>
      <c r="AH685" s="15"/>
      <c r="AI685" s="16"/>
      <c r="AJ685" s="16"/>
      <c r="AK685" s="16"/>
      <c r="AL685" s="16"/>
      <c r="AM685" s="16"/>
      <c r="AN685" s="16"/>
    </row>
    <row r="686" spans="1:40" ht="15" hidden="1" customHeight="1">
      <c r="A686" s="59">
        <v>685</v>
      </c>
      <c r="B686" s="16" t="s">
        <v>8956</v>
      </c>
      <c r="C686" s="18">
        <v>60329100</v>
      </c>
      <c r="D686" s="17" t="s">
        <v>10145</v>
      </c>
      <c r="E686" s="16">
        <v>2044</v>
      </c>
      <c r="F686" s="16">
        <v>11</v>
      </c>
      <c r="G686" s="16" t="s">
        <v>139</v>
      </c>
      <c r="H686" s="35" t="s">
        <v>140</v>
      </c>
      <c r="I686" s="16" t="s">
        <v>142</v>
      </c>
      <c r="J686" s="16">
        <v>2000</v>
      </c>
      <c r="K686" s="16" t="s">
        <v>181</v>
      </c>
      <c r="L686" s="16" t="s">
        <v>685</v>
      </c>
      <c r="M686" s="16" t="s">
        <v>685</v>
      </c>
      <c r="N686" s="16" t="s">
        <v>145</v>
      </c>
      <c r="O686" s="16" t="s">
        <v>5853</v>
      </c>
      <c r="P686" s="19">
        <v>25187</v>
      </c>
      <c r="Q686" s="164">
        <v>3295498</v>
      </c>
      <c r="R686" s="164">
        <v>0</v>
      </c>
      <c r="S686" s="164">
        <f t="shared" si="15"/>
        <v>3295498</v>
      </c>
      <c r="T686" s="27" t="s">
        <v>78</v>
      </c>
      <c r="U686" s="27">
        <v>43126</v>
      </c>
      <c r="V686" s="19" t="s">
        <v>92</v>
      </c>
      <c r="W686" s="16" t="s">
        <v>8767</v>
      </c>
      <c r="X686" s="16">
        <f t="shared" ca="1" si="14"/>
        <v>7.166666666666667</v>
      </c>
      <c r="Y686" s="19">
        <v>44501</v>
      </c>
      <c r="Z686" s="16" t="s">
        <v>10146</v>
      </c>
      <c r="AA686" s="16" t="s">
        <v>120</v>
      </c>
      <c r="AB686" s="16" t="s">
        <v>94</v>
      </c>
      <c r="AC686" s="16" t="s">
        <v>148</v>
      </c>
      <c r="AD686" s="30">
        <v>5.2199999999999998E-3</v>
      </c>
      <c r="AE686" s="16"/>
      <c r="AF686" s="31" t="s">
        <v>10147</v>
      </c>
      <c r="AG686" s="16" t="s">
        <v>9083</v>
      </c>
      <c r="AH686" s="15"/>
      <c r="AI686" s="16"/>
      <c r="AJ686" s="16"/>
      <c r="AK686" s="16"/>
      <c r="AL686" s="16"/>
      <c r="AM686" s="16"/>
      <c r="AN686" s="16"/>
    </row>
    <row r="687" spans="1:40" ht="15" hidden="1" customHeight="1">
      <c r="A687" s="59">
        <v>686</v>
      </c>
      <c r="B687" s="16" t="s">
        <v>8956</v>
      </c>
      <c r="C687" s="18">
        <v>91298162</v>
      </c>
      <c r="D687" s="17" t="s">
        <v>10148</v>
      </c>
      <c r="E687" s="16">
        <v>3137</v>
      </c>
      <c r="F687" s="16">
        <v>11</v>
      </c>
      <c r="G687" s="16" t="s">
        <v>603</v>
      </c>
      <c r="H687" s="35" t="s">
        <v>455</v>
      </c>
      <c r="I687" s="16" t="s">
        <v>117</v>
      </c>
      <c r="J687" s="16">
        <v>2000</v>
      </c>
      <c r="K687" s="16" t="s">
        <v>181</v>
      </c>
      <c r="L687" s="16" t="s">
        <v>685</v>
      </c>
      <c r="M687" s="16" t="s">
        <v>685</v>
      </c>
      <c r="N687" s="16" t="s">
        <v>145</v>
      </c>
      <c r="O687" s="16" t="s">
        <v>558</v>
      </c>
      <c r="P687" s="19" t="s">
        <v>10149</v>
      </c>
      <c r="Q687" s="164">
        <v>1884669</v>
      </c>
      <c r="R687" s="164">
        <v>617264</v>
      </c>
      <c r="S687" s="164">
        <v>2501933</v>
      </c>
      <c r="T687" s="27">
        <v>35191</v>
      </c>
      <c r="U687" s="27">
        <v>40909</v>
      </c>
      <c r="V687" s="19"/>
      <c r="W687" s="16" t="s">
        <v>249</v>
      </c>
      <c r="X687" s="16">
        <f t="shared" ca="1" si="14"/>
        <v>13.25</v>
      </c>
      <c r="Y687" s="19">
        <v>44469</v>
      </c>
      <c r="Z687" s="16" t="s">
        <v>10150</v>
      </c>
      <c r="AA687" s="16" t="s">
        <v>269</v>
      </c>
      <c r="AB687" s="16" t="s">
        <v>94</v>
      </c>
      <c r="AC687" s="16" t="s">
        <v>562</v>
      </c>
      <c r="AD687" s="30">
        <v>5.2199999999999998E-3</v>
      </c>
      <c r="AE687" s="16"/>
      <c r="AF687" s="31" t="s">
        <v>10151</v>
      </c>
      <c r="AG687" s="16" t="s">
        <v>10152</v>
      </c>
      <c r="AH687" s="15"/>
      <c r="AI687" s="16"/>
      <c r="AJ687" s="16"/>
      <c r="AK687" s="16"/>
      <c r="AL687" s="16"/>
      <c r="AM687" s="16"/>
      <c r="AN687" s="16"/>
    </row>
    <row r="688" spans="1:40" ht="15" hidden="1" customHeight="1">
      <c r="A688" s="59">
        <v>687</v>
      </c>
      <c r="B688" s="16" t="s">
        <v>8956</v>
      </c>
      <c r="C688" s="18">
        <v>13487895</v>
      </c>
      <c r="D688" s="17" t="s">
        <v>10153</v>
      </c>
      <c r="E688" s="16">
        <v>2028</v>
      </c>
      <c r="F688" s="16">
        <v>18</v>
      </c>
      <c r="G688" s="16" t="s">
        <v>358</v>
      </c>
      <c r="H688" s="35" t="s">
        <v>284</v>
      </c>
      <c r="I688" s="16" t="s">
        <v>142</v>
      </c>
      <c r="J688" s="16">
        <v>4500</v>
      </c>
      <c r="K688" s="16" t="s">
        <v>143</v>
      </c>
      <c r="L688" s="16" t="s">
        <v>929</v>
      </c>
      <c r="M688" s="16" t="s">
        <v>929</v>
      </c>
      <c r="N688" s="16" t="s">
        <v>145</v>
      </c>
      <c r="O688" s="16" t="s">
        <v>5853</v>
      </c>
      <c r="P688" s="19" t="s">
        <v>10154</v>
      </c>
      <c r="Q688" s="164">
        <v>5473690</v>
      </c>
      <c r="R688" s="164">
        <v>0</v>
      </c>
      <c r="S688" s="164">
        <v>5473690</v>
      </c>
      <c r="T688" s="27" t="s">
        <v>78</v>
      </c>
      <c r="U688" s="27">
        <v>40940</v>
      </c>
      <c r="V688" s="19"/>
      <c r="W688" s="16" t="s">
        <v>8767</v>
      </c>
      <c r="X688" s="16">
        <f t="shared" ca="1" si="14"/>
        <v>13.166666666666666</v>
      </c>
      <c r="Y688" s="19">
        <v>44500</v>
      </c>
      <c r="Z688" s="16" t="s">
        <v>10155</v>
      </c>
      <c r="AA688" s="16" t="s">
        <v>183</v>
      </c>
      <c r="AB688" s="16" t="s">
        <v>94</v>
      </c>
      <c r="AC688" s="16" t="s">
        <v>148</v>
      </c>
      <c r="AD688" s="30">
        <v>5.2199999999999998E-3</v>
      </c>
      <c r="AE688" s="16"/>
      <c r="AF688" s="31" t="s">
        <v>10156</v>
      </c>
      <c r="AG688" s="16" t="s">
        <v>10152</v>
      </c>
      <c r="AH688" s="15"/>
      <c r="AI688" s="16"/>
      <c r="AJ688" s="16"/>
      <c r="AK688" s="16"/>
      <c r="AL688" s="16"/>
      <c r="AM688" s="16"/>
      <c r="AN688" s="16"/>
    </row>
    <row r="689" spans="1:40" ht="15" hidden="1" customHeight="1">
      <c r="A689" s="59">
        <v>688</v>
      </c>
      <c r="B689" s="16" t="s">
        <v>8956</v>
      </c>
      <c r="C689" s="18">
        <v>79848694</v>
      </c>
      <c r="D689" s="17" t="s">
        <v>10157</v>
      </c>
      <c r="E689" s="16">
        <v>3137</v>
      </c>
      <c r="F689" s="16">
        <v>13</v>
      </c>
      <c r="G689" s="16" t="s">
        <v>525</v>
      </c>
      <c r="H689" s="35" t="s">
        <v>455</v>
      </c>
      <c r="I689" s="16" t="s">
        <v>117</v>
      </c>
      <c r="J689" s="16">
        <v>3000</v>
      </c>
      <c r="K689" s="16" t="s">
        <v>170</v>
      </c>
      <c r="L689" s="16" t="s">
        <v>351</v>
      </c>
      <c r="M689" s="16" t="s">
        <v>351</v>
      </c>
      <c r="N689" s="16" t="s">
        <v>76</v>
      </c>
      <c r="O689" s="16" t="s">
        <v>5744</v>
      </c>
      <c r="P689" s="19" t="s">
        <v>1604</v>
      </c>
      <c r="Q689" s="164">
        <v>2131262</v>
      </c>
      <c r="R689" s="164">
        <v>607341</v>
      </c>
      <c r="S689" s="164">
        <f t="shared" ref="S689:S698" si="16">Q689+R689</f>
        <v>2738603</v>
      </c>
      <c r="T689" s="27">
        <v>34562</v>
      </c>
      <c r="U689" s="27">
        <v>40909</v>
      </c>
      <c r="V689" s="19"/>
      <c r="W689" s="16" t="s">
        <v>249</v>
      </c>
      <c r="X689" s="16">
        <f t="shared" ca="1" si="14"/>
        <v>13.25</v>
      </c>
      <c r="Y689" s="19">
        <v>44514</v>
      </c>
      <c r="Z689" s="16" t="s">
        <v>10158</v>
      </c>
      <c r="AA689" s="16" t="s">
        <v>269</v>
      </c>
      <c r="AB689" s="16" t="s">
        <v>94</v>
      </c>
      <c r="AC689" s="16" t="s">
        <v>82</v>
      </c>
      <c r="AD689" s="30">
        <v>6.9690000000000002E-2</v>
      </c>
      <c r="AE689" s="16"/>
      <c r="AF689" s="31" t="s">
        <v>10159</v>
      </c>
      <c r="AG689" s="16" t="s">
        <v>9083</v>
      </c>
      <c r="AH689" s="15"/>
      <c r="AI689" s="16"/>
      <c r="AJ689" s="16"/>
      <c r="AK689" s="16"/>
      <c r="AL689" s="16"/>
      <c r="AM689" s="16"/>
      <c r="AN689" s="16"/>
    </row>
    <row r="690" spans="1:40" ht="15" hidden="1" customHeight="1">
      <c r="A690" s="59">
        <v>689</v>
      </c>
      <c r="B690" s="16" t="s">
        <v>9793</v>
      </c>
      <c r="C690" s="18">
        <v>80904637</v>
      </c>
      <c r="D690" s="17" t="s">
        <v>10160</v>
      </c>
      <c r="E690" s="16">
        <v>3124</v>
      </c>
      <c r="F690" s="16">
        <v>12</v>
      </c>
      <c r="G690" s="16" t="s">
        <v>350</v>
      </c>
      <c r="H690" s="35" t="s">
        <v>116</v>
      </c>
      <c r="I690" s="16" t="s">
        <v>117</v>
      </c>
      <c r="J690" s="16">
        <v>1000</v>
      </c>
      <c r="K690" s="16" t="s">
        <v>74</v>
      </c>
      <c r="L690" s="16" t="s">
        <v>2910</v>
      </c>
      <c r="M690" s="16" t="s">
        <v>9776</v>
      </c>
      <c r="N690" s="16" t="s">
        <v>76</v>
      </c>
      <c r="O690" s="16" t="s">
        <v>5744</v>
      </c>
      <c r="P690" s="19">
        <v>31425</v>
      </c>
      <c r="Q690" s="164">
        <v>1998523</v>
      </c>
      <c r="R690" s="164">
        <v>0</v>
      </c>
      <c r="S690" s="164">
        <f t="shared" si="16"/>
        <v>1998523</v>
      </c>
      <c r="T690" s="27" t="s">
        <v>78</v>
      </c>
      <c r="U690" s="27">
        <v>43123</v>
      </c>
      <c r="V690" s="19"/>
      <c r="W690" s="16" t="s">
        <v>71</v>
      </c>
      <c r="X690" s="16">
        <f t="shared" ca="1" si="14"/>
        <v>7.166666666666667</v>
      </c>
      <c r="Y690" s="19">
        <v>44516</v>
      </c>
      <c r="Z690" s="16" t="s">
        <v>10161</v>
      </c>
      <c r="AA690" s="16" t="s">
        <v>93</v>
      </c>
      <c r="AB690" s="16" t="s">
        <v>121</v>
      </c>
      <c r="AC690" s="16" t="s">
        <v>82</v>
      </c>
      <c r="AD690" s="30">
        <v>6.9690000000000002E-2</v>
      </c>
      <c r="AE690" s="16"/>
      <c r="AF690" s="31" t="s">
        <v>10162</v>
      </c>
      <c r="AG690" s="16" t="s">
        <v>9083</v>
      </c>
      <c r="AH690" s="15"/>
      <c r="AI690" s="16"/>
      <c r="AJ690" s="16"/>
      <c r="AK690" s="16"/>
      <c r="AL690" s="16"/>
      <c r="AM690" s="16"/>
      <c r="AN690" s="16"/>
    </row>
    <row r="691" spans="1:40" ht="15" hidden="1" customHeight="1">
      <c r="A691" s="59">
        <v>690</v>
      </c>
      <c r="B691" s="16" t="s">
        <v>8956</v>
      </c>
      <c r="C691" s="81">
        <v>1093759656</v>
      </c>
      <c r="D691" s="17" t="s">
        <v>9232</v>
      </c>
      <c r="E691" s="16">
        <v>3137</v>
      </c>
      <c r="F691" s="16">
        <v>11</v>
      </c>
      <c r="G691" s="16" t="s">
        <v>603</v>
      </c>
      <c r="H691" s="35" t="s">
        <v>455</v>
      </c>
      <c r="I691" s="16" t="s">
        <v>117</v>
      </c>
      <c r="J691" s="16">
        <v>2000</v>
      </c>
      <c r="K691" s="16" t="s">
        <v>181</v>
      </c>
      <c r="L691" s="16" t="s">
        <v>10163</v>
      </c>
      <c r="M691" s="16" t="s">
        <v>10163</v>
      </c>
      <c r="N691" s="16" t="s">
        <v>145</v>
      </c>
      <c r="O691" s="16" t="s">
        <v>5853</v>
      </c>
      <c r="P691" s="19" t="s">
        <v>10164</v>
      </c>
      <c r="Q691" s="170">
        <v>1884669</v>
      </c>
      <c r="R691" s="170">
        <v>0</v>
      </c>
      <c r="S691" s="170">
        <f t="shared" si="16"/>
        <v>1884669</v>
      </c>
      <c r="T691" s="27" t="s">
        <v>78</v>
      </c>
      <c r="U691" s="27">
        <v>44348</v>
      </c>
      <c r="V691" s="19" t="s">
        <v>10165</v>
      </c>
      <c r="W691" s="16" t="s">
        <v>9187</v>
      </c>
      <c r="X691" s="16">
        <f t="shared" ca="1" si="14"/>
        <v>3.8333333333333335</v>
      </c>
      <c r="Y691" s="19">
        <v>44509</v>
      </c>
      <c r="Z691" s="16" t="s">
        <v>10166</v>
      </c>
      <c r="AA691" s="16" t="s">
        <v>120</v>
      </c>
      <c r="AB691" s="16" t="s">
        <v>121</v>
      </c>
      <c r="AC691" s="16" t="s">
        <v>148</v>
      </c>
      <c r="AD691" s="65">
        <v>6.9690000000000002E-2</v>
      </c>
      <c r="AE691" s="16"/>
      <c r="AF691" s="69" t="s">
        <v>10033</v>
      </c>
      <c r="AG691" s="16" t="s">
        <v>9083</v>
      </c>
      <c r="AH691" s="15"/>
      <c r="AI691" s="16"/>
      <c r="AJ691" s="16"/>
      <c r="AK691" s="16"/>
      <c r="AL691" s="16"/>
      <c r="AM691" s="16"/>
      <c r="AN691" s="16"/>
    </row>
    <row r="692" spans="1:40" hidden="1">
      <c r="A692" s="59">
        <v>691</v>
      </c>
      <c r="B692" s="16" t="s">
        <v>9793</v>
      </c>
      <c r="C692" s="81">
        <v>86068266</v>
      </c>
      <c r="D692" s="17" t="s">
        <v>10167</v>
      </c>
      <c r="E692" s="16">
        <v>4070</v>
      </c>
      <c r="F692" s="16" t="s">
        <v>3596</v>
      </c>
      <c r="G692" s="16" t="s">
        <v>3597</v>
      </c>
      <c r="H692" s="35" t="s">
        <v>3598</v>
      </c>
      <c r="I692" s="16" t="s">
        <v>131</v>
      </c>
      <c r="J692" s="16">
        <v>1000</v>
      </c>
      <c r="K692" s="16" t="s">
        <v>74</v>
      </c>
      <c r="L692" s="16" t="s">
        <v>2910</v>
      </c>
      <c r="M692" s="16" t="s">
        <v>9776</v>
      </c>
      <c r="N692" s="16" t="s">
        <v>76</v>
      </c>
      <c r="O692" s="16" t="s">
        <v>10168</v>
      </c>
      <c r="P692" s="19">
        <v>29722</v>
      </c>
      <c r="Q692" s="170">
        <v>2162802</v>
      </c>
      <c r="R692" s="170">
        <v>0</v>
      </c>
      <c r="S692" s="170">
        <f t="shared" si="16"/>
        <v>2162802</v>
      </c>
      <c r="T692" s="27" t="s">
        <v>78</v>
      </c>
      <c r="U692" s="27">
        <v>43111</v>
      </c>
      <c r="V692" s="19"/>
      <c r="W692" s="16" t="s">
        <v>71</v>
      </c>
      <c r="X692" s="16">
        <f t="shared" ca="1" si="14"/>
        <v>7.166666666666667</v>
      </c>
      <c r="Y692" s="19">
        <v>44517</v>
      </c>
      <c r="Z692" s="16" t="s">
        <v>10169</v>
      </c>
      <c r="AA692" s="16" t="s">
        <v>120</v>
      </c>
      <c r="AB692" s="16" t="s">
        <v>9966</v>
      </c>
      <c r="AC692" s="16" t="s">
        <v>82</v>
      </c>
      <c r="AD692" s="65">
        <v>6.9690000000000002E-2</v>
      </c>
      <c r="AE692" s="16"/>
      <c r="AF692" s="69" t="s">
        <v>10170</v>
      </c>
      <c r="AG692" s="16" t="s">
        <v>9083</v>
      </c>
      <c r="AH692" s="15"/>
      <c r="AI692" s="16"/>
      <c r="AJ692" s="16"/>
      <c r="AK692" s="16"/>
      <c r="AL692" s="16"/>
      <c r="AM692" s="16"/>
      <c r="AN692" s="16"/>
    </row>
    <row r="693" spans="1:40" hidden="1">
      <c r="A693" s="59">
        <v>692</v>
      </c>
      <c r="B693" s="16" t="s">
        <v>9793</v>
      </c>
      <c r="C693" s="81">
        <v>1237688031</v>
      </c>
      <c r="D693" s="17" t="s">
        <v>10171</v>
      </c>
      <c r="E693" s="16">
        <v>4070</v>
      </c>
      <c r="F693" s="16" t="s">
        <v>3596</v>
      </c>
      <c r="G693" s="16" t="s">
        <v>3597</v>
      </c>
      <c r="H693" s="35" t="s">
        <v>3598</v>
      </c>
      <c r="I693" s="16" t="s">
        <v>131</v>
      </c>
      <c r="J693" s="16">
        <v>1000</v>
      </c>
      <c r="K693" s="16" t="s">
        <v>74</v>
      </c>
      <c r="L693" s="16" t="s">
        <v>2910</v>
      </c>
      <c r="M693" s="16" t="s">
        <v>9776</v>
      </c>
      <c r="N693" s="16" t="s">
        <v>76</v>
      </c>
      <c r="O693" s="16" t="s">
        <v>5744</v>
      </c>
      <c r="P693" s="19">
        <v>32788</v>
      </c>
      <c r="Q693" s="170">
        <v>2162802</v>
      </c>
      <c r="R693" s="170">
        <v>0</v>
      </c>
      <c r="S693" s="170">
        <f t="shared" si="16"/>
        <v>2162802</v>
      </c>
      <c r="T693" s="27" t="s">
        <v>78</v>
      </c>
      <c r="U693" s="27">
        <v>43059</v>
      </c>
      <c r="V693" s="19"/>
      <c r="W693" s="16" t="s">
        <v>71</v>
      </c>
      <c r="X693" s="16">
        <f t="shared" ca="1" si="14"/>
        <v>7.333333333333333</v>
      </c>
      <c r="Y693" s="19">
        <v>44509</v>
      </c>
      <c r="Z693" s="16" t="s">
        <v>10172</v>
      </c>
      <c r="AA693" s="16" t="s">
        <v>173</v>
      </c>
      <c r="AB693" s="16" t="s">
        <v>94</v>
      </c>
      <c r="AC693" s="16" t="s">
        <v>82</v>
      </c>
      <c r="AD693" s="65">
        <v>6.9690000000000002E-2</v>
      </c>
      <c r="AE693" s="16"/>
      <c r="AF693" s="69" t="s">
        <v>10173</v>
      </c>
      <c r="AG693" s="16" t="s">
        <v>9314</v>
      </c>
      <c r="AH693" s="15"/>
      <c r="AI693" s="16"/>
      <c r="AJ693" s="16"/>
      <c r="AK693" s="16"/>
      <c r="AL693" s="16"/>
      <c r="AM693" s="16"/>
      <c r="AN693" s="16"/>
    </row>
    <row r="694" spans="1:40" hidden="1">
      <c r="A694" s="59">
        <v>693</v>
      </c>
      <c r="B694" s="16" t="s">
        <v>9793</v>
      </c>
      <c r="C694" s="81">
        <v>6319652</v>
      </c>
      <c r="D694" s="17" t="s">
        <v>10174</v>
      </c>
      <c r="E694" s="16">
        <v>4070</v>
      </c>
      <c r="F694" s="16" t="s">
        <v>3596</v>
      </c>
      <c r="G694" s="16" t="s">
        <v>3597</v>
      </c>
      <c r="H694" s="35" t="s">
        <v>3598</v>
      </c>
      <c r="I694" s="16" t="s">
        <v>131</v>
      </c>
      <c r="J694" s="16">
        <v>1000</v>
      </c>
      <c r="K694" s="16" t="s">
        <v>74</v>
      </c>
      <c r="L694" s="16" t="s">
        <v>2910</v>
      </c>
      <c r="M694" s="16" t="s">
        <v>9776</v>
      </c>
      <c r="N694" s="16" t="s">
        <v>463</v>
      </c>
      <c r="O694" s="16" t="s">
        <v>464</v>
      </c>
      <c r="P694" s="19">
        <v>26770</v>
      </c>
      <c r="Q694" s="170">
        <v>2162802</v>
      </c>
      <c r="R694" s="170">
        <v>0</v>
      </c>
      <c r="S694" s="170">
        <f t="shared" si="16"/>
        <v>2162802</v>
      </c>
      <c r="T694" s="27" t="s">
        <v>78</v>
      </c>
      <c r="U694" s="27">
        <v>43097</v>
      </c>
      <c r="V694" s="19"/>
      <c r="W694" s="16" t="s">
        <v>71</v>
      </c>
      <c r="X694" s="16">
        <f t="shared" ca="1" si="14"/>
        <v>7.25</v>
      </c>
      <c r="Y694" s="19">
        <v>44509</v>
      </c>
      <c r="Z694" s="16" t="s">
        <v>10175</v>
      </c>
      <c r="AA694" s="16" t="s">
        <v>183</v>
      </c>
      <c r="AB694" s="16" t="s">
        <v>94</v>
      </c>
      <c r="AC694" s="16" t="s">
        <v>466</v>
      </c>
      <c r="AD694" s="65">
        <v>6.9690000000000002E-2</v>
      </c>
      <c r="AE694" s="16"/>
      <c r="AF694" s="69" t="s">
        <v>10176</v>
      </c>
      <c r="AG694" s="16" t="s">
        <v>9314</v>
      </c>
      <c r="AH694" s="15"/>
      <c r="AI694" s="16"/>
      <c r="AJ694" s="16"/>
      <c r="AK694" s="16"/>
      <c r="AL694" s="16"/>
      <c r="AM694" s="16"/>
      <c r="AN694" s="16"/>
    </row>
    <row r="695" spans="1:40" hidden="1">
      <c r="A695" s="59">
        <v>694</v>
      </c>
      <c r="B695" s="16" t="s">
        <v>9793</v>
      </c>
      <c r="C695" s="81">
        <v>1237438033</v>
      </c>
      <c r="D695" s="17" t="s">
        <v>10177</v>
      </c>
      <c r="E695" s="16">
        <v>4070</v>
      </c>
      <c r="F695" s="16" t="s">
        <v>3596</v>
      </c>
      <c r="G695" s="16" t="s">
        <v>3597</v>
      </c>
      <c r="H695" s="35" t="s">
        <v>3598</v>
      </c>
      <c r="I695" s="16" t="s">
        <v>131</v>
      </c>
      <c r="J695" s="16">
        <v>1000</v>
      </c>
      <c r="K695" s="16" t="s">
        <v>74</v>
      </c>
      <c r="L695" s="16" t="s">
        <v>2910</v>
      </c>
      <c r="M695" s="16" t="s">
        <v>9776</v>
      </c>
      <c r="N695" s="16" t="s">
        <v>339</v>
      </c>
      <c r="O695" s="16" t="s">
        <v>8880</v>
      </c>
      <c r="P695" s="19">
        <v>35785</v>
      </c>
      <c r="Q695" s="170">
        <v>2162802</v>
      </c>
      <c r="R695" s="170">
        <v>0</v>
      </c>
      <c r="S695" s="170">
        <f t="shared" si="16"/>
        <v>2162802</v>
      </c>
      <c r="T695" s="27" t="s">
        <v>78</v>
      </c>
      <c r="U695" s="27">
        <v>43797</v>
      </c>
      <c r="V695" s="19"/>
      <c r="W695" s="16" t="s">
        <v>71</v>
      </c>
      <c r="X695" s="16">
        <f t="shared" ca="1" si="14"/>
        <v>5.333333333333333</v>
      </c>
      <c r="Y695" s="19">
        <v>44501</v>
      </c>
      <c r="Z695" s="16" t="s">
        <v>10178</v>
      </c>
      <c r="AA695" s="16" t="s">
        <v>183</v>
      </c>
      <c r="AB695" s="16" t="s">
        <v>94</v>
      </c>
      <c r="AC695" s="16" t="s">
        <v>343</v>
      </c>
      <c r="AD695" s="65">
        <v>6.9690000000000002E-2</v>
      </c>
      <c r="AE695" s="16"/>
      <c r="AF695" s="69" t="s">
        <v>10179</v>
      </c>
      <c r="AG695" s="167" t="s">
        <v>9798</v>
      </c>
      <c r="AH695" s="15"/>
      <c r="AI695" s="16"/>
      <c r="AJ695" s="16"/>
      <c r="AK695" s="16"/>
      <c r="AL695" s="16"/>
      <c r="AM695" s="16"/>
      <c r="AN695" s="16"/>
    </row>
    <row r="696" spans="1:40" hidden="1">
      <c r="A696" s="59">
        <v>695</v>
      </c>
      <c r="B696" s="16" t="s">
        <v>8956</v>
      </c>
      <c r="C696" s="81">
        <v>66761445</v>
      </c>
      <c r="D696" s="17" t="s">
        <v>10180</v>
      </c>
      <c r="E696" s="16">
        <v>2028</v>
      </c>
      <c r="F696" s="16">
        <v>18</v>
      </c>
      <c r="G696" s="16" t="s">
        <v>358</v>
      </c>
      <c r="H696" s="35" t="s">
        <v>284</v>
      </c>
      <c r="I696" s="16" t="s">
        <v>142</v>
      </c>
      <c r="J696" s="16">
        <v>3000</v>
      </c>
      <c r="K696" s="16" t="s">
        <v>170</v>
      </c>
      <c r="L696" s="16" t="s">
        <v>432</v>
      </c>
      <c r="M696" s="16" t="s">
        <v>432</v>
      </c>
      <c r="N696" s="16" t="s">
        <v>433</v>
      </c>
      <c r="O696" s="16" t="s">
        <v>434</v>
      </c>
      <c r="P696" s="19" t="s">
        <v>10181</v>
      </c>
      <c r="Q696" s="170">
        <v>5473690</v>
      </c>
      <c r="R696" s="170">
        <v>0</v>
      </c>
      <c r="S696" s="170">
        <f t="shared" si="16"/>
        <v>5473690</v>
      </c>
      <c r="T696" s="27" t="s">
        <v>78</v>
      </c>
      <c r="U696" s="27">
        <v>41641</v>
      </c>
      <c r="V696" s="19" t="s">
        <v>92</v>
      </c>
      <c r="W696" s="16" t="s">
        <v>8767</v>
      </c>
      <c r="X696" s="16">
        <f t="shared" ca="1" si="14"/>
        <v>11.25</v>
      </c>
      <c r="Y696" s="19">
        <v>44522</v>
      </c>
      <c r="Z696" s="16" t="s">
        <v>10182</v>
      </c>
      <c r="AA696" s="16" t="s">
        <v>9307</v>
      </c>
      <c r="AB696" s="16" t="s">
        <v>121</v>
      </c>
      <c r="AC696" s="16" t="s">
        <v>436</v>
      </c>
      <c r="AD696" s="65">
        <v>5.2199999999999998E-3</v>
      </c>
      <c r="AE696" s="16"/>
      <c r="AF696" s="69" t="s">
        <v>10183</v>
      </c>
      <c r="AG696" s="16" t="s">
        <v>9083</v>
      </c>
      <c r="AH696" s="15"/>
      <c r="AI696" s="16"/>
      <c r="AJ696" s="16"/>
      <c r="AK696" s="16"/>
      <c r="AL696" s="16"/>
      <c r="AM696" s="16"/>
      <c r="AN696" s="16"/>
    </row>
    <row r="697" spans="1:40" hidden="1">
      <c r="A697" s="59">
        <v>696</v>
      </c>
      <c r="B697" s="16" t="s">
        <v>9793</v>
      </c>
      <c r="C697" s="81">
        <v>21080775</v>
      </c>
      <c r="D697" s="17" t="s">
        <v>10184</v>
      </c>
      <c r="E697" s="16">
        <v>2028</v>
      </c>
      <c r="F697" s="16">
        <v>14</v>
      </c>
      <c r="G697" s="16" t="s">
        <v>283</v>
      </c>
      <c r="H697" s="35" t="s">
        <v>284</v>
      </c>
      <c r="I697" s="16" t="s">
        <v>142</v>
      </c>
      <c r="J697" s="16">
        <v>4500</v>
      </c>
      <c r="K697" s="16" t="s">
        <v>143</v>
      </c>
      <c r="L697" s="16" t="s">
        <v>10185</v>
      </c>
      <c r="M697" s="16" t="s">
        <v>10185</v>
      </c>
      <c r="N697" s="16" t="s">
        <v>76</v>
      </c>
      <c r="O697" s="16" t="s">
        <v>5744</v>
      </c>
      <c r="P697" s="19">
        <v>21068</v>
      </c>
      <c r="Q697" s="170">
        <v>4053845</v>
      </c>
      <c r="R697" s="170">
        <v>0</v>
      </c>
      <c r="S697" s="170">
        <f t="shared" si="16"/>
        <v>4053845</v>
      </c>
      <c r="T697" s="27" t="s">
        <v>78</v>
      </c>
      <c r="U697" s="27">
        <v>43556</v>
      </c>
      <c r="V697" s="19"/>
      <c r="W697" s="16" t="s">
        <v>71</v>
      </c>
      <c r="X697" s="16">
        <f t="shared" ca="1" si="14"/>
        <v>6</v>
      </c>
      <c r="Y697" s="19">
        <v>44549</v>
      </c>
      <c r="Z697" s="16" t="s">
        <v>10186</v>
      </c>
      <c r="AA697" s="16" t="s">
        <v>120</v>
      </c>
      <c r="AB697" s="16" t="s">
        <v>94</v>
      </c>
      <c r="AC697" s="16" t="s">
        <v>82</v>
      </c>
      <c r="AD697" s="65">
        <v>5.2199999999999998E-3</v>
      </c>
      <c r="AE697" s="16"/>
      <c r="AF697" s="69" t="s">
        <v>10187</v>
      </c>
      <c r="AG697" s="16" t="s">
        <v>9813</v>
      </c>
      <c r="AH697" s="15"/>
      <c r="AI697" s="16"/>
      <c r="AJ697" s="16"/>
      <c r="AK697" s="16"/>
      <c r="AL697" s="16"/>
      <c r="AM697" s="16"/>
      <c r="AN697" s="16"/>
    </row>
    <row r="698" spans="1:40" hidden="1">
      <c r="A698" s="59">
        <v>697</v>
      </c>
      <c r="B698" s="16" t="s">
        <v>9793</v>
      </c>
      <c r="C698" s="81">
        <v>80126062</v>
      </c>
      <c r="D698" s="17" t="s">
        <v>10188</v>
      </c>
      <c r="E698" s="16">
        <v>4070</v>
      </c>
      <c r="F698" s="16" t="s">
        <v>3596</v>
      </c>
      <c r="G698" s="16" t="s">
        <v>3597</v>
      </c>
      <c r="H698" s="35" t="s">
        <v>3598</v>
      </c>
      <c r="I698" s="16" t="s">
        <v>131</v>
      </c>
      <c r="J698" s="16">
        <v>1000</v>
      </c>
      <c r="K698" s="16" t="s">
        <v>74</v>
      </c>
      <c r="L698" s="16" t="s">
        <v>2910</v>
      </c>
      <c r="M698" s="16" t="s">
        <v>9776</v>
      </c>
      <c r="N698" s="16" t="s">
        <v>76</v>
      </c>
      <c r="O698" s="16" t="s">
        <v>5744</v>
      </c>
      <c r="P698" s="19">
        <v>29909</v>
      </c>
      <c r="Q698" s="170">
        <v>2162802</v>
      </c>
      <c r="R698" s="170">
        <v>0</v>
      </c>
      <c r="S698" s="170">
        <f t="shared" si="16"/>
        <v>2162802</v>
      </c>
      <c r="T698" s="27" t="s">
        <v>78</v>
      </c>
      <c r="U698" s="27">
        <v>43119</v>
      </c>
      <c r="V698" s="19"/>
      <c r="W698" s="16" t="s">
        <v>71</v>
      </c>
      <c r="X698" s="16">
        <f t="shared" ca="1" si="14"/>
        <v>7.166666666666667</v>
      </c>
      <c r="Y698" s="19">
        <v>44530</v>
      </c>
      <c r="Z698" s="16" t="s">
        <v>10189</v>
      </c>
      <c r="AA698" s="16" t="s">
        <v>9993</v>
      </c>
      <c r="AB698" s="16" t="s">
        <v>121</v>
      </c>
      <c r="AC698" s="16" t="s">
        <v>82</v>
      </c>
      <c r="AD698" s="65">
        <v>6.9690000000000002E-2</v>
      </c>
      <c r="AE698" s="16"/>
      <c r="AF698" s="69" t="s">
        <v>10190</v>
      </c>
      <c r="AG698" s="16" t="s">
        <v>9083</v>
      </c>
      <c r="AH698" s="15"/>
      <c r="AI698" s="16"/>
      <c r="AJ698" s="16"/>
      <c r="AK698" s="16"/>
      <c r="AL698" s="16"/>
      <c r="AM698" s="16"/>
      <c r="AN698" s="16"/>
    </row>
    <row r="699" spans="1:40" hidden="1">
      <c r="A699" s="59">
        <v>698</v>
      </c>
      <c r="B699" s="16" t="s">
        <v>8956</v>
      </c>
      <c r="C699" s="81">
        <v>33102972</v>
      </c>
      <c r="D699" s="17" t="s">
        <v>10191</v>
      </c>
      <c r="E699" s="16">
        <v>4210</v>
      </c>
      <c r="F699" s="16">
        <v>18</v>
      </c>
      <c r="G699" s="16" t="s">
        <v>251</v>
      </c>
      <c r="H699" s="35" t="s">
        <v>130</v>
      </c>
      <c r="I699" s="16" t="s">
        <v>131</v>
      </c>
      <c r="J699" s="16">
        <v>1100</v>
      </c>
      <c r="K699" s="16" t="s">
        <v>159</v>
      </c>
      <c r="L699" s="16" t="s">
        <v>160</v>
      </c>
      <c r="M699" s="16" t="s">
        <v>160</v>
      </c>
      <c r="N699" s="16" t="s">
        <v>76</v>
      </c>
      <c r="O699" s="16" t="s">
        <v>5744</v>
      </c>
      <c r="P699" s="19">
        <v>29052</v>
      </c>
      <c r="Q699" s="170">
        <v>1787727</v>
      </c>
      <c r="R699" s="170">
        <v>0</v>
      </c>
      <c r="S699" s="170">
        <v>1787727</v>
      </c>
      <c r="T699" s="27" t="s">
        <v>78</v>
      </c>
      <c r="U699" s="27">
        <v>44322</v>
      </c>
      <c r="V699" s="19"/>
      <c r="W699" s="16" t="s">
        <v>8767</v>
      </c>
      <c r="X699" s="16">
        <f t="shared" ca="1" si="14"/>
        <v>3.8333333333333335</v>
      </c>
      <c r="Y699" s="19">
        <v>44530</v>
      </c>
      <c r="Z699" s="16" t="s">
        <v>10192</v>
      </c>
      <c r="AA699" s="16" t="s">
        <v>120</v>
      </c>
      <c r="AB699" s="16" t="s">
        <v>94</v>
      </c>
      <c r="AC699" s="16" t="s">
        <v>82</v>
      </c>
      <c r="AD699" s="65">
        <v>5.2199999999999998E-3</v>
      </c>
      <c r="AE699" s="16"/>
      <c r="AF699" s="69">
        <v>0</v>
      </c>
      <c r="AG699" s="16" t="s">
        <v>9083</v>
      </c>
      <c r="AH699" s="15"/>
      <c r="AI699" s="16"/>
      <c r="AJ699" s="16"/>
      <c r="AK699" s="16"/>
      <c r="AL699" s="16"/>
      <c r="AM699" s="16"/>
      <c r="AN699" s="16"/>
    </row>
    <row r="700" spans="1:40" s="149" customFormat="1" hidden="1">
      <c r="A700" s="59">
        <v>699</v>
      </c>
      <c r="B700" s="142" t="s">
        <v>8956</v>
      </c>
      <c r="C700" s="168">
        <v>52475222</v>
      </c>
      <c r="D700" s="140" t="s">
        <v>3243</v>
      </c>
      <c r="E700" s="142">
        <v>2044</v>
      </c>
      <c r="F700" s="142">
        <v>11</v>
      </c>
      <c r="G700" s="142" t="s">
        <v>139</v>
      </c>
      <c r="H700" s="165" t="s">
        <v>140</v>
      </c>
      <c r="I700" s="142" t="s">
        <v>142</v>
      </c>
      <c r="J700" s="142">
        <v>4500</v>
      </c>
      <c r="K700" s="142" t="s">
        <v>143</v>
      </c>
      <c r="L700" s="142" t="s">
        <v>10185</v>
      </c>
      <c r="M700" s="142" t="s">
        <v>10185</v>
      </c>
      <c r="N700" s="142" t="s">
        <v>76</v>
      </c>
      <c r="O700" s="142" t="s">
        <v>5744</v>
      </c>
      <c r="P700" s="145" t="s">
        <v>10193</v>
      </c>
      <c r="Q700" s="166">
        <v>3295498</v>
      </c>
      <c r="R700" s="166">
        <v>0</v>
      </c>
      <c r="S700" s="166">
        <v>3295498</v>
      </c>
      <c r="T700" s="171" t="s">
        <v>78</v>
      </c>
      <c r="U700" s="171">
        <v>41365</v>
      </c>
      <c r="V700" s="145"/>
      <c r="W700" s="142" t="s">
        <v>8767</v>
      </c>
      <c r="X700" s="142">
        <f t="shared" ca="1" si="14"/>
        <v>12</v>
      </c>
      <c r="Y700" s="145">
        <v>44530</v>
      </c>
      <c r="Z700" s="142" t="s">
        <v>10194</v>
      </c>
      <c r="AA700" s="142" t="s">
        <v>93</v>
      </c>
      <c r="AB700" s="142" t="s">
        <v>121</v>
      </c>
      <c r="AC700" s="142" t="s">
        <v>82</v>
      </c>
      <c r="AD700" s="147">
        <v>5.2199999999999998E-3</v>
      </c>
      <c r="AE700" s="142"/>
      <c r="AF700" s="162" t="s">
        <v>3245</v>
      </c>
      <c r="AG700" s="140" t="s">
        <v>8794</v>
      </c>
      <c r="AH700" s="148" t="s">
        <v>9056</v>
      </c>
      <c r="AI700" s="142"/>
      <c r="AJ700" s="142"/>
      <c r="AK700" s="142"/>
      <c r="AL700" s="142"/>
      <c r="AM700" s="142"/>
      <c r="AN700" s="142"/>
    </row>
    <row r="701" spans="1:40" s="149" customFormat="1" hidden="1">
      <c r="A701" s="59">
        <v>700</v>
      </c>
      <c r="B701" s="142" t="s">
        <v>8956</v>
      </c>
      <c r="C701" s="168">
        <v>79707148</v>
      </c>
      <c r="D701" s="140" t="s">
        <v>973</v>
      </c>
      <c r="E701" s="142">
        <v>3137</v>
      </c>
      <c r="F701" s="142">
        <v>13</v>
      </c>
      <c r="G701" s="142" t="s">
        <v>525</v>
      </c>
      <c r="H701" s="165" t="s">
        <v>455</v>
      </c>
      <c r="I701" s="142" t="s">
        <v>117</v>
      </c>
      <c r="J701" s="142">
        <v>2000</v>
      </c>
      <c r="K701" s="142" t="s">
        <v>181</v>
      </c>
      <c r="L701" s="142" t="s">
        <v>10163</v>
      </c>
      <c r="M701" s="142" t="s">
        <v>10163</v>
      </c>
      <c r="N701" s="142" t="s">
        <v>76</v>
      </c>
      <c r="O701" s="142" t="s">
        <v>5744</v>
      </c>
      <c r="P701" s="145" t="s">
        <v>10195</v>
      </c>
      <c r="Q701" s="166">
        <v>2131262</v>
      </c>
      <c r="R701" s="166">
        <v>607341</v>
      </c>
      <c r="S701" s="166">
        <f>Q701+R701</f>
        <v>2738603</v>
      </c>
      <c r="T701" s="171">
        <v>34764</v>
      </c>
      <c r="U701" s="171">
        <v>40909</v>
      </c>
      <c r="V701" s="145"/>
      <c r="W701" s="142" t="s">
        <v>249</v>
      </c>
      <c r="X701" s="142">
        <f t="shared" ca="1" si="14"/>
        <v>13.25</v>
      </c>
      <c r="Y701" s="145">
        <v>44531</v>
      </c>
      <c r="Z701" s="142" t="s">
        <v>10196</v>
      </c>
      <c r="AA701" s="142" t="s">
        <v>269</v>
      </c>
      <c r="AB701" s="142" t="s">
        <v>94</v>
      </c>
      <c r="AC701" s="142" t="s">
        <v>82</v>
      </c>
      <c r="AD701" s="147">
        <v>5.2199999999999998E-3</v>
      </c>
      <c r="AE701" s="142"/>
      <c r="AF701" s="162" t="s">
        <v>976</v>
      </c>
      <c r="AG701" s="140" t="s">
        <v>8794</v>
      </c>
      <c r="AH701" s="148" t="s">
        <v>9056</v>
      </c>
      <c r="AI701" s="142"/>
      <c r="AJ701" s="142"/>
      <c r="AK701" s="142"/>
      <c r="AL701" s="142"/>
      <c r="AM701" s="142"/>
      <c r="AN701" s="142"/>
    </row>
    <row r="702" spans="1:40" hidden="1">
      <c r="A702" s="59">
        <v>701</v>
      </c>
      <c r="B702" s="16" t="s">
        <v>8956</v>
      </c>
      <c r="C702" s="81">
        <v>49658795</v>
      </c>
      <c r="D702" s="17" t="s">
        <v>10197</v>
      </c>
      <c r="E702" s="16">
        <v>4071</v>
      </c>
      <c r="F702" s="16">
        <v>16</v>
      </c>
      <c r="G702" s="16" t="s">
        <v>1629</v>
      </c>
      <c r="H702" s="35" t="s">
        <v>1567</v>
      </c>
      <c r="I702" s="16" t="s">
        <v>131</v>
      </c>
      <c r="J702" s="16">
        <v>3000</v>
      </c>
      <c r="K702" s="16" t="s">
        <v>170</v>
      </c>
      <c r="L702" s="16" t="s">
        <v>531</v>
      </c>
      <c r="M702" s="16" t="s">
        <v>531</v>
      </c>
      <c r="N702" s="16" t="s">
        <v>421</v>
      </c>
      <c r="O702" s="16" t="s">
        <v>581</v>
      </c>
      <c r="P702" s="19" t="s">
        <v>10198</v>
      </c>
      <c r="Q702" s="170">
        <v>1708377</v>
      </c>
      <c r="R702" s="170">
        <v>458268</v>
      </c>
      <c r="S702" s="170">
        <f>Q702+R702</f>
        <v>2166645</v>
      </c>
      <c r="T702" s="27">
        <v>34428</v>
      </c>
      <c r="U702" s="27">
        <v>40909</v>
      </c>
      <c r="V702" s="19" t="s">
        <v>92</v>
      </c>
      <c r="W702" s="16" t="s">
        <v>8767</v>
      </c>
      <c r="X702" s="16">
        <f t="shared" ca="1" si="14"/>
        <v>13.25</v>
      </c>
      <c r="Y702" s="19">
        <v>44550</v>
      </c>
      <c r="Z702" s="16" t="s">
        <v>10199</v>
      </c>
      <c r="AA702" s="16" t="s">
        <v>173</v>
      </c>
      <c r="AB702" s="16" t="s">
        <v>94</v>
      </c>
      <c r="AC702" s="16" t="s">
        <v>10067</v>
      </c>
      <c r="AD702" s="65">
        <v>6.9690000000000002E-2</v>
      </c>
      <c r="AE702" s="16"/>
      <c r="AF702" s="69" t="s">
        <v>10200</v>
      </c>
      <c r="AG702" s="16" t="s">
        <v>9083</v>
      </c>
      <c r="AH702" s="15"/>
      <c r="AI702" s="16"/>
      <c r="AJ702" s="16"/>
      <c r="AK702" s="16"/>
      <c r="AL702" s="16"/>
      <c r="AM702" s="16"/>
      <c r="AN702" s="16"/>
    </row>
    <row r="703" spans="1:40" hidden="1">
      <c r="A703" s="59">
        <v>702</v>
      </c>
      <c r="B703" s="16" t="s">
        <v>8956</v>
      </c>
      <c r="C703" s="81">
        <v>1023922438</v>
      </c>
      <c r="D703" s="17" t="s">
        <v>10026</v>
      </c>
      <c r="E703" s="16">
        <v>3137</v>
      </c>
      <c r="F703" s="16">
        <v>10</v>
      </c>
      <c r="G703" s="16" t="s">
        <v>822</v>
      </c>
      <c r="H703" s="35" t="s">
        <v>456</v>
      </c>
      <c r="I703" s="16" t="s">
        <v>117</v>
      </c>
      <c r="J703" s="16">
        <v>1100</v>
      </c>
      <c r="K703" s="16" t="s">
        <v>159</v>
      </c>
      <c r="L703" s="16" t="s">
        <v>2937</v>
      </c>
      <c r="M703" s="16" t="s">
        <v>2937</v>
      </c>
      <c r="N703" s="16" t="s">
        <v>76</v>
      </c>
      <c r="O703" s="16" t="s">
        <v>5744</v>
      </c>
      <c r="P703" s="19">
        <v>33615</v>
      </c>
      <c r="Q703" s="170">
        <v>1787727</v>
      </c>
      <c r="R703" s="170">
        <v>0</v>
      </c>
      <c r="S703" s="170">
        <v>1787727</v>
      </c>
      <c r="T703" s="27" t="s">
        <v>78</v>
      </c>
      <c r="U703" s="27">
        <v>44334</v>
      </c>
      <c r="V703" s="19" t="s">
        <v>10201</v>
      </c>
      <c r="W703" s="16" t="s">
        <v>9187</v>
      </c>
      <c r="X703" s="16">
        <f t="shared" ca="1" si="14"/>
        <v>3.8333333333333335</v>
      </c>
      <c r="Y703" s="19">
        <v>44563</v>
      </c>
      <c r="Z703" s="16" t="s">
        <v>10202</v>
      </c>
      <c r="AA703" s="16" t="s">
        <v>120</v>
      </c>
      <c r="AB703" s="16" t="s">
        <v>9966</v>
      </c>
      <c r="AC703" s="16" t="s">
        <v>82</v>
      </c>
      <c r="AD703" s="65">
        <v>5.2199999999999998E-3</v>
      </c>
      <c r="AE703" s="16"/>
      <c r="AF703" s="69" t="s">
        <v>10027</v>
      </c>
      <c r="AG703" s="16" t="s">
        <v>9083</v>
      </c>
      <c r="AH703" s="15"/>
      <c r="AI703" s="16"/>
      <c r="AJ703" s="16"/>
      <c r="AK703" s="16"/>
      <c r="AL703" s="16"/>
      <c r="AM703" s="16"/>
      <c r="AN703" s="16"/>
    </row>
    <row r="704" spans="1:40" hidden="1">
      <c r="A704" s="59">
        <v>703</v>
      </c>
      <c r="B704" s="16" t="s">
        <v>8956</v>
      </c>
      <c r="C704" s="81">
        <v>36503271</v>
      </c>
      <c r="D704" s="17" t="s">
        <v>10029</v>
      </c>
      <c r="E704" s="16">
        <v>3137</v>
      </c>
      <c r="F704" s="16">
        <v>11</v>
      </c>
      <c r="G704" s="16" t="s">
        <v>603</v>
      </c>
      <c r="H704" s="35" t="s">
        <v>456</v>
      </c>
      <c r="I704" s="16" t="s">
        <v>117</v>
      </c>
      <c r="J704" s="16">
        <v>2000</v>
      </c>
      <c r="K704" s="16" t="s">
        <v>181</v>
      </c>
      <c r="L704" s="16" t="s">
        <v>369</v>
      </c>
      <c r="M704" s="16" t="s">
        <v>369</v>
      </c>
      <c r="N704" s="16" t="s">
        <v>76</v>
      </c>
      <c r="O704" s="16" t="s">
        <v>5744</v>
      </c>
      <c r="P704" s="19">
        <v>29333</v>
      </c>
      <c r="Q704" s="170">
        <v>1884669</v>
      </c>
      <c r="R704" s="170">
        <v>0</v>
      </c>
      <c r="S704" s="170">
        <v>1884669</v>
      </c>
      <c r="T704" s="27" t="s">
        <v>78</v>
      </c>
      <c r="U704" s="27">
        <v>44336</v>
      </c>
      <c r="V704" s="19" t="s">
        <v>10203</v>
      </c>
      <c r="W704" s="16" t="s">
        <v>9187</v>
      </c>
      <c r="X704" s="16">
        <f t="shared" ca="1" si="14"/>
        <v>3.8333333333333335</v>
      </c>
      <c r="Y704" s="19">
        <v>44563</v>
      </c>
      <c r="Z704" s="16" t="s">
        <v>10204</v>
      </c>
      <c r="AA704" s="16" t="s">
        <v>93</v>
      </c>
      <c r="AB704" s="16" t="s">
        <v>94</v>
      </c>
      <c r="AC704" s="16" t="s">
        <v>82</v>
      </c>
      <c r="AD704" s="65">
        <v>5.2199999999999998E-3</v>
      </c>
      <c r="AE704" s="16"/>
      <c r="AF704" s="69" t="s">
        <v>10030</v>
      </c>
      <c r="AG704" s="16" t="s">
        <v>9083</v>
      </c>
      <c r="AH704" s="15"/>
      <c r="AI704" s="16"/>
      <c r="AJ704" s="16"/>
      <c r="AK704" s="16"/>
      <c r="AL704" s="16"/>
      <c r="AM704" s="16"/>
      <c r="AN704" s="16"/>
    </row>
    <row r="705" spans="1:40" hidden="1">
      <c r="A705" s="59">
        <v>704</v>
      </c>
      <c r="B705" s="16" t="s">
        <v>9793</v>
      </c>
      <c r="C705" s="81">
        <v>72006630</v>
      </c>
      <c r="D705" s="17" t="s">
        <v>10205</v>
      </c>
      <c r="E705" s="16">
        <v>4070</v>
      </c>
      <c r="F705" s="16" t="s">
        <v>3596</v>
      </c>
      <c r="G705" s="16" t="s">
        <v>3597</v>
      </c>
      <c r="H705" s="35" t="s">
        <v>3598</v>
      </c>
      <c r="I705" s="16" t="s">
        <v>131</v>
      </c>
      <c r="J705" s="16">
        <v>1000</v>
      </c>
      <c r="K705" s="16" t="s">
        <v>74</v>
      </c>
      <c r="L705" s="16" t="s">
        <v>2910</v>
      </c>
      <c r="M705" s="16" t="s">
        <v>9776</v>
      </c>
      <c r="N705" s="16" t="s">
        <v>421</v>
      </c>
      <c r="O705" s="16" t="s">
        <v>581</v>
      </c>
      <c r="P705" s="19" t="s">
        <v>10206</v>
      </c>
      <c r="Q705" s="170">
        <v>2162802</v>
      </c>
      <c r="R705" s="170">
        <v>0</v>
      </c>
      <c r="S705" s="170">
        <f t="shared" ref="S705:S714" si="17">Q705+R705</f>
        <v>2162802</v>
      </c>
      <c r="T705" s="27" t="s">
        <v>78</v>
      </c>
      <c r="U705" s="27">
        <v>43014</v>
      </c>
      <c r="V705" s="19"/>
      <c r="W705" s="16" t="s">
        <v>71</v>
      </c>
      <c r="X705" s="16">
        <f t="shared" ca="1" si="14"/>
        <v>7.416666666666667</v>
      </c>
      <c r="Y705" s="19">
        <v>44347</v>
      </c>
      <c r="Z705" s="16" t="s">
        <v>10207</v>
      </c>
      <c r="AA705" s="16" t="s">
        <v>269</v>
      </c>
      <c r="AB705" s="16" t="s">
        <v>121</v>
      </c>
      <c r="AC705" s="16" t="s">
        <v>10067</v>
      </c>
      <c r="AD705" s="65">
        <v>6.9690000000000002E-2</v>
      </c>
      <c r="AE705" s="16"/>
      <c r="AF705" s="69" t="s">
        <v>10208</v>
      </c>
      <c r="AG705" s="16" t="s">
        <v>10152</v>
      </c>
      <c r="AH705" s="15"/>
      <c r="AI705" s="16"/>
      <c r="AJ705" s="16"/>
      <c r="AK705" s="16"/>
      <c r="AL705" s="16"/>
      <c r="AM705" s="16"/>
      <c r="AN705" s="16"/>
    </row>
    <row r="706" spans="1:40" hidden="1">
      <c r="A706" s="59">
        <v>705</v>
      </c>
      <c r="B706" s="16" t="s">
        <v>9793</v>
      </c>
      <c r="C706" s="81">
        <v>1140863292</v>
      </c>
      <c r="D706" s="17" t="s">
        <v>9892</v>
      </c>
      <c r="E706" s="16">
        <v>2028</v>
      </c>
      <c r="F706" s="16">
        <v>18</v>
      </c>
      <c r="G706" s="16" t="s">
        <v>358</v>
      </c>
      <c r="H706" s="35" t="s">
        <v>284</v>
      </c>
      <c r="I706" s="16" t="s">
        <v>142</v>
      </c>
      <c r="J706" s="16">
        <v>2000</v>
      </c>
      <c r="K706" s="16" t="s">
        <v>181</v>
      </c>
      <c r="L706" s="16" t="s">
        <v>10163</v>
      </c>
      <c r="M706" s="16" t="s">
        <v>10163</v>
      </c>
      <c r="N706" s="16" t="s">
        <v>76</v>
      </c>
      <c r="O706" s="16" t="s">
        <v>5744</v>
      </c>
      <c r="P706" s="19">
        <v>34198</v>
      </c>
      <c r="Q706" s="170">
        <v>5473690</v>
      </c>
      <c r="R706" s="170">
        <v>0</v>
      </c>
      <c r="S706" s="170">
        <f t="shared" si="17"/>
        <v>5473690</v>
      </c>
      <c r="T706" s="27" t="s">
        <v>78</v>
      </c>
      <c r="U706" s="27">
        <v>44070</v>
      </c>
      <c r="V706" s="19" t="s">
        <v>10209</v>
      </c>
      <c r="W706" s="16" t="s">
        <v>71</v>
      </c>
      <c r="X706" s="16">
        <f t="shared" ca="1" si="14"/>
        <v>4.583333333333333</v>
      </c>
      <c r="Y706" s="19">
        <v>44570</v>
      </c>
      <c r="Z706" s="16" t="s">
        <v>10210</v>
      </c>
      <c r="AA706" s="16" t="s">
        <v>120</v>
      </c>
      <c r="AB706" s="16" t="s">
        <v>9966</v>
      </c>
      <c r="AC706" s="16" t="s">
        <v>82</v>
      </c>
      <c r="AD706" s="65">
        <v>5.2199999999999998E-3</v>
      </c>
      <c r="AE706" s="16"/>
      <c r="AF706" s="69" t="s">
        <v>10211</v>
      </c>
      <c r="AG706" s="16" t="s">
        <v>9083</v>
      </c>
      <c r="AH706" s="15"/>
      <c r="AI706" s="16"/>
      <c r="AJ706" s="16"/>
      <c r="AK706" s="16"/>
      <c r="AL706" s="16"/>
      <c r="AM706" s="16"/>
      <c r="AN706" s="16"/>
    </row>
    <row r="707" spans="1:40" hidden="1">
      <c r="A707" s="59">
        <v>706</v>
      </c>
      <c r="B707" s="16" t="s">
        <v>9793</v>
      </c>
      <c r="C707" s="81">
        <v>1149453820</v>
      </c>
      <c r="D707" s="17" t="s">
        <v>10212</v>
      </c>
      <c r="E707" s="16">
        <v>4070</v>
      </c>
      <c r="F707" s="16" t="s">
        <v>3596</v>
      </c>
      <c r="G707" s="16" t="s">
        <v>3597</v>
      </c>
      <c r="H707" s="35" t="s">
        <v>3598</v>
      </c>
      <c r="I707" s="16" t="s">
        <v>131</v>
      </c>
      <c r="J707" s="16">
        <v>1000</v>
      </c>
      <c r="K707" s="16" t="s">
        <v>74</v>
      </c>
      <c r="L707" s="16" t="s">
        <v>2910</v>
      </c>
      <c r="M707" s="16" t="s">
        <v>9776</v>
      </c>
      <c r="N707" s="16" t="s">
        <v>76</v>
      </c>
      <c r="O707" s="16" t="s">
        <v>5744</v>
      </c>
      <c r="P707" s="19" t="s">
        <v>10213</v>
      </c>
      <c r="Q707" s="170">
        <v>2162802</v>
      </c>
      <c r="R707" s="170">
        <v>0</v>
      </c>
      <c r="S707" s="170">
        <f t="shared" si="17"/>
        <v>2162802</v>
      </c>
      <c r="T707" s="27" t="s">
        <v>78</v>
      </c>
      <c r="U707" s="27">
        <v>42989</v>
      </c>
      <c r="V707" s="19"/>
      <c r="W707" s="16" t="s">
        <v>71</v>
      </c>
      <c r="X707" s="16">
        <f t="shared" ca="1" si="14"/>
        <v>7.5</v>
      </c>
      <c r="Y707" s="19">
        <v>44476</v>
      </c>
      <c r="Z707" s="16" t="s">
        <v>10214</v>
      </c>
      <c r="AA707" s="16" t="s">
        <v>183</v>
      </c>
      <c r="AB707" s="16" t="s">
        <v>94</v>
      </c>
      <c r="AC707" s="16" t="s">
        <v>82</v>
      </c>
      <c r="AD707" s="65">
        <v>6.9690000000000002E-2</v>
      </c>
      <c r="AE707" s="16"/>
      <c r="AF707" s="69" t="s">
        <v>10215</v>
      </c>
      <c r="AG707" s="16" t="s">
        <v>10002</v>
      </c>
      <c r="AH707" s="15"/>
      <c r="AI707" s="16"/>
      <c r="AJ707" s="16"/>
      <c r="AK707" s="16"/>
      <c r="AL707" s="16"/>
      <c r="AM707" s="16"/>
      <c r="AN707" s="16"/>
    </row>
    <row r="708" spans="1:40" hidden="1">
      <c r="A708" s="59">
        <v>707</v>
      </c>
      <c r="B708" s="16" t="s">
        <v>9793</v>
      </c>
      <c r="C708" s="81">
        <v>52852486</v>
      </c>
      <c r="D708" s="17" t="s">
        <v>10216</v>
      </c>
      <c r="E708" s="16">
        <v>2028</v>
      </c>
      <c r="F708" s="16">
        <v>18</v>
      </c>
      <c r="G708" s="16" t="s">
        <v>358</v>
      </c>
      <c r="H708" s="35" t="s">
        <v>284</v>
      </c>
      <c r="I708" s="16" t="s">
        <v>142</v>
      </c>
      <c r="J708" s="16">
        <v>1000</v>
      </c>
      <c r="K708" s="16" t="s">
        <v>74</v>
      </c>
      <c r="L708" s="16" t="s">
        <v>2910</v>
      </c>
      <c r="M708" s="16" t="s">
        <v>8226</v>
      </c>
      <c r="N708" s="16" t="s">
        <v>76</v>
      </c>
      <c r="O708" s="16" t="s">
        <v>5744</v>
      </c>
      <c r="P708" s="19">
        <v>29484</v>
      </c>
      <c r="Q708" s="170">
        <v>5473690</v>
      </c>
      <c r="R708" s="170">
        <v>0</v>
      </c>
      <c r="S708" s="170">
        <f t="shared" si="17"/>
        <v>5473690</v>
      </c>
      <c r="T708" s="27" t="s">
        <v>78</v>
      </c>
      <c r="U708" s="27">
        <v>43124</v>
      </c>
      <c r="V708" s="19"/>
      <c r="W708" s="16" t="s">
        <v>71</v>
      </c>
      <c r="X708" s="16">
        <f t="shared" ca="1" si="14"/>
        <v>7.166666666666667</v>
      </c>
      <c r="Y708" s="19">
        <v>44604</v>
      </c>
      <c r="Z708" s="16" t="s">
        <v>10217</v>
      </c>
      <c r="AA708" s="16" t="s">
        <v>120</v>
      </c>
      <c r="AB708" s="16" t="s">
        <v>94</v>
      </c>
      <c r="AC708" s="16" t="s">
        <v>82</v>
      </c>
      <c r="AD708" s="65">
        <v>6.9690000000000002E-2</v>
      </c>
      <c r="AE708" s="16"/>
      <c r="AF708" s="69" t="s">
        <v>10218</v>
      </c>
      <c r="AG708" s="16" t="s">
        <v>9083</v>
      </c>
      <c r="AH708" s="15"/>
      <c r="AI708" s="16"/>
      <c r="AJ708" s="16"/>
      <c r="AK708" s="16"/>
      <c r="AL708" s="16"/>
      <c r="AM708" s="16"/>
      <c r="AN708" s="16"/>
    </row>
    <row r="709" spans="1:40" hidden="1">
      <c r="A709" s="59">
        <v>708</v>
      </c>
      <c r="B709" s="16" t="s">
        <v>9793</v>
      </c>
      <c r="C709" s="81">
        <v>1013625211</v>
      </c>
      <c r="D709" s="17" t="s">
        <v>10219</v>
      </c>
      <c r="E709" s="16">
        <v>2044</v>
      </c>
      <c r="F709" s="16" t="s">
        <v>8348</v>
      </c>
      <c r="G709" s="16" t="s">
        <v>8349</v>
      </c>
      <c r="H709" s="35" t="s">
        <v>140</v>
      </c>
      <c r="I709" s="16" t="s">
        <v>142</v>
      </c>
      <c r="J709" s="16">
        <v>1000</v>
      </c>
      <c r="K709" s="16" t="s">
        <v>74</v>
      </c>
      <c r="L709" s="16" t="s">
        <v>2910</v>
      </c>
      <c r="M709" s="16" t="s">
        <v>9931</v>
      </c>
      <c r="N709" s="16" t="s">
        <v>76</v>
      </c>
      <c r="O709" s="16" t="s">
        <v>5744</v>
      </c>
      <c r="P709" s="19">
        <v>33481</v>
      </c>
      <c r="Q709" s="170">
        <v>1998523</v>
      </c>
      <c r="R709" s="170">
        <v>0</v>
      </c>
      <c r="S709" s="170">
        <f t="shared" si="17"/>
        <v>1998523</v>
      </c>
      <c r="T709" s="27" t="s">
        <v>78</v>
      </c>
      <c r="U709" s="27">
        <v>44118</v>
      </c>
      <c r="V709" s="19" t="s">
        <v>10220</v>
      </c>
      <c r="W709" s="16" t="s">
        <v>71</v>
      </c>
      <c r="X709" s="16">
        <f t="shared" ca="1" si="14"/>
        <v>4.416666666666667</v>
      </c>
      <c r="Y709" s="19">
        <v>44587</v>
      </c>
      <c r="Z709" s="16" t="s">
        <v>10221</v>
      </c>
      <c r="AA709" s="16" t="s">
        <v>120</v>
      </c>
      <c r="AB709" s="16" t="s">
        <v>121</v>
      </c>
      <c r="AC709" s="16" t="s">
        <v>82</v>
      </c>
      <c r="AD709" s="65">
        <v>6.9690000000000002E-2</v>
      </c>
      <c r="AE709" s="16"/>
      <c r="AF709" s="69" t="s">
        <v>10222</v>
      </c>
      <c r="AG709" s="16" t="s">
        <v>9083</v>
      </c>
      <c r="AH709" s="15"/>
      <c r="AI709" s="16"/>
      <c r="AJ709" s="16"/>
      <c r="AK709" s="16"/>
      <c r="AL709" s="16"/>
      <c r="AM709" s="16"/>
      <c r="AN709" s="16"/>
    </row>
    <row r="710" spans="1:40" hidden="1">
      <c r="A710" s="59">
        <v>709</v>
      </c>
      <c r="B710" s="16" t="s">
        <v>8956</v>
      </c>
      <c r="C710" s="81">
        <v>80443400</v>
      </c>
      <c r="D710" s="17" t="s">
        <v>10223</v>
      </c>
      <c r="E710" s="16">
        <v>3137</v>
      </c>
      <c r="F710" s="16">
        <v>13</v>
      </c>
      <c r="G710" s="16" t="s">
        <v>525</v>
      </c>
      <c r="H710" s="35" t="s">
        <v>455</v>
      </c>
      <c r="I710" s="16" t="s">
        <v>117</v>
      </c>
      <c r="J710" s="16">
        <v>3000</v>
      </c>
      <c r="K710" s="16" t="s">
        <v>170</v>
      </c>
      <c r="L710" s="16" t="s">
        <v>9509</v>
      </c>
      <c r="M710" s="16" t="s">
        <v>9509</v>
      </c>
      <c r="N710" s="172" t="s">
        <v>8974</v>
      </c>
      <c r="O710" s="16" t="s">
        <v>5744</v>
      </c>
      <c r="P710" s="19" t="s">
        <v>10224</v>
      </c>
      <c r="Q710" s="170">
        <v>2131262</v>
      </c>
      <c r="R710" s="170">
        <v>607341</v>
      </c>
      <c r="S710" s="170">
        <f t="shared" si="17"/>
        <v>2738603</v>
      </c>
      <c r="T710" s="27">
        <v>34764</v>
      </c>
      <c r="U710" s="27">
        <v>40909</v>
      </c>
      <c r="V710" s="19" t="s">
        <v>92</v>
      </c>
      <c r="W710" s="16" t="s">
        <v>249</v>
      </c>
      <c r="X710" s="16">
        <f t="shared" ca="1" si="14"/>
        <v>13.25</v>
      </c>
      <c r="Y710" s="19">
        <v>44501</v>
      </c>
      <c r="Z710" s="16" t="s">
        <v>10225</v>
      </c>
      <c r="AA710" s="16" t="s">
        <v>120</v>
      </c>
      <c r="AB710" s="16" t="s">
        <v>94</v>
      </c>
      <c r="AC710" s="16" t="s">
        <v>82</v>
      </c>
      <c r="AD710" s="65">
        <v>6.9690000000000002E-2</v>
      </c>
      <c r="AE710" s="16"/>
      <c r="AF710" s="69" t="s">
        <v>10226</v>
      </c>
      <c r="AG710" s="16" t="s">
        <v>10002</v>
      </c>
      <c r="AH710" s="15"/>
      <c r="AI710" s="16"/>
      <c r="AJ710" s="16"/>
      <c r="AK710" s="16"/>
      <c r="AL710" s="16"/>
      <c r="AM710" s="16"/>
      <c r="AN710" s="16"/>
    </row>
    <row r="711" spans="1:40" hidden="1">
      <c r="A711" s="59">
        <v>710</v>
      </c>
      <c r="B711" s="16" t="s">
        <v>9793</v>
      </c>
      <c r="C711" s="81">
        <v>1070951466</v>
      </c>
      <c r="D711" s="17" t="s">
        <v>9323</v>
      </c>
      <c r="E711" s="16">
        <v>2044</v>
      </c>
      <c r="F711" s="16">
        <v>11</v>
      </c>
      <c r="G711" s="16" t="s">
        <v>139</v>
      </c>
      <c r="H711" s="35" t="s">
        <v>140</v>
      </c>
      <c r="I711" s="16" t="s">
        <v>142</v>
      </c>
      <c r="J711" s="16">
        <v>1000</v>
      </c>
      <c r="K711" s="16" t="s">
        <v>74</v>
      </c>
      <c r="L711" s="16" t="s">
        <v>2910</v>
      </c>
      <c r="M711" s="16" t="s">
        <v>8226</v>
      </c>
      <c r="N711" s="16" t="s">
        <v>76</v>
      </c>
      <c r="O711" s="16" t="s">
        <v>5744</v>
      </c>
      <c r="P711" s="19">
        <v>32414</v>
      </c>
      <c r="Q711" s="170">
        <v>3295498</v>
      </c>
      <c r="R711" s="170">
        <v>0</v>
      </c>
      <c r="S711" s="170">
        <f t="shared" si="17"/>
        <v>3295498</v>
      </c>
      <c r="T711" s="27" t="s">
        <v>78</v>
      </c>
      <c r="U711" s="27">
        <v>44384</v>
      </c>
      <c r="V711" s="19" t="s">
        <v>10227</v>
      </c>
      <c r="W711" s="16" t="s">
        <v>71</v>
      </c>
      <c r="X711" s="16">
        <f t="shared" ca="1" si="14"/>
        <v>3.6666666666666665</v>
      </c>
      <c r="Y711" s="19">
        <v>44598</v>
      </c>
      <c r="Z711" s="16" t="s">
        <v>10228</v>
      </c>
      <c r="AA711" s="16" t="s">
        <v>120</v>
      </c>
      <c r="AB711" s="16" t="s">
        <v>94</v>
      </c>
      <c r="AC711" s="16" t="s">
        <v>82</v>
      </c>
      <c r="AD711" s="65">
        <v>6.9690000000000002E-2</v>
      </c>
      <c r="AE711" s="16"/>
      <c r="AF711" s="69">
        <v>0</v>
      </c>
      <c r="AG711" s="16" t="s">
        <v>9083</v>
      </c>
      <c r="AH711" s="15"/>
      <c r="AI711" s="16"/>
      <c r="AJ711" s="16"/>
      <c r="AK711" s="16"/>
      <c r="AL711" s="16"/>
      <c r="AM711" s="16"/>
      <c r="AN711" s="16"/>
    </row>
    <row r="712" spans="1:40" hidden="1">
      <c r="A712" s="59">
        <v>711</v>
      </c>
      <c r="B712" s="16" t="s">
        <v>8956</v>
      </c>
      <c r="C712" s="81">
        <v>80047357</v>
      </c>
      <c r="D712" s="17" t="s">
        <v>10229</v>
      </c>
      <c r="E712" s="16">
        <v>3137</v>
      </c>
      <c r="F712" s="16">
        <v>11</v>
      </c>
      <c r="G712" s="16" t="s">
        <v>603</v>
      </c>
      <c r="H712" s="35" t="s">
        <v>455</v>
      </c>
      <c r="I712" s="16" t="s">
        <v>117</v>
      </c>
      <c r="J712" s="16">
        <v>3000</v>
      </c>
      <c r="K712" s="16" t="s">
        <v>170</v>
      </c>
      <c r="L712" s="16" t="s">
        <v>723</v>
      </c>
      <c r="M712" s="16" t="s">
        <v>723</v>
      </c>
      <c r="N712" s="16" t="s">
        <v>76</v>
      </c>
      <c r="O712" s="16" t="s">
        <v>5744</v>
      </c>
      <c r="P712" s="19" t="s">
        <v>10230</v>
      </c>
      <c r="Q712" s="170">
        <v>1884669</v>
      </c>
      <c r="R712" s="170">
        <v>617264</v>
      </c>
      <c r="S712" s="170">
        <f t="shared" si="17"/>
        <v>2501933</v>
      </c>
      <c r="T712" s="27">
        <v>35916</v>
      </c>
      <c r="U712" s="27">
        <v>40909</v>
      </c>
      <c r="V712" s="19" t="s">
        <v>92</v>
      </c>
      <c r="W712" s="16" t="s">
        <v>249</v>
      </c>
      <c r="X712" s="16">
        <f t="shared" ca="1" si="14"/>
        <v>13.25</v>
      </c>
      <c r="Y712" s="19">
        <v>44601</v>
      </c>
      <c r="Z712" s="16" t="s">
        <v>10231</v>
      </c>
      <c r="AA712" s="16" t="s">
        <v>9993</v>
      </c>
      <c r="AB712" s="16" t="s">
        <v>94</v>
      </c>
      <c r="AC712" s="16" t="s">
        <v>82</v>
      </c>
      <c r="AD712" s="65">
        <v>6.9690000000000002E-2</v>
      </c>
      <c r="AE712" s="16"/>
      <c r="AF712" s="69" t="s">
        <v>10232</v>
      </c>
      <c r="AG712" s="16" t="s">
        <v>9083</v>
      </c>
      <c r="AH712" s="15"/>
      <c r="AI712" s="16"/>
      <c r="AJ712" s="16"/>
      <c r="AK712" s="16"/>
      <c r="AL712" s="16"/>
      <c r="AM712" s="16"/>
      <c r="AN712" s="16"/>
    </row>
    <row r="713" spans="1:40" hidden="1">
      <c r="A713" s="59">
        <v>712</v>
      </c>
      <c r="B713" s="16" t="s">
        <v>8956</v>
      </c>
      <c r="C713" s="81">
        <v>88231592</v>
      </c>
      <c r="D713" s="17" t="s">
        <v>10233</v>
      </c>
      <c r="E713" s="16">
        <v>2044</v>
      </c>
      <c r="F713" s="16">
        <v>11</v>
      </c>
      <c r="G713" s="16" t="s">
        <v>139</v>
      </c>
      <c r="H713" s="35" t="s">
        <v>140</v>
      </c>
      <c r="I713" s="16" t="s">
        <v>142</v>
      </c>
      <c r="J713" s="16">
        <v>4000</v>
      </c>
      <c r="K713" s="16" t="s">
        <v>259</v>
      </c>
      <c r="L713" s="16" t="s">
        <v>3391</v>
      </c>
      <c r="M713" s="16" t="s">
        <v>3391</v>
      </c>
      <c r="N713" s="16" t="s">
        <v>76</v>
      </c>
      <c r="O713" s="16" t="s">
        <v>5744</v>
      </c>
      <c r="P713" s="19">
        <v>28612</v>
      </c>
      <c r="Q713" s="170">
        <v>3295498</v>
      </c>
      <c r="R713" s="170">
        <v>0</v>
      </c>
      <c r="S713" s="170">
        <f t="shared" si="17"/>
        <v>3295498</v>
      </c>
      <c r="T713" s="27" t="s">
        <v>78</v>
      </c>
      <c r="U713" s="27">
        <v>43287</v>
      </c>
      <c r="V713" s="19" t="s">
        <v>92</v>
      </c>
      <c r="W713" s="16" t="s">
        <v>8767</v>
      </c>
      <c r="X713" s="16">
        <f t="shared" ca="1" si="14"/>
        <v>6.666666666666667</v>
      </c>
      <c r="Y713" s="19">
        <v>44620</v>
      </c>
      <c r="Z713" s="16" t="s">
        <v>10234</v>
      </c>
      <c r="AA713" s="16" t="s">
        <v>120</v>
      </c>
      <c r="AB713" s="16" t="s">
        <v>121</v>
      </c>
      <c r="AC713" s="16" t="s">
        <v>82</v>
      </c>
      <c r="AD713" s="65">
        <v>5.2199999999999998E-3</v>
      </c>
      <c r="AE713" s="16"/>
      <c r="AF713" s="69" t="s">
        <v>10235</v>
      </c>
      <c r="AG713" s="16" t="s">
        <v>9083</v>
      </c>
      <c r="AH713" s="15"/>
      <c r="AI713" s="16"/>
      <c r="AJ713" s="16"/>
      <c r="AK713" s="16"/>
      <c r="AL713" s="16"/>
      <c r="AM713" s="16"/>
      <c r="AN713" s="16"/>
    </row>
    <row r="714" spans="1:40" hidden="1">
      <c r="A714" s="59">
        <v>713</v>
      </c>
      <c r="B714" s="16"/>
      <c r="C714" s="81">
        <v>1014227322</v>
      </c>
      <c r="D714" s="17" t="s">
        <v>10021</v>
      </c>
      <c r="E714" s="16">
        <v>3137</v>
      </c>
      <c r="F714" s="16">
        <v>11</v>
      </c>
      <c r="G714" s="16" t="s">
        <v>603</v>
      </c>
      <c r="H714" s="35" t="s">
        <v>455</v>
      </c>
      <c r="I714" s="16" t="s">
        <v>117</v>
      </c>
      <c r="J714" s="16">
        <v>1100</v>
      </c>
      <c r="K714" s="16" t="s">
        <v>159</v>
      </c>
      <c r="L714" s="16" t="s">
        <v>2937</v>
      </c>
      <c r="M714" s="16" t="s">
        <v>2937</v>
      </c>
      <c r="N714" s="16" t="s">
        <v>76</v>
      </c>
      <c r="O714" s="16" t="s">
        <v>5744</v>
      </c>
      <c r="P714" s="19">
        <v>33545</v>
      </c>
      <c r="Q714" s="170">
        <v>1884669</v>
      </c>
      <c r="R714" s="170">
        <v>0</v>
      </c>
      <c r="S714" s="170">
        <f t="shared" si="17"/>
        <v>1884669</v>
      </c>
      <c r="T714" s="27" t="s">
        <v>78</v>
      </c>
      <c r="U714" s="27">
        <v>44348</v>
      </c>
      <c r="V714" s="19" t="s">
        <v>8698</v>
      </c>
      <c r="W714" s="16" t="s">
        <v>9187</v>
      </c>
      <c r="X714" s="16">
        <f t="shared" ca="1" si="14"/>
        <v>3.8333333333333335</v>
      </c>
      <c r="Y714" s="19">
        <v>44620</v>
      </c>
      <c r="Z714" s="16" t="s">
        <v>10236</v>
      </c>
      <c r="AA714" s="16" t="s">
        <v>173</v>
      </c>
      <c r="AB714" s="16" t="s">
        <v>9966</v>
      </c>
      <c r="AC714" s="16" t="s">
        <v>82</v>
      </c>
      <c r="AD714" s="65">
        <v>5.2199999999999998E-3</v>
      </c>
      <c r="AE714" s="16"/>
      <c r="AF714" s="69" t="s">
        <v>10022</v>
      </c>
      <c r="AG714" s="16" t="s">
        <v>9083</v>
      </c>
      <c r="AH714" s="15"/>
      <c r="AI714" s="16"/>
      <c r="AJ714" s="16"/>
      <c r="AK714" s="16"/>
      <c r="AL714" s="16"/>
      <c r="AM714" s="16"/>
      <c r="AN714" s="16"/>
    </row>
    <row r="715" spans="1:40" hidden="1">
      <c r="A715" s="59">
        <v>714</v>
      </c>
      <c r="B715" s="16" t="s">
        <v>8956</v>
      </c>
      <c r="C715" s="18">
        <v>1047463549</v>
      </c>
      <c r="D715" s="17" t="s">
        <v>10237</v>
      </c>
      <c r="E715" s="16">
        <v>2044</v>
      </c>
      <c r="F715" s="16">
        <v>11</v>
      </c>
      <c r="G715" s="16" t="s">
        <v>139</v>
      </c>
      <c r="H715" s="35" t="s">
        <v>140</v>
      </c>
      <c r="I715" s="16" t="s">
        <v>142</v>
      </c>
      <c r="J715" s="16">
        <v>1300</v>
      </c>
      <c r="K715" s="16" t="s">
        <v>311</v>
      </c>
      <c r="L715" s="16" t="s">
        <v>10238</v>
      </c>
      <c r="M715" s="16" t="s">
        <v>10238</v>
      </c>
      <c r="N715" s="16" t="s">
        <v>76</v>
      </c>
      <c r="O715" s="16" t="s">
        <v>5744</v>
      </c>
      <c r="P715" s="19">
        <v>34329</v>
      </c>
      <c r="Q715" s="164">
        <v>3295498</v>
      </c>
      <c r="R715" s="164">
        <v>0</v>
      </c>
      <c r="S715" s="164">
        <v>3295498</v>
      </c>
      <c r="T715" s="27" t="s">
        <v>78</v>
      </c>
      <c r="U715" s="27">
        <v>44357</v>
      </c>
      <c r="V715" s="19" t="s">
        <v>10239</v>
      </c>
      <c r="W715" s="16" t="s">
        <v>8767</v>
      </c>
      <c r="X715" s="16">
        <f t="shared" ca="1" si="14"/>
        <v>3.75</v>
      </c>
      <c r="Y715" s="19">
        <v>44620</v>
      </c>
      <c r="Z715" s="16" t="s">
        <v>10240</v>
      </c>
      <c r="AA715" s="16" t="s">
        <v>120</v>
      </c>
      <c r="AB715" s="16" t="s">
        <v>121</v>
      </c>
      <c r="AC715" s="49" t="s">
        <v>82</v>
      </c>
      <c r="AD715" s="30">
        <v>5.2199999999999998E-3</v>
      </c>
      <c r="AE715" s="16"/>
      <c r="AF715" s="31" t="s">
        <v>10241</v>
      </c>
      <c r="AG715" s="16" t="s">
        <v>9083</v>
      </c>
      <c r="AH715" s="15"/>
      <c r="AI715" s="16"/>
      <c r="AJ715" s="16"/>
      <c r="AK715" s="16"/>
      <c r="AL715" s="16"/>
      <c r="AM715" s="16"/>
      <c r="AN715" s="16"/>
    </row>
    <row r="716" spans="1:40" hidden="1">
      <c r="A716" s="59">
        <v>715</v>
      </c>
      <c r="B716" s="16" t="s">
        <v>9793</v>
      </c>
      <c r="C716" s="18">
        <v>1148707159</v>
      </c>
      <c r="D716" s="17" t="s">
        <v>10242</v>
      </c>
      <c r="E716" s="16">
        <v>4070</v>
      </c>
      <c r="F716" s="16" t="s">
        <v>3596</v>
      </c>
      <c r="G716" s="16" t="s">
        <v>3597</v>
      </c>
      <c r="H716" s="35" t="s">
        <v>3598</v>
      </c>
      <c r="I716" s="16" t="s">
        <v>131</v>
      </c>
      <c r="J716" s="16">
        <v>1000</v>
      </c>
      <c r="K716" s="16" t="s">
        <v>74</v>
      </c>
      <c r="L716" s="16" t="s">
        <v>2910</v>
      </c>
      <c r="M716" s="16" t="s">
        <v>9776</v>
      </c>
      <c r="N716" s="16" t="s">
        <v>76</v>
      </c>
      <c r="O716" s="16" t="s">
        <v>5744</v>
      </c>
      <c r="P716" s="19" t="s">
        <v>10243</v>
      </c>
      <c r="Q716" s="164">
        <v>2162802</v>
      </c>
      <c r="R716" s="164">
        <v>0</v>
      </c>
      <c r="S716" s="164">
        <v>2162802</v>
      </c>
      <c r="T716" s="27" t="s">
        <v>78</v>
      </c>
      <c r="U716" s="27">
        <v>42989</v>
      </c>
      <c r="V716" s="19"/>
      <c r="W716" s="16" t="s">
        <v>71</v>
      </c>
      <c r="X716" s="16">
        <f t="shared" ca="1" si="14"/>
        <v>7.5</v>
      </c>
      <c r="Y716" s="19">
        <v>44255</v>
      </c>
      <c r="Z716" s="16" t="s">
        <v>10244</v>
      </c>
      <c r="AA716" s="33" t="s">
        <v>183</v>
      </c>
      <c r="AB716" s="16" t="s">
        <v>94</v>
      </c>
      <c r="AC716" s="52" t="s">
        <v>82</v>
      </c>
      <c r="AD716" s="30">
        <v>6.9690000000000002E-2</v>
      </c>
      <c r="AE716" s="16"/>
      <c r="AF716" s="31" t="s">
        <v>10245</v>
      </c>
      <c r="AG716" s="16" t="s">
        <v>9083</v>
      </c>
      <c r="AH716" s="15"/>
      <c r="AI716" s="16"/>
      <c r="AJ716" s="16"/>
      <c r="AK716" s="16"/>
      <c r="AL716" s="16"/>
      <c r="AM716" s="16"/>
      <c r="AN716" s="16"/>
    </row>
    <row r="717" spans="1:40" hidden="1">
      <c r="A717" s="59">
        <v>716</v>
      </c>
      <c r="B717" s="16" t="s">
        <v>9793</v>
      </c>
      <c r="C717" s="81">
        <v>1064790290</v>
      </c>
      <c r="D717" s="17" t="s">
        <v>10246</v>
      </c>
      <c r="E717" s="16">
        <v>4070</v>
      </c>
      <c r="F717" s="16" t="s">
        <v>3596</v>
      </c>
      <c r="G717" s="16" t="s">
        <v>3597</v>
      </c>
      <c r="H717" s="35" t="s">
        <v>3598</v>
      </c>
      <c r="I717" s="16" t="s">
        <v>131</v>
      </c>
      <c r="J717" s="16">
        <v>1000</v>
      </c>
      <c r="K717" s="16" t="s">
        <v>74</v>
      </c>
      <c r="L717" s="16" t="s">
        <v>2910</v>
      </c>
      <c r="M717" s="16" t="s">
        <v>9776</v>
      </c>
      <c r="N717" s="16" t="s">
        <v>421</v>
      </c>
      <c r="O717" s="16" t="s">
        <v>3649</v>
      </c>
      <c r="P717" s="19">
        <v>32320</v>
      </c>
      <c r="Q717" s="170">
        <v>2162802</v>
      </c>
      <c r="R717" s="170">
        <v>0</v>
      </c>
      <c r="S717" s="170">
        <f t="shared" ref="S717:S739" si="18">Q717+R717</f>
        <v>2162802</v>
      </c>
      <c r="T717" s="27" t="s">
        <v>78</v>
      </c>
      <c r="U717" s="27">
        <v>43088</v>
      </c>
      <c r="V717" s="19"/>
      <c r="W717" s="16" t="s">
        <v>71</v>
      </c>
      <c r="X717" s="16">
        <f t="shared" ca="1" si="14"/>
        <v>7.25</v>
      </c>
      <c r="Y717" s="19">
        <v>44612</v>
      </c>
      <c r="Z717" s="16" t="s">
        <v>10247</v>
      </c>
      <c r="AA717" s="16" t="s">
        <v>183</v>
      </c>
      <c r="AB717" s="16" t="s">
        <v>94</v>
      </c>
      <c r="AC717" s="49" t="s">
        <v>546</v>
      </c>
      <c r="AD717" s="65">
        <v>6.9690000000000002E-2</v>
      </c>
      <c r="AE717" s="16"/>
      <c r="AF717" s="69" t="s">
        <v>10248</v>
      </c>
      <c r="AG717" s="16" t="s">
        <v>10002</v>
      </c>
      <c r="AH717" s="15"/>
      <c r="AI717" s="16"/>
      <c r="AJ717" s="16"/>
      <c r="AK717" s="16"/>
      <c r="AL717" s="16"/>
      <c r="AM717" s="16"/>
      <c r="AN717" s="16"/>
    </row>
    <row r="718" spans="1:40" s="149" customFormat="1" hidden="1">
      <c r="A718" s="59">
        <v>717</v>
      </c>
      <c r="B718" s="142" t="s">
        <v>9793</v>
      </c>
      <c r="C718" s="168">
        <v>17593527</v>
      </c>
      <c r="D718" s="140" t="s">
        <v>4150</v>
      </c>
      <c r="E718" s="142">
        <v>4070</v>
      </c>
      <c r="F718" s="142" t="s">
        <v>3596</v>
      </c>
      <c r="G718" s="142" t="s">
        <v>3597</v>
      </c>
      <c r="H718" s="165" t="s">
        <v>3598</v>
      </c>
      <c r="I718" s="142" t="s">
        <v>131</v>
      </c>
      <c r="J718" s="142">
        <v>1000</v>
      </c>
      <c r="K718" s="142" t="s">
        <v>74</v>
      </c>
      <c r="L718" s="142" t="s">
        <v>2910</v>
      </c>
      <c r="M718" s="142" t="s">
        <v>9776</v>
      </c>
      <c r="N718" s="142" t="s">
        <v>671</v>
      </c>
      <c r="O718" s="142" t="s">
        <v>691</v>
      </c>
      <c r="P718" s="145">
        <v>29424</v>
      </c>
      <c r="Q718" s="166">
        <v>2162802</v>
      </c>
      <c r="R718" s="166">
        <v>0</v>
      </c>
      <c r="S718" s="166">
        <f t="shared" si="18"/>
        <v>2162802</v>
      </c>
      <c r="T718" s="171" t="s">
        <v>78</v>
      </c>
      <c r="U718" s="171">
        <v>43059</v>
      </c>
      <c r="V718" s="145"/>
      <c r="W718" s="142" t="s">
        <v>71</v>
      </c>
      <c r="X718" s="142">
        <f t="shared" ca="1" si="14"/>
        <v>7.333333333333333</v>
      </c>
      <c r="Y718" s="145">
        <v>44620</v>
      </c>
      <c r="Z718" s="142" t="s">
        <v>10249</v>
      </c>
      <c r="AA718" s="142" t="s">
        <v>173</v>
      </c>
      <c r="AB718" s="142" t="s">
        <v>121</v>
      </c>
      <c r="AC718" s="173" t="s">
        <v>693</v>
      </c>
      <c r="AD718" s="147">
        <v>6.9690000000000002E-2</v>
      </c>
      <c r="AE718" s="142"/>
      <c r="AF718" s="162" t="s">
        <v>4152</v>
      </c>
      <c r="AG718" s="142" t="s">
        <v>9083</v>
      </c>
      <c r="AH718" s="169"/>
      <c r="AI718" s="142"/>
      <c r="AJ718" s="142"/>
      <c r="AK718" s="142"/>
      <c r="AL718" s="142"/>
      <c r="AM718" s="142"/>
      <c r="AN718" s="142"/>
    </row>
    <row r="719" spans="1:40" s="149" customFormat="1" hidden="1">
      <c r="A719" s="59">
        <v>718</v>
      </c>
      <c r="B719" s="142" t="s">
        <v>9793</v>
      </c>
      <c r="C719" s="168">
        <v>80066738</v>
      </c>
      <c r="D719" s="140" t="s">
        <v>8240</v>
      </c>
      <c r="E719" s="142">
        <v>2028</v>
      </c>
      <c r="F719" s="142">
        <v>14</v>
      </c>
      <c r="G719" s="142" t="s">
        <v>283</v>
      </c>
      <c r="H719" s="165" t="s">
        <v>284</v>
      </c>
      <c r="I719" s="142" t="s">
        <v>142</v>
      </c>
      <c r="J719" s="142">
        <v>1000</v>
      </c>
      <c r="K719" s="142" t="s">
        <v>74</v>
      </c>
      <c r="L719" s="142" t="s">
        <v>2910</v>
      </c>
      <c r="M719" s="142" t="s">
        <v>2911</v>
      </c>
      <c r="N719" s="142" t="s">
        <v>76</v>
      </c>
      <c r="O719" s="142" t="s">
        <v>5744</v>
      </c>
      <c r="P719" s="145">
        <v>29117</v>
      </c>
      <c r="Q719" s="166">
        <v>4053845</v>
      </c>
      <c r="R719" s="166">
        <v>0</v>
      </c>
      <c r="S719" s="166">
        <f t="shared" si="18"/>
        <v>4053845</v>
      </c>
      <c r="T719" s="171" t="s">
        <v>78</v>
      </c>
      <c r="U719" s="171">
        <v>43290</v>
      </c>
      <c r="V719" s="145"/>
      <c r="W719" s="142" t="s">
        <v>71</v>
      </c>
      <c r="X719" s="142">
        <f t="shared" ca="1" si="14"/>
        <v>6.666666666666667</v>
      </c>
      <c r="Y719" s="145">
        <v>44624</v>
      </c>
      <c r="Z719" s="142" t="s">
        <v>10250</v>
      </c>
      <c r="AA719" s="142" t="s">
        <v>1161</v>
      </c>
      <c r="AB719" s="142" t="s">
        <v>10251</v>
      </c>
      <c r="AC719" s="173" t="s">
        <v>82</v>
      </c>
      <c r="AD719" s="147">
        <v>6.9690000000000002E-2</v>
      </c>
      <c r="AE719" s="142"/>
      <c r="AF719" s="162" t="s">
        <v>8243</v>
      </c>
      <c r="AG719" s="142" t="s">
        <v>9083</v>
      </c>
      <c r="AH719" s="169"/>
      <c r="AI719" s="142"/>
      <c r="AJ719" s="142"/>
      <c r="AK719" s="142"/>
      <c r="AL719" s="142"/>
      <c r="AM719" s="142"/>
      <c r="AN719" s="142"/>
    </row>
    <row r="720" spans="1:40" hidden="1">
      <c r="A720" s="59">
        <v>719</v>
      </c>
      <c r="B720" s="16" t="s">
        <v>9793</v>
      </c>
      <c r="C720" s="81">
        <v>88198164</v>
      </c>
      <c r="D720" s="17" t="s">
        <v>10252</v>
      </c>
      <c r="E720" s="16">
        <v>4070</v>
      </c>
      <c r="F720" s="16" t="s">
        <v>3596</v>
      </c>
      <c r="G720" s="16" t="s">
        <v>3597</v>
      </c>
      <c r="H720" s="35" t="s">
        <v>3598</v>
      </c>
      <c r="I720" s="16" t="s">
        <v>131</v>
      </c>
      <c r="J720" s="16">
        <v>1000</v>
      </c>
      <c r="K720" s="16" t="s">
        <v>74</v>
      </c>
      <c r="L720" s="16" t="s">
        <v>2910</v>
      </c>
      <c r="M720" s="16" t="s">
        <v>9776</v>
      </c>
      <c r="N720" s="16" t="s">
        <v>76</v>
      </c>
      <c r="O720" s="16" t="s">
        <v>5744</v>
      </c>
      <c r="P720" s="19" t="s">
        <v>10253</v>
      </c>
      <c r="Q720" s="170">
        <v>2162802</v>
      </c>
      <c r="R720" s="170">
        <v>0</v>
      </c>
      <c r="S720" s="170">
        <f t="shared" si="18"/>
        <v>2162802</v>
      </c>
      <c r="T720" s="27" t="s">
        <v>78</v>
      </c>
      <c r="U720" s="27">
        <v>42832</v>
      </c>
      <c r="V720" s="19"/>
      <c r="W720" s="16" t="s">
        <v>71</v>
      </c>
      <c r="X720" s="16">
        <f t="shared" ca="1" si="14"/>
        <v>7.916666666666667</v>
      </c>
      <c r="Y720" s="19">
        <v>44601</v>
      </c>
      <c r="Z720" s="16" t="s">
        <v>10254</v>
      </c>
      <c r="AA720" s="16" t="s">
        <v>183</v>
      </c>
      <c r="AB720" s="16" t="s">
        <v>194</v>
      </c>
      <c r="AC720" s="49" t="s">
        <v>82</v>
      </c>
      <c r="AD720" s="65">
        <v>6.9690000000000002E-2</v>
      </c>
      <c r="AE720" s="16"/>
      <c r="AF720" s="69" t="s">
        <v>10255</v>
      </c>
      <c r="AG720" s="16" t="s">
        <v>9083</v>
      </c>
      <c r="AH720" s="15"/>
      <c r="AI720" s="16"/>
      <c r="AJ720" s="16"/>
      <c r="AK720" s="16"/>
      <c r="AL720" s="16"/>
      <c r="AM720" s="16"/>
      <c r="AN720" s="16"/>
    </row>
    <row r="721" spans="1:63" hidden="1">
      <c r="A721" s="59">
        <v>720</v>
      </c>
      <c r="B721" s="16" t="s">
        <v>9793</v>
      </c>
      <c r="C721" s="81">
        <v>83239756</v>
      </c>
      <c r="D721" s="17" t="s">
        <v>10256</v>
      </c>
      <c r="E721" s="16">
        <v>4070</v>
      </c>
      <c r="F721" s="16" t="s">
        <v>3596</v>
      </c>
      <c r="G721" s="16" t="s">
        <v>3597</v>
      </c>
      <c r="H721" s="35" t="s">
        <v>3598</v>
      </c>
      <c r="I721" s="16" t="s">
        <v>131</v>
      </c>
      <c r="J721" s="16">
        <v>1000</v>
      </c>
      <c r="K721" s="16" t="s">
        <v>74</v>
      </c>
      <c r="L721" s="16" t="s">
        <v>2910</v>
      </c>
      <c r="M721" s="16" t="s">
        <v>9776</v>
      </c>
      <c r="N721" s="16" t="s">
        <v>433</v>
      </c>
      <c r="O721" s="16" t="s">
        <v>662</v>
      </c>
      <c r="P721" s="19" t="s">
        <v>10257</v>
      </c>
      <c r="Q721" s="170">
        <v>2162802</v>
      </c>
      <c r="R721" s="170">
        <v>0</v>
      </c>
      <c r="S721" s="170">
        <f t="shared" si="18"/>
        <v>2162802</v>
      </c>
      <c r="T721" s="27" t="s">
        <v>78</v>
      </c>
      <c r="U721" s="27">
        <v>42832</v>
      </c>
      <c r="V721" s="19"/>
      <c r="W721" s="16" t="s">
        <v>71</v>
      </c>
      <c r="X721" s="16">
        <f t="shared" ca="1" si="14"/>
        <v>7.916666666666667</v>
      </c>
      <c r="Y721" s="19">
        <v>44627</v>
      </c>
      <c r="Z721" s="16" t="s">
        <v>10258</v>
      </c>
      <c r="AA721" s="16" t="s">
        <v>183</v>
      </c>
      <c r="AB721" s="16" t="s">
        <v>121</v>
      </c>
      <c r="AC721" s="49" t="s">
        <v>664</v>
      </c>
      <c r="AD721" s="65">
        <v>6.9690000000000002E-2</v>
      </c>
      <c r="AE721" s="16"/>
      <c r="AF721" s="69" t="s">
        <v>10259</v>
      </c>
      <c r="AG721" s="16" t="s">
        <v>9083</v>
      </c>
      <c r="AH721" s="15"/>
      <c r="AI721" s="16"/>
      <c r="AJ721" s="16"/>
      <c r="AK721" s="16"/>
      <c r="AL721" s="16"/>
      <c r="AM721" s="16"/>
      <c r="AN721" s="16"/>
    </row>
    <row r="722" spans="1:63" hidden="1">
      <c r="A722" s="59">
        <v>721</v>
      </c>
      <c r="B722" s="16" t="s">
        <v>9793</v>
      </c>
      <c r="C722" s="81">
        <v>1112469957</v>
      </c>
      <c r="D722" s="17" t="s">
        <v>10260</v>
      </c>
      <c r="E722" s="16">
        <v>4070</v>
      </c>
      <c r="F722" s="16" t="s">
        <v>3596</v>
      </c>
      <c r="G722" s="16" t="s">
        <v>3597</v>
      </c>
      <c r="H722" s="35" t="s">
        <v>3598</v>
      </c>
      <c r="I722" s="16" t="s">
        <v>131</v>
      </c>
      <c r="J722" s="16">
        <v>1000</v>
      </c>
      <c r="K722" s="16" t="s">
        <v>74</v>
      </c>
      <c r="L722" s="16" t="s">
        <v>2910</v>
      </c>
      <c r="M722" s="16" t="s">
        <v>9776</v>
      </c>
      <c r="N722" s="16" t="s">
        <v>463</v>
      </c>
      <c r="O722" s="16" t="s">
        <v>464</v>
      </c>
      <c r="P722" s="19">
        <v>32967</v>
      </c>
      <c r="Q722" s="170">
        <v>2162802</v>
      </c>
      <c r="R722" s="170">
        <v>0</v>
      </c>
      <c r="S722" s="170">
        <f t="shared" si="18"/>
        <v>2162802</v>
      </c>
      <c r="T722" s="27" t="s">
        <v>78</v>
      </c>
      <c r="U722" s="27">
        <v>43285</v>
      </c>
      <c r="V722" s="19"/>
      <c r="W722" s="16" t="s">
        <v>71</v>
      </c>
      <c r="X722" s="16">
        <f t="shared" ca="1" si="14"/>
        <v>6.75</v>
      </c>
      <c r="Y722" s="19">
        <v>44629</v>
      </c>
      <c r="Z722" s="16" t="s">
        <v>10261</v>
      </c>
      <c r="AA722" s="16" t="s">
        <v>183</v>
      </c>
      <c r="AB722" s="16" t="s">
        <v>94</v>
      </c>
      <c r="AC722" s="49" t="s">
        <v>466</v>
      </c>
      <c r="AD722" s="65">
        <v>6.9690000000000002E-2</v>
      </c>
      <c r="AE722" s="16"/>
      <c r="AF722" s="69" t="s">
        <v>10262</v>
      </c>
      <c r="AG722" s="16" t="s">
        <v>9083</v>
      </c>
      <c r="AH722" s="15"/>
      <c r="AI722" s="16"/>
      <c r="AJ722" s="16"/>
      <c r="AK722" s="16"/>
      <c r="AL722" s="16"/>
      <c r="AM722" s="16"/>
      <c r="AN722" s="16"/>
    </row>
    <row r="723" spans="1:63" hidden="1">
      <c r="A723" s="59">
        <v>722</v>
      </c>
      <c r="B723" s="16" t="s">
        <v>9793</v>
      </c>
      <c r="C723" s="81">
        <v>16645551</v>
      </c>
      <c r="D723" s="17" t="s">
        <v>10263</v>
      </c>
      <c r="E723" s="16" t="s">
        <v>366</v>
      </c>
      <c r="F723" s="16">
        <v>21</v>
      </c>
      <c r="G723" s="16" t="s">
        <v>367</v>
      </c>
      <c r="H723" s="35" t="s">
        <v>368</v>
      </c>
      <c r="I723" s="16" t="s">
        <v>10264</v>
      </c>
      <c r="J723" s="16">
        <v>1000</v>
      </c>
      <c r="K723" s="16" t="s">
        <v>74</v>
      </c>
      <c r="L723" s="16" t="s">
        <v>2910</v>
      </c>
      <c r="M723" s="16" t="s">
        <v>2911</v>
      </c>
      <c r="N723" s="16" t="s">
        <v>76</v>
      </c>
      <c r="O723" s="16" t="s">
        <v>5744</v>
      </c>
      <c r="P723" s="19">
        <v>22020</v>
      </c>
      <c r="Q723" s="170">
        <v>8994052</v>
      </c>
      <c r="R723" s="170">
        <v>0</v>
      </c>
      <c r="S723" s="170">
        <f t="shared" si="18"/>
        <v>8994052</v>
      </c>
      <c r="T723" s="27" t="s">
        <v>78</v>
      </c>
      <c r="U723" s="27">
        <v>43374</v>
      </c>
      <c r="V723" s="19"/>
      <c r="W723" s="16" t="s">
        <v>71</v>
      </c>
      <c r="X723" s="16">
        <f t="shared" ref="X723:X786" ca="1" si="19">IFERROR(IF(U723=0," ",DATEDIF(U723,TODAY(),"M"))/12," ")</f>
        <v>6.5</v>
      </c>
      <c r="Y723" s="19">
        <v>44635</v>
      </c>
      <c r="Z723" s="16" t="s">
        <v>10265</v>
      </c>
      <c r="AA723" s="16" t="s">
        <v>93</v>
      </c>
      <c r="AB723" s="16" t="s">
        <v>94</v>
      </c>
      <c r="AC723" s="49" t="s">
        <v>82</v>
      </c>
      <c r="AD723" s="65">
        <v>6.9690000000000002E-2</v>
      </c>
      <c r="AE723" s="16"/>
      <c r="AF723" s="69" t="s">
        <v>10266</v>
      </c>
      <c r="AG723" s="16" t="s">
        <v>9083</v>
      </c>
      <c r="AH723" s="15"/>
      <c r="AI723" s="16"/>
      <c r="AJ723" s="16"/>
      <c r="AK723" s="16"/>
      <c r="AL723" s="16"/>
      <c r="AM723" s="16"/>
      <c r="AN723" s="16"/>
    </row>
    <row r="724" spans="1:63" hidden="1">
      <c r="A724" s="59">
        <v>723</v>
      </c>
      <c r="B724" s="16" t="s">
        <v>8956</v>
      </c>
      <c r="C724" s="81">
        <v>5302443</v>
      </c>
      <c r="D724" s="17" t="s">
        <v>10267</v>
      </c>
      <c r="E724" s="16">
        <v>4103</v>
      </c>
      <c r="F724" s="16">
        <v>16</v>
      </c>
      <c r="G724" s="16" t="s">
        <v>2683</v>
      </c>
      <c r="H724" s="35" t="s">
        <v>2606</v>
      </c>
      <c r="I724" s="16" t="s">
        <v>131</v>
      </c>
      <c r="J724" s="16">
        <v>4000</v>
      </c>
      <c r="K724" s="16" t="s">
        <v>259</v>
      </c>
      <c r="L724" s="16" t="s">
        <v>3391</v>
      </c>
      <c r="M724" s="16" t="s">
        <v>3391</v>
      </c>
      <c r="N724" s="16" t="s">
        <v>76</v>
      </c>
      <c r="O724" s="16" t="s">
        <v>5744</v>
      </c>
      <c r="P724" s="19" t="s">
        <v>10268</v>
      </c>
      <c r="Q724" s="170">
        <v>1708377</v>
      </c>
      <c r="R724" s="170">
        <v>541599</v>
      </c>
      <c r="S724" s="170">
        <f t="shared" si="18"/>
        <v>2249976</v>
      </c>
      <c r="T724" s="27">
        <v>36496</v>
      </c>
      <c r="U724" s="27">
        <v>40909</v>
      </c>
      <c r="V724" s="19" t="s">
        <v>92</v>
      </c>
      <c r="W724" s="16" t="s">
        <v>8767</v>
      </c>
      <c r="X724" s="16">
        <f t="shared" ca="1" si="19"/>
        <v>13.25</v>
      </c>
      <c r="Y724" s="19">
        <v>44636</v>
      </c>
      <c r="Z724" s="16" t="s">
        <v>10269</v>
      </c>
      <c r="AA724" s="16" t="s">
        <v>1161</v>
      </c>
      <c r="AB724" s="16" t="s">
        <v>94</v>
      </c>
      <c r="AC724" s="49" t="s">
        <v>82</v>
      </c>
      <c r="AD724" s="65">
        <v>5.2199999999999998E-3</v>
      </c>
      <c r="AE724" s="16"/>
      <c r="AF724" s="69" t="s">
        <v>10270</v>
      </c>
      <c r="AG724" s="16" t="s">
        <v>9083</v>
      </c>
      <c r="AH724" s="15"/>
      <c r="AI724" s="16"/>
      <c r="AJ724" s="16"/>
      <c r="AK724" s="16"/>
      <c r="AL724" s="16"/>
      <c r="AM724" s="16"/>
      <c r="AN724" s="16"/>
    </row>
    <row r="725" spans="1:63" hidden="1">
      <c r="A725" s="59">
        <v>724</v>
      </c>
      <c r="B725" s="16" t="s">
        <v>9793</v>
      </c>
      <c r="C725" s="81">
        <v>17655190</v>
      </c>
      <c r="D725" s="17" t="s">
        <v>10271</v>
      </c>
      <c r="E725" s="16">
        <v>4070</v>
      </c>
      <c r="F725" s="16" t="s">
        <v>3596</v>
      </c>
      <c r="G725" s="16" t="s">
        <v>3597</v>
      </c>
      <c r="H725" s="35" t="s">
        <v>3598</v>
      </c>
      <c r="I725" s="16" t="s">
        <v>131</v>
      </c>
      <c r="J725" s="16">
        <v>1000</v>
      </c>
      <c r="K725" s="16" t="s">
        <v>74</v>
      </c>
      <c r="L725" s="16" t="s">
        <v>2910</v>
      </c>
      <c r="M725" s="16" t="s">
        <v>9776</v>
      </c>
      <c r="N725" s="16" t="s">
        <v>76</v>
      </c>
      <c r="O725" s="16" t="s">
        <v>5744</v>
      </c>
      <c r="P725" s="19" t="s">
        <v>10272</v>
      </c>
      <c r="Q725" s="170">
        <v>2162802</v>
      </c>
      <c r="R725" s="170">
        <v>0</v>
      </c>
      <c r="S725" s="170">
        <f t="shared" si="18"/>
        <v>2162802</v>
      </c>
      <c r="T725" s="27" t="s">
        <v>78</v>
      </c>
      <c r="U725" s="27">
        <v>42846</v>
      </c>
      <c r="V725" s="19"/>
      <c r="W725" s="16" t="s">
        <v>71</v>
      </c>
      <c r="X725" s="16">
        <f t="shared" ca="1" si="19"/>
        <v>7.916666666666667</v>
      </c>
      <c r="Y725" s="19">
        <v>44650</v>
      </c>
      <c r="Z725" s="16" t="s">
        <v>10273</v>
      </c>
      <c r="AA725" s="16" t="s">
        <v>9993</v>
      </c>
      <c r="AB725" s="16" t="s">
        <v>194</v>
      </c>
      <c r="AC725" s="49" t="s">
        <v>82</v>
      </c>
      <c r="AD725" s="65">
        <v>6.9690000000000002E-2</v>
      </c>
      <c r="AE725" s="16"/>
      <c r="AF725" s="69" t="s">
        <v>10274</v>
      </c>
      <c r="AG725" s="16" t="s">
        <v>9083</v>
      </c>
      <c r="AH725" s="15"/>
      <c r="AI725" s="16"/>
      <c r="AJ725" s="16"/>
      <c r="AK725" s="16"/>
      <c r="AL725" s="16"/>
      <c r="AM725" s="16"/>
      <c r="AN725" s="16"/>
    </row>
    <row r="726" spans="1:63" hidden="1">
      <c r="A726" s="59">
        <v>725</v>
      </c>
      <c r="B726" s="16" t="s">
        <v>9793</v>
      </c>
      <c r="C726" s="81">
        <v>1063948998</v>
      </c>
      <c r="D726" s="17" t="s">
        <v>10275</v>
      </c>
      <c r="E726" s="16">
        <v>4070</v>
      </c>
      <c r="F726" s="16" t="s">
        <v>3596</v>
      </c>
      <c r="G726" s="16" t="s">
        <v>3597</v>
      </c>
      <c r="H726" s="35" t="s">
        <v>3598</v>
      </c>
      <c r="I726" s="16" t="s">
        <v>131</v>
      </c>
      <c r="J726" s="16">
        <v>1000</v>
      </c>
      <c r="K726" s="16" t="s">
        <v>74</v>
      </c>
      <c r="L726" s="16" t="s">
        <v>2910</v>
      </c>
      <c r="M726" s="16" t="s">
        <v>9776</v>
      </c>
      <c r="N726" s="16" t="s">
        <v>478</v>
      </c>
      <c r="O726" s="16" t="s">
        <v>771</v>
      </c>
      <c r="P726" s="19">
        <v>34701</v>
      </c>
      <c r="Q726" s="170">
        <v>2319822</v>
      </c>
      <c r="R726" s="170">
        <v>0</v>
      </c>
      <c r="S726" s="170">
        <f t="shared" si="18"/>
        <v>2319822</v>
      </c>
      <c r="T726" s="27" t="s">
        <v>78</v>
      </c>
      <c r="U726" s="27">
        <v>43059</v>
      </c>
      <c r="V726" s="19"/>
      <c r="W726" s="16" t="s">
        <v>71</v>
      </c>
      <c r="X726" s="16">
        <f t="shared" ca="1" si="19"/>
        <v>7.333333333333333</v>
      </c>
      <c r="Y726" s="19">
        <v>44631</v>
      </c>
      <c r="Z726" s="16" t="s">
        <v>10276</v>
      </c>
      <c r="AA726" s="16" t="s">
        <v>183</v>
      </c>
      <c r="AB726" s="16" t="s">
        <v>194</v>
      </c>
      <c r="AC726" s="49" t="s">
        <v>773</v>
      </c>
      <c r="AD726" s="65">
        <v>6.9690000000000002E-2</v>
      </c>
      <c r="AE726" s="16"/>
      <c r="AF726" s="69" t="s">
        <v>10277</v>
      </c>
      <c r="AG726" s="16" t="s">
        <v>10002</v>
      </c>
      <c r="AH726" s="15"/>
      <c r="AI726" s="16"/>
      <c r="AJ726" s="16"/>
      <c r="AK726" s="16"/>
      <c r="AL726" s="16"/>
      <c r="AM726" s="16"/>
      <c r="AN726" s="16"/>
    </row>
    <row r="727" spans="1:63" hidden="1">
      <c r="A727" s="59">
        <v>726</v>
      </c>
      <c r="B727" s="16" t="s">
        <v>9793</v>
      </c>
      <c r="C727" s="81">
        <v>1012365926</v>
      </c>
      <c r="D727" s="17" t="s">
        <v>10278</v>
      </c>
      <c r="E727" s="16">
        <v>4070</v>
      </c>
      <c r="F727" s="16" t="s">
        <v>3596</v>
      </c>
      <c r="G727" s="16" t="s">
        <v>3597</v>
      </c>
      <c r="H727" s="35" t="s">
        <v>3598</v>
      </c>
      <c r="I727" s="16" t="s">
        <v>131</v>
      </c>
      <c r="J727" s="16">
        <v>1000</v>
      </c>
      <c r="K727" s="16" t="s">
        <v>74</v>
      </c>
      <c r="L727" s="16" t="s">
        <v>2910</v>
      </c>
      <c r="M727" s="16" t="s">
        <v>9776</v>
      </c>
      <c r="N727" s="16" t="s">
        <v>76</v>
      </c>
      <c r="O727" s="16" t="s">
        <v>5744</v>
      </c>
      <c r="P727" s="19" t="s">
        <v>10279</v>
      </c>
      <c r="Q727" s="170">
        <v>2319822</v>
      </c>
      <c r="R727" s="170">
        <v>0</v>
      </c>
      <c r="S727" s="170">
        <f t="shared" si="18"/>
        <v>2319822</v>
      </c>
      <c r="T727" s="27" t="s">
        <v>78</v>
      </c>
      <c r="U727" s="27">
        <v>42843</v>
      </c>
      <c r="V727" s="19"/>
      <c r="W727" s="16" t="s">
        <v>71</v>
      </c>
      <c r="X727" s="16">
        <f t="shared" ca="1" si="19"/>
        <v>7.916666666666667</v>
      </c>
      <c r="Y727" s="19">
        <v>44651</v>
      </c>
      <c r="Z727" s="16" t="s">
        <v>10280</v>
      </c>
      <c r="AA727" s="16" t="s">
        <v>173</v>
      </c>
      <c r="AB727" s="16" t="s">
        <v>194</v>
      </c>
      <c r="AC727" s="49" t="s">
        <v>82</v>
      </c>
      <c r="AD727" s="65">
        <v>6.9690000000000002E-2</v>
      </c>
      <c r="AE727" s="16"/>
      <c r="AF727" s="69" t="s">
        <v>10281</v>
      </c>
      <c r="AG727" s="16" t="s">
        <v>9083</v>
      </c>
      <c r="AH727" s="15"/>
      <c r="AI727" s="16"/>
      <c r="AJ727" s="16"/>
      <c r="AK727" s="16"/>
      <c r="AL727" s="16"/>
      <c r="AM727" s="16"/>
      <c r="AN727" s="16"/>
    </row>
    <row r="728" spans="1:63" hidden="1">
      <c r="A728" s="59">
        <v>727</v>
      </c>
      <c r="B728" s="16" t="s">
        <v>8956</v>
      </c>
      <c r="C728" s="81">
        <v>65827055</v>
      </c>
      <c r="D728" s="17" t="s">
        <v>10282</v>
      </c>
      <c r="E728" s="16">
        <v>3124</v>
      </c>
      <c r="F728" s="16">
        <v>16</v>
      </c>
      <c r="G728" s="16" t="s">
        <v>444</v>
      </c>
      <c r="H728" s="35" t="s">
        <v>116</v>
      </c>
      <c r="I728" s="16" t="s">
        <v>117</v>
      </c>
      <c r="J728" s="16">
        <v>4500</v>
      </c>
      <c r="K728" s="16" t="s">
        <v>143</v>
      </c>
      <c r="L728" s="16" t="s">
        <v>238</v>
      </c>
      <c r="M728" s="16" t="s">
        <v>238</v>
      </c>
      <c r="N728" s="16" t="s">
        <v>76</v>
      </c>
      <c r="O728" s="16" t="s">
        <v>5744</v>
      </c>
      <c r="P728" s="19">
        <v>27711</v>
      </c>
      <c r="Q728" s="170">
        <v>2798005</v>
      </c>
      <c r="R728" s="170">
        <v>0</v>
      </c>
      <c r="S728" s="170">
        <f t="shared" si="18"/>
        <v>2798005</v>
      </c>
      <c r="T728" s="27" t="s">
        <v>78</v>
      </c>
      <c r="U728" s="27">
        <v>43815</v>
      </c>
      <c r="V728" s="19"/>
      <c r="W728" s="16" t="s">
        <v>8767</v>
      </c>
      <c r="X728" s="16">
        <f t="shared" ca="1" si="19"/>
        <v>5.25</v>
      </c>
      <c r="Y728" s="19">
        <v>44651</v>
      </c>
      <c r="Z728" s="16" t="s">
        <v>10283</v>
      </c>
      <c r="AA728" s="16" t="s">
        <v>120</v>
      </c>
      <c r="AB728" s="16" t="s">
        <v>94</v>
      </c>
      <c r="AC728" s="49" t="s">
        <v>82</v>
      </c>
      <c r="AD728" s="65">
        <v>5.2199999999999998E-3</v>
      </c>
      <c r="AE728" s="16"/>
      <c r="AF728" s="69" t="s">
        <v>10284</v>
      </c>
      <c r="AG728" s="16" t="s">
        <v>9083</v>
      </c>
      <c r="AH728" s="15"/>
      <c r="AI728" s="16"/>
      <c r="AJ728" s="16"/>
      <c r="AK728" s="16"/>
      <c r="AL728" s="16"/>
      <c r="AM728" s="16"/>
      <c r="AN728" s="16"/>
    </row>
    <row r="729" spans="1:63" hidden="1">
      <c r="A729" s="59">
        <v>728</v>
      </c>
      <c r="B729" s="16" t="s">
        <v>9793</v>
      </c>
      <c r="C729" s="81">
        <v>1035129395</v>
      </c>
      <c r="D729" s="17" t="s">
        <v>10285</v>
      </c>
      <c r="E729" s="16">
        <v>4070</v>
      </c>
      <c r="F729" s="16" t="s">
        <v>3596</v>
      </c>
      <c r="G729" s="16" t="s">
        <v>3597</v>
      </c>
      <c r="H729" s="35" t="s">
        <v>3598</v>
      </c>
      <c r="I729" s="16" t="s">
        <v>131</v>
      </c>
      <c r="J729" s="16">
        <v>1000</v>
      </c>
      <c r="K729" s="16" t="s">
        <v>74</v>
      </c>
      <c r="L729" s="16" t="s">
        <v>2910</v>
      </c>
      <c r="M729" s="16" t="s">
        <v>9776</v>
      </c>
      <c r="N729" s="16" t="s">
        <v>339</v>
      </c>
      <c r="O729" s="16" t="s">
        <v>340</v>
      </c>
      <c r="P729" s="19">
        <v>35423</v>
      </c>
      <c r="Q729" s="170">
        <v>2319822</v>
      </c>
      <c r="R729" s="170">
        <v>0</v>
      </c>
      <c r="S729" s="170">
        <f t="shared" si="18"/>
        <v>2319822</v>
      </c>
      <c r="T729" s="27" t="s">
        <v>78</v>
      </c>
      <c r="U729" s="27">
        <v>43637</v>
      </c>
      <c r="V729" s="19"/>
      <c r="W729" s="16" t="s">
        <v>71</v>
      </c>
      <c r="X729" s="16">
        <f t="shared" ca="1" si="19"/>
        <v>5.75</v>
      </c>
      <c r="Y729" s="19">
        <v>44638</v>
      </c>
      <c r="Z729" s="16" t="s">
        <v>10286</v>
      </c>
      <c r="AA729" s="16" t="s">
        <v>183</v>
      </c>
      <c r="AB729" s="16" t="s">
        <v>94</v>
      </c>
      <c r="AC729" s="49" t="s">
        <v>343</v>
      </c>
      <c r="AD729" s="65">
        <v>6.9690000000000002E-2</v>
      </c>
      <c r="AE729" s="16"/>
      <c r="AF729" s="69" t="s">
        <v>10287</v>
      </c>
      <c r="AG729" s="16" t="s">
        <v>10002</v>
      </c>
      <c r="AH729" s="15"/>
      <c r="AI729" s="16"/>
      <c r="AJ729" s="16"/>
      <c r="AK729" s="16"/>
      <c r="AL729" s="16"/>
      <c r="AM729" s="16"/>
      <c r="AN729" s="16"/>
    </row>
    <row r="730" spans="1:63" hidden="1">
      <c r="A730" s="59">
        <v>729</v>
      </c>
      <c r="B730" s="16" t="s">
        <v>9793</v>
      </c>
      <c r="C730" s="18">
        <v>80261773</v>
      </c>
      <c r="D730" s="17" t="s">
        <v>10288</v>
      </c>
      <c r="E730" s="16">
        <v>4070</v>
      </c>
      <c r="F730" s="16" t="s">
        <v>3596</v>
      </c>
      <c r="G730" s="16" t="s">
        <v>3597</v>
      </c>
      <c r="H730" s="35" t="s">
        <v>3598</v>
      </c>
      <c r="I730" s="16" t="s">
        <v>131</v>
      </c>
      <c r="J730" s="16">
        <v>1000</v>
      </c>
      <c r="K730" s="16" t="s">
        <v>74</v>
      </c>
      <c r="L730" s="16" t="s">
        <v>2910</v>
      </c>
      <c r="M730" s="16" t="s">
        <v>9776</v>
      </c>
      <c r="N730" s="16" t="s">
        <v>76</v>
      </c>
      <c r="O730" s="16" t="s">
        <v>5744</v>
      </c>
      <c r="P730" s="19" t="s">
        <v>10289</v>
      </c>
      <c r="Q730" s="174">
        <v>2319822</v>
      </c>
      <c r="R730" s="175">
        <v>0</v>
      </c>
      <c r="S730" s="164">
        <f t="shared" si="18"/>
        <v>2319822</v>
      </c>
      <c r="T730" s="27" t="s">
        <v>78</v>
      </c>
      <c r="U730" s="27">
        <v>42832</v>
      </c>
      <c r="V730" s="16"/>
      <c r="W730" s="176" t="s">
        <v>71</v>
      </c>
      <c r="X730" s="16">
        <f t="shared" ca="1" si="19"/>
        <v>7.916666666666667</v>
      </c>
      <c r="Y730" s="19">
        <v>44661</v>
      </c>
      <c r="Z730" s="81" t="s">
        <v>10290</v>
      </c>
      <c r="AA730" s="17" t="s">
        <v>93</v>
      </c>
      <c r="AB730" s="16" t="s">
        <v>9966</v>
      </c>
      <c r="AC730" s="16" t="s">
        <v>82</v>
      </c>
      <c r="AD730" s="16">
        <v>6.9690000000000002E-2</v>
      </c>
      <c r="AE730" s="16"/>
      <c r="AF730" s="35" t="s">
        <v>10291</v>
      </c>
      <c r="AG730" s="16" t="s">
        <v>9083</v>
      </c>
      <c r="AH730" s="15"/>
      <c r="AI730" s="16"/>
      <c r="AJ730" s="16"/>
      <c r="AK730" s="16"/>
      <c r="AL730" s="16"/>
      <c r="AM730" s="19"/>
      <c r="AN730" s="170"/>
      <c r="AO730" s="177"/>
      <c r="AP730" s="177"/>
      <c r="AQ730" s="178"/>
      <c r="AR730" s="178"/>
      <c r="AS730" s="179"/>
      <c r="AV730" s="179"/>
      <c r="AZ730" s="180"/>
      <c r="BA730" s="181"/>
      <c r="BB730" s="182"/>
    </row>
    <row r="731" spans="1:63" hidden="1">
      <c r="A731" s="59">
        <v>730</v>
      </c>
      <c r="B731" s="16" t="s">
        <v>9793</v>
      </c>
      <c r="C731" s="18">
        <v>1125408450</v>
      </c>
      <c r="D731" s="17" t="s">
        <v>10292</v>
      </c>
      <c r="E731" s="16">
        <v>4070</v>
      </c>
      <c r="F731" s="16" t="s">
        <v>3596</v>
      </c>
      <c r="G731" s="16" t="s">
        <v>3597</v>
      </c>
      <c r="H731" s="35" t="s">
        <v>3598</v>
      </c>
      <c r="I731" s="16" t="s">
        <v>131</v>
      </c>
      <c r="J731" s="16">
        <v>1000</v>
      </c>
      <c r="K731" s="16" t="s">
        <v>74</v>
      </c>
      <c r="L731" s="16" t="s">
        <v>2910</v>
      </c>
      <c r="M731" s="16" t="s">
        <v>9776</v>
      </c>
      <c r="N731" s="16" t="s">
        <v>463</v>
      </c>
      <c r="O731" s="16" t="s">
        <v>7434</v>
      </c>
      <c r="P731" s="19" t="s">
        <v>7551</v>
      </c>
      <c r="Q731" s="174">
        <v>2319822</v>
      </c>
      <c r="R731" s="175">
        <v>0</v>
      </c>
      <c r="S731" s="164">
        <f t="shared" si="18"/>
        <v>2319822</v>
      </c>
      <c r="T731" s="27" t="s">
        <v>78</v>
      </c>
      <c r="U731" s="27">
        <v>43020</v>
      </c>
      <c r="V731" s="16"/>
      <c r="W731" s="16" t="s">
        <v>71</v>
      </c>
      <c r="X731" s="16">
        <f t="shared" ca="1" si="19"/>
        <v>7.416666666666667</v>
      </c>
      <c r="Y731" s="19">
        <v>44628</v>
      </c>
      <c r="Z731" s="18" t="s">
        <v>10293</v>
      </c>
      <c r="AA731" s="17" t="s">
        <v>183</v>
      </c>
      <c r="AB731" s="16" t="s">
        <v>121</v>
      </c>
      <c r="AC731" s="16" t="s">
        <v>1363</v>
      </c>
      <c r="AD731" s="16">
        <v>6.9690000000000002E-2</v>
      </c>
      <c r="AE731" s="16"/>
      <c r="AF731" s="35" t="s">
        <v>10294</v>
      </c>
      <c r="AG731" s="167" t="s">
        <v>9798</v>
      </c>
      <c r="AH731" s="15"/>
      <c r="AI731" s="16"/>
      <c r="AJ731" s="16"/>
      <c r="AK731" s="16"/>
      <c r="AL731" s="16"/>
      <c r="AM731" s="19"/>
      <c r="AN731" s="174"/>
      <c r="AO731" s="183"/>
      <c r="AP731" s="184"/>
      <c r="AQ731" s="178"/>
      <c r="AR731" s="178"/>
      <c r="AT731" s="185"/>
      <c r="AV731" s="179"/>
      <c r="AW731" s="186"/>
      <c r="AX731" s="187"/>
      <c r="BB731" s="188"/>
    </row>
    <row r="732" spans="1:63" hidden="1">
      <c r="A732" s="59">
        <v>731</v>
      </c>
      <c r="B732" s="16" t="s">
        <v>8956</v>
      </c>
      <c r="C732" s="18">
        <v>79130530</v>
      </c>
      <c r="D732" s="17" t="s">
        <v>10295</v>
      </c>
      <c r="E732" s="16">
        <v>4103</v>
      </c>
      <c r="F732" s="16">
        <v>18</v>
      </c>
      <c r="G732" s="16" t="s">
        <v>2621</v>
      </c>
      <c r="H732" s="35" t="s">
        <v>2606</v>
      </c>
      <c r="I732" s="16" t="s">
        <v>131</v>
      </c>
      <c r="J732" s="16">
        <v>3000</v>
      </c>
      <c r="K732" s="16" t="s">
        <v>170</v>
      </c>
      <c r="L732" s="16" t="s">
        <v>9127</v>
      </c>
      <c r="M732" s="16" t="s">
        <v>9127</v>
      </c>
      <c r="N732" s="16" t="s">
        <v>433</v>
      </c>
      <c r="O732" s="16" t="s">
        <v>496</v>
      </c>
      <c r="P732" s="19" t="s">
        <v>10296</v>
      </c>
      <c r="Q732" s="174">
        <v>1917516</v>
      </c>
      <c r="R732" s="175">
        <v>666469</v>
      </c>
      <c r="S732" s="164">
        <f t="shared" si="18"/>
        <v>2583985</v>
      </c>
      <c r="T732" s="27">
        <v>33312</v>
      </c>
      <c r="U732" s="27">
        <v>40909</v>
      </c>
      <c r="V732" s="16"/>
      <c r="W732" s="16" t="s">
        <v>249</v>
      </c>
      <c r="X732" s="16">
        <f t="shared" ca="1" si="19"/>
        <v>13.25</v>
      </c>
      <c r="Y732" s="19">
        <v>44664</v>
      </c>
      <c r="Z732" s="18" t="s">
        <v>10297</v>
      </c>
      <c r="AA732" s="16" t="s">
        <v>93</v>
      </c>
      <c r="AB732" s="16" t="s">
        <v>94</v>
      </c>
      <c r="AC732" s="16" t="s">
        <v>498</v>
      </c>
      <c r="AD732" s="65">
        <v>6.9690000000000002E-2</v>
      </c>
      <c r="AE732" s="16"/>
      <c r="AF732" s="17" t="s">
        <v>10298</v>
      </c>
      <c r="AG732" s="16" t="s">
        <v>10002</v>
      </c>
      <c r="AH732" s="15"/>
      <c r="AI732" s="35"/>
      <c r="AJ732" s="16"/>
      <c r="AK732" s="16"/>
      <c r="AL732" s="16"/>
      <c r="AM732" s="16"/>
      <c r="AN732" s="16"/>
      <c r="AO732" s="15"/>
      <c r="AP732" s="16"/>
      <c r="AQ732" s="19"/>
      <c r="AR732" s="174"/>
      <c r="AS732" s="25"/>
      <c r="AT732" s="164"/>
      <c r="AU732" s="27"/>
      <c r="AV732" s="27"/>
      <c r="AW732" s="189"/>
      <c r="AX732" s="16"/>
      <c r="AY732" s="16"/>
      <c r="AZ732" s="19"/>
      <c r="BA732" s="18"/>
      <c r="BB732" s="17"/>
      <c r="BC732" s="16"/>
      <c r="BD732" s="16"/>
      <c r="BE732" s="16"/>
      <c r="BF732" s="35"/>
      <c r="BG732" s="16"/>
      <c r="BH732" s="16"/>
      <c r="BI732" s="16"/>
    </row>
    <row r="733" spans="1:63" hidden="1">
      <c r="A733" s="59">
        <v>732</v>
      </c>
      <c r="B733" s="16" t="s">
        <v>9793</v>
      </c>
      <c r="C733" s="18">
        <v>16768018</v>
      </c>
      <c r="D733" s="17" t="s">
        <v>10299</v>
      </c>
      <c r="E733" s="16">
        <v>4070</v>
      </c>
      <c r="F733" s="16" t="s">
        <v>3596</v>
      </c>
      <c r="G733" s="16" t="s">
        <v>3597</v>
      </c>
      <c r="H733" s="35" t="s">
        <v>3598</v>
      </c>
      <c r="I733" s="16" t="s">
        <v>131</v>
      </c>
      <c r="J733" s="16">
        <v>1000</v>
      </c>
      <c r="K733" s="16" t="s">
        <v>74</v>
      </c>
      <c r="L733" s="16" t="s">
        <v>2910</v>
      </c>
      <c r="M733" s="16" t="s">
        <v>9776</v>
      </c>
      <c r="N733" s="16" t="s">
        <v>76</v>
      </c>
      <c r="O733" s="16" t="s">
        <v>5744</v>
      </c>
      <c r="P733" s="19" t="s">
        <v>10300</v>
      </c>
      <c r="Q733" s="174">
        <v>2319822</v>
      </c>
      <c r="R733" s="175">
        <v>0</v>
      </c>
      <c r="S733" s="164">
        <f t="shared" si="18"/>
        <v>2319822</v>
      </c>
      <c r="T733" s="27" t="s">
        <v>78</v>
      </c>
      <c r="U733" s="27">
        <v>43000</v>
      </c>
      <c r="V733" s="19"/>
      <c r="W733" s="16" t="s">
        <v>71</v>
      </c>
      <c r="X733" s="16">
        <f t="shared" ca="1" si="19"/>
        <v>7.5</v>
      </c>
      <c r="Y733" s="19">
        <v>44658</v>
      </c>
      <c r="Z733" s="16" t="s">
        <v>10301</v>
      </c>
      <c r="AA733" s="16" t="s">
        <v>120</v>
      </c>
      <c r="AB733" s="16" t="s">
        <v>94</v>
      </c>
      <c r="AC733" s="16" t="s">
        <v>82</v>
      </c>
      <c r="AD733" s="16">
        <v>6.9690000000000002E-2</v>
      </c>
      <c r="AE733" s="16"/>
      <c r="AF733" s="16" t="s">
        <v>10302</v>
      </c>
      <c r="AG733" s="18" t="s">
        <v>10303</v>
      </c>
      <c r="AH733" s="57"/>
      <c r="AI733" s="16"/>
      <c r="AJ733" s="16"/>
      <c r="AK733" s="35"/>
      <c r="AL733" s="16"/>
      <c r="AM733" s="16"/>
      <c r="AN733" s="16"/>
      <c r="AO733" s="15"/>
      <c r="AP733" s="16"/>
      <c r="AQ733" s="16"/>
      <c r="AR733" s="16"/>
      <c r="AS733" s="19"/>
      <c r="AT733" s="174"/>
      <c r="AU733" s="25"/>
      <c r="AV733" s="164"/>
      <c r="AW733" s="27"/>
      <c r="AX733" s="27"/>
      <c r="AY733" s="60"/>
      <c r="AZ733" s="16"/>
      <c r="BA733" s="16"/>
      <c r="BB733" s="19"/>
      <c r="BC733" s="18"/>
      <c r="BD733" s="15"/>
      <c r="BE733" s="16"/>
      <c r="BF733" s="16"/>
      <c r="BG733" s="65"/>
      <c r="BH733" s="17"/>
      <c r="BI733" s="16"/>
      <c r="BJ733" s="16"/>
      <c r="BK733" s="16"/>
    </row>
    <row r="734" spans="1:63" hidden="1">
      <c r="A734" s="59">
        <v>733</v>
      </c>
      <c r="B734" s="16" t="s">
        <v>9793</v>
      </c>
      <c r="C734" s="18">
        <v>1059064119</v>
      </c>
      <c r="D734" s="17" t="s">
        <v>10304</v>
      </c>
      <c r="E734" s="16">
        <v>4070</v>
      </c>
      <c r="F734" s="16" t="s">
        <v>3596</v>
      </c>
      <c r="G734" s="16" t="s">
        <v>3597</v>
      </c>
      <c r="H734" s="35" t="s">
        <v>3598</v>
      </c>
      <c r="I734" s="16" t="s">
        <v>131</v>
      </c>
      <c r="J734" s="16">
        <v>1000</v>
      </c>
      <c r="K734" s="16" t="s">
        <v>74</v>
      </c>
      <c r="L734" s="16" t="s">
        <v>2910</v>
      </c>
      <c r="M734" s="16" t="s">
        <v>9776</v>
      </c>
      <c r="N734" s="16" t="s">
        <v>463</v>
      </c>
      <c r="O734" s="16" t="s">
        <v>3902</v>
      </c>
      <c r="P734" s="19">
        <v>32841</v>
      </c>
      <c r="Q734" s="174">
        <v>2319822</v>
      </c>
      <c r="R734" s="175">
        <v>0</v>
      </c>
      <c r="S734" s="164">
        <f t="shared" si="18"/>
        <v>2319822</v>
      </c>
      <c r="T734" s="27" t="s">
        <v>78</v>
      </c>
      <c r="U734" s="27">
        <v>43796</v>
      </c>
      <c r="V734" s="19"/>
      <c r="W734" s="16" t="s">
        <v>71</v>
      </c>
      <c r="X734" s="16">
        <f t="shared" ca="1" si="19"/>
        <v>5.333333333333333</v>
      </c>
      <c r="Y734" s="19">
        <v>44678</v>
      </c>
      <c r="Z734" s="16" t="s">
        <v>10305</v>
      </c>
      <c r="AA734" s="16" t="s">
        <v>183</v>
      </c>
      <c r="AB734" s="16" t="s">
        <v>121</v>
      </c>
      <c r="AC734" s="52" t="s">
        <v>466</v>
      </c>
      <c r="AD734" s="30">
        <v>6.9690000000000002E-2</v>
      </c>
      <c r="AE734" s="16"/>
      <c r="AF734" s="31" t="s">
        <v>10306</v>
      </c>
      <c r="AG734" s="16" t="s">
        <v>10002</v>
      </c>
      <c r="AH734" s="15"/>
      <c r="AI734" s="16"/>
      <c r="AJ734" s="16"/>
      <c r="AK734" s="16"/>
      <c r="AL734" s="16"/>
      <c r="AM734" s="16"/>
      <c r="AN734" s="16"/>
    </row>
    <row r="735" spans="1:63" hidden="1">
      <c r="A735" s="59">
        <v>734</v>
      </c>
      <c r="B735" s="16" t="s">
        <v>9793</v>
      </c>
      <c r="C735" s="18">
        <v>1151462051</v>
      </c>
      <c r="D735" s="17" t="s">
        <v>10307</v>
      </c>
      <c r="E735" s="16">
        <v>4070</v>
      </c>
      <c r="F735" s="16" t="s">
        <v>3596</v>
      </c>
      <c r="G735" s="16" t="s">
        <v>3597</v>
      </c>
      <c r="H735" s="35" t="s">
        <v>3598</v>
      </c>
      <c r="I735" s="16" t="s">
        <v>131</v>
      </c>
      <c r="J735" s="16">
        <v>1000</v>
      </c>
      <c r="K735" s="16" t="s">
        <v>74</v>
      </c>
      <c r="L735" s="16" t="s">
        <v>2910</v>
      </c>
      <c r="M735" s="16" t="s">
        <v>9776</v>
      </c>
      <c r="N735" s="16" t="s">
        <v>76</v>
      </c>
      <c r="O735" s="16" t="s">
        <v>5744</v>
      </c>
      <c r="P735" s="19">
        <v>29259</v>
      </c>
      <c r="Q735" s="174">
        <v>2319822</v>
      </c>
      <c r="R735" s="175">
        <v>0</v>
      </c>
      <c r="S735" s="164">
        <f t="shared" si="18"/>
        <v>2319822</v>
      </c>
      <c r="T735" s="27" t="s">
        <v>78</v>
      </c>
      <c r="U735" s="27">
        <v>43059</v>
      </c>
      <c r="V735" s="16"/>
      <c r="W735" s="16" t="s">
        <v>71</v>
      </c>
      <c r="X735" s="16">
        <f t="shared" ca="1" si="19"/>
        <v>7.333333333333333</v>
      </c>
      <c r="Y735" s="19">
        <v>44645</v>
      </c>
      <c r="Z735" s="16" t="s">
        <v>10308</v>
      </c>
      <c r="AA735" s="16" t="s">
        <v>183</v>
      </c>
      <c r="AB735" s="16" t="s">
        <v>94</v>
      </c>
      <c r="AC735" s="52" t="s">
        <v>82</v>
      </c>
      <c r="AD735" s="30">
        <v>6.9690000000000002E-2</v>
      </c>
      <c r="AE735" s="16"/>
      <c r="AF735" s="31" t="s">
        <v>10309</v>
      </c>
      <c r="AG735" s="16" t="s">
        <v>10002</v>
      </c>
      <c r="AH735" s="15"/>
      <c r="AI735" s="16"/>
      <c r="AJ735" s="16"/>
      <c r="AK735" s="16"/>
      <c r="AL735" s="16"/>
      <c r="AM735" s="16"/>
      <c r="AN735" s="16"/>
    </row>
    <row r="736" spans="1:63" hidden="1">
      <c r="A736" s="59">
        <v>735</v>
      </c>
      <c r="B736" s="16" t="s">
        <v>9793</v>
      </c>
      <c r="C736" s="18">
        <v>1114886458</v>
      </c>
      <c r="D736" s="17" t="s">
        <v>10310</v>
      </c>
      <c r="E736" s="16">
        <v>4070</v>
      </c>
      <c r="F736" s="16" t="s">
        <v>3596</v>
      </c>
      <c r="G736" s="16" t="s">
        <v>3597</v>
      </c>
      <c r="H736" s="35" t="s">
        <v>3598</v>
      </c>
      <c r="I736" s="16" t="s">
        <v>131</v>
      </c>
      <c r="J736" s="16">
        <v>1000</v>
      </c>
      <c r="K736" s="16" t="s">
        <v>74</v>
      </c>
      <c r="L736" s="16" t="s">
        <v>2910</v>
      </c>
      <c r="M736" s="16" t="s">
        <v>9776</v>
      </c>
      <c r="N736" s="16" t="s">
        <v>463</v>
      </c>
      <c r="O736" s="16" t="s">
        <v>464</v>
      </c>
      <c r="P736" s="19" t="s">
        <v>10311</v>
      </c>
      <c r="Q736" s="174">
        <v>2319822</v>
      </c>
      <c r="R736" s="175">
        <v>0</v>
      </c>
      <c r="S736" s="164">
        <f t="shared" si="18"/>
        <v>2319822</v>
      </c>
      <c r="T736" s="27" t="s">
        <v>78</v>
      </c>
      <c r="U736" s="27">
        <v>43007</v>
      </c>
      <c r="V736" s="16"/>
      <c r="W736" s="16" t="s">
        <v>71</v>
      </c>
      <c r="X736" s="16">
        <f t="shared" ca="1" si="19"/>
        <v>7.5</v>
      </c>
      <c r="Y736" s="19">
        <v>44681</v>
      </c>
      <c r="Z736" s="16" t="s">
        <v>10312</v>
      </c>
      <c r="AA736" s="16" t="s">
        <v>183</v>
      </c>
      <c r="AB736" s="16" t="s">
        <v>94</v>
      </c>
      <c r="AC736" s="52" t="s">
        <v>466</v>
      </c>
      <c r="AD736" s="30">
        <v>6.9690000000000002E-2</v>
      </c>
      <c r="AE736" s="16"/>
      <c r="AF736" s="31" t="s">
        <v>10313</v>
      </c>
      <c r="AG736" s="16" t="s">
        <v>9083</v>
      </c>
      <c r="AH736" s="15"/>
      <c r="AI736" s="16"/>
      <c r="AJ736" s="16"/>
      <c r="AK736" s="16"/>
      <c r="AL736" s="16"/>
      <c r="AM736" s="16"/>
      <c r="AN736" s="16"/>
    </row>
    <row r="737" spans="1:40" hidden="1">
      <c r="A737" s="59">
        <v>736</v>
      </c>
      <c r="B737" s="16" t="s">
        <v>9793</v>
      </c>
      <c r="C737" s="18">
        <v>1001295204</v>
      </c>
      <c r="D737" s="17" t="s">
        <v>10314</v>
      </c>
      <c r="E737" s="16">
        <v>4044</v>
      </c>
      <c r="F737" s="16">
        <v>11</v>
      </c>
      <c r="G737" s="16" t="s">
        <v>916</v>
      </c>
      <c r="H737" s="35" t="s">
        <v>917</v>
      </c>
      <c r="I737" s="16" t="s">
        <v>131</v>
      </c>
      <c r="J737" s="16">
        <v>4500</v>
      </c>
      <c r="K737" s="16" t="s">
        <v>143</v>
      </c>
      <c r="L737" s="16" t="s">
        <v>238</v>
      </c>
      <c r="M737" s="16" t="s">
        <v>238</v>
      </c>
      <c r="N737" s="16" t="s">
        <v>76</v>
      </c>
      <c r="O737" s="16" t="s">
        <v>5744</v>
      </c>
      <c r="P737" s="19">
        <v>32645</v>
      </c>
      <c r="Q737" s="174">
        <v>1502136</v>
      </c>
      <c r="R737" s="175">
        <v>0</v>
      </c>
      <c r="S737" s="164">
        <f t="shared" si="18"/>
        <v>1502136</v>
      </c>
      <c r="T737" s="27" t="s">
        <v>78</v>
      </c>
      <c r="U737" s="27">
        <v>43336</v>
      </c>
      <c r="V737" s="16"/>
      <c r="W737" s="16" t="s">
        <v>71</v>
      </c>
      <c r="X737" s="16">
        <f t="shared" ca="1" si="19"/>
        <v>6.583333333333333</v>
      </c>
      <c r="Y737" s="19">
        <v>44681</v>
      </c>
      <c r="Z737" s="16" t="s">
        <v>10315</v>
      </c>
      <c r="AA737" s="16" t="s">
        <v>120</v>
      </c>
      <c r="AB737" s="16" t="s">
        <v>9966</v>
      </c>
      <c r="AC737" s="52" t="s">
        <v>82</v>
      </c>
      <c r="AD737" s="30">
        <v>5.2199999999999998E-3</v>
      </c>
      <c r="AE737" s="16"/>
      <c r="AF737" s="31" t="s">
        <v>10316</v>
      </c>
      <c r="AG737" s="16" t="s">
        <v>9083</v>
      </c>
      <c r="AH737" s="15"/>
      <c r="AI737" s="16"/>
      <c r="AJ737" s="16"/>
      <c r="AK737" s="16"/>
      <c r="AL737" s="16"/>
      <c r="AM737" s="16"/>
      <c r="AN737" s="16"/>
    </row>
    <row r="738" spans="1:40" hidden="1">
      <c r="A738" s="59">
        <v>737</v>
      </c>
      <c r="B738" s="16" t="s">
        <v>9793</v>
      </c>
      <c r="C738" s="81">
        <v>1024514984</v>
      </c>
      <c r="D738" s="17" t="s">
        <v>10317</v>
      </c>
      <c r="E738" s="16">
        <v>4070</v>
      </c>
      <c r="F738" s="16" t="s">
        <v>3596</v>
      </c>
      <c r="G738" s="16" t="s">
        <v>3597</v>
      </c>
      <c r="H738" s="35" t="s">
        <v>3598</v>
      </c>
      <c r="I738" s="16" t="s">
        <v>131</v>
      </c>
      <c r="J738" s="16">
        <v>1000</v>
      </c>
      <c r="K738" s="16" t="s">
        <v>74</v>
      </c>
      <c r="L738" s="16" t="s">
        <v>2910</v>
      </c>
      <c r="M738" s="16" t="s">
        <v>9776</v>
      </c>
      <c r="N738" s="16" t="s">
        <v>76</v>
      </c>
      <c r="O738" s="16" t="s">
        <v>5744</v>
      </c>
      <c r="P738" s="19" t="s">
        <v>10318</v>
      </c>
      <c r="Q738" s="190">
        <v>2319822</v>
      </c>
      <c r="R738" s="191">
        <v>0</v>
      </c>
      <c r="S738" s="170">
        <f t="shared" si="18"/>
        <v>2319822</v>
      </c>
      <c r="T738" s="27" t="s">
        <v>78</v>
      </c>
      <c r="U738" s="27">
        <v>43028</v>
      </c>
      <c r="V738" s="16"/>
      <c r="W738" s="16" t="s">
        <v>71</v>
      </c>
      <c r="X738" s="16">
        <f t="shared" ca="1" si="19"/>
        <v>7.416666666666667</v>
      </c>
      <c r="Y738" s="19">
        <v>44685</v>
      </c>
      <c r="Z738" s="16" t="s">
        <v>10319</v>
      </c>
      <c r="AA738" s="16" t="s">
        <v>269</v>
      </c>
      <c r="AB738" s="16" t="s">
        <v>9966</v>
      </c>
      <c r="AC738" s="52" t="s">
        <v>82</v>
      </c>
      <c r="AD738" s="65">
        <v>6.9690000000000002E-2</v>
      </c>
      <c r="AE738" s="16"/>
      <c r="AF738" s="69" t="s">
        <v>10320</v>
      </c>
      <c r="AG738" s="16" t="s">
        <v>9083</v>
      </c>
      <c r="AH738" s="15"/>
      <c r="AI738" s="16"/>
      <c r="AJ738" s="16"/>
      <c r="AK738" s="16"/>
      <c r="AL738" s="16"/>
      <c r="AM738" s="16"/>
      <c r="AN738" s="16"/>
    </row>
    <row r="739" spans="1:40" hidden="1">
      <c r="A739" s="59">
        <v>738</v>
      </c>
      <c r="B739" s="16" t="s">
        <v>9793</v>
      </c>
      <c r="C739" s="81">
        <v>1193302686</v>
      </c>
      <c r="D739" s="17" t="s">
        <v>10321</v>
      </c>
      <c r="E739" s="16">
        <v>4070</v>
      </c>
      <c r="F739" s="16" t="s">
        <v>3596</v>
      </c>
      <c r="G739" s="16" t="s">
        <v>3597</v>
      </c>
      <c r="H739" s="35" t="s">
        <v>3598</v>
      </c>
      <c r="I739" s="16" t="s">
        <v>131</v>
      </c>
      <c r="J739" s="16">
        <v>1000</v>
      </c>
      <c r="K739" s="16" t="s">
        <v>74</v>
      </c>
      <c r="L739" s="16" t="s">
        <v>2910</v>
      </c>
      <c r="M739" s="16" t="s">
        <v>9776</v>
      </c>
      <c r="N739" s="16" t="s">
        <v>76</v>
      </c>
      <c r="O739" s="16" t="s">
        <v>5744</v>
      </c>
      <c r="P739" s="19">
        <v>34056</v>
      </c>
      <c r="Q739" s="190">
        <v>2319822</v>
      </c>
      <c r="R739" s="191">
        <v>0</v>
      </c>
      <c r="S739" s="170">
        <f t="shared" si="18"/>
        <v>2319822</v>
      </c>
      <c r="T739" s="27" t="s">
        <v>78</v>
      </c>
      <c r="U739" s="27">
        <v>43059</v>
      </c>
      <c r="V739" s="16"/>
      <c r="W739" s="16" t="s">
        <v>71</v>
      </c>
      <c r="X739" s="16">
        <f t="shared" ca="1" si="19"/>
        <v>7.333333333333333</v>
      </c>
      <c r="Y739" s="19">
        <v>44686</v>
      </c>
      <c r="Z739" s="16" t="s">
        <v>10322</v>
      </c>
      <c r="AA739" s="16" t="s">
        <v>183</v>
      </c>
      <c r="AB739" s="16" t="s">
        <v>94</v>
      </c>
      <c r="AC739" s="52" t="s">
        <v>82</v>
      </c>
      <c r="AD739" s="65">
        <v>6.9690000000000002E-2</v>
      </c>
      <c r="AE739" s="16"/>
      <c r="AF739" s="69" t="s">
        <v>10323</v>
      </c>
      <c r="AG739" s="16" t="s">
        <v>9083</v>
      </c>
      <c r="AH739" s="15"/>
      <c r="AI739" s="16"/>
      <c r="AJ739" s="16"/>
      <c r="AK739" s="16"/>
      <c r="AL739" s="16"/>
      <c r="AM739" s="16"/>
      <c r="AN739" s="16"/>
    </row>
    <row r="740" spans="1:40" hidden="1">
      <c r="A740" s="59">
        <v>739</v>
      </c>
      <c r="B740" s="16" t="s">
        <v>9793</v>
      </c>
      <c r="C740" s="81">
        <v>1090987823</v>
      </c>
      <c r="D740" s="17" t="s">
        <v>10324</v>
      </c>
      <c r="E740" s="16">
        <v>4070</v>
      </c>
      <c r="F740" s="16" t="s">
        <v>3596</v>
      </c>
      <c r="G740" s="16" t="s">
        <v>3597</v>
      </c>
      <c r="H740" s="35" t="s">
        <v>3598</v>
      </c>
      <c r="I740" s="16" t="s">
        <v>131</v>
      </c>
      <c r="J740" s="33">
        <v>1000</v>
      </c>
      <c r="K740" s="33" t="s">
        <v>74</v>
      </c>
      <c r="L740" s="33" t="s">
        <v>2910</v>
      </c>
      <c r="M740" s="33" t="s">
        <v>9776</v>
      </c>
      <c r="N740" s="33" t="s">
        <v>145</v>
      </c>
      <c r="O740" s="33" t="s">
        <v>3668</v>
      </c>
      <c r="P740" s="19">
        <v>30917</v>
      </c>
      <c r="Q740" s="191">
        <v>2319822</v>
      </c>
      <c r="R740" s="191">
        <v>0</v>
      </c>
      <c r="S740" s="190">
        <v>2319822</v>
      </c>
      <c r="T740" s="26" t="s">
        <v>78</v>
      </c>
      <c r="U740" s="26">
        <v>43801</v>
      </c>
      <c r="V740" s="16"/>
      <c r="W740" s="16" t="s">
        <v>71</v>
      </c>
      <c r="X740" s="16">
        <f t="shared" ca="1" si="19"/>
        <v>5.333333333333333</v>
      </c>
      <c r="Y740" s="19">
        <v>44684</v>
      </c>
      <c r="Z740" s="16" t="s">
        <v>10325</v>
      </c>
      <c r="AA740" s="16" t="s">
        <v>183</v>
      </c>
      <c r="AB740" s="16" t="s">
        <v>94</v>
      </c>
      <c r="AC740" s="16" t="s">
        <v>148</v>
      </c>
      <c r="AD740" s="16">
        <v>6.9690000000000002E-2</v>
      </c>
      <c r="AE740" s="16"/>
      <c r="AF740" s="16" t="s">
        <v>10326</v>
      </c>
      <c r="AG740" s="167" t="s">
        <v>9798</v>
      </c>
      <c r="AH740" s="15"/>
      <c r="AI740" s="16"/>
      <c r="AJ740" s="16"/>
      <c r="AK740" s="16"/>
      <c r="AL740" s="16"/>
      <c r="AM740" s="16"/>
      <c r="AN740" s="16"/>
    </row>
    <row r="741" spans="1:40" hidden="1">
      <c r="A741" s="59">
        <v>740</v>
      </c>
      <c r="B741" s="16" t="s">
        <v>9793</v>
      </c>
      <c r="C741" s="81">
        <v>1237688034</v>
      </c>
      <c r="D741" s="17" t="s">
        <v>10327</v>
      </c>
      <c r="E741" s="16">
        <v>4070</v>
      </c>
      <c r="F741" s="16" t="s">
        <v>3596</v>
      </c>
      <c r="G741" s="16" t="s">
        <v>3597</v>
      </c>
      <c r="H741" s="35" t="s">
        <v>3598</v>
      </c>
      <c r="I741" s="16" t="s">
        <v>131</v>
      </c>
      <c r="J741" s="16">
        <v>1000</v>
      </c>
      <c r="K741" s="16" t="s">
        <v>74</v>
      </c>
      <c r="L741" s="16" t="s">
        <v>2910</v>
      </c>
      <c r="M741" s="16" t="s">
        <v>9776</v>
      </c>
      <c r="N741" s="16" t="s">
        <v>671</v>
      </c>
      <c r="O741" s="16" t="s">
        <v>4647</v>
      </c>
      <c r="P741" s="19">
        <v>29616</v>
      </c>
      <c r="Q741" s="190">
        <v>2319822</v>
      </c>
      <c r="R741" s="191">
        <v>0</v>
      </c>
      <c r="S741" s="170">
        <f t="shared" ref="S741:S762" si="20">Q741+R741</f>
        <v>2319822</v>
      </c>
      <c r="T741" s="27" t="s">
        <v>78</v>
      </c>
      <c r="U741" s="27">
        <v>43285</v>
      </c>
      <c r="V741" s="16"/>
      <c r="W741" s="16" t="s">
        <v>71</v>
      </c>
      <c r="X741" s="16">
        <f t="shared" ca="1" si="19"/>
        <v>6.75</v>
      </c>
      <c r="Y741" s="19">
        <v>44667</v>
      </c>
      <c r="Z741" s="16" t="s">
        <v>10328</v>
      </c>
      <c r="AA741" s="16" t="s">
        <v>183</v>
      </c>
      <c r="AB741" s="16" t="s">
        <v>94</v>
      </c>
      <c r="AC741" s="52" t="s">
        <v>693</v>
      </c>
      <c r="AD741" s="65">
        <v>6.9690000000000002E-2</v>
      </c>
      <c r="AE741" s="16"/>
      <c r="AF741" s="69" t="s">
        <v>10329</v>
      </c>
      <c r="AG741" s="167" t="s">
        <v>9798</v>
      </c>
      <c r="AH741" s="15"/>
      <c r="AI741" s="16"/>
      <c r="AJ741" s="16"/>
      <c r="AK741" s="16"/>
      <c r="AL741" s="16"/>
      <c r="AM741" s="16"/>
      <c r="AN741" s="16"/>
    </row>
    <row r="742" spans="1:40" hidden="1">
      <c r="A742" s="59">
        <v>741</v>
      </c>
      <c r="B742" s="16" t="s">
        <v>9793</v>
      </c>
      <c r="C742" s="18">
        <v>79221677</v>
      </c>
      <c r="D742" s="17" t="s">
        <v>10330</v>
      </c>
      <c r="E742" s="16">
        <v>4070</v>
      </c>
      <c r="F742" s="16" t="s">
        <v>3596</v>
      </c>
      <c r="G742" s="16" t="s">
        <v>3597</v>
      </c>
      <c r="H742" s="35" t="s">
        <v>3598</v>
      </c>
      <c r="I742" s="16" t="s">
        <v>131</v>
      </c>
      <c r="J742" s="16">
        <v>1000</v>
      </c>
      <c r="K742" s="16" t="s">
        <v>74</v>
      </c>
      <c r="L742" s="16" t="s">
        <v>2910</v>
      </c>
      <c r="M742" s="16" t="s">
        <v>9776</v>
      </c>
      <c r="N742" s="16" t="s">
        <v>76</v>
      </c>
      <c r="O742" s="16" t="s">
        <v>5744</v>
      </c>
      <c r="P742" s="19" t="s">
        <v>10331</v>
      </c>
      <c r="Q742" s="174">
        <v>2319822</v>
      </c>
      <c r="R742" s="175">
        <v>0</v>
      </c>
      <c r="S742" s="164">
        <f t="shared" si="20"/>
        <v>2319822</v>
      </c>
      <c r="T742" s="27" t="s">
        <v>78</v>
      </c>
      <c r="U742" s="27">
        <v>43011</v>
      </c>
      <c r="V742" s="19"/>
      <c r="W742" s="28" t="s">
        <v>71</v>
      </c>
      <c r="X742" s="16">
        <f t="shared" ca="1" si="19"/>
        <v>7.5</v>
      </c>
      <c r="Y742" s="19">
        <v>44711</v>
      </c>
      <c r="Z742" s="16" t="s">
        <v>10332</v>
      </c>
      <c r="AA742" s="16" t="s">
        <v>93</v>
      </c>
      <c r="AB742" s="16" t="s">
        <v>94</v>
      </c>
      <c r="AC742" s="52" t="s">
        <v>82</v>
      </c>
      <c r="AD742" s="30">
        <v>6.9690000000000002E-2</v>
      </c>
      <c r="AE742" s="16"/>
      <c r="AF742" s="31" t="s">
        <v>10333</v>
      </c>
      <c r="AG742" s="16" t="s">
        <v>9083</v>
      </c>
      <c r="AH742" s="15"/>
      <c r="AI742" s="16"/>
      <c r="AJ742" s="16"/>
      <c r="AK742" s="16"/>
      <c r="AL742" s="16"/>
      <c r="AM742" s="16"/>
      <c r="AN742" s="16"/>
    </row>
    <row r="743" spans="1:40" hidden="1">
      <c r="A743" s="59">
        <v>742</v>
      </c>
      <c r="B743" s="16" t="s">
        <v>9793</v>
      </c>
      <c r="C743" s="81">
        <v>1120356538</v>
      </c>
      <c r="D743" s="17" t="s">
        <v>10334</v>
      </c>
      <c r="E743" s="16">
        <v>4070</v>
      </c>
      <c r="F743" s="16" t="s">
        <v>3596</v>
      </c>
      <c r="G743" s="16" t="s">
        <v>3597</v>
      </c>
      <c r="H743" s="35" t="s">
        <v>3598</v>
      </c>
      <c r="I743" s="16" t="s">
        <v>131</v>
      </c>
      <c r="J743" s="16">
        <v>1000</v>
      </c>
      <c r="K743" s="16" t="s">
        <v>74</v>
      </c>
      <c r="L743" s="16" t="s">
        <v>2910</v>
      </c>
      <c r="M743" s="16" t="s">
        <v>9776</v>
      </c>
      <c r="N743" s="16" t="s">
        <v>463</v>
      </c>
      <c r="O743" s="16" t="s">
        <v>464</v>
      </c>
      <c r="P743" s="19">
        <v>32122</v>
      </c>
      <c r="Q743" s="190">
        <v>2319822</v>
      </c>
      <c r="R743" s="191">
        <v>0</v>
      </c>
      <c r="S743" s="170">
        <f t="shared" si="20"/>
        <v>2319822</v>
      </c>
      <c r="T743" s="27" t="s">
        <v>78</v>
      </c>
      <c r="U743" s="27">
        <v>43083</v>
      </c>
      <c r="V743" s="16"/>
      <c r="W743" s="16" t="s">
        <v>71</v>
      </c>
      <c r="X743" s="16">
        <f t="shared" ca="1" si="19"/>
        <v>7.25</v>
      </c>
      <c r="Y743" s="19">
        <v>44712</v>
      </c>
      <c r="Z743" s="16" t="s">
        <v>10335</v>
      </c>
      <c r="AA743" s="16" t="s">
        <v>183</v>
      </c>
      <c r="AB743" s="16" t="s">
        <v>94</v>
      </c>
      <c r="AC743" s="52" t="s">
        <v>466</v>
      </c>
      <c r="AD743" s="65">
        <v>6.9690000000000002E-2</v>
      </c>
      <c r="AE743" s="16"/>
      <c r="AF743" s="69" t="s">
        <v>10336</v>
      </c>
      <c r="AG743" s="16" t="s">
        <v>9083</v>
      </c>
      <c r="AH743" s="15"/>
      <c r="AI743" s="16"/>
      <c r="AJ743" s="16"/>
      <c r="AK743" s="16"/>
      <c r="AL743" s="16"/>
      <c r="AM743" s="16"/>
      <c r="AN743" s="16"/>
    </row>
    <row r="744" spans="1:40" hidden="1">
      <c r="A744" s="59">
        <v>743</v>
      </c>
      <c r="B744" s="16" t="s">
        <v>8956</v>
      </c>
      <c r="C744" s="81">
        <v>52912552</v>
      </c>
      <c r="D744" s="17" t="s">
        <v>10337</v>
      </c>
      <c r="E744" s="16">
        <v>3124</v>
      </c>
      <c r="F744" s="16">
        <v>16</v>
      </c>
      <c r="G744" s="16" t="s">
        <v>444</v>
      </c>
      <c r="H744" s="35" t="s">
        <v>116</v>
      </c>
      <c r="I744" s="16" t="s">
        <v>117</v>
      </c>
      <c r="J744" s="16">
        <v>4000</v>
      </c>
      <c r="K744" s="16" t="s">
        <v>259</v>
      </c>
      <c r="L744" s="16" t="s">
        <v>2992</v>
      </c>
      <c r="M744" s="16" t="s">
        <v>2992</v>
      </c>
      <c r="N744" s="16" t="s">
        <v>76</v>
      </c>
      <c r="O744" s="16" t="s">
        <v>5744</v>
      </c>
      <c r="P744" s="19" t="s">
        <v>10338</v>
      </c>
      <c r="Q744" s="190">
        <v>2798005</v>
      </c>
      <c r="R744" s="191">
        <v>0</v>
      </c>
      <c r="S744" s="170">
        <f t="shared" si="20"/>
        <v>2798005</v>
      </c>
      <c r="T744" s="27" t="s">
        <v>78</v>
      </c>
      <c r="U744" s="27">
        <v>42006</v>
      </c>
      <c r="V744" s="16"/>
      <c r="W744" s="16" t="s">
        <v>8767</v>
      </c>
      <c r="X744" s="16">
        <f t="shared" ca="1" si="19"/>
        <v>10.25</v>
      </c>
      <c r="Y744" s="19">
        <v>44712</v>
      </c>
      <c r="Z744" s="16" t="s">
        <v>10339</v>
      </c>
      <c r="AA744" s="16" t="s">
        <v>120</v>
      </c>
      <c r="AB744" s="16" t="s">
        <v>94</v>
      </c>
      <c r="AC744" s="52" t="s">
        <v>82</v>
      </c>
      <c r="AD744" s="65">
        <v>5.2199999999999998E-3</v>
      </c>
      <c r="AE744" s="16"/>
      <c r="AF744" s="69" t="s">
        <v>10340</v>
      </c>
      <c r="AG744" s="16" t="s">
        <v>9083</v>
      </c>
      <c r="AH744" s="15"/>
      <c r="AI744" s="16" t="s">
        <v>10341</v>
      </c>
      <c r="AJ744" s="16"/>
      <c r="AK744" s="16"/>
      <c r="AL744" s="16"/>
      <c r="AM744" s="16"/>
      <c r="AN744" s="16"/>
    </row>
    <row r="745" spans="1:40" hidden="1">
      <c r="A745" s="59">
        <v>744</v>
      </c>
      <c r="B745" s="16" t="s">
        <v>9793</v>
      </c>
      <c r="C745" s="18">
        <v>1026598535</v>
      </c>
      <c r="D745" s="17" t="s">
        <v>10342</v>
      </c>
      <c r="E745" s="16">
        <v>4070</v>
      </c>
      <c r="F745" s="16" t="s">
        <v>3596</v>
      </c>
      <c r="G745" s="16" t="s">
        <v>3597</v>
      </c>
      <c r="H745" s="35" t="s">
        <v>3598</v>
      </c>
      <c r="I745" s="16" t="s">
        <v>131</v>
      </c>
      <c r="J745" s="16">
        <v>1000</v>
      </c>
      <c r="K745" s="16" t="s">
        <v>74</v>
      </c>
      <c r="L745" s="16" t="s">
        <v>2910</v>
      </c>
      <c r="M745" s="16" t="s">
        <v>9776</v>
      </c>
      <c r="N745" s="16" t="s">
        <v>76</v>
      </c>
      <c r="O745" s="16" t="s">
        <v>5744</v>
      </c>
      <c r="P745" s="19">
        <v>30613</v>
      </c>
      <c r="Q745" s="174">
        <v>2319822</v>
      </c>
      <c r="R745" s="175">
        <v>0</v>
      </c>
      <c r="S745" s="164">
        <f t="shared" si="20"/>
        <v>2319822</v>
      </c>
      <c r="T745" s="27" t="s">
        <v>78</v>
      </c>
      <c r="U745" s="27">
        <v>43285</v>
      </c>
      <c r="V745" s="16"/>
      <c r="W745" s="16" t="s">
        <v>71</v>
      </c>
      <c r="X745" s="16">
        <f t="shared" ca="1" si="19"/>
        <v>6.75</v>
      </c>
      <c r="Y745" s="19">
        <v>44708</v>
      </c>
      <c r="Z745" s="16" t="s">
        <v>10343</v>
      </c>
      <c r="AA745" s="16" t="s">
        <v>183</v>
      </c>
      <c r="AB745" s="16" t="s">
        <v>94</v>
      </c>
      <c r="AC745" s="52" t="s">
        <v>82</v>
      </c>
      <c r="AD745" s="30">
        <v>6.9690000000000002E-2</v>
      </c>
      <c r="AE745" s="16"/>
      <c r="AF745" s="31" t="s">
        <v>10344</v>
      </c>
      <c r="AG745" s="16" t="s">
        <v>10002</v>
      </c>
      <c r="AH745" s="15"/>
      <c r="AI745" s="16"/>
      <c r="AJ745" s="16"/>
      <c r="AK745" s="16"/>
      <c r="AL745" s="16"/>
      <c r="AM745" s="16"/>
      <c r="AN745" s="16"/>
    </row>
    <row r="746" spans="1:40" hidden="1">
      <c r="A746" s="59">
        <v>745</v>
      </c>
      <c r="B746" s="16" t="s">
        <v>9793</v>
      </c>
      <c r="C746" s="18">
        <v>1044151267</v>
      </c>
      <c r="D746" s="17" t="s">
        <v>10345</v>
      </c>
      <c r="E746" s="16">
        <v>4070</v>
      </c>
      <c r="F746" s="16" t="s">
        <v>3596</v>
      </c>
      <c r="G746" s="16" t="s">
        <v>3597</v>
      </c>
      <c r="H746" s="35" t="s">
        <v>3598</v>
      </c>
      <c r="I746" s="16" t="s">
        <v>131</v>
      </c>
      <c r="J746" s="16">
        <v>1000</v>
      </c>
      <c r="K746" s="16" t="s">
        <v>74</v>
      </c>
      <c r="L746" s="16" t="s">
        <v>2910</v>
      </c>
      <c r="M746" s="16" t="s">
        <v>9776</v>
      </c>
      <c r="N746" s="16" t="s">
        <v>339</v>
      </c>
      <c r="O746" s="16" t="s">
        <v>3877</v>
      </c>
      <c r="P746" s="19">
        <v>35731</v>
      </c>
      <c r="Q746" s="174">
        <v>2319822</v>
      </c>
      <c r="R746" s="175">
        <v>0</v>
      </c>
      <c r="S746" s="164">
        <f t="shared" si="20"/>
        <v>2319822</v>
      </c>
      <c r="T746" s="27" t="s">
        <v>78</v>
      </c>
      <c r="U746" s="27">
        <v>43285</v>
      </c>
      <c r="V746" s="16"/>
      <c r="W746" s="16" t="s">
        <v>71</v>
      </c>
      <c r="X746" s="16">
        <f t="shared" ca="1" si="19"/>
        <v>6.75</v>
      </c>
      <c r="Y746" s="19">
        <v>44714</v>
      </c>
      <c r="Z746" s="16" t="s">
        <v>10346</v>
      </c>
      <c r="AA746" s="16" t="s">
        <v>183</v>
      </c>
      <c r="AB746" s="16" t="s">
        <v>94</v>
      </c>
      <c r="AC746" s="52" t="s">
        <v>343</v>
      </c>
      <c r="AD746" s="30">
        <v>6.9690000000000002E-2</v>
      </c>
      <c r="AE746" s="16"/>
      <c r="AF746" s="31" t="s">
        <v>10347</v>
      </c>
      <c r="AG746" s="16" t="s">
        <v>10002</v>
      </c>
      <c r="AH746" s="15"/>
      <c r="AI746" s="16"/>
      <c r="AJ746" s="16"/>
      <c r="AK746" s="16"/>
      <c r="AL746" s="16"/>
      <c r="AM746" s="16"/>
      <c r="AN746" s="16"/>
    </row>
    <row r="747" spans="1:40" ht="12.75" hidden="1" customHeight="1">
      <c r="A747" s="59">
        <v>746</v>
      </c>
      <c r="B747" s="16" t="s">
        <v>9793</v>
      </c>
      <c r="C747" s="81">
        <v>1006857594</v>
      </c>
      <c r="D747" s="17" t="s">
        <v>10348</v>
      </c>
      <c r="E747" s="16">
        <v>4070</v>
      </c>
      <c r="F747" s="16" t="s">
        <v>3596</v>
      </c>
      <c r="G747" s="16" t="s">
        <v>3597</v>
      </c>
      <c r="H747" s="35" t="s">
        <v>3598</v>
      </c>
      <c r="I747" s="16" t="s">
        <v>131</v>
      </c>
      <c r="J747" s="16">
        <v>1000</v>
      </c>
      <c r="K747" s="16" t="s">
        <v>74</v>
      </c>
      <c r="L747" s="16" t="s">
        <v>2910</v>
      </c>
      <c r="M747" s="16" t="s">
        <v>9776</v>
      </c>
      <c r="N747" s="16" t="s">
        <v>76</v>
      </c>
      <c r="O747" s="16" t="s">
        <v>5744</v>
      </c>
      <c r="P747" s="19">
        <v>36352</v>
      </c>
      <c r="Q747" s="190">
        <v>2319822</v>
      </c>
      <c r="R747" s="191">
        <v>0</v>
      </c>
      <c r="S747" s="170">
        <f t="shared" si="20"/>
        <v>2319822</v>
      </c>
      <c r="T747" s="27" t="s">
        <v>78</v>
      </c>
      <c r="U747" s="27">
        <v>43878</v>
      </c>
      <c r="V747" s="19"/>
      <c r="W747" s="28" t="s">
        <v>71</v>
      </c>
      <c r="X747" s="16">
        <f t="shared" ca="1" si="19"/>
        <v>5.083333333333333</v>
      </c>
      <c r="Y747" s="19">
        <v>44694</v>
      </c>
      <c r="Z747" s="16" t="s">
        <v>10349</v>
      </c>
      <c r="AA747" s="16" t="s">
        <v>183</v>
      </c>
      <c r="AB747" s="16" t="s">
        <v>121</v>
      </c>
      <c r="AC747" s="52" t="s">
        <v>82</v>
      </c>
      <c r="AD747" s="65">
        <v>6.9690000000000002E-2</v>
      </c>
      <c r="AE747" s="16"/>
      <c r="AF747" s="69" t="s">
        <v>10350</v>
      </c>
      <c r="AG747" s="167" t="s">
        <v>9798</v>
      </c>
      <c r="AH747" s="15"/>
      <c r="AI747" s="16"/>
      <c r="AJ747" s="16"/>
      <c r="AK747" s="16"/>
      <c r="AL747" s="16"/>
      <c r="AM747" s="16"/>
      <c r="AN747" s="16"/>
    </row>
    <row r="748" spans="1:40" s="205" customFormat="1" ht="12.75" hidden="1" customHeight="1">
      <c r="A748" s="59">
        <v>747</v>
      </c>
      <c r="B748" s="192" t="s">
        <v>9793</v>
      </c>
      <c r="C748" s="193">
        <v>80526021</v>
      </c>
      <c r="D748" s="194" t="s">
        <v>10351</v>
      </c>
      <c r="E748" s="192">
        <v>4070</v>
      </c>
      <c r="F748" s="192" t="s">
        <v>3596</v>
      </c>
      <c r="G748" s="192" t="s">
        <v>3597</v>
      </c>
      <c r="H748" s="195" t="s">
        <v>3598</v>
      </c>
      <c r="I748" s="192" t="s">
        <v>131</v>
      </c>
      <c r="J748" s="192">
        <v>1000</v>
      </c>
      <c r="K748" s="192" t="s">
        <v>74</v>
      </c>
      <c r="L748" s="192" t="s">
        <v>2910</v>
      </c>
      <c r="M748" s="192" t="s">
        <v>9776</v>
      </c>
      <c r="N748" s="192" t="s">
        <v>76</v>
      </c>
      <c r="O748" s="192" t="s">
        <v>5744</v>
      </c>
      <c r="P748" s="196" t="s">
        <v>10352</v>
      </c>
      <c r="Q748" s="197">
        <v>2319822</v>
      </c>
      <c r="R748" s="198">
        <v>0</v>
      </c>
      <c r="S748" s="199">
        <f t="shared" si="20"/>
        <v>2319822</v>
      </c>
      <c r="T748" s="200" t="s">
        <v>78</v>
      </c>
      <c r="U748" s="200">
        <v>43012</v>
      </c>
      <c r="V748" s="192"/>
      <c r="W748" s="192" t="s">
        <v>71</v>
      </c>
      <c r="X748" s="192">
        <f t="shared" ca="1" si="19"/>
        <v>7.5</v>
      </c>
      <c r="Y748" s="196">
        <v>44718</v>
      </c>
      <c r="Z748" s="192" t="s">
        <v>10353</v>
      </c>
      <c r="AA748" s="192" t="s">
        <v>93</v>
      </c>
      <c r="AB748" s="192" t="s">
        <v>94</v>
      </c>
      <c r="AC748" s="201" t="s">
        <v>82</v>
      </c>
      <c r="AD748" s="202">
        <v>6.9690000000000002E-2</v>
      </c>
      <c r="AE748" s="192"/>
      <c r="AF748" s="203" t="s">
        <v>10354</v>
      </c>
      <c r="AG748" s="192" t="s">
        <v>9083</v>
      </c>
      <c r="AH748" s="204"/>
      <c r="AI748" s="192"/>
      <c r="AJ748" s="192"/>
      <c r="AK748" s="192"/>
      <c r="AL748" s="192"/>
      <c r="AM748" s="192"/>
      <c r="AN748" s="192"/>
    </row>
    <row r="749" spans="1:40" ht="15" hidden="1" customHeight="1">
      <c r="A749" s="59">
        <v>748</v>
      </c>
      <c r="B749" s="16" t="s">
        <v>9793</v>
      </c>
      <c r="C749" s="81">
        <v>1117508287</v>
      </c>
      <c r="D749" s="17" t="s">
        <v>10355</v>
      </c>
      <c r="E749" s="16">
        <v>2028</v>
      </c>
      <c r="F749" s="16">
        <v>22</v>
      </c>
      <c r="G749" s="16" t="s">
        <v>3373</v>
      </c>
      <c r="H749" s="35" t="s">
        <v>284</v>
      </c>
      <c r="I749" s="16" t="s">
        <v>142</v>
      </c>
      <c r="J749" s="16">
        <v>4000</v>
      </c>
      <c r="K749" s="16" t="s">
        <v>259</v>
      </c>
      <c r="L749" s="16" t="s">
        <v>8906</v>
      </c>
      <c r="M749" s="16" t="s">
        <v>8906</v>
      </c>
      <c r="N749" s="16" t="s">
        <v>76</v>
      </c>
      <c r="O749" s="16" t="s">
        <v>5744</v>
      </c>
      <c r="P749" s="19">
        <v>32700</v>
      </c>
      <c r="Q749" s="190">
        <v>7793061</v>
      </c>
      <c r="R749" s="191">
        <v>0</v>
      </c>
      <c r="S749" s="170">
        <f t="shared" si="20"/>
        <v>7793061</v>
      </c>
      <c r="T749" s="27" t="s">
        <v>78</v>
      </c>
      <c r="U749" s="27">
        <v>44263</v>
      </c>
      <c r="V749" s="19" t="s">
        <v>10356</v>
      </c>
      <c r="W749" s="16" t="s">
        <v>71</v>
      </c>
      <c r="X749" s="16">
        <f t="shared" ca="1" si="19"/>
        <v>4</v>
      </c>
      <c r="Y749" s="19">
        <v>44732</v>
      </c>
      <c r="Z749" s="19" t="s">
        <v>10357</v>
      </c>
      <c r="AA749" s="16" t="s">
        <v>269</v>
      </c>
      <c r="AB749" s="16" t="s">
        <v>94</v>
      </c>
      <c r="AC749" s="52" t="s">
        <v>82</v>
      </c>
      <c r="AD749" s="65">
        <v>5.2199999999999998E-3</v>
      </c>
      <c r="AE749" s="16"/>
      <c r="AF749" s="69" t="s">
        <v>10358</v>
      </c>
      <c r="AG749" s="16" t="s">
        <v>9083</v>
      </c>
      <c r="AH749" s="15"/>
      <c r="AI749" s="16"/>
      <c r="AJ749" s="16"/>
      <c r="AK749" s="16"/>
      <c r="AL749" s="16"/>
      <c r="AM749" s="16"/>
      <c r="AN749" s="16"/>
    </row>
    <row r="750" spans="1:40" ht="12.75" hidden="1" customHeight="1">
      <c r="A750" s="59">
        <v>749</v>
      </c>
      <c r="B750" s="16" t="s">
        <v>9793</v>
      </c>
      <c r="C750" s="81">
        <v>1121925371</v>
      </c>
      <c r="D750" s="17" t="s">
        <v>10359</v>
      </c>
      <c r="E750" s="16">
        <v>4070</v>
      </c>
      <c r="F750" s="16" t="s">
        <v>3596</v>
      </c>
      <c r="G750" s="16" t="s">
        <v>3597</v>
      </c>
      <c r="H750" s="35" t="s">
        <v>3598</v>
      </c>
      <c r="I750" s="16" t="s">
        <v>131</v>
      </c>
      <c r="J750" s="16">
        <v>1000</v>
      </c>
      <c r="K750" s="16" t="s">
        <v>74</v>
      </c>
      <c r="L750" s="16" t="s">
        <v>2910</v>
      </c>
      <c r="M750" s="16" t="s">
        <v>9776</v>
      </c>
      <c r="N750" s="16" t="s">
        <v>671</v>
      </c>
      <c r="O750" s="16" t="s">
        <v>3816</v>
      </c>
      <c r="P750" s="19">
        <v>34919</v>
      </c>
      <c r="Q750" s="190">
        <v>2319822</v>
      </c>
      <c r="R750" s="191">
        <v>0</v>
      </c>
      <c r="S750" s="170">
        <f t="shared" si="20"/>
        <v>2319822</v>
      </c>
      <c r="T750" s="27" t="s">
        <v>78</v>
      </c>
      <c r="U750" s="27">
        <v>42996</v>
      </c>
      <c r="V750" s="16"/>
      <c r="W750" s="16" t="s">
        <v>71</v>
      </c>
      <c r="X750" s="16">
        <f t="shared" ca="1" si="19"/>
        <v>7.5</v>
      </c>
      <c r="Y750" s="19">
        <v>44734</v>
      </c>
      <c r="Z750" s="16" t="s">
        <v>10360</v>
      </c>
      <c r="AA750" s="16" t="s">
        <v>183</v>
      </c>
      <c r="AB750" s="16" t="s">
        <v>121</v>
      </c>
      <c r="AC750" s="52" t="s">
        <v>3818</v>
      </c>
      <c r="AD750" s="65">
        <v>6.9690000000000002E-2</v>
      </c>
      <c r="AE750" s="16"/>
      <c r="AF750" s="69" t="s">
        <v>10361</v>
      </c>
      <c r="AG750" s="16" t="s">
        <v>9083</v>
      </c>
      <c r="AH750" s="15"/>
      <c r="AI750" s="16"/>
      <c r="AJ750" s="16"/>
      <c r="AK750" s="16"/>
      <c r="AL750" s="16"/>
      <c r="AM750" s="16"/>
      <c r="AN750" s="16"/>
    </row>
    <row r="751" spans="1:40" hidden="1">
      <c r="A751" s="59">
        <v>750</v>
      </c>
      <c r="B751" s="16" t="s">
        <v>9793</v>
      </c>
      <c r="C751" s="81">
        <v>1059357247</v>
      </c>
      <c r="D751" s="17" t="s">
        <v>10362</v>
      </c>
      <c r="E751" s="16">
        <v>4070</v>
      </c>
      <c r="F751" s="16" t="s">
        <v>3596</v>
      </c>
      <c r="G751" s="16" t="s">
        <v>3597</v>
      </c>
      <c r="H751" s="35" t="s">
        <v>3598</v>
      </c>
      <c r="I751" s="16" t="s">
        <v>131</v>
      </c>
      <c r="J751" s="16">
        <v>1000</v>
      </c>
      <c r="K751" s="16" t="s">
        <v>74</v>
      </c>
      <c r="L751" s="16" t="s">
        <v>2910</v>
      </c>
      <c r="M751" s="16" t="s">
        <v>9776</v>
      </c>
      <c r="N751" s="16" t="s">
        <v>463</v>
      </c>
      <c r="O751" s="16" t="s">
        <v>10363</v>
      </c>
      <c r="P751" s="19">
        <v>30249</v>
      </c>
      <c r="Q751" s="190">
        <v>2319822</v>
      </c>
      <c r="R751" s="191">
        <v>0</v>
      </c>
      <c r="S751" s="170">
        <f t="shared" si="20"/>
        <v>2319822</v>
      </c>
      <c r="T751" s="27" t="s">
        <v>78</v>
      </c>
      <c r="U751" s="27">
        <v>43285</v>
      </c>
      <c r="V751" s="16"/>
      <c r="W751" s="16" t="s">
        <v>71</v>
      </c>
      <c r="X751" s="16">
        <f t="shared" ca="1" si="19"/>
        <v>6.75</v>
      </c>
      <c r="Y751" s="19">
        <v>44476</v>
      </c>
      <c r="Z751" s="16" t="s">
        <v>10364</v>
      </c>
      <c r="AA751" s="16" t="s">
        <v>3898</v>
      </c>
      <c r="AB751" s="16" t="s">
        <v>94</v>
      </c>
      <c r="AC751" s="52" t="s">
        <v>466</v>
      </c>
      <c r="AD751" s="65">
        <v>6.9690000000000002E-2</v>
      </c>
      <c r="AE751" s="16"/>
      <c r="AF751" s="69" t="s">
        <v>10365</v>
      </c>
      <c r="AG751" s="16" t="s">
        <v>10366</v>
      </c>
      <c r="AH751" s="15"/>
      <c r="AI751" s="16"/>
      <c r="AJ751" s="16"/>
      <c r="AK751" s="16"/>
      <c r="AL751" s="16"/>
      <c r="AM751" s="16"/>
      <c r="AN751" s="16"/>
    </row>
    <row r="752" spans="1:40" hidden="1">
      <c r="A752" s="59">
        <v>751</v>
      </c>
      <c r="B752" s="16" t="s">
        <v>9793</v>
      </c>
      <c r="C752" s="18">
        <v>13870150</v>
      </c>
      <c r="D752" s="17" t="s">
        <v>10367</v>
      </c>
      <c r="E752" s="16">
        <v>4070</v>
      </c>
      <c r="F752" s="16" t="s">
        <v>3596</v>
      </c>
      <c r="G752" s="16" t="s">
        <v>3597</v>
      </c>
      <c r="H752" s="35" t="s">
        <v>3598</v>
      </c>
      <c r="I752" s="16" t="s">
        <v>131</v>
      </c>
      <c r="J752" s="16">
        <v>1000</v>
      </c>
      <c r="K752" s="16" t="s">
        <v>74</v>
      </c>
      <c r="L752" s="16" t="s">
        <v>2910</v>
      </c>
      <c r="M752" s="16" t="s">
        <v>9776</v>
      </c>
      <c r="N752" s="16" t="s">
        <v>76</v>
      </c>
      <c r="O752" s="16" t="s">
        <v>5744</v>
      </c>
      <c r="P752" s="19" t="s">
        <v>10368</v>
      </c>
      <c r="Q752" s="174">
        <v>2319822</v>
      </c>
      <c r="R752" s="175">
        <v>0</v>
      </c>
      <c r="S752" s="164">
        <f t="shared" si="20"/>
        <v>2319822</v>
      </c>
      <c r="T752" s="27" t="s">
        <v>78</v>
      </c>
      <c r="U752" s="27">
        <v>42832</v>
      </c>
      <c r="V752" s="16"/>
      <c r="W752" s="16" t="s">
        <v>71</v>
      </c>
      <c r="X752" s="16">
        <f t="shared" ca="1" si="19"/>
        <v>7.916666666666667</v>
      </c>
      <c r="Y752" s="19">
        <v>44742</v>
      </c>
      <c r="Z752" s="16" t="s">
        <v>10369</v>
      </c>
      <c r="AA752" s="16" t="s">
        <v>120</v>
      </c>
      <c r="AB752" s="16" t="s">
        <v>94</v>
      </c>
      <c r="AC752" s="52" t="s">
        <v>82</v>
      </c>
      <c r="AD752" s="30">
        <v>6.9690000000000002E-2</v>
      </c>
      <c r="AE752" s="16"/>
      <c r="AF752" s="31" t="s">
        <v>10370</v>
      </c>
      <c r="AG752" s="16" t="s">
        <v>9083</v>
      </c>
      <c r="AH752" s="15"/>
      <c r="AI752" s="16"/>
      <c r="AJ752" s="16"/>
      <c r="AK752" s="16"/>
      <c r="AL752" s="16"/>
      <c r="AM752" s="16"/>
      <c r="AN752" s="16"/>
    </row>
    <row r="753" spans="1:40" s="149" customFormat="1" hidden="1">
      <c r="A753" s="59">
        <v>752</v>
      </c>
      <c r="B753" s="142" t="s">
        <v>8956</v>
      </c>
      <c r="C753" s="168">
        <v>52272390</v>
      </c>
      <c r="D753" s="140" t="s">
        <v>3568</v>
      </c>
      <c r="E753" s="142">
        <v>3124</v>
      </c>
      <c r="F753" s="142">
        <v>15</v>
      </c>
      <c r="G753" s="142" t="s">
        <v>115</v>
      </c>
      <c r="H753" s="165" t="s">
        <v>116</v>
      </c>
      <c r="I753" s="142" t="s">
        <v>117</v>
      </c>
      <c r="J753" s="142">
        <v>4500</v>
      </c>
      <c r="K753" s="142" t="s">
        <v>143</v>
      </c>
      <c r="L753" s="142" t="s">
        <v>10371</v>
      </c>
      <c r="M753" s="142" t="s">
        <v>10371</v>
      </c>
      <c r="N753" s="142" t="s">
        <v>76</v>
      </c>
      <c r="O753" s="142" t="s">
        <v>5744</v>
      </c>
      <c r="P753" s="145" t="s">
        <v>3569</v>
      </c>
      <c r="Q753" s="206">
        <v>2476410</v>
      </c>
      <c r="R753" s="207">
        <v>0</v>
      </c>
      <c r="S753" s="166">
        <f t="shared" si="20"/>
        <v>2476410</v>
      </c>
      <c r="T753" s="171" t="s">
        <v>78</v>
      </c>
      <c r="U753" s="171">
        <v>41054</v>
      </c>
      <c r="V753" s="142"/>
      <c r="W753" s="142"/>
      <c r="X753" s="142">
        <f t="shared" ca="1" si="19"/>
        <v>12.833333333333334</v>
      </c>
      <c r="Y753" s="145">
        <v>44747</v>
      </c>
      <c r="Z753" s="142" t="s">
        <v>10372</v>
      </c>
      <c r="AA753" s="142" t="s">
        <v>9993</v>
      </c>
      <c r="AB753" s="142" t="s">
        <v>94</v>
      </c>
      <c r="AC753" s="208" t="s">
        <v>82</v>
      </c>
      <c r="AD753" s="147">
        <v>5.2199999999999998E-3</v>
      </c>
      <c r="AE753" s="142"/>
      <c r="AF753" s="162" t="s">
        <v>3571</v>
      </c>
      <c r="AG753" s="142" t="s">
        <v>9083</v>
      </c>
      <c r="AH753" s="169" t="s">
        <v>9056</v>
      </c>
      <c r="AI753" s="145"/>
      <c r="AJ753" s="142"/>
      <c r="AK753" s="142"/>
      <c r="AL753" s="142"/>
      <c r="AM753" s="142"/>
      <c r="AN753" s="142"/>
    </row>
    <row r="754" spans="1:40" hidden="1">
      <c r="A754" s="59">
        <v>753</v>
      </c>
      <c r="B754" s="16" t="s">
        <v>8956</v>
      </c>
      <c r="C754" s="18">
        <v>16757262</v>
      </c>
      <c r="D754" s="17" t="s">
        <v>10373</v>
      </c>
      <c r="E754" s="16">
        <v>3137</v>
      </c>
      <c r="F754" s="16">
        <v>11</v>
      </c>
      <c r="G754" s="16" t="s">
        <v>603</v>
      </c>
      <c r="H754" s="35" t="s">
        <v>455</v>
      </c>
      <c r="I754" s="16" t="s">
        <v>117</v>
      </c>
      <c r="J754" s="16">
        <v>3000</v>
      </c>
      <c r="K754" s="16" t="s">
        <v>170</v>
      </c>
      <c r="L754" s="16" t="s">
        <v>432</v>
      </c>
      <c r="M754" s="16" t="s">
        <v>432</v>
      </c>
      <c r="N754" s="16" t="s">
        <v>433</v>
      </c>
      <c r="O754" s="16" t="s">
        <v>434</v>
      </c>
      <c r="P754" s="19" t="s">
        <v>10374</v>
      </c>
      <c r="Q754" s="174">
        <v>2021496</v>
      </c>
      <c r="R754" s="175">
        <v>662077</v>
      </c>
      <c r="S754" s="164">
        <f t="shared" si="20"/>
        <v>2683573</v>
      </c>
      <c r="T754" s="27">
        <v>34369</v>
      </c>
      <c r="U754" s="27">
        <v>40909</v>
      </c>
      <c r="V754" s="16"/>
      <c r="W754" s="16" t="s">
        <v>249</v>
      </c>
      <c r="X754" s="16">
        <f t="shared" ca="1" si="19"/>
        <v>13.25</v>
      </c>
      <c r="Y754" s="19">
        <v>44748</v>
      </c>
      <c r="Z754" s="16" t="s">
        <v>10375</v>
      </c>
      <c r="AA754" s="16" t="s">
        <v>269</v>
      </c>
      <c r="AB754" s="16" t="s">
        <v>94</v>
      </c>
      <c r="AC754" s="52" t="s">
        <v>436</v>
      </c>
      <c r="AD754" s="30">
        <v>6.9690000000000002E-2</v>
      </c>
      <c r="AE754" s="16"/>
      <c r="AF754" s="31" t="s">
        <v>10376</v>
      </c>
      <c r="AG754" s="16" t="s">
        <v>9083</v>
      </c>
      <c r="AH754" s="15"/>
      <c r="AI754" s="16"/>
      <c r="AJ754" s="16"/>
      <c r="AK754" s="16"/>
      <c r="AL754" s="16"/>
      <c r="AM754" s="16"/>
      <c r="AN754" s="16"/>
    </row>
    <row r="755" spans="1:40" s="149" customFormat="1" hidden="1">
      <c r="A755" s="59">
        <v>754</v>
      </c>
      <c r="B755" s="142" t="s">
        <v>8956</v>
      </c>
      <c r="C755" s="168">
        <v>79705197</v>
      </c>
      <c r="D755" s="140" t="s">
        <v>3323</v>
      </c>
      <c r="E755" s="142">
        <v>3124</v>
      </c>
      <c r="F755" s="142">
        <v>13</v>
      </c>
      <c r="G755" s="142" t="s">
        <v>237</v>
      </c>
      <c r="H755" s="165" t="s">
        <v>116</v>
      </c>
      <c r="I755" s="142" t="s">
        <v>117</v>
      </c>
      <c r="J755" s="142">
        <v>4500</v>
      </c>
      <c r="K755" s="142" t="s">
        <v>143</v>
      </c>
      <c r="L755" s="142" t="s">
        <v>144</v>
      </c>
      <c r="M755" s="142" t="s">
        <v>144</v>
      </c>
      <c r="N755" s="142" t="s">
        <v>433</v>
      </c>
      <c r="O755" s="142" t="s">
        <v>496</v>
      </c>
      <c r="P755" s="145">
        <v>27729</v>
      </c>
      <c r="Q755" s="206">
        <v>2285992</v>
      </c>
      <c r="R755" s="207">
        <v>0</v>
      </c>
      <c r="S755" s="166">
        <f t="shared" si="20"/>
        <v>2285992</v>
      </c>
      <c r="T755" s="171" t="s">
        <v>78</v>
      </c>
      <c r="U755" s="171">
        <v>40893</v>
      </c>
      <c r="V755" s="142"/>
      <c r="W755" s="142" t="s">
        <v>8767</v>
      </c>
      <c r="X755" s="142">
        <f t="shared" ca="1" si="19"/>
        <v>13.25</v>
      </c>
      <c r="Y755" s="145">
        <v>44752</v>
      </c>
      <c r="Z755" s="142" t="s">
        <v>10377</v>
      </c>
      <c r="AA755" s="142" t="s">
        <v>9993</v>
      </c>
      <c r="AB755" s="142" t="s">
        <v>194</v>
      </c>
      <c r="AC755" s="208" t="s">
        <v>498</v>
      </c>
      <c r="AD755" s="147">
        <v>5.2199999999999998E-3</v>
      </c>
      <c r="AE755" s="142"/>
      <c r="AF755" s="162" t="s">
        <v>3325</v>
      </c>
      <c r="AG755" s="142" t="s">
        <v>9083</v>
      </c>
      <c r="AH755" s="169" t="s">
        <v>9056</v>
      </c>
      <c r="AI755" s="142"/>
      <c r="AJ755" s="142"/>
      <c r="AK755" s="142"/>
      <c r="AL755" s="142"/>
      <c r="AM755" s="142"/>
      <c r="AN755" s="142"/>
    </row>
    <row r="756" spans="1:40" s="149" customFormat="1" hidden="1">
      <c r="A756" s="59">
        <v>755</v>
      </c>
      <c r="B756" s="142" t="s">
        <v>8956</v>
      </c>
      <c r="C756" s="168">
        <v>1090465152</v>
      </c>
      <c r="D756" s="140" t="s">
        <v>10378</v>
      </c>
      <c r="E756" s="142">
        <v>3124</v>
      </c>
      <c r="F756" s="142">
        <v>13</v>
      </c>
      <c r="G756" s="142" t="s">
        <v>237</v>
      </c>
      <c r="H756" s="165" t="s">
        <v>116</v>
      </c>
      <c r="I756" s="142" t="s">
        <v>117</v>
      </c>
      <c r="J756" s="142">
        <v>4500</v>
      </c>
      <c r="K756" s="142" t="s">
        <v>143</v>
      </c>
      <c r="L756" s="142" t="s">
        <v>10371</v>
      </c>
      <c r="M756" s="142" t="s">
        <v>10371</v>
      </c>
      <c r="N756" s="142" t="s">
        <v>76</v>
      </c>
      <c r="O756" s="142" t="s">
        <v>5744</v>
      </c>
      <c r="P756" s="145">
        <v>34126</v>
      </c>
      <c r="Q756" s="206">
        <v>2285992</v>
      </c>
      <c r="R756" s="207">
        <v>0</v>
      </c>
      <c r="S756" s="166">
        <f t="shared" si="20"/>
        <v>2285992</v>
      </c>
      <c r="T756" s="171" t="s">
        <v>78</v>
      </c>
      <c r="U756" s="171">
        <v>42503</v>
      </c>
      <c r="V756" s="142"/>
      <c r="W756" s="142" t="s">
        <v>8767</v>
      </c>
      <c r="X756" s="142">
        <f t="shared" ca="1" si="19"/>
        <v>8.8333333333333339</v>
      </c>
      <c r="Y756" s="145">
        <v>44754</v>
      </c>
      <c r="Z756" s="142" t="s">
        <v>10379</v>
      </c>
      <c r="AA756" s="142" t="s">
        <v>269</v>
      </c>
      <c r="AB756" s="142" t="s">
        <v>94</v>
      </c>
      <c r="AC756" s="208" t="s">
        <v>82</v>
      </c>
      <c r="AD756" s="147">
        <v>5.2199999999999998E-3</v>
      </c>
      <c r="AE756" s="142"/>
      <c r="AF756" s="162" t="s">
        <v>10380</v>
      </c>
      <c r="AG756" s="142" t="s">
        <v>9083</v>
      </c>
      <c r="AH756" s="169" t="s">
        <v>9056</v>
      </c>
      <c r="AI756" s="142"/>
      <c r="AJ756" s="142"/>
      <c r="AK756" s="142"/>
      <c r="AL756" s="142"/>
      <c r="AM756" s="142"/>
      <c r="AN756" s="142"/>
    </row>
    <row r="757" spans="1:40" hidden="1">
      <c r="A757" s="59">
        <v>756</v>
      </c>
      <c r="B757" s="16" t="s">
        <v>8956</v>
      </c>
      <c r="C757" s="18">
        <v>1024535539</v>
      </c>
      <c r="D757" s="17" t="s">
        <v>10381</v>
      </c>
      <c r="E757" s="16">
        <v>4044</v>
      </c>
      <c r="F757" s="16">
        <v>11</v>
      </c>
      <c r="G757" s="16" t="s">
        <v>916</v>
      </c>
      <c r="H757" s="35" t="s">
        <v>917</v>
      </c>
      <c r="I757" s="16" t="s">
        <v>131</v>
      </c>
      <c r="J757" s="16">
        <v>4500</v>
      </c>
      <c r="K757" s="16" t="s">
        <v>143</v>
      </c>
      <c r="L757" s="16" t="s">
        <v>10371</v>
      </c>
      <c r="M757" s="16" t="s">
        <v>10371</v>
      </c>
      <c r="N757" s="16" t="s">
        <v>76</v>
      </c>
      <c r="O757" s="16" t="s">
        <v>5744</v>
      </c>
      <c r="P757" s="19" t="s">
        <v>10382</v>
      </c>
      <c r="Q757" s="174">
        <v>1502136</v>
      </c>
      <c r="R757" s="175">
        <v>0</v>
      </c>
      <c r="S757" s="164">
        <f t="shared" si="20"/>
        <v>1502136</v>
      </c>
      <c r="T757" s="27" t="s">
        <v>78</v>
      </c>
      <c r="U757" s="27">
        <v>42587</v>
      </c>
      <c r="V757" s="16"/>
      <c r="W757" s="16" t="s">
        <v>8767</v>
      </c>
      <c r="X757" s="16">
        <f t="shared" ca="1" si="19"/>
        <v>8.5833333333333339</v>
      </c>
      <c r="Y757" s="19">
        <v>44760</v>
      </c>
      <c r="Z757" s="16" t="s">
        <v>10383</v>
      </c>
      <c r="AA757" s="16" t="s">
        <v>9993</v>
      </c>
      <c r="AB757" s="16" t="s">
        <v>94</v>
      </c>
      <c r="AC757" s="52" t="s">
        <v>82</v>
      </c>
      <c r="AD757" s="30">
        <v>5.2199999999999998E-3</v>
      </c>
      <c r="AE757" s="16"/>
      <c r="AF757" s="31" t="s">
        <v>10384</v>
      </c>
      <c r="AG757" s="16" t="s">
        <v>9083</v>
      </c>
      <c r="AH757" s="15"/>
      <c r="AI757" s="19">
        <v>40517</v>
      </c>
      <c r="AJ757" s="16"/>
      <c r="AK757" s="16"/>
      <c r="AL757" s="16"/>
      <c r="AM757" s="16"/>
      <c r="AN757" s="16"/>
    </row>
    <row r="758" spans="1:40" hidden="1">
      <c r="A758" s="59">
        <v>757</v>
      </c>
      <c r="B758" s="16" t="s">
        <v>9793</v>
      </c>
      <c r="C758" s="209">
        <v>1146434758</v>
      </c>
      <c r="D758" s="51" t="s">
        <v>10385</v>
      </c>
      <c r="E758" s="16">
        <v>2028</v>
      </c>
      <c r="F758" s="16">
        <v>14</v>
      </c>
      <c r="G758" s="16" t="s">
        <v>283</v>
      </c>
      <c r="H758" s="35" t="s">
        <v>284</v>
      </c>
      <c r="I758" s="16" t="s">
        <v>142</v>
      </c>
      <c r="J758" s="16">
        <v>4500</v>
      </c>
      <c r="K758" s="16" t="s">
        <v>143</v>
      </c>
      <c r="L758" s="16" t="s">
        <v>238</v>
      </c>
      <c r="M758" s="16" t="s">
        <v>238</v>
      </c>
      <c r="N758" s="16" t="s">
        <v>76</v>
      </c>
      <c r="O758" s="16" t="s">
        <v>5744</v>
      </c>
      <c r="P758" s="26">
        <v>33295</v>
      </c>
      <c r="Q758" s="190">
        <v>4348155</v>
      </c>
      <c r="R758" s="191">
        <v>0</v>
      </c>
      <c r="S758" s="170">
        <f t="shared" si="20"/>
        <v>4348155</v>
      </c>
      <c r="T758" s="27" t="s">
        <v>78</v>
      </c>
      <c r="U758" s="27">
        <v>44559</v>
      </c>
      <c r="V758" s="16"/>
      <c r="W758" s="16" t="s">
        <v>71</v>
      </c>
      <c r="X758" s="16">
        <f t="shared" ca="1" si="19"/>
        <v>3.25</v>
      </c>
      <c r="Y758" s="19">
        <v>44766</v>
      </c>
      <c r="Z758" s="16" t="s">
        <v>10386</v>
      </c>
      <c r="AA758" s="16" t="s">
        <v>269</v>
      </c>
      <c r="AB758" s="33" t="s">
        <v>121</v>
      </c>
      <c r="AC758" s="52" t="s">
        <v>82</v>
      </c>
      <c r="AD758" s="94">
        <v>5.2199999999999998E-3</v>
      </c>
      <c r="AE758" s="16"/>
      <c r="AF758" s="69" t="s">
        <v>10387</v>
      </c>
      <c r="AG758" s="16" t="s">
        <v>9083</v>
      </c>
      <c r="AH758" s="15"/>
      <c r="AI758" s="69" t="s">
        <v>10388</v>
      </c>
      <c r="AJ758" s="16"/>
      <c r="AK758" s="16"/>
      <c r="AL758" s="16"/>
      <c r="AM758" s="16"/>
      <c r="AN758" s="16"/>
    </row>
    <row r="759" spans="1:40" hidden="1">
      <c r="A759" s="59">
        <v>758</v>
      </c>
      <c r="B759" s="16" t="s">
        <v>8956</v>
      </c>
      <c r="C759" s="81">
        <v>1118538986</v>
      </c>
      <c r="D759" s="17" t="s">
        <v>10389</v>
      </c>
      <c r="E759" s="16">
        <v>4044</v>
      </c>
      <c r="F759" s="16">
        <v>11</v>
      </c>
      <c r="G759" s="16" t="s">
        <v>916</v>
      </c>
      <c r="H759" s="35" t="s">
        <v>917</v>
      </c>
      <c r="I759" s="16" t="s">
        <v>131</v>
      </c>
      <c r="J759" s="16">
        <v>4500</v>
      </c>
      <c r="K759" s="16" t="s">
        <v>143</v>
      </c>
      <c r="L759" s="16" t="s">
        <v>929</v>
      </c>
      <c r="M759" s="16" t="s">
        <v>929</v>
      </c>
      <c r="N759" s="16" t="s">
        <v>76</v>
      </c>
      <c r="O759" s="16" t="s">
        <v>5744</v>
      </c>
      <c r="P759" s="19" t="s">
        <v>10390</v>
      </c>
      <c r="Q759" s="190">
        <v>1502136</v>
      </c>
      <c r="R759" s="191">
        <v>0</v>
      </c>
      <c r="S759" s="170">
        <f t="shared" si="20"/>
        <v>1502136</v>
      </c>
      <c r="T759" s="27" t="s">
        <v>78</v>
      </c>
      <c r="U759" s="27">
        <v>40982</v>
      </c>
      <c r="V759" s="16"/>
      <c r="W759" s="16" t="s">
        <v>8767</v>
      </c>
      <c r="X759" s="16">
        <f t="shared" ca="1" si="19"/>
        <v>13</v>
      </c>
      <c r="Y759" s="19">
        <v>44765</v>
      </c>
      <c r="Z759" s="16" t="s">
        <v>10391</v>
      </c>
      <c r="AA759" s="16" t="s">
        <v>9993</v>
      </c>
      <c r="AB759" s="16" t="s">
        <v>94</v>
      </c>
      <c r="AC759" s="52" t="s">
        <v>82</v>
      </c>
      <c r="AD759" s="65">
        <v>5.2199999999999998E-3</v>
      </c>
      <c r="AE759" s="16"/>
      <c r="AF759" s="69" t="s">
        <v>10392</v>
      </c>
      <c r="AG759" s="16" t="s">
        <v>9083</v>
      </c>
      <c r="AH759" s="15"/>
      <c r="AI759" s="16"/>
      <c r="AJ759" s="16"/>
      <c r="AK759" s="16"/>
      <c r="AL759" s="16"/>
      <c r="AM759" s="16"/>
      <c r="AN759" s="16"/>
    </row>
    <row r="760" spans="1:40" hidden="1">
      <c r="A760" s="59">
        <v>759</v>
      </c>
      <c r="B760" s="16" t="s">
        <v>9793</v>
      </c>
      <c r="C760" s="81">
        <v>1192719279</v>
      </c>
      <c r="D760" s="17" t="s">
        <v>10393</v>
      </c>
      <c r="E760" s="16">
        <v>4070</v>
      </c>
      <c r="F760" s="16" t="s">
        <v>3596</v>
      </c>
      <c r="G760" s="16" t="s">
        <v>3597</v>
      </c>
      <c r="H760" s="35" t="s">
        <v>3598</v>
      </c>
      <c r="I760" s="16" t="s">
        <v>131</v>
      </c>
      <c r="J760" s="16">
        <v>1000</v>
      </c>
      <c r="K760" s="16" t="s">
        <v>74</v>
      </c>
      <c r="L760" s="16" t="s">
        <v>2910</v>
      </c>
      <c r="M760" s="16" t="s">
        <v>9776</v>
      </c>
      <c r="N760" s="16" t="s">
        <v>463</v>
      </c>
      <c r="O760" s="16" t="s">
        <v>3907</v>
      </c>
      <c r="P760" s="19">
        <v>35702</v>
      </c>
      <c r="Q760" s="190">
        <v>2319822</v>
      </c>
      <c r="R760" s="191">
        <v>0</v>
      </c>
      <c r="S760" s="170">
        <f t="shared" si="20"/>
        <v>2319822</v>
      </c>
      <c r="T760" s="27" t="s">
        <v>78</v>
      </c>
      <c r="U760" s="27">
        <v>43285</v>
      </c>
      <c r="V760" s="16"/>
      <c r="W760" s="16" t="s">
        <v>71</v>
      </c>
      <c r="X760" s="16">
        <f t="shared" ca="1" si="19"/>
        <v>6.75</v>
      </c>
      <c r="Y760" s="19">
        <v>44757</v>
      </c>
      <c r="Z760" s="16" t="s">
        <v>10394</v>
      </c>
      <c r="AA760" s="16" t="s">
        <v>183</v>
      </c>
      <c r="AB760" s="16" t="s">
        <v>94</v>
      </c>
      <c r="AC760" s="52" t="s">
        <v>466</v>
      </c>
      <c r="AD760" s="65">
        <v>6.9690000000000002E-2</v>
      </c>
      <c r="AE760" s="16"/>
      <c r="AF760" s="69" t="s">
        <v>10395</v>
      </c>
      <c r="AG760" s="16" t="s">
        <v>10002</v>
      </c>
      <c r="AH760" s="15"/>
      <c r="AI760" s="16"/>
      <c r="AJ760" s="16"/>
      <c r="AK760" s="16"/>
      <c r="AL760" s="16"/>
      <c r="AM760" s="16"/>
      <c r="AN760" s="16"/>
    </row>
    <row r="761" spans="1:40" hidden="1">
      <c r="A761" s="59">
        <v>760</v>
      </c>
      <c r="B761" s="16" t="s">
        <v>9793</v>
      </c>
      <c r="C761" s="81">
        <v>1018427869</v>
      </c>
      <c r="D761" s="17" t="s">
        <v>10396</v>
      </c>
      <c r="E761" s="16">
        <v>3137</v>
      </c>
      <c r="F761" s="16">
        <v>10</v>
      </c>
      <c r="G761" s="16" t="s">
        <v>822</v>
      </c>
      <c r="H761" s="35" t="s">
        <v>455</v>
      </c>
      <c r="I761" s="16" t="s">
        <v>117</v>
      </c>
      <c r="J761" s="16">
        <v>1000</v>
      </c>
      <c r="K761" s="16" t="s">
        <v>74</v>
      </c>
      <c r="L761" s="16" t="s">
        <v>2910</v>
      </c>
      <c r="M761" s="16" t="s">
        <v>9776</v>
      </c>
      <c r="N761" s="16" t="s">
        <v>76</v>
      </c>
      <c r="O761" s="16" t="s">
        <v>5744</v>
      </c>
      <c r="P761" s="19">
        <v>32738</v>
      </c>
      <c r="Q761" s="190">
        <v>1917516</v>
      </c>
      <c r="R761" s="191">
        <v>0</v>
      </c>
      <c r="S761" s="170">
        <f t="shared" si="20"/>
        <v>1917516</v>
      </c>
      <c r="T761" s="27" t="s">
        <v>78</v>
      </c>
      <c r="U761" s="27">
        <v>43116</v>
      </c>
      <c r="V761" s="19"/>
      <c r="W761" s="16" t="s">
        <v>71</v>
      </c>
      <c r="X761" s="16">
        <f t="shared" ca="1" si="19"/>
        <v>7.166666666666667</v>
      </c>
      <c r="Y761" s="19">
        <v>44772</v>
      </c>
      <c r="Z761" s="16" t="s">
        <v>10397</v>
      </c>
      <c r="AA761" s="16" t="s">
        <v>93</v>
      </c>
      <c r="AB761" s="16" t="s">
        <v>9966</v>
      </c>
      <c r="AC761" s="52" t="s">
        <v>82</v>
      </c>
      <c r="AD761" s="65">
        <v>6.9690000000000002E-2</v>
      </c>
      <c r="AE761" s="16"/>
      <c r="AF761" s="69" t="s">
        <v>10398</v>
      </c>
      <c r="AG761" s="16" t="s">
        <v>9083</v>
      </c>
      <c r="AH761" s="15"/>
      <c r="AI761" s="16" t="s">
        <v>10399</v>
      </c>
      <c r="AJ761" s="16"/>
      <c r="AK761" s="16"/>
      <c r="AL761" s="16"/>
      <c r="AM761" s="16"/>
      <c r="AN761" s="16"/>
    </row>
    <row r="762" spans="1:40" hidden="1">
      <c r="A762" s="59">
        <v>761</v>
      </c>
      <c r="B762" s="16"/>
      <c r="C762" s="81">
        <v>1077972316</v>
      </c>
      <c r="D762" s="17" t="s">
        <v>10031</v>
      </c>
      <c r="E762" s="16">
        <v>3131</v>
      </c>
      <c r="F762" s="16">
        <v>11</v>
      </c>
      <c r="G762" s="22" t="s">
        <v>603</v>
      </c>
      <c r="H762" s="22" t="s">
        <v>456</v>
      </c>
      <c r="I762" s="16" t="s">
        <v>117</v>
      </c>
      <c r="J762" s="16">
        <v>2000</v>
      </c>
      <c r="K762" s="16" t="s">
        <v>181</v>
      </c>
      <c r="L762" s="16" t="s">
        <v>10400</v>
      </c>
      <c r="M762" s="16" t="s">
        <v>10400</v>
      </c>
      <c r="N762" s="16" t="s">
        <v>76</v>
      </c>
      <c r="O762" s="16" t="s">
        <v>5744</v>
      </c>
      <c r="P762" s="19">
        <v>34292</v>
      </c>
      <c r="Q762" s="190">
        <v>2021496</v>
      </c>
      <c r="R762" s="191">
        <v>0</v>
      </c>
      <c r="S762" s="170">
        <f t="shared" si="20"/>
        <v>2021496</v>
      </c>
      <c r="T762" s="27" t="s">
        <v>78</v>
      </c>
      <c r="U762" s="27">
        <v>44334</v>
      </c>
      <c r="V762" s="19" t="s">
        <v>10401</v>
      </c>
      <c r="W762" s="16" t="s">
        <v>9187</v>
      </c>
      <c r="X762" s="16">
        <f t="shared" ca="1" si="19"/>
        <v>3.8333333333333335</v>
      </c>
      <c r="Y762" s="19">
        <v>44772</v>
      </c>
      <c r="Z762" s="16" t="s">
        <v>10402</v>
      </c>
      <c r="AA762" s="16" t="s">
        <v>120</v>
      </c>
      <c r="AB762" s="16" t="s">
        <v>121</v>
      </c>
      <c r="AC762" s="52" t="s">
        <v>82</v>
      </c>
      <c r="AD762" s="65">
        <v>6.9690000000000002E-2</v>
      </c>
      <c r="AE762" s="16"/>
      <c r="AF762" s="69" t="s">
        <v>10032</v>
      </c>
      <c r="AG762" s="16" t="s">
        <v>9083</v>
      </c>
      <c r="AH762" s="15"/>
      <c r="AI762" s="17" t="s">
        <v>10403</v>
      </c>
      <c r="AJ762" s="16"/>
      <c r="AK762" s="16"/>
      <c r="AL762" s="16"/>
      <c r="AM762" s="16"/>
      <c r="AN762" s="16"/>
    </row>
    <row r="763" spans="1:40" s="149" customFormat="1" hidden="1">
      <c r="A763" s="59">
        <v>762</v>
      </c>
      <c r="B763" s="142" t="s">
        <v>9793</v>
      </c>
      <c r="C763" s="210">
        <v>1026304886</v>
      </c>
      <c r="D763" s="211" t="s">
        <v>8302</v>
      </c>
      <c r="E763" s="212">
        <v>2044</v>
      </c>
      <c r="F763" s="212" t="s">
        <v>8348</v>
      </c>
      <c r="G763" s="212" t="s">
        <v>8349</v>
      </c>
      <c r="H763" s="213" t="s">
        <v>140</v>
      </c>
      <c r="I763" s="142" t="s">
        <v>142</v>
      </c>
      <c r="J763" s="212">
        <v>1000</v>
      </c>
      <c r="K763" s="212" t="s">
        <v>74</v>
      </c>
      <c r="L763" s="212" t="s">
        <v>2910</v>
      </c>
      <c r="M763" s="212" t="s">
        <v>8266</v>
      </c>
      <c r="N763" s="142" t="s">
        <v>76</v>
      </c>
      <c r="O763" s="142" t="s">
        <v>5744</v>
      </c>
      <c r="P763" s="214">
        <v>30847</v>
      </c>
      <c r="Q763" s="207">
        <v>2143616</v>
      </c>
      <c r="R763" s="207">
        <v>0</v>
      </c>
      <c r="S763" s="206">
        <v>2143616</v>
      </c>
      <c r="T763" s="214" t="s">
        <v>78</v>
      </c>
      <c r="U763" s="214">
        <v>44348</v>
      </c>
      <c r="V763" s="145" t="s">
        <v>10404</v>
      </c>
      <c r="W763" s="142" t="s">
        <v>71</v>
      </c>
      <c r="X763" s="142">
        <f t="shared" ca="1" si="19"/>
        <v>3.8333333333333335</v>
      </c>
      <c r="Y763" s="145">
        <v>44773</v>
      </c>
      <c r="Z763" s="142" t="s">
        <v>10405</v>
      </c>
      <c r="AA763" s="212" t="s">
        <v>120</v>
      </c>
      <c r="AB763" s="212" t="s">
        <v>121</v>
      </c>
      <c r="AC763" s="208" t="s">
        <v>82</v>
      </c>
      <c r="AD763" s="215">
        <v>6.9690000000000002E-2</v>
      </c>
      <c r="AE763" s="142"/>
      <c r="AF763" s="162" t="s">
        <v>8305</v>
      </c>
      <c r="AG763" s="142" t="s">
        <v>9083</v>
      </c>
      <c r="AH763" s="169" t="s">
        <v>9056</v>
      </c>
      <c r="AI763" s="142"/>
      <c r="AJ763" s="142"/>
      <c r="AK763" s="142"/>
      <c r="AL763" s="142"/>
      <c r="AM763" s="142"/>
      <c r="AN763" s="142"/>
    </row>
    <row r="764" spans="1:40" hidden="1">
      <c r="A764" s="59">
        <v>763</v>
      </c>
      <c r="B764" s="16" t="s">
        <v>9793</v>
      </c>
      <c r="C764" s="81" t="s">
        <v>10406</v>
      </c>
      <c r="D764" s="17" t="s">
        <v>10407</v>
      </c>
      <c r="E764" s="16">
        <v>4070</v>
      </c>
      <c r="F764" s="16" t="s">
        <v>3596</v>
      </c>
      <c r="G764" s="16" t="s">
        <v>3597</v>
      </c>
      <c r="H764" s="35" t="s">
        <v>3598</v>
      </c>
      <c r="I764" s="16" t="s">
        <v>131</v>
      </c>
      <c r="J764" s="16">
        <v>1000</v>
      </c>
      <c r="K764" s="16" t="s">
        <v>74</v>
      </c>
      <c r="L764" s="16" t="s">
        <v>2910</v>
      </c>
      <c r="M764" s="16" t="s">
        <v>9776</v>
      </c>
      <c r="N764" s="16" t="s">
        <v>463</v>
      </c>
      <c r="O764" s="16" t="s">
        <v>3902</v>
      </c>
      <c r="P764" s="19">
        <v>35986</v>
      </c>
      <c r="Q764" s="170">
        <v>2319822</v>
      </c>
      <c r="R764" s="216">
        <v>0</v>
      </c>
      <c r="S764" s="170">
        <f t="shared" ref="S764:S807" si="21">Q764+R764</f>
        <v>2319822</v>
      </c>
      <c r="T764" s="27" t="s">
        <v>78</v>
      </c>
      <c r="U764" s="27">
        <v>43087</v>
      </c>
      <c r="V764" s="16"/>
      <c r="W764" s="16" t="s">
        <v>71</v>
      </c>
      <c r="X764" s="16">
        <f t="shared" ca="1" si="19"/>
        <v>7.25</v>
      </c>
      <c r="Y764" s="19">
        <v>44674</v>
      </c>
      <c r="Z764" s="16" t="s">
        <v>10408</v>
      </c>
      <c r="AA764" s="16" t="s">
        <v>183</v>
      </c>
      <c r="AB764" s="16" t="s">
        <v>94</v>
      </c>
      <c r="AC764" s="49" t="s">
        <v>466</v>
      </c>
      <c r="AD764" s="65">
        <v>6.9690000000000002E-2</v>
      </c>
      <c r="AE764" s="16"/>
      <c r="AF764" s="69" t="s">
        <v>10409</v>
      </c>
      <c r="AG764" s="167" t="s">
        <v>9798</v>
      </c>
      <c r="AH764" s="15"/>
      <c r="AI764" s="16"/>
      <c r="AJ764" s="16"/>
      <c r="AK764" s="16"/>
      <c r="AL764" s="16"/>
      <c r="AM764" s="16"/>
      <c r="AN764" s="16"/>
    </row>
    <row r="765" spans="1:40" hidden="1">
      <c r="A765" s="59">
        <v>764</v>
      </c>
      <c r="B765" s="16"/>
      <c r="C765" s="18">
        <v>1119837003</v>
      </c>
      <c r="D765" s="17" t="s">
        <v>9225</v>
      </c>
      <c r="E765" s="16">
        <v>3137</v>
      </c>
      <c r="F765" s="16">
        <v>11</v>
      </c>
      <c r="G765" s="22" t="s">
        <v>603</v>
      </c>
      <c r="H765" s="22" t="s">
        <v>456</v>
      </c>
      <c r="I765" s="16" t="s">
        <v>117</v>
      </c>
      <c r="J765" s="16">
        <v>2000</v>
      </c>
      <c r="K765" s="16" t="s">
        <v>181</v>
      </c>
      <c r="L765" s="16" t="s">
        <v>182</v>
      </c>
      <c r="M765" s="16" t="s">
        <v>10163</v>
      </c>
      <c r="N765" s="16" t="s">
        <v>421</v>
      </c>
      <c r="O765" s="16" t="s">
        <v>422</v>
      </c>
      <c r="P765" s="19" t="s">
        <v>10410</v>
      </c>
      <c r="Q765" s="190">
        <v>2021496</v>
      </c>
      <c r="R765" s="191">
        <v>0</v>
      </c>
      <c r="S765" s="170">
        <f t="shared" si="21"/>
        <v>2021496</v>
      </c>
      <c r="T765" s="27" t="s">
        <v>78</v>
      </c>
      <c r="U765" s="27">
        <v>44357</v>
      </c>
      <c r="V765" s="19" t="s">
        <v>10411</v>
      </c>
      <c r="W765" s="16" t="s">
        <v>9187</v>
      </c>
      <c r="X765" s="16">
        <f t="shared" ca="1" si="19"/>
        <v>3.75</v>
      </c>
      <c r="Y765" s="19">
        <v>44776</v>
      </c>
      <c r="Z765" s="16" t="s">
        <v>10412</v>
      </c>
      <c r="AA765" s="16" t="s">
        <v>173</v>
      </c>
      <c r="AB765" s="16" t="s">
        <v>121</v>
      </c>
      <c r="AC765" s="52" t="s">
        <v>10413</v>
      </c>
      <c r="AD765" s="65">
        <v>6.9690000000000002E-2</v>
      </c>
      <c r="AE765" s="16"/>
      <c r="AF765" s="69" t="s">
        <v>10020</v>
      </c>
      <c r="AG765" s="16" t="s">
        <v>9083</v>
      </c>
      <c r="AH765" s="15"/>
      <c r="AI765" s="19">
        <v>38944</v>
      </c>
      <c r="AJ765" s="16"/>
      <c r="AK765" s="16"/>
      <c r="AL765" s="16"/>
      <c r="AM765" s="16"/>
      <c r="AN765" s="16"/>
    </row>
    <row r="766" spans="1:40" hidden="1">
      <c r="A766" s="59">
        <v>765</v>
      </c>
      <c r="B766" s="16" t="s">
        <v>9793</v>
      </c>
      <c r="C766" s="81">
        <v>6771345</v>
      </c>
      <c r="D766" s="17" t="s">
        <v>10414</v>
      </c>
      <c r="E766" s="16">
        <v>1020</v>
      </c>
      <c r="F766" s="16">
        <v>12</v>
      </c>
      <c r="G766" s="16" t="s">
        <v>90</v>
      </c>
      <c r="H766" s="35" t="s">
        <v>91</v>
      </c>
      <c r="I766" s="16" t="s">
        <v>91</v>
      </c>
      <c r="J766" s="16">
        <v>1000</v>
      </c>
      <c r="K766" s="16" t="s">
        <v>74</v>
      </c>
      <c r="L766" s="16" t="s">
        <v>2910</v>
      </c>
      <c r="M766" s="16" t="s">
        <v>2911</v>
      </c>
      <c r="N766" s="16" t="s">
        <v>76</v>
      </c>
      <c r="O766" s="16" t="s">
        <v>5744</v>
      </c>
      <c r="P766" s="19">
        <v>23406</v>
      </c>
      <c r="Q766" s="190">
        <v>8166650</v>
      </c>
      <c r="R766" s="191">
        <v>0</v>
      </c>
      <c r="S766" s="170">
        <f t="shared" si="21"/>
        <v>8166650</v>
      </c>
      <c r="T766" s="27" t="s">
        <v>78</v>
      </c>
      <c r="U766" s="27">
        <v>44440</v>
      </c>
      <c r="V766" s="19" t="s">
        <v>10415</v>
      </c>
      <c r="W766" s="16" t="s">
        <v>71</v>
      </c>
      <c r="X766" s="16">
        <f t="shared" ca="1" si="19"/>
        <v>3.5833333333333335</v>
      </c>
      <c r="Y766" s="19">
        <v>44781</v>
      </c>
      <c r="Z766" s="16" t="s">
        <v>10416</v>
      </c>
      <c r="AA766" s="16" t="s">
        <v>120</v>
      </c>
      <c r="AB766" s="16" t="s">
        <v>121</v>
      </c>
      <c r="AC766" s="52" t="s">
        <v>82</v>
      </c>
      <c r="AD766" s="65">
        <v>6.9690000000000002E-2</v>
      </c>
      <c r="AE766" s="16"/>
      <c r="AF766" s="69"/>
      <c r="AG766" s="16" t="s">
        <v>9083</v>
      </c>
      <c r="AH766" s="15" t="s">
        <v>9056</v>
      </c>
      <c r="AI766" s="16"/>
      <c r="AJ766" s="16"/>
      <c r="AK766" s="16"/>
      <c r="AL766" s="16"/>
      <c r="AM766" s="16"/>
      <c r="AN766" s="16"/>
    </row>
    <row r="767" spans="1:40" hidden="1">
      <c r="A767" s="59">
        <v>766</v>
      </c>
      <c r="B767" s="16" t="s">
        <v>8956</v>
      </c>
      <c r="C767" s="81">
        <v>63500730</v>
      </c>
      <c r="D767" s="17" t="s">
        <v>10417</v>
      </c>
      <c r="E767" s="33">
        <v>1045</v>
      </c>
      <c r="F767" s="33">
        <v>14</v>
      </c>
      <c r="G767" s="33" t="s">
        <v>157</v>
      </c>
      <c r="H767" s="21" t="s">
        <v>158</v>
      </c>
      <c r="I767" s="33" t="s">
        <v>91</v>
      </c>
      <c r="J767" s="16">
        <v>1300</v>
      </c>
      <c r="K767" s="16" t="s">
        <v>311</v>
      </c>
      <c r="L767" s="16" t="s">
        <v>312</v>
      </c>
      <c r="M767" s="16" t="s">
        <v>312</v>
      </c>
      <c r="N767" s="16" t="s">
        <v>76</v>
      </c>
      <c r="O767" s="16" t="s">
        <v>5744</v>
      </c>
      <c r="P767" s="19">
        <v>27434</v>
      </c>
      <c r="Q767" s="190">
        <v>9451323</v>
      </c>
      <c r="R767" s="191">
        <v>0</v>
      </c>
      <c r="S767" s="190">
        <f t="shared" si="21"/>
        <v>9451323</v>
      </c>
      <c r="T767" s="26" t="s">
        <v>78</v>
      </c>
      <c r="U767" s="27">
        <v>44025</v>
      </c>
      <c r="V767" s="19" t="s">
        <v>10418</v>
      </c>
      <c r="W767" s="16" t="s">
        <v>71</v>
      </c>
      <c r="X767" s="16">
        <f t="shared" ca="1" si="19"/>
        <v>4.666666666666667</v>
      </c>
      <c r="Y767" s="19">
        <v>44788</v>
      </c>
      <c r="Z767" s="16" t="s">
        <v>10419</v>
      </c>
      <c r="AA767" s="16" t="s">
        <v>120</v>
      </c>
      <c r="AB767" s="16" t="s">
        <v>94</v>
      </c>
      <c r="AC767" s="52" t="s">
        <v>82</v>
      </c>
      <c r="AD767" s="65">
        <v>5.2199999999999998E-3</v>
      </c>
      <c r="AE767" s="16"/>
      <c r="AF767" s="69" t="s">
        <v>10420</v>
      </c>
      <c r="AG767" s="16" t="s">
        <v>9083</v>
      </c>
      <c r="AH767" s="15"/>
      <c r="AI767" s="19">
        <v>34059</v>
      </c>
      <c r="AJ767" s="16"/>
      <c r="AK767" s="16"/>
      <c r="AL767" s="16"/>
      <c r="AM767" s="16"/>
      <c r="AN767" s="16"/>
    </row>
    <row r="768" spans="1:40" s="231" customFormat="1" hidden="1">
      <c r="A768" s="59">
        <v>767</v>
      </c>
      <c r="B768" s="217" t="s">
        <v>9793</v>
      </c>
      <c r="C768" s="218">
        <v>10497653</v>
      </c>
      <c r="D768" s="219" t="s">
        <v>10421</v>
      </c>
      <c r="E768" s="220">
        <v>4070</v>
      </c>
      <c r="F768" s="220" t="s">
        <v>3596</v>
      </c>
      <c r="G768" s="220" t="s">
        <v>3597</v>
      </c>
      <c r="H768" s="221" t="s">
        <v>3598</v>
      </c>
      <c r="I768" s="217" t="s">
        <v>131</v>
      </c>
      <c r="J768" s="217">
        <v>1000</v>
      </c>
      <c r="K768" s="217" t="s">
        <v>74</v>
      </c>
      <c r="L768" s="217" t="s">
        <v>2910</v>
      </c>
      <c r="M768" s="217" t="s">
        <v>9776</v>
      </c>
      <c r="N768" s="217" t="s">
        <v>433</v>
      </c>
      <c r="O768" s="217" t="s">
        <v>10422</v>
      </c>
      <c r="P768" s="222">
        <v>30113</v>
      </c>
      <c r="Q768" s="223">
        <v>2319822</v>
      </c>
      <c r="R768" s="224">
        <v>0</v>
      </c>
      <c r="S768" s="223">
        <f t="shared" si="21"/>
        <v>2319822</v>
      </c>
      <c r="T768" s="225" t="s">
        <v>78</v>
      </c>
      <c r="U768" s="226">
        <v>43308</v>
      </c>
      <c r="V768" s="217"/>
      <c r="W768" s="217" t="s">
        <v>71</v>
      </c>
      <c r="X768" s="217">
        <f t="shared" ca="1" si="19"/>
        <v>6.666666666666667</v>
      </c>
      <c r="Y768" s="222" t="s">
        <v>8307</v>
      </c>
      <c r="Z768" s="217" t="s">
        <v>10423</v>
      </c>
      <c r="AA768" s="217" t="s">
        <v>183</v>
      </c>
      <c r="AB768" s="217" t="s">
        <v>94</v>
      </c>
      <c r="AC768" s="227" t="s">
        <v>436</v>
      </c>
      <c r="AD768" s="228">
        <v>6.9690000000000002E-2</v>
      </c>
      <c r="AE768" s="217"/>
      <c r="AF768" s="229" t="s">
        <v>10424</v>
      </c>
      <c r="AG768" s="217" t="s">
        <v>9083</v>
      </c>
      <c r="AH768" s="230"/>
      <c r="AI768" s="217"/>
      <c r="AJ768" s="217"/>
      <c r="AK768" s="217"/>
      <c r="AL768" s="217"/>
      <c r="AM768" s="217"/>
      <c r="AN768" s="217"/>
    </row>
    <row r="769" spans="1:40" hidden="1">
      <c r="A769" s="59">
        <v>768</v>
      </c>
      <c r="B769" s="16" t="s">
        <v>8956</v>
      </c>
      <c r="C769" s="81">
        <v>77183278</v>
      </c>
      <c r="D769" s="17" t="s">
        <v>10425</v>
      </c>
      <c r="E769" s="20" t="s">
        <v>68</v>
      </c>
      <c r="F769" s="16">
        <v>24</v>
      </c>
      <c r="G769" s="16" t="s">
        <v>69</v>
      </c>
      <c r="H769" s="35" t="s">
        <v>70</v>
      </c>
      <c r="I769" s="16" t="s">
        <v>72</v>
      </c>
      <c r="J769" s="16">
        <v>1000</v>
      </c>
      <c r="K769" s="16" t="s">
        <v>74</v>
      </c>
      <c r="L769" s="16" t="s">
        <v>75</v>
      </c>
      <c r="M769" s="16" t="s">
        <v>75</v>
      </c>
      <c r="N769" s="16" t="s">
        <v>76</v>
      </c>
      <c r="O769" s="16" t="s">
        <v>5744</v>
      </c>
      <c r="P769" s="19">
        <v>27687</v>
      </c>
      <c r="Q769" s="190">
        <v>12651712</v>
      </c>
      <c r="R769" s="191">
        <v>0</v>
      </c>
      <c r="S769" s="170">
        <f t="shared" si="21"/>
        <v>12651712</v>
      </c>
      <c r="T769" s="27" t="s">
        <v>78</v>
      </c>
      <c r="U769" s="27">
        <v>44008</v>
      </c>
      <c r="V769" s="19" t="s">
        <v>10426</v>
      </c>
      <c r="W769" s="16" t="s">
        <v>71</v>
      </c>
      <c r="X769" s="28">
        <f t="shared" ca="1" si="19"/>
        <v>4.75</v>
      </c>
      <c r="Y769" s="19">
        <v>44796</v>
      </c>
      <c r="Z769" s="16" t="s">
        <v>10427</v>
      </c>
      <c r="AA769" s="16" t="s">
        <v>120</v>
      </c>
      <c r="AB769" s="16" t="s">
        <v>94</v>
      </c>
      <c r="AC769" s="52" t="s">
        <v>82</v>
      </c>
      <c r="AD769" s="65">
        <v>6.9690000000000002E-2</v>
      </c>
      <c r="AE769" s="16"/>
      <c r="AF769" s="69" t="s">
        <v>10428</v>
      </c>
      <c r="AG769" s="16" t="s">
        <v>9083</v>
      </c>
      <c r="AH769" s="15"/>
      <c r="AI769" s="16"/>
      <c r="AJ769" s="16"/>
      <c r="AK769" s="16"/>
      <c r="AL769" s="16"/>
      <c r="AM769" s="16"/>
      <c r="AN769" s="16"/>
    </row>
    <row r="770" spans="1:40" hidden="1">
      <c r="A770" s="59">
        <v>769</v>
      </c>
      <c r="B770" s="16"/>
      <c r="C770" s="18">
        <v>1013628583</v>
      </c>
      <c r="D770" s="17" t="s">
        <v>9344</v>
      </c>
      <c r="E770" s="16">
        <v>3137</v>
      </c>
      <c r="F770" s="16">
        <v>11</v>
      </c>
      <c r="G770" s="22" t="s">
        <v>603</v>
      </c>
      <c r="H770" s="22" t="s">
        <v>456</v>
      </c>
      <c r="I770" s="16" t="s">
        <v>117</v>
      </c>
      <c r="J770" s="16">
        <v>2000</v>
      </c>
      <c r="K770" s="16" t="s">
        <v>181</v>
      </c>
      <c r="L770" s="16" t="s">
        <v>305</v>
      </c>
      <c r="M770" s="16" t="s">
        <v>305</v>
      </c>
      <c r="N770" s="16" t="s">
        <v>76</v>
      </c>
      <c r="O770" s="16" t="s">
        <v>5744</v>
      </c>
      <c r="P770" s="19" t="s">
        <v>10429</v>
      </c>
      <c r="Q770" s="174">
        <v>2021496</v>
      </c>
      <c r="R770" s="175">
        <v>0</v>
      </c>
      <c r="S770" s="164">
        <f t="shared" si="21"/>
        <v>2021496</v>
      </c>
      <c r="T770" s="27" t="s">
        <v>78</v>
      </c>
      <c r="U770" s="27">
        <v>44334</v>
      </c>
      <c r="V770" s="19" t="s">
        <v>10430</v>
      </c>
      <c r="W770" s="16" t="s">
        <v>9187</v>
      </c>
      <c r="X770" s="28">
        <f t="shared" ca="1" si="19"/>
        <v>3.8333333333333335</v>
      </c>
      <c r="Y770" s="19">
        <v>44804</v>
      </c>
      <c r="Z770" s="16" t="s">
        <v>10431</v>
      </c>
      <c r="AA770" s="16" t="s">
        <v>93</v>
      </c>
      <c r="AB770" s="16" t="s">
        <v>121</v>
      </c>
      <c r="AC770" s="52" t="s">
        <v>82</v>
      </c>
      <c r="AD770" s="30">
        <v>5.2199999999999998E-3</v>
      </c>
      <c r="AE770" s="16"/>
      <c r="AF770" s="31" t="s">
        <v>9345</v>
      </c>
      <c r="AG770" s="16" t="s">
        <v>9083</v>
      </c>
      <c r="AH770" s="15"/>
      <c r="AI770" s="19">
        <v>40175</v>
      </c>
      <c r="AJ770" s="16"/>
      <c r="AK770" s="16"/>
      <c r="AL770" s="16"/>
      <c r="AM770" s="16"/>
      <c r="AN770" s="16"/>
    </row>
    <row r="771" spans="1:40" hidden="1">
      <c r="A771" s="59">
        <v>770</v>
      </c>
      <c r="B771" s="16" t="s">
        <v>9793</v>
      </c>
      <c r="C771" s="18">
        <v>15515073</v>
      </c>
      <c r="D771" s="17" t="s">
        <v>10432</v>
      </c>
      <c r="E771" s="16">
        <v>4070</v>
      </c>
      <c r="F771" s="16" t="s">
        <v>3596</v>
      </c>
      <c r="G771" s="16" t="s">
        <v>3597</v>
      </c>
      <c r="H771" s="35" t="s">
        <v>3598</v>
      </c>
      <c r="I771" s="16" t="s">
        <v>131</v>
      </c>
      <c r="J771" s="16">
        <v>1000</v>
      </c>
      <c r="K771" s="16" t="s">
        <v>74</v>
      </c>
      <c r="L771" s="16" t="s">
        <v>2910</v>
      </c>
      <c r="M771" s="16" t="s">
        <v>9776</v>
      </c>
      <c r="N771" s="33" t="s">
        <v>339</v>
      </c>
      <c r="O771" s="33" t="s">
        <v>340</v>
      </c>
      <c r="P771" s="19">
        <v>29193</v>
      </c>
      <c r="Q771" s="174">
        <v>2319822</v>
      </c>
      <c r="R771" s="175">
        <v>0</v>
      </c>
      <c r="S771" s="164">
        <f t="shared" si="21"/>
        <v>2319822</v>
      </c>
      <c r="T771" s="27" t="s">
        <v>78</v>
      </c>
      <c r="U771" s="27">
        <v>43059</v>
      </c>
      <c r="V771" s="16"/>
      <c r="W771" s="16" t="s">
        <v>71</v>
      </c>
      <c r="X771" s="28">
        <f t="shared" ca="1" si="19"/>
        <v>7.333333333333333</v>
      </c>
      <c r="Y771" s="19">
        <v>44804</v>
      </c>
      <c r="Z771" s="16" t="s">
        <v>10433</v>
      </c>
      <c r="AA771" s="16" t="s">
        <v>269</v>
      </c>
      <c r="AB771" s="16" t="s">
        <v>94</v>
      </c>
      <c r="AC771" s="49" t="s">
        <v>343</v>
      </c>
      <c r="AD771" s="30">
        <v>6.9690000000000002E-2</v>
      </c>
      <c r="AE771" s="16"/>
      <c r="AF771" s="31" t="s">
        <v>10434</v>
      </c>
      <c r="AG771" s="16" t="s">
        <v>10152</v>
      </c>
      <c r="AH771" s="15"/>
      <c r="AI771" s="16"/>
      <c r="AJ771" s="16"/>
      <c r="AK771" s="16"/>
      <c r="AL771" s="16"/>
      <c r="AM771" s="16"/>
      <c r="AN771" s="16"/>
    </row>
    <row r="772" spans="1:40" hidden="1">
      <c r="A772" s="59">
        <v>771</v>
      </c>
      <c r="B772" s="16" t="s">
        <v>9793</v>
      </c>
      <c r="C772" s="18">
        <v>52783602</v>
      </c>
      <c r="D772" s="17" t="s">
        <v>10435</v>
      </c>
      <c r="E772" s="16">
        <v>3124</v>
      </c>
      <c r="F772" s="16">
        <v>12</v>
      </c>
      <c r="G772" s="16" t="s">
        <v>350</v>
      </c>
      <c r="H772" s="35" t="s">
        <v>116</v>
      </c>
      <c r="I772" s="16" t="s">
        <v>117</v>
      </c>
      <c r="J772" s="16">
        <v>1000</v>
      </c>
      <c r="K772" s="16" t="s">
        <v>74</v>
      </c>
      <c r="L772" s="16" t="s">
        <v>2910</v>
      </c>
      <c r="M772" s="16" t="s">
        <v>8249</v>
      </c>
      <c r="N772" s="33" t="s">
        <v>76</v>
      </c>
      <c r="O772" s="33" t="s">
        <v>5744</v>
      </c>
      <c r="P772" s="19">
        <v>29595</v>
      </c>
      <c r="Q772" s="174">
        <v>2143616</v>
      </c>
      <c r="R772" s="175">
        <v>0</v>
      </c>
      <c r="S772" s="164">
        <f t="shared" si="21"/>
        <v>2143616</v>
      </c>
      <c r="T772" s="27" t="s">
        <v>78</v>
      </c>
      <c r="U772" s="27">
        <v>43683</v>
      </c>
      <c r="V772" s="16"/>
      <c r="W772" s="16" t="s">
        <v>71</v>
      </c>
      <c r="X772" s="28">
        <f t="shared" ca="1" si="19"/>
        <v>5.583333333333333</v>
      </c>
      <c r="Y772" s="19">
        <v>44804</v>
      </c>
      <c r="Z772" s="16" t="s">
        <v>10436</v>
      </c>
      <c r="AA772" s="16" t="s">
        <v>120</v>
      </c>
      <c r="AB772" s="16" t="s">
        <v>194</v>
      </c>
      <c r="AC772" s="52" t="s">
        <v>82</v>
      </c>
      <c r="AD772" s="30">
        <v>6.9690000000000002E-2</v>
      </c>
      <c r="AE772" s="16"/>
      <c r="AF772" s="31" t="s">
        <v>10437</v>
      </c>
      <c r="AG772" s="16" t="s">
        <v>9083</v>
      </c>
      <c r="AH772" s="15"/>
      <c r="AI772" s="69" t="s">
        <v>10438</v>
      </c>
      <c r="AJ772" s="16"/>
      <c r="AK772" s="16"/>
      <c r="AL772" s="16"/>
      <c r="AM772" s="16"/>
      <c r="AN772" s="16"/>
    </row>
    <row r="773" spans="1:40" hidden="1">
      <c r="A773" s="59">
        <v>772</v>
      </c>
      <c r="B773" s="16" t="s">
        <v>8956</v>
      </c>
      <c r="C773" s="18">
        <v>79618358</v>
      </c>
      <c r="D773" s="17" t="s">
        <v>10439</v>
      </c>
      <c r="E773" s="16">
        <v>4071</v>
      </c>
      <c r="F773" s="16">
        <v>16</v>
      </c>
      <c r="G773" s="16" t="s">
        <v>1629</v>
      </c>
      <c r="H773" s="35" t="s">
        <v>1567</v>
      </c>
      <c r="I773" s="16" t="s">
        <v>131</v>
      </c>
      <c r="J773" s="16">
        <v>3000</v>
      </c>
      <c r="K773" s="16" t="s">
        <v>170</v>
      </c>
      <c r="L773" s="16" t="s">
        <v>324</v>
      </c>
      <c r="M773" s="16" t="s">
        <v>324</v>
      </c>
      <c r="N773" s="33" t="s">
        <v>76</v>
      </c>
      <c r="O773" s="33" t="s">
        <v>5744</v>
      </c>
      <c r="P773" s="19" t="s">
        <v>10440</v>
      </c>
      <c r="Q773" s="174">
        <v>1832406</v>
      </c>
      <c r="R773" s="175">
        <v>491539</v>
      </c>
      <c r="S773" s="164">
        <f t="shared" si="21"/>
        <v>2323945</v>
      </c>
      <c r="T773" s="27">
        <v>36551</v>
      </c>
      <c r="U773" s="27">
        <v>40909</v>
      </c>
      <c r="V773" s="16"/>
      <c r="W773" s="16" t="s">
        <v>8767</v>
      </c>
      <c r="X773" s="28">
        <f t="shared" ca="1" si="19"/>
        <v>13.25</v>
      </c>
      <c r="Y773" s="19">
        <v>44776</v>
      </c>
      <c r="Z773" s="16" t="s">
        <v>10441</v>
      </c>
      <c r="AA773" s="16" t="s">
        <v>93</v>
      </c>
      <c r="AB773" s="16" t="s">
        <v>94</v>
      </c>
      <c r="AC773" s="52" t="s">
        <v>82</v>
      </c>
      <c r="AD773" s="30">
        <v>6.9690000000000002E-2</v>
      </c>
      <c r="AE773" s="16"/>
      <c r="AF773" s="31" t="s">
        <v>10442</v>
      </c>
      <c r="AG773" s="167" t="s">
        <v>9798</v>
      </c>
      <c r="AH773" s="15"/>
      <c r="AI773" s="19">
        <v>33470</v>
      </c>
      <c r="AJ773" s="16" t="s">
        <v>10443</v>
      </c>
      <c r="AK773" s="16"/>
      <c r="AL773" s="16"/>
      <c r="AM773" s="16"/>
      <c r="AN773" s="16"/>
    </row>
    <row r="774" spans="1:40" s="149" customFormat="1" hidden="1">
      <c r="A774" s="59">
        <v>773</v>
      </c>
      <c r="B774" s="142" t="s">
        <v>9793</v>
      </c>
      <c r="C774" s="168">
        <v>1144058958</v>
      </c>
      <c r="D774" s="140" t="s">
        <v>8446</v>
      </c>
      <c r="E774" s="142">
        <v>4044</v>
      </c>
      <c r="F774" s="142">
        <v>11</v>
      </c>
      <c r="G774" s="142" t="s">
        <v>916</v>
      </c>
      <c r="H774" s="165" t="s">
        <v>917</v>
      </c>
      <c r="I774" s="142" t="s">
        <v>131</v>
      </c>
      <c r="J774" s="142">
        <v>1000</v>
      </c>
      <c r="K774" s="142" t="s">
        <v>74</v>
      </c>
      <c r="L774" s="142" t="s">
        <v>2910</v>
      </c>
      <c r="M774" s="142" t="s">
        <v>8249</v>
      </c>
      <c r="N774" s="212" t="s">
        <v>76</v>
      </c>
      <c r="O774" s="212" t="s">
        <v>5744</v>
      </c>
      <c r="P774" s="145">
        <v>33912</v>
      </c>
      <c r="Q774" s="206">
        <v>1502136</v>
      </c>
      <c r="R774" s="207">
        <v>0</v>
      </c>
      <c r="S774" s="166">
        <f t="shared" si="21"/>
        <v>1502136</v>
      </c>
      <c r="T774" s="171" t="s">
        <v>78</v>
      </c>
      <c r="U774" s="171">
        <v>43126</v>
      </c>
      <c r="V774" s="145"/>
      <c r="W774" s="142" t="s">
        <v>71</v>
      </c>
      <c r="X774" s="146">
        <f t="shared" ca="1" si="19"/>
        <v>7.166666666666667</v>
      </c>
      <c r="Y774" s="145">
        <v>44804</v>
      </c>
      <c r="Z774" s="142" t="s">
        <v>10444</v>
      </c>
      <c r="AA774" s="142" t="s">
        <v>120</v>
      </c>
      <c r="AB774" s="142" t="s">
        <v>121</v>
      </c>
      <c r="AC774" s="208" t="s">
        <v>82</v>
      </c>
      <c r="AD774" s="147">
        <v>6.9690000000000002E-2</v>
      </c>
      <c r="AE774" s="142"/>
      <c r="AF774" s="162" t="s">
        <v>8448</v>
      </c>
      <c r="AG774" s="142" t="s">
        <v>9083</v>
      </c>
      <c r="AH774" s="169"/>
      <c r="AI774" s="142"/>
      <c r="AJ774" s="142" t="s">
        <v>10445</v>
      </c>
      <c r="AK774" s="142"/>
      <c r="AL774" s="142"/>
      <c r="AM774" s="142"/>
      <c r="AN774" s="142"/>
    </row>
    <row r="775" spans="1:40" hidden="1">
      <c r="A775" s="59">
        <v>774</v>
      </c>
      <c r="B775" s="16" t="s">
        <v>8956</v>
      </c>
      <c r="C775" s="18">
        <v>88240968</v>
      </c>
      <c r="D775" s="17" t="s">
        <v>9200</v>
      </c>
      <c r="E775" s="35" t="s">
        <v>366</v>
      </c>
      <c r="F775" s="16">
        <v>21</v>
      </c>
      <c r="G775" s="16" t="s">
        <v>367</v>
      </c>
      <c r="H775" s="35" t="s">
        <v>368</v>
      </c>
      <c r="I775" s="16" t="s">
        <v>72</v>
      </c>
      <c r="J775" s="16">
        <v>3000</v>
      </c>
      <c r="K775" s="16" t="s">
        <v>170</v>
      </c>
      <c r="L775" s="16" t="s">
        <v>377</v>
      </c>
      <c r="M775" s="16" t="s">
        <v>377</v>
      </c>
      <c r="N775" s="16" t="s">
        <v>76</v>
      </c>
      <c r="O775" s="16" t="s">
        <v>5744</v>
      </c>
      <c r="P775" s="19" t="s">
        <v>10446</v>
      </c>
      <c r="Q775" s="174">
        <v>9647021</v>
      </c>
      <c r="R775" s="175">
        <v>0</v>
      </c>
      <c r="S775" s="164">
        <f t="shared" si="21"/>
        <v>9647021</v>
      </c>
      <c r="T775" s="27" t="s">
        <v>78</v>
      </c>
      <c r="U775" s="27">
        <v>43374</v>
      </c>
      <c r="V775" s="16"/>
      <c r="W775" s="16" t="s">
        <v>71</v>
      </c>
      <c r="X775" s="28">
        <f t="shared" ca="1" si="19"/>
        <v>6.5</v>
      </c>
      <c r="Y775" s="19">
        <v>44804</v>
      </c>
      <c r="Z775" s="16" t="s">
        <v>10447</v>
      </c>
      <c r="AA775" s="16" t="s">
        <v>120</v>
      </c>
      <c r="AB775" s="16" t="s">
        <v>94</v>
      </c>
      <c r="AC775" s="52" t="s">
        <v>82</v>
      </c>
      <c r="AD775" s="30">
        <v>5.2199999999999998E-3</v>
      </c>
      <c r="AE775" s="16"/>
      <c r="AF775" s="31" t="s">
        <v>9155</v>
      </c>
      <c r="AG775" s="16" t="s">
        <v>9083</v>
      </c>
      <c r="AH775" s="15"/>
      <c r="AI775" s="19">
        <v>35802</v>
      </c>
      <c r="AJ775" s="16" t="s">
        <v>851</v>
      </c>
      <c r="AK775" s="16"/>
      <c r="AL775" s="16"/>
      <c r="AM775" s="16"/>
      <c r="AN775" s="16"/>
    </row>
    <row r="776" spans="1:40" hidden="1">
      <c r="A776" s="59">
        <v>775</v>
      </c>
      <c r="B776" s="16" t="s">
        <v>8956</v>
      </c>
      <c r="C776" s="18">
        <v>80777342</v>
      </c>
      <c r="D776" s="17" t="s">
        <v>10448</v>
      </c>
      <c r="E776" s="16">
        <v>3137</v>
      </c>
      <c r="F776" s="16">
        <v>10</v>
      </c>
      <c r="G776" s="16" t="s">
        <v>822</v>
      </c>
      <c r="H776" s="35" t="s">
        <v>455</v>
      </c>
      <c r="I776" s="16" t="s">
        <v>117</v>
      </c>
      <c r="J776" s="16">
        <v>3000</v>
      </c>
      <c r="K776" s="16" t="s">
        <v>170</v>
      </c>
      <c r="L776" s="16" t="s">
        <v>723</v>
      </c>
      <c r="M776" s="16" t="s">
        <v>723</v>
      </c>
      <c r="N776" s="16" t="s">
        <v>76</v>
      </c>
      <c r="O776" s="16" t="s">
        <v>5744</v>
      </c>
      <c r="P776" s="19" t="s">
        <v>10449</v>
      </c>
      <c r="Q776" s="174">
        <v>1917516</v>
      </c>
      <c r="R776" s="175">
        <v>666469</v>
      </c>
      <c r="S776" s="164">
        <f t="shared" si="21"/>
        <v>2583985</v>
      </c>
      <c r="T776" s="27">
        <v>38100</v>
      </c>
      <c r="U776" s="27">
        <v>40909</v>
      </c>
      <c r="V776" s="16"/>
      <c r="W776" s="16" t="s">
        <v>249</v>
      </c>
      <c r="X776" s="28">
        <f t="shared" ca="1" si="19"/>
        <v>13.25</v>
      </c>
      <c r="Y776" s="19">
        <v>44756</v>
      </c>
      <c r="Z776" s="16" t="s">
        <v>10450</v>
      </c>
      <c r="AA776" s="16" t="s">
        <v>183</v>
      </c>
      <c r="AB776" s="16" t="s">
        <v>9966</v>
      </c>
      <c r="AC776" s="52" t="s">
        <v>82</v>
      </c>
      <c r="AD776" s="30">
        <v>6.9690000000000002E-2</v>
      </c>
      <c r="AE776" s="16"/>
      <c r="AF776" s="31" t="s">
        <v>10451</v>
      </c>
      <c r="AG776" s="16" t="s">
        <v>9083</v>
      </c>
      <c r="AH776" s="15"/>
      <c r="AI776" s="19">
        <v>36972</v>
      </c>
      <c r="AJ776" s="16"/>
      <c r="AK776" s="16"/>
      <c r="AL776" s="16"/>
      <c r="AM776" s="16"/>
      <c r="AN776" s="16"/>
    </row>
    <row r="777" spans="1:40" hidden="1">
      <c r="A777" s="59">
        <v>776</v>
      </c>
      <c r="B777" s="16" t="s">
        <v>8956</v>
      </c>
      <c r="C777" s="81">
        <v>39460622</v>
      </c>
      <c r="D777" s="17" t="s">
        <v>10452</v>
      </c>
      <c r="E777" s="16">
        <v>1020</v>
      </c>
      <c r="F777" s="16">
        <v>11</v>
      </c>
      <c r="G777" s="16" t="s">
        <v>101</v>
      </c>
      <c r="H777" s="35" t="s">
        <v>91</v>
      </c>
      <c r="I777" s="16" t="s">
        <v>91</v>
      </c>
      <c r="J777" s="16">
        <v>1000</v>
      </c>
      <c r="K777" s="16" t="s">
        <v>74</v>
      </c>
      <c r="L777" s="16" t="s">
        <v>75</v>
      </c>
      <c r="M777" s="16" t="s">
        <v>75</v>
      </c>
      <c r="N777" s="16" t="s">
        <v>76</v>
      </c>
      <c r="O777" s="16" t="s">
        <v>5744</v>
      </c>
      <c r="P777" s="19">
        <v>30177</v>
      </c>
      <c r="Q777" s="190">
        <v>7775515</v>
      </c>
      <c r="R777" s="191">
        <v>0</v>
      </c>
      <c r="S777" s="170">
        <f t="shared" si="21"/>
        <v>7775515</v>
      </c>
      <c r="T777" s="27" t="s">
        <v>78</v>
      </c>
      <c r="U777" s="27">
        <v>44025</v>
      </c>
      <c r="V777" s="19" t="s">
        <v>10453</v>
      </c>
      <c r="W777" s="16" t="s">
        <v>71</v>
      </c>
      <c r="X777" s="28">
        <f t="shared" ca="1" si="19"/>
        <v>4.666666666666667</v>
      </c>
      <c r="Y777" s="19">
        <v>44805</v>
      </c>
      <c r="Z777" s="16" t="s">
        <v>10454</v>
      </c>
      <c r="AA777" s="16" t="s">
        <v>173</v>
      </c>
      <c r="AB777" s="16" t="s">
        <v>121</v>
      </c>
      <c r="AC777" s="52" t="s">
        <v>82</v>
      </c>
      <c r="AD777" s="65">
        <v>6.9690000000000002E-2</v>
      </c>
      <c r="AE777" s="16"/>
      <c r="AF777" s="69" t="s">
        <v>10455</v>
      </c>
      <c r="AG777" s="16" t="s">
        <v>9083</v>
      </c>
      <c r="AH777" s="15"/>
      <c r="AI777" s="19">
        <v>37635</v>
      </c>
      <c r="AJ777" s="16"/>
      <c r="AK777" s="16"/>
      <c r="AL777" s="16"/>
      <c r="AM777" s="16"/>
      <c r="AN777" s="16"/>
    </row>
    <row r="778" spans="1:40" ht="22.5" hidden="1">
      <c r="A778" s="59">
        <v>777</v>
      </c>
      <c r="B778" s="16" t="s">
        <v>8956</v>
      </c>
      <c r="C778" s="81">
        <v>51947991</v>
      </c>
      <c r="D778" s="17" t="s">
        <v>10456</v>
      </c>
      <c r="E778" s="35" t="s">
        <v>366</v>
      </c>
      <c r="F778" s="16">
        <v>21</v>
      </c>
      <c r="G778" s="16" t="s">
        <v>367</v>
      </c>
      <c r="H778" s="35" t="s">
        <v>368</v>
      </c>
      <c r="I778" s="16" t="s">
        <v>72</v>
      </c>
      <c r="J778" s="16">
        <v>4500</v>
      </c>
      <c r="K778" s="16" t="s">
        <v>143</v>
      </c>
      <c r="L778" s="16" t="s">
        <v>3484</v>
      </c>
      <c r="M778" s="16" t="s">
        <v>3484</v>
      </c>
      <c r="N778" s="33" t="s">
        <v>76</v>
      </c>
      <c r="O778" s="33" t="s">
        <v>5744</v>
      </c>
      <c r="P778" s="19">
        <v>25651</v>
      </c>
      <c r="Q778" s="190">
        <v>9647021</v>
      </c>
      <c r="R778" s="191">
        <v>0</v>
      </c>
      <c r="S778" s="170">
        <f t="shared" si="21"/>
        <v>9647021</v>
      </c>
      <c r="T778" s="27" t="s">
        <v>78</v>
      </c>
      <c r="U778" s="27">
        <v>43965</v>
      </c>
      <c r="V778" s="19" t="s">
        <v>10457</v>
      </c>
      <c r="W778" s="16" t="s">
        <v>71</v>
      </c>
      <c r="X778" s="28">
        <f t="shared" ca="1" si="19"/>
        <v>4.833333333333333</v>
      </c>
      <c r="Y778" s="19">
        <v>44801</v>
      </c>
      <c r="Z778" s="33" t="s">
        <v>10458</v>
      </c>
      <c r="AA778" s="16" t="s">
        <v>93</v>
      </c>
      <c r="AB778" s="16" t="s">
        <v>94</v>
      </c>
      <c r="AC778" s="52" t="s">
        <v>82</v>
      </c>
      <c r="AD778" s="65">
        <v>5.2199999999999998E-3</v>
      </c>
      <c r="AE778" s="16"/>
      <c r="AF778" s="69" t="s">
        <v>10459</v>
      </c>
      <c r="AG778" s="16" t="s">
        <v>9083</v>
      </c>
      <c r="AH778" s="15"/>
      <c r="AI778" s="19">
        <v>32269</v>
      </c>
      <c r="AJ778" s="16" t="s">
        <v>10460</v>
      </c>
      <c r="AK778" s="16"/>
      <c r="AL778" s="16"/>
      <c r="AM778" s="16"/>
      <c r="AN778" s="16"/>
    </row>
    <row r="779" spans="1:40" hidden="1">
      <c r="A779" s="59">
        <v>778</v>
      </c>
      <c r="B779" s="16" t="s">
        <v>9793</v>
      </c>
      <c r="C779" s="81">
        <v>85461052</v>
      </c>
      <c r="D779" s="17" t="s">
        <v>10461</v>
      </c>
      <c r="E779" s="16">
        <v>2028</v>
      </c>
      <c r="F779" s="16">
        <v>18</v>
      </c>
      <c r="G779" s="16" t="s">
        <v>358</v>
      </c>
      <c r="H779" s="35" t="s">
        <v>284</v>
      </c>
      <c r="I779" s="16" t="s">
        <v>142</v>
      </c>
      <c r="J779" s="16">
        <v>1000</v>
      </c>
      <c r="K779" s="16" t="s">
        <v>74</v>
      </c>
      <c r="L779" s="16" t="s">
        <v>75</v>
      </c>
      <c r="M779" s="16" t="s">
        <v>75</v>
      </c>
      <c r="N779" s="33" t="s">
        <v>76</v>
      </c>
      <c r="O779" s="33" t="s">
        <v>5744</v>
      </c>
      <c r="P779" s="19">
        <v>26094</v>
      </c>
      <c r="Q779" s="190">
        <v>5871080</v>
      </c>
      <c r="R779" s="191">
        <v>0</v>
      </c>
      <c r="S779" s="170">
        <f t="shared" si="21"/>
        <v>5871080</v>
      </c>
      <c r="T779" s="27" t="s">
        <v>78</v>
      </c>
      <c r="U779" s="19">
        <v>44523</v>
      </c>
      <c r="V779" s="19" t="s">
        <v>10462</v>
      </c>
      <c r="W779" s="16" t="s">
        <v>71</v>
      </c>
      <c r="X779" s="28">
        <f t="shared" ca="1" si="19"/>
        <v>3.3333333333333335</v>
      </c>
      <c r="Y779" s="19">
        <v>44812</v>
      </c>
      <c r="Z779" s="16" t="s">
        <v>10463</v>
      </c>
      <c r="AA779" s="16" t="s">
        <v>120</v>
      </c>
      <c r="AB779" s="16" t="s">
        <v>9966</v>
      </c>
      <c r="AC779" s="52" t="s">
        <v>82</v>
      </c>
      <c r="AD779" s="65">
        <v>6.9690000000000002E-2</v>
      </c>
      <c r="AE779" s="16"/>
      <c r="AF779" s="69" t="s">
        <v>10464</v>
      </c>
      <c r="AG779" s="16" t="s">
        <v>9314</v>
      </c>
      <c r="AH779" s="15"/>
      <c r="AI779" s="19">
        <v>32729</v>
      </c>
      <c r="AJ779" s="69" t="s">
        <v>10465</v>
      </c>
      <c r="AK779" s="16"/>
      <c r="AL779" s="16"/>
      <c r="AM779" s="16"/>
      <c r="AN779" s="16"/>
    </row>
    <row r="780" spans="1:40" hidden="1">
      <c r="A780" s="59">
        <v>779</v>
      </c>
      <c r="B780" s="16" t="s">
        <v>9793</v>
      </c>
      <c r="C780" s="81">
        <v>52009183</v>
      </c>
      <c r="D780" s="17" t="s">
        <v>10466</v>
      </c>
      <c r="E780" s="16">
        <v>2028</v>
      </c>
      <c r="F780" s="16">
        <v>22</v>
      </c>
      <c r="G780" s="16" t="s">
        <v>3373</v>
      </c>
      <c r="H780" s="35" t="s">
        <v>284</v>
      </c>
      <c r="I780" s="16" t="s">
        <v>142</v>
      </c>
      <c r="J780" s="16">
        <v>4000</v>
      </c>
      <c r="K780" s="16" t="s">
        <v>259</v>
      </c>
      <c r="L780" s="16" t="s">
        <v>8906</v>
      </c>
      <c r="M780" s="16" t="s">
        <v>8906</v>
      </c>
      <c r="N780" s="33" t="s">
        <v>76</v>
      </c>
      <c r="O780" s="33" t="s">
        <v>5744</v>
      </c>
      <c r="P780" s="19">
        <v>26111</v>
      </c>
      <c r="Q780" s="190">
        <v>7793061</v>
      </c>
      <c r="R780" s="191">
        <v>0</v>
      </c>
      <c r="S780" s="170">
        <f t="shared" si="21"/>
        <v>7793061</v>
      </c>
      <c r="T780" s="27" t="s">
        <v>78</v>
      </c>
      <c r="U780" s="27">
        <v>43515</v>
      </c>
      <c r="V780" s="16"/>
      <c r="W780" s="16" t="s">
        <v>71</v>
      </c>
      <c r="X780" s="28">
        <f t="shared" ca="1" si="19"/>
        <v>6.083333333333333</v>
      </c>
      <c r="Y780" s="19">
        <v>44813</v>
      </c>
      <c r="Z780" s="16" t="s">
        <v>10467</v>
      </c>
      <c r="AA780" s="16" t="s">
        <v>1142</v>
      </c>
      <c r="AB780" s="16" t="s">
        <v>121</v>
      </c>
      <c r="AC780" s="52" t="s">
        <v>82</v>
      </c>
      <c r="AD780" s="65">
        <v>5.2199999999999998E-3</v>
      </c>
      <c r="AE780" s="16"/>
      <c r="AF780" s="69" t="s">
        <v>10468</v>
      </c>
      <c r="AG780" s="16" t="s">
        <v>9314</v>
      </c>
      <c r="AH780" s="15"/>
      <c r="AI780" s="19">
        <v>33140</v>
      </c>
      <c r="AJ780" s="16" t="s">
        <v>10469</v>
      </c>
      <c r="AK780" s="16"/>
      <c r="AL780" s="16"/>
      <c r="AM780" s="16"/>
      <c r="AN780" s="16"/>
    </row>
    <row r="781" spans="1:40" hidden="1">
      <c r="A781" s="59">
        <v>780</v>
      </c>
      <c r="B781" s="16" t="s">
        <v>9793</v>
      </c>
      <c r="C781" s="18">
        <v>1065639452</v>
      </c>
      <c r="D781" s="17" t="s">
        <v>10470</v>
      </c>
      <c r="E781" s="16">
        <v>2028</v>
      </c>
      <c r="F781" s="16">
        <v>18</v>
      </c>
      <c r="G781" s="16" t="s">
        <v>358</v>
      </c>
      <c r="H781" s="35" t="s">
        <v>284</v>
      </c>
      <c r="I781" s="16" t="s">
        <v>142</v>
      </c>
      <c r="J781" s="16">
        <v>4000</v>
      </c>
      <c r="K781" s="16" t="s">
        <v>259</v>
      </c>
      <c r="L781" s="16" t="s">
        <v>2992</v>
      </c>
      <c r="M781" s="16" t="s">
        <v>2992</v>
      </c>
      <c r="N781" s="33" t="s">
        <v>76</v>
      </c>
      <c r="O781" s="33" t="s">
        <v>5744</v>
      </c>
      <c r="P781" s="19">
        <v>33713</v>
      </c>
      <c r="Q781" s="174">
        <v>5871080</v>
      </c>
      <c r="R781" s="175">
        <v>0</v>
      </c>
      <c r="S781" s="164">
        <f t="shared" si="21"/>
        <v>5871080</v>
      </c>
      <c r="T781" s="27" t="s">
        <v>78</v>
      </c>
      <c r="U781" s="27">
        <v>44075</v>
      </c>
      <c r="V781" s="19" t="s">
        <v>10471</v>
      </c>
      <c r="W781" s="16" t="s">
        <v>71</v>
      </c>
      <c r="X781" s="28">
        <f t="shared" ca="1" si="19"/>
        <v>4.583333333333333</v>
      </c>
      <c r="Y781" s="19">
        <v>44815</v>
      </c>
      <c r="Z781" s="16" t="s">
        <v>10472</v>
      </c>
      <c r="AA781" s="16" t="s">
        <v>120</v>
      </c>
      <c r="AB781" s="16" t="s">
        <v>94</v>
      </c>
      <c r="AC781" s="52" t="s">
        <v>82</v>
      </c>
      <c r="AD781" s="30">
        <v>5.2199999999999998E-3</v>
      </c>
      <c r="AE781" s="16"/>
      <c r="AF781" s="31" t="s">
        <v>10473</v>
      </c>
      <c r="AG781" s="16" t="s">
        <v>9083</v>
      </c>
      <c r="AH781" s="15"/>
      <c r="AI781" s="19"/>
      <c r="AJ781" s="16" t="s">
        <v>10474</v>
      </c>
      <c r="AK781" s="16"/>
      <c r="AL781" s="16"/>
      <c r="AM781" s="16"/>
      <c r="AN781" s="16"/>
    </row>
    <row r="782" spans="1:40" hidden="1">
      <c r="A782" s="59">
        <v>781</v>
      </c>
      <c r="B782" s="16" t="s">
        <v>8956</v>
      </c>
      <c r="C782" s="81">
        <v>79910684</v>
      </c>
      <c r="D782" s="17" t="s">
        <v>10475</v>
      </c>
      <c r="E782" s="35" t="s">
        <v>366</v>
      </c>
      <c r="F782" s="16">
        <v>21</v>
      </c>
      <c r="G782" s="16" t="s">
        <v>367</v>
      </c>
      <c r="H782" s="35" t="s">
        <v>368</v>
      </c>
      <c r="I782" s="16" t="s">
        <v>72</v>
      </c>
      <c r="J782" s="16">
        <v>2000</v>
      </c>
      <c r="K782" s="16" t="s">
        <v>181</v>
      </c>
      <c r="L782" s="16" t="s">
        <v>369</v>
      </c>
      <c r="M782" s="16" t="s">
        <v>369</v>
      </c>
      <c r="N782" s="16" t="s">
        <v>76</v>
      </c>
      <c r="O782" s="16" t="s">
        <v>5744</v>
      </c>
      <c r="P782" s="19">
        <v>28507</v>
      </c>
      <c r="Q782" s="190">
        <v>9647021</v>
      </c>
      <c r="R782" s="191">
        <v>0</v>
      </c>
      <c r="S782" s="170">
        <f t="shared" si="21"/>
        <v>9647021</v>
      </c>
      <c r="T782" s="27" t="s">
        <v>78</v>
      </c>
      <c r="U782" s="27">
        <v>44232</v>
      </c>
      <c r="V782" s="19" t="s">
        <v>10476</v>
      </c>
      <c r="W782" s="16" t="s">
        <v>71</v>
      </c>
      <c r="X782" s="28">
        <f t="shared" ca="1" si="19"/>
        <v>4.083333333333333</v>
      </c>
      <c r="Y782" s="19">
        <v>44817</v>
      </c>
      <c r="Z782" s="16" t="s">
        <v>10477</v>
      </c>
      <c r="AA782" s="16" t="s">
        <v>1161</v>
      </c>
      <c r="AB782" s="16" t="s">
        <v>10251</v>
      </c>
      <c r="AC782" s="52" t="s">
        <v>82</v>
      </c>
      <c r="AD782" s="65">
        <v>6.9690000000000002E-2</v>
      </c>
      <c r="AE782" s="16"/>
      <c r="AF782" s="69" t="s">
        <v>6168</v>
      </c>
      <c r="AG782" s="16" t="s">
        <v>9083</v>
      </c>
      <c r="AH782" s="15"/>
      <c r="AI782" s="16"/>
      <c r="AJ782" s="16"/>
      <c r="AK782" s="16"/>
      <c r="AL782" s="16"/>
      <c r="AM782" s="16"/>
      <c r="AN782" s="16"/>
    </row>
    <row r="783" spans="1:40" hidden="1">
      <c r="A783" s="59">
        <v>782</v>
      </c>
      <c r="B783" s="16" t="s">
        <v>9793</v>
      </c>
      <c r="C783" s="81">
        <v>91443650</v>
      </c>
      <c r="D783" s="17" t="s">
        <v>10478</v>
      </c>
      <c r="E783" s="16">
        <v>4070</v>
      </c>
      <c r="F783" s="16" t="s">
        <v>3596</v>
      </c>
      <c r="G783" s="16" t="s">
        <v>3597</v>
      </c>
      <c r="H783" s="35" t="s">
        <v>3598</v>
      </c>
      <c r="I783" s="16" t="s">
        <v>131</v>
      </c>
      <c r="J783" s="16">
        <v>1000</v>
      </c>
      <c r="K783" s="16" t="s">
        <v>74</v>
      </c>
      <c r="L783" s="16" t="s">
        <v>2910</v>
      </c>
      <c r="M783" s="16" t="s">
        <v>9776</v>
      </c>
      <c r="N783" s="33" t="s">
        <v>76</v>
      </c>
      <c r="O783" s="33" t="s">
        <v>5744</v>
      </c>
      <c r="P783" s="19" t="s">
        <v>10479</v>
      </c>
      <c r="Q783" s="190">
        <v>2319822</v>
      </c>
      <c r="R783" s="191">
        <v>0</v>
      </c>
      <c r="S783" s="170">
        <f t="shared" si="21"/>
        <v>2319822</v>
      </c>
      <c r="T783" s="27" t="s">
        <v>78</v>
      </c>
      <c r="U783" s="27">
        <v>43287</v>
      </c>
      <c r="V783" s="16" t="s">
        <v>10480</v>
      </c>
      <c r="W783" s="16" t="s">
        <v>71</v>
      </c>
      <c r="X783" s="28">
        <f t="shared" ca="1" si="19"/>
        <v>6.666666666666667</v>
      </c>
      <c r="Y783" s="19">
        <v>44817</v>
      </c>
      <c r="Z783" s="16" t="s">
        <v>10481</v>
      </c>
      <c r="AA783" s="16" t="s">
        <v>183</v>
      </c>
      <c r="AB783" s="16" t="s">
        <v>121</v>
      </c>
      <c r="AC783" s="52" t="s">
        <v>82</v>
      </c>
      <c r="AD783" s="65">
        <v>6.9690000000000002E-2</v>
      </c>
      <c r="AE783" s="16"/>
      <c r="AF783" s="69" t="s">
        <v>10482</v>
      </c>
      <c r="AG783" s="16" t="s">
        <v>9083</v>
      </c>
      <c r="AH783" s="15"/>
      <c r="AI783" s="16"/>
      <c r="AJ783" s="16"/>
      <c r="AK783" s="16"/>
      <c r="AL783" s="16"/>
      <c r="AM783" s="16"/>
      <c r="AN783" s="16"/>
    </row>
    <row r="784" spans="1:40" hidden="1">
      <c r="A784" s="59">
        <v>783</v>
      </c>
      <c r="B784" s="16" t="s">
        <v>9793</v>
      </c>
      <c r="C784" s="81">
        <v>6771345</v>
      </c>
      <c r="D784" s="16" t="s">
        <v>10414</v>
      </c>
      <c r="E784" s="16" t="s">
        <v>366</v>
      </c>
      <c r="F784" s="16">
        <v>21</v>
      </c>
      <c r="G784" s="16" t="s">
        <v>367</v>
      </c>
      <c r="H784" s="35" t="s">
        <v>368</v>
      </c>
      <c r="I784" s="16" t="s">
        <v>72</v>
      </c>
      <c r="J784" s="16">
        <v>1000</v>
      </c>
      <c r="K784" s="16" t="s">
        <v>74</v>
      </c>
      <c r="L784" s="16" t="s">
        <v>2910</v>
      </c>
      <c r="M784" s="16" t="s">
        <v>2911</v>
      </c>
      <c r="N784" s="33" t="s">
        <v>76</v>
      </c>
      <c r="O784" s="33" t="s">
        <v>5744</v>
      </c>
      <c r="P784" s="19">
        <v>23406</v>
      </c>
      <c r="Q784" s="190">
        <v>9647021</v>
      </c>
      <c r="R784" s="191">
        <v>0</v>
      </c>
      <c r="S784" s="170">
        <f t="shared" si="21"/>
        <v>9647021</v>
      </c>
      <c r="T784" s="27"/>
      <c r="U784" s="27">
        <v>44782</v>
      </c>
      <c r="V784" s="16" t="s">
        <v>10483</v>
      </c>
      <c r="W784" s="16" t="s">
        <v>71</v>
      </c>
      <c r="X784" s="28">
        <f t="shared" ca="1" si="19"/>
        <v>2.5833333333333335</v>
      </c>
      <c r="Y784" s="19">
        <v>44818</v>
      </c>
      <c r="Z784" s="16" t="s">
        <v>10484</v>
      </c>
      <c r="AA784" s="16" t="s">
        <v>120</v>
      </c>
      <c r="AB784" s="16" t="s">
        <v>121</v>
      </c>
      <c r="AC784" s="52" t="s">
        <v>82</v>
      </c>
      <c r="AD784" s="65">
        <v>6.9690000000000002E-2</v>
      </c>
      <c r="AE784" s="16"/>
      <c r="AF784" s="69" t="s">
        <v>10485</v>
      </c>
      <c r="AG784" s="16" t="s">
        <v>9083</v>
      </c>
      <c r="AH784" s="15"/>
      <c r="AI784" s="19">
        <v>30371</v>
      </c>
      <c r="AJ784" s="69" t="s">
        <v>10486</v>
      </c>
      <c r="AK784" s="16"/>
      <c r="AL784" s="16"/>
      <c r="AM784" s="16"/>
      <c r="AN784" s="16"/>
    </row>
    <row r="785" spans="1:41" hidden="1">
      <c r="A785" s="59">
        <v>784</v>
      </c>
      <c r="B785" s="16" t="s">
        <v>8956</v>
      </c>
      <c r="C785" s="18">
        <v>80768552</v>
      </c>
      <c r="D785" s="17" t="s">
        <v>10487</v>
      </c>
      <c r="E785" s="16">
        <v>1045</v>
      </c>
      <c r="F785" s="16">
        <v>14</v>
      </c>
      <c r="G785" s="16" t="s">
        <v>157</v>
      </c>
      <c r="H785" s="35" t="s">
        <v>158</v>
      </c>
      <c r="I785" s="16" t="s">
        <v>91</v>
      </c>
      <c r="J785" s="16">
        <v>1100</v>
      </c>
      <c r="K785" s="16" t="s">
        <v>159</v>
      </c>
      <c r="L785" s="16" t="s">
        <v>160</v>
      </c>
      <c r="M785" s="16" t="s">
        <v>160</v>
      </c>
      <c r="N785" s="16" t="s">
        <v>76</v>
      </c>
      <c r="O785" s="16" t="s">
        <v>5744</v>
      </c>
      <c r="P785" s="19">
        <v>30873</v>
      </c>
      <c r="Q785" s="174">
        <v>9451323</v>
      </c>
      <c r="R785" s="25">
        <v>0</v>
      </c>
      <c r="S785" s="164">
        <f t="shared" si="21"/>
        <v>9451323</v>
      </c>
      <c r="T785" s="26" t="s">
        <v>78</v>
      </c>
      <c r="U785" s="27">
        <v>43812</v>
      </c>
      <c r="V785" s="16"/>
      <c r="W785" s="16" t="s">
        <v>71</v>
      </c>
      <c r="X785" s="28">
        <f t="shared" ca="1" si="19"/>
        <v>5.25</v>
      </c>
      <c r="Y785" s="19">
        <v>44829</v>
      </c>
      <c r="Z785" s="16" t="s">
        <v>10488</v>
      </c>
      <c r="AA785" s="16" t="s">
        <v>173</v>
      </c>
      <c r="AB785" s="16" t="s">
        <v>121</v>
      </c>
      <c r="AC785" s="52" t="s">
        <v>82</v>
      </c>
      <c r="AD785" s="30">
        <v>5.2199999999999998E-3</v>
      </c>
      <c r="AE785" s="16"/>
      <c r="AF785" s="31" t="s">
        <v>10489</v>
      </c>
      <c r="AG785" s="16" t="s">
        <v>9083</v>
      </c>
      <c r="AH785" s="15"/>
      <c r="AI785" s="19">
        <v>42014</v>
      </c>
      <c r="AJ785" s="16" t="s">
        <v>10490</v>
      </c>
      <c r="AK785" s="16"/>
      <c r="AL785" s="16"/>
      <c r="AM785" s="16"/>
      <c r="AN785" s="16"/>
    </row>
    <row r="786" spans="1:41" hidden="1">
      <c r="A786" s="59">
        <v>785</v>
      </c>
      <c r="B786" s="16" t="s">
        <v>8956</v>
      </c>
      <c r="C786" s="81">
        <v>77173484</v>
      </c>
      <c r="D786" s="17" t="s">
        <v>10070</v>
      </c>
      <c r="E786" s="16">
        <v>4071</v>
      </c>
      <c r="F786" s="16">
        <v>20</v>
      </c>
      <c r="G786" s="16" t="s">
        <v>1598</v>
      </c>
      <c r="H786" s="35" t="s">
        <v>1567</v>
      </c>
      <c r="I786" s="16" t="s">
        <v>131</v>
      </c>
      <c r="J786" s="16">
        <v>3000</v>
      </c>
      <c r="K786" s="16" t="s">
        <v>170</v>
      </c>
      <c r="L786" s="16" t="s">
        <v>9127</v>
      </c>
      <c r="M786" s="16" t="s">
        <v>9127</v>
      </c>
      <c r="N786" s="16" t="s">
        <v>76</v>
      </c>
      <c r="O786" s="16" t="s">
        <v>5744</v>
      </c>
      <c r="P786" s="19">
        <v>26789</v>
      </c>
      <c r="Q786" s="190">
        <v>2028092</v>
      </c>
      <c r="R786" s="232">
        <v>0</v>
      </c>
      <c r="S786" s="170">
        <f t="shared" si="21"/>
        <v>2028092</v>
      </c>
      <c r="T786" s="26"/>
      <c r="U786" s="27">
        <v>44378</v>
      </c>
      <c r="V786" s="19" t="s">
        <v>10491</v>
      </c>
      <c r="W786" s="16" t="s">
        <v>8767</v>
      </c>
      <c r="X786" s="28">
        <f t="shared" ca="1" si="19"/>
        <v>3.75</v>
      </c>
      <c r="Y786" s="19">
        <v>44833</v>
      </c>
      <c r="Z786" s="16" t="s">
        <v>10492</v>
      </c>
      <c r="AA786" s="16" t="s">
        <v>120</v>
      </c>
      <c r="AB786" s="16" t="s">
        <v>121</v>
      </c>
      <c r="AC786" s="52" t="s">
        <v>82</v>
      </c>
      <c r="AD786" s="65">
        <v>6.9690000000000002E-2</v>
      </c>
      <c r="AE786" s="16"/>
      <c r="AF786" s="69" t="s">
        <v>10073</v>
      </c>
      <c r="AG786" s="16" t="s">
        <v>9083</v>
      </c>
      <c r="AH786" s="15"/>
      <c r="AI786" s="19">
        <v>33463</v>
      </c>
      <c r="AJ786" s="58" t="s">
        <v>10493</v>
      </c>
      <c r="AK786" s="16"/>
      <c r="AL786" s="16"/>
      <c r="AM786" s="16"/>
      <c r="AN786" s="16"/>
    </row>
    <row r="787" spans="1:41" hidden="1">
      <c r="A787" s="59">
        <v>786</v>
      </c>
      <c r="B787" s="16" t="s">
        <v>9793</v>
      </c>
      <c r="C787" s="81">
        <v>1128462163</v>
      </c>
      <c r="D787" s="17" t="s">
        <v>10494</v>
      </c>
      <c r="E787" s="16">
        <v>2044</v>
      </c>
      <c r="F787" s="16" t="s">
        <v>8348</v>
      </c>
      <c r="G787" s="16" t="s">
        <v>8349</v>
      </c>
      <c r="H787" s="35" t="s">
        <v>140</v>
      </c>
      <c r="I787" s="16" t="s">
        <v>142</v>
      </c>
      <c r="J787" s="16">
        <v>1000</v>
      </c>
      <c r="K787" s="16" t="s">
        <v>74</v>
      </c>
      <c r="L787" s="16" t="s">
        <v>2910</v>
      </c>
      <c r="M787" s="16" t="s">
        <v>8249</v>
      </c>
      <c r="N787" s="16" t="s">
        <v>76</v>
      </c>
      <c r="O787" s="16" t="s">
        <v>5744</v>
      </c>
      <c r="P787" s="19">
        <v>35172</v>
      </c>
      <c r="Q787" s="190">
        <v>2143616</v>
      </c>
      <c r="R787" s="232">
        <v>0</v>
      </c>
      <c r="S787" s="170">
        <f t="shared" si="21"/>
        <v>2143616</v>
      </c>
      <c r="T787" s="26" t="s">
        <v>78</v>
      </c>
      <c r="U787" s="27">
        <v>44263</v>
      </c>
      <c r="V787" s="19" t="s">
        <v>10495</v>
      </c>
      <c r="W787" s="16" t="s">
        <v>71</v>
      </c>
      <c r="X787" s="28">
        <f t="shared" ref="X787:X842" ca="1" si="22">IFERROR(IF(U787=0," ",DATEDIF(U787,TODAY(),"M"))/12," ")</f>
        <v>4</v>
      </c>
      <c r="Y787" s="19">
        <v>44833</v>
      </c>
      <c r="Z787" s="16" t="s">
        <v>10496</v>
      </c>
      <c r="AA787" s="16" t="s">
        <v>120</v>
      </c>
      <c r="AB787" s="16" t="s">
        <v>121</v>
      </c>
      <c r="AC787" s="52" t="s">
        <v>82</v>
      </c>
      <c r="AD787" s="65">
        <v>6.9690000000000002E-2</v>
      </c>
      <c r="AE787" s="16"/>
      <c r="AF787" s="69" t="s">
        <v>10497</v>
      </c>
      <c r="AG787" s="16" t="s">
        <v>9083</v>
      </c>
      <c r="AH787" s="15"/>
      <c r="AI787" s="19" t="s">
        <v>9272</v>
      </c>
      <c r="AJ787" s="69" t="s">
        <v>10498</v>
      </c>
      <c r="AK787" s="16"/>
      <c r="AL787" s="16"/>
      <c r="AM787" s="16"/>
      <c r="AN787" s="16"/>
    </row>
    <row r="788" spans="1:41" hidden="1">
      <c r="A788" s="59">
        <v>787</v>
      </c>
      <c r="B788" s="16" t="s">
        <v>8956</v>
      </c>
      <c r="C788" s="81">
        <v>65633437</v>
      </c>
      <c r="D788" s="17" t="s">
        <v>10499</v>
      </c>
      <c r="E788" s="16">
        <v>2028</v>
      </c>
      <c r="F788" s="16">
        <v>18</v>
      </c>
      <c r="G788" s="16" t="s">
        <v>358</v>
      </c>
      <c r="H788" s="35" t="s">
        <v>284</v>
      </c>
      <c r="I788" s="16" t="s">
        <v>142</v>
      </c>
      <c r="J788" s="16">
        <v>3000</v>
      </c>
      <c r="K788" s="16" t="s">
        <v>170</v>
      </c>
      <c r="L788" s="16" t="s">
        <v>477</v>
      </c>
      <c r="M788" s="16" t="s">
        <v>477</v>
      </c>
      <c r="N788" s="16" t="s">
        <v>478</v>
      </c>
      <c r="O788" s="16" t="s">
        <v>771</v>
      </c>
      <c r="P788" s="19" t="s">
        <v>10500</v>
      </c>
      <c r="Q788" s="190">
        <v>5871080</v>
      </c>
      <c r="R788" s="232">
        <v>0</v>
      </c>
      <c r="S788" s="190">
        <f t="shared" si="21"/>
        <v>5871080</v>
      </c>
      <c r="T788" s="26" t="s">
        <v>78</v>
      </c>
      <c r="U788" s="27">
        <v>40981</v>
      </c>
      <c r="V788" s="19" t="s">
        <v>92</v>
      </c>
      <c r="W788" s="16" t="s">
        <v>8767</v>
      </c>
      <c r="X788" s="28">
        <f t="shared" ca="1" si="22"/>
        <v>13</v>
      </c>
      <c r="Y788" s="19">
        <v>44839</v>
      </c>
      <c r="Z788" s="16" t="s">
        <v>10501</v>
      </c>
      <c r="AA788" s="16" t="s">
        <v>120</v>
      </c>
      <c r="AB788" s="16" t="s">
        <v>121</v>
      </c>
      <c r="AC788" s="52" t="s">
        <v>773</v>
      </c>
      <c r="AD788" s="65">
        <v>5.2199999999999998E-3</v>
      </c>
      <c r="AE788" s="16"/>
      <c r="AF788" s="69" t="s">
        <v>10502</v>
      </c>
      <c r="AG788" s="16" t="s">
        <v>9083</v>
      </c>
      <c r="AH788" s="15"/>
      <c r="AI788" s="19">
        <v>37754</v>
      </c>
      <c r="AJ788" s="16" t="s">
        <v>10503</v>
      </c>
      <c r="AK788" s="16"/>
      <c r="AL788" s="16"/>
      <c r="AM788" s="16"/>
      <c r="AN788" s="16"/>
    </row>
    <row r="789" spans="1:41" hidden="1">
      <c r="A789" s="59">
        <v>788</v>
      </c>
      <c r="B789" s="16" t="s">
        <v>8956</v>
      </c>
      <c r="C789" s="81">
        <v>98699050</v>
      </c>
      <c r="D789" s="17" t="s">
        <v>10504</v>
      </c>
      <c r="E789" s="16">
        <v>3137</v>
      </c>
      <c r="F789" s="16">
        <v>10</v>
      </c>
      <c r="G789" s="16" t="s">
        <v>822</v>
      </c>
      <c r="H789" s="35" t="s">
        <v>455</v>
      </c>
      <c r="I789" s="16" t="s">
        <v>117</v>
      </c>
      <c r="J789" s="16">
        <v>3000</v>
      </c>
      <c r="K789" s="16" t="s">
        <v>170</v>
      </c>
      <c r="L789" s="16" t="s">
        <v>723</v>
      </c>
      <c r="M789" s="16" t="s">
        <v>723</v>
      </c>
      <c r="N789" s="16" t="s">
        <v>339</v>
      </c>
      <c r="O789" s="16" t="s">
        <v>340</v>
      </c>
      <c r="P789" s="19" t="s">
        <v>10505</v>
      </c>
      <c r="Q789" s="190">
        <v>1917516</v>
      </c>
      <c r="R789" s="232">
        <v>666469</v>
      </c>
      <c r="S789" s="190">
        <f t="shared" si="21"/>
        <v>2583985</v>
      </c>
      <c r="T789" s="26">
        <v>38100</v>
      </c>
      <c r="U789" s="27">
        <v>40909</v>
      </c>
      <c r="V789" s="16" t="s">
        <v>92</v>
      </c>
      <c r="W789" s="16" t="s">
        <v>249</v>
      </c>
      <c r="X789" s="28">
        <f t="shared" ca="1" si="22"/>
        <v>13.25</v>
      </c>
      <c r="Y789" s="19">
        <v>44844</v>
      </c>
      <c r="Z789" s="16" t="s">
        <v>10506</v>
      </c>
      <c r="AA789" s="16" t="s">
        <v>269</v>
      </c>
      <c r="AB789" s="16" t="s">
        <v>94</v>
      </c>
      <c r="AC789" s="52" t="s">
        <v>343</v>
      </c>
      <c r="AD789" s="65">
        <v>6.9690000000000002E-2</v>
      </c>
      <c r="AE789" s="16"/>
      <c r="AF789" s="69" t="s">
        <v>10507</v>
      </c>
      <c r="AG789" s="16" t="s">
        <v>9083</v>
      </c>
      <c r="AH789" s="15"/>
      <c r="AI789" s="19">
        <v>36854</v>
      </c>
      <c r="AJ789" s="16" t="s">
        <v>10508</v>
      </c>
      <c r="AK789" s="16"/>
      <c r="AL789" s="16"/>
      <c r="AM789" s="16"/>
      <c r="AN789" s="16"/>
    </row>
    <row r="790" spans="1:41" s="16" customFormat="1" hidden="1">
      <c r="A790" s="59">
        <v>789</v>
      </c>
      <c r="B790" s="16" t="s">
        <v>9793</v>
      </c>
      <c r="C790" s="18">
        <v>16227693</v>
      </c>
      <c r="D790" s="17" t="s">
        <v>10509</v>
      </c>
      <c r="E790" s="16">
        <v>4070</v>
      </c>
      <c r="F790" s="16" t="s">
        <v>3596</v>
      </c>
      <c r="G790" s="16" t="s">
        <v>3597</v>
      </c>
      <c r="H790" s="35" t="s">
        <v>3598</v>
      </c>
      <c r="I790" s="16" t="s">
        <v>131</v>
      </c>
      <c r="J790" s="16">
        <v>1000</v>
      </c>
      <c r="K790" s="16" t="s">
        <v>74</v>
      </c>
      <c r="L790" s="16" t="s">
        <v>2910</v>
      </c>
      <c r="M790" s="16" t="s">
        <v>9776</v>
      </c>
      <c r="N790" s="16" t="s">
        <v>433</v>
      </c>
      <c r="O790" s="16" t="s">
        <v>434</v>
      </c>
      <c r="P790" s="19">
        <v>26780</v>
      </c>
      <c r="Q790" s="174">
        <v>2319822</v>
      </c>
      <c r="R790" s="25">
        <v>0</v>
      </c>
      <c r="S790" s="174">
        <f t="shared" si="21"/>
        <v>2319822</v>
      </c>
      <c r="T790" s="26" t="s">
        <v>78</v>
      </c>
      <c r="U790" s="27">
        <v>43518</v>
      </c>
      <c r="W790" s="16" t="s">
        <v>71</v>
      </c>
      <c r="X790" s="28">
        <f t="shared" ca="1" si="22"/>
        <v>6.083333333333333</v>
      </c>
      <c r="Y790" s="19">
        <v>44864</v>
      </c>
      <c r="Z790" s="16" t="s">
        <v>10510</v>
      </c>
      <c r="AA790" s="16" t="s">
        <v>1678</v>
      </c>
      <c r="AB790" s="16" t="s">
        <v>9966</v>
      </c>
      <c r="AC790" s="52" t="s">
        <v>436</v>
      </c>
      <c r="AD790" s="30">
        <v>6.9690000000000002E-2</v>
      </c>
      <c r="AF790" s="31" t="s">
        <v>10511</v>
      </c>
      <c r="AG790" s="16" t="s">
        <v>9083</v>
      </c>
      <c r="AH790" s="15"/>
      <c r="AJ790" s="16" t="s">
        <v>10512</v>
      </c>
      <c r="AO790" s="15"/>
    </row>
    <row r="791" spans="1:41" s="16" customFormat="1" hidden="1">
      <c r="A791" s="59">
        <v>790</v>
      </c>
      <c r="B791" s="16" t="s">
        <v>9793</v>
      </c>
      <c r="C791" s="18">
        <v>1214464598</v>
      </c>
      <c r="D791" s="17" t="s">
        <v>10513</v>
      </c>
      <c r="E791" s="16">
        <v>4070</v>
      </c>
      <c r="F791" s="16" t="s">
        <v>3596</v>
      </c>
      <c r="G791" s="16" t="s">
        <v>3597</v>
      </c>
      <c r="H791" s="35" t="s">
        <v>3598</v>
      </c>
      <c r="I791" s="16" t="s">
        <v>131</v>
      </c>
      <c r="J791" s="16">
        <v>1000</v>
      </c>
      <c r="K791" s="16" t="s">
        <v>74</v>
      </c>
      <c r="L791" s="16" t="s">
        <v>2910</v>
      </c>
      <c r="M791" s="16" t="s">
        <v>9776</v>
      </c>
      <c r="N791" s="16" t="s">
        <v>671</v>
      </c>
      <c r="O791" s="16" t="s">
        <v>3816</v>
      </c>
      <c r="P791" s="19" t="s">
        <v>10514</v>
      </c>
      <c r="Q791" s="174">
        <v>2319822</v>
      </c>
      <c r="R791" s="25">
        <v>0</v>
      </c>
      <c r="S791" s="174">
        <f t="shared" si="21"/>
        <v>2319822</v>
      </c>
      <c r="T791" s="26" t="s">
        <v>78</v>
      </c>
      <c r="U791" s="27">
        <v>42989</v>
      </c>
      <c r="W791" s="16" t="s">
        <v>71</v>
      </c>
      <c r="X791" s="28">
        <f t="shared" ca="1" si="22"/>
        <v>7.5</v>
      </c>
      <c r="Y791" s="19">
        <v>44731</v>
      </c>
      <c r="Z791" s="16" t="s">
        <v>10515</v>
      </c>
      <c r="AA791" s="16" t="s">
        <v>183</v>
      </c>
      <c r="AB791" s="16" t="s">
        <v>94</v>
      </c>
      <c r="AC791" s="52" t="s">
        <v>3818</v>
      </c>
      <c r="AD791" s="30">
        <v>6.9690000000000002E-2</v>
      </c>
      <c r="AF791" s="31" t="s">
        <v>10516</v>
      </c>
      <c r="AG791" s="16" t="s">
        <v>10002</v>
      </c>
      <c r="AH791" s="15"/>
      <c r="AO791" s="15"/>
    </row>
    <row r="792" spans="1:41" hidden="1">
      <c r="A792" s="59">
        <v>791</v>
      </c>
      <c r="B792" s="16" t="s">
        <v>8956</v>
      </c>
      <c r="C792" s="81">
        <v>79703582</v>
      </c>
      <c r="D792" s="17" t="s">
        <v>10517</v>
      </c>
      <c r="E792" s="16">
        <v>4071</v>
      </c>
      <c r="F792" s="16">
        <v>16</v>
      </c>
      <c r="G792" s="16" t="s">
        <v>1629</v>
      </c>
      <c r="H792" s="35" t="s">
        <v>1567</v>
      </c>
      <c r="I792" s="16" t="s">
        <v>131</v>
      </c>
      <c r="J792" s="16">
        <v>3000</v>
      </c>
      <c r="K792" s="16" t="s">
        <v>170</v>
      </c>
      <c r="L792" s="16" t="s">
        <v>9127</v>
      </c>
      <c r="M792" s="16" t="s">
        <v>9127</v>
      </c>
      <c r="N792" s="16" t="s">
        <v>76</v>
      </c>
      <c r="O792" s="16" t="s">
        <v>5744</v>
      </c>
      <c r="P792" s="19" t="s">
        <v>10518</v>
      </c>
      <c r="Q792" s="233">
        <v>1832406</v>
      </c>
      <c r="R792" s="234">
        <v>491538</v>
      </c>
      <c r="S792" s="233">
        <f t="shared" si="21"/>
        <v>2323944</v>
      </c>
      <c r="T792" s="26">
        <v>35810</v>
      </c>
      <c r="U792" s="27">
        <v>40909</v>
      </c>
      <c r="V792" s="19" t="s">
        <v>92</v>
      </c>
      <c r="W792" s="16" t="s">
        <v>8767</v>
      </c>
      <c r="X792" s="28">
        <f t="shared" ca="1" si="22"/>
        <v>13.25</v>
      </c>
      <c r="Y792" s="19">
        <v>44883</v>
      </c>
      <c r="Z792" s="16" t="s">
        <v>10519</v>
      </c>
      <c r="AA792" s="16" t="s">
        <v>269</v>
      </c>
      <c r="AB792" s="16" t="s">
        <v>94</v>
      </c>
      <c r="AC792" s="52" t="s">
        <v>82</v>
      </c>
      <c r="AD792" s="65">
        <v>6.9690000000000002E-2</v>
      </c>
      <c r="AE792" s="16"/>
      <c r="AF792" s="69" t="s">
        <v>10520</v>
      </c>
      <c r="AG792" s="16" t="s">
        <v>9083</v>
      </c>
      <c r="AH792" s="15"/>
      <c r="AI792" s="19">
        <v>34166</v>
      </c>
      <c r="AJ792" s="16" t="s">
        <v>10521</v>
      </c>
      <c r="AK792" s="16"/>
      <c r="AL792" s="16"/>
      <c r="AM792" s="16"/>
      <c r="AN792" s="16"/>
    </row>
    <row r="793" spans="1:41" hidden="1">
      <c r="A793" s="59">
        <v>792</v>
      </c>
      <c r="B793" s="16" t="s">
        <v>9793</v>
      </c>
      <c r="C793" s="18">
        <v>1013678735</v>
      </c>
      <c r="D793" s="17" t="s">
        <v>10522</v>
      </c>
      <c r="E793" s="16">
        <v>3137</v>
      </c>
      <c r="F793" s="16">
        <v>10</v>
      </c>
      <c r="G793" s="16" t="s">
        <v>822</v>
      </c>
      <c r="H793" s="35" t="s">
        <v>455</v>
      </c>
      <c r="I793" s="16" t="s">
        <v>117</v>
      </c>
      <c r="J793" s="16">
        <v>1000</v>
      </c>
      <c r="K793" s="16" t="s">
        <v>74</v>
      </c>
      <c r="L793" s="16" t="s">
        <v>2910</v>
      </c>
      <c r="M793" s="16" t="s">
        <v>8338</v>
      </c>
      <c r="N793" s="16" t="s">
        <v>76</v>
      </c>
      <c r="O793" s="16" t="s">
        <v>5744</v>
      </c>
      <c r="P793" s="19">
        <v>35805</v>
      </c>
      <c r="Q793" s="174">
        <v>1917516</v>
      </c>
      <c r="R793" s="25">
        <v>0</v>
      </c>
      <c r="S793" s="174">
        <f t="shared" si="21"/>
        <v>1917516</v>
      </c>
      <c r="T793" s="16" t="s">
        <v>78</v>
      </c>
      <c r="U793" s="27">
        <v>44355</v>
      </c>
      <c r="V793" s="19" t="s">
        <v>10523</v>
      </c>
      <c r="W793" s="16" t="s">
        <v>71</v>
      </c>
      <c r="X793" s="28">
        <f t="shared" ca="1" si="22"/>
        <v>3.75</v>
      </c>
      <c r="Y793" s="19">
        <v>44882</v>
      </c>
      <c r="Z793" s="16" t="s">
        <v>10524</v>
      </c>
      <c r="AA793" s="16" t="s">
        <v>173</v>
      </c>
      <c r="AB793" s="16" t="s">
        <v>121</v>
      </c>
      <c r="AC793" s="52" t="s">
        <v>82</v>
      </c>
      <c r="AD793" s="30">
        <v>6.9690000000000002E-2</v>
      </c>
      <c r="AE793" s="16"/>
      <c r="AF793" s="31" t="s">
        <v>10062</v>
      </c>
      <c r="AG793" s="16" t="s">
        <v>9083</v>
      </c>
      <c r="AH793" s="15"/>
      <c r="AI793" s="19">
        <v>42382</v>
      </c>
      <c r="AJ793" s="69" t="s">
        <v>10525</v>
      </c>
      <c r="AK793" s="16"/>
      <c r="AL793" s="16"/>
      <c r="AM793" s="16"/>
      <c r="AN793" s="16"/>
    </row>
    <row r="794" spans="1:41" s="149" customFormat="1" hidden="1">
      <c r="A794" s="59">
        <v>793</v>
      </c>
      <c r="B794" s="142" t="s">
        <v>9793</v>
      </c>
      <c r="C794" s="168">
        <v>1033774923</v>
      </c>
      <c r="D794" s="140" t="s">
        <v>8347</v>
      </c>
      <c r="E794" s="142">
        <v>3124</v>
      </c>
      <c r="F794" s="142">
        <v>12</v>
      </c>
      <c r="G794" s="142" t="s">
        <v>350</v>
      </c>
      <c r="H794" s="165" t="s">
        <v>116</v>
      </c>
      <c r="I794" s="142" t="s">
        <v>117</v>
      </c>
      <c r="J794" s="142">
        <v>1000</v>
      </c>
      <c r="K794" s="142" t="s">
        <v>74</v>
      </c>
      <c r="L794" s="142" t="s">
        <v>2910</v>
      </c>
      <c r="M794" s="142" t="s">
        <v>8226</v>
      </c>
      <c r="N794" s="142" t="s">
        <v>76</v>
      </c>
      <c r="O794" s="142" t="s">
        <v>5744</v>
      </c>
      <c r="P794" s="145">
        <v>34784</v>
      </c>
      <c r="Q794" s="206">
        <v>2143616</v>
      </c>
      <c r="R794" s="235">
        <v>0</v>
      </c>
      <c r="S794" s="206">
        <f t="shared" si="21"/>
        <v>2143616</v>
      </c>
      <c r="T794" s="142" t="s">
        <v>78</v>
      </c>
      <c r="U794" s="171">
        <v>43683</v>
      </c>
      <c r="V794" s="142"/>
      <c r="W794" s="142" t="s">
        <v>71</v>
      </c>
      <c r="X794" s="146">
        <f t="shared" ca="1" si="22"/>
        <v>5.583333333333333</v>
      </c>
      <c r="Y794" s="145">
        <v>44895</v>
      </c>
      <c r="Z794" s="142" t="s">
        <v>10526</v>
      </c>
      <c r="AA794" s="142" t="s">
        <v>120</v>
      </c>
      <c r="AB794" s="142" t="s">
        <v>121</v>
      </c>
      <c r="AC794" s="208" t="s">
        <v>82</v>
      </c>
      <c r="AD794" s="147">
        <v>6.9690000000000002E-2</v>
      </c>
      <c r="AE794" s="142"/>
      <c r="AF794" s="162" t="s">
        <v>8351</v>
      </c>
      <c r="AG794" s="142" t="s">
        <v>9083</v>
      </c>
      <c r="AH794" s="169" t="s">
        <v>9056</v>
      </c>
      <c r="AI794" s="142"/>
      <c r="AJ794" s="142" t="s">
        <v>8352</v>
      </c>
      <c r="AK794" s="142"/>
      <c r="AL794" s="142"/>
      <c r="AM794" s="142"/>
      <c r="AN794" s="142"/>
    </row>
    <row r="795" spans="1:41" hidden="1">
      <c r="A795" s="59">
        <v>794</v>
      </c>
      <c r="B795" s="16" t="s">
        <v>8956</v>
      </c>
      <c r="C795" s="18">
        <v>24212359</v>
      </c>
      <c r="D795" s="17" t="s">
        <v>10527</v>
      </c>
      <c r="E795" s="16">
        <v>4210</v>
      </c>
      <c r="F795" s="16">
        <v>23</v>
      </c>
      <c r="G795" s="16" t="s">
        <v>970</v>
      </c>
      <c r="H795" s="35" t="s">
        <v>130</v>
      </c>
      <c r="I795" s="16" t="s">
        <v>131</v>
      </c>
      <c r="J795" s="16">
        <v>3000</v>
      </c>
      <c r="K795" s="16" t="s">
        <v>170</v>
      </c>
      <c r="L795" s="16" t="s">
        <v>9127</v>
      </c>
      <c r="M795" s="16" t="s">
        <v>9127</v>
      </c>
      <c r="N795" s="16" t="s">
        <v>76</v>
      </c>
      <c r="O795" s="16" t="s">
        <v>5744</v>
      </c>
      <c r="P795" s="19" t="s">
        <v>10528</v>
      </c>
      <c r="Q795" s="174">
        <v>2476410</v>
      </c>
      <c r="R795" s="25">
        <v>182045</v>
      </c>
      <c r="S795" s="174">
        <f t="shared" si="21"/>
        <v>2658455</v>
      </c>
      <c r="T795" s="26">
        <v>36503</v>
      </c>
      <c r="U795" s="27">
        <v>40909</v>
      </c>
      <c r="V795" s="16"/>
      <c r="W795" s="16" t="s">
        <v>8767</v>
      </c>
      <c r="X795" s="28">
        <f t="shared" ca="1" si="22"/>
        <v>13.25</v>
      </c>
      <c r="Y795" s="19">
        <v>44885</v>
      </c>
      <c r="Z795" s="16" t="s">
        <v>10529</v>
      </c>
      <c r="AA795" s="16" t="s">
        <v>120</v>
      </c>
      <c r="AB795" s="16" t="s">
        <v>94</v>
      </c>
      <c r="AC795" s="52" t="s">
        <v>82</v>
      </c>
      <c r="AD795" s="30">
        <v>5.2199999999999998E-3</v>
      </c>
      <c r="AE795" s="16"/>
      <c r="AF795" s="31" t="s">
        <v>10530</v>
      </c>
      <c r="AG795" s="16" t="s">
        <v>9083</v>
      </c>
      <c r="AH795" s="15"/>
      <c r="AI795" s="19">
        <v>31083</v>
      </c>
      <c r="AJ795" s="17" t="s">
        <v>10531</v>
      </c>
      <c r="AK795" s="16"/>
      <c r="AL795" s="16"/>
      <c r="AM795" s="16"/>
      <c r="AN795" s="16"/>
    </row>
    <row r="796" spans="1:41" s="149" customFormat="1" hidden="1">
      <c r="A796" s="59">
        <v>795</v>
      </c>
      <c r="B796" s="142" t="s">
        <v>9793</v>
      </c>
      <c r="C796" s="141">
        <v>79889091</v>
      </c>
      <c r="D796" s="140" t="s">
        <v>8311</v>
      </c>
      <c r="E796" s="142">
        <v>2044</v>
      </c>
      <c r="F796" s="142">
        <v>11</v>
      </c>
      <c r="G796" s="142" t="s">
        <v>139</v>
      </c>
      <c r="H796" s="165" t="s">
        <v>140</v>
      </c>
      <c r="I796" s="142" t="s">
        <v>142</v>
      </c>
      <c r="J796" s="142">
        <v>1000</v>
      </c>
      <c r="K796" s="142" t="s">
        <v>74</v>
      </c>
      <c r="L796" s="142" t="s">
        <v>2910</v>
      </c>
      <c r="M796" s="142" t="s">
        <v>8249</v>
      </c>
      <c r="N796" s="142" t="s">
        <v>76</v>
      </c>
      <c r="O796" s="142" t="s">
        <v>5744</v>
      </c>
      <c r="P796" s="145">
        <v>28839</v>
      </c>
      <c r="Q796" s="166">
        <v>3534752</v>
      </c>
      <c r="R796" s="236">
        <v>0</v>
      </c>
      <c r="S796" s="166">
        <f t="shared" si="21"/>
        <v>3534752</v>
      </c>
      <c r="T796" s="142"/>
      <c r="U796" s="171">
        <v>44126</v>
      </c>
      <c r="V796" s="145" t="s">
        <v>10532</v>
      </c>
      <c r="W796" s="142" t="s">
        <v>71</v>
      </c>
      <c r="X796" s="146">
        <f t="shared" ca="1" si="22"/>
        <v>4.416666666666667</v>
      </c>
      <c r="Y796" s="145">
        <v>44895</v>
      </c>
      <c r="Z796" s="142" t="s">
        <v>10533</v>
      </c>
      <c r="AA796" s="142" t="s">
        <v>9993</v>
      </c>
      <c r="AB796" s="142" t="s">
        <v>121</v>
      </c>
      <c r="AC796" s="173" t="s">
        <v>82</v>
      </c>
      <c r="AD796" s="237">
        <v>6.9690000000000002E-2</v>
      </c>
      <c r="AE796" s="142"/>
      <c r="AF796" s="238" t="s">
        <v>8314</v>
      </c>
      <c r="AG796" s="142" t="s">
        <v>9083</v>
      </c>
      <c r="AH796" s="169" t="s">
        <v>9056</v>
      </c>
      <c r="AI796" s="142"/>
      <c r="AJ796" s="142"/>
      <c r="AK796" s="142" t="s">
        <v>84</v>
      </c>
      <c r="AL796" s="142"/>
      <c r="AM796" s="142" t="s">
        <v>198</v>
      </c>
      <c r="AN796" s="142" t="s">
        <v>2940</v>
      </c>
    </row>
    <row r="797" spans="1:41" ht="19.5" hidden="1" customHeight="1">
      <c r="A797" s="59">
        <v>796</v>
      </c>
      <c r="B797" s="16" t="s">
        <v>9793</v>
      </c>
      <c r="C797" s="18">
        <v>48632271</v>
      </c>
      <c r="D797" s="17" t="s">
        <v>9949</v>
      </c>
      <c r="E797" s="16">
        <v>2028</v>
      </c>
      <c r="F797" s="16">
        <v>14</v>
      </c>
      <c r="G797" s="16" t="s">
        <v>283</v>
      </c>
      <c r="H797" s="35" t="s">
        <v>284</v>
      </c>
      <c r="I797" s="16" t="s">
        <v>142</v>
      </c>
      <c r="J797" s="16">
        <v>1000</v>
      </c>
      <c r="K797" s="16" t="s">
        <v>74</v>
      </c>
      <c r="L797" s="16" t="s">
        <v>2910</v>
      </c>
      <c r="M797" s="16" t="s">
        <v>9776</v>
      </c>
      <c r="N797" s="16" t="s">
        <v>76</v>
      </c>
      <c r="O797" s="16" t="s">
        <v>5744</v>
      </c>
      <c r="P797" s="19">
        <v>26243</v>
      </c>
      <c r="Q797" s="174">
        <v>4348155</v>
      </c>
      <c r="R797" s="25">
        <v>0</v>
      </c>
      <c r="S797" s="174">
        <f t="shared" si="21"/>
        <v>4348155</v>
      </c>
      <c r="T797" s="16" t="s">
        <v>78</v>
      </c>
      <c r="U797" s="27">
        <v>44155</v>
      </c>
      <c r="V797" s="19" t="s">
        <v>10534</v>
      </c>
      <c r="W797" s="16" t="s">
        <v>71</v>
      </c>
      <c r="X797" s="28">
        <f t="shared" ca="1" si="22"/>
        <v>4.333333333333333</v>
      </c>
      <c r="Y797" s="19">
        <v>44895</v>
      </c>
      <c r="Z797" s="33" t="s">
        <v>10535</v>
      </c>
      <c r="AA797" s="16" t="s">
        <v>9993</v>
      </c>
      <c r="AB797" s="16" t="s">
        <v>121</v>
      </c>
      <c r="AC797" s="52" t="s">
        <v>82</v>
      </c>
      <c r="AD797" s="30">
        <v>6.9690000000000002E-2</v>
      </c>
      <c r="AE797" s="16"/>
      <c r="AF797" s="31" t="s">
        <v>9950</v>
      </c>
      <c r="AG797" s="16" t="s">
        <v>9314</v>
      </c>
      <c r="AH797" s="15"/>
      <c r="AI797" s="16"/>
      <c r="AJ797" s="16"/>
      <c r="AK797" s="16"/>
      <c r="AL797" s="16"/>
      <c r="AM797" s="16"/>
      <c r="AN797" s="16"/>
    </row>
    <row r="798" spans="1:41" hidden="1">
      <c r="A798" s="59">
        <v>797</v>
      </c>
      <c r="B798" s="16" t="s">
        <v>9793</v>
      </c>
      <c r="C798" s="18">
        <v>1053793432</v>
      </c>
      <c r="D798" s="17" t="s">
        <v>10536</v>
      </c>
      <c r="E798" s="16">
        <v>2044</v>
      </c>
      <c r="F798" s="16">
        <v>11</v>
      </c>
      <c r="G798" s="16" t="s">
        <v>139</v>
      </c>
      <c r="H798" s="35" t="s">
        <v>140</v>
      </c>
      <c r="I798" s="16" t="s">
        <v>142</v>
      </c>
      <c r="J798" s="16">
        <v>1000</v>
      </c>
      <c r="K798" s="16" t="s">
        <v>74</v>
      </c>
      <c r="L798" s="16" t="s">
        <v>2910</v>
      </c>
      <c r="M798" s="16" t="s">
        <v>8249</v>
      </c>
      <c r="N798" s="16" t="s">
        <v>76</v>
      </c>
      <c r="O798" s="16" t="s">
        <v>5744</v>
      </c>
      <c r="P798" s="19">
        <v>32556</v>
      </c>
      <c r="Q798" s="174">
        <v>3534752</v>
      </c>
      <c r="R798" s="25">
        <v>0</v>
      </c>
      <c r="S798" s="174">
        <f t="shared" si="21"/>
        <v>3534752</v>
      </c>
      <c r="T798" s="16" t="s">
        <v>78</v>
      </c>
      <c r="U798" s="27">
        <v>44503</v>
      </c>
      <c r="V798" s="19" t="s">
        <v>10537</v>
      </c>
      <c r="W798" s="16" t="s">
        <v>71</v>
      </c>
      <c r="X798" s="28">
        <f t="shared" ca="1" si="22"/>
        <v>3.4166666666666665</v>
      </c>
      <c r="Y798" s="19">
        <v>44894</v>
      </c>
      <c r="Z798" s="33" t="s">
        <v>10538</v>
      </c>
      <c r="AA798" s="16" t="s">
        <v>183</v>
      </c>
      <c r="AB798" s="16" t="s">
        <v>121</v>
      </c>
      <c r="AC798" s="52" t="s">
        <v>82</v>
      </c>
      <c r="AD798" s="30">
        <v>6.9690000000000002E-2</v>
      </c>
      <c r="AE798" s="16"/>
      <c r="AF798" s="31" t="s">
        <v>10539</v>
      </c>
      <c r="AG798" s="16" t="s">
        <v>9314</v>
      </c>
      <c r="AH798" s="15"/>
      <c r="AI798" s="19">
        <v>39155</v>
      </c>
      <c r="AJ798" s="16"/>
      <c r="AK798" s="16"/>
      <c r="AL798" s="16"/>
      <c r="AM798" s="16"/>
      <c r="AN798" s="16"/>
    </row>
    <row r="799" spans="1:41" hidden="1">
      <c r="A799" s="59">
        <v>798</v>
      </c>
      <c r="B799" s="16" t="s">
        <v>9793</v>
      </c>
      <c r="C799" s="81">
        <v>18395814</v>
      </c>
      <c r="D799" s="17" t="s">
        <v>10540</v>
      </c>
      <c r="E799" s="16">
        <v>4070</v>
      </c>
      <c r="F799" s="16" t="s">
        <v>3596</v>
      </c>
      <c r="G799" s="16" t="s">
        <v>3597</v>
      </c>
      <c r="H799" s="35" t="s">
        <v>3598</v>
      </c>
      <c r="I799" s="16" t="s">
        <v>131</v>
      </c>
      <c r="J799" s="16">
        <v>1000</v>
      </c>
      <c r="K799" s="16" t="s">
        <v>74</v>
      </c>
      <c r="L799" s="16" t="s">
        <v>2910</v>
      </c>
      <c r="M799" s="16" t="s">
        <v>9776</v>
      </c>
      <c r="N799" s="16" t="s">
        <v>76</v>
      </c>
      <c r="O799" s="16" t="s">
        <v>5744</v>
      </c>
      <c r="P799" s="19" t="s">
        <v>10154</v>
      </c>
      <c r="Q799" s="190">
        <v>2319822</v>
      </c>
      <c r="R799" s="232">
        <v>0</v>
      </c>
      <c r="S799" s="190">
        <f t="shared" si="21"/>
        <v>2319822</v>
      </c>
      <c r="T799" s="16" t="s">
        <v>78</v>
      </c>
      <c r="U799" s="27">
        <v>43005</v>
      </c>
      <c r="V799" s="16"/>
      <c r="W799" s="16" t="s">
        <v>71</v>
      </c>
      <c r="X799" s="28">
        <f t="shared" ca="1" si="22"/>
        <v>7.5</v>
      </c>
      <c r="Y799" s="19">
        <v>44899</v>
      </c>
      <c r="Z799" s="16" t="s">
        <v>10541</v>
      </c>
      <c r="AA799" s="16" t="s">
        <v>120</v>
      </c>
      <c r="AB799" s="16" t="s">
        <v>94</v>
      </c>
      <c r="AC799" s="52" t="s">
        <v>82</v>
      </c>
      <c r="AD799" s="65">
        <v>6.9690000000000002E-2</v>
      </c>
      <c r="AE799" s="16"/>
      <c r="AF799" s="69" t="s">
        <v>10542</v>
      </c>
      <c r="AG799" s="16" t="s">
        <v>9083</v>
      </c>
      <c r="AH799" s="15"/>
      <c r="AI799" s="16"/>
      <c r="AJ799" s="16" t="s">
        <v>10543</v>
      </c>
      <c r="AK799" s="16"/>
      <c r="AL799" s="16"/>
      <c r="AM799" s="16"/>
      <c r="AN799" s="16"/>
    </row>
    <row r="800" spans="1:41" hidden="1">
      <c r="A800" s="59">
        <v>799</v>
      </c>
      <c r="B800" s="16" t="s">
        <v>9793</v>
      </c>
      <c r="C800" s="18">
        <v>1015445957</v>
      </c>
      <c r="D800" s="17" t="s">
        <v>10544</v>
      </c>
      <c r="E800" s="16">
        <v>4070</v>
      </c>
      <c r="F800" s="16" t="s">
        <v>3596</v>
      </c>
      <c r="G800" s="16" t="s">
        <v>3597</v>
      </c>
      <c r="H800" s="35" t="s">
        <v>3598</v>
      </c>
      <c r="I800" s="16" t="s">
        <v>131</v>
      </c>
      <c r="J800" s="16">
        <v>1000</v>
      </c>
      <c r="K800" s="16" t="s">
        <v>74</v>
      </c>
      <c r="L800" s="16" t="s">
        <v>2910</v>
      </c>
      <c r="M800" s="16" t="s">
        <v>9776</v>
      </c>
      <c r="N800" s="16" t="s">
        <v>478</v>
      </c>
      <c r="O800" s="16" t="s">
        <v>771</v>
      </c>
      <c r="P800" s="19" t="s">
        <v>10545</v>
      </c>
      <c r="Q800" s="174">
        <v>2319822</v>
      </c>
      <c r="R800" s="25">
        <v>0</v>
      </c>
      <c r="S800" s="174">
        <f t="shared" si="21"/>
        <v>2319822</v>
      </c>
      <c r="T800" s="26" t="s">
        <v>78</v>
      </c>
      <c r="U800" s="27">
        <v>43011</v>
      </c>
      <c r="V800" s="16"/>
      <c r="W800" s="16" t="s">
        <v>71</v>
      </c>
      <c r="X800" s="28">
        <f t="shared" ca="1" si="22"/>
        <v>7.5</v>
      </c>
      <c r="Y800" s="19">
        <v>44902</v>
      </c>
      <c r="Z800" s="16" t="s">
        <v>10546</v>
      </c>
      <c r="AA800" s="16" t="s">
        <v>93</v>
      </c>
      <c r="AB800" s="16" t="s">
        <v>121</v>
      </c>
      <c r="AC800" s="52" t="s">
        <v>773</v>
      </c>
      <c r="AD800" s="30">
        <v>6.9690000000000002E-2</v>
      </c>
      <c r="AE800" s="16"/>
      <c r="AF800" s="31" t="s">
        <v>10547</v>
      </c>
      <c r="AG800" s="16" t="s">
        <v>9083</v>
      </c>
      <c r="AH800" s="15"/>
      <c r="AI800" s="16"/>
      <c r="AJ800" s="16" t="s">
        <v>10547</v>
      </c>
      <c r="AK800" s="16"/>
      <c r="AL800" s="16"/>
      <c r="AM800" s="16"/>
      <c r="AN800" s="16"/>
    </row>
    <row r="801" spans="1:40" hidden="1">
      <c r="A801" s="59">
        <v>800</v>
      </c>
      <c r="B801" s="49" t="s">
        <v>9793</v>
      </c>
      <c r="C801" s="22">
        <v>1124244342</v>
      </c>
      <c r="D801" s="49" t="s">
        <v>10548</v>
      </c>
      <c r="E801" s="49">
        <v>4070</v>
      </c>
      <c r="F801" s="239" t="s">
        <v>3596</v>
      </c>
      <c r="G801" s="49" t="s">
        <v>3597</v>
      </c>
      <c r="H801" s="49" t="s">
        <v>3598</v>
      </c>
      <c r="I801" s="16" t="s">
        <v>131</v>
      </c>
      <c r="J801" s="49">
        <v>1000</v>
      </c>
      <c r="K801" s="49" t="s">
        <v>74</v>
      </c>
      <c r="L801" s="49" t="s">
        <v>2910</v>
      </c>
      <c r="M801" s="49" t="s">
        <v>9776</v>
      </c>
      <c r="N801" s="49" t="s">
        <v>76</v>
      </c>
      <c r="O801" s="49" t="s">
        <v>5744</v>
      </c>
      <c r="P801" s="240">
        <v>32119</v>
      </c>
      <c r="Q801" s="190">
        <v>2319822</v>
      </c>
      <c r="R801" s="232">
        <v>0</v>
      </c>
      <c r="S801" s="190">
        <f t="shared" si="21"/>
        <v>2319822</v>
      </c>
      <c r="T801" s="52" t="s">
        <v>78</v>
      </c>
      <c r="U801" s="240">
        <v>43083</v>
      </c>
      <c r="V801" s="16"/>
      <c r="W801" s="16" t="s">
        <v>71</v>
      </c>
      <c r="X801" s="28">
        <f t="shared" ca="1" si="22"/>
        <v>7.25</v>
      </c>
      <c r="Y801" s="19">
        <v>44909</v>
      </c>
      <c r="Z801" s="16" t="s">
        <v>10549</v>
      </c>
      <c r="AA801" s="49" t="s">
        <v>183</v>
      </c>
      <c r="AB801" s="49" t="s">
        <v>94</v>
      </c>
      <c r="AC801" s="52" t="s">
        <v>82</v>
      </c>
      <c r="AD801" s="241">
        <v>6.9690000000000002E-2</v>
      </c>
      <c r="AE801" s="16"/>
      <c r="AF801" s="242" t="s">
        <v>10550</v>
      </c>
      <c r="AG801" s="16" t="s">
        <v>9083</v>
      </c>
      <c r="AH801" s="15"/>
      <c r="AI801" s="16"/>
      <c r="AJ801" s="16"/>
      <c r="AK801" s="16"/>
      <c r="AL801" s="16"/>
      <c r="AM801" s="16"/>
      <c r="AN801" s="16"/>
    </row>
    <row r="802" spans="1:40" ht="22.5" hidden="1">
      <c r="A802" s="59">
        <v>801</v>
      </c>
      <c r="B802" s="49" t="s">
        <v>9793</v>
      </c>
      <c r="C802" s="22">
        <v>52221092</v>
      </c>
      <c r="D802" s="49" t="s">
        <v>10551</v>
      </c>
      <c r="E802" s="49">
        <v>2028</v>
      </c>
      <c r="F802" s="49">
        <v>18</v>
      </c>
      <c r="G802" s="49" t="s">
        <v>358</v>
      </c>
      <c r="H802" s="49" t="s">
        <v>284</v>
      </c>
      <c r="I802" s="16" t="s">
        <v>142</v>
      </c>
      <c r="J802" s="49">
        <v>1000</v>
      </c>
      <c r="K802" s="49" t="s">
        <v>74</v>
      </c>
      <c r="L802" s="49" t="s">
        <v>2910</v>
      </c>
      <c r="M802" s="16" t="s">
        <v>8226</v>
      </c>
      <c r="N802" s="49" t="s">
        <v>76</v>
      </c>
      <c r="O802" s="49" t="s">
        <v>5744</v>
      </c>
      <c r="P802" s="85">
        <v>27194</v>
      </c>
      <c r="Q802" s="190">
        <v>5871080</v>
      </c>
      <c r="R802" s="232">
        <v>0</v>
      </c>
      <c r="S802" s="190">
        <f t="shared" si="21"/>
        <v>5871080</v>
      </c>
      <c r="T802" s="49" t="s">
        <v>78</v>
      </c>
      <c r="U802" s="240">
        <v>43032</v>
      </c>
      <c r="V802" s="16"/>
      <c r="W802" s="16" t="s">
        <v>10552</v>
      </c>
      <c r="X802" s="28">
        <f t="shared" ca="1" si="22"/>
        <v>7.416666666666667</v>
      </c>
      <c r="Y802" s="19">
        <v>44909</v>
      </c>
      <c r="Z802" s="16" t="s">
        <v>10553</v>
      </c>
      <c r="AA802" s="49" t="s">
        <v>120</v>
      </c>
      <c r="AB802" s="49" t="s">
        <v>94</v>
      </c>
      <c r="AC802" s="240" t="s">
        <v>82</v>
      </c>
      <c r="AD802" s="241">
        <v>6.9690000000000002E-2</v>
      </c>
      <c r="AE802" s="16"/>
      <c r="AF802" s="232" t="s">
        <v>10554</v>
      </c>
      <c r="AG802" s="190" t="s">
        <v>10555</v>
      </c>
      <c r="AH802" s="243"/>
      <c r="AI802" s="240">
        <v>33787</v>
      </c>
      <c r="AJ802" s="52" t="s">
        <v>10556</v>
      </c>
      <c r="AK802" s="16"/>
      <c r="AL802" s="16"/>
      <c r="AM802" s="16"/>
      <c r="AN802" s="16"/>
    </row>
    <row r="803" spans="1:40" s="205" customFormat="1" hidden="1">
      <c r="A803" s="59">
        <v>802</v>
      </c>
      <c r="B803" s="192" t="s">
        <v>9793</v>
      </c>
      <c r="C803" s="193">
        <v>1061744987</v>
      </c>
      <c r="D803" s="194" t="s">
        <v>10557</v>
      </c>
      <c r="E803" s="192">
        <v>4070</v>
      </c>
      <c r="F803" s="192" t="s">
        <v>3596</v>
      </c>
      <c r="G803" s="192" t="s">
        <v>3597</v>
      </c>
      <c r="H803" s="195" t="s">
        <v>3598</v>
      </c>
      <c r="I803" s="192" t="s">
        <v>131</v>
      </c>
      <c r="J803" s="192">
        <v>1000</v>
      </c>
      <c r="K803" s="192" t="s">
        <v>74</v>
      </c>
      <c r="L803" s="192" t="s">
        <v>2910</v>
      </c>
      <c r="M803" s="192" t="s">
        <v>9776</v>
      </c>
      <c r="N803" s="192" t="s">
        <v>433</v>
      </c>
      <c r="O803" s="192" t="s">
        <v>434</v>
      </c>
      <c r="P803" s="196">
        <v>33470</v>
      </c>
      <c r="Q803" s="197">
        <v>2319822</v>
      </c>
      <c r="R803" s="244">
        <v>0</v>
      </c>
      <c r="S803" s="197">
        <f t="shared" si="21"/>
        <v>2319822</v>
      </c>
      <c r="T803" s="245" t="s">
        <v>78</v>
      </c>
      <c r="U803" s="200">
        <v>43287</v>
      </c>
      <c r="V803" s="196"/>
      <c r="W803" s="192" t="s">
        <v>10552</v>
      </c>
      <c r="X803" s="246">
        <f t="shared" ca="1" si="22"/>
        <v>6.666666666666667</v>
      </c>
      <c r="Y803" s="196">
        <v>44914</v>
      </c>
      <c r="Z803" s="192" t="s">
        <v>10558</v>
      </c>
      <c r="AA803" s="192" t="s">
        <v>269</v>
      </c>
      <c r="AB803" s="192" t="s">
        <v>94</v>
      </c>
      <c r="AC803" s="201" t="s">
        <v>436</v>
      </c>
      <c r="AD803" s="202">
        <v>6.9690000000000002E-2</v>
      </c>
      <c r="AE803" s="192"/>
      <c r="AF803" s="203" t="s">
        <v>10559</v>
      </c>
      <c r="AG803" s="192" t="s">
        <v>9083</v>
      </c>
      <c r="AH803" s="204"/>
      <c r="AI803" s="192"/>
      <c r="AJ803" s="192" t="s">
        <v>10560</v>
      </c>
      <c r="AK803" s="192"/>
      <c r="AL803" s="192"/>
      <c r="AM803" s="192"/>
      <c r="AN803" s="192"/>
    </row>
    <row r="804" spans="1:40" hidden="1">
      <c r="A804" s="59">
        <v>803</v>
      </c>
      <c r="B804" s="16" t="s">
        <v>9793</v>
      </c>
      <c r="C804" s="18">
        <v>1105060860</v>
      </c>
      <c r="D804" s="17" t="s">
        <v>10561</v>
      </c>
      <c r="E804" s="16">
        <v>4070</v>
      </c>
      <c r="F804" s="16" t="s">
        <v>3596</v>
      </c>
      <c r="G804" s="16" t="s">
        <v>3597</v>
      </c>
      <c r="H804" s="35" t="s">
        <v>3598</v>
      </c>
      <c r="I804" s="16" t="s">
        <v>131</v>
      </c>
      <c r="J804" s="16">
        <v>1000</v>
      </c>
      <c r="K804" s="16" t="s">
        <v>74</v>
      </c>
      <c r="L804" s="16" t="s">
        <v>2910</v>
      </c>
      <c r="M804" s="16" t="s">
        <v>9776</v>
      </c>
      <c r="N804" s="16" t="s">
        <v>76</v>
      </c>
      <c r="O804" s="16" t="s">
        <v>5744</v>
      </c>
      <c r="P804" s="19" t="s">
        <v>10562</v>
      </c>
      <c r="Q804" s="174">
        <v>2319822</v>
      </c>
      <c r="R804" s="25">
        <v>0</v>
      </c>
      <c r="S804" s="174">
        <f t="shared" si="21"/>
        <v>2319822</v>
      </c>
      <c r="T804" s="26" t="s">
        <v>78</v>
      </c>
      <c r="U804" s="27">
        <v>43011</v>
      </c>
      <c r="V804" s="16"/>
      <c r="W804" s="16" t="s">
        <v>10552</v>
      </c>
      <c r="X804" s="28">
        <f t="shared" ca="1" si="22"/>
        <v>7.5</v>
      </c>
      <c r="Y804" s="19">
        <v>44914</v>
      </c>
      <c r="Z804" s="16" t="s">
        <v>10563</v>
      </c>
      <c r="AA804" s="16" t="s">
        <v>173</v>
      </c>
      <c r="AB804" s="16" t="s">
        <v>121</v>
      </c>
      <c r="AC804" s="52" t="s">
        <v>82</v>
      </c>
      <c r="AD804" s="30">
        <v>6.9690000000000002E-2</v>
      </c>
      <c r="AE804" s="16"/>
      <c r="AF804" s="31" t="s">
        <v>10564</v>
      </c>
      <c r="AG804" s="16" t="s">
        <v>9083</v>
      </c>
      <c r="AH804" s="15"/>
      <c r="AI804" s="16"/>
      <c r="AJ804" s="16" t="s">
        <v>10564</v>
      </c>
      <c r="AK804" s="16"/>
      <c r="AL804" s="16"/>
      <c r="AM804" s="16"/>
      <c r="AN804" s="16"/>
    </row>
    <row r="805" spans="1:40" hidden="1">
      <c r="A805" s="59">
        <v>804</v>
      </c>
      <c r="B805" s="16" t="s">
        <v>8956</v>
      </c>
      <c r="C805" s="18">
        <v>4133203</v>
      </c>
      <c r="D805" s="17" t="s">
        <v>10565</v>
      </c>
      <c r="E805" s="16">
        <v>4103</v>
      </c>
      <c r="F805" s="16">
        <v>18</v>
      </c>
      <c r="G805" s="16" t="s">
        <v>2621</v>
      </c>
      <c r="H805" s="35" t="s">
        <v>2606</v>
      </c>
      <c r="I805" s="16" t="s">
        <v>131</v>
      </c>
      <c r="J805" s="16">
        <v>3000</v>
      </c>
      <c r="K805" s="16" t="s">
        <v>170</v>
      </c>
      <c r="L805" s="16" t="s">
        <v>9127</v>
      </c>
      <c r="M805" s="16" t="s">
        <v>9127</v>
      </c>
      <c r="N805" s="16" t="s">
        <v>76</v>
      </c>
      <c r="O805" s="16" t="s">
        <v>5744</v>
      </c>
      <c r="P805" s="19" t="s">
        <v>10566</v>
      </c>
      <c r="Q805" s="174">
        <v>1917516</v>
      </c>
      <c r="R805" s="25">
        <v>666469</v>
      </c>
      <c r="S805" s="174">
        <f t="shared" si="21"/>
        <v>2583985</v>
      </c>
      <c r="T805" s="26">
        <v>31624</v>
      </c>
      <c r="U805" s="27">
        <v>40909</v>
      </c>
      <c r="V805" s="19" t="s">
        <v>92</v>
      </c>
      <c r="W805" s="16" t="s">
        <v>249</v>
      </c>
      <c r="X805" s="28">
        <f t="shared" ca="1" si="22"/>
        <v>13.25</v>
      </c>
      <c r="Y805" s="19">
        <v>44926</v>
      </c>
      <c r="Z805" s="16" t="s">
        <v>10567</v>
      </c>
      <c r="AA805" s="16" t="s">
        <v>9993</v>
      </c>
      <c r="AB805" s="16" t="s">
        <v>94</v>
      </c>
      <c r="AC805" s="52" t="s">
        <v>82</v>
      </c>
      <c r="AD805" s="30">
        <v>6.9690000000000002E-2</v>
      </c>
      <c r="AE805" s="16"/>
      <c r="AF805" s="31" t="s">
        <v>10568</v>
      </c>
      <c r="AG805" s="16" t="s">
        <v>9813</v>
      </c>
      <c r="AH805" s="15"/>
      <c r="AI805" s="19">
        <v>28885</v>
      </c>
      <c r="AJ805" s="17" t="s">
        <v>10569</v>
      </c>
      <c r="AK805" s="16"/>
      <c r="AL805" s="16"/>
      <c r="AM805" s="16"/>
      <c r="AN805" s="16"/>
    </row>
    <row r="806" spans="1:40" hidden="1">
      <c r="A806" s="59">
        <v>805</v>
      </c>
      <c r="B806" s="16" t="s">
        <v>8956</v>
      </c>
      <c r="C806" s="18">
        <v>79632798</v>
      </c>
      <c r="D806" s="17" t="s">
        <v>10570</v>
      </c>
      <c r="E806" s="16">
        <v>3137</v>
      </c>
      <c r="F806" s="16">
        <v>14</v>
      </c>
      <c r="G806" s="16" t="s">
        <v>487</v>
      </c>
      <c r="H806" s="35" t="s">
        <v>455</v>
      </c>
      <c r="I806" s="16" t="s">
        <v>117</v>
      </c>
      <c r="J806" s="16">
        <v>3000</v>
      </c>
      <c r="K806" s="16" t="s">
        <v>170</v>
      </c>
      <c r="L806" s="16" t="s">
        <v>723</v>
      </c>
      <c r="M806" s="16" t="s">
        <v>723</v>
      </c>
      <c r="N806" s="16" t="s">
        <v>76</v>
      </c>
      <c r="O806" s="16" t="s">
        <v>5744</v>
      </c>
      <c r="P806" s="19" t="s">
        <v>10571</v>
      </c>
      <c r="Q806" s="174">
        <v>2369490</v>
      </c>
      <c r="R806" s="25">
        <v>751301</v>
      </c>
      <c r="S806" s="174">
        <f t="shared" si="21"/>
        <v>3120791</v>
      </c>
      <c r="T806" s="26">
        <v>33921</v>
      </c>
      <c r="U806" s="27">
        <v>40909</v>
      </c>
      <c r="V806" s="19" t="s">
        <v>92</v>
      </c>
      <c r="W806" s="16" t="s">
        <v>249</v>
      </c>
      <c r="X806" s="28">
        <f t="shared" ca="1" si="22"/>
        <v>13.25</v>
      </c>
      <c r="Y806" s="19">
        <v>44927</v>
      </c>
      <c r="Z806" s="16" t="s">
        <v>10572</v>
      </c>
      <c r="AA806" s="16" t="s">
        <v>120</v>
      </c>
      <c r="AB806" s="16" t="s">
        <v>94</v>
      </c>
      <c r="AC806" s="52" t="s">
        <v>82</v>
      </c>
      <c r="AD806" s="30">
        <v>6.9690000000000002E-2</v>
      </c>
      <c r="AE806" s="16"/>
      <c r="AF806" s="31" t="s">
        <v>10573</v>
      </c>
      <c r="AG806" s="16" t="s">
        <v>9083</v>
      </c>
      <c r="AH806" s="15"/>
      <c r="AI806" s="19">
        <v>32849</v>
      </c>
      <c r="AJ806" s="17" t="s">
        <v>10574</v>
      </c>
      <c r="AK806" s="16"/>
      <c r="AL806" s="16"/>
      <c r="AM806" s="16"/>
      <c r="AN806" s="16"/>
    </row>
    <row r="807" spans="1:40" hidden="1">
      <c r="A807" s="59">
        <v>806</v>
      </c>
      <c r="B807" s="16" t="s">
        <v>9793</v>
      </c>
      <c r="C807" s="81">
        <v>80163378</v>
      </c>
      <c r="D807" s="17" t="s">
        <v>10575</v>
      </c>
      <c r="E807" s="16">
        <v>4070</v>
      </c>
      <c r="F807" s="16" t="s">
        <v>3596</v>
      </c>
      <c r="G807" s="16" t="s">
        <v>3597</v>
      </c>
      <c r="H807" s="35" t="s">
        <v>3598</v>
      </c>
      <c r="I807" s="16" t="s">
        <v>131</v>
      </c>
      <c r="J807" s="16">
        <v>1000</v>
      </c>
      <c r="K807" s="16" t="s">
        <v>74</v>
      </c>
      <c r="L807" s="16" t="s">
        <v>2910</v>
      </c>
      <c r="M807" s="16" t="s">
        <v>9776</v>
      </c>
      <c r="N807" s="16" t="s">
        <v>76</v>
      </c>
      <c r="O807" s="16" t="s">
        <v>5744</v>
      </c>
      <c r="P807" s="19" t="s">
        <v>10576</v>
      </c>
      <c r="Q807" s="190">
        <v>2319822</v>
      </c>
      <c r="R807" s="232">
        <v>0</v>
      </c>
      <c r="S807" s="190">
        <f t="shared" si="21"/>
        <v>2319822</v>
      </c>
      <c r="T807" s="26" t="s">
        <v>78</v>
      </c>
      <c r="U807" s="27">
        <v>43012</v>
      </c>
      <c r="V807" s="19" t="s">
        <v>92</v>
      </c>
      <c r="W807" s="16" t="s">
        <v>10552</v>
      </c>
      <c r="X807" s="28">
        <f t="shared" ca="1" si="22"/>
        <v>7.5</v>
      </c>
      <c r="Y807" s="19">
        <v>44927</v>
      </c>
      <c r="Z807" s="16" t="s">
        <v>10577</v>
      </c>
      <c r="AA807" s="16" t="s">
        <v>183</v>
      </c>
      <c r="AB807" s="16" t="s">
        <v>94</v>
      </c>
      <c r="AC807" s="52" t="s">
        <v>82</v>
      </c>
      <c r="AD807" s="65">
        <v>6.9690000000000002E-2</v>
      </c>
      <c r="AE807" s="16"/>
      <c r="AF807" s="69" t="s">
        <v>10578</v>
      </c>
      <c r="AG807" s="16" t="s">
        <v>9083</v>
      </c>
      <c r="AH807" s="15"/>
      <c r="AI807" s="16"/>
      <c r="AJ807" s="16"/>
      <c r="AK807" s="16"/>
      <c r="AL807" s="16"/>
      <c r="AM807" s="16"/>
      <c r="AN807" s="16"/>
    </row>
    <row r="808" spans="1:40" s="149" customFormat="1" hidden="1">
      <c r="A808" s="59">
        <v>807</v>
      </c>
      <c r="B808" s="142" t="s">
        <v>9793</v>
      </c>
      <c r="C808" s="247">
        <v>1140846975</v>
      </c>
      <c r="D808" s="140" t="s">
        <v>8458</v>
      </c>
      <c r="E808" s="142">
        <v>4044</v>
      </c>
      <c r="F808" s="142">
        <v>11</v>
      </c>
      <c r="G808" s="142" t="s">
        <v>916</v>
      </c>
      <c r="H808" s="165" t="s">
        <v>917</v>
      </c>
      <c r="I808" s="142" t="s">
        <v>131</v>
      </c>
      <c r="J808" s="142">
        <v>1000</v>
      </c>
      <c r="K808" s="142" t="s">
        <v>74</v>
      </c>
      <c r="L808" s="142" t="s">
        <v>2910</v>
      </c>
      <c r="M808" s="142" t="s">
        <v>2911</v>
      </c>
      <c r="N808" s="142" t="s">
        <v>76</v>
      </c>
      <c r="O808" s="142" t="s">
        <v>5744</v>
      </c>
      <c r="P808" s="145">
        <v>33516</v>
      </c>
      <c r="Q808" s="248">
        <v>1502136</v>
      </c>
      <c r="R808" s="249">
        <v>0</v>
      </c>
      <c r="S808" s="248">
        <v>1502136</v>
      </c>
      <c r="T808" s="142" t="s">
        <v>78</v>
      </c>
      <c r="U808" s="171">
        <v>44896</v>
      </c>
      <c r="V808" s="145" t="s">
        <v>10579</v>
      </c>
      <c r="W808" s="142" t="s">
        <v>10552</v>
      </c>
      <c r="X808" s="146">
        <f t="shared" ca="1" si="22"/>
        <v>2.3333333333333335</v>
      </c>
      <c r="Y808" s="145">
        <v>44930</v>
      </c>
      <c r="Z808" s="142" t="s">
        <v>10580</v>
      </c>
      <c r="AA808" s="142" t="s">
        <v>93</v>
      </c>
      <c r="AB808" s="142" t="s">
        <v>9966</v>
      </c>
      <c r="AC808" s="208" t="s">
        <v>82</v>
      </c>
      <c r="AD808" s="147">
        <v>6.9690000000000002E-2</v>
      </c>
      <c r="AE808" s="142"/>
      <c r="AF808" s="142" t="s">
        <v>8461</v>
      </c>
      <c r="AG808" s="142" t="s">
        <v>9083</v>
      </c>
      <c r="AH808" s="169"/>
      <c r="AI808" s="145">
        <v>40185</v>
      </c>
      <c r="AJ808" s="142" t="s">
        <v>8462</v>
      </c>
      <c r="AK808" s="142"/>
      <c r="AL808" s="142"/>
      <c r="AM808" s="142"/>
      <c r="AN808" s="142"/>
    </row>
    <row r="809" spans="1:40" s="149" customFormat="1" hidden="1">
      <c r="A809" s="59">
        <v>808</v>
      </c>
      <c r="B809" s="142" t="s">
        <v>9793</v>
      </c>
      <c r="C809" s="247">
        <v>1030586646</v>
      </c>
      <c r="D809" s="140" t="s">
        <v>8225</v>
      </c>
      <c r="E809" s="142">
        <v>2028</v>
      </c>
      <c r="F809" s="142">
        <v>14</v>
      </c>
      <c r="G809" s="142" t="s">
        <v>283</v>
      </c>
      <c r="H809" s="165" t="s">
        <v>284</v>
      </c>
      <c r="I809" s="142" t="s">
        <v>142</v>
      </c>
      <c r="J809" s="142">
        <v>1000</v>
      </c>
      <c r="K809" s="142" t="s">
        <v>74</v>
      </c>
      <c r="L809" s="142" t="s">
        <v>2910</v>
      </c>
      <c r="M809" s="142" t="s">
        <v>75</v>
      </c>
      <c r="N809" s="142" t="s">
        <v>76</v>
      </c>
      <c r="O809" s="142" t="s">
        <v>5744</v>
      </c>
      <c r="P809" s="145">
        <v>33271</v>
      </c>
      <c r="Q809" s="248">
        <v>4348155</v>
      </c>
      <c r="R809" s="249">
        <v>0</v>
      </c>
      <c r="S809" s="248">
        <v>4348155</v>
      </c>
      <c r="T809" s="214" t="s">
        <v>78</v>
      </c>
      <c r="U809" s="171">
        <v>43832</v>
      </c>
      <c r="V809" s="142"/>
      <c r="W809" s="142" t="s">
        <v>10552</v>
      </c>
      <c r="X809" s="146">
        <f t="shared" ca="1" si="22"/>
        <v>5.25</v>
      </c>
      <c r="Y809" s="145">
        <v>44930</v>
      </c>
      <c r="Z809" s="142" t="s">
        <v>10581</v>
      </c>
      <c r="AA809" s="142" t="s">
        <v>120</v>
      </c>
      <c r="AB809" s="142" t="s">
        <v>121</v>
      </c>
      <c r="AC809" s="208" t="s">
        <v>82</v>
      </c>
      <c r="AD809" s="147">
        <v>6.9690000000000002E-2</v>
      </c>
      <c r="AE809" s="142"/>
      <c r="AF809" s="142" t="s">
        <v>8229</v>
      </c>
      <c r="AG809" s="142" t="s">
        <v>9083</v>
      </c>
      <c r="AH809" s="169"/>
      <c r="AI809" s="145"/>
      <c r="AJ809" s="142" t="s">
        <v>8230</v>
      </c>
      <c r="AK809" s="142"/>
      <c r="AL809" s="142"/>
      <c r="AM809" s="142"/>
      <c r="AN809" s="142"/>
    </row>
    <row r="810" spans="1:40" hidden="1">
      <c r="A810" s="59">
        <v>809</v>
      </c>
      <c r="B810" s="16" t="s">
        <v>8956</v>
      </c>
      <c r="C810" s="250">
        <v>6820705</v>
      </c>
      <c r="D810" s="17" t="s">
        <v>10582</v>
      </c>
      <c r="E810" s="35" t="s">
        <v>366</v>
      </c>
      <c r="F810" s="16">
        <v>21</v>
      </c>
      <c r="G810" s="16" t="s">
        <v>367</v>
      </c>
      <c r="H810" s="35" t="s">
        <v>368</v>
      </c>
      <c r="I810" s="16" t="s">
        <v>72</v>
      </c>
      <c r="J810" s="16">
        <v>2000</v>
      </c>
      <c r="K810" s="16" t="s">
        <v>181</v>
      </c>
      <c r="L810" s="16" t="s">
        <v>369</v>
      </c>
      <c r="M810" s="16" t="s">
        <v>369</v>
      </c>
      <c r="N810" s="16" t="s">
        <v>76</v>
      </c>
      <c r="O810" s="16" t="s">
        <v>5744</v>
      </c>
      <c r="P810" s="19">
        <v>20654</v>
      </c>
      <c r="Q810" s="251">
        <v>9647021</v>
      </c>
      <c r="R810" s="252">
        <v>0</v>
      </c>
      <c r="S810" s="251">
        <v>9647021</v>
      </c>
      <c r="T810" s="26" t="s">
        <v>78</v>
      </c>
      <c r="U810" s="27">
        <v>44818</v>
      </c>
      <c r="V810" s="19" t="s">
        <v>10583</v>
      </c>
      <c r="W810" s="16" t="s">
        <v>10552</v>
      </c>
      <c r="X810" s="28">
        <f t="shared" ca="1" si="22"/>
        <v>2.5</v>
      </c>
      <c r="Y810" s="19">
        <v>44906</v>
      </c>
      <c r="Z810" s="16" t="s">
        <v>10584</v>
      </c>
      <c r="AA810" s="16" t="s">
        <v>173</v>
      </c>
      <c r="AB810" s="16" t="s">
        <v>78</v>
      </c>
      <c r="AC810" s="52" t="s">
        <v>82</v>
      </c>
      <c r="AD810" s="30">
        <v>6.9690000000000002E-2</v>
      </c>
      <c r="AE810" s="16"/>
      <c r="AF810" s="31" t="s">
        <v>10585</v>
      </c>
      <c r="AG810" s="167" t="s">
        <v>9798</v>
      </c>
      <c r="AH810" s="15"/>
      <c r="AI810" s="19">
        <v>28279</v>
      </c>
      <c r="AJ810" s="16"/>
      <c r="AK810" s="16"/>
      <c r="AL810" s="16"/>
      <c r="AM810" s="16"/>
      <c r="AN810" s="16"/>
    </row>
    <row r="811" spans="1:40" hidden="1">
      <c r="A811" s="59">
        <v>810</v>
      </c>
      <c r="B811" s="16" t="s">
        <v>9793</v>
      </c>
      <c r="C811" s="18">
        <v>5821884</v>
      </c>
      <c r="D811" s="17" t="s">
        <v>10586</v>
      </c>
      <c r="E811" s="16">
        <v>4070</v>
      </c>
      <c r="F811" s="16" t="s">
        <v>3596</v>
      </c>
      <c r="G811" s="16" t="s">
        <v>3597</v>
      </c>
      <c r="H811" s="35" t="s">
        <v>3598</v>
      </c>
      <c r="I811" s="16" t="s">
        <v>131</v>
      </c>
      <c r="J811" s="16">
        <v>1000</v>
      </c>
      <c r="K811" s="16" t="s">
        <v>74</v>
      </c>
      <c r="L811" s="16" t="s">
        <v>2910</v>
      </c>
      <c r="M811" s="16" t="s">
        <v>9776</v>
      </c>
      <c r="N811" s="16" t="s">
        <v>76</v>
      </c>
      <c r="O811" s="16" t="s">
        <v>5744</v>
      </c>
      <c r="P811" s="26">
        <v>29239</v>
      </c>
      <c r="Q811" s="174">
        <v>2319822</v>
      </c>
      <c r="R811" s="25">
        <v>0</v>
      </c>
      <c r="S811" s="174">
        <f t="shared" ref="S811:S850" si="23">Q811+R811</f>
        <v>2319822</v>
      </c>
      <c r="T811" s="26" t="s">
        <v>78</v>
      </c>
      <c r="U811" s="26">
        <v>44768</v>
      </c>
      <c r="V811" s="19" t="s">
        <v>10587</v>
      </c>
      <c r="W811" s="16" t="s">
        <v>10552</v>
      </c>
      <c r="X811" s="28">
        <f t="shared" ca="1" si="22"/>
        <v>2.6666666666666665</v>
      </c>
      <c r="Y811" s="19">
        <v>44942</v>
      </c>
      <c r="Z811" s="16" t="s">
        <v>10588</v>
      </c>
      <c r="AA811" s="16" t="s">
        <v>120</v>
      </c>
      <c r="AB811" s="16" t="s">
        <v>121</v>
      </c>
      <c r="AC811" s="52" t="s">
        <v>82</v>
      </c>
      <c r="AD811" s="30">
        <v>6.9690000000000002E-2</v>
      </c>
      <c r="AE811" s="16"/>
      <c r="AF811" s="31" t="s">
        <v>10589</v>
      </c>
      <c r="AG811" s="16" t="s">
        <v>9083</v>
      </c>
      <c r="AH811" s="15"/>
      <c r="AI811" s="26">
        <v>35982</v>
      </c>
      <c r="AJ811" s="69" t="s">
        <v>10590</v>
      </c>
      <c r="AK811" s="16"/>
      <c r="AL811" s="16"/>
      <c r="AM811" s="16"/>
      <c r="AN811" s="16"/>
    </row>
    <row r="812" spans="1:40" hidden="1">
      <c r="A812" s="59">
        <v>811</v>
      </c>
      <c r="B812" s="16" t="s">
        <v>8956</v>
      </c>
      <c r="C812" s="74">
        <v>35467363</v>
      </c>
      <c r="D812" s="17" t="s">
        <v>10591</v>
      </c>
      <c r="E812" s="35" t="s">
        <v>3337</v>
      </c>
      <c r="F812" s="16">
        <v>23</v>
      </c>
      <c r="G812" s="16" t="s">
        <v>3338</v>
      </c>
      <c r="H812" s="35" t="s">
        <v>3339</v>
      </c>
      <c r="I812" s="16" t="s">
        <v>72</v>
      </c>
      <c r="J812" s="16">
        <v>4000</v>
      </c>
      <c r="K812" s="16" t="s">
        <v>259</v>
      </c>
      <c r="L812" s="16" t="s">
        <v>909</v>
      </c>
      <c r="M812" s="16" t="s">
        <v>909</v>
      </c>
      <c r="N812" s="16" t="s">
        <v>76</v>
      </c>
      <c r="O812" s="16" t="s">
        <v>5744</v>
      </c>
      <c r="P812" s="19">
        <v>22125</v>
      </c>
      <c r="Q812" s="174">
        <v>11724758</v>
      </c>
      <c r="R812" s="25">
        <v>0</v>
      </c>
      <c r="S812" s="174">
        <f t="shared" si="23"/>
        <v>11724758</v>
      </c>
      <c r="T812" s="26" t="s">
        <v>78</v>
      </c>
      <c r="U812" s="27">
        <v>43900</v>
      </c>
      <c r="V812" s="16"/>
      <c r="W812" s="16" t="s">
        <v>10552</v>
      </c>
      <c r="X812" s="28">
        <f t="shared" ca="1" si="22"/>
        <v>5</v>
      </c>
      <c r="Y812" s="19">
        <v>44945</v>
      </c>
      <c r="Z812" s="16" t="s">
        <v>10592</v>
      </c>
      <c r="AA812" s="16" t="s">
        <v>93</v>
      </c>
      <c r="AB812" s="16" t="s">
        <v>121</v>
      </c>
      <c r="AC812" s="52" t="s">
        <v>82</v>
      </c>
      <c r="AD812" s="30">
        <v>5.2199999999999998E-3</v>
      </c>
      <c r="AE812" s="16"/>
      <c r="AF812" s="31" t="s">
        <v>10593</v>
      </c>
      <c r="AG812" s="16" t="s">
        <v>9083</v>
      </c>
      <c r="AH812" s="15"/>
      <c r="AI812" s="19">
        <v>40599</v>
      </c>
      <c r="AJ812" s="16" t="s">
        <v>10593</v>
      </c>
      <c r="AK812" s="16"/>
      <c r="AL812" s="16"/>
      <c r="AM812" s="16"/>
      <c r="AN812" s="16"/>
    </row>
    <row r="813" spans="1:40" hidden="1">
      <c r="A813" s="59">
        <v>812</v>
      </c>
      <c r="B813" s="16" t="s">
        <v>8956</v>
      </c>
      <c r="C813" s="18">
        <v>1093736798</v>
      </c>
      <c r="D813" s="17" t="s">
        <v>10594</v>
      </c>
      <c r="E813" s="16">
        <v>3137</v>
      </c>
      <c r="F813" s="16">
        <v>11</v>
      </c>
      <c r="G813" s="16" t="s">
        <v>603</v>
      </c>
      <c r="H813" s="35" t="s">
        <v>455</v>
      </c>
      <c r="I813" s="16" t="s">
        <v>117</v>
      </c>
      <c r="J813" s="16">
        <v>3000</v>
      </c>
      <c r="K813" s="16" t="s">
        <v>170</v>
      </c>
      <c r="L813" s="16" t="s">
        <v>9127</v>
      </c>
      <c r="M813" s="16" t="s">
        <v>9127</v>
      </c>
      <c r="N813" s="16" t="s">
        <v>76</v>
      </c>
      <c r="O813" s="16" t="s">
        <v>5744</v>
      </c>
      <c r="P813" s="19">
        <v>31519</v>
      </c>
      <c r="Q813" s="174">
        <v>2021496</v>
      </c>
      <c r="R813" s="25">
        <v>0</v>
      </c>
      <c r="S813" s="174">
        <f t="shared" si="23"/>
        <v>2021496</v>
      </c>
      <c r="T813" s="16" t="s">
        <v>78</v>
      </c>
      <c r="U813" s="19">
        <v>44589</v>
      </c>
      <c r="V813" s="19" t="s">
        <v>10595</v>
      </c>
      <c r="W813" s="16" t="s">
        <v>8767</v>
      </c>
      <c r="X813" s="28">
        <f t="shared" ca="1" si="22"/>
        <v>3.1666666666666665</v>
      </c>
      <c r="Y813" s="19">
        <v>44956</v>
      </c>
      <c r="Z813" s="16" t="s">
        <v>10596</v>
      </c>
      <c r="AA813" s="16" t="s">
        <v>9993</v>
      </c>
      <c r="AB813" s="16" t="s">
        <v>121</v>
      </c>
      <c r="AC813" s="52" t="s">
        <v>82</v>
      </c>
      <c r="AD813" s="30">
        <v>6.9690000000000002E-2</v>
      </c>
      <c r="AE813" s="16"/>
      <c r="AF813" s="31" t="s">
        <v>10597</v>
      </c>
      <c r="AG813" s="16" t="s">
        <v>9083</v>
      </c>
      <c r="AH813" s="15"/>
      <c r="AI813" s="19">
        <v>38224</v>
      </c>
      <c r="AJ813" s="157" t="s">
        <v>10598</v>
      </c>
      <c r="AK813" s="16"/>
      <c r="AL813" s="16"/>
      <c r="AM813" s="16"/>
      <c r="AN813" s="16"/>
    </row>
    <row r="814" spans="1:40" hidden="1">
      <c r="A814" s="59">
        <v>813</v>
      </c>
      <c r="B814" s="16" t="s">
        <v>9793</v>
      </c>
      <c r="C814" s="18">
        <v>1030559431</v>
      </c>
      <c r="D814" s="17" t="s">
        <v>10599</v>
      </c>
      <c r="E814" s="16">
        <v>4070</v>
      </c>
      <c r="F814" s="16" t="s">
        <v>3596</v>
      </c>
      <c r="G814" s="16" t="s">
        <v>3597</v>
      </c>
      <c r="H814" s="35" t="s">
        <v>3598</v>
      </c>
      <c r="I814" s="16" t="s">
        <v>131</v>
      </c>
      <c r="J814" s="16">
        <v>1000</v>
      </c>
      <c r="K814" s="16" t="s">
        <v>74</v>
      </c>
      <c r="L814" s="16" t="s">
        <v>2910</v>
      </c>
      <c r="M814" s="16" t="s">
        <v>9776</v>
      </c>
      <c r="N814" s="16" t="s">
        <v>76</v>
      </c>
      <c r="O814" s="16" t="s">
        <v>5744</v>
      </c>
      <c r="P814" s="19" t="s">
        <v>10600</v>
      </c>
      <c r="Q814" s="174">
        <v>2319822</v>
      </c>
      <c r="R814" s="25">
        <v>0</v>
      </c>
      <c r="S814" s="174">
        <f t="shared" si="23"/>
        <v>2319822</v>
      </c>
      <c r="T814" s="16" t="s">
        <v>78</v>
      </c>
      <c r="U814" s="27">
        <v>42846</v>
      </c>
      <c r="V814" s="16"/>
      <c r="W814" s="16" t="s">
        <v>10552</v>
      </c>
      <c r="X814" s="28">
        <f t="shared" ca="1" si="22"/>
        <v>7.916666666666667</v>
      </c>
      <c r="Y814" s="19">
        <v>44957</v>
      </c>
      <c r="Z814" s="16" t="s">
        <v>10601</v>
      </c>
      <c r="AA814" s="16" t="s">
        <v>120</v>
      </c>
      <c r="AB814" s="16" t="s">
        <v>94</v>
      </c>
      <c r="AC814" s="52" t="s">
        <v>82</v>
      </c>
      <c r="AD814" s="30">
        <v>6.9690000000000002E-2</v>
      </c>
      <c r="AE814" s="16"/>
      <c r="AF814" s="31" t="s">
        <v>6125</v>
      </c>
      <c r="AG814" s="16" t="s">
        <v>9083</v>
      </c>
      <c r="AH814" s="15"/>
      <c r="AI814" s="16"/>
      <c r="AJ814" s="16" t="s">
        <v>6125</v>
      </c>
      <c r="AK814" s="16"/>
      <c r="AL814" s="16"/>
      <c r="AM814" s="16"/>
      <c r="AN814" s="16"/>
    </row>
    <row r="815" spans="1:40" hidden="1">
      <c r="A815" s="59">
        <v>814</v>
      </c>
      <c r="B815" s="16" t="s">
        <v>8956</v>
      </c>
      <c r="C815" s="18">
        <v>51697785</v>
      </c>
      <c r="D815" s="17" t="s">
        <v>10602</v>
      </c>
      <c r="E815" s="16">
        <v>3124</v>
      </c>
      <c r="F815" s="16">
        <v>12</v>
      </c>
      <c r="G815" s="16" t="s">
        <v>350</v>
      </c>
      <c r="H815" s="35" t="s">
        <v>116</v>
      </c>
      <c r="I815" s="16" t="s">
        <v>117</v>
      </c>
      <c r="J815" s="16">
        <v>2000</v>
      </c>
      <c r="K815" s="16" t="s">
        <v>181</v>
      </c>
      <c r="L815" s="16" t="s">
        <v>182</v>
      </c>
      <c r="M815" s="16" t="s">
        <v>10163</v>
      </c>
      <c r="N815" s="16" t="s">
        <v>76</v>
      </c>
      <c r="O815" s="16" t="s">
        <v>5744</v>
      </c>
      <c r="P815" s="19">
        <v>23162</v>
      </c>
      <c r="Q815" s="174">
        <v>2143616</v>
      </c>
      <c r="R815" s="25">
        <v>0</v>
      </c>
      <c r="S815" s="174">
        <f t="shared" si="23"/>
        <v>2143616</v>
      </c>
      <c r="T815" s="26" t="s">
        <v>78</v>
      </c>
      <c r="U815" s="27">
        <v>42535</v>
      </c>
      <c r="V815" s="16"/>
      <c r="W815" s="16" t="s">
        <v>8767</v>
      </c>
      <c r="X815" s="28">
        <f t="shared" ca="1" si="22"/>
        <v>8.75</v>
      </c>
      <c r="Y815" s="19">
        <v>44956</v>
      </c>
      <c r="Z815" s="16" t="s">
        <v>10603</v>
      </c>
      <c r="AA815" s="16" t="s">
        <v>9993</v>
      </c>
      <c r="AB815" s="16" t="s">
        <v>94</v>
      </c>
      <c r="AC815" s="52" t="s">
        <v>82</v>
      </c>
      <c r="AD815" s="30">
        <v>5.2199999999999998E-3</v>
      </c>
      <c r="AE815" s="16"/>
      <c r="AF815" s="31" t="s">
        <v>10604</v>
      </c>
      <c r="AG815" s="16" t="s">
        <v>9083</v>
      </c>
      <c r="AH815" s="15"/>
      <c r="AI815" s="19">
        <v>29889</v>
      </c>
      <c r="AJ815" s="16" t="s">
        <v>10605</v>
      </c>
      <c r="AK815" s="16"/>
      <c r="AL815" s="16"/>
      <c r="AM815" s="16"/>
      <c r="AN815" s="16"/>
    </row>
    <row r="816" spans="1:40" hidden="1">
      <c r="A816" s="59">
        <v>815</v>
      </c>
      <c r="B816" s="16" t="s">
        <v>8956</v>
      </c>
      <c r="C816" s="18">
        <v>51963144</v>
      </c>
      <c r="D816" s="17" t="s">
        <v>10606</v>
      </c>
      <c r="E816" s="35" t="s">
        <v>366</v>
      </c>
      <c r="F816" s="16">
        <v>21</v>
      </c>
      <c r="G816" s="16" t="s">
        <v>367</v>
      </c>
      <c r="H816" s="35" t="s">
        <v>368</v>
      </c>
      <c r="I816" s="16" t="s">
        <v>72</v>
      </c>
      <c r="J816" s="16">
        <v>4500</v>
      </c>
      <c r="K816" s="16" t="s">
        <v>143</v>
      </c>
      <c r="L816" s="16" t="s">
        <v>3484</v>
      </c>
      <c r="M816" s="16" t="s">
        <v>3484</v>
      </c>
      <c r="N816" s="16" t="s">
        <v>76</v>
      </c>
      <c r="O816" s="16" t="s">
        <v>5744</v>
      </c>
      <c r="P816" s="19">
        <v>25259</v>
      </c>
      <c r="Q816" s="174">
        <v>9647021</v>
      </c>
      <c r="R816" s="25">
        <v>0</v>
      </c>
      <c r="S816" s="174">
        <f t="shared" si="23"/>
        <v>9647021</v>
      </c>
      <c r="T816" s="26" t="s">
        <v>78</v>
      </c>
      <c r="U816" s="27">
        <v>44813</v>
      </c>
      <c r="V816" s="19" t="s">
        <v>10607</v>
      </c>
      <c r="W816" s="16" t="s">
        <v>10552</v>
      </c>
      <c r="X816" s="28">
        <f t="shared" ca="1" si="22"/>
        <v>2.5</v>
      </c>
      <c r="Y816" s="19">
        <v>44957</v>
      </c>
      <c r="Z816" s="16" t="s">
        <v>10608</v>
      </c>
      <c r="AA816" s="16" t="s">
        <v>269</v>
      </c>
      <c r="AB816" s="16" t="s">
        <v>94</v>
      </c>
      <c r="AC816" s="52" t="s">
        <v>82</v>
      </c>
      <c r="AD816" s="30">
        <v>5.2199999999999998E-3</v>
      </c>
      <c r="AE816" s="16"/>
      <c r="AF816" s="31" t="s">
        <v>10609</v>
      </c>
      <c r="AG816" s="16" t="s">
        <v>9083</v>
      </c>
      <c r="AH816" s="15"/>
      <c r="AI816" s="19">
        <v>31581</v>
      </c>
      <c r="AJ816" s="69" t="s">
        <v>10610</v>
      </c>
      <c r="AK816" s="16"/>
      <c r="AL816" s="16"/>
      <c r="AM816" s="16"/>
      <c r="AN816" s="16"/>
    </row>
    <row r="817" spans="1:41" hidden="1">
      <c r="A817" s="59">
        <v>816</v>
      </c>
      <c r="B817" s="16" t="s">
        <v>9793</v>
      </c>
      <c r="C817" s="18">
        <v>1081155372</v>
      </c>
      <c r="D817" s="17" t="s">
        <v>10611</v>
      </c>
      <c r="E817" s="16">
        <v>4070</v>
      </c>
      <c r="F817" s="16" t="s">
        <v>3596</v>
      </c>
      <c r="G817" s="16" t="s">
        <v>3597</v>
      </c>
      <c r="H817" s="35" t="s">
        <v>3598</v>
      </c>
      <c r="I817" s="16" t="s">
        <v>131</v>
      </c>
      <c r="J817" s="16">
        <v>1000</v>
      </c>
      <c r="K817" s="16" t="s">
        <v>74</v>
      </c>
      <c r="L817" s="16" t="s">
        <v>2910</v>
      </c>
      <c r="M817" s="16" t="s">
        <v>9776</v>
      </c>
      <c r="N817" s="16" t="s">
        <v>478</v>
      </c>
      <c r="O817" s="16" t="s">
        <v>771</v>
      </c>
      <c r="P817" s="19">
        <v>33068</v>
      </c>
      <c r="Q817" s="174">
        <v>2319822</v>
      </c>
      <c r="R817" s="25">
        <v>0</v>
      </c>
      <c r="S817" s="174">
        <f t="shared" si="23"/>
        <v>2319822</v>
      </c>
      <c r="T817" s="26" t="s">
        <v>78</v>
      </c>
      <c r="U817" s="27">
        <v>43066</v>
      </c>
      <c r="V817" s="19"/>
      <c r="W817" s="16" t="s">
        <v>10552</v>
      </c>
      <c r="X817" s="28">
        <f t="shared" ca="1" si="22"/>
        <v>7.333333333333333</v>
      </c>
      <c r="Y817" s="19">
        <v>44957</v>
      </c>
      <c r="Z817" s="16" t="s">
        <v>10612</v>
      </c>
      <c r="AA817" s="16" t="s">
        <v>183</v>
      </c>
      <c r="AB817" s="16" t="s">
        <v>94</v>
      </c>
      <c r="AC817" s="52" t="s">
        <v>773</v>
      </c>
      <c r="AD817" s="30">
        <v>6.9690000000000002E-2</v>
      </c>
      <c r="AE817" s="16"/>
      <c r="AF817" s="31" t="s">
        <v>10613</v>
      </c>
      <c r="AG817" s="16" t="s">
        <v>10007</v>
      </c>
      <c r="AH817" s="15"/>
      <c r="AI817" s="16"/>
      <c r="AJ817" s="16"/>
      <c r="AK817" s="16"/>
      <c r="AL817" s="16"/>
      <c r="AM817" s="16"/>
      <c r="AN817" s="16"/>
    </row>
    <row r="818" spans="1:41" hidden="1">
      <c r="A818" s="59">
        <v>817</v>
      </c>
      <c r="B818" s="16" t="s">
        <v>9793</v>
      </c>
      <c r="C818" s="18">
        <v>1062279887</v>
      </c>
      <c r="D818" s="17" t="s">
        <v>10614</v>
      </c>
      <c r="E818" s="16">
        <v>4070</v>
      </c>
      <c r="F818" s="16" t="s">
        <v>3596</v>
      </c>
      <c r="G818" s="16" t="s">
        <v>3597</v>
      </c>
      <c r="H818" s="35" t="s">
        <v>3598</v>
      </c>
      <c r="I818" s="16" t="s">
        <v>131</v>
      </c>
      <c r="J818" s="16">
        <v>1000</v>
      </c>
      <c r="K818" s="16" t="s">
        <v>74</v>
      </c>
      <c r="L818" s="16" t="s">
        <v>2910</v>
      </c>
      <c r="M818" s="16" t="s">
        <v>9776</v>
      </c>
      <c r="N818" s="16" t="s">
        <v>463</v>
      </c>
      <c r="O818" s="16" t="s">
        <v>3907</v>
      </c>
      <c r="P818" s="19">
        <v>29791</v>
      </c>
      <c r="Q818" s="174">
        <v>2319822</v>
      </c>
      <c r="R818" s="25">
        <v>0</v>
      </c>
      <c r="S818" s="174">
        <f t="shared" si="23"/>
        <v>2319822</v>
      </c>
      <c r="T818" s="26" t="s">
        <v>78</v>
      </c>
      <c r="U818" s="27">
        <v>43059</v>
      </c>
      <c r="V818" s="16"/>
      <c r="W818" s="16" t="s">
        <v>10552</v>
      </c>
      <c r="X818" s="28">
        <f t="shared" ca="1" si="22"/>
        <v>7.333333333333333</v>
      </c>
      <c r="Y818" s="19">
        <v>44870</v>
      </c>
      <c r="Z818" s="16" t="s">
        <v>10615</v>
      </c>
      <c r="AA818" s="16" t="s">
        <v>183</v>
      </c>
      <c r="AB818" s="16" t="s">
        <v>94</v>
      </c>
      <c r="AC818" s="52" t="s">
        <v>466</v>
      </c>
      <c r="AD818" s="30">
        <v>6.9690000000000002E-2</v>
      </c>
      <c r="AE818" s="16"/>
      <c r="AF818" s="31" t="s">
        <v>10616</v>
      </c>
      <c r="AG818" s="167" t="s">
        <v>9798</v>
      </c>
      <c r="AH818" s="15"/>
      <c r="AI818" s="16"/>
      <c r="AJ818" s="16" t="s">
        <v>10617</v>
      </c>
      <c r="AK818" s="16"/>
      <c r="AL818" s="16"/>
      <c r="AM818" s="16"/>
      <c r="AN818" s="16"/>
    </row>
    <row r="819" spans="1:41" hidden="1">
      <c r="A819" s="59">
        <v>818</v>
      </c>
      <c r="B819" s="16" t="s">
        <v>8956</v>
      </c>
      <c r="C819" s="81">
        <v>79289034</v>
      </c>
      <c r="D819" s="17" t="s">
        <v>9410</v>
      </c>
      <c r="E819" s="16">
        <v>3137</v>
      </c>
      <c r="F819" s="16">
        <v>10</v>
      </c>
      <c r="G819" s="22" t="s">
        <v>822</v>
      </c>
      <c r="H819" s="22" t="s">
        <v>456</v>
      </c>
      <c r="I819" s="16" t="s">
        <v>117</v>
      </c>
      <c r="J819" s="16">
        <v>3000</v>
      </c>
      <c r="K819" s="16" t="s">
        <v>170</v>
      </c>
      <c r="L819" s="16" t="s">
        <v>723</v>
      </c>
      <c r="M819" s="16" t="s">
        <v>723</v>
      </c>
      <c r="N819" s="16" t="s">
        <v>76</v>
      </c>
      <c r="O819" s="16" t="s">
        <v>5744</v>
      </c>
      <c r="P819" s="19" t="s">
        <v>10618</v>
      </c>
      <c r="Q819" s="190">
        <v>1917516</v>
      </c>
      <c r="R819" s="232">
        <v>0</v>
      </c>
      <c r="S819" s="190">
        <f t="shared" si="23"/>
        <v>1917516</v>
      </c>
      <c r="T819" s="26" t="s">
        <v>78</v>
      </c>
      <c r="U819" s="27">
        <v>43222</v>
      </c>
      <c r="V819" s="19"/>
      <c r="W819" s="16" t="s">
        <v>9187</v>
      </c>
      <c r="X819" s="28">
        <f t="shared" ca="1" si="22"/>
        <v>6.916666666666667</v>
      </c>
      <c r="Y819" s="19">
        <v>44959</v>
      </c>
      <c r="Z819" s="16" t="s">
        <v>10619</v>
      </c>
      <c r="AA819" s="16" t="s">
        <v>9993</v>
      </c>
      <c r="AB819" s="16" t="s">
        <v>94</v>
      </c>
      <c r="AC819" s="52" t="s">
        <v>82</v>
      </c>
      <c r="AD819" s="65">
        <v>6.9690000000000002E-2</v>
      </c>
      <c r="AE819" s="16"/>
      <c r="AF819" s="69" t="s">
        <v>10620</v>
      </c>
      <c r="AG819" s="16" t="s">
        <v>9083</v>
      </c>
      <c r="AH819" s="15"/>
      <c r="AI819" s="16"/>
      <c r="AJ819" s="17" t="s">
        <v>9411</v>
      </c>
      <c r="AK819" s="16"/>
      <c r="AL819" s="16"/>
      <c r="AM819" s="16"/>
      <c r="AN819" s="16"/>
    </row>
    <row r="820" spans="1:41" s="149" customFormat="1" hidden="1">
      <c r="A820" s="59">
        <v>819</v>
      </c>
      <c r="B820" s="142" t="s">
        <v>9793</v>
      </c>
      <c r="C820" s="168">
        <v>1069762825</v>
      </c>
      <c r="D820" s="140" t="s">
        <v>8384</v>
      </c>
      <c r="E820" s="142">
        <v>3137</v>
      </c>
      <c r="F820" s="142">
        <v>10</v>
      </c>
      <c r="G820" s="142" t="s">
        <v>822</v>
      </c>
      <c r="H820" s="165" t="s">
        <v>455</v>
      </c>
      <c r="I820" s="142" t="s">
        <v>117</v>
      </c>
      <c r="J820" s="142">
        <v>1000</v>
      </c>
      <c r="K820" s="142" t="s">
        <v>74</v>
      </c>
      <c r="L820" s="142" t="s">
        <v>2910</v>
      </c>
      <c r="M820" s="142" t="s">
        <v>9776</v>
      </c>
      <c r="N820" s="142" t="s">
        <v>76</v>
      </c>
      <c r="O820" s="142" t="s">
        <v>5744</v>
      </c>
      <c r="P820" s="145">
        <v>35900</v>
      </c>
      <c r="Q820" s="206">
        <v>1917516</v>
      </c>
      <c r="R820" s="235">
        <v>0</v>
      </c>
      <c r="S820" s="206">
        <f t="shared" si="23"/>
        <v>1917516</v>
      </c>
      <c r="T820" s="214" t="s">
        <v>78</v>
      </c>
      <c r="U820" s="171">
        <v>44256</v>
      </c>
      <c r="V820" s="145" t="s">
        <v>8453</v>
      </c>
      <c r="W820" s="142" t="s">
        <v>10552</v>
      </c>
      <c r="X820" s="146">
        <f t="shared" ca="1" si="22"/>
        <v>4.083333333333333</v>
      </c>
      <c r="Y820" s="145">
        <v>44966</v>
      </c>
      <c r="Z820" s="142" t="s">
        <v>10621</v>
      </c>
      <c r="AA820" s="142" t="s">
        <v>120</v>
      </c>
      <c r="AB820" s="142" t="s">
        <v>121</v>
      </c>
      <c r="AC820" s="208" t="s">
        <v>82</v>
      </c>
      <c r="AD820" s="147">
        <v>6.9690000000000002E-2</v>
      </c>
      <c r="AE820" s="142"/>
      <c r="AF820" s="162" t="s">
        <v>8386</v>
      </c>
      <c r="AG820" s="142" t="s">
        <v>9083</v>
      </c>
      <c r="AH820" s="169" t="s">
        <v>9056</v>
      </c>
      <c r="AI820" s="145">
        <v>42485</v>
      </c>
      <c r="AJ820" s="162" t="s">
        <v>8387</v>
      </c>
      <c r="AK820" s="142"/>
      <c r="AL820" s="142"/>
      <c r="AM820" s="142"/>
      <c r="AN820" s="142"/>
    </row>
    <row r="821" spans="1:41" hidden="1">
      <c r="A821" s="59">
        <v>820</v>
      </c>
      <c r="B821" s="102" t="s">
        <v>8956</v>
      </c>
      <c r="C821" s="18">
        <v>1065562352</v>
      </c>
      <c r="D821" s="17" t="s">
        <v>10622</v>
      </c>
      <c r="E821" s="16">
        <v>2044</v>
      </c>
      <c r="F821" s="16">
        <v>11</v>
      </c>
      <c r="G821" s="16" t="s">
        <v>139</v>
      </c>
      <c r="H821" s="35" t="s">
        <v>140</v>
      </c>
      <c r="I821" s="16" t="s">
        <v>142</v>
      </c>
      <c r="J821" s="16">
        <v>4000</v>
      </c>
      <c r="K821" s="16" t="s">
        <v>259</v>
      </c>
      <c r="L821" s="16" t="s">
        <v>984</v>
      </c>
      <c r="M821" s="16" t="s">
        <v>984</v>
      </c>
      <c r="N821" s="16" t="s">
        <v>76</v>
      </c>
      <c r="O821" s="16" t="s">
        <v>5744</v>
      </c>
      <c r="P821" s="19">
        <v>31266</v>
      </c>
      <c r="Q821" s="174">
        <v>3534752</v>
      </c>
      <c r="R821" s="25">
        <v>0</v>
      </c>
      <c r="S821" s="174">
        <f t="shared" si="23"/>
        <v>3534752</v>
      </c>
      <c r="T821" s="26" t="s">
        <v>78</v>
      </c>
      <c r="U821" s="27">
        <v>44155</v>
      </c>
      <c r="V821" s="19" t="s">
        <v>10623</v>
      </c>
      <c r="W821" s="16" t="s">
        <v>8767</v>
      </c>
      <c r="X821" s="28">
        <f t="shared" ca="1" si="22"/>
        <v>4.333333333333333</v>
      </c>
      <c r="Y821" s="19">
        <v>44976</v>
      </c>
      <c r="Z821" s="16" t="s">
        <v>10624</v>
      </c>
      <c r="AA821" s="16" t="s">
        <v>173</v>
      </c>
      <c r="AB821" s="16" t="s">
        <v>94</v>
      </c>
      <c r="AC821" s="52" t="s">
        <v>82</v>
      </c>
      <c r="AD821" s="30">
        <v>5.2199999999999998E-3</v>
      </c>
      <c r="AE821" s="16"/>
      <c r="AF821" s="31" t="s">
        <v>10625</v>
      </c>
      <c r="AG821" s="16" t="s">
        <v>9083</v>
      </c>
      <c r="AH821" s="15"/>
      <c r="AI821" s="16"/>
      <c r="AJ821" s="16" t="s">
        <v>10626</v>
      </c>
      <c r="AK821" s="16"/>
      <c r="AL821" s="16"/>
      <c r="AM821" s="16"/>
      <c r="AN821" s="16"/>
    </row>
    <row r="822" spans="1:41" hidden="1">
      <c r="A822" s="59">
        <v>821</v>
      </c>
      <c r="B822" s="102" t="s">
        <v>9793</v>
      </c>
      <c r="C822" s="81">
        <v>1116497349</v>
      </c>
      <c r="D822" s="17" t="s">
        <v>10627</v>
      </c>
      <c r="E822" s="16">
        <v>4070</v>
      </c>
      <c r="F822" s="16" t="s">
        <v>3596</v>
      </c>
      <c r="G822" s="16" t="s">
        <v>3597</v>
      </c>
      <c r="H822" s="35" t="s">
        <v>3598</v>
      </c>
      <c r="I822" s="16" t="s">
        <v>131</v>
      </c>
      <c r="J822" s="16">
        <v>1000</v>
      </c>
      <c r="K822" s="16" t="s">
        <v>74</v>
      </c>
      <c r="L822" s="16" t="s">
        <v>2910</v>
      </c>
      <c r="M822" s="16" t="s">
        <v>9776</v>
      </c>
      <c r="N822" s="16" t="s">
        <v>76</v>
      </c>
      <c r="O822" s="16" t="s">
        <v>5744</v>
      </c>
      <c r="P822" s="19">
        <v>33176</v>
      </c>
      <c r="Q822" s="190">
        <v>2319822</v>
      </c>
      <c r="R822" s="232">
        <v>0</v>
      </c>
      <c r="S822" s="190">
        <f t="shared" si="23"/>
        <v>2319822</v>
      </c>
      <c r="T822" s="26" t="s">
        <v>78</v>
      </c>
      <c r="U822" s="27">
        <v>43080</v>
      </c>
      <c r="V822" s="19"/>
      <c r="W822" s="16" t="s">
        <v>10552</v>
      </c>
      <c r="X822" s="28">
        <f t="shared" ca="1" si="22"/>
        <v>7.25</v>
      </c>
      <c r="Y822" s="19">
        <v>44917</v>
      </c>
      <c r="Z822" s="16" t="s">
        <v>10628</v>
      </c>
      <c r="AA822" s="16" t="s">
        <v>173</v>
      </c>
      <c r="AB822" s="16" t="s">
        <v>94</v>
      </c>
      <c r="AC822" s="52" t="s">
        <v>82</v>
      </c>
      <c r="AD822" s="65">
        <v>6.9690000000000002E-2</v>
      </c>
      <c r="AE822" s="16"/>
      <c r="AF822" s="69" t="s">
        <v>10629</v>
      </c>
      <c r="AG822" s="167" t="s">
        <v>9798</v>
      </c>
      <c r="AH822" s="15"/>
      <c r="AI822" s="16"/>
      <c r="AJ822" s="16" t="s">
        <v>10630</v>
      </c>
      <c r="AK822" s="16"/>
      <c r="AL822" s="16"/>
      <c r="AM822" s="16"/>
      <c r="AN822" s="16"/>
    </row>
    <row r="823" spans="1:41" hidden="1">
      <c r="A823" s="59">
        <v>822</v>
      </c>
      <c r="B823" s="102" t="s">
        <v>8956</v>
      </c>
      <c r="C823" s="81">
        <v>5993610</v>
      </c>
      <c r="D823" s="17" t="s">
        <v>10631</v>
      </c>
      <c r="E823" s="16">
        <v>3137</v>
      </c>
      <c r="F823" s="16">
        <v>10</v>
      </c>
      <c r="G823" s="16" t="s">
        <v>822</v>
      </c>
      <c r="H823" s="35" t="s">
        <v>455</v>
      </c>
      <c r="I823" s="16" t="s">
        <v>117</v>
      </c>
      <c r="J823" s="16">
        <v>3000</v>
      </c>
      <c r="K823" s="16" t="s">
        <v>170</v>
      </c>
      <c r="L823" s="16" t="s">
        <v>670</v>
      </c>
      <c r="M823" s="16" t="s">
        <v>670</v>
      </c>
      <c r="N823" s="16" t="s">
        <v>671</v>
      </c>
      <c r="O823" s="16" t="s">
        <v>691</v>
      </c>
      <c r="P823" s="19">
        <v>26590</v>
      </c>
      <c r="Q823" s="190">
        <v>1917516</v>
      </c>
      <c r="R823" s="232">
        <v>0</v>
      </c>
      <c r="S823" s="190">
        <f t="shared" si="23"/>
        <v>1917516</v>
      </c>
      <c r="T823" s="26" t="s">
        <v>78</v>
      </c>
      <c r="U823" s="27">
        <v>43556</v>
      </c>
      <c r="V823" s="19" t="s">
        <v>92</v>
      </c>
      <c r="W823" s="16" t="s">
        <v>8767</v>
      </c>
      <c r="X823" s="28">
        <f t="shared" ca="1" si="22"/>
        <v>6</v>
      </c>
      <c r="Y823" s="19">
        <v>44978</v>
      </c>
      <c r="Z823" s="16" t="s">
        <v>10632</v>
      </c>
      <c r="AA823" s="16" t="s">
        <v>1161</v>
      </c>
      <c r="AB823" s="16" t="s">
        <v>121</v>
      </c>
      <c r="AC823" s="52" t="s">
        <v>693</v>
      </c>
      <c r="AD823" s="65">
        <v>6.9690000000000002E-2</v>
      </c>
      <c r="AE823" s="16"/>
      <c r="AF823" s="69" t="s">
        <v>10633</v>
      </c>
      <c r="AG823" s="16" t="s">
        <v>9083</v>
      </c>
      <c r="AH823" s="15"/>
      <c r="AI823" s="16"/>
      <c r="AJ823" s="17" t="s">
        <v>10634</v>
      </c>
      <c r="AK823" s="16"/>
      <c r="AL823" s="16"/>
      <c r="AM823" s="16"/>
      <c r="AN823" s="16"/>
    </row>
    <row r="824" spans="1:41" hidden="1">
      <c r="A824" s="59">
        <v>823</v>
      </c>
      <c r="B824" s="16" t="s">
        <v>9793</v>
      </c>
      <c r="C824" s="81">
        <v>1214464579</v>
      </c>
      <c r="D824" s="17" t="s">
        <v>10635</v>
      </c>
      <c r="E824" s="16">
        <v>4070</v>
      </c>
      <c r="F824" s="16" t="s">
        <v>3596</v>
      </c>
      <c r="G824" s="16" t="s">
        <v>3597</v>
      </c>
      <c r="H824" s="35" t="s">
        <v>3598</v>
      </c>
      <c r="I824" s="16" t="s">
        <v>131</v>
      </c>
      <c r="J824" s="16">
        <v>1000</v>
      </c>
      <c r="K824" s="16" t="s">
        <v>74</v>
      </c>
      <c r="L824" s="16" t="s">
        <v>2910</v>
      </c>
      <c r="M824" s="16" t="s">
        <v>9776</v>
      </c>
      <c r="N824" s="16" t="s">
        <v>76</v>
      </c>
      <c r="O824" s="16" t="s">
        <v>5744</v>
      </c>
      <c r="P824" s="19">
        <v>34106</v>
      </c>
      <c r="Q824" s="190">
        <v>2319822</v>
      </c>
      <c r="R824" s="232">
        <v>0</v>
      </c>
      <c r="S824" s="190">
        <f t="shared" si="23"/>
        <v>2319822</v>
      </c>
      <c r="T824" s="26" t="s">
        <v>78</v>
      </c>
      <c r="U824" s="27">
        <v>43285</v>
      </c>
      <c r="V824" s="19"/>
      <c r="W824" s="16" t="s">
        <v>10552</v>
      </c>
      <c r="X824" s="28">
        <f t="shared" ca="1" si="22"/>
        <v>6.75</v>
      </c>
      <c r="Y824" s="19">
        <v>44973</v>
      </c>
      <c r="Z824" s="16" t="s">
        <v>10636</v>
      </c>
      <c r="AA824" s="16" t="s">
        <v>120</v>
      </c>
      <c r="AB824" s="16" t="s">
        <v>94</v>
      </c>
      <c r="AC824" s="52" t="s">
        <v>82</v>
      </c>
      <c r="AD824" s="65">
        <v>6.9690000000000002E-2</v>
      </c>
      <c r="AE824" s="16"/>
      <c r="AF824" s="16" t="s">
        <v>10637</v>
      </c>
      <c r="AG824" s="16" t="s">
        <v>10002</v>
      </c>
      <c r="AH824" s="15"/>
      <c r="AI824" s="16"/>
      <c r="AJ824" s="16"/>
      <c r="AK824" s="16"/>
      <c r="AL824" s="16"/>
      <c r="AM824" s="16"/>
      <c r="AN824" s="16"/>
    </row>
    <row r="825" spans="1:41" hidden="1">
      <c r="A825" s="59">
        <v>824</v>
      </c>
      <c r="B825" s="102" t="s">
        <v>9793</v>
      </c>
      <c r="C825" s="18">
        <v>1014230253</v>
      </c>
      <c r="D825" s="17" t="s">
        <v>10638</v>
      </c>
      <c r="E825" s="16">
        <v>4070</v>
      </c>
      <c r="F825" s="16" t="s">
        <v>3596</v>
      </c>
      <c r="G825" s="16" t="s">
        <v>3597</v>
      </c>
      <c r="H825" s="35" t="s">
        <v>3598</v>
      </c>
      <c r="I825" s="16" t="s">
        <v>131</v>
      </c>
      <c r="J825" s="16">
        <v>1000</v>
      </c>
      <c r="K825" s="16" t="s">
        <v>74</v>
      </c>
      <c r="L825" s="16" t="s">
        <v>2910</v>
      </c>
      <c r="M825" s="16" t="s">
        <v>9776</v>
      </c>
      <c r="N825" s="16" t="s">
        <v>145</v>
      </c>
      <c r="O825" s="16" t="s">
        <v>558</v>
      </c>
      <c r="P825" s="19" t="s">
        <v>10639</v>
      </c>
      <c r="Q825" s="174">
        <v>2319822</v>
      </c>
      <c r="R825" s="25">
        <v>0</v>
      </c>
      <c r="S825" s="174">
        <f t="shared" si="23"/>
        <v>2319822</v>
      </c>
      <c r="T825" s="26" t="s">
        <v>78</v>
      </c>
      <c r="U825" s="27">
        <v>43004</v>
      </c>
      <c r="V825" s="19"/>
      <c r="W825" s="16" t="s">
        <v>10640</v>
      </c>
      <c r="X825" s="28">
        <f t="shared" ca="1" si="22"/>
        <v>7.5</v>
      </c>
      <c r="Y825" s="19">
        <v>44986</v>
      </c>
      <c r="Z825" s="16" t="s">
        <v>10641</v>
      </c>
      <c r="AA825" s="16" t="s">
        <v>173</v>
      </c>
      <c r="AB825" s="16" t="s">
        <v>121</v>
      </c>
      <c r="AC825" s="52" t="s">
        <v>562</v>
      </c>
      <c r="AD825" s="30">
        <v>6.9690000000000002E-2</v>
      </c>
      <c r="AE825" s="16"/>
      <c r="AF825" s="31" t="s">
        <v>10642</v>
      </c>
      <c r="AG825" s="17" t="s">
        <v>9083</v>
      </c>
      <c r="AH825" s="125"/>
      <c r="AI825" s="16"/>
      <c r="AJ825" s="16" t="s">
        <v>10642</v>
      </c>
      <c r="AK825" s="16"/>
      <c r="AL825" s="16"/>
      <c r="AM825" s="16"/>
      <c r="AN825" s="16"/>
    </row>
    <row r="826" spans="1:41" hidden="1">
      <c r="A826" s="59">
        <v>825</v>
      </c>
      <c r="B826" s="16" t="s">
        <v>9793</v>
      </c>
      <c r="C826" s="18">
        <v>52379016</v>
      </c>
      <c r="D826" s="17" t="s">
        <v>10643</v>
      </c>
      <c r="E826" s="16">
        <v>4210</v>
      </c>
      <c r="F826" s="16">
        <v>16</v>
      </c>
      <c r="G826" s="16" t="s">
        <v>248</v>
      </c>
      <c r="H826" s="35" t="s">
        <v>130</v>
      </c>
      <c r="I826" s="16" t="s">
        <v>131</v>
      </c>
      <c r="J826" s="16">
        <v>1000</v>
      </c>
      <c r="K826" s="16" t="s">
        <v>74</v>
      </c>
      <c r="L826" s="16" t="s">
        <v>2910</v>
      </c>
      <c r="M826" s="16" t="s">
        <v>8226</v>
      </c>
      <c r="N826" s="16" t="s">
        <v>76</v>
      </c>
      <c r="O826" s="16" t="s">
        <v>5744</v>
      </c>
      <c r="P826" s="19" t="s">
        <v>10644</v>
      </c>
      <c r="Q826" s="174">
        <v>1832406</v>
      </c>
      <c r="R826" s="25">
        <v>0</v>
      </c>
      <c r="S826" s="174">
        <f t="shared" si="23"/>
        <v>1832406</v>
      </c>
      <c r="T826" s="26" t="s">
        <v>78</v>
      </c>
      <c r="U826" s="27">
        <v>43011</v>
      </c>
      <c r="V826" s="19"/>
      <c r="W826" s="16" t="s">
        <v>10640</v>
      </c>
      <c r="X826" s="28">
        <f t="shared" ca="1" si="22"/>
        <v>7.5</v>
      </c>
      <c r="Y826" s="19">
        <v>44985</v>
      </c>
      <c r="Z826" s="16" t="s">
        <v>10645</v>
      </c>
      <c r="AA826" s="16" t="s">
        <v>93</v>
      </c>
      <c r="AB826" s="16" t="s">
        <v>9966</v>
      </c>
      <c r="AC826" s="52" t="s">
        <v>82</v>
      </c>
      <c r="AD826" s="30">
        <v>6.9690000000000002E-2</v>
      </c>
      <c r="AE826" s="16"/>
      <c r="AF826" s="31" t="s">
        <v>10646</v>
      </c>
      <c r="AG826" s="16" t="s">
        <v>9083</v>
      </c>
      <c r="AH826" s="15"/>
      <c r="AI826" s="16"/>
      <c r="AJ826" s="16" t="s">
        <v>10647</v>
      </c>
      <c r="AK826" s="16" t="s">
        <v>10648</v>
      </c>
      <c r="AL826" s="16"/>
      <c r="AM826" s="16"/>
      <c r="AN826" s="16"/>
    </row>
    <row r="827" spans="1:41" hidden="1">
      <c r="A827" s="59">
        <v>826</v>
      </c>
      <c r="B827" s="16" t="s">
        <v>9793</v>
      </c>
      <c r="C827" s="18">
        <v>77093560</v>
      </c>
      <c r="D827" s="17" t="s">
        <v>10649</v>
      </c>
      <c r="E827" s="16">
        <v>1020</v>
      </c>
      <c r="F827" s="16">
        <v>12</v>
      </c>
      <c r="G827" s="16" t="s">
        <v>90</v>
      </c>
      <c r="H827" s="35" t="s">
        <v>91</v>
      </c>
      <c r="I827" s="16" t="s">
        <v>91</v>
      </c>
      <c r="J827" s="16">
        <v>1000</v>
      </c>
      <c r="K827" s="16" t="s">
        <v>74</v>
      </c>
      <c r="L827" s="16" t="s">
        <v>2910</v>
      </c>
      <c r="M827" s="16" t="s">
        <v>2911</v>
      </c>
      <c r="N827" s="16" t="s">
        <v>76</v>
      </c>
      <c r="O827" s="16" t="s">
        <v>5744</v>
      </c>
      <c r="P827" s="19">
        <v>30910</v>
      </c>
      <c r="Q827" s="174">
        <v>8166650</v>
      </c>
      <c r="R827" s="25">
        <v>0</v>
      </c>
      <c r="S827" s="174">
        <f t="shared" si="23"/>
        <v>8166650</v>
      </c>
      <c r="T827" s="26" t="s">
        <v>78</v>
      </c>
      <c r="U827" s="27">
        <v>44939</v>
      </c>
      <c r="V827" s="19" t="s">
        <v>10650</v>
      </c>
      <c r="W827" s="16" t="s">
        <v>10640</v>
      </c>
      <c r="X827" s="28">
        <f t="shared" ca="1" si="22"/>
        <v>2.1666666666666665</v>
      </c>
      <c r="Y827" s="19">
        <v>44990</v>
      </c>
      <c r="Z827" s="16" t="s">
        <v>10651</v>
      </c>
      <c r="AA827" s="16" t="s">
        <v>173</v>
      </c>
      <c r="AB827" s="16" t="s">
        <v>121</v>
      </c>
      <c r="AC827" s="52" t="s">
        <v>82</v>
      </c>
      <c r="AD827" s="30">
        <v>6.9690000000000002E-2</v>
      </c>
      <c r="AE827" s="16"/>
      <c r="AF827" s="31" t="s">
        <v>10652</v>
      </c>
      <c r="AG827" s="16" t="s">
        <v>9083</v>
      </c>
      <c r="AH827" s="15"/>
      <c r="AI827" s="19">
        <v>37547</v>
      </c>
      <c r="AJ827" s="69" t="s">
        <v>10653</v>
      </c>
      <c r="AK827" s="16"/>
      <c r="AL827" s="33" t="s">
        <v>198</v>
      </c>
      <c r="AM827" s="16" t="s">
        <v>10654</v>
      </c>
      <c r="AN827" s="16"/>
    </row>
    <row r="828" spans="1:41" hidden="1">
      <c r="A828" s="59">
        <v>827</v>
      </c>
      <c r="B828" s="102" t="s">
        <v>9793</v>
      </c>
      <c r="C828" s="18">
        <v>1042771353</v>
      </c>
      <c r="D828" s="17" t="s">
        <v>10655</v>
      </c>
      <c r="E828" s="16">
        <v>4070</v>
      </c>
      <c r="F828" s="16" t="s">
        <v>3596</v>
      </c>
      <c r="G828" s="16" t="s">
        <v>3597</v>
      </c>
      <c r="H828" s="35" t="s">
        <v>3598</v>
      </c>
      <c r="I828" s="16" t="s">
        <v>131</v>
      </c>
      <c r="J828" s="16">
        <v>1000</v>
      </c>
      <c r="K828" s="16" t="s">
        <v>74</v>
      </c>
      <c r="L828" s="16" t="s">
        <v>2910</v>
      </c>
      <c r="M828" s="16" t="s">
        <v>9776</v>
      </c>
      <c r="N828" s="16" t="s">
        <v>339</v>
      </c>
      <c r="O828" s="16" t="s">
        <v>340</v>
      </c>
      <c r="P828" s="19">
        <v>34221</v>
      </c>
      <c r="Q828" s="174">
        <v>2319822</v>
      </c>
      <c r="R828" s="25">
        <v>0</v>
      </c>
      <c r="S828" s="174">
        <f t="shared" si="23"/>
        <v>2319822</v>
      </c>
      <c r="T828" s="26" t="s">
        <v>78</v>
      </c>
      <c r="U828" s="27">
        <v>43285</v>
      </c>
      <c r="V828" s="19"/>
      <c r="W828" s="16" t="s">
        <v>10640</v>
      </c>
      <c r="X828" s="28">
        <f t="shared" ca="1" si="22"/>
        <v>6.75</v>
      </c>
      <c r="Y828" s="19">
        <v>44703</v>
      </c>
      <c r="Z828" s="16" t="s">
        <v>10656</v>
      </c>
      <c r="AA828" s="16" t="s">
        <v>183</v>
      </c>
      <c r="AB828" s="16" t="s">
        <v>94</v>
      </c>
      <c r="AC828" s="52" t="s">
        <v>343</v>
      </c>
      <c r="AD828" s="30">
        <v>6.9690000000000002E-2</v>
      </c>
      <c r="AE828" s="16"/>
      <c r="AF828" s="31" t="s">
        <v>10657</v>
      </c>
      <c r="AG828" s="16" t="s">
        <v>10002</v>
      </c>
      <c r="AH828" s="15"/>
      <c r="AI828" s="16"/>
      <c r="AJ828" s="16"/>
      <c r="AK828" s="16"/>
      <c r="AL828" s="16"/>
      <c r="AM828" s="16"/>
      <c r="AN828" s="16"/>
    </row>
    <row r="829" spans="1:41" s="16" customFormat="1" hidden="1">
      <c r="A829" s="59">
        <v>828</v>
      </c>
      <c r="B829" s="16" t="s">
        <v>8956</v>
      </c>
      <c r="C829" s="18">
        <v>43380169</v>
      </c>
      <c r="D829" s="17" t="s">
        <v>10658</v>
      </c>
      <c r="E829" s="16">
        <v>4210</v>
      </c>
      <c r="F829" s="16">
        <v>16</v>
      </c>
      <c r="G829" s="16" t="s">
        <v>248</v>
      </c>
      <c r="H829" s="35" t="s">
        <v>130</v>
      </c>
      <c r="I829" s="16" t="s">
        <v>131</v>
      </c>
      <c r="J829" s="16">
        <v>3000</v>
      </c>
      <c r="K829" s="16" t="s">
        <v>170</v>
      </c>
      <c r="L829" s="16" t="s">
        <v>519</v>
      </c>
      <c r="M829" s="16" t="s">
        <v>519</v>
      </c>
      <c r="N829" s="16" t="s">
        <v>339</v>
      </c>
      <c r="O829" s="16" t="s">
        <v>340</v>
      </c>
      <c r="P829" s="19" t="s">
        <v>10659</v>
      </c>
      <c r="Q829" s="174">
        <v>1832406</v>
      </c>
      <c r="R829" s="25">
        <v>223392</v>
      </c>
      <c r="S829" s="174">
        <f t="shared" si="23"/>
        <v>2055798</v>
      </c>
      <c r="T829" s="26">
        <v>32101</v>
      </c>
      <c r="U829" s="27">
        <v>40909</v>
      </c>
      <c r="V829" s="19" t="s">
        <v>92</v>
      </c>
      <c r="W829" s="16" t="s">
        <v>249</v>
      </c>
      <c r="X829" s="28">
        <f t="shared" ca="1" si="22"/>
        <v>13.25</v>
      </c>
      <c r="Y829" s="19">
        <v>45000</v>
      </c>
      <c r="Z829" s="16" t="s">
        <v>10660</v>
      </c>
      <c r="AA829" s="16" t="s">
        <v>269</v>
      </c>
      <c r="AB829" s="16" t="s">
        <v>94</v>
      </c>
      <c r="AC829" s="52" t="s">
        <v>343</v>
      </c>
      <c r="AD829" s="30">
        <v>5.2199999999999998E-3</v>
      </c>
      <c r="AF829" s="31" t="s">
        <v>10661</v>
      </c>
      <c r="AG829" s="16" t="s">
        <v>9813</v>
      </c>
      <c r="AH829" s="15"/>
      <c r="AI829" s="19">
        <v>29934</v>
      </c>
      <c r="AK829" s="16" t="s">
        <v>10648</v>
      </c>
      <c r="AL829" s="16" t="s">
        <v>84</v>
      </c>
      <c r="AO829" s="15"/>
    </row>
    <row r="830" spans="1:41" hidden="1">
      <c r="A830" s="59">
        <v>829</v>
      </c>
      <c r="B830" s="16" t="s">
        <v>9793</v>
      </c>
      <c r="C830" s="18">
        <v>52335755</v>
      </c>
      <c r="D830" s="17" t="s">
        <v>10662</v>
      </c>
      <c r="E830" s="16">
        <v>4044</v>
      </c>
      <c r="F830" s="16">
        <v>11</v>
      </c>
      <c r="G830" s="16" t="s">
        <v>916</v>
      </c>
      <c r="H830" s="35" t="s">
        <v>917</v>
      </c>
      <c r="I830" s="16" t="s">
        <v>131</v>
      </c>
      <c r="J830" s="16">
        <v>1000</v>
      </c>
      <c r="K830" s="16" t="s">
        <v>74</v>
      </c>
      <c r="L830" s="16" t="s">
        <v>2910</v>
      </c>
      <c r="M830" s="16" t="s">
        <v>9776</v>
      </c>
      <c r="N830" s="16" t="s">
        <v>76</v>
      </c>
      <c r="O830" s="16" t="s">
        <v>5744</v>
      </c>
      <c r="P830" s="19">
        <v>28038</v>
      </c>
      <c r="Q830" s="174">
        <v>1502136</v>
      </c>
      <c r="R830" s="25">
        <v>0</v>
      </c>
      <c r="S830" s="174">
        <f t="shared" si="23"/>
        <v>1502136</v>
      </c>
      <c r="T830" s="26" t="s">
        <v>78</v>
      </c>
      <c r="U830" s="27">
        <v>44837</v>
      </c>
      <c r="V830" s="19" t="s">
        <v>10663</v>
      </c>
      <c r="W830" s="16" t="s">
        <v>10640</v>
      </c>
      <c r="X830" s="28">
        <f t="shared" ca="1" si="22"/>
        <v>2.5</v>
      </c>
      <c r="Y830" s="19">
        <v>45005</v>
      </c>
      <c r="Z830" s="16" t="s">
        <v>10664</v>
      </c>
      <c r="AA830" s="16" t="s">
        <v>9993</v>
      </c>
      <c r="AB830" s="16" t="s">
        <v>194</v>
      </c>
      <c r="AC830" s="52" t="s">
        <v>82</v>
      </c>
      <c r="AD830" s="30">
        <v>5.2199999999999998E-3</v>
      </c>
      <c r="AE830" s="16"/>
      <c r="AF830" s="31" t="s">
        <v>10665</v>
      </c>
      <c r="AG830" s="16" t="s">
        <v>9083</v>
      </c>
      <c r="AH830" s="15"/>
      <c r="AI830" s="19">
        <v>34659</v>
      </c>
      <c r="AJ830" s="69" t="s">
        <v>10666</v>
      </c>
      <c r="AK830" s="16"/>
      <c r="AL830" s="16"/>
      <c r="AM830" s="16"/>
      <c r="AN830" s="16"/>
    </row>
    <row r="831" spans="1:41" hidden="1">
      <c r="A831" s="59">
        <v>830</v>
      </c>
      <c r="B831" s="16" t="s">
        <v>8956</v>
      </c>
      <c r="C831" s="81">
        <v>55301083</v>
      </c>
      <c r="D831" s="17" t="s">
        <v>10667</v>
      </c>
      <c r="E831" s="16">
        <v>2044</v>
      </c>
      <c r="F831" s="16">
        <v>11</v>
      </c>
      <c r="G831" s="16" t="s">
        <v>139</v>
      </c>
      <c r="H831" s="35" t="s">
        <v>140</v>
      </c>
      <c r="I831" s="16" t="s">
        <v>142</v>
      </c>
      <c r="J831" s="16">
        <v>3000</v>
      </c>
      <c r="K831" s="16" t="s">
        <v>170</v>
      </c>
      <c r="L831" s="16" t="s">
        <v>531</v>
      </c>
      <c r="M831" s="16" t="s">
        <v>531</v>
      </c>
      <c r="N831" s="16" t="s">
        <v>421</v>
      </c>
      <c r="O831" s="16" t="s">
        <v>581</v>
      </c>
      <c r="P831" s="19" t="s">
        <v>10668</v>
      </c>
      <c r="Q831" s="190">
        <v>3534752</v>
      </c>
      <c r="R831" s="232">
        <v>0</v>
      </c>
      <c r="S831" s="190">
        <f t="shared" si="23"/>
        <v>3534752</v>
      </c>
      <c r="T831" s="26" t="s">
        <v>78</v>
      </c>
      <c r="U831" s="27">
        <v>41306</v>
      </c>
      <c r="V831" s="19" t="s">
        <v>92</v>
      </c>
      <c r="W831" s="16" t="s">
        <v>8767</v>
      </c>
      <c r="X831" s="28">
        <f t="shared" ca="1" si="22"/>
        <v>12.166666666666666</v>
      </c>
      <c r="Y831" s="19">
        <v>45013</v>
      </c>
      <c r="Z831" s="16" t="s">
        <v>10669</v>
      </c>
      <c r="AA831" s="16" t="s">
        <v>269</v>
      </c>
      <c r="AB831" s="16" t="s">
        <v>9966</v>
      </c>
      <c r="AC831" s="52" t="s">
        <v>583</v>
      </c>
      <c r="AD831" s="65">
        <v>6.9690000000000002E-2</v>
      </c>
      <c r="AE831" s="16"/>
      <c r="AF831" s="69" t="s">
        <v>10670</v>
      </c>
      <c r="AG831" s="16" t="s">
        <v>9083</v>
      </c>
      <c r="AH831" s="15"/>
      <c r="AI831" s="19">
        <v>37418</v>
      </c>
      <c r="AJ831" s="16" t="s">
        <v>10671</v>
      </c>
      <c r="AK831" s="16" t="s">
        <v>10648</v>
      </c>
      <c r="AL831" s="16" t="s">
        <v>439</v>
      </c>
      <c r="AM831" s="16" t="s">
        <v>10672</v>
      </c>
      <c r="AN831" s="16"/>
    </row>
    <row r="832" spans="1:41" s="254" customFormat="1" hidden="1">
      <c r="A832" s="59">
        <v>831</v>
      </c>
      <c r="B832" s="16" t="s">
        <v>9793</v>
      </c>
      <c r="C832" s="18">
        <v>73139702</v>
      </c>
      <c r="D832" s="17" t="s">
        <v>10673</v>
      </c>
      <c r="E832" s="16">
        <v>2028</v>
      </c>
      <c r="F832" s="16">
        <v>18</v>
      </c>
      <c r="G832" s="16" t="s">
        <v>358</v>
      </c>
      <c r="H832" s="35" t="s">
        <v>284</v>
      </c>
      <c r="I832" s="16" t="s">
        <v>142</v>
      </c>
      <c r="J832" s="16">
        <v>1000</v>
      </c>
      <c r="K832" s="16" t="s">
        <v>74</v>
      </c>
      <c r="L832" s="16" t="s">
        <v>2910</v>
      </c>
      <c r="M832" s="16" t="s">
        <v>2911</v>
      </c>
      <c r="N832" s="16" t="s">
        <v>76</v>
      </c>
      <c r="O832" s="16" t="s">
        <v>5744</v>
      </c>
      <c r="P832" s="19">
        <v>25425</v>
      </c>
      <c r="Q832" s="164">
        <v>5871080</v>
      </c>
      <c r="R832" s="253">
        <v>0</v>
      </c>
      <c r="S832" s="164">
        <f t="shared" si="23"/>
        <v>5871080</v>
      </c>
      <c r="T832" s="19" t="s">
        <v>78</v>
      </c>
      <c r="U832" s="27">
        <v>44342</v>
      </c>
      <c r="V832" s="19" t="s">
        <v>10674</v>
      </c>
      <c r="W832" s="16" t="s">
        <v>10552</v>
      </c>
      <c r="X832" s="28">
        <f t="shared" ca="1" si="22"/>
        <v>3.8333333333333335</v>
      </c>
      <c r="Y832" s="19">
        <v>45016</v>
      </c>
      <c r="Z832" s="16" t="s">
        <v>10675</v>
      </c>
      <c r="AA832" s="16" t="s">
        <v>93</v>
      </c>
      <c r="AB832" s="16" t="s">
        <v>94</v>
      </c>
      <c r="AC832" s="49" t="s">
        <v>82</v>
      </c>
      <c r="AD832" s="30">
        <v>6.9690000000000002E-2</v>
      </c>
      <c r="AE832" s="16"/>
      <c r="AF832" s="31" t="s">
        <v>10676</v>
      </c>
      <c r="AG832" s="16" t="s">
        <v>9083</v>
      </c>
      <c r="AH832" s="15"/>
      <c r="AI832" s="19">
        <v>32122</v>
      </c>
      <c r="AJ832" s="69" t="s">
        <v>10677</v>
      </c>
      <c r="AK832" s="16"/>
      <c r="AL832" s="16" t="s">
        <v>10678</v>
      </c>
      <c r="AM832" s="16" t="s">
        <v>3320</v>
      </c>
      <c r="AN832" s="16" t="s">
        <v>10679</v>
      </c>
    </row>
    <row r="833" spans="1:60" s="149" customFormat="1" hidden="1">
      <c r="A833" s="59">
        <v>832</v>
      </c>
      <c r="B833" s="142" t="s">
        <v>8956</v>
      </c>
      <c r="C833" s="168">
        <v>52732866</v>
      </c>
      <c r="D833" s="140" t="s">
        <v>3364</v>
      </c>
      <c r="E833" s="142">
        <v>3124</v>
      </c>
      <c r="F833" s="142">
        <v>16</v>
      </c>
      <c r="G833" s="142" t="s">
        <v>444</v>
      </c>
      <c r="H833" s="165" t="s">
        <v>116</v>
      </c>
      <c r="I833" s="142" t="s">
        <v>117</v>
      </c>
      <c r="J833" s="142">
        <v>4000</v>
      </c>
      <c r="K833" s="142" t="s">
        <v>259</v>
      </c>
      <c r="L833" s="142" t="s">
        <v>9506</v>
      </c>
      <c r="M833" s="142" t="s">
        <v>9506</v>
      </c>
      <c r="N833" s="142" t="s">
        <v>76</v>
      </c>
      <c r="O833" s="142" t="s">
        <v>5744</v>
      </c>
      <c r="P833" s="145" t="s">
        <v>10680</v>
      </c>
      <c r="Q833" s="166">
        <v>2798005</v>
      </c>
      <c r="R833" s="236">
        <v>0</v>
      </c>
      <c r="S833" s="166">
        <f t="shared" si="23"/>
        <v>2798005</v>
      </c>
      <c r="T833" s="145" t="s">
        <v>78</v>
      </c>
      <c r="U833" s="171">
        <v>43315</v>
      </c>
      <c r="V833" s="145" t="s">
        <v>92</v>
      </c>
      <c r="W833" s="146" t="s">
        <v>8767</v>
      </c>
      <c r="X833" s="146">
        <f t="shared" ca="1" si="22"/>
        <v>6.666666666666667</v>
      </c>
      <c r="Y833" s="145">
        <v>45018</v>
      </c>
      <c r="Z833" s="142" t="s">
        <v>10681</v>
      </c>
      <c r="AA833" s="142" t="s">
        <v>120</v>
      </c>
      <c r="AB833" s="142" t="s">
        <v>94</v>
      </c>
      <c r="AC833" s="173" t="s">
        <v>82</v>
      </c>
      <c r="AD833" s="147">
        <v>5.2199999999999998E-3</v>
      </c>
      <c r="AE833" s="142"/>
      <c r="AF833" s="162" t="s">
        <v>3366</v>
      </c>
      <c r="AG833" s="142" t="s">
        <v>9083</v>
      </c>
      <c r="AH833" s="169" t="s">
        <v>9056</v>
      </c>
      <c r="AI833" s="145">
        <v>42472</v>
      </c>
      <c r="AJ833" s="142" t="s">
        <v>3367</v>
      </c>
      <c r="AK833" s="142"/>
      <c r="AL833" s="142" t="s">
        <v>84</v>
      </c>
      <c r="AM833" s="142" t="s">
        <v>3368</v>
      </c>
      <c r="AN833" s="142" t="s">
        <v>3044</v>
      </c>
    </row>
    <row r="834" spans="1:60" s="149" customFormat="1" hidden="1">
      <c r="A834" s="59">
        <v>833</v>
      </c>
      <c r="B834" s="142" t="s">
        <v>8956</v>
      </c>
      <c r="C834" s="168">
        <v>52616825</v>
      </c>
      <c r="D834" s="140" t="s">
        <v>3515</v>
      </c>
      <c r="E834" s="142">
        <v>3124</v>
      </c>
      <c r="F834" s="142">
        <v>13</v>
      </c>
      <c r="G834" s="142" t="s">
        <v>237</v>
      </c>
      <c r="H834" s="165" t="s">
        <v>116</v>
      </c>
      <c r="I834" s="142" t="s">
        <v>117</v>
      </c>
      <c r="J834" s="142">
        <v>4000</v>
      </c>
      <c r="K834" s="142" t="s">
        <v>259</v>
      </c>
      <c r="L834" s="142" t="s">
        <v>1583</v>
      </c>
      <c r="M834" s="142" t="s">
        <v>1583</v>
      </c>
      <c r="N834" s="142" t="s">
        <v>76</v>
      </c>
      <c r="O834" s="142" t="s">
        <v>5744</v>
      </c>
      <c r="P834" s="145">
        <v>28720</v>
      </c>
      <c r="Q834" s="166">
        <v>2285992</v>
      </c>
      <c r="R834" s="236">
        <v>0</v>
      </c>
      <c r="S834" s="166">
        <f t="shared" si="23"/>
        <v>2285992</v>
      </c>
      <c r="T834" s="145" t="s">
        <v>78</v>
      </c>
      <c r="U834" s="171">
        <v>43880</v>
      </c>
      <c r="V834" s="145" t="s">
        <v>10682</v>
      </c>
      <c r="W834" s="142" t="s">
        <v>8767</v>
      </c>
      <c r="X834" s="146">
        <f t="shared" ca="1" si="22"/>
        <v>5.083333333333333</v>
      </c>
      <c r="Y834" s="145">
        <v>45018</v>
      </c>
      <c r="Z834" s="142" t="s">
        <v>10683</v>
      </c>
      <c r="AA834" s="142" t="s">
        <v>93</v>
      </c>
      <c r="AB834" s="142" t="s">
        <v>121</v>
      </c>
      <c r="AC834" s="173" t="s">
        <v>82</v>
      </c>
      <c r="AD834" s="147">
        <v>5.2199999999999998E-3</v>
      </c>
      <c r="AE834" s="142"/>
      <c r="AF834" s="162" t="s">
        <v>3517</v>
      </c>
      <c r="AG834" s="142" t="s">
        <v>9083</v>
      </c>
      <c r="AH834" s="169" t="s">
        <v>9056</v>
      </c>
      <c r="AI834" s="142"/>
      <c r="AJ834" s="142"/>
      <c r="AK834" s="142"/>
      <c r="AL834" s="142" t="s">
        <v>84</v>
      </c>
      <c r="AM834" s="142" t="s">
        <v>10684</v>
      </c>
      <c r="AN834" s="142"/>
    </row>
    <row r="835" spans="1:60" hidden="1">
      <c r="A835" s="59">
        <v>834</v>
      </c>
      <c r="B835" s="16" t="s">
        <v>9793</v>
      </c>
      <c r="C835" s="81">
        <v>1127044796</v>
      </c>
      <c r="D835" s="17" t="s">
        <v>10685</v>
      </c>
      <c r="E835" s="16">
        <v>2028</v>
      </c>
      <c r="F835" s="16">
        <v>18</v>
      </c>
      <c r="G835" s="16" t="s">
        <v>358</v>
      </c>
      <c r="H835" s="35" t="s">
        <v>284</v>
      </c>
      <c r="I835" s="16" t="s">
        <v>142</v>
      </c>
      <c r="J835" s="16">
        <v>4000</v>
      </c>
      <c r="K835" s="16" t="s">
        <v>259</v>
      </c>
      <c r="L835" s="16" t="s">
        <v>984</v>
      </c>
      <c r="M835" s="16" t="s">
        <v>984</v>
      </c>
      <c r="N835" s="16" t="s">
        <v>76</v>
      </c>
      <c r="O835" s="16" t="s">
        <v>5744</v>
      </c>
      <c r="P835" s="19">
        <v>32369</v>
      </c>
      <c r="Q835" s="190">
        <v>5871080</v>
      </c>
      <c r="R835" s="232">
        <v>0</v>
      </c>
      <c r="S835" s="190">
        <f t="shared" si="23"/>
        <v>5871080</v>
      </c>
      <c r="T835" s="26" t="s">
        <v>78</v>
      </c>
      <c r="U835" s="27">
        <v>43207</v>
      </c>
      <c r="V835" s="19"/>
      <c r="W835" s="16" t="s">
        <v>10552</v>
      </c>
      <c r="X835" s="28">
        <f t="shared" ca="1" si="22"/>
        <v>6.916666666666667</v>
      </c>
      <c r="Y835" s="19">
        <v>45019</v>
      </c>
      <c r="Z835" s="16" t="s">
        <v>10686</v>
      </c>
      <c r="AA835" s="16" t="s">
        <v>183</v>
      </c>
      <c r="AB835" s="16" t="s">
        <v>121</v>
      </c>
      <c r="AC835" s="52" t="s">
        <v>82</v>
      </c>
      <c r="AD835" s="65">
        <v>5.2199999999999998E-3</v>
      </c>
      <c r="AE835" s="16"/>
      <c r="AF835" s="16" t="s">
        <v>10687</v>
      </c>
      <c r="AG835" s="16" t="s">
        <v>9083</v>
      </c>
      <c r="AH835" s="15"/>
      <c r="AI835" s="19">
        <v>42508</v>
      </c>
      <c r="AJ835" s="16"/>
      <c r="AK835" s="16"/>
      <c r="AL835" s="16" t="s">
        <v>84</v>
      </c>
      <c r="AM835" s="16" t="s">
        <v>2996</v>
      </c>
      <c r="AN835" s="16" t="s">
        <v>626</v>
      </c>
    </row>
    <row r="836" spans="1:60" hidden="1">
      <c r="A836" s="59">
        <v>835</v>
      </c>
      <c r="B836" s="102" t="s">
        <v>8956</v>
      </c>
      <c r="C836" s="81">
        <v>1120353970</v>
      </c>
      <c r="D836" s="17" t="s">
        <v>10688</v>
      </c>
      <c r="E836" s="16">
        <v>4071</v>
      </c>
      <c r="F836" s="16">
        <v>16</v>
      </c>
      <c r="G836" s="16" t="s">
        <v>1629</v>
      </c>
      <c r="H836" s="35" t="s">
        <v>1567</v>
      </c>
      <c r="I836" s="16" t="s">
        <v>131</v>
      </c>
      <c r="J836" s="16">
        <v>3000</v>
      </c>
      <c r="K836" s="16" t="s">
        <v>170</v>
      </c>
      <c r="L836" s="16" t="s">
        <v>231</v>
      </c>
      <c r="M836" s="16" t="s">
        <v>231</v>
      </c>
      <c r="N836" s="16" t="s">
        <v>145</v>
      </c>
      <c r="O836" s="16" t="s">
        <v>5853</v>
      </c>
      <c r="P836" s="19">
        <v>31711</v>
      </c>
      <c r="Q836" s="233">
        <v>1832406</v>
      </c>
      <c r="R836" s="234">
        <v>0</v>
      </c>
      <c r="S836" s="233">
        <f t="shared" si="23"/>
        <v>1832406</v>
      </c>
      <c r="T836" s="26" t="s">
        <v>78</v>
      </c>
      <c r="U836" s="27">
        <v>43126</v>
      </c>
      <c r="V836" s="19" t="s">
        <v>92</v>
      </c>
      <c r="W836" s="16" t="s">
        <v>8767</v>
      </c>
      <c r="X836" s="28">
        <f t="shared" ca="1" si="22"/>
        <v>7.166666666666667</v>
      </c>
      <c r="Y836" s="19">
        <v>45025</v>
      </c>
      <c r="Z836" s="16" t="s">
        <v>10689</v>
      </c>
      <c r="AA836" s="16" t="s">
        <v>120</v>
      </c>
      <c r="AB836" s="16" t="s">
        <v>121</v>
      </c>
      <c r="AC836" s="52" t="s">
        <v>562</v>
      </c>
      <c r="AD836" s="65">
        <v>6.9690000000000002E-2</v>
      </c>
      <c r="AE836" s="16"/>
      <c r="AF836" s="69" t="s">
        <v>10690</v>
      </c>
      <c r="AG836" s="16" t="s">
        <v>9083</v>
      </c>
      <c r="AJ836" s="103" t="s">
        <v>10691</v>
      </c>
      <c r="AL836" s="1" t="s">
        <v>84</v>
      </c>
    </row>
    <row r="837" spans="1:60" hidden="1">
      <c r="A837" s="59">
        <v>836</v>
      </c>
      <c r="B837" s="16" t="s">
        <v>8956</v>
      </c>
      <c r="C837" s="81">
        <v>63317774</v>
      </c>
      <c r="D837" s="17" t="s">
        <v>10692</v>
      </c>
      <c r="E837" s="16" t="s">
        <v>8998</v>
      </c>
      <c r="F837" s="16">
        <v>20</v>
      </c>
      <c r="G837" s="16" t="s">
        <v>8999</v>
      </c>
      <c r="H837" s="35" t="s">
        <v>9000</v>
      </c>
      <c r="I837" s="16" t="s">
        <v>72</v>
      </c>
      <c r="J837" s="16">
        <v>1200</v>
      </c>
      <c r="K837" s="16" t="s">
        <v>9001</v>
      </c>
      <c r="L837" s="16" t="s">
        <v>9032</v>
      </c>
      <c r="M837" s="16" t="s">
        <v>9032</v>
      </c>
      <c r="N837" s="16" t="s">
        <v>76</v>
      </c>
      <c r="O837" s="16" t="s">
        <v>5744</v>
      </c>
      <c r="P837" s="19" t="s">
        <v>10693</v>
      </c>
      <c r="Q837" s="170">
        <v>9516676</v>
      </c>
      <c r="R837" s="255">
        <v>0</v>
      </c>
      <c r="S837" s="170">
        <f t="shared" si="23"/>
        <v>9516676</v>
      </c>
      <c r="T837" s="19" t="s">
        <v>78</v>
      </c>
      <c r="U837" s="27">
        <v>42326</v>
      </c>
      <c r="V837" s="19" t="s">
        <v>92</v>
      </c>
      <c r="W837" s="16" t="s">
        <v>10552</v>
      </c>
      <c r="X837" s="28">
        <f t="shared" ca="1" si="22"/>
        <v>9.3333333333333339</v>
      </c>
      <c r="Y837" s="19">
        <v>45014</v>
      </c>
      <c r="Z837" s="16" t="s">
        <v>10694</v>
      </c>
      <c r="AA837" s="16" t="s">
        <v>120</v>
      </c>
      <c r="AB837" s="16" t="s">
        <v>94</v>
      </c>
      <c r="AC837" s="49" t="s">
        <v>82</v>
      </c>
      <c r="AD837" s="65">
        <v>5.2199999999999998E-3</v>
      </c>
      <c r="AE837" s="16"/>
      <c r="AF837" s="69" t="s">
        <v>10695</v>
      </c>
      <c r="AG837" s="16" t="s">
        <v>9083</v>
      </c>
      <c r="AH837" s="15"/>
      <c r="AI837" s="19">
        <v>30550</v>
      </c>
      <c r="AJ837" s="16" t="s">
        <v>10696</v>
      </c>
      <c r="AK837" s="16" t="s">
        <v>10697</v>
      </c>
      <c r="AL837" s="16" t="s">
        <v>84</v>
      </c>
      <c r="AM837" s="16" t="s">
        <v>198</v>
      </c>
      <c r="AN837" s="16" t="s">
        <v>10698</v>
      </c>
    </row>
    <row r="838" spans="1:60" hidden="1">
      <c r="A838" s="59">
        <v>837</v>
      </c>
      <c r="B838" s="102" t="s">
        <v>8956</v>
      </c>
      <c r="C838" s="18">
        <v>32869480</v>
      </c>
      <c r="D838" s="256" t="s">
        <v>9234</v>
      </c>
      <c r="E838" s="16"/>
      <c r="F838" s="16"/>
      <c r="G838" s="22" t="s">
        <v>603</v>
      </c>
      <c r="H838" s="22" t="s">
        <v>456</v>
      </c>
      <c r="I838" s="16" t="s">
        <v>117</v>
      </c>
      <c r="J838" s="16">
        <v>2000</v>
      </c>
      <c r="K838" s="16" t="s">
        <v>181</v>
      </c>
      <c r="L838" s="16" t="s">
        <v>10400</v>
      </c>
      <c r="M838" s="16" t="s">
        <v>10400</v>
      </c>
      <c r="N838" s="16" t="s">
        <v>421</v>
      </c>
      <c r="O838" s="16" t="s">
        <v>581</v>
      </c>
      <c r="P838" s="19" t="s">
        <v>10699</v>
      </c>
      <c r="Q838" s="174">
        <v>2021496</v>
      </c>
      <c r="R838" s="25">
        <v>0</v>
      </c>
      <c r="S838" s="174">
        <f t="shared" si="23"/>
        <v>2021496</v>
      </c>
      <c r="T838" s="26" t="s">
        <v>78</v>
      </c>
      <c r="U838" s="27">
        <v>44357</v>
      </c>
      <c r="V838" s="19" t="s">
        <v>10700</v>
      </c>
      <c r="W838" s="16" t="s">
        <v>9187</v>
      </c>
      <c r="X838" s="28">
        <f t="shared" ca="1" si="22"/>
        <v>3.75</v>
      </c>
      <c r="Y838" s="19">
        <v>45022</v>
      </c>
      <c r="Z838" s="16" t="s">
        <v>10701</v>
      </c>
      <c r="AA838" s="16" t="s">
        <v>1104</v>
      </c>
      <c r="AB838" s="16" t="s">
        <v>194</v>
      </c>
      <c r="AC838" s="52" t="s">
        <v>583</v>
      </c>
      <c r="AD838" s="30">
        <v>6.9690000000000002E-2</v>
      </c>
      <c r="AE838" s="16"/>
      <c r="AF838" s="31" t="s">
        <v>10035</v>
      </c>
      <c r="AG838" s="16" t="s">
        <v>10702</v>
      </c>
      <c r="AH838" s="15"/>
      <c r="AI838" s="19">
        <v>36027</v>
      </c>
      <c r="AJ838" s="16"/>
      <c r="AK838" s="16"/>
      <c r="AL838" s="16" t="s">
        <v>84</v>
      </c>
      <c r="AM838" s="33" t="s">
        <v>198</v>
      </c>
      <c r="AN838" s="16"/>
    </row>
    <row r="839" spans="1:60" hidden="1">
      <c r="A839" s="59">
        <v>838</v>
      </c>
      <c r="B839" s="16" t="s">
        <v>9793</v>
      </c>
      <c r="C839" s="81">
        <v>12634160</v>
      </c>
      <c r="D839" s="17" t="s">
        <v>10703</v>
      </c>
      <c r="E839" s="16">
        <v>4070</v>
      </c>
      <c r="F839" s="16" t="s">
        <v>3596</v>
      </c>
      <c r="G839" s="16" t="s">
        <v>3597</v>
      </c>
      <c r="H839" s="35" t="s">
        <v>3598</v>
      </c>
      <c r="I839" s="16" t="s">
        <v>131</v>
      </c>
      <c r="J839" s="16">
        <v>1000</v>
      </c>
      <c r="K839" s="16" t="s">
        <v>74</v>
      </c>
      <c r="L839" s="16" t="s">
        <v>2910</v>
      </c>
      <c r="M839" s="16" t="s">
        <v>9776</v>
      </c>
      <c r="N839" s="16" t="s">
        <v>421</v>
      </c>
      <c r="O839" s="16" t="s">
        <v>581</v>
      </c>
      <c r="P839" s="19">
        <v>28612</v>
      </c>
      <c r="Q839" s="190">
        <v>2319822</v>
      </c>
      <c r="R839" s="232">
        <v>0</v>
      </c>
      <c r="S839" s="190">
        <f t="shared" si="23"/>
        <v>2319822</v>
      </c>
      <c r="T839" s="26" t="s">
        <v>78</v>
      </c>
      <c r="U839" s="27">
        <v>43048</v>
      </c>
      <c r="V839" s="19"/>
      <c r="W839" s="16" t="s">
        <v>10552</v>
      </c>
      <c r="X839" s="28">
        <f t="shared" ca="1" si="22"/>
        <v>7.333333333333333</v>
      </c>
      <c r="Y839" s="19">
        <v>45027</v>
      </c>
      <c r="Z839" s="16" t="s">
        <v>10704</v>
      </c>
      <c r="AA839" s="16" t="s">
        <v>120</v>
      </c>
      <c r="AB839" s="16" t="s">
        <v>121</v>
      </c>
      <c r="AC839" s="52" t="s">
        <v>583</v>
      </c>
      <c r="AD839" s="65">
        <v>6.9690000000000002E-2</v>
      </c>
      <c r="AE839" s="16"/>
      <c r="AF839" s="69" t="s">
        <v>10705</v>
      </c>
      <c r="AG839" s="16" t="s">
        <v>10702</v>
      </c>
      <c r="AH839" s="15"/>
      <c r="AI839" s="16"/>
      <c r="AJ839" s="16"/>
      <c r="AK839" s="16"/>
      <c r="AL839" s="16" t="s">
        <v>84</v>
      </c>
      <c r="AM839" s="16"/>
      <c r="AN839" s="16"/>
    </row>
    <row r="840" spans="1:60" hidden="1">
      <c r="A840" s="59">
        <v>839</v>
      </c>
      <c r="B840" s="16" t="s">
        <v>9793</v>
      </c>
      <c r="C840" s="18">
        <v>1096221918</v>
      </c>
      <c r="D840" s="17" t="s">
        <v>10706</v>
      </c>
      <c r="E840" s="16">
        <v>4070</v>
      </c>
      <c r="F840" s="16" t="s">
        <v>3596</v>
      </c>
      <c r="G840" s="16" t="s">
        <v>3597</v>
      </c>
      <c r="H840" s="35" t="s">
        <v>3598</v>
      </c>
      <c r="I840" s="16" t="s">
        <v>131</v>
      </c>
      <c r="J840" s="16">
        <v>1000</v>
      </c>
      <c r="K840" s="16" t="s">
        <v>74</v>
      </c>
      <c r="L840" s="16" t="s">
        <v>2910</v>
      </c>
      <c r="M840" s="16" t="s">
        <v>9776</v>
      </c>
      <c r="N840" s="16" t="s">
        <v>421</v>
      </c>
      <c r="O840" s="16" t="s">
        <v>422</v>
      </c>
      <c r="P840" s="19">
        <v>34135</v>
      </c>
      <c r="Q840" s="174">
        <v>2319822</v>
      </c>
      <c r="R840" s="25">
        <v>0</v>
      </c>
      <c r="S840" s="174">
        <f t="shared" si="23"/>
        <v>2319822</v>
      </c>
      <c r="T840" s="26" t="s">
        <v>78</v>
      </c>
      <c r="U840" s="27">
        <v>44881</v>
      </c>
      <c r="V840" s="19" t="s">
        <v>10707</v>
      </c>
      <c r="W840" s="16" t="s">
        <v>10552</v>
      </c>
      <c r="X840" s="28">
        <f t="shared" ca="1" si="22"/>
        <v>2.3333333333333335</v>
      </c>
      <c r="Y840" s="19">
        <v>45036</v>
      </c>
      <c r="Z840" s="16" t="s">
        <v>10708</v>
      </c>
      <c r="AA840" s="16" t="s">
        <v>120</v>
      </c>
      <c r="AB840" s="16" t="s">
        <v>94</v>
      </c>
      <c r="AC840" s="52" t="s">
        <v>425</v>
      </c>
      <c r="AD840" s="30">
        <v>6.9690000000000002E-2</v>
      </c>
      <c r="AE840" s="31"/>
      <c r="AF840" s="31" t="s">
        <v>10709</v>
      </c>
      <c r="AG840" s="16" t="s">
        <v>9083</v>
      </c>
      <c r="AH840" s="15"/>
      <c r="AI840" s="19">
        <v>40710</v>
      </c>
      <c r="AJ840" s="16" t="s">
        <v>10710</v>
      </c>
      <c r="AL840" s="1" t="s">
        <v>84</v>
      </c>
    </row>
    <row r="841" spans="1:60" hidden="1">
      <c r="A841" s="59">
        <v>840</v>
      </c>
      <c r="B841" s="16" t="s">
        <v>8956</v>
      </c>
      <c r="C841" s="18">
        <v>1098666109</v>
      </c>
      <c r="D841" s="17" t="s">
        <v>10711</v>
      </c>
      <c r="E841" s="16">
        <v>2044</v>
      </c>
      <c r="F841" s="16">
        <v>11</v>
      </c>
      <c r="G841" s="16" t="s">
        <v>139</v>
      </c>
      <c r="H841" s="35" t="s">
        <v>140</v>
      </c>
      <c r="I841" s="16" t="s">
        <v>142</v>
      </c>
      <c r="J841" s="16">
        <v>1300</v>
      </c>
      <c r="K841" s="16" t="s">
        <v>311</v>
      </c>
      <c r="L841" s="16" t="s">
        <v>10238</v>
      </c>
      <c r="M841" s="16" t="s">
        <v>10238</v>
      </c>
      <c r="N841" s="16" t="s">
        <v>76</v>
      </c>
      <c r="O841" s="16" t="s">
        <v>5744</v>
      </c>
      <c r="P841" s="19">
        <v>32519</v>
      </c>
      <c r="Q841" s="174">
        <v>3534752</v>
      </c>
      <c r="R841" s="25">
        <v>0</v>
      </c>
      <c r="S841" s="164">
        <f t="shared" si="23"/>
        <v>3534752</v>
      </c>
      <c r="T841" s="26" t="s">
        <v>78</v>
      </c>
      <c r="U841" s="27">
        <v>44048</v>
      </c>
      <c r="V841" s="19" t="s">
        <v>10712</v>
      </c>
      <c r="W841" s="16" t="s">
        <v>8767</v>
      </c>
      <c r="X841" s="28">
        <f t="shared" ca="1" si="22"/>
        <v>4.583333333333333</v>
      </c>
      <c r="Y841" s="19">
        <v>45043</v>
      </c>
      <c r="Z841" s="16" t="s">
        <v>10713</v>
      </c>
      <c r="AA841" s="16" t="s">
        <v>120</v>
      </c>
      <c r="AB841" s="16" t="s">
        <v>94</v>
      </c>
      <c r="AC841" s="52" t="s">
        <v>82</v>
      </c>
      <c r="AD841" s="30">
        <v>5.2199999999999998E-3</v>
      </c>
      <c r="AE841" s="16"/>
      <c r="AF841" s="31" t="s">
        <v>10714</v>
      </c>
      <c r="AG841" s="16" t="s">
        <v>9083</v>
      </c>
      <c r="AH841" s="15"/>
      <c r="AJ841" s="16" t="s">
        <v>10715</v>
      </c>
      <c r="AM841" s="1" t="s">
        <v>198</v>
      </c>
    </row>
    <row r="842" spans="1:60" hidden="1">
      <c r="A842" s="59">
        <v>841</v>
      </c>
      <c r="B842" s="16" t="s">
        <v>9793</v>
      </c>
      <c r="C842" s="18">
        <v>1148956835</v>
      </c>
      <c r="D842" s="17" t="s">
        <v>10716</v>
      </c>
      <c r="E842" s="16">
        <v>4070</v>
      </c>
      <c r="F842" s="16" t="s">
        <v>3596</v>
      </c>
      <c r="G842" s="16" t="s">
        <v>3597</v>
      </c>
      <c r="H842" s="35" t="s">
        <v>3598</v>
      </c>
      <c r="I842" s="16" t="s">
        <v>131</v>
      </c>
      <c r="J842" s="16">
        <v>1000</v>
      </c>
      <c r="K842" s="16" t="s">
        <v>74</v>
      </c>
      <c r="L842" s="16" t="s">
        <v>2910</v>
      </c>
      <c r="M842" s="16" t="s">
        <v>9776</v>
      </c>
      <c r="N842" s="16" t="s">
        <v>190</v>
      </c>
      <c r="O842" s="16" t="s">
        <v>645</v>
      </c>
      <c r="P842" s="19" t="s">
        <v>10717</v>
      </c>
      <c r="Q842" s="174">
        <v>2319822</v>
      </c>
      <c r="R842" s="25">
        <v>0</v>
      </c>
      <c r="S842" s="174">
        <f t="shared" si="23"/>
        <v>2319822</v>
      </c>
      <c r="T842" s="26" t="s">
        <v>78</v>
      </c>
      <c r="U842" s="27">
        <v>42989</v>
      </c>
      <c r="V842" s="19"/>
      <c r="W842" s="16" t="s">
        <v>10552</v>
      </c>
      <c r="X842" s="28">
        <f t="shared" ca="1" si="22"/>
        <v>7.5</v>
      </c>
      <c r="Y842" s="19">
        <v>45044</v>
      </c>
      <c r="Z842" s="16" t="s">
        <v>10718</v>
      </c>
      <c r="AA842" s="16" t="s">
        <v>183</v>
      </c>
      <c r="AB842" s="16" t="s">
        <v>94</v>
      </c>
      <c r="AC842" s="52" t="s">
        <v>647</v>
      </c>
      <c r="AD842" s="30">
        <v>6.9690000000000002E-2</v>
      </c>
      <c r="AE842" s="16"/>
      <c r="AF842" s="31" t="s">
        <v>10719</v>
      </c>
      <c r="AG842" s="16" t="s">
        <v>9083</v>
      </c>
      <c r="AH842" s="15"/>
    </row>
    <row r="843" spans="1:60" ht="15" hidden="1" customHeight="1">
      <c r="A843" s="59">
        <v>842</v>
      </c>
      <c r="B843" s="16" t="s">
        <v>9793</v>
      </c>
      <c r="C843" s="81">
        <v>7571808</v>
      </c>
      <c r="D843" s="17" t="s">
        <v>10720</v>
      </c>
      <c r="E843" s="16" t="s">
        <v>366</v>
      </c>
      <c r="F843" s="16">
        <v>21</v>
      </c>
      <c r="G843" s="16" t="s">
        <v>367</v>
      </c>
      <c r="H843" s="35" t="s">
        <v>368</v>
      </c>
      <c r="I843" s="16" t="s">
        <v>72</v>
      </c>
      <c r="J843" s="16">
        <v>1000</v>
      </c>
      <c r="K843" s="16" t="s">
        <v>74</v>
      </c>
      <c r="L843" s="16" t="s">
        <v>2910</v>
      </c>
      <c r="M843" s="16" t="s">
        <v>2911</v>
      </c>
      <c r="N843" s="16" t="s">
        <v>76</v>
      </c>
      <c r="O843" s="16" t="s">
        <v>5744</v>
      </c>
      <c r="P843" s="19">
        <v>30303</v>
      </c>
      <c r="Q843" s="190">
        <v>9647021</v>
      </c>
      <c r="R843" s="232">
        <v>0</v>
      </c>
      <c r="S843" s="170">
        <f t="shared" si="23"/>
        <v>9647021</v>
      </c>
      <c r="T843" s="26" t="s">
        <v>78</v>
      </c>
      <c r="U843" s="27">
        <v>44869</v>
      </c>
      <c r="V843" s="19" t="s">
        <v>10721</v>
      </c>
      <c r="W843" s="16" t="s">
        <v>10552</v>
      </c>
      <c r="X843" s="28">
        <v>0.6</v>
      </c>
      <c r="Y843" s="19">
        <v>45048</v>
      </c>
      <c r="Z843" s="16" t="s">
        <v>10722</v>
      </c>
      <c r="AA843" s="16" t="s">
        <v>120</v>
      </c>
      <c r="AB843" s="16" t="s">
        <v>94</v>
      </c>
      <c r="AC843" s="52" t="s">
        <v>82</v>
      </c>
      <c r="AD843" s="65">
        <v>6.9690000000000002E-2</v>
      </c>
      <c r="AE843" s="16"/>
      <c r="AF843" s="16" t="s">
        <v>10723</v>
      </c>
      <c r="AG843" s="16" t="s">
        <v>9083</v>
      </c>
      <c r="AH843" s="15"/>
      <c r="AI843" s="19">
        <v>36950</v>
      </c>
      <c r="AJ843" s="16" t="s">
        <v>10724</v>
      </c>
      <c r="AL843" s="16" t="s">
        <v>107</v>
      </c>
      <c r="AM843" s="33" t="s">
        <v>10725</v>
      </c>
      <c r="AN843" s="16" t="s">
        <v>10726</v>
      </c>
    </row>
    <row r="844" spans="1:60" ht="15" hidden="1" customHeight="1">
      <c r="A844" s="59">
        <v>843</v>
      </c>
      <c r="B844" s="16" t="s">
        <v>9793</v>
      </c>
      <c r="C844" s="18">
        <v>71218601</v>
      </c>
      <c r="D844" s="17" t="s">
        <v>10727</v>
      </c>
      <c r="E844" s="16">
        <v>4070</v>
      </c>
      <c r="F844" s="16" t="s">
        <v>3596</v>
      </c>
      <c r="G844" s="16" t="s">
        <v>3597</v>
      </c>
      <c r="H844" s="35" t="s">
        <v>3598</v>
      </c>
      <c r="I844" s="16" t="s">
        <v>131</v>
      </c>
      <c r="J844" s="16">
        <v>1000</v>
      </c>
      <c r="K844" s="16" t="s">
        <v>74</v>
      </c>
      <c r="L844" s="16" t="s">
        <v>2910</v>
      </c>
      <c r="M844" s="16" t="s">
        <v>9776</v>
      </c>
      <c r="N844" s="16" t="s">
        <v>433</v>
      </c>
      <c r="O844" s="16" t="s">
        <v>434</v>
      </c>
      <c r="P844" s="19">
        <v>29182</v>
      </c>
      <c r="Q844" s="174">
        <v>2319822</v>
      </c>
      <c r="R844" s="25">
        <v>0</v>
      </c>
      <c r="S844" s="164">
        <f t="shared" si="23"/>
        <v>2319822</v>
      </c>
      <c r="T844" s="26" t="s">
        <v>78</v>
      </c>
      <c r="U844" s="27">
        <v>43040</v>
      </c>
      <c r="V844" s="16"/>
      <c r="W844" s="16" t="s">
        <v>10552</v>
      </c>
      <c r="X844" s="28">
        <f t="shared" ref="X844:X851" ca="1" si="24">IFERROR(IF(U844=0," ",DATEDIF(U844,TODAY(),"M"))/12," ")</f>
        <v>7.416666666666667</v>
      </c>
      <c r="Y844" s="16" t="s">
        <v>10728</v>
      </c>
      <c r="Z844" s="16" t="s">
        <v>10729</v>
      </c>
      <c r="AA844" s="16" t="s">
        <v>269</v>
      </c>
      <c r="AB844" s="16" t="s">
        <v>94</v>
      </c>
      <c r="AC844" s="52" t="s">
        <v>436</v>
      </c>
      <c r="AD844" s="30">
        <v>6.9690000000000002E-2</v>
      </c>
      <c r="AE844" s="31" t="s">
        <v>10730</v>
      </c>
      <c r="AF844" s="16" t="s">
        <v>10730</v>
      </c>
      <c r="AG844" s="26" t="s">
        <v>9083</v>
      </c>
      <c r="AH844" s="257"/>
      <c r="AI844" s="16"/>
      <c r="AJ844" s="16"/>
      <c r="AK844" s="43"/>
      <c r="AL844" s="16" t="s">
        <v>84</v>
      </c>
      <c r="AM844" s="31"/>
      <c r="AN844" s="16"/>
      <c r="AO844" s="16"/>
      <c r="AP844" s="16"/>
      <c r="AQ844" s="33"/>
      <c r="AR844" s="16"/>
      <c r="AS844" s="16"/>
      <c r="AT844" s="16"/>
      <c r="AU844" s="19"/>
      <c r="AV844" s="16"/>
      <c r="AW844" s="16"/>
      <c r="AX844" s="16"/>
      <c r="AY844" s="16"/>
      <c r="AZ844" s="16"/>
      <c r="BA844" s="16"/>
      <c r="BB844" s="16"/>
      <c r="BC844" s="31"/>
      <c r="BD844" s="16"/>
      <c r="BE844" s="16"/>
      <c r="BF844" s="16"/>
      <c r="BG844" s="16"/>
      <c r="BH844" s="16"/>
    </row>
    <row r="845" spans="1:60" ht="15" hidden="1" customHeight="1">
      <c r="A845" s="59">
        <v>844</v>
      </c>
      <c r="B845" s="16" t="s">
        <v>9793</v>
      </c>
      <c r="C845" s="18">
        <v>1049372461</v>
      </c>
      <c r="D845" s="17" t="s">
        <v>10731</v>
      </c>
      <c r="E845" s="16">
        <v>2028</v>
      </c>
      <c r="F845" s="16">
        <v>22</v>
      </c>
      <c r="G845" s="16" t="s">
        <v>3373</v>
      </c>
      <c r="H845" s="35" t="s">
        <v>284</v>
      </c>
      <c r="I845" s="16" t="s">
        <v>142</v>
      </c>
      <c r="J845" s="16">
        <v>4000</v>
      </c>
      <c r="K845" s="16" t="s">
        <v>259</v>
      </c>
      <c r="L845" s="16" t="s">
        <v>8906</v>
      </c>
      <c r="M845" s="16" t="s">
        <v>8906</v>
      </c>
      <c r="N845" s="16" t="s">
        <v>76</v>
      </c>
      <c r="O845" s="16" t="s">
        <v>5744</v>
      </c>
      <c r="P845" s="26">
        <v>32425</v>
      </c>
      <c r="Q845" s="174">
        <v>7793061</v>
      </c>
      <c r="R845" s="25">
        <v>0</v>
      </c>
      <c r="S845" s="164">
        <f t="shared" si="23"/>
        <v>7793061</v>
      </c>
      <c r="T845" s="26" t="s">
        <v>78</v>
      </c>
      <c r="U845" s="26">
        <v>44768</v>
      </c>
      <c r="V845" s="26" t="s">
        <v>10732</v>
      </c>
      <c r="W845" s="16" t="s">
        <v>10552</v>
      </c>
      <c r="X845" s="28">
        <f t="shared" ca="1" si="24"/>
        <v>2.6666666666666665</v>
      </c>
      <c r="Y845" s="16" t="s">
        <v>10733</v>
      </c>
      <c r="Z845" s="16" t="s">
        <v>10734</v>
      </c>
      <c r="AA845" s="33" t="s">
        <v>93</v>
      </c>
      <c r="AB845" s="33" t="s">
        <v>9966</v>
      </c>
      <c r="AC845" s="52" t="s">
        <v>82</v>
      </c>
      <c r="AD845" s="30">
        <v>5.2199999999999998E-3</v>
      </c>
      <c r="AE845" s="31" t="s">
        <v>10735</v>
      </c>
      <c r="AF845" s="16" t="s">
        <v>10736</v>
      </c>
      <c r="AG845" s="16" t="s">
        <v>9083</v>
      </c>
      <c r="AH845" s="15"/>
      <c r="AL845" s="16" t="s">
        <v>107</v>
      </c>
      <c r="AM845" s="16"/>
      <c r="AN845" s="33" t="s">
        <v>198</v>
      </c>
      <c r="AO845" s="16" t="s">
        <v>10737</v>
      </c>
    </row>
    <row r="846" spans="1:60" ht="15" hidden="1" customHeight="1">
      <c r="A846" s="59">
        <v>845</v>
      </c>
      <c r="B846" s="16" t="s">
        <v>8956</v>
      </c>
      <c r="C846" s="18">
        <v>91346638</v>
      </c>
      <c r="D846" s="17" t="s">
        <v>10738</v>
      </c>
      <c r="E846" s="16">
        <v>4071</v>
      </c>
      <c r="F846" s="16">
        <v>16</v>
      </c>
      <c r="G846" s="16" t="s">
        <v>1629</v>
      </c>
      <c r="H846" s="35" t="s">
        <v>1567</v>
      </c>
      <c r="I846" s="16" t="s">
        <v>131</v>
      </c>
      <c r="J846" s="16">
        <v>3000</v>
      </c>
      <c r="K846" s="16" t="s">
        <v>170</v>
      </c>
      <c r="L846" s="16" t="s">
        <v>9127</v>
      </c>
      <c r="M846" s="16" t="s">
        <v>9127</v>
      </c>
      <c r="N846" s="16" t="s">
        <v>76</v>
      </c>
      <c r="O846" s="16" t="s">
        <v>5744</v>
      </c>
      <c r="P846" s="19" t="s">
        <v>10739</v>
      </c>
      <c r="Q846" s="174">
        <v>1832406</v>
      </c>
      <c r="R846" s="25">
        <v>491538</v>
      </c>
      <c r="S846" s="164">
        <f t="shared" si="23"/>
        <v>2323944</v>
      </c>
      <c r="T846" s="26">
        <v>37350</v>
      </c>
      <c r="U846" s="27">
        <v>40909</v>
      </c>
      <c r="V846" s="16"/>
      <c r="W846" s="16" t="s">
        <v>8767</v>
      </c>
      <c r="X846" s="28">
        <f t="shared" ca="1" si="24"/>
        <v>13.25</v>
      </c>
      <c r="Y846" s="16" t="s">
        <v>10733</v>
      </c>
      <c r="Z846" s="16" t="s">
        <v>10740</v>
      </c>
      <c r="AA846" s="16" t="s">
        <v>120</v>
      </c>
      <c r="AB846" s="16" t="s">
        <v>94</v>
      </c>
      <c r="AC846" s="52" t="s">
        <v>82</v>
      </c>
      <c r="AD846" s="30">
        <v>6.9690000000000002E-2</v>
      </c>
      <c r="AE846" s="31" t="s">
        <v>10741</v>
      </c>
      <c r="AF846" s="16" t="s">
        <v>10741</v>
      </c>
      <c r="AG846" s="16" t="s">
        <v>9083</v>
      </c>
      <c r="AH846" s="15"/>
    </row>
    <row r="847" spans="1:60" ht="15" hidden="1" customHeight="1">
      <c r="A847" s="59">
        <v>846</v>
      </c>
      <c r="B847" s="16" t="s">
        <v>9793</v>
      </c>
      <c r="C847" s="18">
        <v>15173098</v>
      </c>
      <c r="D847" s="17" t="s">
        <v>10742</v>
      </c>
      <c r="E847" s="16">
        <v>2028</v>
      </c>
      <c r="F847" s="16">
        <v>22</v>
      </c>
      <c r="G847" s="16" t="s">
        <v>3373</v>
      </c>
      <c r="H847" s="35" t="s">
        <v>284</v>
      </c>
      <c r="I847" s="16" t="s">
        <v>142</v>
      </c>
      <c r="J847" s="16">
        <v>1000</v>
      </c>
      <c r="K847" s="16" t="s">
        <v>74</v>
      </c>
      <c r="L847" s="16" t="s">
        <v>2910</v>
      </c>
      <c r="M847" s="16" t="s">
        <v>8295</v>
      </c>
      <c r="N847" s="16" t="s">
        <v>76</v>
      </c>
      <c r="O847" s="16" t="s">
        <v>5744</v>
      </c>
      <c r="P847" s="19">
        <v>29707</v>
      </c>
      <c r="Q847" s="174">
        <v>7793061</v>
      </c>
      <c r="R847" s="25">
        <v>0</v>
      </c>
      <c r="S847" s="164">
        <f t="shared" si="23"/>
        <v>7793061</v>
      </c>
      <c r="T847" s="26" t="s">
        <v>78</v>
      </c>
      <c r="U847" s="27">
        <v>44082</v>
      </c>
      <c r="V847" s="19" t="s">
        <v>10743</v>
      </c>
      <c r="W847" s="16" t="s">
        <v>10552</v>
      </c>
      <c r="X847" s="28">
        <f t="shared" ca="1" si="24"/>
        <v>4.5</v>
      </c>
      <c r="Y847" s="16" t="s">
        <v>10733</v>
      </c>
      <c r="Z847" s="16" t="s">
        <v>10744</v>
      </c>
      <c r="AA847" s="16" t="s">
        <v>173</v>
      </c>
      <c r="AB847" s="16" t="s">
        <v>194</v>
      </c>
      <c r="AC847" s="52" t="s">
        <v>82</v>
      </c>
      <c r="AD847" s="30">
        <v>6.9690000000000002E-2</v>
      </c>
      <c r="AE847" s="16" t="s">
        <v>10745</v>
      </c>
      <c r="AF847" s="16" t="s">
        <v>10746</v>
      </c>
      <c r="AG847" s="16" t="s">
        <v>9083</v>
      </c>
      <c r="AH847" s="15"/>
    </row>
    <row r="848" spans="1:60" ht="15" hidden="1" customHeight="1">
      <c r="A848" s="59">
        <v>847</v>
      </c>
      <c r="B848" s="16" t="s">
        <v>8956</v>
      </c>
      <c r="C848" s="18">
        <v>19373089</v>
      </c>
      <c r="D848" s="17" t="s">
        <v>10747</v>
      </c>
      <c r="E848" s="16">
        <v>4071</v>
      </c>
      <c r="F848" s="16">
        <v>16</v>
      </c>
      <c r="G848" s="16" t="s">
        <v>1629</v>
      </c>
      <c r="H848" s="35" t="s">
        <v>1567</v>
      </c>
      <c r="I848" s="16" t="s">
        <v>131</v>
      </c>
      <c r="J848" s="16">
        <v>2000</v>
      </c>
      <c r="K848" s="16" t="s">
        <v>181</v>
      </c>
      <c r="L848" s="16" t="s">
        <v>10400</v>
      </c>
      <c r="M848" s="16" t="s">
        <v>10400</v>
      </c>
      <c r="N848" s="16" t="s">
        <v>76</v>
      </c>
      <c r="O848" s="16" t="s">
        <v>5744</v>
      </c>
      <c r="P848" s="19" t="s">
        <v>10748</v>
      </c>
      <c r="Q848" s="174">
        <v>1832406</v>
      </c>
      <c r="R848" s="25">
        <v>491538</v>
      </c>
      <c r="S848" s="164">
        <f t="shared" si="23"/>
        <v>2323944</v>
      </c>
      <c r="T848" s="26">
        <v>36355</v>
      </c>
      <c r="U848" s="27">
        <v>40909</v>
      </c>
      <c r="V848" s="19" t="s">
        <v>92</v>
      </c>
      <c r="W848" s="16" t="s">
        <v>8767</v>
      </c>
      <c r="X848" s="28">
        <f t="shared" ca="1" si="24"/>
        <v>13.25</v>
      </c>
      <c r="Y848" s="19">
        <v>44553</v>
      </c>
      <c r="Z848" s="16" t="s">
        <v>10749</v>
      </c>
      <c r="AA848" s="16" t="s">
        <v>93</v>
      </c>
      <c r="AB848" s="16" t="s">
        <v>94</v>
      </c>
      <c r="AC848" s="52" t="s">
        <v>82</v>
      </c>
      <c r="AD848" s="30">
        <v>5.2199999999999998E-3</v>
      </c>
      <c r="AE848" s="31" t="s">
        <v>10750</v>
      </c>
      <c r="AF848" s="16"/>
      <c r="AG848" s="16" t="s">
        <v>10002</v>
      </c>
      <c r="AH848" s="15"/>
    </row>
    <row r="849" spans="1:34" hidden="1">
      <c r="A849" s="59">
        <v>848</v>
      </c>
      <c r="B849" s="16" t="s">
        <v>9793</v>
      </c>
      <c r="C849" s="81">
        <v>1015442002</v>
      </c>
      <c r="D849" s="17" t="s">
        <v>10751</v>
      </c>
      <c r="E849" s="16">
        <v>3137</v>
      </c>
      <c r="F849" s="16">
        <v>10</v>
      </c>
      <c r="G849" s="16" t="s">
        <v>822</v>
      </c>
      <c r="H849" s="35" t="s">
        <v>455</v>
      </c>
      <c r="I849" s="16" t="s">
        <v>117</v>
      </c>
      <c r="J849" s="16">
        <v>4000</v>
      </c>
      <c r="K849" s="16" t="s">
        <v>74</v>
      </c>
      <c r="L849" s="16" t="s">
        <v>2910</v>
      </c>
      <c r="M849" s="16" t="s">
        <v>8295</v>
      </c>
      <c r="N849" s="16" t="s">
        <v>76</v>
      </c>
      <c r="O849" s="16" t="s">
        <v>5744</v>
      </c>
      <c r="P849" s="19">
        <v>34258</v>
      </c>
      <c r="Q849" s="190">
        <v>1917516</v>
      </c>
      <c r="R849" s="232">
        <v>0</v>
      </c>
      <c r="S849" s="170">
        <f t="shared" si="23"/>
        <v>1917516</v>
      </c>
      <c r="T849" s="26" t="s">
        <v>78</v>
      </c>
      <c r="U849" s="27">
        <v>43116</v>
      </c>
      <c r="V849" s="19"/>
      <c r="W849" s="16" t="s">
        <v>10552</v>
      </c>
      <c r="X849" s="28">
        <f t="shared" ca="1" si="24"/>
        <v>7.166666666666667</v>
      </c>
      <c r="Y849" s="19">
        <v>45062</v>
      </c>
      <c r="Z849" s="16" t="s">
        <v>10752</v>
      </c>
      <c r="AA849" s="16" t="s">
        <v>183</v>
      </c>
      <c r="AB849" s="16" t="s">
        <v>94</v>
      </c>
      <c r="AC849" s="52" t="s">
        <v>82</v>
      </c>
      <c r="AD849" s="65">
        <v>6.9690000000000002E-2</v>
      </c>
      <c r="AE849" s="16" t="s">
        <v>10753</v>
      </c>
      <c r="AF849" s="16" t="s">
        <v>10754</v>
      </c>
      <c r="AG849" s="16" t="s">
        <v>9083</v>
      </c>
      <c r="AH849" s="16"/>
    </row>
    <row r="850" spans="1:34" hidden="1">
      <c r="A850" s="59">
        <v>849</v>
      </c>
      <c r="B850" s="16" t="s">
        <v>9793</v>
      </c>
      <c r="C850" s="18">
        <v>1110567563</v>
      </c>
      <c r="D850" s="17" t="s">
        <v>10755</v>
      </c>
      <c r="E850" s="16">
        <v>4070</v>
      </c>
      <c r="F850" s="16" t="s">
        <v>3596</v>
      </c>
      <c r="G850" s="16" t="s">
        <v>3597</v>
      </c>
      <c r="H850" s="35" t="s">
        <v>3598</v>
      </c>
      <c r="I850" s="16" t="s">
        <v>131</v>
      </c>
      <c r="J850" s="16">
        <v>1000</v>
      </c>
      <c r="K850" s="16" t="s">
        <v>74</v>
      </c>
      <c r="L850" s="16" t="s">
        <v>2910</v>
      </c>
      <c r="M850" s="16" t="s">
        <v>9776</v>
      </c>
      <c r="N850" s="16" t="s">
        <v>76</v>
      </c>
      <c r="O850" s="16" t="s">
        <v>5744</v>
      </c>
      <c r="P850" s="19" t="s">
        <v>10756</v>
      </c>
      <c r="Q850" s="174">
        <v>2319822</v>
      </c>
      <c r="R850" s="25">
        <v>0</v>
      </c>
      <c r="S850" s="164">
        <f t="shared" si="23"/>
        <v>2319822</v>
      </c>
      <c r="T850" s="26" t="s">
        <v>78</v>
      </c>
      <c r="U850" s="27">
        <v>42832</v>
      </c>
      <c r="V850" s="19"/>
      <c r="W850" s="16" t="s">
        <v>10552</v>
      </c>
      <c r="X850" s="28">
        <f t="shared" ca="1" si="24"/>
        <v>7.916666666666667</v>
      </c>
      <c r="Y850" s="19">
        <v>45072</v>
      </c>
      <c r="Z850" s="16" t="s">
        <v>10757</v>
      </c>
      <c r="AA850" s="16" t="s">
        <v>183</v>
      </c>
      <c r="AB850" s="16" t="s">
        <v>9966</v>
      </c>
      <c r="AC850" s="52" t="s">
        <v>82</v>
      </c>
      <c r="AD850" s="65">
        <v>6.9690000000000002E-2</v>
      </c>
      <c r="AE850" s="31" t="s">
        <v>10758</v>
      </c>
      <c r="AF850" s="16" t="s">
        <v>10758</v>
      </c>
      <c r="AG850" s="16" t="s">
        <v>9083</v>
      </c>
      <c r="AH850" s="16"/>
    </row>
    <row r="851" spans="1:34" hidden="1">
      <c r="A851" s="59">
        <v>850</v>
      </c>
      <c r="B851" s="16" t="s">
        <v>9793</v>
      </c>
      <c r="C851" s="18">
        <v>20646222</v>
      </c>
      <c r="D851" s="17" t="s">
        <v>10759</v>
      </c>
      <c r="E851" s="16">
        <v>4044</v>
      </c>
      <c r="F851" s="16">
        <v>11</v>
      </c>
      <c r="G851" s="16" t="s">
        <v>916</v>
      </c>
      <c r="H851" s="35" t="s">
        <v>917</v>
      </c>
      <c r="I851" s="16" t="s">
        <v>131</v>
      </c>
      <c r="J851" s="16">
        <v>1000</v>
      </c>
      <c r="K851" s="16" t="s">
        <v>74</v>
      </c>
      <c r="L851" s="16" t="s">
        <v>2910</v>
      </c>
      <c r="M851" s="16" t="s">
        <v>9776</v>
      </c>
      <c r="N851" s="16" t="s">
        <v>76</v>
      </c>
      <c r="O851" s="16" t="s">
        <v>76</v>
      </c>
      <c r="P851" s="19">
        <v>31041</v>
      </c>
      <c r="Q851" s="174" t="s">
        <v>10760</v>
      </c>
      <c r="R851" s="25" t="s">
        <v>10761</v>
      </c>
      <c r="S851" s="164" t="s">
        <v>10762</v>
      </c>
      <c r="T851" s="26" t="s">
        <v>78</v>
      </c>
      <c r="U851" s="27">
        <v>43111</v>
      </c>
      <c r="V851" s="16"/>
      <c r="W851" s="16" t="s">
        <v>10552</v>
      </c>
      <c r="X851" s="28">
        <f t="shared" ca="1" si="24"/>
        <v>7.166666666666667</v>
      </c>
      <c r="Y851" s="19">
        <v>45081</v>
      </c>
      <c r="Z851" s="16" t="s">
        <v>10763</v>
      </c>
      <c r="AA851" s="16" t="s">
        <v>120</v>
      </c>
      <c r="AB851" s="16" t="s">
        <v>121</v>
      </c>
      <c r="AC851" s="52" t="s">
        <v>82</v>
      </c>
      <c r="AD851" s="30">
        <v>6.9690000000000002E-2</v>
      </c>
      <c r="AE851" s="16" t="s">
        <v>10764</v>
      </c>
      <c r="AF851" s="16" t="s">
        <v>10764</v>
      </c>
      <c r="AG851" s="16" t="s">
        <v>9083</v>
      </c>
      <c r="AH851" s="16"/>
    </row>
    <row r="852" spans="1:34" hidden="1">
      <c r="A852" s="59">
        <v>851</v>
      </c>
      <c r="B852" s="16" t="s">
        <v>9793</v>
      </c>
      <c r="C852" s="18">
        <v>1061430879</v>
      </c>
      <c r="D852" s="17" t="s">
        <v>10765</v>
      </c>
      <c r="E852" s="16">
        <v>4070</v>
      </c>
      <c r="F852" s="16" t="s">
        <v>3596</v>
      </c>
      <c r="G852" s="16" t="s">
        <v>10766</v>
      </c>
      <c r="H852" s="35" t="s">
        <v>3598</v>
      </c>
      <c r="I852" s="16" t="s">
        <v>131</v>
      </c>
      <c r="J852" s="16">
        <v>1000</v>
      </c>
      <c r="K852" s="16" t="s">
        <v>74</v>
      </c>
      <c r="L852" s="16" t="s">
        <v>2910</v>
      </c>
      <c r="M852" s="16" t="s">
        <v>9776</v>
      </c>
      <c r="N852" s="16" t="s">
        <v>8189</v>
      </c>
      <c r="O852" s="16" t="s">
        <v>465</v>
      </c>
      <c r="P852" s="19">
        <v>32111</v>
      </c>
      <c r="Q852" s="174" t="s">
        <v>10767</v>
      </c>
      <c r="R852" s="25" t="s">
        <v>10761</v>
      </c>
      <c r="S852" s="164" t="s">
        <v>10768</v>
      </c>
      <c r="T852" s="26" t="s">
        <v>78</v>
      </c>
      <c r="U852" s="27">
        <v>43082</v>
      </c>
      <c r="V852" s="16"/>
      <c r="W852" s="16" t="s">
        <v>10552</v>
      </c>
      <c r="X852" s="28">
        <v>5.5</v>
      </c>
      <c r="Y852" s="19">
        <v>45050</v>
      </c>
      <c r="Z852" s="16" t="s">
        <v>10769</v>
      </c>
      <c r="AA852" s="16" t="s">
        <v>183</v>
      </c>
      <c r="AB852" s="16" t="s">
        <v>94</v>
      </c>
      <c r="AC852" s="43" t="s">
        <v>466</v>
      </c>
      <c r="AD852" s="30">
        <v>6.9690000000000002E-2</v>
      </c>
      <c r="AE852" s="31" t="s">
        <v>10770</v>
      </c>
      <c r="AF852" s="16" t="s">
        <v>10771</v>
      </c>
      <c r="AG852" s="16" t="s">
        <v>9798</v>
      </c>
      <c r="AH852" s="16"/>
    </row>
    <row r="853" spans="1:34" s="149" customFormat="1" hidden="1">
      <c r="A853" s="59">
        <v>852</v>
      </c>
      <c r="B853" s="142" t="s">
        <v>8956</v>
      </c>
      <c r="C853" s="168">
        <v>80253944</v>
      </c>
      <c r="D853" s="140" t="s">
        <v>10772</v>
      </c>
      <c r="E853" s="142">
        <v>4103</v>
      </c>
      <c r="F853" s="142">
        <v>20</v>
      </c>
      <c r="G853" s="142" t="s">
        <v>2605</v>
      </c>
      <c r="H853" s="165" t="s">
        <v>2606</v>
      </c>
      <c r="I853" s="142" t="s">
        <v>131</v>
      </c>
      <c r="J853" s="142">
        <v>4000</v>
      </c>
      <c r="K853" s="142" t="s">
        <v>259</v>
      </c>
      <c r="L853" s="142" t="s">
        <v>9506</v>
      </c>
      <c r="M853" s="142" t="s">
        <v>9506</v>
      </c>
      <c r="N853" s="142" t="s">
        <v>76</v>
      </c>
      <c r="O853" s="142" t="s">
        <v>5744</v>
      </c>
      <c r="P853" s="145">
        <v>30746</v>
      </c>
      <c r="Q853" s="206" t="s">
        <v>10773</v>
      </c>
      <c r="R853" s="235">
        <v>0</v>
      </c>
      <c r="S853" s="206" t="s">
        <v>10773</v>
      </c>
      <c r="T853" s="214" t="s">
        <v>78</v>
      </c>
      <c r="U853" s="171">
        <v>43070</v>
      </c>
      <c r="V853" s="171"/>
      <c r="W853" s="145" t="s">
        <v>249</v>
      </c>
      <c r="X853" s="146">
        <f ca="1">IFERROR(IF(U853=0," ",DATEDIF(U853,TODAY(),"M"))/12," ")</f>
        <v>7.333333333333333</v>
      </c>
      <c r="Y853" s="145">
        <v>45056</v>
      </c>
      <c r="Z853" s="142" t="s">
        <v>10774</v>
      </c>
      <c r="AA853" s="142" t="s">
        <v>93</v>
      </c>
      <c r="AB853" s="142" t="s">
        <v>121</v>
      </c>
      <c r="AC853" s="208" t="s">
        <v>82</v>
      </c>
      <c r="AD853" s="147">
        <v>5.2199999999999998E-3</v>
      </c>
      <c r="AE853" s="162" t="s">
        <v>10775</v>
      </c>
      <c r="AF853" s="155" t="s">
        <v>10776</v>
      </c>
      <c r="AG853" s="142" t="s">
        <v>9314</v>
      </c>
      <c r="AH853" s="142" t="s">
        <v>10777</v>
      </c>
    </row>
    <row r="854" spans="1:34" hidden="1">
      <c r="A854" s="59">
        <v>853</v>
      </c>
      <c r="B854" s="16" t="s">
        <v>8956</v>
      </c>
      <c r="C854" s="258">
        <v>52150597</v>
      </c>
      <c r="D854" s="17" t="s">
        <v>10778</v>
      </c>
      <c r="E854" s="16">
        <v>2044</v>
      </c>
      <c r="F854" s="16">
        <v>11</v>
      </c>
      <c r="G854" s="16" t="s">
        <v>139</v>
      </c>
      <c r="H854" s="35" t="s">
        <v>140</v>
      </c>
      <c r="I854" s="16" t="s">
        <v>142</v>
      </c>
      <c r="J854" s="16">
        <v>4500</v>
      </c>
      <c r="K854" s="16" t="s">
        <v>143</v>
      </c>
      <c r="L854" s="16" t="s">
        <v>3407</v>
      </c>
      <c r="M854" s="16" t="s">
        <v>3407</v>
      </c>
      <c r="N854" s="16" t="s">
        <v>76</v>
      </c>
      <c r="O854" s="16" t="s">
        <v>5744</v>
      </c>
      <c r="P854" s="26">
        <v>27325</v>
      </c>
      <c r="Q854" s="174" t="s">
        <v>10779</v>
      </c>
      <c r="R854" s="25" t="s">
        <v>10761</v>
      </c>
      <c r="S854" s="164" t="s">
        <v>10780</v>
      </c>
      <c r="T854" s="26" t="s">
        <v>78</v>
      </c>
      <c r="U854" s="19">
        <v>44580</v>
      </c>
      <c r="V854" s="19" t="s">
        <v>10781</v>
      </c>
      <c r="W854" s="16" t="s">
        <v>8767</v>
      </c>
      <c r="X854" s="28">
        <f ca="1">IFERROR(IF(U854=0," ",DATEDIF(U854,TODAY(),"M"))/12," ")</f>
        <v>3.1666666666666665</v>
      </c>
      <c r="Y854" s="19">
        <v>45096</v>
      </c>
      <c r="Z854" s="16" t="s">
        <v>10782</v>
      </c>
      <c r="AA854" s="16" t="s">
        <v>120</v>
      </c>
      <c r="AB854" s="33" t="s">
        <v>121</v>
      </c>
      <c r="AC854" s="43" t="s">
        <v>82</v>
      </c>
      <c r="AD854" s="71">
        <v>5.2199999999999998E-3</v>
      </c>
      <c r="AE854" s="31" t="s">
        <v>10783</v>
      </c>
      <c r="AF854" s="69" t="s">
        <v>10784</v>
      </c>
      <c r="AG854" s="16" t="s">
        <v>9083</v>
      </c>
      <c r="AH854" s="16"/>
    </row>
    <row r="855" spans="1:34" hidden="1">
      <c r="A855" s="59">
        <v>854</v>
      </c>
      <c r="B855" s="16" t="s">
        <v>9793</v>
      </c>
      <c r="C855" s="18">
        <v>1117820706</v>
      </c>
      <c r="D855" s="17" t="s">
        <v>10785</v>
      </c>
      <c r="E855" s="16">
        <v>4070</v>
      </c>
      <c r="F855" s="16" t="s">
        <v>3596</v>
      </c>
      <c r="G855" s="16" t="s">
        <v>10766</v>
      </c>
      <c r="H855" s="35" t="s">
        <v>3598</v>
      </c>
      <c r="I855" s="16" t="s">
        <v>131</v>
      </c>
      <c r="J855" s="16">
        <v>1000</v>
      </c>
      <c r="K855" s="16" t="s">
        <v>74</v>
      </c>
      <c r="L855" s="16" t="s">
        <v>2910</v>
      </c>
      <c r="M855" s="16" t="s">
        <v>9776</v>
      </c>
      <c r="N855" s="16" t="s">
        <v>5744</v>
      </c>
      <c r="O855" s="16" t="s">
        <v>76</v>
      </c>
      <c r="P855" s="19">
        <v>31799</v>
      </c>
      <c r="Q855" s="174" t="s">
        <v>10767</v>
      </c>
      <c r="R855" s="25" t="s">
        <v>10761</v>
      </c>
      <c r="S855" s="164" t="s">
        <v>10768</v>
      </c>
      <c r="T855" s="26" t="s">
        <v>78</v>
      </c>
      <c r="U855" s="27">
        <v>43285</v>
      </c>
      <c r="V855" s="16"/>
      <c r="W855" s="16" t="s">
        <v>10552</v>
      </c>
      <c r="X855" s="28">
        <v>4.9000000000000004</v>
      </c>
      <c r="Y855" s="19">
        <v>45086</v>
      </c>
      <c r="Z855" s="16" t="s">
        <v>10786</v>
      </c>
      <c r="AA855" s="16" t="s">
        <v>183</v>
      </c>
      <c r="AB855" s="16" t="s">
        <v>94</v>
      </c>
      <c r="AC855" s="43" t="s">
        <v>82</v>
      </c>
      <c r="AD855" s="30">
        <v>6.9690000000000002E-2</v>
      </c>
      <c r="AE855" s="31" t="s">
        <v>10787</v>
      </c>
      <c r="AF855" s="16" t="s">
        <v>10787</v>
      </c>
      <c r="AG855" s="16" t="s">
        <v>9083</v>
      </c>
      <c r="AH855" s="16"/>
    </row>
    <row r="856" spans="1:34" hidden="1">
      <c r="A856" s="59">
        <v>855</v>
      </c>
      <c r="B856" s="16" t="s">
        <v>9793</v>
      </c>
      <c r="C856" s="18">
        <v>94524304</v>
      </c>
      <c r="D856" s="17" t="s">
        <v>10788</v>
      </c>
      <c r="E856" s="16">
        <v>4070</v>
      </c>
      <c r="F856" s="16" t="s">
        <v>3596</v>
      </c>
      <c r="G856" s="16" t="s">
        <v>10766</v>
      </c>
      <c r="H856" s="35" t="s">
        <v>3598</v>
      </c>
      <c r="I856" s="16" t="s">
        <v>131</v>
      </c>
      <c r="J856" s="16">
        <v>1000</v>
      </c>
      <c r="K856" s="16" t="s">
        <v>74</v>
      </c>
      <c r="L856" s="16" t="s">
        <v>2910</v>
      </c>
      <c r="M856" s="16" t="s">
        <v>9776</v>
      </c>
      <c r="N856" s="16" t="s">
        <v>433</v>
      </c>
      <c r="O856" s="16" t="s">
        <v>434</v>
      </c>
      <c r="P856" s="19">
        <v>28762</v>
      </c>
      <c r="Q856" s="174" t="s">
        <v>10767</v>
      </c>
      <c r="R856" s="25" t="s">
        <v>10761</v>
      </c>
      <c r="S856" s="164" t="s">
        <v>10768</v>
      </c>
      <c r="T856" s="26" t="s">
        <v>78</v>
      </c>
      <c r="U856" s="27">
        <v>43097</v>
      </c>
      <c r="V856" s="16"/>
      <c r="W856" s="16" t="s">
        <v>10552</v>
      </c>
      <c r="X856" s="28">
        <v>5.5</v>
      </c>
      <c r="Y856" s="19">
        <v>45102</v>
      </c>
      <c r="Z856" s="16" t="s">
        <v>10789</v>
      </c>
      <c r="AA856" s="16" t="s">
        <v>120</v>
      </c>
      <c r="AB856" s="16" t="s">
        <v>194</v>
      </c>
      <c r="AC856" s="43" t="s">
        <v>436</v>
      </c>
      <c r="AD856" s="30">
        <v>6.9690000000000002E-2</v>
      </c>
      <c r="AE856" s="31" t="s">
        <v>10790</v>
      </c>
      <c r="AF856" s="16" t="s">
        <v>10791</v>
      </c>
      <c r="AG856" s="16" t="s">
        <v>9083</v>
      </c>
      <c r="AH856" s="16"/>
    </row>
    <row r="857" spans="1:34" hidden="1">
      <c r="A857" s="59">
        <v>856</v>
      </c>
      <c r="B857" s="16" t="s">
        <v>9793</v>
      </c>
      <c r="C857" s="18">
        <v>17282115</v>
      </c>
      <c r="D857" s="17" t="s">
        <v>10792</v>
      </c>
      <c r="E857" s="16">
        <v>4070</v>
      </c>
      <c r="F857" s="16" t="s">
        <v>3596</v>
      </c>
      <c r="G857" s="16" t="s">
        <v>10766</v>
      </c>
      <c r="H857" s="35" t="s">
        <v>3598</v>
      </c>
      <c r="I857" s="16" t="s">
        <v>131</v>
      </c>
      <c r="J857" s="16">
        <v>1000</v>
      </c>
      <c r="K857" s="16" t="s">
        <v>74</v>
      </c>
      <c r="L857" s="16" t="s">
        <v>2910</v>
      </c>
      <c r="M857" s="16" t="s">
        <v>9776</v>
      </c>
      <c r="N857" s="16" t="s">
        <v>145</v>
      </c>
      <c r="O857" s="16" t="s">
        <v>1314</v>
      </c>
      <c r="P857" s="19">
        <v>29732</v>
      </c>
      <c r="Q857" s="174" t="s">
        <v>10767</v>
      </c>
      <c r="R857" s="25" t="s">
        <v>10761</v>
      </c>
      <c r="S857" s="164" t="s">
        <v>10768</v>
      </c>
      <c r="T857" s="26" t="s">
        <v>78</v>
      </c>
      <c r="U857" s="27">
        <v>43300</v>
      </c>
      <c r="V857" s="16"/>
      <c r="W857" s="16" t="s">
        <v>10552</v>
      </c>
      <c r="X857" s="28">
        <v>4.9000000000000004</v>
      </c>
      <c r="Y857" s="19">
        <v>45111</v>
      </c>
      <c r="Z857" s="16" t="s">
        <v>10793</v>
      </c>
      <c r="AA857" s="16" t="s">
        <v>183</v>
      </c>
      <c r="AB857" s="16" t="s">
        <v>121</v>
      </c>
      <c r="AC857" s="43" t="s">
        <v>562</v>
      </c>
      <c r="AD857" s="30">
        <v>6.9690000000000002E-2</v>
      </c>
      <c r="AE857" s="31" t="s">
        <v>10794</v>
      </c>
      <c r="AF857" s="16" t="s">
        <v>10795</v>
      </c>
      <c r="AG857" s="16" t="s">
        <v>9083</v>
      </c>
      <c r="AH857" s="16"/>
    </row>
    <row r="858" spans="1:34" hidden="1">
      <c r="A858" s="59">
        <v>857</v>
      </c>
      <c r="B858" s="16" t="s">
        <v>9793</v>
      </c>
      <c r="C858" s="18">
        <v>1002808685</v>
      </c>
      <c r="D858" s="17" t="s">
        <v>10796</v>
      </c>
      <c r="E858" s="16">
        <v>4071</v>
      </c>
      <c r="F858" s="16" t="s">
        <v>3596</v>
      </c>
      <c r="G858" s="16" t="s">
        <v>10766</v>
      </c>
      <c r="H858" s="35" t="s">
        <v>3598</v>
      </c>
      <c r="I858" s="16" t="s">
        <v>131</v>
      </c>
      <c r="J858" s="16">
        <v>1000</v>
      </c>
      <c r="K858" s="16" t="s">
        <v>74</v>
      </c>
      <c r="L858" s="16" t="s">
        <v>2910</v>
      </c>
      <c r="M858" s="16" t="s">
        <v>9776</v>
      </c>
      <c r="N858" s="16" t="s">
        <v>433</v>
      </c>
      <c r="O858" s="16" t="s">
        <v>4668</v>
      </c>
      <c r="P858" s="19">
        <v>37038</v>
      </c>
      <c r="Q858" s="174" t="s">
        <v>10767</v>
      </c>
      <c r="R858" s="25" t="s">
        <v>10761</v>
      </c>
      <c r="S858" s="164" t="s">
        <v>10768</v>
      </c>
      <c r="T858" s="26" t="s">
        <v>78</v>
      </c>
      <c r="U858" s="19">
        <v>44589</v>
      </c>
      <c r="V858" s="19" t="s">
        <v>10797</v>
      </c>
      <c r="W858" s="16" t="s">
        <v>10552</v>
      </c>
      <c r="X858" s="28">
        <f t="shared" ref="X858:X875" ca="1" si="25">IFERROR(IF(U858=0," ",DATEDIF(U858,TODAY(),"M"))/12," ")</f>
        <v>3.1666666666666665</v>
      </c>
      <c r="Y858" s="19">
        <v>45110</v>
      </c>
      <c r="Z858" s="16" t="s">
        <v>10798</v>
      </c>
      <c r="AA858" s="16" t="s">
        <v>183</v>
      </c>
      <c r="AB858" s="16" t="s">
        <v>121</v>
      </c>
      <c r="AC858" s="43" t="s">
        <v>436</v>
      </c>
      <c r="AD858" s="30">
        <v>6.9690000000000002E-2</v>
      </c>
      <c r="AE858" s="31" t="s">
        <v>10799</v>
      </c>
      <c r="AF858" s="259" t="s">
        <v>10800</v>
      </c>
      <c r="AG858" s="16" t="s">
        <v>9083</v>
      </c>
    </row>
    <row r="859" spans="1:34" hidden="1">
      <c r="A859" s="59">
        <v>858</v>
      </c>
      <c r="B859" s="16" t="s">
        <v>8956</v>
      </c>
      <c r="C859" s="18">
        <v>80443458</v>
      </c>
      <c r="D859" s="17" t="s">
        <v>10801</v>
      </c>
      <c r="E859" s="16">
        <v>3137</v>
      </c>
      <c r="F859" s="16">
        <v>11</v>
      </c>
      <c r="G859" s="16" t="s">
        <v>603</v>
      </c>
      <c r="H859" s="35" t="s">
        <v>455</v>
      </c>
      <c r="I859" s="16" t="s">
        <v>117</v>
      </c>
      <c r="J859" s="16">
        <v>4000</v>
      </c>
      <c r="K859" s="16" t="s">
        <v>259</v>
      </c>
      <c r="L859" s="16" t="s">
        <v>918</v>
      </c>
      <c r="M859" s="16" t="s">
        <v>918</v>
      </c>
      <c r="N859" s="16" t="s">
        <v>76</v>
      </c>
      <c r="O859" s="16" t="s">
        <v>5744</v>
      </c>
      <c r="P859" s="19" t="s">
        <v>10802</v>
      </c>
      <c r="Q859" s="174" t="s">
        <v>10803</v>
      </c>
      <c r="R859" s="25" t="s">
        <v>10804</v>
      </c>
      <c r="S859" s="164" t="s">
        <v>10805</v>
      </c>
      <c r="T859" s="26">
        <v>35916</v>
      </c>
      <c r="U859" s="27">
        <v>40909</v>
      </c>
      <c r="V859" s="27"/>
      <c r="W859" s="19" t="s">
        <v>249</v>
      </c>
      <c r="X859" s="28">
        <f t="shared" ca="1" si="25"/>
        <v>13.25</v>
      </c>
      <c r="Y859" s="19">
        <v>45110</v>
      </c>
      <c r="Z859" s="16" t="s">
        <v>10806</v>
      </c>
      <c r="AA859" s="16" t="s">
        <v>120</v>
      </c>
      <c r="AB859" s="16" t="s">
        <v>94</v>
      </c>
      <c r="AC859" s="43" t="s">
        <v>82</v>
      </c>
      <c r="AD859" s="30">
        <v>5.2199999999999998E-3</v>
      </c>
      <c r="AE859" s="31" t="s">
        <v>10807</v>
      </c>
      <c r="AF859" s="17" t="s">
        <v>10808</v>
      </c>
      <c r="AG859" s="16" t="s">
        <v>9083</v>
      </c>
      <c r="AH859" s="16" t="s">
        <v>10809</v>
      </c>
    </row>
    <row r="860" spans="1:34" hidden="1">
      <c r="A860" s="59">
        <v>859</v>
      </c>
      <c r="B860" s="16" t="s">
        <v>8956</v>
      </c>
      <c r="C860" s="18">
        <v>37399116</v>
      </c>
      <c r="D860" s="17" t="s">
        <v>10810</v>
      </c>
      <c r="E860" s="16">
        <v>2044</v>
      </c>
      <c r="F860" s="16">
        <v>11</v>
      </c>
      <c r="G860" s="16" t="s">
        <v>139</v>
      </c>
      <c r="H860" s="35" t="s">
        <v>140</v>
      </c>
      <c r="I860" s="16" t="s">
        <v>142</v>
      </c>
      <c r="J860" s="16">
        <v>4000</v>
      </c>
      <c r="K860" s="16" t="s">
        <v>259</v>
      </c>
      <c r="L860" s="16" t="s">
        <v>2992</v>
      </c>
      <c r="M860" s="16" t="s">
        <v>2992</v>
      </c>
      <c r="N860" s="16" t="s">
        <v>145</v>
      </c>
      <c r="O860" s="16" t="s">
        <v>146</v>
      </c>
      <c r="P860" s="19" t="s">
        <v>10811</v>
      </c>
      <c r="Q860" s="174" t="s">
        <v>10779</v>
      </c>
      <c r="R860" s="25" t="s">
        <v>10761</v>
      </c>
      <c r="S860" s="164" t="s">
        <v>10780</v>
      </c>
      <c r="T860" s="26" t="s">
        <v>78</v>
      </c>
      <c r="U860" s="27">
        <v>42139</v>
      </c>
      <c r="V860" s="27"/>
      <c r="W860" s="19" t="s">
        <v>8767</v>
      </c>
      <c r="X860" s="28">
        <f t="shared" ca="1" si="25"/>
        <v>9.8333333333333339</v>
      </c>
      <c r="Y860" s="19">
        <v>45112</v>
      </c>
      <c r="Z860" s="16" t="s">
        <v>10812</v>
      </c>
      <c r="AA860" s="16" t="s">
        <v>120</v>
      </c>
      <c r="AB860" s="16" t="s">
        <v>94</v>
      </c>
      <c r="AC860" s="43" t="s">
        <v>148</v>
      </c>
      <c r="AD860" s="30">
        <v>5.2199999999999998E-3</v>
      </c>
      <c r="AE860" s="31" t="s">
        <v>10813</v>
      </c>
      <c r="AF860" s="16" t="s">
        <v>10814</v>
      </c>
      <c r="AG860" s="16" t="s">
        <v>9083</v>
      </c>
      <c r="AH860" s="16"/>
    </row>
    <row r="861" spans="1:34" ht="15" hidden="1" customHeight="1">
      <c r="A861" s="59">
        <v>860</v>
      </c>
      <c r="B861" s="16" t="s">
        <v>8956</v>
      </c>
      <c r="C861" s="18">
        <v>80727119</v>
      </c>
      <c r="D861" s="17" t="s">
        <v>10815</v>
      </c>
      <c r="E861" s="16">
        <v>4103</v>
      </c>
      <c r="F861" s="16">
        <v>16</v>
      </c>
      <c r="G861" s="16" t="s">
        <v>2683</v>
      </c>
      <c r="H861" s="35" t="s">
        <v>2606</v>
      </c>
      <c r="I861" s="16" t="s">
        <v>131</v>
      </c>
      <c r="J861" s="16">
        <v>3000</v>
      </c>
      <c r="K861" s="16" t="s">
        <v>170</v>
      </c>
      <c r="L861" s="16" t="s">
        <v>9127</v>
      </c>
      <c r="M861" s="16" t="s">
        <v>9127</v>
      </c>
      <c r="N861" s="16" t="s">
        <v>76</v>
      </c>
      <c r="O861" s="16" t="s">
        <v>5744</v>
      </c>
      <c r="P861" s="19" t="s">
        <v>10816</v>
      </c>
      <c r="Q861" s="174" t="s">
        <v>10817</v>
      </c>
      <c r="R861" s="25" t="s">
        <v>10818</v>
      </c>
      <c r="S861" s="164" t="s">
        <v>10819</v>
      </c>
      <c r="T861" s="26">
        <v>37398</v>
      </c>
      <c r="U861" s="27">
        <v>40909</v>
      </c>
      <c r="W861" s="16" t="s">
        <v>8767</v>
      </c>
      <c r="X861" s="28">
        <f t="shared" ca="1" si="25"/>
        <v>13.25</v>
      </c>
      <c r="Y861" s="19">
        <v>45127</v>
      </c>
      <c r="Z861" s="19" t="s">
        <v>10820</v>
      </c>
      <c r="AA861" s="16" t="s">
        <v>93</v>
      </c>
      <c r="AB861" s="16" t="s">
        <v>94</v>
      </c>
      <c r="AC861" s="36" t="s">
        <v>82</v>
      </c>
      <c r="AD861" s="30">
        <v>6.9690000000000002E-2</v>
      </c>
      <c r="AE861" s="31" t="s">
        <v>10821</v>
      </c>
      <c r="AF861" s="17" t="s">
        <v>10822</v>
      </c>
      <c r="AG861" s="16" t="s">
        <v>9083</v>
      </c>
      <c r="AH861" s="16"/>
    </row>
    <row r="862" spans="1:34" ht="15" hidden="1" customHeight="1">
      <c r="A862" s="59">
        <v>861</v>
      </c>
      <c r="B862" s="16" t="s">
        <v>8956</v>
      </c>
      <c r="C862" s="18">
        <v>18880146</v>
      </c>
      <c r="D862" s="17" t="s">
        <v>10823</v>
      </c>
      <c r="E862" s="16">
        <v>4071</v>
      </c>
      <c r="F862" s="16">
        <v>16</v>
      </c>
      <c r="G862" s="16" t="s">
        <v>1629</v>
      </c>
      <c r="H862" s="35" t="s">
        <v>1567</v>
      </c>
      <c r="I862" s="16" t="s">
        <v>131</v>
      </c>
      <c r="J862" s="16">
        <v>3000</v>
      </c>
      <c r="K862" s="16" t="s">
        <v>170</v>
      </c>
      <c r="L862" s="16" t="s">
        <v>189</v>
      </c>
      <c r="M862" s="16" t="s">
        <v>189</v>
      </c>
      <c r="N862" s="16" t="s">
        <v>190</v>
      </c>
      <c r="O862" s="16" t="s">
        <v>645</v>
      </c>
      <c r="P862" s="19">
        <v>27764</v>
      </c>
      <c r="Q862" s="174" t="s">
        <v>10817</v>
      </c>
      <c r="R862" s="25" t="s">
        <v>10824</v>
      </c>
      <c r="S862" s="164" t="s">
        <v>10825</v>
      </c>
      <c r="T862" s="26">
        <v>34934</v>
      </c>
      <c r="U862" s="27">
        <v>40909</v>
      </c>
      <c r="V862" s="27"/>
      <c r="W862" s="16" t="s">
        <v>8767</v>
      </c>
      <c r="X862" s="28">
        <f t="shared" ca="1" si="25"/>
        <v>13.25</v>
      </c>
      <c r="Y862" s="19">
        <v>45126</v>
      </c>
      <c r="Z862" s="19" t="s">
        <v>10826</v>
      </c>
      <c r="AA862" s="16" t="s">
        <v>120</v>
      </c>
      <c r="AB862" s="16" t="s">
        <v>94</v>
      </c>
      <c r="AC862" s="36" t="s">
        <v>647</v>
      </c>
      <c r="AD862" s="30">
        <v>6.9690000000000002E-2</v>
      </c>
      <c r="AE862" s="31" t="s">
        <v>10827</v>
      </c>
      <c r="AF862" s="17" t="s">
        <v>10828</v>
      </c>
      <c r="AG862" s="16" t="s">
        <v>9083</v>
      </c>
      <c r="AH862" s="16"/>
    </row>
    <row r="863" spans="1:34" ht="15" hidden="1" customHeight="1">
      <c r="A863" s="59">
        <v>862</v>
      </c>
      <c r="B863" s="16" t="s">
        <v>9793</v>
      </c>
      <c r="C863" s="18">
        <v>1023933567</v>
      </c>
      <c r="D863" s="17" t="s">
        <v>10829</v>
      </c>
      <c r="E863" s="16">
        <v>3137</v>
      </c>
      <c r="F863" s="16">
        <v>10</v>
      </c>
      <c r="G863" s="16" t="s">
        <v>822</v>
      </c>
      <c r="H863" s="35" t="s">
        <v>455</v>
      </c>
      <c r="I863" s="16" t="s">
        <v>117</v>
      </c>
      <c r="J863" s="16">
        <v>1000</v>
      </c>
      <c r="K863" s="16" t="s">
        <v>74</v>
      </c>
      <c r="L863" s="16" t="s">
        <v>2910</v>
      </c>
      <c r="M863" s="260" t="s">
        <v>9776</v>
      </c>
      <c r="N863" s="16" t="s">
        <v>76</v>
      </c>
      <c r="O863" s="16" t="s">
        <v>5744</v>
      </c>
      <c r="P863" s="19">
        <v>34503</v>
      </c>
      <c r="Q863" s="174" t="s">
        <v>10830</v>
      </c>
      <c r="R863" s="261">
        <v>0</v>
      </c>
      <c r="S863" s="174" t="s">
        <v>10830</v>
      </c>
      <c r="T863" s="26" t="s">
        <v>78</v>
      </c>
      <c r="U863" s="27">
        <v>43336</v>
      </c>
      <c r="V863" s="27"/>
      <c r="W863" s="16" t="s">
        <v>10552</v>
      </c>
      <c r="X863" s="28">
        <f t="shared" ca="1" si="25"/>
        <v>6.583333333333333</v>
      </c>
      <c r="Y863" s="19">
        <v>44836</v>
      </c>
      <c r="Z863" s="19" t="s">
        <v>10831</v>
      </c>
      <c r="AA863" s="16" t="s">
        <v>120</v>
      </c>
      <c r="AB863" s="16" t="s">
        <v>94</v>
      </c>
      <c r="AC863" s="36" t="s">
        <v>82</v>
      </c>
      <c r="AD863" s="30">
        <v>6.9690000000000002E-2</v>
      </c>
      <c r="AE863" s="16" t="s">
        <v>10832</v>
      </c>
      <c r="AF863" s="16" t="s">
        <v>10832</v>
      </c>
      <c r="AG863" s="16" t="s">
        <v>10002</v>
      </c>
      <c r="AH863" s="16"/>
    </row>
    <row r="864" spans="1:34" s="149" customFormat="1" ht="15" hidden="1" customHeight="1">
      <c r="A864" s="59">
        <v>863</v>
      </c>
      <c r="B864" s="142" t="s">
        <v>9793</v>
      </c>
      <c r="C864" s="168">
        <v>31163870</v>
      </c>
      <c r="D864" s="140" t="s">
        <v>10833</v>
      </c>
      <c r="E864" s="142">
        <v>2044</v>
      </c>
      <c r="F864" s="142">
        <v>11</v>
      </c>
      <c r="G864" s="142" t="s">
        <v>139</v>
      </c>
      <c r="H864" s="165" t="s">
        <v>140</v>
      </c>
      <c r="I864" s="142" t="s">
        <v>142</v>
      </c>
      <c r="J864" s="142">
        <v>1000</v>
      </c>
      <c r="K864" s="142" t="s">
        <v>74</v>
      </c>
      <c r="L864" s="142" t="s">
        <v>2910</v>
      </c>
      <c r="M864" s="142" t="s">
        <v>8249</v>
      </c>
      <c r="N864" s="142" t="s">
        <v>76</v>
      </c>
      <c r="O864" s="142" t="s">
        <v>5744</v>
      </c>
      <c r="P864" s="145">
        <v>22576</v>
      </c>
      <c r="Q864" s="206" t="s">
        <v>10779</v>
      </c>
      <c r="R864" s="235" t="s">
        <v>10761</v>
      </c>
      <c r="S864" s="166" t="s">
        <v>10780</v>
      </c>
      <c r="T864" s="214" t="s">
        <v>78</v>
      </c>
      <c r="U864" s="171">
        <v>43118</v>
      </c>
      <c r="V864" s="171"/>
      <c r="W864" s="142" t="s">
        <v>10552</v>
      </c>
      <c r="X864" s="146">
        <f t="shared" ca="1" si="25"/>
        <v>7.166666666666667</v>
      </c>
      <c r="Y864" s="145">
        <v>45138</v>
      </c>
      <c r="Z864" s="145" t="s">
        <v>10834</v>
      </c>
      <c r="AA864" s="142" t="s">
        <v>120</v>
      </c>
      <c r="AB864" s="142" t="s">
        <v>94</v>
      </c>
      <c r="AC864" s="262" t="s">
        <v>82</v>
      </c>
      <c r="AD864" s="147">
        <v>6.9690000000000002E-2</v>
      </c>
      <c r="AE864" s="142" t="s">
        <v>8271</v>
      </c>
      <c r="AF864" s="142" t="s">
        <v>8271</v>
      </c>
      <c r="AG864" s="142" t="s">
        <v>9083</v>
      </c>
      <c r="AH864" s="142"/>
    </row>
    <row r="865" spans="1:34" ht="15" hidden="1" customHeight="1">
      <c r="A865" s="59">
        <v>864</v>
      </c>
      <c r="B865" s="16" t="s">
        <v>8956</v>
      </c>
      <c r="C865" s="18">
        <v>79754520</v>
      </c>
      <c r="D865" s="17" t="s">
        <v>10835</v>
      </c>
      <c r="E865" s="16">
        <v>4044</v>
      </c>
      <c r="F865" s="16">
        <v>11</v>
      </c>
      <c r="G865" s="16" t="s">
        <v>916</v>
      </c>
      <c r="H865" s="35" t="s">
        <v>917</v>
      </c>
      <c r="I865" s="16" t="s">
        <v>131</v>
      </c>
      <c r="J865" s="16">
        <v>4000</v>
      </c>
      <c r="K865" s="16" t="s">
        <v>259</v>
      </c>
      <c r="L865" s="16" t="s">
        <v>8906</v>
      </c>
      <c r="M865" s="16" t="s">
        <v>8906</v>
      </c>
      <c r="N865" s="16" t="s">
        <v>76</v>
      </c>
      <c r="O865" s="16" t="s">
        <v>5744</v>
      </c>
      <c r="P865" s="19" t="s">
        <v>4530</v>
      </c>
      <c r="Q865" s="174" t="s">
        <v>10760</v>
      </c>
      <c r="R865" s="25" t="s">
        <v>10761</v>
      </c>
      <c r="S865" s="164" t="s">
        <v>10762</v>
      </c>
      <c r="T865" s="26" t="s">
        <v>78</v>
      </c>
      <c r="U865" s="27">
        <v>42055</v>
      </c>
      <c r="W865" s="16" t="s">
        <v>8767</v>
      </c>
      <c r="X865" s="28">
        <f t="shared" ca="1" si="25"/>
        <v>10.083333333333334</v>
      </c>
      <c r="Y865" s="19">
        <v>45138</v>
      </c>
      <c r="Z865" s="19" t="s">
        <v>10836</v>
      </c>
      <c r="AA865" s="16" t="s">
        <v>9993</v>
      </c>
      <c r="AB865" s="16" t="s">
        <v>9966</v>
      </c>
      <c r="AC865" s="36" t="s">
        <v>82</v>
      </c>
      <c r="AD865" s="30">
        <v>5.2199999999999998E-3</v>
      </c>
      <c r="AE865" s="31" t="s">
        <v>10837</v>
      </c>
      <c r="AF865" s="73" t="s">
        <v>10838</v>
      </c>
      <c r="AG865" s="16" t="s">
        <v>9083</v>
      </c>
      <c r="AH865" s="16"/>
    </row>
    <row r="866" spans="1:34" ht="15" hidden="1" customHeight="1">
      <c r="A866" s="59">
        <v>865</v>
      </c>
      <c r="B866" s="16" t="s">
        <v>8956</v>
      </c>
      <c r="C866" s="18">
        <v>52541658</v>
      </c>
      <c r="D866" s="17" t="s">
        <v>10839</v>
      </c>
      <c r="E866" s="16">
        <v>1020</v>
      </c>
      <c r="F866" s="16">
        <v>11</v>
      </c>
      <c r="G866" s="16" t="s">
        <v>101</v>
      </c>
      <c r="H866" s="35" t="s">
        <v>91</v>
      </c>
      <c r="I866" s="16" t="s">
        <v>91</v>
      </c>
      <c r="J866" s="16">
        <v>1000</v>
      </c>
      <c r="K866" s="16" t="s">
        <v>74</v>
      </c>
      <c r="L866" s="16" t="s">
        <v>75</v>
      </c>
      <c r="M866" s="16" t="s">
        <v>75</v>
      </c>
      <c r="N866" s="16" t="s">
        <v>76</v>
      </c>
      <c r="O866" s="16" t="s">
        <v>5744</v>
      </c>
      <c r="P866" s="19">
        <v>29311</v>
      </c>
      <c r="Q866" s="174" t="s">
        <v>10840</v>
      </c>
      <c r="R866" s="25" t="s">
        <v>10761</v>
      </c>
      <c r="S866" s="164" t="s">
        <v>10841</v>
      </c>
      <c r="T866" s="26" t="s">
        <v>78</v>
      </c>
      <c r="U866" s="27">
        <v>44818</v>
      </c>
      <c r="V866" s="19" t="s">
        <v>10842</v>
      </c>
      <c r="W866" s="16" t="s">
        <v>10552</v>
      </c>
      <c r="X866" s="28">
        <f t="shared" ca="1" si="25"/>
        <v>2.5</v>
      </c>
      <c r="Y866" s="19">
        <v>45125</v>
      </c>
      <c r="Z866" s="19" t="s">
        <v>10843</v>
      </c>
      <c r="AA866" s="16" t="s">
        <v>93</v>
      </c>
      <c r="AB866" s="16" t="s">
        <v>94</v>
      </c>
      <c r="AC866" s="36" t="s">
        <v>82</v>
      </c>
      <c r="AD866" s="30">
        <v>6.9690000000000002E-2</v>
      </c>
      <c r="AE866" s="31" t="s">
        <v>10844</v>
      </c>
      <c r="AF866" s="69" t="s">
        <v>10845</v>
      </c>
      <c r="AG866" s="16" t="s">
        <v>9083</v>
      </c>
      <c r="AH866" s="16"/>
    </row>
    <row r="867" spans="1:34" ht="15" hidden="1" customHeight="1">
      <c r="A867" s="59">
        <v>866</v>
      </c>
      <c r="B867" s="16"/>
      <c r="C867" s="18">
        <v>1045234693</v>
      </c>
      <c r="D867" s="100" t="s">
        <v>9400</v>
      </c>
      <c r="E867" s="16">
        <v>3137</v>
      </c>
      <c r="F867" s="16">
        <v>10</v>
      </c>
      <c r="G867" s="22" t="s">
        <v>822</v>
      </c>
      <c r="H867" s="22" t="s">
        <v>456</v>
      </c>
      <c r="I867" s="16" t="s">
        <v>117</v>
      </c>
      <c r="J867" s="16">
        <v>2000</v>
      </c>
      <c r="K867" s="16" t="s">
        <v>181</v>
      </c>
      <c r="L867" s="16" t="s">
        <v>182</v>
      </c>
      <c r="M867" s="16" t="s">
        <v>10163</v>
      </c>
      <c r="N867" s="16" t="s">
        <v>421</v>
      </c>
      <c r="O867" s="16" t="s">
        <v>581</v>
      </c>
      <c r="P867" s="19" t="s">
        <v>10846</v>
      </c>
      <c r="Q867" s="174" t="s">
        <v>10830</v>
      </c>
      <c r="R867" s="261">
        <v>0</v>
      </c>
      <c r="S867" s="174" t="s">
        <v>10830</v>
      </c>
      <c r="T867" s="26" t="s">
        <v>78</v>
      </c>
      <c r="U867" s="27">
        <v>44348</v>
      </c>
      <c r="V867" s="19" t="s">
        <v>10847</v>
      </c>
      <c r="W867" s="16" t="s">
        <v>10848</v>
      </c>
      <c r="X867" s="28">
        <f t="shared" ca="1" si="25"/>
        <v>3.8333333333333335</v>
      </c>
      <c r="Y867" s="19">
        <v>45154</v>
      </c>
      <c r="Z867" s="19" t="s">
        <v>10849</v>
      </c>
      <c r="AA867" s="16" t="s">
        <v>269</v>
      </c>
      <c r="AB867" s="16" t="s">
        <v>121</v>
      </c>
      <c r="AC867" s="36" t="s">
        <v>583</v>
      </c>
      <c r="AD867" s="30">
        <v>6.9690000000000002E-2</v>
      </c>
      <c r="AE867" s="31" t="s">
        <v>10028</v>
      </c>
      <c r="AF867" s="16" t="s">
        <v>9401</v>
      </c>
      <c r="AG867" s="16" t="s">
        <v>9083</v>
      </c>
      <c r="AH867" s="16" t="s">
        <v>10850</v>
      </c>
    </row>
    <row r="868" spans="1:34" ht="15" hidden="1" customHeight="1">
      <c r="A868" s="59">
        <v>867</v>
      </c>
      <c r="B868" s="16" t="s">
        <v>8956</v>
      </c>
      <c r="C868" s="18">
        <v>13449660</v>
      </c>
      <c r="D868" s="17" t="s">
        <v>10851</v>
      </c>
      <c r="E868" s="16">
        <v>4103</v>
      </c>
      <c r="F868" s="16">
        <v>16</v>
      </c>
      <c r="G868" s="16" t="s">
        <v>2683</v>
      </c>
      <c r="H868" s="35" t="s">
        <v>2606</v>
      </c>
      <c r="I868" s="16" t="s">
        <v>131</v>
      </c>
      <c r="J868" s="16">
        <v>3000</v>
      </c>
      <c r="K868" s="16" t="s">
        <v>170</v>
      </c>
      <c r="L868" s="16" t="s">
        <v>9127</v>
      </c>
      <c r="M868" s="16" t="s">
        <v>9127</v>
      </c>
      <c r="N868" s="16" t="s">
        <v>76</v>
      </c>
      <c r="O868" s="16" t="s">
        <v>5744</v>
      </c>
      <c r="P868" s="19" t="s">
        <v>10852</v>
      </c>
      <c r="Q868" s="174" t="s">
        <v>10817</v>
      </c>
      <c r="R868" s="25" t="s">
        <v>10818</v>
      </c>
      <c r="S868" s="164" t="s">
        <v>10819</v>
      </c>
      <c r="T868" s="26">
        <v>36488</v>
      </c>
      <c r="U868" s="27">
        <v>40909</v>
      </c>
      <c r="V868" s="27"/>
      <c r="W868" s="16" t="s">
        <v>8767</v>
      </c>
      <c r="X868" s="28">
        <f t="shared" ca="1" si="25"/>
        <v>13.25</v>
      </c>
      <c r="Y868" s="19">
        <v>45107</v>
      </c>
      <c r="Z868" s="19" t="s">
        <v>10853</v>
      </c>
      <c r="AA868" s="16" t="s">
        <v>120</v>
      </c>
      <c r="AB868" s="16" t="s">
        <v>94</v>
      </c>
      <c r="AC868" s="36" t="s">
        <v>82</v>
      </c>
      <c r="AD868" s="30">
        <v>6.9690000000000002E-2</v>
      </c>
      <c r="AE868" s="31" t="s">
        <v>10854</v>
      </c>
      <c r="AF868" s="17" t="s">
        <v>10855</v>
      </c>
      <c r="AG868" s="16" t="s">
        <v>9083</v>
      </c>
      <c r="AH868" s="16"/>
    </row>
    <row r="869" spans="1:34" ht="15" hidden="1" customHeight="1">
      <c r="A869" s="59">
        <v>868</v>
      </c>
      <c r="B869" s="16" t="s">
        <v>8956</v>
      </c>
      <c r="C869" s="18">
        <v>19422426</v>
      </c>
      <c r="D869" s="17" t="s">
        <v>10856</v>
      </c>
      <c r="E869" s="16">
        <v>4103</v>
      </c>
      <c r="F869" s="16">
        <v>22</v>
      </c>
      <c r="G869" s="16" t="s">
        <v>10857</v>
      </c>
      <c r="H869" s="35" t="s">
        <v>2606</v>
      </c>
      <c r="I869" s="16" t="s">
        <v>131</v>
      </c>
      <c r="J869" s="16">
        <v>3000</v>
      </c>
      <c r="K869" s="16" t="s">
        <v>170</v>
      </c>
      <c r="L869" s="16" t="s">
        <v>9127</v>
      </c>
      <c r="M869" s="16" t="s">
        <v>9127</v>
      </c>
      <c r="N869" s="16" t="s">
        <v>76</v>
      </c>
      <c r="O869" s="16" t="s">
        <v>5744</v>
      </c>
      <c r="P869" s="19" t="s">
        <v>10858</v>
      </c>
      <c r="Q869" s="174" t="s">
        <v>10859</v>
      </c>
      <c r="R869" s="25" t="s">
        <v>10860</v>
      </c>
      <c r="S869" s="164" t="s">
        <v>10861</v>
      </c>
      <c r="T869" s="26">
        <v>32581</v>
      </c>
      <c r="U869" s="27">
        <v>40909</v>
      </c>
      <c r="V869" s="27"/>
      <c r="W869" s="19" t="s">
        <v>249</v>
      </c>
      <c r="X869" s="28">
        <f t="shared" ca="1" si="25"/>
        <v>13.25</v>
      </c>
      <c r="Y869" s="19">
        <v>45107</v>
      </c>
      <c r="Z869" s="19" t="s">
        <v>10862</v>
      </c>
      <c r="AA869" s="16" t="s">
        <v>173</v>
      </c>
      <c r="AB869" s="16" t="s">
        <v>94</v>
      </c>
      <c r="AC869" s="36" t="s">
        <v>82</v>
      </c>
      <c r="AD869" s="30">
        <v>6.9690000000000002E-2</v>
      </c>
      <c r="AE869" s="31" t="s">
        <v>10863</v>
      </c>
      <c r="AF869" s="17" t="s">
        <v>10864</v>
      </c>
      <c r="AG869" s="16" t="s">
        <v>9083</v>
      </c>
      <c r="AH869" s="16"/>
    </row>
    <row r="870" spans="1:34" ht="15" hidden="1" customHeight="1">
      <c r="A870" s="59">
        <v>869</v>
      </c>
      <c r="B870" s="16" t="s">
        <v>8956</v>
      </c>
      <c r="C870" s="18">
        <v>6208995</v>
      </c>
      <c r="D870" s="17" t="s">
        <v>10865</v>
      </c>
      <c r="E870" s="16">
        <v>4071</v>
      </c>
      <c r="F870" s="16">
        <v>16</v>
      </c>
      <c r="G870" s="16" t="s">
        <v>1629</v>
      </c>
      <c r="H870" s="35" t="s">
        <v>1567</v>
      </c>
      <c r="I870" s="16" t="s">
        <v>131</v>
      </c>
      <c r="J870" s="16">
        <v>2000</v>
      </c>
      <c r="K870" s="16" t="s">
        <v>181</v>
      </c>
      <c r="L870" s="16" t="s">
        <v>204</v>
      </c>
      <c r="M870" s="16" t="s">
        <v>204</v>
      </c>
      <c r="N870" s="16" t="s">
        <v>76</v>
      </c>
      <c r="O870" s="16" t="s">
        <v>5744</v>
      </c>
      <c r="P870" s="19" t="s">
        <v>10866</v>
      </c>
      <c r="Q870" s="174" t="s">
        <v>10817</v>
      </c>
      <c r="R870" s="25" t="s">
        <v>10824</v>
      </c>
      <c r="S870" s="164" t="s">
        <v>10825</v>
      </c>
      <c r="T870" s="26">
        <v>34625</v>
      </c>
      <c r="U870" s="27">
        <v>40909</v>
      </c>
      <c r="V870" s="27"/>
      <c r="W870" s="19" t="s">
        <v>8767</v>
      </c>
      <c r="X870" s="28">
        <f t="shared" ca="1" si="25"/>
        <v>13.25</v>
      </c>
      <c r="Y870" s="19">
        <v>45139</v>
      </c>
      <c r="Z870" s="19" t="s">
        <v>10867</v>
      </c>
      <c r="AA870" s="16" t="s">
        <v>93</v>
      </c>
      <c r="AB870" s="16" t="s">
        <v>194</v>
      </c>
      <c r="AC870" s="36" t="s">
        <v>82</v>
      </c>
      <c r="AD870" s="30">
        <v>5.2199999999999998E-3</v>
      </c>
      <c r="AE870" s="31" t="s">
        <v>10868</v>
      </c>
      <c r="AF870" s="44" t="s">
        <v>10869</v>
      </c>
      <c r="AG870" s="16" t="s">
        <v>9813</v>
      </c>
      <c r="AH870" s="16"/>
    </row>
    <row r="871" spans="1:34" hidden="1">
      <c r="A871" s="59">
        <v>870</v>
      </c>
      <c r="B871" s="16" t="s">
        <v>9793</v>
      </c>
      <c r="C871" s="18">
        <v>1117827404</v>
      </c>
      <c r="D871" s="17" t="s">
        <v>10870</v>
      </c>
      <c r="E871" s="16">
        <v>4070</v>
      </c>
      <c r="F871" s="16" t="s">
        <v>3596</v>
      </c>
      <c r="G871" s="16" t="s">
        <v>10766</v>
      </c>
      <c r="H871" s="35" t="s">
        <v>3598</v>
      </c>
      <c r="I871" s="16" t="s">
        <v>131</v>
      </c>
      <c r="J871" s="16">
        <v>1000</v>
      </c>
      <c r="K871" s="16" t="s">
        <v>74</v>
      </c>
      <c r="L871" s="16" t="s">
        <v>2910</v>
      </c>
      <c r="M871" s="16" t="s">
        <v>9776</v>
      </c>
      <c r="N871" s="16" t="s">
        <v>76</v>
      </c>
      <c r="O871" s="16" t="s">
        <v>76</v>
      </c>
      <c r="P871" s="19" t="s">
        <v>10871</v>
      </c>
      <c r="Q871" s="174" t="s">
        <v>10767</v>
      </c>
      <c r="R871" s="25" t="s">
        <v>10761</v>
      </c>
      <c r="S871" s="164" t="s">
        <v>10768</v>
      </c>
      <c r="T871" s="26" t="s">
        <v>78</v>
      </c>
      <c r="U871" s="27">
        <v>42996</v>
      </c>
      <c r="V871" s="27"/>
      <c r="W871" s="16" t="s">
        <v>10552</v>
      </c>
      <c r="X871" s="28">
        <f t="shared" ca="1" si="25"/>
        <v>7.5</v>
      </c>
      <c r="Y871" s="19">
        <v>45168</v>
      </c>
      <c r="Z871" s="19" t="s">
        <v>10872</v>
      </c>
      <c r="AA871" s="16" t="s">
        <v>183</v>
      </c>
      <c r="AB871" s="16" t="s">
        <v>94</v>
      </c>
      <c r="AC871" s="16" t="s">
        <v>82</v>
      </c>
      <c r="AD871" s="30">
        <v>6.9690000000000002E-2</v>
      </c>
      <c r="AE871" s="31" t="s">
        <v>10873</v>
      </c>
      <c r="AF871" s="31" t="s">
        <v>10873</v>
      </c>
      <c r="AG871" s="16" t="s">
        <v>9083</v>
      </c>
      <c r="AH871" s="16"/>
    </row>
    <row r="872" spans="1:34" ht="15" hidden="1" customHeight="1">
      <c r="A872" s="59">
        <v>871</v>
      </c>
      <c r="B872" s="16" t="s">
        <v>9793</v>
      </c>
      <c r="C872" s="18">
        <v>9431399</v>
      </c>
      <c r="D872" s="17" t="s">
        <v>10874</v>
      </c>
      <c r="E872" s="16">
        <v>4070</v>
      </c>
      <c r="F872" s="16" t="s">
        <v>3596</v>
      </c>
      <c r="G872" s="16" t="s">
        <v>10766</v>
      </c>
      <c r="H872" s="35" t="s">
        <v>3598</v>
      </c>
      <c r="I872" s="16" t="s">
        <v>131</v>
      </c>
      <c r="J872" s="16">
        <v>1000</v>
      </c>
      <c r="K872" s="16" t="s">
        <v>74</v>
      </c>
      <c r="L872" s="16" t="s">
        <v>2910</v>
      </c>
      <c r="M872" s="16" t="s">
        <v>9776</v>
      </c>
      <c r="N872" s="16" t="s">
        <v>76</v>
      </c>
      <c r="O872" s="16" t="s">
        <v>76</v>
      </c>
      <c r="P872" s="19">
        <v>30357</v>
      </c>
      <c r="Q872" s="174" t="s">
        <v>10767</v>
      </c>
      <c r="R872" s="25" t="s">
        <v>10761</v>
      </c>
      <c r="S872" s="164" t="s">
        <v>10768</v>
      </c>
      <c r="T872" s="26" t="s">
        <v>78</v>
      </c>
      <c r="U872" s="27">
        <v>43062</v>
      </c>
      <c r="W872" s="16" t="s">
        <v>10552</v>
      </c>
      <c r="X872" s="28">
        <f t="shared" ca="1" si="25"/>
        <v>7.333333333333333</v>
      </c>
      <c r="Y872" s="19">
        <v>45179</v>
      </c>
      <c r="Z872" s="19" t="s">
        <v>10875</v>
      </c>
      <c r="AA872" s="16" t="s">
        <v>120</v>
      </c>
      <c r="AB872" s="16" t="s">
        <v>121</v>
      </c>
      <c r="AC872" s="36" t="s">
        <v>82</v>
      </c>
      <c r="AD872" s="30">
        <v>6.9690000000000002E-2</v>
      </c>
      <c r="AE872" s="31" t="s">
        <v>10876</v>
      </c>
      <c r="AF872" s="16" t="s">
        <v>10876</v>
      </c>
      <c r="AG872" s="16" t="s">
        <v>9083</v>
      </c>
      <c r="AH872" s="16"/>
    </row>
    <row r="873" spans="1:34" ht="15" hidden="1" customHeight="1">
      <c r="A873" s="59">
        <v>872</v>
      </c>
      <c r="B873" s="16" t="s">
        <v>8956</v>
      </c>
      <c r="C873" s="18">
        <v>15429552</v>
      </c>
      <c r="D873" s="17" t="s">
        <v>10877</v>
      </c>
      <c r="E873" s="16">
        <v>4071</v>
      </c>
      <c r="F873" s="16">
        <v>16</v>
      </c>
      <c r="G873" s="16" t="s">
        <v>1629</v>
      </c>
      <c r="H873" s="35" t="s">
        <v>1567</v>
      </c>
      <c r="I873" s="16" t="s">
        <v>131</v>
      </c>
      <c r="J873" s="16">
        <v>3000</v>
      </c>
      <c r="K873" s="16" t="s">
        <v>170</v>
      </c>
      <c r="L873" s="16" t="s">
        <v>9127</v>
      </c>
      <c r="M873" s="16" t="s">
        <v>9127</v>
      </c>
      <c r="N873" s="16" t="s">
        <v>76</v>
      </c>
      <c r="O873" s="16" t="s">
        <v>76</v>
      </c>
      <c r="P873" s="19" t="s">
        <v>10878</v>
      </c>
      <c r="Q873" s="174" t="s">
        <v>10817</v>
      </c>
      <c r="R873" s="25" t="s">
        <v>10824</v>
      </c>
      <c r="S873" s="164" t="s">
        <v>10825</v>
      </c>
      <c r="T873" s="26">
        <v>34362</v>
      </c>
      <c r="U873" s="27">
        <v>40909</v>
      </c>
      <c r="V873" s="27"/>
      <c r="W873" s="19" t="s">
        <v>8767</v>
      </c>
      <c r="X873" s="28">
        <f t="shared" ca="1" si="25"/>
        <v>13.25</v>
      </c>
      <c r="Y873" s="19">
        <v>45182</v>
      </c>
      <c r="Z873" s="19" t="s">
        <v>10879</v>
      </c>
      <c r="AA873" s="16" t="s">
        <v>93</v>
      </c>
      <c r="AB873" s="16" t="s">
        <v>94</v>
      </c>
      <c r="AC873" s="36" t="s">
        <v>82</v>
      </c>
      <c r="AD873" s="30">
        <v>6.9690000000000002E-2</v>
      </c>
      <c r="AE873" s="31" t="s">
        <v>10880</v>
      </c>
      <c r="AF873" s="17" t="s">
        <v>10881</v>
      </c>
      <c r="AG873" s="16" t="s">
        <v>9083</v>
      </c>
      <c r="AH873" s="16" t="s">
        <v>10882</v>
      </c>
    </row>
    <row r="874" spans="1:34" ht="15" hidden="1" customHeight="1">
      <c r="A874" s="59">
        <v>873</v>
      </c>
      <c r="B874" s="16" t="s">
        <v>8956</v>
      </c>
      <c r="C874" s="18">
        <v>17416553</v>
      </c>
      <c r="D874" s="17" t="s">
        <v>10883</v>
      </c>
      <c r="E874" s="16">
        <v>3137</v>
      </c>
      <c r="F874" s="16">
        <v>13</v>
      </c>
      <c r="G874" s="22" t="s">
        <v>525</v>
      </c>
      <c r="H874" s="22" t="s">
        <v>456</v>
      </c>
      <c r="I874" s="16" t="s">
        <v>117</v>
      </c>
      <c r="J874" s="16">
        <v>3000</v>
      </c>
      <c r="K874" s="16" t="s">
        <v>170</v>
      </c>
      <c r="L874" s="16" t="s">
        <v>670</v>
      </c>
      <c r="M874" s="16" t="s">
        <v>670</v>
      </c>
      <c r="N874" s="16" t="s">
        <v>671</v>
      </c>
      <c r="O874" s="16" t="s">
        <v>691</v>
      </c>
      <c r="P874" s="19" t="s">
        <v>10884</v>
      </c>
      <c r="Q874" s="174" t="s">
        <v>10885</v>
      </c>
      <c r="R874" s="25" t="s">
        <v>10886</v>
      </c>
      <c r="S874" s="164" t="s">
        <v>10887</v>
      </c>
      <c r="T874" s="26">
        <v>34351</v>
      </c>
      <c r="U874" s="263">
        <v>40909</v>
      </c>
      <c r="V874" s="27"/>
      <c r="W874" s="19" t="s">
        <v>249</v>
      </c>
      <c r="X874" s="28">
        <f t="shared" ca="1" si="25"/>
        <v>13.25</v>
      </c>
      <c r="Y874" s="19">
        <v>45176</v>
      </c>
      <c r="Z874" s="19" t="s">
        <v>10888</v>
      </c>
      <c r="AA874" s="16" t="s">
        <v>183</v>
      </c>
      <c r="AB874" s="16" t="s">
        <v>94</v>
      </c>
      <c r="AC874" s="36" t="s">
        <v>693</v>
      </c>
      <c r="AD874" s="54">
        <v>6.9690000000000002E-2</v>
      </c>
      <c r="AE874" s="31" t="s">
        <v>10889</v>
      </c>
      <c r="AF874" s="17" t="s">
        <v>10889</v>
      </c>
      <c r="AG874" s="16" t="s">
        <v>9798</v>
      </c>
      <c r="AH874" s="16" t="s">
        <v>10890</v>
      </c>
    </row>
    <row r="875" spans="1:34" hidden="1">
      <c r="A875" s="59">
        <v>874</v>
      </c>
      <c r="B875" s="16" t="s">
        <v>9793</v>
      </c>
      <c r="C875" s="18">
        <v>1064836521</v>
      </c>
      <c r="D875" s="17" t="s">
        <v>10891</v>
      </c>
      <c r="E875" s="16">
        <v>4070</v>
      </c>
      <c r="F875" s="16" t="s">
        <v>3596</v>
      </c>
      <c r="G875" s="16" t="s">
        <v>10766</v>
      </c>
      <c r="H875" s="35" t="s">
        <v>3598</v>
      </c>
      <c r="I875" s="16" t="s">
        <v>131</v>
      </c>
      <c r="J875" s="16">
        <v>1000</v>
      </c>
      <c r="K875" s="16" t="s">
        <v>74</v>
      </c>
      <c r="L875" s="16" t="s">
        <v>2910</v>
      </c>
      <c r="M875" s="16" t="s">
        <v>9776</v>
      </c>
      <c r="N875" s="16" t="s">
        <v>76</v>
      </c>
      <c r="O875" s="16" t="s">
        <v>76</v>
      </c>
      <c r="P875" s="19">
        <v>31098</v>
      </c>
      <c r="Q875" s="174" t="s">
        <v>10767</v>
      </c>
      <c r="R875" s="25" t="s">
        <v>10761</v>
      </c>
      <c r="S875" s="164" t="s">
        <v>10768</v>
      </c>
      <c r="T875" s="26" t="s">
        <v>78</v>
      </c>
      <c r="U875" s="263">
        <v>43059</v>
      </c>
      <c r="V875" s="27"/>
      <c r="W875" s="16" t="s">
        <v>10552</v>
      </c>
      <c r="X875" s="28">
        <f t="shared" ca="1" si="25"/>
        <v>7.333333333333333</v>
      </c>
      <c r="Y875" s="19">
        <v>44932</v>
      </c>
      <c r="Z875" s="19" t="s">
        <v>10892</v>
      </c>
      <c r="AA875" s="16" t="s">
        <v>183</v>
      </c>
      <c r="AB875" s="16" t="s">
        <v>94</v>
      </c>
      <c r="AC875" s="16" t="s">
        <v>82</v>
      </c>
      <c r="AD875" s="30">
        <v>6.9690000000000002E-2</v>
      </c>
      <c r="AE875" s="31" t="s">
        <v>10893</v>
      </c>
      <c r="AF875" s="31" t="s">
        <v>10893</v>
      </c>
      <c r="AG875" s="16" t="s">
        <v>10002</v>
      </c>
      <c r="AH875" s="16" t="s">
        <v>10894</v>
      </c>
    </row>
    <row r="876" spans="1:34" hidden="1">
      <c r="A876" s="59">
        <v>875</v>
      </c>
      <c r="B876" s="16" t="s">
        <v>9793</v>
      </c>
      <c r="C876" s="18">
        <v>15932077</v>
      </c>
      <c r="D876" s="17" t="s">
        <v>10895</v>
      </c>
      <c r="E876" s="16">
        <v>4070</v>
      </c>
      <c r="F876" s="16" t="s">
        <v>3596</v>
      </c>
      <c r="G876" s="16" t="s">
        <v>10766</v>
      </c>
      <c r="H876" s="35" t="s">
        <v>3598</v>
      </c>
      <c r="I876" s="16" t="s">
        <v>131</v>
      </c>
      <c r="J876" s="16">
        <v>1000</v>
      </c>
      <c r="K876" s="16" t="s">
        <v>74</v>
      </c>
      <c r="L876" s="16" t="s">
        <v>2910</v>
      </c>
      <c r="M876" s="16" t="s">
        <v>9776</v>
      </c>
      <c r="N876" s="16" t="s">
        <v>463</v>
      </c>
      <c r="O876" s="16" t="s">
        <v>7434</v>
      </c>
      <c r="P876" s="19">
        <v>29668</v>
      </c>
      <c r="Q876" s="174" t="s">
        <v>10767</v>
      </c>
      <c r="R876" s="25" t="s">
        <v>10761</v>
      </c>
      <c r="S876" s="164" t="s">
        <v>10768</v>
      </c>
      <c r="T876" s="26" t="s">
        <v>78</v>
      </c>
      <c r="U876" s="263">
        <v>43083</v>
      </c>
      <c r="V876" s="16"/>
      <c r="W876" s="16" t="s">
        <v>10552</v>
      </c>
      <c r="X876" s="1">
        <v>5.8</v>
      </c>
      <c r="Y876" s="19">
        <v>45026</v>
      </c>
      <c r="Z876" s="19" t="s">
        <v>10896</v>
      </c>
      <c r="AA876" s="16" t="s">
        <v>183</v>
      </c>
      <c r="AB876" s="16" t="s">
        <v>94</v>
      </c>
      <c r="AC876" s="16" t="s">
        <v>1363</v>
      </c>
      <c r="AD876" s="30">
        <v>6.9690000000000002E-2</v>
      </c>
      <c r="AE876" s="31" t="s">
        <v>10897</v>
      </c>
      <c r="AF876" s="60" t="s">
        <v>10898</v>
      </c>
      <c r="AG876" s="16" t="s">
        <v>9798</v>
      </c>
      <c r="AH876" s="16" t="s">
        <v>10899</v>
      </c>
    </row>
    <row r="877" spans="1:34" hidden="1">
      <c r="A877" s="59">
        <v>876</v>
      </c>
      <c r="B877" s="16" t="s">
        <v>8956</v>
      </c>
      <c r="C877" s="16"/>
      <c r="D877" s="16"/>
      <c r="E877" s="16">
        <v>3137</v>
      </c>
      <c r="F877" s="16">
        <v>15</v>
      </c>
      <c r="G877" s="16" t="s">
        <v>454</v>
      </c>
      <c r="H877" s="16" t="s">
        <v>455</v>
      </c>
      <c r="I877" s="16" t="s">
        <v>117</v>
      </c>
      <c r="J877" s="16">
        <v>3000</v>
      </c>
      <c r="K877" s="16" t="s">
        <v>170</v>
      </c>
      <c r="N877" s="16" t="s">
        <v>76</v>
      </c>
      <c r="O877" s="16" t="s">
        <v>76</v>
      </c>
      <c r="Q877" s="174" t="s">
        <v>10900</v>
      </c>
      <c r="R877" s="25">
        <v>0</v>
      </c>
      <c r="S877" s="174" t="s">
        <v>10900</v>
      </c>
      <c r="V877" s="16"/>
      <c r="W877" s="19" t="s">
        <v>249</v>
      </c>
      <c r="Y877" s="19">
        <v>45118</v>
      </c>
      <c r="Z877" s="19"/>
      <c r="AG877" s="16"/>
      <c r="AH877" s="16" t="s">
        <v>10901</v>
      </c>
    </row>
    <row r="878" spans="1:34" ht="15" hidden="1" customHeight="1">
      <c r="A878" s="59">
        <v>877</v>
      </c>
      <c r="B878" s="16" t="s">
        <v>9793</v>
      </c>
      <c r="C878" s="18">
        <v>11440365</v>
      </c>
      <c r="D878" s="17" t="s">
        <v>10902</v>
      </c>
      <c r="E878" s="16">
        <v>4070</v>
      </c>
      <c r="F878" s="16" t="s">
        <v>3596</v>
      </c>
      <c r="G878" s="16" t="s">
        <v>10766</v>
      </c>
      <c r="H878" s="35" t="s">
        <v>3598</v>
      </c>
      <c r="I878" s="16" t="s">
        <v>131</v>
      </c>
      <c r="J878" s="16">
        <v>1000</v>
      </c>
      <c r="K878" s="16" t="s">
        <v>74</v>
      </c>
      <c r="L878" s="16" t="s">
        <v>2910</v>
      </c>
      <c r="M878" s="16" t="s">
        <v>9776</v>
      </c>
      <c r="N878" s="16" t="s">
        <v>463</v>
      </c>
      <c r="O878" s="16" t="s">
        <v>3709</v>
      </c>
      <c r="P878" s="19" t="s">
        <v>10903</v>
      </c>
      <c r="Q878" s="174" t="s">
        <v>10767</v>
      </c>
      <c r="R878" s="25" t="s">
        <v>10761</v>
      </c>
      <c r="S878" s="164" t="s">
        <v>10768</v>
      </c>
      <c r="T878" s="26" t="s">
        <v>78</v>
      </c>
      <c r="U878" s="263">
        <v>43019</v>
      </c>
      <c r="V878" s="27"/>
      <c r="W878" s="16" t="s">
        <v>10552</v>
      </c>
      <c r="X878" s="28">
        <f t="shared" ref="X878:X893" ca="1" si="26">IFERROR(IF(U878=0," ",DATEDIF(U878,TODAY(),"M"))/12," ")</f>
        <v>7.416666666666667</v>
      </c>
      <c r="Y878" s="19">
        <v>45215</v>
      </c>
      <c r="Z878" s="19" t="s">
        <v>10904</v>
      </c>
      <c r="AA878" s="16" t="s">
        <v>183</v>
      </c>
      <c r="AB878" s="16" t="s">
        <v>121</v>
      </c>
      <c r="AC878" s="36" t="s">
        <v>466</v>
      </c>
      <c r="AD878" s="30">
        <v>6.9690000000000002E-2</v>
      </c>
      <c r="AE878" s="31" t="s">
        <v>10905</v>
      </c>
      <c r="AF878" s="60" t="s">
        <v>10905</v>
      </c>
      <c r="AG878" s="16" t="s">
        <v>9083</v>
      </c>
      <c r="AH878" s="16"/>
    </row>
    <row r="879" spans="1:34" hidden="1">
      <c r="A879" s="59">
        <v>878</v>
      </c>
      <c r="B879" s="16" t="s">
        <v>9793</v>
      </c>
      <c r="C879" s="18">
        <v>1096209592</v>
      </c>
      <c r="D879" s="17" t="s">
        <v>10906</v>
      </c>
      <c r="E879" s="16">
        <v>4070</v>
      </c>
      <c r="F879" s="16" t="s">
        <v>3596</v>
      </c>
      <c r="G879" s="16" t="s">
        <v>10766</v>
      </c>
      <c r="H879" s="35" t="s">
        <v>3598</v>
      </c>
      <c r="I879" s="16" t="s">
        <v>131</v>
      </c>
      <c r="J879" s="16">
        <v>1000</v>
      </c>
      <c r="K879" s="16" t="s">
        <v>74</v>
      </c>
      <c r="L879" s="16" t="s">
        <v>2910</v>
      </c>
      <c r="M879" s="16" t="s">
        <v>9776</v>
      </c>
      <c r="N879" s="16" t="s">
        <v>145</v>
      </c>
      <c r="O879" s="16" t="s">
        <v>558</v>
      </c>
      <c r="P879" s="19">
        <v>33302</v>
      </c>
      <c r="Q879" s="174" t="s">
        <v>10767</v>
      </c>
      <c r="R879" s="25" t="s">
        <v>10761</v>
      </c>
      <c r="S879" s="164" t="s">
        <v>10768</v>
      </c>
      <c r="T879" s="26" t="s">
        <v>78</v>
      </c>
      <c r="U879" s="263">
        <v>43066</v>
      </c>
      <c r="V879" s="27"/>
      <c r="W879" s="16" t="s">
        <v>10552</v>
      </c>
      <c r="X879" s="28">
        <f t="shared" ca="1" si="26"/>
        <v>7.333333333333333</v>
      </c>
      <c r="Y879" s="19">
        <v>45214</v>
      </c>
      <c r="Z879" s="19" t="s">
        <v>10907</v>
      </c>
      <c r="AA879" s="16" t="s">
        <v>183</v>
      </c>
      <c r="AB879" s="16" t="s">
        <v>121</v>
      </c>
      <c r="AC879" s="16" t="s">
        <v>562</v>
      </c>
      <c r="AD879" s="30">
        <v>6.9690000000000002E-2</v>
      </c>
      <c r="AE879" s="31" t="s">
        <v>10908</v>
      </c>
      <c r="AF879" s="84" t="s">
        <v>10908</v>
      </c>
      <c r="AG879" s="16" t="s">
        <v>9083</v>
      </c>
      <c r="AH879" s="16"/>
    </row>
    <row r="880" spans="1:34" ht="15" hidden="1" customHeight="1">
      <c r="A880" s="59">
        <v>879</v>
      </c>
      <c r="B880" s="16" t="s">
        <v>9793</v>
      </c>
      <c r="C880" s="18">
        <v>14230675</v>
      </c>
      <c r="D880" s="17" t="s">
        <v>10909</v>
      </c>
      <c r="E880" s="16">
        <v>2028</v>
      </c>
      <c r="F880" s="16">
        <v>22</v>
      </c>
      <c r="G880" s="16" t="s">
        <v>3373</v>
      </c>
      <c r="H880" s="35" t="s">
        <v>284</v>
      </c>
      <c r="I880" s="16" t="s">
        <v>142</v>
      </c>
      <c r="J880" s="16">
        <v>3000</v>
      </c>
      <c r="K880" s="16" t="s">
        <v>74</v>
      </c>
      <c r="L880" s="16" t="s">
        <v>170</v>
      </c>
      <c r="M880" s="16" t="s">
        <v>531</v>
      </c>
      <c r="N880" s="16" t="s">
        <v>421</v>
      </c>
      <c r="O880" s="16" t="s">
        <v>581</v>
      </c>
      <c r="P880" s="19">
        <v>21876</v>
      </c>
      <c r="Q880" s="174" t="s">
        <v>10910</v>
      </c>
      <c r="R880" s="25" t="s">
        <v>10761</v>
      </c>
      <c r="S880" s="164" t="s">
        <v>10911</v>
      </c>
      <c r="T880" s="26" t="s">
        <v>78</v>
      </c>
      <c r="U880" s="263">
        <v>43412</v>
      </c>
      <c r="V880" s="27"/>
      <c r="W880" s="16" t="s">
        <v>10552</v>
      </c>
      <c r="X880" s="28">
        <f t="shared" ca="1" si="26"/>
        <v>6.333333333333333</v>
      </c>
      <c r="Y880" s="19">
        <v>45210</v>
      </c>
      <c r="Z880" s="19" t="s">
        <v>10912</v>
      </c>
      <c r="AA880" s="16" t="s">
        <v>120</v>
      </c>
      <c r="AB880" s="16" t="s">
        <v>121</v>
      </c>
      <c r="AC880" s="36" t="s">
        <v>583</v>
      </c>
      <c r="AD880" s="30">
        <v>5.2199999999999998E-3</v>
      </c>
      <c r="AE880" s="16" t="s">
        <v>10913</v>
      </c>
      <c r="AF880" s="60" t="s">
        <v>10914</v>
      </c>
      <c r="AG880" s="16" t="s">
        <v>9314</v>
      </c>
      <c r="AH880" s="16"/>
    </row>
    <row r="881" spans="1:34" ht="15" hidden="1" customHeight="1">
      <c r="A881" s="59">
        <v>880</v>
      </c>
      <c r="B881" s="16" t="s">
        <v>10915</v>
      </c>
      <c r="C881" s="18">
        <v>1022394353</v>
      </c>
      <c r="D881" s="100" t="s">
        <v>9238</v>
      </c>
      <c r="E881" s="16">
        <v>3137</v>
      </c>
      <c r="F881" s="16">
        <v>10</v>
      </c>
      <c r="G881" s="16" t="s">
        <v>822</v>
      </c>
      <c r="H881" s="16" t="s">
        <v>455</v>
      </c>
      <c r="I881" s="16" t="s">
        <v>117</v>
      </c>
      <c r="J881" s="16">
        <v>4500</v>
      </c>
      <c r="K881" s="16" t="s">
        <v>143</v>
      </c>
      <c r="L881" s="35" t="s">
        <v>929</v>
      </c>
      <c r="M881" s="35" t="s">
        <v>929</v>
      </c>
      <c r="N881" s="16" t="s">
        <v>76</v>
      </c>
      <c r="O881" s="16" t="s">
        <v>76</v>
      </c>
      <c r="P881" s="19" t="s">
        <v>10916</v>
      </c>
      <c r="Q881" s="174" t="s">
        <v>10830</v>
      </c>
      <c r="R881" s="25">
        <v>0</v>
      </c>
      <c r="S881" s="174" t="s">
        <v>10830</v>
      </c>
      <c r="T881" s="26" t="s">
        <v>78</v>
      </c>
      <c r="U881" s="263">
        <v>43222</v>
      </c>
      <c r="V881" s="27"/>
      <c r="W881" s="16" t="s">
        <v>10848</v>
      </c>
      <c r="X881" s="28">
        <f t="shared" ca="1" si="26"/>
        <v>6.916666666666667</v>
      </c>
      <c r="Y881" s="19">
        <v>45225</v>
      </c>
      <c r="Z881" s="19" t="s">
        <v>10917</v>
      </c>
      <c r="AA881" s="16" t="s">
        <v>9993</v>
      </c>
      <c r="AB881" s="16" t="s">
        <v>94</v>
      </c>
      <c r="AC881" s="36" t="s">
        <v>82</v>
      </c>
      <c r="AD881" s="30">
        <v>6.9690000000000002E-2</v>
      </c>
      <c r="AE881" s="31" t="s">
        <v>10918</v>
      </c>
      <c r="AF881" s="16" t="s">
        <v>10919</v>
      </c>
      <c r="AG881" s="16" t="s">
        <v>9083</v>
      </c>
      <c r="AH881" s="16"/>
    </row>
    <row r="882" spans="1:34" ht="15" hidden="1" customHeight="1">
      <c r="A882" s="59">
        <v>881</v>
      </c>
      <c r="B882" s="16" t="s">
        <v>9793</v>
      </c>
      <c r="C882" s="18">
        <v>97446637</v>
      </c>
      <c r="D882" s="17" t="s">
        <v>10920</v>
      </c>
      <c r="E882" s="16">
        <v>4070</v>
      </c>
      <c r="F882" s="16" t="s">
        <v>3596</v>
      </c>
      <c r="G882" s="16" t="s">
        <v>10766</v>
      </c>
      <c r="H882" s="35" t="s">
        <v>3598</v>
      </c>
      <c r="I882" s="16" t="s">
        <v>131</v>
      </c>
      <c r="J882" s="16">
        <v>1000</v>
      </c>
      <c r="K882" s="16" t="s">
        <v>74</v>
      </c>
      <c r="L882" s="16" t="s">
        <v>2910</v>
      </c>
      <c r="M882" s="16" t="s">
        <v>9776</v>
      </c>
      <c r="N882" s="16" t="s">
        <v>76</v>
      </c>
      <c r="O882" s="16" t="s">
        <v>76</v>
      </c>
      <c r="P882" s="19">
        <v>28713</v>
      </c>
      <c r="Q882" s="174" t="s">
        <v>10767</v>
      </c>
      <c r="R882" s="25" t="s">
        <v>10761</v>
      </c>
      <c r="S882" s="164" t="s">
        <v>10768</v>
      </c>
      <c r="T882" s="26" t="s">
        <v>78</v>
      </c>
      <c r="U882" s="263">
        <v>43126</v>
      </c>
      <c r="V882" s="27"/>
      <c r="W882" s="16" t="s">
        <v>10552</v>
      </c>
      <c r="X882" s="28">
        <f t="shared" ca="1" si="26"/>
        <v>7.166666666666667</v>
      </c>
      <c r="Y882" s="19">
        <v>45229</v>
      </c>
      <c r="Z882" s="19" t="s">
        <v>10921</v>
      </c>
      <c r="AA882" s="16" t="s">
        <v>1161</v>
      </c>
      <c r="AB882" s="16" t="s">
        <v>9966</v>
      </c>
      <c r="AC882" s="36" t="s">
        <v>82</v>
      </c>
      <c r="AD882" s="30">
        <v>6.9690000000000002E-2</v>
      </c>
      <c r="AE882" s="31" t="s">
        <v>8909</v>
      </c>
      <c r="AF882" s="16" t="s">
        <v>8909</v>
      </c>
      <c r="AG882" s="16" t="s">
        <v>9083</v>
      </c>
      <c r="AH882" s="16"/>
    </row>
    <row r="883" spans="1:34" ht="15" hidden="1" customHeight="1">
      <c r="A883" s="59">
        <v>882</v>
      </c>
      <c r="B883" s="16" t="s">
        <v>8956</v>
      </c>
      <c r="C883" s="18">
        <v>55069033</v>
      </c>
      <c r="D883" s="17" t="s">
        <v>10922</v>
      </c>
      <c r="E883" s="16">
        <v>1045</v>
      </c>
      <c r="F883" s="16">
        <v>14</v>
      </c>
      <c r="G883" s="16" t="s">
        <v>157</v>
      </c>
      <c r="H883" s="35" t="s">
        <v>158</v>
      </c>
      <c r="I883" s="16" t="s">
        <v>91</v>
      </c>
      <c r="J883" s="16">
        <v>1100</v>
      </c>
      <c r="K883" s="16" t="s">
        <v>159</v>
      </c>
      <c r="L883" s="16" t="s">
        <v>160</v>
      </c>
      <c r="M883" s="16" t="s">
        <v>160</v>
      </c>
      <c r="N883" s="16" t="s">
        <v>76</v>
      </c>
      <c r="O883" s="16" t="s">
        <v>76</v>
      </c>
      <c r="P883" s="19">
        <v>30563</v>
      </c>
      <c r="Q883" s="174" t="s">
        <v>10923</v>
      </c>
      <c r="R883" s="25" t="s">
        <v>10761</v>
      </c>
      <c r="S883" s="164" t="s">
        <v>10924</v>
      </c>
      <c r="T883" s="26" t="s">
        <v>78</v>
      </c>
      <c r="U883" s="263">
        <v>44846</v>
      </c>
      <c r="V883" s="19" t="s">
        <v>10925</v>
      </c>
      <c r="W883" s="16" t="s">
        <v>10552</v>
      </c>
      <c r="X883" s="28">
        <f t="shared" ca="1" si="26"/>
        <v>2.4166666666666665</v>
      </c>
      <c r="Y883" s="19">
        <v>45230</v>
      </c>
      <c r="Z883" s="19" t="s">
        <v>10926</v>
      </c>
      <c r="AA883" s="16" t="s">
        <v>9993</v>
      </c>
      <c r="AB883" s="16" t="s">
        <v>194</v>
      </c>
      <c r="AC883" s="36" t="s">
        <v>82</v>
      </c>
      <c r="AD883" s="30">
        <v>5.2199999999999998E-3</v>
      </c>
      <c r="AE883" s="31" t="s">
        <v>10927</v>
      </c>
      <c r="AF883" s="69" t="s">
        <v>10928</v>
      </c>
      <c r="AG883" s="16" t="s">
        <v>9083</v>
      </c>
      <c r="AH883" s="16"/>
    </row>
    <row r="884" spans="1:34" hidden="1">
      <c r="A884" s="59">
        <v>883</v>
      </c>
      <c r="B884" s="16" t="s">
        <v>9793</v>
      </c>
      <c r="C884" s="18">
        <v>1149196220</v>
      </c>
      <c r="D884" s="17" t="s">
        <v>10929</v>
      </c>
      <c r="E884" s="16">
        <v>4070</v>
      </c>
      <c r="F884" s="16" t="s">
        <v>3596</v>
      </c>
      <c r="G884" s="16" t="s">
        <v>3597</v>
      </c>
      <c r="H884" s="35" t="s">
        <v>3598</v>
      </c>
      <c r="I884" s="16" t="s">
        <v>131</v>
      </c>
      <c r="J884" s="16">
        <v>1000</v>
      </c>
      <c r="K884" s="16" t="s">
        <v>74</v>
      </c>
      <c r="L884" s="16" t="s">
        <v>2910</v>
      </c>
      <c r="M884" s="16" t="s">
        <v>9776</v>
      </c>
      <c r="N884" s="16" t="s">
        <v>463</v>
      </c>
      <c r="O884" s="16" t="s">
        <v>10930</v>
      </c>
      <c r="P884" s="19">
        <v>35141</v>
      </c>
      <c r="Q884" s="174" t="s">
        <v>10767</v>
      </c>
      <c r="R884" s="25" t="s">
        <v>10761</v>
      </c>
      <c r="S884" s="164" t="s">
        <v>10768</v>
      </c>
      <c r="T884" s="26" t="s">
        <v>78</v>
      </c>
      <c r="U884" s="263">
        <v>43285</v>
      </c>
      <c r="V884" s="27"/>
      <c r="W884" s="16" t="s">
        <v>10552</v>
      </c>
      <c r="X884" s="28">
        <f t="shared" ca="1" si="26"/>
        <v>6.75</v>
      </c>
      <c r="Y884" s="19">
        <v>45236</v>
      </c>
      <c r="Z884" s="19" t="s">
        <v>10931</v>
      </c>
      <c r="AA884" s="16" t="s">
        <v>183</v>
      </c>
      <c r="AB884" s="16" t="s">
        <v>94</v>
      </c>
      <c r="AC884" s="16" t="s">
        <v>1363</v>
      </c>
      <c r="AD884" s="30">
        <v>6.9690000000000002E-2</v>
      </c>
      <c r="AE884" s="31" t="s">
        <v>10932</v>
      </c>
      <c r="AF884" s="31" t="s">
        <v>10932</v>
      </c>
      <c r="AG884" s="16" t="s">
        <v>9083</v>
      </c>
      <c r="AH884" s="16"/>
    </row>
    <row r="885" spans="1:34" ht="15" hidden="1" customHeight="1">
      <c r="A885" s="59">
        <v>884</v>
      </c>
      <c r="B885" s="16" t="s">
        <v>9793</v>
      </c>
      <c r="C885" s="18">
        <v>1037265108</v>
      </c>
      <c r="D885" s="17" t="s">
        <v>10933</v>
      </c>
      <c r="E885" s="16">
        <v>4070</v>
      </c>
      <c r="F885" s="16" t="s">
        <v>3596</v>
      </c>
      <c r="G885" s="16" t="s">
        <v>3597</v>
      </c>
      <c r="H885" s="35" t="s">
        <v>3598</v>
      </c>
      <c r="I885" s="16" t="s">
        <v>131</v>
      </c>
      <c r="J885" s="16">
        <v>1000</v>
      </c>
      <c r="K885" s="16" t="s">
        <v>74</v>
      </c>
      <c r="L885" s="16" t="s">
        <v>2910</v>
      </c>
      <c r="M885" s="16" t="s">
        <v>9776</v>
      </c>
      <c r="N885" s="16" t="s">
        <v>339</v>
      </c>
      <c r="O885" s="16" t="s">
        <v>340</v>
      </c>
      <c r="P885" s="19">
        <v>30977</v>
      </c>
      <c r="Q885" s="174" t="s">
        <v>10767</v>
      </c>
      <c r="R885" s="25" t="s">
        <v>10761</v>
      </c>
      <c r="S885" s="164" t="s">
        <v>10768</v>
      </c>
      <c r="T885" s="26" t="s">
        <v>78</v>
      </c>
      <c r="U885" s="263">
        <v>44322</v>
      </c>
      <c r="V885" s="19" t="s">
        <v>10934</v>
      </c>
      <c r="W885" s="16" t="s">
        <v>10552</v>
      </c>
      <c r="X885" s="28">
        <f t="shared" ca="1" si="26"/>
        <v>3.8333333333333335</v>
      </c>
      <c r="Y885" s="19">
        <v>45195</v>
      </c>
      <c r="Z885" s="19" t="s">
        <v>10935</v>
      </c>
      <c r="AA885" s="16" t="s">
        <v>183</v>
      </c>
      <c r="AB885" s="16" t="s">
        <v>94</v>
      </c>
      <c r="AC885" s="36" t="s">
        <v>343</v>
      </c>
      <c r="AD885" s="30">
        <v>6.9690000000000002E-2</v>
      </c>
      <c r="AE885" s="31" t="s">
        <v>10936</v>
      </c>
      <c r="AF885" s="69" t="s">
        <v>10937</v>
      </c>
      <c r="AG885" s="16" t="s">
        <v>9798</v>
      </c>
      <c r="AH885" s="16"/>
    </row>
    <row r="886" spans="1:34" ht="15" hidden="1" customHeight="1">
      <c r="A886" s="59">
        <v>885</v>
      </c>
      <c r="B886" s="16" t="s">
        <v>9793</v>
      </c>
      <c r="C886" s="18">
        <v>1015398822</v>
      </c>
      <c r="D886" s="17" t="s">
        <v>10938</v>
      </c>
      <c r="E886" s="16">
        <v>2028</v>
      </c>
      <c r="F886" s="16">
        <v>18</v>
      </c>
      <c r="G886" s="16" t="s">
        <v>358</v>
      </c>
      <c r="H886" s="35" t="s">
        <v>284</v>
      </c>
      <c r="I886" s="16" t="s">
        <v>142</v>
      </c>
      <c r="J886" s="16">
        <v>1000</v>
      </c>
      <c r="K886" s="16" t="s">
        <v>74</v>
      </c>
      <c r="L886" s="16" t="s">
        <v>159</v>
      </c>
      <c r="M886" s="16" t="s">
        <v>445</v>
      </c>
      <c r="N886" s="16" t="s">
        <v>76</v>
      </c>
      <c r="O886" s="16" t="s">
        <v>76</v>
      </c>
      <c r="P886" s="19">
        <v>31758</v>
      </c>
      <c r="Q886" s="174" t="s">
        <v>10939</v>
      </c>
      <c r="R886" s="25" t="s">
        <v>10761</v>
      </c>
      <c r="S886" s="164" t="s">
        <v>10940</v>
      </c>
      <c r="T886" s="26" t="s">
        <v>78</v>
      </c>
      <c r="U886" s="263">
        <v>45170</v>
      </c>
      <c r="V886" s="19" t="s">
        <v>10941</v>
      </c>
      <c r="W886" s="16" t="s">
        <v>10552</v>
      </c>
      <c r="X886" s="28">
        <f t="shared" ca="1" si="26"/>
        <v>1.5833333333333333</v>
      </c>
      <c r="Y886" s="19">
        <v>45259</v>
      </c>
      <c r="Z886" s="19" t="s">
        <v>10942</v>
      </c>
      <c r="AA886" s="16" t="s">
        <v>9218</v>
      </c>
      <c r="AB886" s="16" t="s">
        <v>121</v>
      </c>
      <c r="AC886" s="36" t="s">
        <v>82</v>
      </c>
      <c r="AD886" s="30">
        <v>5.2199999999999998E-3</v>
      </c>
      <c r="AE886" s="31" t="s">
        <v>10943</v>
      </c>
      <c r="AF886" s="16" t="s">
        <v>10944</v>
      </c>
      <c r="AG886" s="16" t="s">
        <v>9083</v>
      </c>
      <c r="AH886" s="16"/>
    </row>
    <row r="887" spans="1:34" ht="15" hidden="1" customHeight="1">
      <c r="A887" s="59">
        <v>886</v>
      </c>
      <c r="B887" s="16" t="s">
        <v>9793</v>
      </c>
      <c r="C887" s="18">
        <v>1024487756</v>
      </c>
      <c r="D887" s="17" t="s">
        <v>10945</v>
      </c>
      <c r="E887" s="16">
        <v>4070</v>
      </c>
      <c r="F887" s="16" t="s">
        <v>3596</v>
      </c>
      <c r="G887" s="16" t="s">
        <v>3597</v>
      </c>
      <c r="H887" s="35" t="s">
        <v>3598</v>
      </c>
      <c r="I887" s="16" t="s">
        <v>131</v>
      </c>
      <c r="J887" s="16">
        <v>1000</v>
      </c>
      <c r="K887" s="16" t="s">
        <v>74</v>
      </c>
      <c r="L887" s="16" t="s">
        <v>2910</v>
      </c>
      <c r="M887" s="16" t="s">
        <v>9776</v>
      </c>
      <c r="N887" s="16" t="s">
        <v>76</v>
      </c>
      <c r="O887" s="16" t="s">
        <v>76</v>
      </c>
      <c r="P887" s="19">
        <v>32512</v>
      </c>
      <c r="Q887" s="174" t="s">
        <v>10767</v>
      </c>
      <c r="R887" s="25" t="s">
        <v>10761</v>
      </c>
      <c r="S887" s="164" t="s">
        <v>10768</v>
      </c>
      <c r="T887" s="26" t="s">
        <v>78</v>
      </c>
      <c r="U887" s="263">
        <v>43683</v>
      </c>
      <c r="V887" s="27"/>
      <c r="W887" s="16" t="s">
        <v>10552</v>
      </c>
      <c r="X887" s="28">
        <f t="shared" ca="1" si="26"/>
        <v>5.583333333333333</v>
      </c>
      <c r="Y887" s="19">
        <v>45270</v>
      </c>
      <c r="Z887" s="19" t="s">
        <v>10946</v>
      </c>
      <c r="AA887" s="16" t="s">
        <v>173</v>
      </c>
      <c r="AB887" s="16" t="s">
        <v>194</v>
      </c>
      <c r="AC887" s="36" t="s">
        <v>82</v>
      </c>
      <c r="AD887" s="30">
        <v>6.9690000000000002E-2</v>
      </c>
      <c r="AE887" s="31" t="s">
        <v>10947</v>
      </c>
      <c r="AF887" s="60" t="s">
        <v>10947</v>
      </c>
      <c r="AG887" s="16" t="s">
        <v>9083</v>
      </c>
      <c r="AH887" s="16"/>
    </row>
    <row r="888" spans="1:34" hidden="1">
      <c r="A888" s="59">
        <v>887</v>
      </c>
      <c r="B888" s="16" t="s">
        <v>9793</v>
      </c>
      <c r="C888" s="18">
        <v>1106769445</v>
      </c>
      <c r="D888" s="17" t="s">
        <v>10948</v>
      </c>
      <c r="E888" s="16">
        <v>4070</v>
      </c>
      <c r="F888" s="16" t="s">
        <v>3596</v>
      </c>
      <c r="G888" s="16" t="s">
        <v>3597</v>
      </c>
      <c r="H888" s="35" t="s">
        <v>3598</v>
      </c>
      <c r="I888" s="16" t="s">
        <v>131</v>
      </c>
      <c r="J888" s="16">
        <v>1000</v>
      </c>
      <c r="K888" s="16" t="s">
        <v>74</v>
      </c>
      <c r="L888" s="16" t="s">
        <v>2910</v>
      </c>
      <c r="M888" s="16" t="s">
        <v>9776</v>
      </c>
      <c r="N888" s="16" t="s">
        <v>76</v>
      </c>
      <c r="O888" s="16" t="s">
        <v>76</v>
      </c>
      <c r="P888" s="19">
        <v>32762</v>
      </c>
      <c r="Q888" s="174" t="s">
        <v>10767</v>
      </c>
      <c r="R888" s="25" t="s">
        <v>10761</v>
      </c>
      <c r="S888" s="164" t="s">
        <v>10768</v>
      </c>
      <c r="T888" s="26" t="s">
        <v>78</v>
      </c>
      <c r="U888" s="263">
        <v>43287</v>
      </c>
      <c r="V888" s="27"/>
      <c r="W888" s="16" t="s">
        <v>10552</v>
      </c>
      <c r="X888" s="28">
        <f t="shared" ca="1" si="26"/>
        <v>6.666666666666667</v>
      </c>
      <c r="Y888" s="19">
        <v>44864</v>
      </c>
      <c r="Z888" s="19" t="s">
        <v>10949</v>
      </c>
      <c r="AA888" s="16" t="s">
        <v>183</v>
      </c>
      <c r="AB888" s="16" t="s">
        <v>94</v>
      </c>
      <c r="AC888" s="16" t="s">
        <v>82</v>
      </c>
      <c r="AD888" s="30">
        <v>6.9690000000000002E-2</v>
      </c>
      <c r="AE888" s="31" t="s">
        <v>10950</v>
      </c>
      <c r="AF888" s="84" t="s">
        <v>10950</v>
      </c>
      <c r="AG888" s="16" t="s">
        <v>10002</v>
      </c>
      <c r="AH888" s="16" t="s">
        <v>10951</v>
      </c>
    </row>
    <row r="889" spans="1:34" ht="15" hidden="1" customHeight="1">
      <c r="A889" s="59">
        <v>888</v>
      </c>
      <c r="B889" s="16" t="s">
        <v>9793</v>
      </c>
      <c r="C889" s="18">
        <v>1013646177</v>
      </c>
      <c r="D889" s="17" t="s">
        <v>10952</v>
      </c>
      <c r="E889" s="16">
        <v>4070</v>
      </c>
      <c r="F889" s="16" t="s">
        <v>3596</v>
      </c>
      <c r="G889" s="16" t="s">
        <v>3597</v>
      </c>
      <c r="H889" s="35" t="s">
        <v>3598</v>
      </c>
      <c r="I889" s="16" t="s">
        <v>131</v>
      </c>
      <c r="J889" s="16">
        <v>1000</v>
      </c>
      <c r="K889" s="16" t="s">
        <v>74</v>
      </c>
      <c r="L889" s="16" t="s">
        <v>2910</v>
      </c>
      <c r="M889" s="16" t="s">
        <v>9776</v>
      </c>
      <c r="N889" s="16" t="s">
        <v>478</v>
      </c>
      <c r="O889" s="16" t="s">
        <v>771</v>
      </c>
      <c r="P889" s="19">
        <v>32362</v>
      </c>
      <c r="Q889" s="174" t="s">
        <v>10767</v>
      </c>
      <c r="R889" s="25" t="s">
        <v>10761</v>
      </c>
      <c r="S889" s="164" t="s">
        <v>10768</v>
      </c>
      <c r="T889" s="26" t="s">
        <v>78</v>
      </c>
      <c r="U889" s="263">
        <v>43300</v>
      </c>
      <c r="V889" s="27"/>
      <c r="W889" s="16" t="s">
        <v>10552</v>
      </c>
      <c r="X889" s="28">
        <f t="shared" ca="1" si="26"/>
        <v>6.666666666666667</v>
      </c>
      <c r="Y889" s="19">
        <v>44852</v>
      </c>
      <c r="Z889" s="19" t="s">
        <v>10953</v>
      </c>
      <c r="AA889" s="16" t="s">
        <v>183</v>
      </c>
      <c r="AB889" s="16" t="s">
        <v>121</v>
      </c>
      <c r="AC889" s="36" t="s">
        <v>773</v>
      </c>
      <c r="AD889" s="30">
        <v>6.9690000000000002E-2</v>
      </c>
      <c r="AE889" s="31" t="s">
        <v>10954</v>
      </c>
      <c r="AF889" s="16" t="s">
        <v>10954</v>
      </c>
      <c r="AG889" s="16" t="s">
        <v>10002</v>
      </c>
      <c r="AH889" s="16" t="s">
        <v>10955</v>
      </c>
    </row>
    <row r="890" spans="1:34" hidden="1">
      <c r="A890" s="59">
        <v>889</v>
      </c>
      <c r="B890" s="16" t="s">
        <v>9793</v>
      </c>
      <c r="C890" s="18">
        <v>1119212704</v>
      </c>
      <c r="D890" s="17" t="s">
        <v>10956</v>
      </c>
      <c r="E890" s="16">
        <v>4070</v>
      </c>
      <c r="F890" s="16" t="s">
        <v>3596</v>
      </c>
      <c r="G890" s="16" t="s">
        <v>3597</v>
      </c>
      <c r="H890" s="35" t="s">
        <v>3598</v>
      </c>
      <c r="I890" s="16" t="s">
        <v>131</v>
      </c>
      <c r="J890" s="16">
        <v>1000</v>
      </c>
      <c r="K890" s="16" t="s">
        <v>74</v>
      </c>
      <c r="L890" s="16" t="s">
        <v>2910</v>
      </c>
      <c r="M890" s="16" t="s">
        <v>9776</v>
      </c>
      <c r="N890" s="16" t="s">
        <v>1359</v>
      </c>
      <c r="O890" s="16" t="s">
        <v>4352</v>
      </c>
      <c r="P890" s="19" t="s">
        <v>10957</v>
      </c>
      <c r="Q890" s="174" t="s">
        <v>10767</v>
      </c>
      <c r="R890" s="25" t="s">
        <v>10761</v>
      </c>
      <c r="S890" s="164" t="s">
        <v>10768</v>
      </c>
      <c r="T890" s="26" t="s">
        <v>78</v>
      </c>
      <c r="U890" s="27">
        <v>43027</v>
      </c>
      <c r="V890" s="27"/>
      <c r="W890" s="16" t="s">
        <v>10552</v>
      </c>
      <c r="X890" s="28">
        <f t="shared" ca="1" si="26"/>
        <v>7.416666666666667</v>
      </c>
      <c r="Y890" s="19">
        <v>45282</v>
      </c>
      <c r="Z890" s="19" t="s">
        <v>10958</v>
      </c>
      <c r="AA890" s="16" t="s">
        <v>3898</v>
      </c>
      <c r="AB890" s="16" t="s">
        <v>94</v>
      </c>
      <c r="AC890" s="16" t="s">
        <v>1953</v>
      </c>
      <c r="AD890" s="30">
        <v>6.9690000000000002E-2</v>
      </c>
      <c r="AE890" s="31" t="s">
        <v>10959</v>
      </c>
      <c r="AF890" s="31" t="s">
        <v>10959</v>
      </c>
      <c r="AG890" s="16" t="s">
        <v>9083</v>
      </c>
      <c r="AH890" s="16"/>
    </row>
    <row r="891" spans="1:34" ht="15" hidden="1" customHeight="1">
      <c r="A891" s="59">
        <v>890</v>
      </c>
      <c r="B891" s="16" t="s">
        <v>9793</v>
      </c>
      <c r="C891" s="18">
        <v>1214464931</v>
      </c>
      <c r="D891" s="17" t="s">
        <v>10960</v>
      </c>
      <c r="E891" s="16">
        <v>4070</v>
      </c>
      <c r="F891" s="16" t="s">
        <v>3596</v>
      </c>
      <c r="G891" s="16" t="s">
        <v>3597</v>
      </c>
      <c r="H891" s="35" t="s">
        <v>3598</v>
      </c>
      <c r="I891" s="16" t="s">
        <v>131</v>
      </c>
      <c r="J891" s="16">
        <v>1000</v>
      </c>
      <c r="K891" s="16" t="s">
        <v>74</v>
      </c>
      <c r="L891" s="16" t="s">
        <v>2910</v>
      </c>
      <c r="M891" s="16" t="s">
        <v>9776</v>
      </c>
      <c r="N891" s="16" t="s">
        <v>76</v>
      </c>
      <c r="O891" s="16" t="s">
        <v>76</v>
      </c>
      <c r="P891" s="19">
        <v>30429</v>
      </c>
      <c r="Q891" s="174" t="s">
        <v>10767</v>
      </c>
      <c r="R891" s="25" t="s">
        <v>10761</v>
      </c>
      <c r="S891" s="164" t="s">
        <v>10768</v>
      </c>
      <c r="T891" s="26" t="s">
        <v>78</v>
      </c>
      <c r="U891" s="27">
        <v>43285</v>
      </c>
      <c r="V891" s="27"/>
      <c r="W891" s="16" t="s">
        <v>10552</v>
      </c>
      <c r="X891" s="28">
        <f t="shared" ca="1" si="26"/>
        <v>6.75</v>
      </c>
      <c r="Y891" s="19">
        <v>45290</v>
      </c>
      <c r="Z891" s="19" t="s">
        <v>10961</v>
      </c>
      <c r="AA891" s="16" t="s">
        <v>173</v>
      </c>
      <c r="AB891" s="16" t="s">
        <v>94</v>
      </c>
      <c r="AC891" s="36" t="s">
        <v>82</v>
      </c>
      <c r="AD891" s="30">
        <v>6.9690000000000002E-2</v>
      </c>
      <c r="AE891" s="16" t="s">
        <v>10962</v>
      </c>
      <c r="AF891" s="16" t="s">
        <v>10962</v>
      </c>
      <c r="AG891" s="1" t="s">
        <v>9083</v>
      </c>
    </row>
    <row r="892" spans="1:34" hidden="1">
      <c r="A892" s="59">
        <v>891</v>
      </c>
      <c r="B892" s="16" t="s">
        <v>8956</v>
      </c>
      <c r="C892" s="18">
        <v>1022360809</v>
      </c>
      <c r="D892" s="17" t="s">
        <v>10963</v>
      </c>
      <c r="E892" s="35" t="s">
        <v>366</v>
      </c>
      <c r="F892" s="16">
        <v>21</v>
      </c>
      <c r="G892" s="16" t="s">
        <v>367</v>
      </c>
      <c r="H892" s="21" t="s">
        <v>368</v>
      </c>
      <c r="I892" s="16" t="s">
        <v>72</v>
      </c>
      <c r="J892" s="16">
        <v>4500</v>
      </c>
      <c r="K892" s="16" t="s">
        <v>143</v>
      </c>
      <c r="L892" s="16" t="s">
        <v>3484</v>
      </c>
      <c r="M892" s="16" t="s">
        <v>3484</v>
      </c>
      <c r="N892" s="16" t="s">
        <v>76</v>
      </c>
      <c r="O892" s="16" t="s">
        <v>76</v>
      </c>
      <c r="P892" s="19">
        <v>32894</v>
      </c>
      <c r="Q892" s="174" t="s">
        <v>10964</v>
      </c>
      <c r="R892" s="25" t="s">
        <v>10761</v>
      </c>
      <c r="S892" s="164" t="s">
        <v>10965</v>
      </c>
      <c r="T892" s="26" t="s">
        <v>78</v>
      </c>
      <c r="U892" s="263">
        <v>44979</v>
      </c>
      <c r="V892" s="19" t="s">
        <v>10966</v>
      </c>
      <c r="W892" s="16" t="s">
        <v>10552</v>
      </c>
      <c r="X892" s="28">
        <f t="shared" ca="1" si="26"/>
        <v>2.0833333333333335</v>
      </c>
      <c r="Y892" s="19">
        <v>45280</v>
      </c>
      <c r="Z892" s="16" t="s">
        <v>10967</v>
      </c>
      <c r="AA892" s="16" t="s">
        <v>9993</v>
      </c>
      <c r="AB892" s="16" t="s">
        <v>194</v>
      </c>
      <c r="AC892" s="36" t="s">
        <v>82</v>
      </c>
      <c r="AD892" s="30">
        <v>5.2199999999999998E-3</v>
      </c>
      <c r="AE892" s="31" t="s">
        <v>10968</v>
      </c>
      <c r="AF892" s="69" t="s">
        <v>10969</v>
      </c>
      <c r="AG892" s="16" t="s">
        <v>9083</v>
      </c>
      <c r="AH892" s="16"/>
    </row>
    <row r="893" spans="1:34" ht="15" hidden="1" customHeight="1">
      <c r="A893" s="59">
        <v>892</v>
      </c>
      <c r="B893" s="16" t="s">
        <v>8956</v>
      </c>
      <c r="C893" s="18">
        <v>77094199</v>
      </c>
      <c r="D893" s="17" t="s">
        <v>10970</v>
      </c>
      <c r="E893" s="16">
        <v>2044</v>
      </c>
      <c r="F893" s="16">
        <v>11</v>
      </c>
      <c r="G893" s="16" t="s">
        <v>139</v>
      </c>
      <c r="H893" s="35" t="s">
        <v>140</v>
      </c>
      <c r="I893" s="16" t="s">
        <v>142</v>
      </c>
      <c r="J893" s="16">
        <v>4000</v>
      </c>
      <c r="K893" s="16" t="s">
        <v>259</v>
      </c>
      <c r="L893" s="16" t="s">
        <v>2992</v>
      </c>
      <c r="M893" s="16" t="s">
        <v>2992</v>
      </c>
      <c r="N893" s="16" t="s">
        <v>76</v>
      </c>
      <c r="O893" s="16" t="s">
        <v>76</v>
      </c>
      <c r="P893" s="19">
        <v>30971</v>
      </c>
      <c r="Q893" s="174" t="s">
        <v>10779</v>
      </c>
      <c r="R893" s="25" t="s">
        <v>10761</v>
      </c>
      <c r="S893" s="164" t="s">
        <v>10780</v>
      </c>
      <c r="T893" s="26"/>
      <c r="U893" s="27">
        <v>44070</v>
      </c>
      <c r="V893" s="19" t="s">
        <v>10971</v>
      </c>
      <c r="W893" s="19" t="s">
        <v>8767</v>
      </c>
      <c r="X893" s="28">
        <f t="shared" ca="1" si="26"/>
        <v>4.583333333333333</v>
      </c>
      <c r="Y893" s="19">
        <v>45279</v>
      </c>
      <c r="Z893" s="19" t="s">
        <v>10972</v>
      </c>
      <c r="AA893" s="16" t="s">
        <v>120</v>
      </c>
      <c r="AB893" s="16" t="s">
        <v>194</v>
      </c>
      <c r="AC893" s="36" t="s">
        <v>82</v>
      </c>
      <c r="AD893" s="30">
        <v>5.2199999999999998E-3</v>
      </c>
      <c r="AE893" s="31" t="s">
        <v>10973</v>
      </c>
      <c r="AF893" s="16" t="s">
        <v>10974</v>
      </c>
      <c r="AG893" s="16" t="s">
        <v>9083</v>
      </c>
      <c r="AH893" s="16"/>
    </row>
    <row r="894" spans="1:34" hidden="1">
      <c r="A894" s="59">
        <v>893</v>
      </c>
      <c r="B894" s="16" t="s">
        <v>9793</v>
      </c>
      <c r="C894" s="18">
        <v>1117510459</v>
      </c>
      <c r="D894" s="17" t="s">
        <v>10975</v>
      </c>
      <c r="E894" s="16">
        <v>4070</v>
      </c>
      <c r="F894" s="16" t="s">
        <v>3596</v>
      </c>
      <c r="G894" s="16" t="s">
        <v>3597</v>
      </c>
      <c r="H894" s="35" t="s">
        <v>3598</v>
      </c>
      <c r="I894" s="16" t="s">
        <v>131</v>
      </c>
      <c r="J894" s="16">
        <v>3000</v>
      </c>
      <c r="K894" s="16" t="s">
        <v>74</v>
      </c>
      <c r="L894" s="16" t="s">
        <v>170</v>
      </c>
      <c r="M894" s="16" t="s">
        <v>723</v>
      </c>
      <c r="N894" s="16" t="s">
        <v>76</v>
      </c>
      <c r="O894" s="16" t="s">
        <v>76</v>
      </c>
      <c r="P894" s="19" t="s">
        <v>10976</v>
      </c>
      <c r="Q894" s="174" t="s">
        <v>10767</v>
      </c>
      <c r="R894" s="25" t="s">
        <v>10761</v>
      </c>
      <c r="S894" s="164" t="s">
        <v>10768</v>
      </c>
      <c r="T894" s="26" t="s">
        <v>78</v>
      </c>
      <c r="U894" s="263">
        <v>43006</v>
      </c>
      <c r="V894" s="16"/>
      <c r="W894" s="16" t="s">
        <v>10552</v>
      </c>
      <c r="X894" s="28">
        <v>6.3</v>
      </c>
      <c r="Y894" s="19">
        <v>45291</v>
      </c>
      <c r="Z894" s="19" t="s">
        <v>10977</v>
      </c>
      <c r="AA894" s="16" t="s">
        <v>120</v>
      </c>
      <c r="AB894" s="16" t="s">
        <v>121</v>
      </c>
      <c r="AC894" s="16" t="s">
        <v>82</v>
      </c>
      <c r="AD894" s="30">
        <v>6.9690000000000002E-2</v>
      </c>
      <c r="AE894" s="31" t="s">
        <v>10978</v>
      </c>
      <c r="AF894" s="31" t="s">
        <v>10978</v>
      </c>
      <c r="AG894" s="16" t="s">
        <v>9083</v>
      </c>
      <c r="AH894" s="16"/>
    </row>
    <row r="895" spans="1:34" hidden="1">
      <c r="A895" s="59">
        <v>894</v>
      </c>
      <c r="B895" s="16" t="s">
        <v>9793</v>
      </c>
      <c r="C895" s="18">
        <v>1237688071</v>
      </c>
      <c r="D895" s="17" t="s">
        <v>10979</v>
      </c>
      <c r="E895" s="16">
        <v>4070</v>
      </c>
      <c r="F895" s="16" t="s">
        <v>3596</v>
      </c>
      <c r="G895" s="16" t="s">
        <v>3597</v>
      </c>
      <c r="H895" s="35" t="s">
        <v>3598</v>
      </c>
      <c r="I895" s="16" t="s">
        <v>131</v>
      </c>
      <c r="J895" s="16">
        <v>1000</v>
      </c>
      <c r="K895" s="16" t="s">
        <v>74</v>
      </c>
      <c r="L895" s="16" t="s">
        <v>2910</v>
      </c>
      <c r="M895" s="16" t="s">
        <v>9776</v>
      </c>
      <c r="N895" s="16" t="s">
        <v>76</v>
      </c>
      <c r="O895" s="16" t="s">
        <v>76</v>
      </c>
      <c r="P895" s="19">
        <v>34551</v>
      </c>
      <c r="Q895" s="174" t="s">
        <v>10767</v>
      </c>
      <c r="R895" s="25" t="s">
        <v>10761</v>
      </c>
      <c r="S895" s="164" t="s">
        <v>10768</v>
      </c>
      <c r="T895" s="26" t="s">
        <v>78</v>
      </c>
      <c r="U895" s="263">
        <v>43801</v>
      </c>
      <c r="V895" s="16"/>
      <c r="W895" s="16" t="s">
        <v>10552</v>
      </c>
      <c r="X895" s="28">
        <f t="shared" ref="X895:X905" ca="1" si="27">IFERROR(IF(U895=0," ",DATEDIF(U895,TODAY(),"M"))/12," ")</f>
        <v>5.333333333333333</v>
      </c>
      <c r="Y895" s="19">
        <v>45291</v>
      </c>
      <c r="Z895" s="19" t="s">
        <v>10980</v>
      </c>
      <c r="AA895" s="16" t="s">
        <v>120</v>
      </c>
      <c r="AB895" s="16" t="s">
        <v>94</v>
      </c>
      <c r="AC895" s="43" t="s">
        <v>82</v>
      </c>
      <c r="AD895" s="30">
        <v>6.9690000000000002E-2</v>
      </c>
      <c r="AE895" s="16" t="s">
        <v>10981</v>
      </c>
      <c r="AF895" s="16" t="s">
        <v>10982</v>
      </c>
      <c r="AG895" s="16" t="s">
        <v>9083</v>
      </c>
      <c r="AH895" s="16"/>
    </row>
    <row r="896" spans="1:34" ht="15" hidden="1" customHeight="1">
      <c r="A896" s="59">
        <v>895</v>
      </c>
      <c r="B896" s="16" t="s">
        <v>9793</v>
      </c>
      <c r="C896" s="18">
        <v>1110548970</v>
      </c>
      <c r="D896" s="17" t="s">
        <v>10983</v>
      </c>
      <c r="E896" s="16">
        <v>2028</v>
      </c>
      <c r="F896" s="16">
        <v>22</v>
      </c>
      <c r="G896" s="16" t="s">
        <v>3373</v>
      </c>
      <c r="H896" s="35" t="s">
        <v>284</v>
      </c>
      <c r="I896" s="16" t="s">
        <v>142</v>
      </c>
      <c r="J896" s="16">
        <v>1000</v>
      </c>
      <c r="K896" s="16" t="s">
        <v>74</v>
      </c>
      <c r="L896" s="16" t="s">
        <v>259</v>
      </c>
      <c r="M896" s="16" t="s">
        <v>8906</v>
      </c>
      <c r="N896" s="16" t="s">
        <v>76</v>
      </c>
      <c r="O896" s="16" t="s">
        <v>76</v>
      </c>
      <c r="P896" s="19">
        <v>34520</v>
      </c>
      <c r="Q896" s="174" t="s">
        <v>10910</v>
      </c>
      <c r="R896" s="25" t="s">
        <v>10761</v>
      </c>
      <c r="S896" s="164" t="s">
        <v>10911</v>
      </c>
      <c r="T896" s="26" t="s">
        <v>78</v>
      </c>
      <c r="U896" s="27">
        <v>45105</v>
      </c>
      <c r="V896" s="19" t="s">
        <v>10984</v>
      </c>
      <c r="W896" s="16" t="s">
        <v>10552</v>
      </c>
      <c r="X896" s="28">
        <f t="shared" ca="1" si="27"/>
        <v>1.75</v>
      </c>
      <c r="Y896" s="19">
        <v>45291</v>
      </c>
      <c r="Z896" s="19" t="s">
        <v>10985</v>
      </c>
      <c r="AA896" s="16" t="s">
        <v>9218</v>
      </c>
      <c r="AB896" s="16" t="s">
        <v>8561</v>
      </c>
      <c r="AC896" s="36" t="s">
        <v>82</v>
      </c>
      <c r="AD896" s="30">
        <v>5.2199999999999998E-3</v>
      </c>
      <c r="AE896" s="31" t="s">
        <v>10986</v>
      </c>
      <c r="AF896" s="16" t="s">
        <v>10987</v>
      </c>
      <c r="AG896" s="16" t="s">
        <v>9083</v>
      </c>
    </row>
    <row r="897" spans="1:34" ht="15" hidden="1" customHeight="1">
      <c r="A897" s="59">
        <v>896</v>
      </c>
      <c r="B897" s="16" t="s">
        <v>9793</v>
      </c>
      <c r="C897" s="18">
        <v>18224556</v>
      </c>
      <c r="D897" s="17" t="s">
        <v>10988</v>
      </c>
      <c r="E897" s="16">
        <v>4070</v>
      </c>
      <c r="F897" s="16" t="s">
        <v>3596</v>
      </c>
      <c r="G897" s="16" t="s">
        <v>3597</v>
      </c>
      <c r="H897" s="35" t="s">
        <v>3598</v>
      </c>
      <c r="I897" s="16" t="s">
        <v>131</v>
      </c>
      <c r="J897" s="16">
        <v>1000</v>
      </c>
      <c r="K897" s="16" t="s">
        <v>74</v>
      </c>
      <c r="L897" s="16" t="s">
        <v>2910</v>
      </c>
      <c r="M897" s="16" t="s">
        <v>9776</v>
      </c>
      <c r="N897" s="16" t="s">
        <v>76</v>
      </c>
      <c r="O897" s="16" t="s">
        <v>76</v>
      </c>
      <c r="P897" s="19">
        <v>27820</v>
      </c>
      <c r="Q897" s="174" t="s">
        <v>10767</v>
      </c>
      <c r="R897" s="25" t="s">
        <v>10761</v>
      </c>
      <c r="S897" s="164" t="s">
        <v>10768</v>
      </c>
      <c r="T897" s="26" t="s">
        <v>78</v>
      </c>
      <c r="U897" s="27">
        <v>43059</v>
      </c>
      <c r="V897" s="27"/>
      <c r="W897" s="16" t="s">
        <v>10552</v>
      </c>
      <c r="X897" s="28">
        <f t="shared" ca="1" si="27"/>
        <v>7.333333333333333</v>
      </c>
      <c r="Y897" s="19">
        <v>45289</v>
      </c>
      <c r="Z897" s="19" t="s">
        <v>10989</v>
      </c>
      <c r="AA897" s="16" t="s">
        <v>173</v>
      </c>
      <c r="AB897" s="16" t="s">
        <v>94</v>
      </c>
      <c r="AC897" s="36" t="s">
        <v>82</v>
      </c>
      <c r="AD897" s="30">
        <v>6.9690000000000002E-2</v>
      </c>
      <c r="AE897" s="31" t="s">
        <v>10990</v>
      </c>
      <c r="AF897" s="16" t="s">
        <v>10990</v>
      </c>
      <c r="AG897" s="16" t="s">
        <v>9083</v>
      </c>
      <c r="AH897" s="16"/>
    </row>
    <row r="898" spans="1:34" ht="15" hidden="1" customHeight="1">
      <c r="A898" s="59">
        <v>897</v>
      </c>
      <c r="B898" s="16" t="s">
        <v>9793</v>
      </c>
      <c r="C898" s="18">
        <v>16187137</v>
      </c>
      <c r="D898" s="17" t="s">
        <v>10991</v>
      </c>
      <c r="E898" s="16">
        <v>4070</v>
      </c>
      <c r="F898" s="16" t="s">
        <v>3596</v>
      </c>
      <c r="G898" s="16" t="s">
        <v>3597</v>
      </c>
      <c r="H898" s="35" t="s">
        <v>3598</v>
      </c>
      <c r="I898" s="16" t="s">
        <v>131</v>
      </c>
      <c r="J898" s="16">
        <v>1000</v>
      </c>
      <c r="K898" s="16" t="s">
        <v>74</v>
      </c>
      <c r="L898" s="16" t="s">
        <v>2910</v>
      </c>
      <c r="M898" s="16" t="s">
        <v>9776</v>
      </c>
      <c r="N898" s="16" t="s">
        <v>1359</v>
      </c>
      <c r="O898" s="16" t="s">
        <v>4352</v>
      </c>
      <c r="P898" s="19">
        <v>29440</v>
      </c>
      <c r="Q898" s="174" t="s">
        <v>10767</v>
      </c>
      <c r="R898" s="25" t="s">
        <v>10761</v>
      </c>
      <c r="S898" s="164" t="s">
        <v>10768</v>
      </c>
      <c r="T898" s="26" t="s">
        <v>78</v>
      </c>
      <c r="U898" s="27">
        <v>43126</v>
      </c>
      <c r="V898" s="27"/>
      <c r="W898" s="16" t="s">
        <v>10552</v>
      </c>
      <c r="X898" s="28">
        <f t="shared" ca="1" si="27"/>
        <v>7.166666666666667</v>
      </c>
      <c r="Y898" s="19">
        <v>45288</v>
      </c>
      <c r="Z898" s="19" t="s">
        <v>10992</v>
      </c>
      <c r="AA898" s="16" t="s">
        <v>3898</v>
      </c>
      <c r="AB898" s="16" t="s">
        <v>194</v>
      </c>
      <c r="AC898" s="36" t="s">
        <v>1953</v>
      </c>
      <c r="AD898" s="30">
        <v>6.9690000000000002E-2</v>
      </c>
      <c r="AE898" s="31" t="s">
        <v>10993</v>
      </c>
      <c r="AF898" s="16" t="s">
        <v>10993</v>
      </c>
      <c r="AG898" s="16" t="s">
        <v>9083</v>
      </c>
      <c r="AH898" s="16"/>
    </row>
    <row r="899" spans="1:34" ht="15" hidden="1" customHeight="1">
      <c r="A899" s="59">
        <v>898</v>
      </c>
      <c r="B899" s="16" t="s">
        <v>9793</v>
      </c>
      <c r="C899" s="18">
        <v>1236438350</v>
      </c>
      <c r="D899" s="17" t="s">
        <v>10994</v>
      </c>
      <c r="E899" s="16">
        <v>4070</v>
      </c>
      <c r="F899" s="16" t="s">
        <v>3596</v>
      </c>
      <c r="G899" s="16" t="s">
        <v>3597</v>
      </c>
      <c r="H899" s="35" t="s">
        <v>3598</v>
      </c>
      <c r="I899" s="16" t="s">
        <v>131</v>
      </c>
      <c r="J899" s="16">
        <v>1000</v>
      </c>
      <c r="K899" s="16" t="s">
        <v>74</v>
      </c>
      <c r="L899" s="16" t="s">
        <v>2910</v>
      </c>
      <c r="M899" s="16" t="s">
        <v>9776</v>
      </c>
      <c r="N899" s="16" t="s">
        <v>421</v>
      </c>
      <c r="O899" s="16" t="s">
        <v>581</v>
      </c>
      <c r="P899" s="19">
        <v>35027</v>
      </c>
      <c r="Q899" s="174" t="s">
        <v>10767</v>
      </c>
      <c r="R899" s="25" t="s">
        <v>10761</v>
      </c>
      <c r="S899" s="164" t="s">
        <v>10768</v>
      </c>
      <c r="T899" s="26" t="s">
        <v>78</v>
      </c>
      <c r="U899" s="27">
        <v>43059</v>
      </c>
      <c r="V899" s="27"/>
      <c r="W899" s="16" t="s">
        <v>10552</v>
      </c>
      <c r="X899" s="28">
        <f t="shared" ca="1" si="27"/>
        <v>7.333333333333333</v>
      </c>
      <c r="Y899" s="19">
        <v>45291</v>
      </c>
      <c r="Z899" s="19" t="s">
        <v>10995</v>
      </c>
      <c r="AA899" s="16" t="s">
        <v>183</v>
      </c>
      <c r="AB899" s="16" t="s">
        <v>94</v>
      </c>
      <c r="AC899" s="36" t="s">
        <v>583</v>
      </c>
      <c r="AD899" s="30">
        <v>6.9690000000000002E-2</v>
      </c>
      <c r="AE899" s="16" t="s">
        <v>10996</v>
      </c>
      <c r="AF899" s="16" t="s">
        <v>10996</v>
      </c>
      <c r="AG899" s="16" t="s">
        <v>9083</v>
      </c>
      <c r="AH899" s="16" t="s">
        <v>10997</v>
      </c>
    </row>
    <row r="900" spans="1:34" ht="15" hidden="1" customHeight="1">
      <c r="A900" s="59">
        <v>899</v>
      </c>
      <c r="B900" s="16" t="s">
        <v>9793</v>
      </c>
      <c r="C900" s="18">
        <v>9288883</v>
      </c>
      <c r="D900" s="17" t="s">
        <v>10998</v>
      </c>
      <c r="E900" s="16">
        <v>4070</v>
      </c>
      <c r="F900" s="16" t="s">
        <v>3596</v>
      </c>
      <c r="G900" s="16" t="s">
        <v>3597</v>
      </c>
      <c r="H900" s="35" t="s">
        <v>3598</v>
      </c>
      <c r="I900" s="16" t="s">
        <v>131</v>
      </c>
      <c r="J900" s="16">
        <v>1000</v>
      </c>
      <c r="K900" s="16" t="s">
        <v>74</v>
      </c>
      <c r="L900" s="16" t="s">
        <v>2910</v>
      </c>
      <c r="M900" s="16" t="s">
        <v>9776</v>
      </c>
      <c r="N900" s="16" t="s">
        <v>190</v>
      </c>
      <c r="O900" s="16" t="s">
        <v>3786</v>
      </c>
      <c r="P900" s="19">
        <v>26377</v>
      </c>
      <c r="Q900" s="174" t="s">
        <v>10767</v>
      </c>
      <c r="R900" s="25" t="s">
        <v>10761</v>
      </c>
      <c r="S900" s="164" t="s">
        <v>10768</v>
      </c>
      <c r="T900" s="26" t="s">
        <v>78</v>
      </c>
      <c r="U900" s="27">
        <v>43447</v>
      </c>
      <c r="V900" s="27"/>
      <c r="W900" s="16" t="s">
        <v>10552</v>
      </c>
      <c r="X900" s="28">
        <f t="shared" ca="1" si="27"/>
        <v>6.25</v>
      </c>
      <c r="Y900" s="19">
        <v>45295</v>
      </c>
      <c r="Z900" s="19" t="s">
        <v>10999</v>
      </c>
      <c r="AA900" s="16" t="s">
        <v>1892</v>
      </c>
      <c r="AB900" s="16" t="s">
        <v>9966</v>
      </c>
      <c r="AC900" s="36" t="s">
        <v>195</v>
      </c>
      <c r="AD900" s="30">
        <v>6.9690000000000002E-2</v>
      </c>
      <c r="AE900" s="31" t="s">
        <v>11000</v>
      </c>
      <c r="AF900" s="16" t="s">
        <v>11001</v>
      </c>
      <c r="AG900" s="16" t="s">
        <v>9083</v>
      </c>
      <c r="AH900" s="16"/>
    </row>
    <row r="901" spans="1:34" s="149" customFormat="1" ht="15" hidden="1" customHeight="1">
      <c r="A901" s="59">
        <v>900</v>
      </c>
      <c r="B901" s="142" t="s">
        <v>9793</v>
      </c>
      <c r="C901" s="168">
        <v>18131040</v>
      </c>
      <c r="D901" s="140" t="s">
        <v>1356</v>
      </c>
      <c r="E901" s="142">
        <v>4070</v>
      </c>
      <c r="F901" s="142" t="s">
        <v>3596</v>
      </c>
      <c r="G901" s="142" t="s">
        <v>3597</v>
      </c>
      <c r="H901" s="165" t="s">
        <v>3598</v>
      </c>
      <c r="I901" s="142" t="s">
        <v>131</v>
      </c>
      <c r="J901" s="142">
        <v>1000</v>
      </c>
      <c r="K901" s="142" t="s">
        <v>74</v>
      </c>
      <c r="L901" s="142" t="s">
        <v>170</v>
      </c>
      <c r="M901" s="142" t="s">
        <v>9127</v>
      </c>
      <c r="N901" s="142" t="s">
        <v>76</v>
      </c>
      <c r="O901" s="142" t="s">
        <v>76</v>
      </c>
      <c r="P901" s="145" t="s">
        <v>1357</v>
      </c>
      <c r="Q901" s="206" t="s">
        <v>10767</v>
      </c>
      <c r="R901" s="235" t="s">
        <v>10761</v>
      </c>
      <c r="S901" s="166" t="s">
        <v>10768</v>
      </c>
      <c r="T901" s="214" t="s">
        <v>78</v>
      </c>
      <c r="U901" s="171">
        <v>43042</v>
      </c>
      <c r="V901" s="171"/>
      <c r="W901" s="142" t="s">
        <v>10552</v>
      </c>
      <c r="X901" s="146">
        <f t="shared" ca="1" si="27"/>
        <v>7.416666666666667</v>
      </c>
      <c r="Y901" s="145">
        <v>45300</v>
      </c>
      <c r="Z901" s="145" t="s">
        <v>11002</v>
      </c>
      <c r="AA901" s="142" t="s">
        <v>183</v>
      </c>
      <c r="AB901" s="142" t="s">
        <v>121</v>
      </c>
      <c r="AC901" s="262" t="s">
        <v>82</v>
      </c>
      <c r="AD901" s="147">
        <v>6.9690000000000002E-2</v>
      </c>
      <c r="AE901" s="162" t="s">
        <v>1364</v>
      </c>
      <c r="AF901" s="142" t="s">
        <v>1364</v>
      </c>
      <c r="AG901" s="142" t="s">
        <v>9083</v>
      </c>
      <c r="AH901" s="142"/>
    </row>
    <row r="902" spans="1:34" ht="15" hidden="1" customHeight="1">
      <c r="A902" s="59">
        <v>901</v>
      </c>
      <c r="B902" s="16" t="s">
        <v>8956</v>
      </c>
      <c r="C902" s="18">
        <v>65794363</v>
      </c>
      <c r="D902" s="17" t="s">
        <v>11003</v>
      </c>
      <c r="E902" s="16">
        <v>2044</v>
      </c>
      <c r="F902" s="16">
        <v>11</v>
      </c>
      <c r="G902" s="16">
        <v>2044</v>
      </c>
      <c r="H902" s="16" t="s">
        <v>140</v>
      </c>
      <c r="I902" s="16" t="s">
        <v>142</v>
      </c>
      <c r="J902" s="16">
        <v>4000</v>
      </c>
      <c r="K902" s="16" t="s">
        <v>259</v>
      </c>
      <c r="L902" s="16" t="s">
        <v>984</v>
      </c>
      <c r="M902" s="16" t="s">
        <v>984</v>
      </c>
      <c r="N902" s="16" t="s">
        <v>76</v>
      </c>
      <c r="O902" s="16" t="s">
        <v>76</v>
      </c>
      <c r="P902" s="19" t="s">
        <v>11004</v>
      </c>
      <c r="Q902" s="174" t="s">
        <v>10779</v>
      </c>
      <c r="R902" s="25" t="s">
        <v>10761</v>
      </c>
      <c r="S902" s="164" t="s">
        <v>10780</v>
      </c>
      <c r="T902" s="26" t="s">
        <v>78</v>
      </c>
      <c r="U902" s="27">
        <v>42797</v>
      </c>
      <c r="V902" s="27"/>
      <c r="W902" s="19" t="s">
        <v>8767</v>
      </c>
      <c r="X902" s="28">
        <f t="shared" ca="1" si="27"/>
        <v>8.0833333333333339</v>
      </c>
      <c r="Y902" s="19">
        <v>45306</v>
      </c>
      <c r="Z902" s="19" t="s">
        <v>11005</v>
      </c>
      <c r="AA902" s="16" t="s">
        <v>120</v>
      </c>
      <c r="AB902" s="16" t="s">
        <v>94</v>
      </c>
      <c r="AC902" s="36" t="s">
        <v>82</v>
      </c>
      <c r="AD902" s="30">
        <v>5.2199999999999998E-3</v>
      </c>
      <c r="AE902" s="31" t="s">
        <v>11006</v>
      </c>
      <c r="AF902" s="16" t="s">
        <v>11006</v>
      </c>
      <c r="AG902" s="16" t="s">
        <v>9083</v>
      </c>
      <c r="AH902" s="16"/>
    </row>
    <row r="903" spans="1:34" ht="15" hidden="1" customHeight="1">
      <c r="A903" s="59">
        <v>902</v>
      </c>
      <c r="B903" s="16" t="s">
        <v>9793</v>
      </c>
      <c r="C903" s="18">
        <v>10499580</v>
      </c>
      <c r="D903" s="17" t="s">
        <v>11007</v>
      </c>
      <c r="E903" s="16">
        <v>4070</v>
      </c>
      <c r="F903" s="16" t="s">
        <v>3596</v>
      </c>
      <c r="G903" s="16" t="s">
        <v>3597</v>
      </c>
      <c r="H903" s="35" t="s">
        <v>3598</v>
      </c>
      <c r="I903" s="16" t="s">
        <v>131</v>
      </c>
      <c r="J903" s="16">
        <v>1000</v>
      </c>
      <c r="K903" s="16" t="s">
        <v>74</v>
      </c>
      <c r="L903" s="16" t="s">
        <v>2910</v>
      </c>
      <c r="M903" s="16" t="s">
        <v>9776</v>
      </c>
      <c r="N903" s="16" t="s">
        <v>433</v>
      </c>
      <c r="O903" s="16" t="s">
        <v>434</v>
      </c>
      <c r="P903" s="19">
        <v>30662</v>
      </c>
      <c r="Q903" s="174" t="s">
        <v>10767</v>
      </c>
      <c r="R903" s="25" t="s">
        <v>10761</v>
      </c>
      <c r="S903" s="164" t="s">
        <v>10768</v>
      </c>
      <c r="T903" s="26" t="s">
        <v>78</v>
      </c>
      <c r="U903" s="27">
        <v>43084</v>
      </c>
      <c r="V903" s="27"/>
      <c r="W903" s="16" t="s">
        <v>10552</v>
      </c>
      <c r="X903" s="28">
        <f t="shared" ca="1" si="27"/>
        <v>7.25</v>
      </c>
      <c r="Y903" s="19">
        <v>45314</v>
      </c>
      <c r="Z903" s="19" t="s">
        <v>11008</v>
      </c>
      <c r="AA903" s="16" t="s">
        <v>183</v>
      </c>
      <c r="AB903" s="16" t="s">
        <v>121</v>
      </c>
      <c r="AC903" s="36" t="s">
        <v>436</v>
      </c>
      <c r="AD903" s="30">
        <v>6.9690000000000002E-2</v>
      </c>
      <c r="AE903" s="31" t="s">
        <v>11009</v>
      </c>
      <c r="AF903" s="16" t="s">
        <v>11009</v>
      </c>
      <c r="AG903" s="16" t="s">
        <v>9083</v>
      </c>
      <c r="AH903" s="16" t="s">
        <v>11010</v>
      </c>
    </row>
    <row r="904" spans="1:34" ht="15" hidden="1" customHeight="1">
      <c r="A904" s="59">
        <v>903</v>
      </c>
      <c r="B904" s="16" t="s">
        <v>9793</v>
      </c>
      <c r="C904" s="18">
        <v>1214464616</v>
      </c>
      <c r="D904" s="17" t="s">
        <v>11011</v>
      </c>
      <c r="E904" s="16">
        <v>4070</v>
      </c>
      <c r="F904" s="16" t="s">
        <v>3596</v>
      </c>
      <c r="G904" s="16" t="s">
        <v>3597</v>
      </c>
      <c r="H904" s="35" t="s">
        <v>3598</v>
      </c>
      <c r="I904" s="16" t="s">
        <v>131</v>
      </c>
      <c r="J904" s="16">
        <v>1000</v>
      </c>
      <c r="K904" s="16" t="s">
        <v>74</v>
      </c>
      <c r="L904" s="16" t="s">
        <v>2910</v>
      </c>
      <c r="M904" s="16" t="s">
        <v>9776</v>
      </c>
      <c r="N904" s="16" t="s">
        <v>478</v>
      </c>
      <c r="O904" s="16" t="s">
        <v>11012</v>
      </c>
      <c r="P904" s="19" t="s">
        <v>11013</v>
      </c>
      <c r="Q904" s="174" t="s">
        <v>10767</v>
      </c>
      <c r="R904" s="25" t="s">
        <v>10761</v>
      </c>
      <c r="S904" s="164" t="s">
        <v>10768</v>
      </c>
      <c r="T904" s="26" t="s">
        <v>78</v>
      </c>
      <c r="U904" s="27">
        <v>42986</v>
      </c>
      <c r="V904" s="27"/>
      <c r="W904" s="16" t="s">
        <v>10552</v>
      </c>
      <c r="X904" s="28">
        <f t="shared" ca="1" si="27"/>
        <v>7.5</v>
      </c>
      <c r="Y904" s="19">
        <v>45094</v>
      </c>
      <c r="Z904" s="19" t="s">
        <v>11014</v>
      </c>
      <c r="AA904" s="16" t="s">
        <v>183</v>
      </c>
      <c r="AB904" s="16" t="s">
        <v>94</v>
      </c>
      <c r="AC904" s="36" t="s">
        <v>773</v>
      </c>
      <c r="AD904" s="30">
        <v>6.9690000000000002E-2</v>
      </c>
      <c r="AE904" s="16" t="s">
        <v>11015</v>
      </c>
      <c r="AF904" s="16" t="s">
        <v>11015</v>
      </c>
      <c r="AG904" s="16" t="s">
        <v>9798</v>
      </c>
      <c r="AH904" s="16" t="s">
        <v>11016</v>
      </c>
    </row>
    <row r="905" spans="1:34" ht="15" hidden="1" customHeight="1">
      <c r="A905" s="59">
        <v>904</v>
      </c>
      <c r="B905" s="16" t="s">
        <v>8956</v>
      </c>
      <c r="C905" s="18">
        <v>1090465152</v>
      </c>
      <c r="D905" s="17" t="s">
        <v>10378</v>
      </c>
      <c r="E905" s="16">
        <v>3124</v>
      </c>
      <c r="F905" s="16">
        <v>15</v>
      </c>
      <c r="G905" s="16" t="s">
        <v>115</v>
      </c>
      <c r="H905" s="35" t="s">
        <v>116</v>
      </c>
      <c r="I905" s="16" t="s">
        <v>117</v>
      </c>
      <c r="J905" s="16">
        <v>4500</v>
      </c>
      <c r="K905" s="16" t="s">
        <v>143</v>
      </c>
      <c r="L905" s="16" t="s">
        <v>10371</v>
      </c>
      <c r="M905" s="16" t="s">
        <v>10371</v>
      </c>
      <c r="N905" s="16" t="s">
        <v>76</v>
      </c>
      <c r="O905" s="16" t="s">
        <v>76</v>
      </c>
      <c r="P905" s="19">
        <v>34126</v>
      </c>
      <c r="Q905" s="174" t="s">
        <v>10900</v>
      </c>
      <c r="R905" s="25" t="s">
        <v>10761</v>
      </c>
      <c r="S905" s="164" t="s">
        <v>11017</v>
      </c>
      <c r="T905" s="26" t="s">
        <v>78</v>
      </c>
      <c r="U905" s="27">
        <v>44755</v>
      </c>
      <c r="V905" s="19" t="s">
        <v>11018</v>
      </c>
      <c r="W905" s="19" t="s">
        <v>8767</v>
      </c>
      <c r="X905" s="28">
        <f t="shared" ca="1" si="27"/>
        <v>2.6666666666666665</v>
      </c>
      <c r="Y905" s="19">
        <v>45322</v>
      </c>
      <c r="Z905" s="19" t="s">
        <v>11019</v>
      </c>
      <c r="AA905" s="16" t="s">
        <v>269</v>
      </c>
      <c r="AB905" s="16" t="s">
        <v>94</v>
      </c>
      <c r="AC905" s="36" t="s">
        <v>82</v>
      </c>
      <c r="AD905" s="30">
        <v>5.2199999999999998E-3</v>
      </c>
      <c r="AE905" s="31" t="s">
        <v>10380</v>
      </c>
      <c r="AF905" s="17" t="s">
        <v>10380</v>
      </c>
      <c r="AG905" s="16" t="s">
        <v>9083</v>
      </c>
      <c r="AH905" s="16"/>
    </row>
    <row r="906" spans="1:34" ht="15" hidden="1" customHeight="1">
      <c r="A906" s="59">
        <v>905</v>
      </c>
      <c r="B906" s="16" t="s">
        <v>8956</v>
      </c>
      <c r="C906" s="18">
        <v>77180749</v>
      </c>
      <c r="D906" s="17" t="s">
        <v>11020</v>
      </c>
      <c r="E906" s="16">
        <v>2044</v>
      </c>
      <c r="F906" s="16">
        <v>11</v>
      </c>
      <c r="G906" s="16" t="s">
        <v>139</v>
      </c>
      <c r="H906" s="35" t="s">
        <v>140</v>
      </c>
      <c r="I906" s="16" t="s">
        <v>142</v>
      </c>
      <c r="J906" s="16">
        <v>4000</v>
      </c>
      <c r="K906" s="16" t="s">
        <v>259</v>
      </c>
      <c r="L906" s="16" t="s">
        <v>1331</v>
      </c>
      <c r="M906" s="16" t="s">
        <v>1331</v>
      </c>
      <c r="N906" s="16" t="s">
        <v>76</v>
      </c>
      <c r="O906" s="16" t="s">
        <v>76</v>
      </c>
      <c r="P906" s="19">
        <v>29271</v>
      </c>
      <c r="Q906" s="174" t="s">
        <v>10779</v>
      </c>
      <c r="R906" s="25" t="s">
        <v>10761</v>
      </c>
      <c r="S906" s="164" t="s">
        <v>10780</v>
      </c>
      <c r="T906" s="26" t="s">
        <v>78</v>
      </c>
      <c r="U906" s="27">
        <v>44047</v>
      </c>
      <c r="V906" s="19" t="s">
        <v>11021</v>
      </c>
      <c r="W906" s="16" t="s">
        <v>10552</v>
      </c>
      <c r="X906" s="264">
        <v>3.5</v>
      </c>
      <c r="Y906" s="19">
        <v>44959</v>
      </c>
      <c r="Z906" s="16" t="s">
        <v>11022</v>
      </c>
      <c r="AA906" s="16" t="s">
        <v>120</v>
      </c>
      <c r="AB906" s="16" t="s">
        <v>121</v>
      </c>
      <c r="AC906" s="36" t="s">
        <v>82</v>
      </c>
      <c r="AD906" s="30">
        <v>5.2199999999999998E-3</v>
      </c>
      <c r="AE906" s="31" t="s">
        <v>11023</v>
      </c>
      <c r="AF906" s="16" t="s">
        <v>11024</v>
      </c>
      <c r="AG906" s="16" t="s">
        <v>9314</v>
      </c>
      <c r="AH906" s="16"/>
    </row>
    <row r="907" spans="1:34" ht="15" hidden="1" customHeight="1">
      <c r="A907" s="59">
        <v>906</v>
      </c>
      <c r="B907" s="16" t="s">
        <v>9793</v>
      </c>
      <c r="C907" s="18">
        <v>80226280</v>
      </c>
      <c r="D907" s="17" t="s">
        <v>11025</v>
      </c>
      <c r="E907" s="16">
        <v>4070</v>
      </c>
      <c r="F907" s="16" t="s">
        <v>3596</v>
      </c>
      <c r="G907" s="16" t="s">
        <v>3597</v>
      </c>
      <c r="H907" s="35" t="s">
        <v>3598</v>
      </c>
      <c r="I907" s="16" t="s">
        <v>131</v>
      </c>
      <c r="J907" s="16">
        <v>1000</v>
      </c>
      <c r="K907" s="16" t="s">
        <v>74</v>
      </c>
      <c r="L907" s="16" t="s">
        <v>2910</v>
      </c>
      <c r="M907" s="16" t="s">
        <v>9776</v>
      </c>
      <c r="N907" s="16" t="s">
        <v>76</v>
      </c>
      <c r="O907" s="16" t="s">
        <v>76</v>
      </c>
      <c r="P907" s="19" t="s">
        <v>4859</v>
      </c>
      <c r="Q907" s="174" t="s">
        <v>10767</v>
      </c>
      <c r="R907" s="25" t="s">
        <v>10761</v>
      </c>
      <c r="S907" s="164" t="s">
        <v>10768</v>
      </c>
      <c r="T907" s="26" t="s">
        <v>78</v>
      </c>
      <c r="U907" s="27">
        <v>43012</v>
      </c>
      <c r="V907" s="19"/>
      <c r="W907" s="16" t="s">
        <v>10552</v>
      </c>
      <c r="X907" s="264">
        <v>6.3</v>
      </c>
      <c r="Y907" s="19">
        <v>45289</v>
      </c>
      <c r="Z907" s="19" t="s">
        <v>11026</v>
      </c>
      <c r="AA907" s="16" t="s">
        <v>173</v>
      </c>
      <c r="AB907" s="16" t="s">
        <v>194</v>
      </c>
      <c r="AC907" s="36" t="s">
        <v>82</v>
      </c>
      <c r="AD907" s="30">
        <v>6.9690000000000002E-2</v>
      </c>
      <c r="AE907" s="31" t="s">
        <v>11027</v>
      </c>
      <c r="AF907" s="16" t="s">
        <v>11027</v>
      </c>
      <c r="AG907" s="16" t="s">
        <v>9798</v>
      </c>
      <c r="AH907" s="16"/>
    </row>
    <row r="908" spans="1:34" ht="15" hidden="1" customHeight="1">
      <c r="A908" s="59">
        <v>907</v>
      </c>
      <c r="B908" s="16" t="s">
        <v>9793</v>
      </c>
      <c r="C908" s="18">
        <v>68251665</v>
      </c>
      <c r="D908" s="17" t="s">
        <v>11028</v>
      </c>
      <c r="E908" s="16">
        <v>4044</v>
      </c>
      <c r="F908" s="16">
        <v>11</v>
      </c>
      <c r="G908" s="16" t="s">
        <v>916</v>
      </c>
      <c r="H908" s="35" t="s">
        <v>917</v>
      </c>
      <c r="I908" s="16" t="s">
        <v>131</v>
      </c>
      <c r="J908" s="16">
        <v>1000</v>
      </c>
      <c r="K908" s="16" t="s">
        <v>74</v>
      </c>
      <c r="L908" s="16" t="s">
        <v>2910</v>
      </c>
      <c r="M908" s="16" t="s">
        <v>8338</v>
      </c>
      <c r="N908" s="16" t="s">
        <v>76</v>
      </c>
      <c r="O908" s="16" t="s">
        <v>76</v>
      </c>
      <c r="P908" s="19">
        <v>29910</v>
      </c>
      <c r="Q908" s="174" t="s">
        <v>10760</v>
      </c>
      <c r="R908" s="25" t="s">
        <v>10761</v>
      </c>
      <c r="S908" s="164" t="s">
        <v>10762</v>
      </c>
      <c r="T908" s="26" t="s">
        <v>78</v>
      </c>
      <c r="U908" s="27">
        <v>44503</v>
      </c>
      <c r="V908" s="19" t="s">
        <v>11029</v>
      </c>
      <c r="W908" s="16" t="s">
        <v>10552</v>
      </c>
      <c r="X908" s="28">
        <v>2.2999999999999998</v>
      </c>
      <c r="Y908" s="19">
        <v>45347</v>
      </c>
      <c r="Z908" s="19" t="s">
        <v>11030</v>
      </c>
      <c r="AA908" s="16" t="s">
        <v>120</v>
      </c>
      <c r="AB908" s="16" t="s">
        <v>194</v>
      </c>
      <c r="AC908" s="36" t="s">
        <v>82</v>
      </c>
      <c r="AD908" s="30">
        <v>6.9690000000000002E-2</v>
      </c>
      <c r="AE908" s="31" t="s">
        <v>11031</v>
      </c>
      <c r="AF908" s="16" t="s">
        <v>11032</v>
      </c>
      <c r="AG908" s="16" t="s">
        <v>9083</v>
      </c>
    </row>
    <row r="909" spans="1:34" ht="15" hidden="1" customHeight="1">
      <c r="A909" s="59">
        <v>908</v>
      </c>
      <c r="B909" s="16" t="s">
        <v>9793</v>
      </c>
      <c r="C909" s="18">
        <v>1237688144</v>
      </c>
      <c r="D909" s="17" t="s">
        <v>11033</v>
      </c>
      <c r="E909" s="16">
        <v>4070</v>
      </c>
      <c r="F909" s="16" t="s">
        <v>3596</v>
      </c>
      <c r="G909" s="16" t="s">
        <v>3597</v>
      </c>
      <c r="H909" s="35" t="s">
        <v>3598</v>
      </c>
      <c r="I909" s="16" t="s">
        <v>131</v>
      </c>
      <c r="J909" s="16">
        <v>1000</v>
      </c>
      <c r="K909" s="16" t="s">
        <v>74</v>
      </c>
      <c r="L909" s="16" t="s">
        <v>2910</v>
      </c>
      <c r="M909" s="16" t="s">
        <v>9776</v>
      </c>
      <c r="N909" s="16" t="s">
        <v>671</v>
      </c>
      <c r="O909" s="16" t="s">
        <v>11034</v>
      </c>
      <c r="P909" s="19">
        <v>33454</v>
      </c>
      <c r="Q909" s="174" t="s">
        <v>10767</v>
      </c>
      <c r="R909" s="25" t="s">
        <v>10761</v>
      </c>
      <c r="S909" s="164" t="s">
        <v>10768</v>
      </c>
      <c r="T909" s="26" t="s">
        <v>78</v>
      </c>
      <c r="U909" s="27">
        <v>43285</v>
      </c>
      <c r="V909" s="19"/>
      <c r="W909" s="16" t="s">
        <v>10552</v>
      </c>
      <c r="X909" s="28">
        <f ca="1">IFERROR(IF(U909=0," ",DATEDIF(U909,TODAY(),"M"))/12," ")</f>
        <v>6.75</v>
      </c>
      <c r="Y909" s="19">
        <v>45354</v>
      </c>
      <c r="Z909" s="19" t="s">
        <v>11035</v>
      </c>
      <c r="AA909" s="16" t="s">
        <v>173</v>
      </c>
      <c r="AB909" s="16" t="s">
        <v>94</v>
      </c>
      <c r="AC909" s="36" t="s">
        <v>693</v>
      </c>
      <c r="AD909" s="30">
        <v>6.9690000000000002E-2</v>
      </c>
      <c r="AE909" s="16" t="s">
        <v>11036</v>
      </c>
      <c r="AF909" s="16" t="s">
        <v>11036</v>
      </c>
      <c r="AG909" s="16" t="s">
        <v>9083</v>
      </c>
    </row>
    <row r="910" spans="1:34" ht="15" hidden="1" customHeight="1">
      <c r="A910" s="59">
        <v>909</v>
      </c>
      <c r="B910" s="16">
        <v>4066</v>
      </c>
      <c r="C910" s="18">
        <v>93200947</v>
      </c>
      <c r="D910" s="17" t="s">
        <v>11037</v>
      </c>
      <c r="E910" s="16">
        <v>3124</v>
      </c>
      <c r="F910" s="16">
        <v>10</v>
      </c>
      <c r="G910" s="16" t="s">
        <v>2952</v>
      </c>
      <c r="H910" s="35" t="s">
        <v>116</v>
      </c>
      <c r="I910" s="16" t="s">
        <v>117</v>
      </c>
      <c r="J910" s="16">
        <v>3000</v>
      </c>
      <c r="K910" s="16" t="s">
        <v>170</v>
      </c>
      <c r="L910" s="16" t="s">
        <v>293</v>
      </c>
      <c r="M910" s="16" t="s">
        <v>293</v>
      </c>
      <c r="N910" s="16" t="s">
        <v>76</v>
      </c>
      <c r="O910" s="16" t="s">
        <v>76</v>
      </c>
      <c r="P910" s="19" t="s">
        <v>11038</v>
      </c>
      <c r="Q910" s="24">
        <v>2436984</v>
      </c>
      <c r="R910" s="41">
        <v>360504</v>
      </c>
      <c r="S910" s="93">
        <v>2797488</v>
      </c>
      <c r="T910" s="26">
        <v>31230</v>
      </c>
      <c r="U910" s="27">
        <v>40909</v>
      </c>
      <c r="V910" s="19"/>
      <c r="W910" s="16" t="s">
        <v>249</v>
      </c>
      <c r="X910" s="28">
        <f ca="1">IFERROR(IF(U910=0," ",DATEDIF(U910,TODAY(),"M"))/12," ")</f>
        <v>13.25</v>
      </c>
      <c r="Y910" s="19">
        <v>45352</v>
      </c>
      <c r="Z910" s="19" t="s">
        <v>11039</v>
      </c>
      <c r="AA910" s="16" t="s">
        <v>93</v>
      </c>
      <c r="AB910" s="16" t="s">
        <v>94</v>
      </c>
      <c r="AC910" s="36" t="s">
        <v>82</v>
      </c>
      <c r="AD910" s="30">
        <v>5.2199999999999998E-3</v>
      </c>
      <c r="AE910" s="31" t="s">
        <v>11040</v>
      </c>
      <c r="AF910" s="16" t="s">
        <v>11041</v>
      </c>
      <c r="AG910" s="16" t="s">
        <v>9813</v>
      </c>
      <c r="AH910" s="16" t="s">
        <v>11042</v>
      </c>
    </row>
    <row r="911" spans="1:34" ht="15" hidden="1" customHeight="1">
      <c r="A911" s="59">
        <v>910</v>
      </c>
      <c r="B911" s="16">
        <v>4066</v>
      </c>
      <c r="C911" s="18">
        <v>17970784</v>
      </c>
      <c r="D911" s="17" t="s">
        <v>11043</v>
      </c>
      <c r="E911" s="16">
        <v>4071</v>
      </c>
      <c r="F911" s="16">
        <v>16</v>
      </c>
      <c r="G911" s="16" t="s">
        <v>1629</v>
      </c>
      <c r="H911" s="35" t="s">
        <v>1567</v>
      </c>
      <c r="I911" s="16" t="s">
        <v>131</v>
      </c>
      <c r="J911" s="16">
        <v>4000</v>
      </c>
      <c r="K911" s="16" t="s">
        <v>259</v>
      </c>
      <c r="L911" s="16" t="s">
        <v>1851</v>
      </c>
      <c r="M911" s="16" t="s">
        <v>1851</v>
      </c>
      <c r="N911" s="16" t="s">
        <v>76</v>
      </c>
      <c r="O911" s="16" t="s">
        <v>76</v>
      </c>
      <c r="P911" s="19" t="s">
        <v>11044</v>
      </c>
      <c r="Q911" s="24">
        <v>2328818</v>
      </c>
      <c r="R911" s="41">
        <v>624700</v>
      </c>
      <c r="S911" s="93">
        <v>2953518</v>
      </c>
      <c r="T911" s="26">
        <v>34388</v>
      </c>
      <c r="U911" s="27">
        <v>40909</v>
      </c>
      <c r="V911" s="19"/>
      <c r="W911" s="19" t="s">
        <v>8767</v>
      </c>
      <c r="X911" s="28">
        <f ca="1">IFERROR(IF(U911=0," ",DATEDIF(U911,TODAY(),"M"))/12," ")</f>
        <v>13.25</v>
      </c>
      <c r="Y911" s="19">
        <v>45352</v>
      </c>
      <c r="Z911" s="19" t="s">
        <v>11045</v>
      </c>
      <c r="AA911" s="16" t="s">
        <v>120</v>
      </c>
      <c r="AB911" s="16" t="s">
        <v>94</v>
      </c>
      <c r="AC911" s="36" t="s">
        <v>82</v>
      </c>
      <c r="AD911" s="30">
        <v>5.2199999999999998E-3</v>
      </c>
      <c r="AE911" s="31" t="s">
        <v>11046</v>
      </c>
      <c r="AF911" s="17" t="s">
        <v>11047</v>
      </c>
      <c r="AG911" s="16" t="s">
        <v>9813</v>
      </c>
      <c r="AH911" s="16" t="s">
        <v>11042</v>
      </c>
    </row>
    <row r="912" spans="1:34" ht="15" hidden="1" customHeight="1">
      <c r="A912" s="59">
        <v>911</v>
      </c>
      <c r="B912" s="17">
        <v>301</v>
      </c>
      <c r="C912" s="18">
        <v>17774594</v>
      </c>
      <c r="D912" s="17" t="s">
        <v>11048</v>
      </c>
      <c r="E912" s="16">
        <v>4070</v>
      </c>
      <c r="F912" s="16" t="s">
        <v>3596</v>
      </c>
      <c r="G912" s="16" t="s">
        <v>3597</v>
      </c>
      <c r="H912" s="35" t="s">
        <v>3598</v>
      </c>
      <c r="I912" s="16" t="s">
        <v>131</v>
      </c>
      <c r="J912" s="16">
        <v>1000</v>
      </c>
      <c r="K912" s="16" t="s">
        <v>74</v>
      </c>
      <c r="L912" s="16" t="s">
        <v>2910</v>
      </c>
      <c r="M912" s="16" t="s">
        <v>9776</v>
      </c>
      <c r="N912" s="16" t="s">
        <v>76</v>
      </c>
      <c r="O912" s="16" t="s">
        <v>76</v>
      </c>
      <c r="P912" s="19">
        <v>29662</v>
      </c>
      <c r="Q912" s="24">
        <v>2948278</v>
      </c>
      <c r="R912" s="25" t="s">
        <v>78</v>
      </c>
      <c r="S912" s="24">
        <v>2948278</v>
      </c>
      <c r="T912" s="26" t="s">
        <v>78</v>
      </c>
      <c r="U912" s="27">
        <v>43153</v>
      </c>
      <c r="V912" s="19"/>
      <c r="W912" s="16" t="s">
        <v>10552</v>
      </c>
      <c r="X912" s="28">
        <f ca="1">IFERROR(IF(U912=0," ",DATEDIF(U912,TODAY(),"M"))/12," ")</f>
        <v>7.083333333333333</v>
      </c>
      <c r="Y912" s="19">
        <v>45360</v>
      </c>
      <c r="Z912" s="19" t="s">
        <v>11049</v>
      </c>
      <c r="AA912" s="16" t="s">
        <v>173</v>
      </c>
      <c r="AB912" s="16" t="s">
        <v>94</v>
      </c>
      <c r="AC912" s="36" t="s">
        <v>82</v>
      </c>
      <c r="AD912" s="30">
        <v>6.9690000000000002E-2</v>
      </c>
      <c r="AE912" s="31" t="s">
        <v>11050</v>
      </c>
      <c r="AF912" s="16" t="s">
        <v>11050</v>
      </c>
      <c r="AG912" s="16" t="s">
        <v>9083</v>
      </c>
      <c r="AH912" s="16"/>
    </row>
    <row r="913" spans="1:34" ht="15" hidden="1" customHeight="1">
      <c r="A913" s="59">
        <v>912</v>
      </c>
      <c r="B913" s="16">
        <v>4066</v>
      </c>
      <c r="C913" s="18">
        <v>79292971</v>
      </c>
      <c r="D913" s="17" t="s">
        <v>11051</v>
      </c>
      <c r="E913" s="16">
        <v>4103</v>
      </c>
      <c r="F913" s="16">
        <v>16</v>
      </c>
      <c r="G913" s="16" t="s">
        <v>2683</v>
      </c>
      <c r="H913" s="35" t="s">
        <v>2606</v>
      </c>
      <c r="I913" s="16" t="s">
        <v>131</v>
      </c>
      <c r="J913" s="16">
        <v>3000</v>
      </c>
      <c r="K913" s="16" t="s">
        <v>170</v>
      </c>
      <c r="L913" s="16" t="s">
        <v>293</v>
      </c>
      <c r="M913" s="16" t="s">
        <v>293</v>
      </c>
      <c r="N913" s="16" t="s">
        <v>76</v>
      </c>
      <c r="O913" s="16" t="s">
        <v>76</v>
      </c>
      <c r="P913" s="19" t="s">
        <v>11052</v>
      </c>
      <c r="Q913" s="24">
        <v>2328818</v>
      </c>
      <c r="R913" s="41">
        <v>738294</v>
      </c>
      <c r="S913" s="93">
        <v>3067112</v>
      </c>
      <c r="T913" s="26">
        <v>34579</v>
      </c>
      <c r="U913" s="27">
        <v>40909</v>
      </c>
      <c r="V913" s="19"/>
      <c r="W913" s="19" t="s">
        <v>8767</v>
      </c>
      <c r="X913" s="28">
        <f ca="1">IFERROR(IF(U913=0," ",DATEDIF(U913,TODAY(),"M"))/12," ")</f>
        <v>13.25</v>
      </c>
      <c r="Y913" s="19">
        <v>45365</v>
      </c>
      <c r="Z913" s="19" t="s">
        <v>11053</v>
      </c>
      <c r="AA913" s="16" t="s">
        <v>93</v>
      </c>
      <c r="AB913" s="16" t="s">
        <v>94</v>
      </c>
      <c r="AC913" s="36" t="s">
        <v>82</v>
      </c>
      <c r="AD913" s="30">
        <v>6.9690000000000002E-2</v>
      </c>
      <c r="AE913" s="31" t="s">
        <v>11054</v>
      </c>
      <c r="AF913" s="17" t="s">
        <v>11054</v>
      </c>
      <c r="AG913" s="16" t="s">
        <v>9083</v>
      </c>
      <c r="AH913" s="16" t="s">
        <v>78</v>
      </c>
    </row>
    <row r="914" spans="1:34" ht="15" hidden="1" customHeight="1">
      <c r="A914" s="59">
        <v>913</v>
      </c>
      <c r="B914" s="16">
        <v>4066</v>
      </c>
      <c r="C914" s="18">
        <v>1079606006</v>
      </c>
      <c r="D914" s="17" t="s">
        <v>11055</v>
      </c>
      <c r="E914" s="16">
        <v>4044</v>
      </c>
      <c r="F914" s="16">
        <v>11</v>
      </c>
      <c r="G914" s="16" t="s">
        <v>916</v>
      </c>
      <c r="H914" s="35" t="s">
        <v>917</v>
      </c>
      <c r="I914" s="16" t="s">
        <v>131</v>
      </c>
      <c r="J914" s="16">
        <v>3000</v>
      </c>
      <c r="K914" s="16" t="s">
        <v>170</v>
      </c>
      <c r="L914" s="16" t="s">
        <v>477</v>
      </c>
      <c r="M914" s="16" t="s">
        <v>477</v>
      </c>
      <c r="N914" s="16" t="s">
        <v>478</v>
      </c>
      <c r="O914" s="16" t="s">
        <v>771</v>
      </c>
      <c r="P914" s="19" t="s">
        <v>11056</v>
      </c>
      <c r="Q914" s="24">
        <v>1909076</v>
      </c>
      <c r="R914" s="25" t="s">
        <v>78</v>
      </c>
      <c r="S914" s="93">
        <v>1909076</v>
      </c>
      <c r="T914" s="26" t="s">
        <v>78</v>
      </c>
      <c r="U914" s="27">
        <v>41037</v>
      </c>
      <c r="V914" s="19"/>
      <c r="W914" s="19" t="s">
        <v>8767</v>
      </c>
      <c r="X914" s="28">
        <v>11.2</v>
      </c>
      <c r="Y914" s="19">
        <v>45365</v>
      </c>
      <c r="Z914" s="19" t="s">
        <v>11057</v>
      </c>
      <c r="AA914" s="16" t="s">
        <v>120</v>
      </c>
      <c r="AB914" s="16" t="s">
        <v>194</v>
      </c>
      <c r="AC914" s="36" t="s">
        <v>773</v>
      </c>
      <c r="AD914" s="30">
        <v>5.2199999999999998E-3</v>
      </c>
      <c r="AE914" s="31" t="s">
        <v>11058</v>
      </c>
      <c r="AF914" s="16" t="s">
        <v>11059</v>
      </c>
      <c r="AG914" s="16" t="s">
        <v>9083</v>
      </c>
      <c r="AH914" s="16"/>
    </row>
    <row r="915" spans="1:34" ht="15" hidden="1" customHeight="1">
      <c r="A915" s="59">
        <v>914</v>
      </c>
      <c r="B915" s="16" t="s">
        <v>9793</v>
      </c>
      <c r="C915" s="18">
        <v>1237688163</v>
      </c>
      <c r="D915" s="17" t="s">
        <v>11060</v>
      </c>
      <c r="E915" s="16">
        <v>4070</v>
      </c>
      <c r="F915" s="16" t="s">
        <v>3596</v>
      </c>
      <c r="G915" s="16" t="s">
        <v>3597</v>
      </c>
      <c r="H915" s="35" t="s">
        <v>3598</v>
      </c>
      <c r="I915" s="16" t="s">
        <v>131</v>
      </c>
      <c r="J915" s="16">
        <v>1000</v>
      </c>
      <c r="K915" s="16" t="s">
        <v>74</v>
      </c>
      <c r="L915" s="16" t="s">
        <v>2910</v>
      </c>
      <c r="M915" s="16" t="s">
        <v>9776</v>
      </c>
      <c r="N915" s="16" t="s">
        <v>76</v>
      </c>
      <c r="O915" s="16" t="s">
        <v>76</v>
      </c>
      <c r="P915" s="19">
        <v>27560</v>
      </c>
      <c r="Q915" s="24">
        <v>2948278</v>
      </c>
      <c r="R915" s="25" t="s">
        <v>78</v>
      </c>
      <c r="S915" s="24">
        <v>2948278</v>
      </c>
      <c r="T915" s="26" t="s">
        <v>78</v>
      </c>
      <c r="U915" s="27">
        <v>43299</v>
      </c>
      <c r="V915" s="19"/>
      <c r="W915" s="16" t="s">
        <v>10552</v>
      </c>
      <c r="X915" s="28">
        <f ca="1">IFERROR(IF(U915=0," ",DATEDIF(U915,TODAY(),"M"))/12," ")</f>
        <v>6.666666666666667</v>
      </c>
      <c r="Y915" s="19">
        <v>45359</v>
      </c>
      <c r="Z915" s="19" t="s">
        <v>11061</v>
      </c>
      <c r="AA915" s="16" t="s">
        <v>183</v>
      </c>
      <c r="AB915" s="16" t="s">
        <v>94</v>
      </c>
      <c r="AC915" s="36" t="s">
        <v>82</v>
      </c>
      <c r="AD915" s="30">
        <v>6.9690000000000002E-2</v>
      </c>
      <c r="AE915" s="16" t="s">
        <v>11062</v>
      </c>
      <c r="AF915" s="16" t="s">
        <v>11062</v>
      </c>
      <c r="AG915" s="16" t="s">
        <v>10002</v>
      </c>
      <c r="AH915" s="16" t="s">
        <v>11063</v>
      </c>
    </row>
    <row r="916" spans="1:34" ht="15" hidden="1" customHeight="1">
      <c r="A916" s="59">
        <v>915</v>
      </c>
      <c r="B916" s="16" t="s">
        <v>9793</v>
      </c>
      <c r="C916" s="18">
        <v>18514298</v>
      </c>
      <c r="D916" s="17" t="s">
        <v>11064</v>
      </c>
      <c r="E916" s="16">
        <v>4070</v>
      </c>
      <c r="F916" s="16" t="s">
        <v>3596</v>
      </c>
      <c r="G916" s="16" t="s">
        <v>3597</v>
      </c>
      <c r="H916" s="35" t="s">
        <v>3598</v>
      </c>
      <c r="I916" s="16" t="s">
        <v>131</v>
      </c>
      <c r="J916" s="16">
        <v>1000</v>
      </c>
      <c r="K916" s="16" t="s">
        <v>74</v>
      </c>
      <c r="L916" s="16" t="s">
        <v>2910</v>
      </c>
      <c r="M916" s="16" t="s">
        <v>9776</v>
      </c>
      <c r="N916" s="16" t="s">
        <v>433</v>
      </c>
      <c r="O916" s="16" t="s">
        <v>496</v>
      </c>
      <c r="P916" s="19">
        <v>28504</v>
      </c>
      <c r="Q916" s="24">
        <v>2948278</v>
      </c>
      <c r="R916" s="25" t="s">
        <v>78</v>
      </c>
      <c r="S916" s="24">
        <v>2948278</v>
      </c>
      <c r="T916" s="26" t="s">
        <v>78</v>
      </c>
      <c r="U916" s="27">
        <v>44749</v>
      </c>
      <c r="V916" s="19" t="s">
        <v>11065</v>
      </c>
      <c r="W916" s="16" t="s">
        <v>10552</v>
      </c>
      <c r="X916" s="28">
        <f ca="1">IFERROR(IF(U916=0," ",DATEDIF(U916,TODAY(),"M"))/12," ")</f>
        <v>2.6666666666666665</v>
      </c>
      <c r="Y916" s="19">
        <v>45369</v>
      </c>
      <c r="Z916" s="19" t="s">
        <v>11066</v>
      </c>
      <c r="AA916" s="16" t="s">
        <v>269</v>
      </c>
      <c r="AB916" s="16" t="s">
        <v>94</v>
      </c>
      <c r="AC916" s="36" t="s">
        <v>498</v>
      </c>
      <c r="AD916" s="30">
        <v>6.9690000000000002E-2</v>
      </c>
      <c r="AE916" s="16" t="s">
        <v>11067</v>
      </c>
      <c r="AF916" s="16" t="s">
        <v>11068</v>
      </c>
      <c r="AG916" s="16" t="s">
        <v>9083</v>
      </c>
      <c r="AH916" s="16" t="s">
        <v>78</v>
      </c>
    </row>
    <row r="917" spans="1:34" ht="15" hidden="1" customHeight="1">
      <c r="A917" s="59">
        <v>916</v>
      </c>
      <c r="B917" s="16">
        <v>4066</v>
      </c>
      <c r="C917" s="18">
        <v>84088558</v>
      </c>
      <c r="D917" s="17" t="s">
        <v>11069</v>
      </c>
      <c r="E917" s="16">
        <v>4103</v>
      </c>
      <c r="F917" s="16">
        <v>16</v>
      </c>
      <c r="G917" s="16" t="s">
        <v>2683</v>
      </c>
      <c r="H917" s="35" t="s">
        <v>2606</v>
      </c>
      <c r="I917" s="16" t="s">
        <v>131</v>
      </c>
      <c r="J917" s="16">
        <v>3000</v>
      </c>
      <c r="K917" s="16" t="s">
        <v>170</v>
      </c>
      <c r="L917" s="16" t="s">
        <v>324</v>
      </c>
      <c r="M917" s="16" t="s">
        <v>324</v>
      </c>
      <c r="N917" s="16" t="s">
        <v>76</v>
      </c>
      <c r="O917" s="16" t="s">
        <v>76</v>
      </c>
      <c r="P917" s="19">
        <v>29281</v>
      </c>
      <c r="Q917" s="24">
        <v>2328818</v>
      </c>
      <c r="R917" s="25" t="s">
        <v>78</v>
      </c>
      <c r="S917" s="24">
        <v>2328818</v>
      </c>
      <c r="T917" s="26" t="s">
        <v>78</v>
      </c>
      <c r="U917" s="27">
        <v>44034</v>
      </c>
      <c r="V917" s="19" t="s">
        <v>9893</v>
      </c>
      <c r="W917" s="19" t="s">
        <v>8767</v>
      </c>
      <c r="X917" s="28">
        <f ca="1">IFERROR(IF(U917=0," ",DATEDIF(U917,TODAY(),"M"))/12," ")</f>
        <v>4.666666666666667</v>
      </c>
      <c r="Y917" s="19">
        <v>45372</v>
      </c>
      <c r="Z917" s="19" t="s">
        <v>11070</v>
      </c>
      <c r="AA917" s="16" t="s">
        <v>269</v>
      </c>
      <c r="AB917" s="16" t="s">
        <v>121</v>
      </c>
      <c r="AC917" s="36" t="s">
        <v>82</v>
      </c>
      <c r="AD917" s="30">
        <v>6.9690000000000002E-2</v>
      </c>
      <c r="AE917" s="31" t="s">
        <v>11071</v>
      </c>
      <c r="AF917" s="17" t="s">
        <v>11072</v>
      </c>
      <c r="AG917" s="16" t="s">
        <v>9083</v>
      </c>
      <c r="AH917" s="102" t="s">
        <v>78</v>
      </c>
    </row>
    <row r="918" spans="1:34" hidden="1">
      <c r="A918" s="59">
        <v>917</v>
      </c>
      <c r="B918" s="16" t="s">
        <v>9793</v>
      </c>
      <c r="C918" s="18">
        <v>1116800778</v>
      </c>
      <c r="D918" s="17" t="s">
        <v>11073</v>
      </c>
      <c r="E918" s="16">
        <v>4070</v>
      </c>
      <c r="F918" s="16" t="s">
        <v>3596</v>
      </c>
      <c r="G918" s="16" t="s">
        <v>3597</v>
      </c>
      <c r="H918" s="35" t="s">
        <v>3598</v>
      </c>
      <c r="I918" s="16" t="s">
        <v>131</v>
      </c>
      <c r="J918" s="16">
        <v>1000</v>
      </c>
      <c r="K918" s="16" t="s">
        <v>74</v>
      </c>
      <c r="L918" s="16" t="s">
        <v>2910</v>
      </c>
      <c r="M918" s="16" t="s">
        <v>9776</v>
      </c>
      <c r="N918" s="16" t="s">
        <v>671</v>
      </c>
      <c r="O918" s="16" t="s">
        <v>4243</v>
      </c>
      <c r="P918" s="19">
        <v>29238</v>
      </c>
      <c r="Q918" s="24">
        <v>2948278</v>
      </c>
      <c r="R918" s="25" t="s">
        <v>78</v>
      </c>
      <c r="S918" s="24">
        <v>2948278</v>
      </c>
      <c r="T918" s="26" t="s">
        <v>78</v>
      </c>
      <c r="U918" s="27">
        <v>43059</v>
      </c>
      <c r="V918" s="19"/>
      <c r="W918" s="16" t="s">
        <v>10552</v>
      </c>
      <c r="X918" s="28">
        <f ca="1">IFERROR(IF(U918=0," ",DATEDIF(U918,TODAY(),"M"))/12," ")</f>
        <v>7.333333333333333</v>
      </c>
      <c r="Y918" s="19">
        <v>45376</v>
      </c>
      <c r="Z918" s="19" t="s">
        <v>11053</v>
      </c>
      <c r="AA918" s="16" t="s">
        <v>173</v>
      </c>
      <c r="AB918" s="16" t="s">
        <v>94</v>
      </c>
      <c r="AC918" s="16" t="s">
        <v>693</v>
      </c>
      <c r="AD918" s="30">
        <v>6.9690000000000002E-2</v>
      </c>
      <c r="AE918" s="31" t="s">
        <v>11074</v>
      </c>
      <c r="AF918" s="31" t="s">
        <v>11074</v>
      </c>
      <c r="AG918" s="60" t="s">
        <v>9083</v>
      </c>
      <c r="AH918" s="78" t="s">
        <v>78</v>
      </c>
    </row>
    <row r="919" spans="1:34" ht="15" hidden="1" customHeight="1">
      <c r="A919" s="59">
        <v>918</v>
      </c>
      <c r="B919" s="16">
        <v>301</v>
      </c>
      <c r="C919" s="81">
        <v>80735644</v>
      </c>
      <c r="D919" s="17" t="s">
        <v>11075</v>
      </c>
      <c r="E919" s="16">
        <v>4070</v>
      </c>
      <c r="F919" s="16" t="s">
        <v>3596</v>
      </c>
      <c r="G919" s="16" t="s">
        <v>3597</v>
      </c>
      <c r="H919" s="35" t="s">
        <v>3598</v>
      </c>
      <c r="I919" s="16" t="s">
        <v>131</v>
      </c>
      <c r="J919" s="16">
        <v>1000</v>
      </c>
      <c r="K919" s="16" t="s">
        <v>74</v>
      </c>
      <c r="L919" s="16" t="s">
        <v>2910</v>
      </c>
      <c r="M919" s="16" t="s">
        <v>9776</v>
      </c>
      <c r="N919" s="16" t="s">
        <v>76</v>
      </c>
      <c r="O919" s="16" t="s">
        <v>76</v>
      </c>
      <c r="P919" s="19">
        <v>30225</v>
      </c>
      <c r="Q919" s="265">
        <v>2948278</v>
      </c>
      <c r="R919" s="232" t="s">
        <v>78</v>
      </c>
      <c r="S919" s="265">
        <v>2948278</v>
      </c>
      <c r="T919" s="26" t="s">
        <v>78</v>
      </c>
      <c r="U919" s="27">
        <v>44161</v>
      </c>
      <c r="V919" s="19" t="s">
        <v>11076</v>
      </c>
      <c r="W919" s="16" t="s">
        <v>10552</v>
      </c>
      <c r="X919" s="28">
        <f ca="1">IFERROR(IF(U919=0," ",DATEDIF(U919,TODAY(),"M"))/12," ")</f>
        <v>4.333333333333333</v>
      </c>
      <c r="Y919" s="19">
        <v>45381</v>
      </c>
      <c r="Z919" s="19" t="s">
        <v>11077</v>
      </c>
      <c r="AA919" s="16" t="s">
        <v>11078</v>
      </c>
      <c r="AB919" s="16" t="s">
        <v>121</v>
      </c>
      <c r="AC919" s="36" t="s">
        <v>82</v>
      </c>
      <c r="AD919" s="65">
        <v>6.9690000000000002E-2</v>
      </c>
      <c r="AE919" s="69" t="s">
        <v>11079</v>
      </c>
      <c r="AF919" s="16" t="s">
        <v>11080</v>
      </c>
      <c r="AG919" s="60" t="s">
        <v>9083</v>
      </c>
      <c r="AH919" s="78"/>
    </row>
    <row r="920" spans="1:34" ht="15" hidden="1" customHeight="1">
      <c r="A920" s="59">
        <v>919</v>
      </c>
      <c r="B920" s="16">
        <v>301</v>
      </c>
      <c r="C920" s="18">
        <v>79119128</v>
      </c>
      <c r="D920" s="17" t="s">
        <v>11081</v>
      </c>
      <c r="E920" s="16">
        <v>2028</v>
      </c>
      <c r="F920" s="16">
        <v>18</v>
      </c>
      <c r="G920" s="16" t="s">
        <v>358</v>
      </c>
      <c r="H920" s="35" t="s">
        <v>284</v>
      </c>
      <c r="I920" s="16" t="s">
        <v>142</v>
      </c>
      <c r="J920" s="16">
        <v>4000</v>
      </c>
      <c r="K920" s="16" t="s">
        <v>74</v>
      </c>
      <c r="L920" s="16" t="s">
        <v>259</v>
      </c>
      <c r="M920" s="16" t="s">
        <v>3391</v>
      </c>
      <c r="N920" s="16" t="s">
        <v>76</v>
      </c>
      <c r="O920" s="16" t="s">
        <v>76</v>
      </c>
      <c r="P920" s="19">
        <v>22564</v>
      </c>
      <c r="Q920" s="24">
        <v>7461595</v>
      </c>
      <c r="R920" s="25" t="s">
        <v>78</v>
      </c>
      <c r="S920" s="93">
        <v>7461595</v>
      </c>
      <c r="T920" s="26" t="s">
        <v>78</v>
      </c>
      <c r="U920" s="27">
        <v>43637</v>
      </c>
      <c r="V920" s="19"/>
      <c r="W920" s="16" t="s">
        <v>10552</v>
      </c>
      <c r="X920" s="28" t="s">
        <v>11082</v>
      </c>
      <c r="Y920" s="19">
        <v>45397</v>
      </c>
      <c r="Z920" s="19" t="s">
        <v>11083</v>
      </c>
      <c r="AA920" s="16" t="s">
        <v>120</v>
      </c>
      <c r="AB920" s="16" t="s">
        <v>94</v>
      </c>
      <c r="AC920" s="36" t="s">
        <v>82</v>
      </c>
      <c r="AD920" s="30">
        <v>5.2199999999999998E-3</v>
      </c>
      <c r="AE920" s="16" t="s">
        <v>11084</v>
      </c>
      <c r="AF920" s="16" t="s">
        <v>11085</v>
      </c>
      <c r="AG920" s="60" t="s">
        <v>9083</v>
      </c>
      <c r="AH920" s="266"/>
    </row>
    <row r="921" spans="1:34" ht="22.5" hidden="1" customHeight="1">
      <c r="A921" s="59">
        <v>920</v>
      </c>
      <c r="B921" s="16">
        <v>4066</v>
      </c>
      <c r="C921" s="18">
        <v>1010178545</v>
      </c>
      <c r="D921" s="17" t="s">
        <v>11086</v>
      </c>
      <c r="E921" s="16">
        <v>2044</v>
      </c>
      <c r="F921" s="16">
        <v>11</v>
      </c>
      <c r="G921" s="16" t="s">
        <v>139</v>
      </c>
      <c r="H921" s="35" t="s">
        <v>140</v>
      </c>
      <c r="I921" s="16" t="s">
        <v>142</v>
      </c>
      <c r="J921" s="16">
        <v>2000</v>
      </c>
      <c r="K921" s="16" t="s">
        <v>181</v>
      </c>
      <c r="L921" s="33" t="s">
        <v>204</v>
      </c>
      <c r="M921" s="33" t="s">
        <v>204</v>
      </c>
      <c r="N921" s="16" t="s">
        <v>76</v>
      </c>
      <c r="O921" s="16" t="s">
        <v>76</v>
      </c>
      <c r="P921" s="19" t="s">
        <v>11087</v>
      </c>
      <c r="Q921" s="24">
        <v>4492340</v>
      </c>
      <c r="R921" s="25" t="s">
        <v>78</v>
      </c>
      <c r="S921" s="93">
        <v>4492340</v>
      </c>
      <c r="T921" s="26" t="s">
        <v>78</v>
      </c>
      <c r="U921" s="27">
        <v>42878</v>
      </c>
      <c r="V921" s="19" t="s">
        <v>92</v>
      </c>
      <c r="W921" s="16" t="s">
        <v>8767</v>
      </c>
      <c r="X921" s="28">
        <f t="shared" ref="X921:X928" ca="1" si="28">IFERROR(IF(U921=0," ",DATEDIF(U921,TODAY(),"M"))/12," ")</f>
        <v>7.833333333333333</v>
      </c>
      <c r="Y921" s="19">
        <v>45408</v>
      </c>
      <c r="Z921" s="19" t="s">
        <v>11088</v>
      </c>
      <c r="AA921" s="16" t="s">
        <v>93</v>
      </c>
      <c r="AB921" s="16" t="s">
        <v>121</v>
      </c>
      <c r="AC921" s="36" t="s">
        <v>82</v>
      </c>
      <c r="AD921" s="30">
        <v>6.9690000000000002E-2</v>
      </c>
      <c r="AE921" s="31" t="s">
        <v>11089</v>
      </c>
      <c r="AF921" s="16" t="s">
        <v>11089</v>
      </c>
      <c r="AG921" s="60" t="s">
        <v>9083</v>
      </c>
      <c r="AH921" s="78"/>
    </row>
    <row r="922" spans="1:34" ht="15" hidden="1" customHeight="1">
      <c r="A922" s="59">
        <v>921</v>
      </c>
      <c r="B922" s="16">
        <v>301</v>
      </c>
      <c r="C922" s="18">
        <v>1090489588</v>
      </c>
      <c r="D922" s="17" t="s">
        <v>11090</v>
      </c>
      <c r="E922" s="16">
        <v>3137</v>
      </c>
      <c r="F922" s="16">
        <v>10</v>
      </c>
      <c r="G922" s="16" t="s">
        <v>822</v>
      </c>
      <c r="H922" s="35" t="s">
        <v>455</v>
      </c>
      <c r="I922" s="16" t="s">
        <v>11091</v>
      </c>
      <c r="J922" s="16">
        <v>1000</v>
      </c>
      <c r="K922" s="16" t="s">
        <v>74</v>
      </c>
      <c r="L922" s="16" t="s">
        <v>2910</v>
      </c>
      <c r="M922" s="16" t="s">
        <v>8356</v>
      </c>
      <c r="N922" s="16" t="s">
        <v>76</v>
      </c>
      <c r="O922" s="16" t="s">
        <v>76</v>
      </c>
      <c r="P922" s="19">
        <v>34720</v>
      </c>
      <c r="Q922" s="24">
        <v>2436984</v>
      </c>
      <c r="R922" s="25" t="s">
        <v>78</v>
      </c>
      <c r="S922" s="24">
        <v>2436984</v>
      </c>
      <c r="T922" s="26" t="s">
        <v>78</v>
      </c>
      <c r="U922" s="27">
        <v>43062</v>
      </c>
      <c r="V922" s="19"/>
      <c r="W922" s="16" t="s">
        <v>10552</v>
      </c>
      <c r="X922" s="28">
        <f t="shared" ca="1" si="28"/>
        <v>7.333333333333333</v>
      </c>
      <c r="Y922" s="19">
        <v>45412</v>
      </c>
      <c r="Z922" s="19" t="s">
        <v>11092</v>
      </c>
      <c r="AA922" s="16" t="s">
        <v>120</v>
      </c>
      <c r="AB922" s="16" t="s">
        <v>121</v>
      </c>
      <c r="AC922" s="36" t="s">
        <v>82</v>
      </c>
      <c r="AD922" s="30">
        <v>6.9690000000000002E-2</v>
      </c>
      <c r="AE922" s="16" t="s">
        <v>11093</v>
      </c>
      <c r="AF922" s="16" t="s">
        <v>11093</v>
      </c>
      <c r="AG922" s="60" t="s">
        <v>9083</v>
      </c>
      <c r="AH922" s="78"/>
    </row>
    <row r="923" spans="1:34" ht="15" hidden="1" customHeight="1">
      <c r="A923" s="59">
        <v>922</v>
      </c>
      <c r="B923" s="16">
        <v>301</v>
      </c>
      <c r="C923" s="18">
        <v>1030557359</v>
      </c>
      <c r="D923" s="17" t="s">
        <v>11094</v>
      </c>
      <c r="E923" s="16">
        <v>4070</v>
      </c>
      <c r="F923" s="16" t="s">
        <v>3596</v>
      </c>
      <c r="G923" s="16" t="s">
        <v>3597</v>
      </c>
      <c r="H923" s="35" t="s">
        <v>3598</v>
      </c>
      <c r="I923" s="16" t="s">
        <v>131</v>
      </c>
      <c r="J923" s="16">
        <v>1000</v>
      </c>
      <c r="K923" s="16" t="s">
        <v>74</v>
      </c>
      <c r="L923" s="16" t="s">
        <v>2910</v>
      </c>
      <c r="M923" s="16" t="s">
        <v>9776</v>
      </c>
      <c r="N923" s="16" t="s">
        <v>76</v>
      </c>
      <c r="O923" s="16" t="s">
        <v>76</v>
      </c>
      <c r="P923" s="19">
        <v>32666</v>
      </c>
      <c r="Q923" s="24">
        <v>2948278</v>
      </c>
      <c r="R923" s="25" t="s">
        <v>78</v>
      </c>
      <c r="S923" s="24">
        <v>2948278</v>
      </c>
      <c r="T923" s="26" t="s">
        <v>78</v>
      </c>
      <c r="U923" s="27">
        <v>43287</v>
      </c>
      <c r="V923" s="19"/>
      <c r="W923" s="16" t="s">
        <v>10552</v>
      </c>
      <c r="X923" s="28">
        <f t="shared" ca="1" si="28"/>
        <v>6.666666666666667</v>
      </c>
      <c r="Y923" s="19">
        <v>45412</v>
      </c>
      <c r="Z923" s="19" t="s">
        <v>11095</v>
      </c>
      <c r="AA923" s="16" t="s">
        <v>120</v>
      </c>
      <c r="AB923" s="16" t="s">
        <v>121</v>
      </c>
      <c r="AC923" s="36" t="s">
        <v>82</v>
      </c>
      <c r="AD923" s="30">
        <v>6.9690000000000002E-2</v>
      </c>
      <c r="AE923" s="31" t="s">
        <v>11096</v>
      </c>
      <c r="AF923" s="16" t="s">
        <v>11097</v>
      </c>
      <c r="AG923" s="60" t="s">
        <v>9083</v>
      </c>
    </row>
    <row r="924" spans="1:34" ht="15" hidden="1" customHeight="1">
      <c r="A924" s="59">
        <v>923</v>
      </c>
      <c r="B924" s="16">
        <v>301</v>
      </c>
      <c r="C924" s="18">
        <v>93481693</v>
      </c>
      <c r="D924" s="17" t="s">
        <v>11098</v>
      </c>
      <c r="E924" s="16">
        <v>4070</v>
      </c>
      <c r="F924" s="16" t="s">
        <v>3596</v>
      </c>
      <c r="G924" s="16" t="s">
        <v>3597</v>
      </c>
      <c r="H924" s="35" t="s">
        <v>3598</v>
      </c>
      <c r="I924" s="16" t="s">
        <v>131</v>
      </c>
      <c r="J924" s="16">
        <v>1000</v>
      </c>
      <c r="K924" s="16" t="s">
        <v>74</v>
      </c>
      <c r="L924" s="16" t="s">
        <v>2910</v>
      </c>
      <c r="M924" s="16" t="s">
        <v>9776</v>
      </c>
      <c r="N924" s="16" t="s">
        <v>478</v>
      </c>
      <c r="O924" s="16" t="s">
        <v>479</v>
      </c>
      <c r="P924" s="19">
        <v>30260</v>
      </c>
      <c r="Q924" s="24">
        <v>2948278</v>
      </c>
      <c r="R924" s="25" t="s">
        <v>78</v>
      </c>
      <c r="S924" s="24">
        <v>2948278</v>
      </c>
      <c r="T924" s="26" t="s">
        <v>78</v>
      </c>
      <c r="U924" s="27">
        <v>43091</v>
      </c>
      <c r="V924" s="19"/>
      <c r="W924" s="16" t="s">
        <v>10552</v>
      </c>
      <c r="X924" s="28">
        <f t="shared" ca="1" si="28"/>
        <v>7.25</v>
      </c>
      <c r="Y924" s="19">
        <v>45411</v>
      </c>
      <c r="Z924" s="19" t="s">
        <v>11099</v>
      </c>
      <c r="AA924" s="16" t="s">
        <v>183</v>
      </c>
      <c r="AB924" s="16" t="s">
        <v>94</v>
      </c>
      <c r="AC924" s="36" t="s">
        <v>481</v>
      </c>
      <c r="AD924" s="30">
        <v>6.9690000000000002E-2</v>
      </c>
      <c r="AE924" s="31" t="s">
        <v>11100</v>
      </c>
      <c r="AF924" s="16" t="s">
        <v>11100</v>
      </c>
      <c r="AG924" s="16" t="s">
        <v>10002</v>
      </c>
      <c r="AH924" s="16" t="s">
        <v>11101</v>
      </c>
    </row>
    <row r="925" spans="1:34" ht="15" hidden="1" customHeight="1">
      <c r="A925" s="59">
        <v>924</v>
      </c>
      <c r="B925" s="16">
        <v>301</v>
      </c>
      <c r="C925" s="18">
        <v>93445729</v>
      </c>
      <c r="D925" s="17" t="s">
        <v>11102</v>
      </c>
      <c r="E925" s="16">
        <v>4070</v>
      </c>
      <c r="F925" s="16" t="s">
        <v>3596</v>
      </c>
      <c r="G925" s="16" t="s">
        <v>3597</v>
      </c>
      <c r="H925" s="35" t="s">
        <v>3598</v>
      </c>
      <c r="I925" s="16" t="s">
        <v>131</v>
      </c>
      <c r="J925" s="16">
        <v>1000</v>
      </c>
      <c r="K925" s="16" t="s">
        <v>74</v>
      </c>
      <c r="L925" s="16" t="s">
        <v>2910</v>
      </c>
      <c r="M925" s="16" t="s">
        <v>9776</v>
      </c>
      <c r="N925" s="16" t="s">
        <v>478</v>
      </c>
      <c r="O925" s="16" t="s">
        <v>479</v>
      </c>
      <c r="P925" s="19" t="s">
        <v>11103</v>
      </c>
      <c r="Q925" s="24">
        <v>2948278</v>
      </c>
      <c r="R925" s="25" t="s">
        <v>78</v>
      </c>
      <c r="S925" s="24">
        <v>2948278</v>
      </c>
      <c r="T925" s="26" t="s">
        <v>78</v>
      </c>
      <c r="U925" s="27">
        <v>43012</v>
      </c>
      <c r="V925" s="19"/>
      <c r="W925" s="16" t="s">
        <v>10552</v>
      </c>
      <c r="X925" s="28">
        <f t="shared" ca="1" si="28"/>
        <v>7.5</v>
      </c>
      <c r="Y925" s="19">
        <v>45426</v>
      </c>
      <c r="Z925" s="19" t="s">
        <v>11104</v>
      </c>
      <c r="AA925" s="16" t="s">
        <v>183</v>
      </c>
      <c r="AB925" s="16" t="s">
        <v>121</v>
      </c>
      <c r="AC925" s="36" t="s">
        <v>481</v>
      </c>
      <c r="AD925" s="30">
        <v>6.9690000000000002E-2</v>
      </c>
      <c r="AE925" s="31" t="s">
        <v>11105</v>
      </c>
      <c r="AF925" s="16" t="s">
        <v>11106</v>
      </c>
      <c r="AG925" s="16" t="s">
        <v>9314</v>
      </c>
    </row>
    <row r="926" spans="1:34" ht="15" hidden="1" customHeight="1">
      <c r="A926" s="59">
        <v>925</v>
      </c>
      <c r="B926" s="16">
        <v>4066</v>
      </c>
      <c r="C926" s="18">
        <v>16446007</v>
      </c>
      <c r="D926" s="17" t="s">
        <v>11107</v>
      </c>
      <c r="E926" s="16">
        <v>4071</v>
      </c>
      <c r="F926" s="16">
        <v>16</v>
      </c>
      <c r="G926" s="16" t="s">
        <v>1629</v>
      </c>
      <c r="H926" s="35" t="s">
        <v>1567</v>
      </c>
      <c r="I926" s="16" t="s">
        <v>131</v>
      </c>
      <c r="J926" s="16">
        <v>3000</v>
      </c>
      <c r="K926" s="16" t="s">
        <v>170</v>
      </c>
      <c r="L926" s="16" t="s">
        <v>293</v>
      </c>
      <c r="M926" s="16" t="s">
        <v>293</v>
      </c>
      <c r="N926" s="16" t="s">
        <v>76</v>
      </c>
      <c r="O926" s="16" t="s">
        <v>76</v>
      </c>
      <c r="P926" s="19" t="s">
        <v>11108</v>
      </c>
      <c r="Q926" s="24">
        <v>2328818</v>
      </c>
      <c r="R926" s="41">
        <v>624700</v>
      </c>
      <c r="S926" s="93">
        <v>2953518</v>
      </c>
      <c r="T926" s="26">
        <v>36760</v>
      </c>
      <c r="U926" s="27">
        <v>40909</v>
      </c>
      <c r="V926" s="19" t="s">
        <v>92</v>
      </c>
      <c r="W926" s="16" t="s">
        <v>8767</v>
      </c>
      <c r="X926" s="28">
        <f t="shared" ca="1" si="28"/>
        <v>13.25</v>
      </c>
      <c r="Y926" s="19">
        <v>45419</v>
      </c>
      <c r="Z926" s="19" t="s">
        <v>11109</v>
      </c>
      <c r="AA926" s="16" t="s">
        <v>93</v>
      </c>
      <c r="AB926" s="16" t="s">
        <v>121</v>
      </c>
      <c r="AC926" s="36" t="s">
        <v>82</v>
      </c>
      <c r="AD926" s="30">
        <v>6.9690000000000002E-2</v>
      </c>
      <c r="AE926" s="31" t="s">
        <v>11110</v>
      </c>
      <c r="AF926" s="16" t="s">
        <v>11111</v>
      </c>
      <c r="AG926" s="60" t="s">
        <v>9083</v>
      </c>
    </row>
    <row r="927" spans="1:34" ht="15" hidden="1" customHeight="1">
      <c r="A927" s="59">
        <v>926</v>
      </c>
      <c r="B927" s="16">
        <v>4066</v>
      </c>
      <c r="C927" s="18">
        <v>80253944</v>
      </c>
      <c r="D927" s="17" t="s">
        <v>10772</v>
      </c>
      <c r="E927" s="16">
        <v>4103</v>
      </c>
      <c r="F927" s="16">
        <v>20</v>
      </c>
      <c r="G927" s="16" t="s">
        <v>2605</v>
      </c>
      <c r="H927" s="35" t="s">
        <v>2606</v>
      </c>
      <c r="I927" s="16" t="s">
        <v>131</v>
      </c>
      <c r="J927" s="16">
        <v>4000</v>
      </c>
      <c r="K927" s="16" t="s">
        <v>259</v>
      </c>
      <c r="L927" s="16" t="s">
        <v>9506</v>
      </c>
      <c r="M927" s="16" t="s">
        <v>9506</v>
      </c>
      <c r="N927" s="16" t="s">
        <v>76</v>
      </c>
      <c r="O927" s="16" t="s">
        <v>76</v>
      </c>
      <c r="P927" s="19">
        <v>30746</v>
      </c>
      <c r="Q927" s="24">
        <v>2577517</v>
      </c>
      <c r="R927" s="25" t="s">
        <v>78</v>
      </c>
      <c r="S927" s="24">
        <v>2577517</v>
      </c>
      <c r="T927" s="26" t="s">
        <v>78</v>
      </c>
      <c r="U927" s="27">
        <v>43070</v>
      </c>
      <c r="V927" s="19" t="s">
        <v>92</v>
      </c>
      <c r="W927" s="16" t="s">
        <v>249</v>
      </c>
      <c r="X927" s="28">
        <f t="shared" ca="1" si="28"/>
        <v>7.333333333333333</v>
      </c>
      <c r="Y927" s="19">
        <v>45412</v>
      </c>
      <c r="Z927" s="19" t="s">
        <v>11112</v>
      </c>
      <c r="AA927" s="16" t="s">
        <v>93</v>
      </c>
      <c r="AB927" s="16" t="s">
        <v>121</v>
      </c>
      <c r="AC927" s="36" t="s">
        <v>82</v>
      </c>
      <c r="AD927" s="30">
        <v>5.2199999999999998E-3</v>
      </c>
      <c r="AE927" s="31" t="s">
        <v>10775</v>
      </c>
      <c r="AF927" s="44" t="s">
        <v>10776</v>
      </c>
      <c r="AG927" s="60" t="s">
        <v>9083</v>
      </c>
    </row>
    <row r="928" spans="1:34" hidden="1">
      <c r="A928" s="59">
        <v>927</v>
      </c>
      <c r="B928" s="16">
        <v>301</v>
      </c>
      <c r="C928" s="18">
        <v>1001394134</v>
      </c>
      <c r="D928" s="17" t="s">
        <v>11113</v>
      </c>
      <c r="E928" s="16">
        <v>4070</v>
      </c>
      <c r="F928" s="16" t="s">
        <v>3596</v>
      </c>
      <c r="G928" s="16" t="s">
        <v>3597</v>
      </c>
      <c r="H928" s="35" t="s">
        <v>3598</v>
      </c>
      <c r="I928" s="16" t="s">
        <v>131</v>
      </c>
      <c r="J928" s="16">
        <v>1000</v>
      </c>
      <c r="K928" s="16" t="s">
        <v>74</v>
      </c>
      <c r="L928" s="16" t="s">
        <v>2910</v>
      </c>
      <c r="M928" s="16" t="s">
        <v>3600</v>
      </c>
      <c r="N928" s="16" t="s">
        <v>339</v>
      </c>
      <c r="O928" s="16" t="s">
        <v>340</v>
      </c>
      <c r="P928" s="19">
        <v>35057</v>
      </c>
      <c r="Q928" s="24">
        <v>2948278</v>
      </c>
      <c r="R928" s="25" t="s">
        <v>78</v>
      </c>
      <c r="S928" s="24">
        <v>2948278</v>
      </c>
      <c r="T928" s="26" t="s">
        <v>78</v>
      </c>
      <c r="U928" s="27">
        <v>43299</v>
      </c>
      <c r="V928" s="19"/>
      <c r="W928" s="16" t="s">
        <v>10552</v>
      </c>
      <c r="X928" s="28">
        <f t="shared" ca="1" si="28"/>
        <v>6.666666666666667</v>
      </c>
      <c r="Y928" s="19">
        <v>45434</v>
      </c>
      <c r="Z928" s="19" t="s">
        <v>11114</v>
      </c>
      <c r="AA928" s="16" t="s">
        <v>183</v>
      </c>
      <c r="AB928" s="16" t="s">
        <v>94</v>
      </c>
      <c r="AC928" s="43" t="s">
        <v>343</v>
      </c>
      <c r="AD928" s="30">
        <v>6.9690000000000002E-2</v>
      </c>
      <c r="AE928" s="31" t="s">
        <v>11115</v>
      </c>
      <c r="AF928" s="16" t="s">
        <v>11115</v>
      </c>
      <c r="AG928" s="16" t="s">
        <v>9314</v>
      </c>
    </row>
    <row r="929" spans="1:34" hidden="1">
      <c r="A929" s="59">
        <v>928</v>
      </c>
      <c r="B929" s="16">
        <v>4066</v>
      </c>
      <c r="C929" s="18">
        <v>79230515</v>
      </c>
      <c r="D929" s="16" t="s">
        <v>11116</v>
      </c>
      <c r="E929" s="16">
        <v>4103</v>
      </c>
      <c r="F929" s="16">
        <v>20</v>
      </c>
      <c r="G929" s="16" t="s">
        <v>2605</v>
      </c>
      <c r="H929" s="35" t="s">
        <v>2606</v>
      </c>
      <c r="I929" s="16" t="s">
        <v>131</v>
      </c>
      <c r="J929" s="16">
        <v>3000</v>
      </c>
      <c r="K929" s="16" t="s">
        <v>170</v>
      </c>
      <c r="L929" s="16" t="s">
        <v>723</v>
      </c>
      <c r="M929" s="16" t="s">
        <v>723</v>
      </c>
      <c r="N929" s="16" t="s">
        <v>76</v>
      </c>
      <c r="O929" s="16" t="s">
        <v>76</v>
      </c>
      <c r="P929" s="19" t="s">
        <v>11117</v>
      </c>
      <c r="Q929" s="24">
        <v>2577517</v>
      </c>
      <c r="R929" s="41">
        <v>833060</v>
      </c>
      <c r="S929" s="93">
        <v>3410577</v>
      </c>
      <c r="T929" s="26">
        <v>30757</v>
      </c>
      <c r="U929" s="27">
        <v>40909</v>
      </c>
      <c r="V929" s="19" t="s">
        <v>92</v>
      </c>
      <c r="W929" s="16" t="s">
        <v>249</v>
      </c>
      <c r="X929" s="16">
        <v>12.333333333333334</v>
      </c>
      <c r="Y929" s="19">
        <v>45413</v>
      </c>
      <c r="Z929" s="19" t="s">
        <v>11118</v>
      </c>
      <c r="AA929" s="16" t="s">
        <v>93</v>
      </c>
      <c r="AB929" s="16" t="s">
        <v>94</v>
      </c>
      <c r="AC929" s="16" t="s">
        <v>82</v>
      </c>
      <c r="AD929" s="30">
        <v>6.9690000000000002E-2</v>
      </c>
      <c r="AE929" s="31" t="s">
        <v>11119</v>
      </c>
      <c r="AF929" s="31" t="s">
        <v>11120</v>
      </c>
      <c r="AG929" s="16" t="s">
        <v>9813</v>
      </c>
      <c r="AH929" s="16" t="s">
        <v>11121</v>
      </c>
    </row>
    <row r="930" spans="1:34" ht="15" hidden="1" customHeight="1">
      <c r="A930" s="59">
        <v>929</v>
      </c>
      <c r="B930" s="16">
        <v>301</v>
      </c>
      <c r="C930" s="267">
        <v>1236438307</v>
      </c>
      <c r="D930" s="17" t="s">
        <v>11122</v>
      </c>
      <c r="E930" s="16">
        <v>4070</v>
      </c>
      <c r="F930" s="16" t="s">
        <v>3596</v>
      </c>
      <c r="G930" s="16" t="s">
        <v>3597</v>
      </c>
      <c r="H930" s="35" t="s">
        <v>3598</v>
      </c>
      <c r="I930" s="16" t="s">
        <v>131</v>
      </c>
      <c r="J930" s="16">
        <v>1000</v>
      </c>
      <c r="K930" s="16" t="s">
        <v>74</v>
      </c>
      <c r="L930" s="16" t="s">
        <v>2910</v>
      </c>
      <c r="M930" s="16" t="s">
        <v>3600</v>
      </c>
      <c r="N930" s="16" t="s">
        <v>339</v>
      </c>
      <c r="O930" s="16" t="s">
        <v>4188</v>
      </c>
      <c r="P930" s="19">
        <v>31114</v>
      </c>
      <c r="Q930" s="24">
        <v>2948278</v>
      </c>
      <c r="R930" s="25" t="s">
        <v>78</v>
      </c>
      <c r="S930" s="24">
        <v>2948278</v>
      </c>
      <c r="T930" s="26" t="s">
        <v>78</v>
      </c>
      <c r="U930" s="27">
        <v>43059</v>
      </c>
      <c r="V930" s="19"/>
      <c r="W930" s="16" t="s">
        <v>10552</v>
      </c>
      <c r="X930" s="28">
        <f t="shared" ref="X930:X936" ca="1" si="29">IFERROR(IF(U930=0," ",DATEDIF(U930,TODAY(),"M"))/12," ")</f>
        <v>7.333333333333333</v>
      </c>
      <c r="Y930" s="19">
        <v>45439</v>
      </c>
      <c r="Z930" s="19" t="s">
        <v>11123</v>
      </c>
      <c r="AA930" s="16" t="s">
        <v>183</v>
      </c>
      <c r="AB930" s="16" t="s">
        <v>94</v>
      </c>
      <c r="AC930" s="268" t="s">
        <v>343</v>
      </c>
      <c r="AD930" s="30">
        <v>6.9690000000000002E-2</v>
      </c>
      <c r="AE930" s="31" t="s">
        <v>11124</v>
      </c>
      <c r="AF930" s="102" t="s">
        <v>11124</v>
      </c>
      <c r="AG930" s="102" t="s">
        <v>9314</v>
      </c>
    </row>
    <row r="931" spans="1:34" hidden="1">
      <c r="A931" s="59">
        <v>930</v>
      </c>
      <c r="B931" s="16">
        <v>301</v>
      </c>
      <c r="C931" s="267">
        <v>80012010</v>
      </c>
      <c r="D931" s="17" t="s">
        <v>11125</v>
      </c>
      <c r="E931" s="16">
        <v>4070</v>
      </c>
      <c r="F931" s="16" t="s">
        <v>3596</v>
      </c>
      <c r="G931" s="16" t="s">
        <v>3597</v>
      </c>
      <c r="H931" s="35" t="s">
        <v>3598</v>
      </c>
      <c r="I931" s="16" t="s">
        <v>131</v>
      </c>
      <c r="J931" s="16">
        <v>1000</v>
      </c>
      <c r="K931" s="16" t="s">
        <v>74</v>
      </c>
      <c r="L931" s="16" t="s">
        <v>2910</v>
      </c>
      <c r="M931" s="16" t="s">
        <v>3600</v>
      </c>
      <c r="N931" s="16" t="s">
        <v>76</v>
      </c>
      <c r="O931" s="16" t="s">
        <v>76</v>
      </c>
      <c r="P931" s="19" t="s">
        <v>11126</v>
      </c>
      <c r="Q931" s="24">
        <v>2948278</v>
      </c>
      <c r="R931" s="25" t="s">
        <v>78</v>
      </c>
      <c r="S931" s="24">
        <v>2948278</v>
      </c>
      <c r="T931" s="26" t="s">
        <v>78</v>
      </c>
      <c r="U931" s="27">
        <v>43019</v>
      </c>
      <c r="V931" s="19"/>
      <c r="W931" s="16" t="s">
        <v>10552</v>
      </c>
      <c r="X931" s="28">
        <f t="shared" ca="1" si="29"/>
        <v>7.416666666666667</v>
      </c>
      <c r="Y931" s="19">
        <v>45436</v>
      </c>
      <c r="Z931" s="19" t="s">
        <v>11127</v>
      </c>
      <c r="AA931" s="16" t="s">
        <v>9993</v>
      </c>
      <c r="AB931" s="16" t="s">
        <v>194</v>
      </c>
      <c r="AC931" s="268" t="s">
        <v>82</v>
      </c>
      <c r="AD931" s="30">
        <v>6.9690000000000002E-2</v>
      </c>
      <c r="AE931" s="31" t="s">
        <v>11128</v>
      </c>
      <c r="AF931" s="16" t="s">
        <v>11129</v>
      </c>
      <c r="AG931" s="16" t="s">
        <v>9083</v>
      </c>
      <c r="AH931" s="16"/>
    </row>
    <row r="932" spans="1:34" hidden="1">
      <c r="A932" s="59">
        <v>931</v>
      </c>
      <c r="B932" s="16">
        <v>4066</v>
      </c>
      <c r="C932" s="267">
        <v>52666245</v>
      </c>
      <c r="D932" s="17" t="s">
        <v>11130</v>
      </c>
      <c r="E932" s="16">
        <v>2044</v>
      </c>
      <c r="F932" s="16">
        <v>11</v>
      </c>
      <c r="G932" s="16" t="s">
        <v>139</v>
      </c>
      <c r="H932" s="35" t="s">
        <v>140</v>
      </c>
      <c r="I932" s="16" t="s">
        <v>142</v>
      </c>
      <c r="J932" s="16">
        <v>4000</v>
      </c>
      <c r="K932" s="16" t="s">
        <v>259</v>
      </c>
      <c r="L932" s="16" t="s">
        <v>1583</v>
      </c>
      <c r="M932" s="16" t="s">
        <v>1583</v>
      </c>
      <c r="N932" s="16" t="s">
        <v>76</v>
      </c>
      <c r="O932" s="16" t="s">
        <v>76</v>
      </c>
      <c r="P932" s="19" t="s">
        <v>4878</v>
      </c>
      <c r="Q932" s="24">
        <v>4492340</v>
      </c>
      <c r="R932" s="25" t="s">
        <v>78</v>
      </c>
      <c r="S932" s="93">
        <v>4492340</v>
      </c>
      <c r="T932" s="26" t="s">
        <v>78</v>
      </c>
      <c r="U932" s="27">
        <v>40955</v>
      </c>
      <c r="V932" s="19" t="s">
        <v>92</v>
      </c>
      <c r="W932" s="16" t="s">
        <v>8767</v>
      </c>
      <c r="X932" s="28">
        <f t="shared" ca="1" si="29"/>
        <v>13.083333333333334</v>
      </c>
      <c r="Y932" s="19">
        <v>45446</v>
      </c>
      <c r="Z932" s="19" t="s">
        <v>11131</v>
      </c>
      <c r="AA932" s="16" t="s">
        <v>269</v>
      </c>
      <c r="AB932" s="16" t="s">
        <v>94</v>
      </c>
      <c r="AC932" s="268" t="s">
        <v>82</v>
      </c>
      <c r="AD932" s="30">
        <v>5.2199999999999998E-3</v>
      </c>
      <c r="AE932" s="31" t="s">
        <v>11132</v>
      </c>
      <c r="AF932" s="16" t="s">
        <v>11133</v>
      </c>
      <c r="AG932" s="16" t="s">
        <v>9083</v>
      </c>
      <c r="AH932" s="16"/>
    </row>
    <row r="933" spans="1:34" hidden="1">
      <c r="A933" s="59">
        <v>932</v>
      </c>
      <c r="B933" s="16">
        <v>301</v>
      </c>
      <c r="C933" s="267">
        <v>1091074561</v>
      </c>
      <c r="D933" s="17" t="s">
        <v>11134</v>
      </c>
      <c r="E933" s="16">
        <v>4070</v>
      </c>
      <c r="F933" s="16" t="s">
        <v>3596</v>
      </c>
      <c r="G933" s="16" t="s">
        <v>3597</v>
      </c>
      <c r="H933" s="35" t="s">
        <v>3598</v>
      </c>
      <c r="I933" s="16" t="s">
        <v>131</v>
      </c>
      <c r="J933" s="16">
        <v>1000</v>
      </c>
      <c r="K933" s="16" t="s">
        <v>74</v>
      </c>
      <c r="L933" s="16" t="s">
        <v>2910</v>
      </c>
      <c r="M933" s="16" t="s">
        <v>3600</v>
      </c>
      <c r="N933" s="16" t="s">
        <v>76</v>
      </c>
      <c r="O933" s="16" t="s">
        <v>76</v>
      </c>
      <c r="P933" s="19">
        <v>32520</v>
      </c>
      <c r="Q933" s="24">
        <v>2948278</v>
      </c>
      <c r="R933" s="25" t="s">
        <v>78</v>
      </c>
      <c r="S933" s="24">
        <v>2948278</v>
      </c>
      <c r="T933" s="26" t="s">
        <v>78</v>
      </c>
      <c r="U933" s="27">
        <v>43059</v>
      </c>
      <c r="V933" s="19"/>
      <c r="W933" s="16" t="s">
        <v>10552</v>
      </c>
      <c r="X933" s="28">
        <f t="shared" ca="1" si="29"/>
        <v>7.333333333333333</v>
      </c>
      <c r="Y933" s="19">
        <v>45448</v>
      </c>
      <c r="Z933" s="19" t="s">
        <v>11135</v>
      </c>
      <c r="AA933" s="16" t="s">
        <v>183</v>
      </c>
      <c r="AB933" s="16" t="s">
        <v>94</v>
      </c>
      <c r="AC933" s="16" t="s">
        <v>82</v>
      </c>
      <c r="AD933" s="30">
        <v>6.9690000000000002E-2</v>
      </c>
      <c r="AE933" s="31" t="s">
        <v>11136</v>
      </c>
      <c r="AF933" s="31" t="s">
        <v>11137</v>
      </c>
      <c r="AG933" s="16" t="s">
        <v>9083</v>
      </c>
    </row>
    <row r="934" spans="1:34" hidden="1">
      <c r="A934" s="59">
        <v>933</v>
      </c>
      <c r="B934" s="16">
        <v>301</v>
      </c>
      <c r="C934" s="267">
        <v>83183127</v>
      </c>
      <c r="D934" s="17" t="s">
        <v>11138</v>
      </c>
      <c r="E934" s="16">
        <v>4070</v>
      </c>
      <c r="F934" s="16" t="s">
        <v>3596</v>
      </c>
      <c r="G934" s="16" t="s">
        <v>3597</v>
      </c>
      <c r="H934" s="35" t="s">
        <v>3598</v>
      </c>
      <c r="I934" s="16" t="s">
        <v>131</v>
      </c>
      <c r="J934" s="16">
        <v>1000</v>
      </c>
      <c r="K934" s="16" t="s">
        <v>74</v>
      </c>
      <c r="L934" s="16" t="s">
        <v>2910</v>
      </c>
      <c r="M934" s="16" t="s">
        <v>3600</v>
      </c>
      <c r="N934" s="16" t="s">
        <v>1359</v>
      </c>
      <c r="O934" s="16" t="s">
        <v>4839</v>
      </c>
      <c r="P934" s="19">
        <v>29488</v>
      </c>
      <c r="Q934" s="24">
        <v>2948278</v>
      </c>
      <c r="R934" s="25" t="s">
        <v>78</v>
      </c>
      <c r="S934" s="24">
        <v>2948278</v>
      </c>
      <c r="T934" s="26" t="s">
        <v>78</v>
      </c>
      <c r="U934" s="27">
        <v>43066</v>
      </c>
      <c r="V934" s="19" t="s">
        <v>11139</v>
      </c>
      <c r="W934" s="16" t="s">
        <v>10552</v>
      </c>
      <c r="X934" s="28">
        <f t="shared" ca="1" si="29"/>
        <v>7.333333333333333</v>
      </c>
      <c r="Y934" s="19">
        <v>45312</v>
      </c>
      <c r="Z934" s="19" t="s">
        <v>11140</v>
      </c>
      <c r="AA934" s="16" t="s">
        <v>183</v>
      </c>
      <c r="AB934" s="16" t="s">
        <v>121</v>
      </c>
      <c r="AC934" s="268" t="s">
        <v>1953</v>
      </c>
      <c r="AD934" s="30">
        <v>6.9690000000000002E-2</v>
      </c>
      <c r="AE934" s="31" t="s">
        <v>11141</v>
      </c>
      <c r="AF934" s="16" t="s">
        <v>11141</v>
      </c>
      <c r="AG934" s="16" t="s">
        <v>9798</v>
      </c>
    </row>
    <row r="935" spans="1:34" hidden="1">
      <c r="A935" s="59">
        <v>934</v>
      </c>
      <c r="B935" s="16">
        <v>4066</v>
      </c>
      <c r="C935" s="267">
        <v>52280230</v>
      </c>
      <c r="D935" s="17" t="s">
        <v>11142</v>
      </c>
      <c r="E935" s="16">
        <v>4210</v>
      </c>
      <c r="F935" s="16">
        <v>18</v>
      </c>
      <c r="G935" s="16" t="s">
        <v>251</v>
      </c>
      <c r="H935" s="35" t="s">
        <v>130</v>
      </c>
      <c r="I935" s="16" t="s">
        <v>131</v>
      </c>
      <c r="J935" s="16">
        <v>1300</v>
      </c>
      <c r="K935" s="16" t="s">
        <v>311</v>
      </c>
      <c r="L935" s="16" t="s">
        <v>312</v>
      </c>
      <c r="M935" s="16" t="s">
        <v>312</v>
      </c>
      <c r="N935" s="16" t="s">
        <v>76</v>
      </c>
      <c r="O935" s="16" t="s">
        <v>76</v>
      </c>
      <c r="P935" s="19" t="s">
        <v>11143</v>
      </c>
      <c r="Q935" s="24">
        <v>2436984</v>
      </c>
      <c r="R935" s="25" t="s">
        <v>78</v>
      </c>
      <c r="S935" s="24">
        <v>2436984</v>
      </c>
      <c r="T935" s="26" t="s">
        <v>78</v>
      </c>
      <c r="U935" s="27">
        <v>41113</v>
      </c>
      <c r="V935" s="19" t="s">
        <v>92</v>
      </c>
      <c r="W935" s="16" t="s">
        <v>8767</v>
      </c>
      <c r="X935" s="28">
        <f t="shared" ca="1" si="29"/>
        <v>12.666666666666666</v>
      </c>
      <c r="Y935" s="19">
        <v>45453</v>
      </c>
      <c r="Z935" s="19" t="s">
        <v>11144</v>
      </c>
      <c r="AA935" s="16" t="s">
        <v>93</v>
      </c>
      <c r="AB935" s="16" t="s">
        <v>94</v>
      </c>
      <c r="AC935" s="268" t="s">
        <v>82</v>
      </c>
      <c r="AD935" s="30">
        <v>5.2199999999999998E-3</v>
      </c>
      <c r="AE935" s="31" t="s">
        <v>11145</v>
      </c>
      <c r="AF935" s="16" t="s">
        <v>11146</v>
      </c>
      <c r="AG935" s="16" t="s">
        <v>9083</v>
      </c>
    </row>
    <row r="936" spans="1:34" hidden="1">
      <c r="A936" s="59">
        <v>935</v>
      </c>
      <c r="B936" s="16">
        <v>301</v>
      </c>
      <c r="C936" s="267">
        <v>1006517972</v>
      </c>
      <c r="D936" s="17" t="s">
        <v>11147</v>
      </c>
      <c r="E936" s="16">
        <v>4070</v>
      </c>
      <c r="F936" s="16" t="s">
        <v>3596</v>
      </c>
      <c r="G936" s="16" t="s">
        <v>3597</v>
      </c>
      <c r="H936" s="35" t="s">
        <v>3598</v>
      </c>
      <c r="I936" s="16" t="s">
        <v>131</v>
      </c>
      <c r="J936" s="16">
        <v>1000</v>
      </c>
      <c r="K936" s="16" t="s">
        <v>74</v>
      </c>
      <c r="L936" s="16" t="s">
        <v>2910</v>
      </c>
      <c r="M936" s="16" t="s">
        <v>3600</v>
      </c>
      <c r="N936" s="16" t="s">
        <v>1359</v>
      </c>
      <c r="O936" s="16" t="s">
        <v>3752</v>
      </c>
      <c r="P936" s="19">
        <v>34498</v>
      </c>
      <c r="Q936" s="24">
        <v>2948278</v>
      </c>
      <c r="R936" s="25" t="s">
        <v>78</v>
      </c>
      <c r="S936" s="24">
        <v>2948278</v>
      </c>
      <c r="T936" s="26" t="s">
        <v>78</v>
      </c>
      <c r="U936" s="27">
        <v>43308</v>
      </c>
      <c r="V936" s="19"/>
      <c r="W936" s="16" t="s">
        <v>10552</v>
      </c>
      <c r="X936" s="28">
        <f t="shared" ca="1" si="29"/>
        <v>6.666666666666667</v>
      </c>
      <c r="Y936" s="19">
        <v>45383</v>
      </c>
      <c r="Z936" s="19" t="s">
        <v>11148</v>
      </c>
      <c r="AA936" s="16" t="s">
        <v>183</v>
      </c>
      <c r="AB936" s="16" t="s">
        <v>94</v>
      </c>
      <c r="AC936" s="268" t="s">
        <v>1363</v>
      </c>
      <c r="AD936" s="30">
        <v>6.9690000000000002E-2</v>
      </c>
      <c r="AE936" s="31" t="s">
        <v>11149</v>
      </c>
      <c r="AF936" s="16" t="s">
        <v>11149</v>
      </c>
      <c r="AG936" s="16" t="s">
        <v>10002</v>
      </c>
      <c r="AH936" s="16" t="s">
        <v>11150</v>
      </c>
    </row>
    <row r="937" spans="1:34" hidden="1">
      <c r="A937" s="59">
        <v>936</v>
      </c>
      <c r="B937" s="16">
        <v>4066</v>
      </c>
      <c r="C937" s="267">
        <v>35327887</v>
      </c>
      <c r="D937" s="17" t="s">
        <v>11151</v>
      </c>
      <c r="E937" s="16">
        <v>3124</v>
      </c>
      <c r="F937" s="16">
        <v>13</v>
      </c>
      <c r="G937" s="16" t="s">
        <v>237</v>
      </c>
      <c r="H937" s="35" t="s">
        <v>116</v>
      </c>
      <c r="I937" s="16" t="s">
        <v>11091</v>
      </c>
      <c r="J937" s="16">
        <v>4500</v>
      </c>
      <c r="K937" s="16" t="s">
        <v>143</v>
      </c>
      <c r="L937" s="16" t="s">
        <v>929</v>
      </c>
      <c r="M937" s="16" t="s">
        <v>929</v>
      </c>
      <c r="N937" s="16" t="s">
        <v>76</v>
      </c>
      <c r="O937" s="16" t="s">
        <v>76</v>
      </c>
      <c r="P937" s="19" t="s">
        <v>11152</v>
      </c>
      <c r="Q937" s="24">
        <v>2905284</v>
      </c>
      <c r="R937" s="25" t="s">
        <v>78</v>
      </c>
      <c r="S937" s="93">
        <v>2905284</v>
      </c>
      <c r="T937" s="26" t="s">
        <v>78</v>
      </c>
      <c r="U937" s="27">
        <v>41018</v>
      </c>
      <c r="V937" s="19" t="s">
        <v>92</v>
      </c>
      <c r="W937" s="16" t="s">
        <v>8767</v>
      </c>
      <c r="X937" s="28">
        <f ca="1">IFERROR(IF(U937=0," ",DATEDIF(U937,TODAY(),"M"))/12," ")</f>
        <v>12.916666666666666</v>
      </c>
      <c r="Y937" s="19">
        <v>45457</v>
      </c>
      <c r="Z937" s="19" t="s">
        <v>11153</v>
      </c>
      <c r="AA937" s="16" t="s">
        <v>93</v>
      </c>
      <c r="AB937" s="16" t="s">
        <v>94</v>
      </c>
      <c r="AC937" s="268" t="s">
        <v>82</v>
      </c>
      <c r="AD937" s="30">
        <v>5.2199999999999998E-3</v>
      </c>
      <c r="AE937" s="31" t="s">
        <v>11154</v>
      </c>
      <c r="AF937" s="17" t="s">
        <v>11155</v>
      </c>
      <c r="AG937" s="16" t="s">
        <v>9813</v>
      </c>
      <c r="AH937" s="16"/>
    </row>
    <row r="938" spans="1:34" hidden="1">
      <c r="A938" s="59">
        <v>937</v>
      </c>
      <c r="B938" s="16">
        <v>301</v>
      </c>
      <c r="C938" s="267">
        <v>76358483</v>
      </c>
      <c r="D938" s="17" t="s">
        <v>11156</v>
      </c>
      <c r="E938" s="16">
        <v>4070</v>
      </c>
      <c r="F938" s="16" t="s">
        <v>3596</v>
      </c>
      <c r="G938" s="16" t="s">
        <v>3597</v>
      </c>
      <c r="H938" s="35" t="s">
        <v>3598</v>
      </c>
      <c r="I938" s="16" t="s">
        <v>131</v>
      </c>
      <c r="J938" s="16">
        <v>1000</v>
      </c>
      <c r="K938" s="16" t="s">
        <v>74</v>
      </c>
      <c r="L938" s="16" t="s">
        <v>2910</v>
      </c>
      <c r="M938" s="16" t="s">
        <v>3600</v>
      </c>
      <c r="N938" s="16" t="s">
        <v>433</v>
      </c>
      <c r="O938" s="16" t="s">
        <v>434</v>
      </c>
      <c r="P938" s="19">
        <v>31131</v>
      </c>
      <c r="Q938" s="24">
        <v>2948278</v>
      </c>
      <c r="R938" s="25" t="s">
        <v>78</v>
      </c>
      <c r="S938" s="24">
        <v>2948278</v>
      </c>
      <c r="T938" s="26" t="s">
        <v>78</v>
      </c>
      <c r="U938" s="27">
        <v>43084</v>
      </c>
      <c r="V938" s="19"/>
      <c r="W938" s="16" t="s">
        <v>10552</v>
      </c>
      <c r="X938" s="28">
        <f ca="1">IFERROR(IF(U938=0," ",DATEDIF(U938,TODAY(),"M"))/12," ")</f>
        <v>7.25</v>
      </c>
      <c r="Y938" s="19">
        <v>45461</v>
      </c>
      <c r="Z938" s="19" t="s">
        <v>11157</v>
      </c>
      <c r="AA938" s="16" t="s">
        <v>1678</v>
      </c>
      <c r="AB938" s="16" t="s">
        <v>94</v>
      </c>
      <c r="AC938" s="268" t="s">
        <v>436</v>
      </c>
      <c r="AD938" s="30">
        <v>6.9690000000000002E-2</v>
      </c>
      <c r="AE938" s="31" t="s">
        <v>11158</v>
      </c>
      <c r="AF938" s="16" t="s">
        <v>11158</v>
      </c>
      <c r="AG938" s="16" t="s">
        <v>9083</v>
      </c>
      <c r="AH938" s="16"/>
    </row>
    <row r="939" spans="1:34" hidden="1">
      <c r="A939" s="59">
        <v>938</v>
      </c>
      <c r="B939" s="16">
        <v>301</v>
      </c>
      <c r="C939" s="267">
        <v>1083927118</v>
      </c>
      <c r="D939" s="17" t="s">
        <v>11159</v>
      </c>
      <c r="E939" s="16">
        <v>4070</v>
      </c>
      <c r="F939" s="16" t="s">
        <v>3596</v>
      </c>
      <c r="G939" s="16" t="s">
        <v>3597</v>
      </c>
      <c r="H939" s="35" t="s">
        <v>3598</v>
      </c>
      <c r="I939" s="16" t="s">
        <v>131</v>
      </c>
      <c r="J939" s="16">
        <v>1000</v>
      </c>
      <c r="K939" s="16" t="s">
        <v>74</v>
      </c>
      <c r="L939" s="16" t="s">
        <v>2910</v>
      </c>
      <c r="M939" s="16" t="s">
        <v>3600</v>
      </c>
      <c r="N939" s="16" t="s">
        <v>478</v>
      </c>
      <c r="O939" s="16" t="s">
        <v>4141</v>
      </c>
      <c r="P939" s="19" t="s">
        <v>11160</v>
      </c>
      <c r="Q939" s="24">
        <v>2948278</v>
      </c>
      <c r="R939" s="25" t="s">
        <v>78</v>
      </c>
      <c r="S939" s="24">
        <v>2948278</v>
      </c>
      <c r="T939" s="26" t="s">
        <v>78</v>
      </c>
      <c r="U939" s="27">
        <v>43018</v>
      </c>
      <c r="V939" s="19"/>
      <c r="W939" s="16" t="s">
        <v>10552</v>
      </c>
      <c r="X939" s="28">
        <f ca="1">IFERROR(IF(U939=0," ",DATEDIF(U939,TODAY(),"M"))/12," ")</f>
        <v>7.416666666666667</v>
      </c>
      <c r="Y939" s="19">
        <v>45443</v>
      </c>
      <c r="Z939" s="19" t="s">
        <v>11161</v>
      </c>
      <c r="AA939" s="16" t="s">
        <v>183</v>
      </c>
      <c r="AB939" s="16" t="s">
        <v>121</v>
      </c>
      <c r="AC939" s="16" t="s">
        <v>773</v>
      </c>
      <c r="AD939" s="30">
        <v>6.9690000000000002E-2</v>
      </c>
      <c r="AE939" s="31" t="s">
        <v>11162</v>
      </c>
      <c r="AF939" s="31" t="s">
        <v>11162</v>
      </c>
      <c r="AG939" s="16" t="s">
        <v>10702</v>
      </c>
    </row>
    <row r="940" spans="1:34" hidden="1">
      <c r="A940" s="59">
        <v>939</v>
      </c>
      <c r="B940" s="16">
        <v>4066</v>
      </c>
      <c r="C940" s="267">
        <v>79047558</v>
      </c>
      <c r="D940" s="17" t="s">
        <v>11163</v>
      </c>
      <c r="E940" s="16">
        <v>3137</v>
      </c>
      <c r="F940" s="16">
        <v>15</v>
      </c>
      <c r="G940" s="16" t="s">
        <v>454</v>
      </c>
      <c r="H940" s="35" t="s">
        <v>455</v>
      </c>
      <c r="I940" s="16" t="s">
        <v>11091</v>
      </c>
      <c r="J940" s="16">
        <v>3000</v>
      </c>
      <c r="K940" s="102" t="s">
        <v>170</v>
      </c>
      <c r="L940" s="102" t="s">
        <v>519</v>
      </c>
      <c r="M940" s="102" t="s">
        <v>519</v>
      </c>
      <c r="N940" s="102" t="s">
        <v>339</v>
      </c>
      <c r="O940" s="102" t="s">
        <v>340</v>
      </c>
      <c r="P940" s="106" t="s">
        <v>11164</v>
      </c>
      <c r="Q940" s="109">
        <v>3147287</v>
      </c>
      <c r="R940" s="269">
        <v>1084209</v>
      </c>
      <c r="S940" s="109">
        <v>4231496</v>
      </c>
      <c r="T940" s="111">
        <v>32528</v>
      </c>
      <c r="U940" s="112">
        <v>40909</v>
      </c>
      <c r="V940" s="106" t="s">
        <v>92</v>
      </c>
      <c r="W940" s="102" t="s">
        <v>249</v>
      </c>
      <c r="X940" s="113">
        <f ca="1">IFERROR(IF(U940=0," ",DATEDIF(U940,TODAY(),"M"))/12," ")</f>
        <v>13.25</v>
      </c>
      <c r="Y940" s="179">
        <v>45437</v>
      </c>
      <c r="Z940" s="1" t="s">
        <v>11165</v>
      </c>
      <c r="AA940" s="102" t="s">
        <v>173</v>
      </c>
      <c r="AB940" s="102" t="s">
        <v>94</v>
      </c>
      <c r="AC940" s="270" t="s">
        <v>343</v>
      </c>
      <c r="AD940" s="30">
        <v>6.9690000000000002E-2</v>
      </c>
      <c r="AE940" s="31" t="s">
        <v>11166</v>
      </c>
      <c r="AF940" s="16" t="s">
        <v>11166</v>
      </c>
      <c r="AG940" s="16" t="s">
        <v>9798</v>
      </c>
    </row>
    <row r="941" spans="1:34" hidden="1">
      <c r="A941" s="271">
        <v>940</v>
      </c>
      <c r="B941" s="102">
        <v>4066</v>
      </c>
      <c r="C941" s="272">
        <v>19498463</v>
      </c>
      <c r="D941" s="103" t="s">
        <v>11167</v>
      </c>
      <c r="E941" s="102">
        <v>4103</v>
      </c>
      <c r="F941" s="102">
        <v>18</v>
      </c>
      <c r="G941" s="102" t="s">
        <v>2621</v>
      </c>
      <c r="H941" s="273" t="s">
        <v>2606</v>
      </c>
      <c r="I941" s="16" t="s">
        <v>131</v>
      </c>
      <c r="J941" s="1">
        <v>3000</v>
      </c>
      <c r="K941" s="102" t="s">
        <v>170</v>
      </c>
      <c r="L941" s="102" t="s">
        <v>293</v>
      </c>
      <c r="M941" s="102" t="s">
        <v>293</v>
      </c>
      <c r="N941" s="102" t="s">
        <v>76</v>
      </c>
      <c r="O941" s="102" t="s">
        <v>76</v>
      </c>
      <c r="P941" s="102" t="s">
        <v>11168</v>
      </c>
      <c r="Q941" s="109">
        <v>2436984</v>
      </c>
      <c r="R941" s="269">
        <v>847019</v>
      </c>
      <c r="S941" s="109">
        <v>3284003</v>
      </c>
      <c r="T941" s="111">
        <v>31674</v>
      </c>
      <c r="U941" s="112">
        <v>40909</v>
      </c>
      <c r="V941" s="106" t="s">
        <v>92</v>
      </c>
      <c r="W941" s="102" t="s">
        <v>249</v>
      </c>
      <c r="X941" s="113">
        <f ca="1">IFERROR(IF(U941=0," ",DATEDIF(U941,TODAY(),"M"))/12," ")</f>
        <v>13.25</v>
      </c>
      <c r="Y941" s="106">
        <v>45472</v>
      </c>
      <c r="Z941" s="102" t="s">
        <v>11169</v>
      </c>
      <c r="AA941" s="102" t="s">
        <v>93</v>
      </c>
      <c r="AB941" s="102" t="s">
        <v>94</v>
      </c>
      <c r="AC941" s="102" t="s">
        <v>82</v>
      </c>
      <c r="AD941" s="30">
        <v>6.9690000000000002E-2</v>
      </c>
      <c r="AE941" s="1" t="s">
        <v>11170</v>
      </c>
      <c r="AF941" s="1" t="s">
        <v>11171</v>
      </c>
      <c r="AG941" s="102" t="s">
        <v>9813</v>
      </c>
    </row>
    <row r="942" spans="1:34" hidden="1">
      <c r="A942" s="59">
        <v>941</v>
      </c>
      <c r="B942" s="16">
        <v>4066</v>
      </c>
      <c r="C942" s="16">
        <v>79457934</v>
      </c>
      <c r="D942" s="16" t="s">
        <v>11172</v>
      </c>
      <c r="E942" s="16">
        <v>3137</v>
      </c>
      <c r="F942" s="16">
        <v>14</v>
      </c>
      <c r="G942" s="16" t="s">
        <v>487</v>
      </c>
      <c r="H942" s="16" t="s">
        <v>455</v>
      </c>
      <c r="I942" s="16" t="s">
        <v>11091</v>
      </c>
      <c r="J942" s="16">
        <v>3000</v>
      </c>
      <c r="K942" s="16" t="s">
        <v>170</v>
      </c>
      <c r="L942" s="16" t="s">
        <v>293</v>
      </c>
      <c r="M942" s="16" t="s">
        <v>293</v>
      </c>
      <c r="N942" s="16" t="s">
        <v>76</v>
      </c>
      <c r="O942" s="16" t="s">
        <v>76</v>
      </c>
      <c r="P942" s="16" t="s">
        <v>11173</v>
      </c>
      <c r="Q942" s="24">
        <v>3011402</v>
      </c>
      <c r="R942" s="41">
        <v>954833</v>
      </c>
      <c r="S942" s="24">
        <v>3966235</v>
      </c>
      <c r="T942" s="26">
        <v>34136</v>
      </c>
      <c r="U942" s="27">
        <v>40909</v>
      </c>
      <c r="V942" s="19" t="s">
        <v>92</v>
      </c>
      <c r="W942" s="102" t="s">
        <v>249</v>
      </c>
      <c r="X942" s="113">
        <f t="shared" ref="X942:X946" ca="1" si="30">IFERROR(IF(U942=0," ",DATEDIF(U942,TODAY(),"M"))/12," ")</f>
        <v>13.25</v>
      </c>
      <c r="Y942" s="19">
        <v>45472</v>
      </c>
      <c r="Z942" s="16" t="s">
        <v>11174</v>
      </c>
      <c r="AA942" s="16" t="s">
        <v>93</v>
      </c>
      <c r="AB942" s="16" t="s">
        <v>94</v>
      </c>
      <c r="AC942" s="16" t="s">
        <v>82</v>
      </c>
      <c r="AD942" s="30">
        <v>6.9690000000000002E-2</v>
      </c>
      <c r="AE942" s="16" t="s">
        <v>11175</v>
      </c>
      <c r="AF942" s="16" t="s">
        <v>11176</v>
      </c>
      <c r="AG942" s="16" t="s">
        <v>9813</v>
      </c>
      <c r="AH942" s="16"/>
    </row>
    <row r="943" spans="1:34" hidden="1">
      <c r="A943" s="59">
        <v>942</v>
      </c>
      <c r="B943" s="16">
        <v>4066</v>
      </c>
      <c r="C943" s="16">
        <v>19494480</v>
      </c>
      <c r="D943" s="16" t="s">
        <v>11177</v>
      </c>
      <c r="E943" s="16">
        <v>4103</v>
      </c>
      <c r="F943" s="16">
        <v>20</v>
      </c>
      <c r="G943" s="16" t="s">
        <v>2605</v>
      </c>
      <c r="H943" s="16" t="s">
        <v>2606</v>
      </c>
      <c r="I943" s="16" t="s">
        <v>131</v>
      </c>
      <c r="J943" s="16">
        <v>3000</v>
      </c>
      <c r="K943" s="16" t="s">
        <v>170</v>
      </c>
      <c r="L943" s="16" t="s">
        <v>293</v>
      </c>
      <c r="M943" s="16" t="s">
        <v>293</v>
      </c>
      <c r="N943" s="16" t="s">
        <v>76</v>
      </c>
      <c r="O943" s="16" t="s">
        <v>76</v>
      </c>
      <c r="P943" s="16" t="s">
        <v>11178</v>
      </c>
      <c r="Q943" s="24">
        <v>2577517</v>
      </c>
      <c r="R943" s="41">
        <v>833060</v>
      </c>
      <c r="S943" s="24">
        <v>3410577</v>
      </c>
      <c r="T943" s="26">
        <v>32321</v>
      </c>
      <c r="U943" s="27">
        <v>40909</v>
      </c>
      <c r="V943" s="19" t="s">
        <v>92</v>
      </c>
      <c r="W943" s="102" t="s">
        <v>249</v>
      </c>
      <c r="X943" s="113">
        <f t="shared" ca="1" si="30"/>
        <v>13.25</v>
      </c>
      <c r="Y943" s="19">
        <v>45473</v>
      </c>
      <c r="Z943" s="16" t="s">
        <v>11179</v>
      </c>
      <c r="AA943" s="16" t="s">
        <v>93</v>
      </c>
      <c r="AB943" s="16" t="s">
        <v>94</v>
      </c>
      <c r="AC943" s="16" t="s">
        <v>82</v>
      </c>
      <c r="AD943" s="30">
        <v>6.9690000000000002E-2</v>
      </c>
      <c r="AE943" s="16" t="s">
        <v>11180</v>
      </c>
      <c r="AF943" s="16" t="s">
        <v>11181</v>
      </c>
      <c r="AG943" s="16" t="s">
        <v>9813</v>
      </c>
      <c r="AH943" s="16"/>
    </row>
    <row r="944" spans="1:34" hidden="1">
      <c r="A944" s="271">
        <v>943</v>
      </c>
      <c r="B944" s="16">
        <v>4066</v>
      </c>
      <c r="C944" s="16">
        <v>19373634</v>
      </c>
      <c r="D944" s="16" t="s">
        <v>11182</v>
      </c>
      <c r="E944" s="16">
        <v>4103</v>
      </c>
      <c r="F944" s="16">
        <v>16</v>
      </c>
      <c r="G944" s="16" t="s">
        <v>2683</v>
      </c>
      <c r="H944" s="16" t="s">
        <v>2606</v>
      </c>
      <c r="I944" s="102" t="s">
        <v>131</v>
      </c>
      <c r="J944" s="16">
        <v>3000</v>
      </c>
      <c r="K944" s="16" t="s">
        <v>170</v>
      </c>
      <c r="L944" s="16" t="s">
        <v>293</v>
      </c>
      <c r="M944" s="16" t="s">
        <v>293</v>
      </c>
      <c r="N944" s="16" t="s">
        <v>76</v>
      </c>
      <c r="O944" s="16" t="s">
        <v>76</v>
      </c>
      <c r="P944" s="16" t="s">
        <v>11183</v>
      </c>
      <c r="Q944" s="24">
        <v>2328818</v>
      </c>
      <c r="R944" s="41">
        <v>738294</v>
      </c>
      <c r="S944" s="24">
        <v>3067112</v>
      </c>
      <c r="T944" s="26">
        <v>37303</v>
      </c>
      <c r="U944" s="27">
        <v>40909</v>
      </c>
      <c r="V944" s="19" t="s">
        <v>92</v>
      </c>
      <c r="W944" s="16" t="s">
        <v>8767</v>
      </c>
      <c r="X944" s="113">
        <f t="shared" ca="1" si="30"/>
        <v>13.25</v>
      </c>
      <c r="Y944" s="19">
        <v>45443</v>
      </c>
      <c r="Z944" s="16" t="s">
        <v>11184</v>
      </c>
      <c r="AA944" s="16" t="s">
        <v>120</v>
      </c>
      <c r="AB944" s="16" t="s">
        <v>94</v>
      </c>
      <c r="AC944" s="16" t="s">
        <v>82</v>
      </c>
      <c r="AD944" s="30">
        <v>6.9690000000000002E-2</v>
      </c>
      <c r="AE944" s="16" t="s">
        <v>11185</v>
      </c>
      <c r="AF944" s="16" t="s">
        <v>11186</v>
      </c>
      <c r="AG944" s="16" t="s">
        <v>9813</v>
      </c>
      <c r="AH944" s="16"/>
    </row>
    <row r="945" spans="1:34" hidden="1">
      <c r="A945" s="59">
        <v>944</v>
      </c>
      <c r="B945" s="16">
        <v>4066</v>
      </c>
      <c r="C945" s="16">
        <v>79112012</v>
      </c>
      <c r="D945" s="16" t="s">
        <v>11187</v>
      </c>
      <c r="E945" s="16">
        <v>4103</v>
      </c>
      <c r="F945" s="16">
        <v>16</v>
      </c>
      <c r="G945" s="16" t="s">
        <v>2683</v>
      </c>
      <c r="H945" s="16" t="s">
        <v>2606</v>
      </c>
      <c r="I945" s="102" t="s">
        <v>131</v>
      </c>
      <c r="J945" s="16">
        <v>3000</v>
      </c>
      <c r="K945" s="16" t="s">
        <v>170</v>
      </c>
      <c r="L945" s="16" t="s">
        <v>293</v>
      </c>
      <c r="M945" s="16" t="s">
        <v>293</v>
      </c>
      <c r="N945" s="16" t="s">
        <v>76</v>
      </c>
      <c r="O945" s="16" t="s">
        <v>76</v>
      </c>
      <c r="P945" s="16" t="s">
        <v>11188</v>
      </c>
      <c r="Q945" s="24">
        <v>2328818</v>
      </c>
      <c r="R945" s="41">
        <v>738294</v>
      </c>
      <c r="S945" s="24">
        <v>3067112</v>
      </c>
      <c r="T945" s="26">
        <v>34268</v>
      </c>
      <c r="U945" s="27">
        <v>40909</v>
      </c>
      <c r="V945" s="19" t="s">
        <v>92</v>
      </c>
      <c r="W945" s="102" t="s">
        <v>249</v>
      </c>
      <c r="X945" s="113">
        <f t="shared" ca="1" si="30"/>
        <v>13.25</v>
      </c>
      <c r="Y945" s="19">
        <v>45458</v>
      </c>
      <c r="Z945" s="16" t="s">
        <v>11189</v>
      </c>
      <c r="AA945" s="16" t="s">
        <v>120</v>
      </c>
      <c r="AB945" s="16" t="s">
        <v>94</v>
      </c>
      <c r="AC945" s="16" t="s">
        <v>82</v>
      </c>
      <c r="AD945" s="30">
        <v>6.9690000000000002E-2</v>
      </c>
      <c r="AE945" s="16" t="s">
        <v>11190</v>
      </c>
      <c r="AF945" s="16" t="s">
        <v>11191</v>
      </c>
      <c r="AG945" s="16" t="s">
        <v>9813</v>
      </c>
      <c r="AH945" s="16"/>
    </row>
    <row r="946" spans="1:34" hidden="1">
      <c r="A946" s="59">
        <v>945</v>
      </c>
      <c r="B946" s="16">
        <v>4066</v>
      </c>
      <c r="C946" s="267">
        <v>98569040</v>
      </c>
      <c r="D946" s="17" t="s">
        <v>11192</v>
      </c>
      <c r="E946" s="16">
        <v>4071</v>
      </c>
      <c r="F946" s="16">
        <v>16</v>
      </c>
      <c r="G946" s="16" t="s">
        <v>1629</v>
      </c>
      <c r="H946" s="35" t="s">
        <v>1567</v>
      </c>
      <c r="I946" s="102" t="s">
        <v>131</v>
      </c>
      <c r="J946" s="16">
        <v>3000</v>
      </c>
      <c r="K946" s="16" t="s">
        <v>170</v>
      </c>
      <c r="L946" s="16" t="s">
        <v>519</v>
      </c>
      <c r="M946" s="16" t="s">
        <v>519</v>
      </c>
      <c r="N946" s="16" t="s">
        <v>339</v>
      </c>
      <c r="O946" s="16" t="s">
        <v>340</v>
      </c>
      <c r="P946" s="19" t="s">
        <v>11193</v>
      </c>
      <c r="Q946" s="24">
        <v>2328818</v>
      </c>
      <c r="R946" s="41">
        <v>624700</v>
      </c>
      <c r="S946" s="24">
        <v>2953518</v>
      </c>
      <c r="T946" s="26">
        <v>36391</v>
      </c>
      <c r="U946" s="27">
        <v>40909</v>
      </c>
      <c r="V946" s="19" t="s">
        <v>92</v>
      </c>
      <c r="W946" s="16" t="s">
        <v>8767</v>
      </c>
      <c r="X946" s="113">
        <f t="shared" ca="1" si="30"/>
        <v>13.25</v>
      </c>
      <c r="Y946" s="19">
        <v>45473</v>
      </c>
      <c r="Z946" s="16" t="s">
        <v>11194</v>
      </c>
      <c r="AA946" s="16" t="s">
        <v>269</v>
      </c>
      <c r="AB946" s="16" t="s">
        <v>94</v>
      </c>
      <c r="AC946" s="16" t="s">
        <v>343</v>
      </c>
      <c r="AD946" s="30">
        <v>6.9690000000000002E-2</v>
      </c>
      <c r="AE946" s="16" t="s">
        <v>11195</v>
      </c>
      <c r="AF946" s="16" t="s">
        <v>11196</v>
      </c>
      <c r="AG946" s="16" t="s">
        <v>10702</v>
      </c>
      <c r="AH946" s="16"/>
    </row>
    <row r="947" spans="1:34" hidden="1">
      <c r="A947" s="271">
        <v>946</v>
      </c>
      <c r="B947" s="16">
        <v>4066</v>
      </c>
      <c r="C947" s="16">
        <v>80854223</v>
      </c>
      <c r="D947" s="16" t="s">
        <v>11197</v>
      </c>
      <c r="E947" s="1" t="s">
        <v>3337</v>
      </c>
      <c r="F947" s="16">
        <v>23</v>
      </c>
      <c r="G947" s="16" t="s">
        <v>3338</v>
      </c>
      <c r="H947" s="16" t="s">
        <v>3339</v>
      </c>
      <c r="I947" s="16" t="s">
        <v>72</v>
      </c>
      <c r="J947" s="16">
        <v>4000</v>
      </c>
      <c r="K947" s="16" t="s">
        <v>259</v>
      </c>
      <c r="L947" s="16" t="s">
        <v>909</v>
      </c>
      <c r="M947" s="16" t="s">
        <v>909</v>
      </c>
      <c r="N947" s="16" t="s">
        <v>76</v>
      </c>
      <c r="O947" s="16" t="s">
        <v>76</v>
      </c>
      <c r="P947" s="19">
        <v>31320</v>
      </c>
      <c r="Q947" s="24">
        <v>14901073</v>
      </c>
      <c r="R947" s="25" t="s">
        <v>78</v>
      </c>
      <c r="S947" s="24">
        <v>14901073</v>
      </c>
      <c r="T947" s="26" t="s">
        <v>78</v>
      </c>
      <c r="U947" s="27">
        <v>44953</v>
      </c>
      <c r="V947" s="19" t="s">
        <v>11198</v>
      </c>
      <c r="W947" s="16" t="s">
        <v>10552</v>
      </c>
      <c r="X947" s="28">
        <f ca="1">IFERROR(IF(U947=0," ",DATEDIF(U947,TODAY(),"M"))/12," ")</f>
        <v>2.1666666666666665</v>
      </c>
      <c r="Y947" s="19">
        <v>45477</v>
      </c>
      <c r="Z947" s="16" t="s">
        <v>11199</v>
      </c>
      <c r="AA947" s="16" t="s">
        <v>269</v>
      </c>
      <c r="AB947" s="16" t="s">
        <v>121</v>
      </c>
      <c r="AC947" s="16" t="s">
        <v>82</v>
      </c>
      <c r="AD947" s="30">
        <v>5.2199999999999998E-3</v>
      </c>
      <c r="AE947" s="16" t="s">
        <v>11200</v>
      </c>
      <c r="AF947" s="16" t="s">
        <v>11201</v>
      </c>
      <c r="AG947" s="16" t="s">
        <v>9083</v>
      </c>
      <c r="AH947" s="16"/>
    </row>
    <row r="948" spans="1:34" hidden="1">
      <c r="A948" s="59">
        <v>947</v>
      </c>
      <c r="B948" s="102">
        <v>4066</v>
      </c>
      <c r="C948" s="272">
        <v>79442336</v>
      </c>
      <c r="D948" s="103" t="s">
        <v>11202</v>
      </c>
      <c r="E948" s="102">
        <v>3137</v>
      </c>
      <c r="F948" s="102">
        <v>13</v>
      </c>
      <c r="G948" s="102" t="s">
        <v>525</v>
      </c>
      <c r="H948" s="108" t="s">
        <v>455</v>
      </c>
      <c r="I948" s="102" t="s">
        <v>11091</v>
      </c>
      <c r="J948" s="102">
        <v>2000</v>
      </c>
      <c r="K948" s="102" t="s">
        <v>181</v>
      </c>
      <c r="L948" s="102" t="s">
        <v>182</v>
      </c>
      <c r="M948" s="102" t="s">
        <v>182</v>
      </c>
      <c r="N948" s="102" t="s">
        <v>76</v>
      </c>
      <c r="O948" s="102" t="s">
        <v>76</v>
      </c>
      <c r="P948" s="102" t="s">
        <v>11203</v>
      </c>
      <c r="Q948" s="109">
        <v>2905284</v>
      </c>
      <c r="R948" s="269">
        <v>827912</v>
      </c>
      <c r="S948" s="109">
        <v>3733196</v>
      </c>
      <c r="T948" s="111">
        <v>32888</v>
      </c>
      <c r="U948" s="112">
        <v>40909</v>
      </c>
      <c r="V948" s="106" t="s">
        <v>92</v>
      </c>
      <c r="W948" s="102" t="s">
        <v>249</v>
      </c>
      <c r="X948" s="113">
        <f ca="1">IFERROR(IF(U948=0," ",DATEDIF(U948,TODAY(),"M"))/12," ")</f>
        <v>13.25</v>
      </c>
      <c r="Y948" s="106">
        <v>45485</v>
      </c>
      <c r="Z948" s="102" t="s">
        <v>11204</v>
      </c>
      <c r="AA948" s="102" t="s">
        <v>120</v>
      </c>
      <c r="AB948" s="102" t="s">
        <v>94</v>
      </c>
      <c r="AC948" s="270" t="s">
        <v>82</v>
      </c>
      <c r="AD948" s="115">
        <v>6.9690000000000002E-2</v>
      </c>
      <c r="AE948" s="116" t="s">
        <v>11205</v>
      </c>
      <c r="AF948" s="102" t="s">
        <v>11205</v>
      </c>
      <c r="AG948" s="102" t="s">
        <v>9813</v>
      </c>
      <c r="AH948" s="102" t="s">
        <v>11206</v>
      </c>
    </row>
    <row r="949" spans="1:34" hidden="1">
      <c r="A949" s="59">
        <v>948</v>
      </c>
      <c r="B949" s="16"/>
      <c r="C949" s="16"/>
      <c r="D949" s="16"/>
      <c r="E949" s="16">
        <v>3137</v>
      </c>
      <c r="F949" s="16">
        <v>15</v>
      </c>
      <c r="G949" s="16" t="s">
        <v>454</v>
      </c>
      <c r="H949" s="35" t="s">
        <v>455</v>
      </c>
      <c r="I949" s="16" t="s">
        <v>11091</v>
      </c>
      <c r="J949" s="16">
        <v>3000</v>
      </c>
      <c r="K949" s="16" t="s">
        <v>170</v>
      </c>
      <c r="L949" s="16" t="s">
        <v>293</v>
      </c>
      <c r="M949" s="16" t="s">
        <v>293</v>
      </c>
      <c r="N949" s="16" t="s">
        <v>76</v>
      </c>
      <c r="O949" s="16" t="s">
        <v>76</v>
      </c>
      <c r="P949" s="16"/>
      <c r="Q949" s="16"/>
      <c r="R949" s="16"/>
      <c r="S949" s="16"/>
      <c r="T949" s="16"/>
      <c r="U949" s="16"/>
      <c r="V949" s="16"/>
      <c r="W949" s="16"/>
      <c r="X949" s="16"/>
      <c r="Y949" s="19">
        <v>45485</v>
      </c>
      <c r="Z949" s="16"/>
      <c r="AA949" s="16"/>
      <c r="AB949" s="16"/>
      <c r="AC949" s="16"/>
      <c r="AD949" s="16"/>
      <c r="AE949" s="16"/>
      <c r="AF949" s="16"/>
      <c r="AG949" s="16"/>
      <c r="AH949" s="16" t="s">
        <v>11207</v>
      </c>
    </row>
    <row r="950" spans="1:34" hidden="1">
      <c r="A950" s="59">
        <v>949</v>
      </c>
      <c r="B950" s="16">
        <v>301</v>
      </c>
      <c r="C950" s="16">
        <v>1077198474</v>
      </c>
      <c r="D950" s="16" t="s">
        <v>11208</v>
      </c>
      <c r="E950" s="16">
        <v>4070</v>
      </c>
      <c r="F950" s="16" t="s">
        <v>3596</v>
      </c>
      <c r="G950" s="16" t="s">
        <v>3597</v>
      </c>
      <c r="H950" s="16" t="s">
        <v>3598</v>
      </c>
      <c r="I950" s="16" t="s">
        <v>131</v>
      </c>
      <c r="J950" s="16">
        <v>1000</v>
      </c>
      <c r="K950" s="102" t="s">
        <v>74</v>
      </c>
      <c r="L950" s="102" t="s">
        <v>2910</v>
      </c>
      <c r="M950" s="102" t="s">
        <v>3600</v>
      </c>
      <c r="N950" s="102" t="s">
        <v>463</v>
      </c>
      <c r="O950" s="102" t="s">
        <v>11209</v>
      </c>
      <c r="P950" s="106">
        <v>34250</v>
      </c>
      <c r="Q950" s="109">
        <v>2948278</v>
      </c>
      <c r="R950" s="110" t="s">
        <v>78</v>
      </c>
      <c r="S950" s="109">
        <v>2948278</v>
      </c>
      <c r="T950" s="111" t="s">
        <v>78</v>
      </c>
      <c r="U950" s="112">
        <v>43285</v>
      </c>
      <c r="V950" s="106"/>
      <c r="W950" s="102" t="s">
        <v>10552</v>
      </c>
      <c r="X950" s="113">
        <f t="shared" ref="X950:X955" ca="1" si="31">IFERROR(IF(U950=0," ",DATEDIF(U950,TODAY(),"M"))/12," ")</f>
        <v>6.75</v>
      </c>
      <c r="Y950" s="179">
        <v>45495</v>
      </c>
      <c r="Z950" s="1" t="s">
        <v>11210</v>
      </c>
      <c r="AA950" s="16" t="s">
        <v>183</v>
      </c>
      <c r="AB950" s="16" t="s">
        <v>94</v>
      </c>
      <c r="AC950" s="16" t="s">
        <v>513</v>
      </c>
      <c r="AD950" s="115">
        <v>6.9690000000000002E-2</v>
      </c>
      <c r="AE950" s="1" t="s">
        <v>11211</v>
      </c>
      <c r="AF950" s="1" t="s">
        <v>11211</v>
      </c>
      <c r="AG950" s="1" t="s">
        <v>9083</v>
      </c>
    </row>
    <row r="951" spans="1:34" hidden="1">
      <c r="A951" s="59">
        <v>950</v>
      </c>
      <c r="B951" s="16">
        <v>4066</v>
      </c>
      <c r="C951" s="16">
        <v>1032409880</v>
      </c>
      <c r="D951" s="16" t="s">
        <v>11212</v>
      </c>
      <c r="E951" s="16">
        <v>2044</v>
      </c>
      <c r="F951" s="16">
        <v>11</v>
      </c>
      <c r="G951" s="16" t="s">
        <v>139</v>
      </c>
      <c r="H951" s="16" t="s">
        <v>140</v>
      </c>
      <c r="I951" s="16" t="s">
        <v>142</v>
      </c>
      <c r="J951" s="16">
        <v>1300</v>
      </c>
      <c r="K951" s="16" t="s">
        <v>159</v>
      </c>
      <c r="L951" s="16" t="s">
        <v>222</v>
      </c>
      <c r="M951" s="16" t="s">
        <v>222</v>
      </c>
      <c r="N951" s="16" t="s">
        <v>76</v>
      </c>
      <c r="O951" s="16" t="s">
        <v>76</v>
      </c>
      <c r="P951" s="19" t="s">
        <v>11213</v>
      </c>
      <c r="Q951" s="24">
        <v>4492340</v>
      </c>
      <c r="R951" s="25" t="s">
        <v>78</v>
      </c>
      <c r="S951" s="24">
        <v>4492340</v>
      </c>
      <c r="T951" s="26" t="s">
        <v>78</v>
      </c>
      <c r="U951" s="27">
        <v>41520</v>
      </c>
      <c r="V951" s="19" t="s">
        <v>92</v>
      </c>
      <c r="W951" s="16" t="s">
        <v>8767</v>
      </c>
      <c r="X951" s="28">
        <f t="shared" ca="1" si="31"/>
        <v>11.583333333333334</v>
      </c>
      <c r="Y951" s="19">
        <v>45502</v>
      </c>
      <c r="Z951" s="60" t="s">
        <v>11214</v>
      </c>
      <c r="AA951" s="16" t="s">
        <v>93</v>
      </c>
      <c r="AB951" s="16" t="s">
        <v>94</v>
      </c>
      <c r="AC951" s="16" t="s">
        <v>82</v>
      </c>
      <c r="AD951" s="30">
        <v>5.2199999999999998E-3</v>
      </c>
      <c r="AE951" s="16" t="s">
        <v>11215</v>
      </c>
      <c r="AF951" s="16" t="s">
        <v>11216</v>
      </c>
      <c r="AG951" s="16" t="s">
        <v>9083</v>
      </c>
      <c r="AH951" s="16" t="s">
        <v>11217</v>
      </c>
    </row>
    <row r="952" spans="1:34" hidden="1">
      <c r="A952" s="59">
        <v>951</v>
      </c>
      <c r="B952" s="16">
        <v>301</v>
      </c>
      <c r="C952" s="267">
        <v>8127188</v>
      </c>
      <c r="D952" s="17" t="s">
        <v>11218</v>
      </c>
      <c r="E952" s="16">
        <v>4070</v>
      </c>
      <c r="F952" s="16" t="s">
        <v>3596</v>
      </c>
      <c r="G952" s="16" t="s">
        <v>3597</v>
      </c>
      <c r="H952" s="35" t="s">
        <v>3598</v>
      </c>
      <c r="I952" s="16" t="s">
        <v>131</v>
      </c>
      <c r="J952" s="16">
        <v>1000</v>
      </c>
      <c r="K952" s="16" t="s">
        <v>74</v>
      </c>
      <c r="L952" s="16" t="s">
        <v>2910</v>
      </c>
      <c r="M952" s="16" t="s">
        <v>3600</v>
      </c>
      <c r="N952" s="16" t="s">
        <v>339</v>
      </c>
      <c r="O952" s="16" t="s">
        <v>340</v>
      </c>
      <c r="P952" s="19">
        <v>30810</v>
      </c>
      <c r="Q952" s="24">
        <v>2948278</v>
      </c>
      <c r="R952" s="25" t="s">
        <v>78</v>
      </c>
      <c r="S952" s="24">
        <v>2948278</v>
      </c>
      <c r="T952" s="26" t="s">
        <v>78</v>
      </c>
      <c r="U952" s="27">
        <v>43122</v>
      </c>
      <c r="V952" s="19"/>
      <c r="W952" s="1" t="s">
        <v>10552</v>
      </c>
      <c r="X952" s="28">
        <f t="shared" ca="1" si="31"/>
        <v>7.166666666666667</v>
      </c>
      <c r="Y952" s="179">
        <v>45503</v>
      </c>
      <c r="Z952" s="1" t="s">
        <v>11219</v>
      </c>
      <c r="AA952" s="102" t="s">
        <v>120</v>
      </c>
      <c r="AB952" s="102" t="s">
        <v>94</v>
      </c>
      <c r="AC952" s="268" t="s">
        <v>343</v>
      </c>
      <c r="AD952" s="30">
        <v>6.9690000000000002E-2</v>
      </c>
      <c r="AE952" s="116" t="s">
        <v>11220</v>
      </c>
      <c r="AF952" s="102" t="s">
        <v>11220</v>
      </c>
      <c r="AG952" s="1" t="s">
        <v>9083</v>
      </c>
      <c r="AH952" s="1" t="s">
        <v>11221</v>
      </c>
    </row>
    <row r="953" spans="1:34" s="149" customFormat="1" hidden="1">
      <c r="A953" s="274">
        <v>952</v>
      </c>
      <c r="B953" s="275">
        <v>4066</v>
      </c>
      <c r="C953" s="276">
        <v>52272390</v>
      </c>
      <c r="D953" s="277" t="s">
        <v>3568</v>
      </c>
      <c r="E953" s="275">
        <v>3124</v>
      </c>
      <c r="F953" s="275">
        <v>16</v>
      </c>
      <c r="G953" s="275" t="s">
        <v>444</v>
      </c>
      <c r="H953" s="275" t="s">
        <v>116</v>
      </c>
      <c r="I953" s="275" t="s">
        <v>11091</v>
      </c>
      <c r="J953" s="275">
        <v>4500</v>
      </c>
      <c r="K953" s="275" t="s">
        <v>143</v>
      </c>
      <c r="L953" s="275" t="s">
        <v>3407</v>
      </c>
      <c r="M953" s="275" t="s">
        <v>3407</v>
      </c>
      <c r="N953" s="275" t="s">
        <v>76</v>
      </c>
      <c r="O953" s="275" t="s">
        <v>76</v>
      </c>
      <c r="P953" s="278" t="s">
        <v>3569</v>
      </c>
      <c r="Q953" s="279">
        <v>3556004</v>
      </c>
      <c r="R953" s="280" t="s">
        <v>78</v>
      </c>
      <c r="S953" s="279">
        <v>3556004</v>
      </c>
      <c r="T953" s="281" t="s">
        <v>78</v>
      </c>
      <c r="U953" s="282">
        <v>44748</v>
      </c>
      <c r="V953" s="283" t="s">
        <v>11222</v>
      </c>
      <c r="W953" s="275" t="s">
        <v>8767</v>
      </c>
      <c r="X953" s="284">
        <f t="shared" ca="1" si="31"/>
        <v>2.6666666666666665</v>
      </c>
      <c r="Y953" s="278">
        <v>45512</v>
      </c>
      <c r="Z953" s="275" t="s">
        <v>11223</v>
      </c>
      <c r="AA953" s="275" t="s">
        <v>80</v>
      </c>
      <c r="AB953" s="275" t="s">
        <v>94</v>
      </c>
      <c r="AC953" s="275" t="s">
        <v>82</v>
      </c>
      <c r="AD953" s="115">
        <v>5.2199999999999998E-3</v>
      </c>
      <c r="AE953" s="275" t="s">
        <v>3571</v>
      </c>
      <c r="AF953" s="275" t="s">
        <v>3572</v>
      </c>
      <c r="AG953" s="275" t="s">
        <v>9083</v>
      </c>
      <c r="AH953" s="275"/>
    </row>
    <row r="954" spans="1:34" s="16" customFormat="1" hidden="1">
      <c r="A954" s="59">
        <v>953</v>
      </c>
      <c r="B954" s="16">
        <v>301</v>
      </c>
      <c r="C954" s="267">
        <v>1214464555</v>
      </c>
      <c r="D954" s="17" t="s">
        <v>11224</v>
      </c>
      <c r="E954" s="16">
        <v>4070</v>
      </c>
      <c r="F954" s="16" t="s">
        <v>3596</v>
      </c>
      <c r="G954" s="16" t="s">
        <v>3597</v>
      </c>
      <c r="H954" s="35" t="s">
        <v>3598</v>
      </c>
      <c r="I954" s="16" t="s">
        <v>131</v>
      </c>
      <c r="J954" s="16">
        <v>1000</v>
      </c>
      <c r="K954" s="16" t="s">
        <v>74</v>
      </c>
      <c r="L954" s="16" t="s">
        <v>3599</v>
      </c>
      <c r="M954" s="16" t="s">
        <v>3600</v>
      </c>
      <c r="N954" s="16" t="s">
        <v>671</v>
      </c>
      <c r="O954" s="16" t="s">
        <v>691</v>
      </c>
      <c r="P954" s="19">
        <v>30392</v>
      </c>
      <c r="Q954" s="24">
        <v>2948278</v>
      </c>
      <c r="R954" s="25" t="s">
        <v>78</v>
      </c>
      <c r="S954" s="24">
        <v>2948278</v>
      </c>
      <c r="T954" s="26" t="s">
        <v>78</v>
      </c>
      <c r="U954" s="27">
        <v>43797</v>
      </c>
      <c r="V954" s="19"/>
      <c r="W954" s="16" t="s">
        <v>10552</v>
      </c>
      <c r="X954" s="28">
        <f t="shared" ca="1" si="31"/>
        <v>5.333333333333333</v>
      </c>
      <c r="Y954" s="19">
        <v>45512</v>
      </c>
      <c r="Z954" s="16" t="s">
        <v>11225</v>
      </c>
      <c r="AA954" s="16" t="s">
        <v>173</v>
      </c>
      <c r="AB954" s="16" t="s">
        <v>94</v>
      </c>
      <c r="AC954" s="29" t="s">
        <v>693</v>
      </c>
      <c r="AD954" s="30">
        <v>6.9690000000000002E-2</v>
      </c>
      <c r="AE954" s="31" t="s">
        <v>11226</v>
      </c>
      <c r="AF954" s="16" t="s">
        <v>11226</v>
      </c>
      <c r="AG954" s="16" t="s">
        <v>9083</v>
      </c>
    </row>
    <row r="955" spans="1:34" hidden="1">
      <c r="A955" s="285">
        <v>954</v>
      </c>
      <c r="B955" s="16">
        <v>4066</v>
      </c>
      <c r="C955" s="267">
        <v>92536925</v>
      </c>
      <c r="D955" s="17" t="s">
        <v>11227</v>
      </c>
      <c r="E955" s="16">
        <v>3137</v>
      </c>
      <c r="F955" s="16">
        <v>10</v>
      </c>
      <c r="G955" s="16" t="s">
        <v>822</v>
      </c>
      <c r="H955" s="21" t="s">
        <v>455</v>
      </c>
      <c r="I955" s="16" t="s">
        <v>11091</v>
      </c>
      <c r="J955" s="16">
        <v>2000</v>
      </c>
      <c r="K955" s="16" t="s">
        <v>181</v>
      </c>
      <c r="L955" s="16" t="s">
        <v>182</v>
      </c>
      <c r="M955" s="16" t="s">
        <v>182</v>
      </c>
      <c r="N955" s="16" t="s">
        <v>190</v>
      </c>
      <c r="O955" s="16" t="s">
        <v>645</v>
      </c>
      <c r="P955" s="19" t="s">
        <v>11228</v>
      </c>
      <c r="Q955" s="24">
        <v>2436984</v>
      </c>
      <c r="R955" s="41">
        <v>847020</v>
      </c>
      <c r="S955" s="24">
        <v>3284004</v>
      </c>
      <c r="T955" s="26">
        <v>37561</v>
      </c>
      <c r="U955" s="27">
        <v>40909</v>
      </c>
      <c r="V955" s="19" t="s">
        <v>92</v>
      </c>
      <c r="W955" s="16" t="s">
        <v>249</v>
      </c>
      <c r="X955" s="28">
        <f t="shared" ca="1" si="31"/>
        <v>13.25</v>
      </c>
      <c r="Y955" s="106">
        <v>45509</v>
      </c>
      <c r="Z955" s="1" t="s">
        <v>11229</v>
      </c>
      <c r="AA955" s="16" t="s">
        <v>173</v>
      </c>
      <c r="AB955" s="16" t="s">
        <v>94</v>
      </c>
      <c r="AC955" s="268" t="s">
        <v>647</v>
      </c>
      <c r="AD955" s="30">
        <v>6.9690000000000002E-2</v>
      </c>
      <c r="AE955" s="31" t="s">
        <v>11230</v>
      </c>
      <c r="AF955" s="16" t="s">
        <v>11231</v>
      </c>
      <c r="AG955" s="16" t="s">
        <v>10002</v>
      </c>
      <c r="AH955" s="16"/>
    </row>
    <row r="956" spans="1:34" hidden="1">
      <c r="A956" s="59">
        <v>955</v>
      </c>
      <c r="B956" s="16">
        <v>301</v>
      </c>
      <c r="C956" s="267">
        <v>79213626</v>
      </c>
      <c r="D956" s="17" t="s">
        <v>11232</v>
      </c>
      <c r="E956" s="16">
        <v>4070</v>
      </c>
      <c r="F956" s="16" t="s">
        <v>3596</v>
      </c>
      <c r="G956" s="16" t="s">
        <v>3597</v>
      </c>
      <c r="H956" s="35" t="s">
        <v>3598</v>
      </c>
      <c r="I956" s="16" t="s">
        <v>131</v>
      </c>
      <c r="J956" s="16">
        <v>1000</v>
      </c>
      <c r="K956" s="16" t="s">
        <v>74</v>
      </c>
      <c r="L956" s="16" t="s">
        <v>3599</v>
      </c>
      <c r="M956" s="16" t="s">
        <v>3600</v>
      </c>
      <c r="N956" s="1" t="s">
        <v>433</v>
      </c>
      <c r="O956" s="1" t="s">
        <v>662</v>
      </c>
      <c r="P956" s="19">
        <v>28518</v>
      </c>
      <c r="Q956" s="24">
        <v>2948278</v>
      </c>
      <c r="R956" s="25" t="s">
        <v>78</v>
      </c>
      <c r="S956" s="24">
        <v>2948278</v>
      </c>
      <c r="T956" s="26" t="s">
        <v>78</v>
      </c>
      <c r="U956" s="27">
        <v>43287</v>
      </c>
      <c r="V956" s="19"/>
      <c r="W956" s="16" t="s">
        <v>10552</v>
      </c>
      <c r="X956" s="28">
        <f ca="1">IFERROR(IF(U956=0," ",DATEDIF(U956,TODAY(),"M"))/12," ")</f>
        <v>6.666666666666667</v>
      </c>
      <c r="Y956" s="19">
        <v>45497</v>
      </c>
      <c r="Z956" s="16" t="s">
        <v>11233</v>
      </c>
      <c r="AA956" s="16" t="s">
        <v>120</v>
      </c>
      <c r="AB956" s="16" t="s">
        <v>121</v>
      </c>
      <c r="AC956" s="268" t="s">
        <v>664</v>
      </c>
      <c r="AD956" s="30">
        <v>6.9690000000000002E-2</v>
      </c>
      <c r="AE956" s="31" t="s">
        <v>11234</v>
      </c>
      <c r="AF956" s="16" t="s">
        <v>11234</v>
      </c>
      <c r="AG956" s="16" t="s">
        <v>9314</v>
      </c>
      <c r="AH956" s="16" t="s">
        <v>11235</v>
      </c>
    </row>
    <row r="957" spans="1:34" hidden="1">
      <c r="A957" s="59">
        <v>956</v>
      </c>
      <c r="B957" s="16">
        <v>301</v>
      </c>
      <c r="C957" s="267">
        <v>83166124</v>
      </c>
      <c r="D957" s="17" t="s">
        <v>11236</v>
      </c>
      <c r="E957" s="16">
        <v>4070</v>
      </c>
      <c r="F957" s="16" t="s">
        <v>3596</v>
      </c>
      <c r="G957" s="16" t="s">
        <v>3597</v>
      </c>
      <c r="H957" s="35" t="s">
        <v>3598</v>
      </c>
      <c r="I957" s="16" t="s">
        <v>131</v>
      </c>
      <c r="J957" s="16">
        <v>1000</v>
      </c>
      <c r="K957" s="16" t="s">
        <v>74</v>
      </c>
      <c r="L957" s="16" t="s">
        <v>3599</v>
      </c>
      <c r="M957" s="16" t="s">
        <v>3600</v>
      </c>
      <c r="N957" s="16" t="s">
        <v>76</v>
      </c>
      <c r="O957" s="16" t="s">
        <v>76</v>
      </c>
      <c r="P957" s="19">
        <v>28070</v>
      </c>
      <c r="Q957" s="24">
        <v>2948278</v>
      </c>
      <c r="R957" s="25" t="s">
        <v>78</v>
      </c>
      <c r="S957" s="24">
        <v>2948278</v>
      </c>
      <c r="T957" s="26" t="s">
        <v>78</v>
      </c>
      <c r="U957" s="27">
        <v>43683</v>
      </c>
      <c r="V957" s="19"/>
      <c r="W957" s="16" t="s">
        <v>10552</v>
      </c>
      <c r="X957" s="28">
        <f ca="1">IFERROR(IF(U957=0," ",DATEDIF(U957,TODAY(),"M"))/12," ")</f>
        <v>5.583333333333333</v>
      </c>
      <c r="Y957" s="179">
        <v>45519</v>
      </c>
      <c r="Z957" s="1" t="s">
        <v>11237</v>
      </c>
      <c r="AA957" s="16" t="s">
        <v>80</v>
      </c>
      <c r="AB957" s="16" t="s">
        <v>94</v>
      </c>
      <c r="AC957" s="268" t="s">
        <v>82</v>
      </c>
      <c r="AD957" s="30">
        <v>6.9690000000000002E-2</v>
      </c>
      <c r="AE957" s="31" t="s">
        <v>11238</v>
      </c>
      <c r="AF957" s="16" t="s">
        <v>11239</v>
      </c>
      <c r="AG957" s="16" t="s">
        <v>9083</v>
      </c>
    </row>
    <row r="958" spans="1:34" hidden="1">
      <c r="A958" s="59">
        <v>957</v>
      </c>
    </row>
    <row r="959" spans="1:34" hidden="1">
      <c r="A959" s="59">
        <v>958</v>
      </c>
    </row>
    <row r="960" spans="1:34" hidden="1">
      <c r="A960" s="59">
        <v>959</v>
      </c>
    </row>
  </sheetData>
  <autoFilter ref="A1:AO960" xr:uid="{3BD67D57-9CCB-4C4A-A407-822001039AF6}">
    <filterColumn colId="3">
      <filters>
        <filter val="JIMENEZ MARTINEZ CESAR FRANCISCO"/>
      </filters>
    </filterColumn>
  </autoFilter>
  <conditionalFormatting sqref="C1:C926 C949:C950 C958:C1048576">
    <cfRule type="duplicateValues" dxfId="0" priority="25"/>
  </conditionalFormatting>
  <hyperlinks>
    <hyperlink ref="AF171" r:id="rId1" display="mailto:korelia0926@hotmail.com" xr:uid="{BBBCF83C-765E-4422-80A9-CDF828216870}"/>
    <hyperlink ref="AF172" r:id="rId2" display="javier.segura@unp.gov.co" xr:uid="{6C3D0309-5517-4F1A-A742-550B1C456A48}"/>
    <hyperlink ref="AF192" r:id="rId3" display="natalycaro91@gmail.com" xr:uid="{9BAFB2C1-81C5-45CE-9CB8-FEBC70617670}"/>
    <hyperlink ref="AF193" r:id="rId4" display="ginibg@gmail.com" xr:uid="{7A34C101-D134-421F-BC96-A4696C890C80}"/>
    <hyperlink ref="AF195" r:id="rId5" display="diana.cabra@unp.gov.co" xr:uid="{F8DFC1F3-5E88-4EF6-84BB-FEBE2DB948BF}"/>
    <hyperlink ref="AF202" r:id="rId6" display="zoliopp19@hotmail.com" xr:uid="{0D28E7EA-E2BB-4F25-98B8-AFFDC03D90D7}"/>
    <hyperlink ref="AF203" r:id="rId7" display="maryoriscs@hotmaill.com" xr:uid="{18C218EE-2967-4A27-8BEE-D44159E95D07}"/>
    <hyperlink ref="AF204" r:id="rId8" display="mailto:luis.felipeagudelo1@gmail.com" xr:uid="{07780810-CCAB-4F39-B7BC-012DC1AE5139}"/>
    <hyperlink ref="AF205" r:id="rId9" display="mailto:pa.fran27@hotmail.com" xr:uid="{A9EFE571-FA13-48FE-8648-33EC0A98B696}"/>
    <hyperlink ref="AF206" r:id="rId10" display="monica.toloza@gmail.com" xr:uid="{84E11A8D-8D43-481C-993F-05460471B424}"/>
    <hyperlink ref="AF207" r:id="rId11" display="fercaldacu@gmail.com" xr:uid="{836E42DF-CA85-4441-B16F-4CF281581558}"/>
    <hyperlink ref="AF215" r:id="rId12" display="Alexandra.psicologa1994@gmail.com" xr:uid="{5AFF4338-CD5A-4BEF-BCCE-F2D3C9E52055}"/>
    <hyperlink ref="AE201" r:id="rId13" display="freddyjular@hotmail.com" xr:uid="{AA1A166E-D6D1-4A1A-9900-CD22E94C4DBA}"/>
    <hyperlink ref="AF220" r:id="rId14" display="johnmatiz76@gmail.com" xr:uid="{662BD4B0-983B-4300-9075-E746EAF9848C}"/>
    <hyperlink ref="AF221" r:id="rId15" display="catago1979@hotmail.com" xr:uid="{770CDFBA-3DF8-45DE-A3EE-06D06121C51C}"/>
    <hyperlink ref="AF222" r:id="rId16" display="oscarjariza-1014@hotmail.com" xr:uid="{E44A68FC-6E55-4FF0-8791-B4BF8D82592F}"/>
    <hyperlink ref="AF223" r:id="rId17" display="rodoprie@gmail.com" xr:uid="{AF21CC01-5344-4FB8-A4D9-8D36FB475F87}"/>
    <hyperlink ref="AF224" r:id="rId18" display="bonivasquez@hotmail.com" xr:uid="{4E71FC83-2E47-4819-9C07-CD31FC265463}"/>
    <hyperlink ref="AF226" r:id="rId19" display="diana.henriquez@unp.gov.co" xr:uid="{BBADD890-9527-4FDF-B72E-35EF081ED58D}"/>
    <hyperlink ref="AF225" r:id="rId20" display="JOHNEMIR1970@OUTLOOK.COM" xr:uid="{B47C02DC-D65D-45ED-B570-D1EC69D4F07B}"/>
    <hyperlink ref="AF228" r:id="rId21" display="fercaldacu@gmail.com" xr:uid="{CF58C447-1FC9-459A-9B79-13134DED769E}"/>
    <hyperlink ref="AF229" r:id="rId22" display="jaigarzon@gmail.com" xr:uid="{8F37CF11-05C1-4676-88D5-FF9866F67A5C}"/>
    <hyperlink ref="AF231" r:id="rId23" display="j.a.c.m1976@hotmail.com" xr:uid="{40685248-619E-4975-8C7C-450A99A60040}"/>
    <hyperlink ref="AF234" r:id="rId24" display="frans_91818@gmail.com" xr:uid="{7EF900E0-4A26-4E9E-9001-FDB2004A75C5}"/>
    <hyperlink ref="AF236" r:id="rId25" display="eduardo.gomez@unp.gov.co" xr:uid="{779A8F60-9419-479E-9E2D-FADE5399F21B}"/>
    <hyperlink ref="AF237" r:id="rId26" display="yalile_assaf@hotmail.com" xr:uid="{27F26B48-F4E5-40FF-8C8D-0F849582781F}"/>
    <hyperlink ref="AF240" r:id="rId27" display="normanquintero@gmail.com" xr:uid="{E89C5279-6640-4F83-8DBB-2D9A480A5243}"/>
    <hyperlink ref="AF241" r:id="rId28" display="disneydatejadaculma@gmail.com" xr:uid="{05BBEE70-C0CE-45E9-AED9-A00BF15A657C}"/>
    <hyperlink ref="AF244" r:id="rId29" display="yaldu67@gmail.com" xr:uid="{83F1E2C8-0CB0-4558-BF72-E5128433D220}"/>
    <hyperlink ref="AF245" r:id="rId30" display="pipemar04@yahoo.es" xr:uid="{84DC8D57-FA25-4BF8-9EF0-5A72CCC706B0}"/>
    <hyperlink ref="AF247" r:id="rId31" display="tania.buitrago@unp.gov.co" xr:uid="{9911D565-C17E-48FE-A2ED-2E49A3C7BA19}"/>
    <hyperlink ref="AF248" r:id="rId32" display="fcrussi@gmail.com" xr:uid="{1AD615ED-3301-45C7-BCDD-5E3FF95B95EC}"/>
    <hyperlink ref="AF250" r:id="rId33" display="mailto:Jptao20000@hotmail.com" xr:uid="{A82FC477-C99B-4932-A333-37351FA076D9}"/>
    <hyperlink ref="AF254" r:id="rId34" display="fergarzon7777@hotmail.com" xr:uid="{73DB5F50-C761-481B-9151-048C8C4EE6B1}"/>
    <hyperlink ref="AF255" r:id="rId35" display="carolina.osorio@unp.gov.co" xr:uid="{C1964594-A6DC-4208-A28D-F3A5D45368FA}"/>
    <hyperlink ref="AF256" r:id="rId36" display="monica.toloza@gmail.com" xr:uid="{93EFFD37-90C3-4381-B69B-2AD899C311A8}"/>
    <hyperlink ref="AF258" r:id="rId37" display="dixonmora09@gmail.com" xr:uid="{7C097C30-C4A3-470F-91A3-D3E44E0E1F8D}"/>
    <hyperlink ref="AF263" r:id="rId38" display="diego.arana@unp.gov.co" xr:uid="{A9A5C73C-76FF-4F47-ADAF-F87A4312BAD2}"/>
    <hyperlink ref="AF264" r:id="rId39" display="nuriesperanza0411@hotmail.com" xr:uid="{20335C68-A648-4A94-B58D-A64EB15D76CC}"/>
    <hyperlink ref="AF266" r:id="rId40" display="linarestao@gmail.com" xr:uid="{4BF87785-5FDE-4DEE-90A3-79FA893A8686}"/>
    <hyperlink ref="AF268" r:id="rId41" display="guillos.gpr64@gmail.com" xr:uid="{49B4982A-BB40-4A0D-ABB9-970F6587AE9C}"/>
    <hyperlink ref="AE270" r:id="rId42" display="hernandosaavedra79@hotmail.com" xr:uid="{DDA99383-A06F-40AA-9112-916CF7441C26}"/>
    <hyperlink ref="AF270" r:id="rId43" display="hernandopsicologo0112@gmail.com" xr:uid="{013465A2-DA89-42DE-BE63-9EAE8261C8A2}"/>
    <hyperlink ref="AE271" r:id="rId44" display="perezvergaran@gmail.com" xr:uid="{C0DF09E3-D603-4762-A3B5-38C950D6076C}"/>
    <hyperlink ref="AF276" r:id="rId45" display="anbar9523@hotmail.com" xr:uid="{41319869-0312-40AF-89F9-1AE791F06178}"/>
    <hyperlink ref="AE279" r:id="rId46" display="joserx84@hotmail.com" xr:uid="{354EE27D-21F8-4579-B6F0-9B981089082A}"/>
    <hyperlink ref="AE281" r:id="rId47" display="jaquelinegl2013@gmail.com" xr:uid="{A8B927CC-4276-47FC-A38E-18E820AD39FE}"/>
    <hyperlink ref="AE326" r:id="rId48" display="florez8204@hotmail.com" xr:uid="{8779B63B-5247-428A-A01A-BAB692AD7950}"/>
    <hyperlink ref="AE287" r:id="rId49" display="alexafragozoj@gmail.com" xr:uid="{567BA3C8-6F75-4300-8337-C106EDADFC2E}"/>
    <hyperlink ref="AE290" r:id="rId50" display="angelo1321@hotmail.com" xr:uid="{A7A06558-A66C-428F-BE39-FAB7DC39B5E8}"/>
    <hyperlink ref="AE291" r:id="rId51" display="mailto:pa.fran27@hotmail.com" xr:uid="{8F07649C-27C2-4ED6-ACE3-A604F87ADF7B}"/>
    <hyperlink ref="AE294" r:id="rId52" display="mailto:luis.felipeagudelo1@gmail.com" xr:uid="{54B37030-7107-4FD7-883A-D16AC6E32B64}"/>
    <hyperlink ref="AE302" r:id="rId53" display="Alexandra.psicologa1994@gmail.com" xr:uid="{AB113D5D-72BE-4E68-9607-D413A90D3BE2}"/>
    <hyperlink ref="AE306" r:id="rId54" display="mailto:osvaldoobg2428@gmail.com" xr:uid="{37B2D268-7BBC-4D13-9299-23128FDB8C15}"/>
    <hyperlink ref="AE309" r:id="rId55" display="edwin.paez@unp.gov.co" xr:uid="{1C626949-9621-4687-9F6D-6971A59A4E28}"/>
    <hyperlink ref="AE295" r:id="rId56" display="jaimesarmiento43@hotmail.com" xr:uid="{672D6A11-DBA0-477E-8045-CDBD7556F8F3}"/>
    <hyperlink ref="AE315" r:id="rId57" display="lopezsalaslbibiana@hotmail.com" xr:uid="{52456DFC-049D-4757-83A4-C5C62076857D}"/>
    <hyperlink ref="AE317" r:id="rId58" display="linaleiva93@hotmail.com" xr:uid="{D284A7F8-B6B7-49CB-9DCB-76FE92216DE4}"/>
    <hyperlink ref="AE319" r:id="rId59" display="johanarami@hotmail.com" xr:uid="{AA3A98C8-1F4A-4B4A-812A-76C537889DB9}"/>
    <hyperlink ref="AE320" r:id="rId60" display="nesca88@hotmail.com" xr:uid="{6D965259-CE65-4710-8637-BE6D25CBEEA2}"/>
    <hyperlink ref="AE318" r:id="rId61" display="psi.ireth@gmail.com" xr:uid="{B659A4A5-07E2-4717-BB1B-5CB18D5419DE}"/>
    <hyperlink ref="AE321" r:id="rId62" display="diagoguarin92@hotmail.com" xr:uid="{699263CC-644A-424D-A57E-F08F7B85CD9F}"/>
    <hyperlink ref="AE322" r:id="rId63" display="angelica.barrera@unp.gov.co" xr:uid="{8508CDEF-E22A-487F-B1C2-D8B23398BC78}"/>
    <hyperlink ref="AE323" r:id="rId64" display="oscar-077@hotmail.com" xr:uid="{C8CC468D-4533-4213-B93F-753EC8F956C6}"/>
    <hyperlink ref="AE324" r:id="rId65" display="jhonruiz1624@gmail.com" xr:uid="{57D0EE4F-9E3C-4FBB-AC9D-BEF8647B78E7}"/>
    <hyperlink ref="AE325" r:id="rId66" display="mairae20@hotmail.com" xr:uid="{0D37D621-1560-41C1-B76B-A9DB1984939F}"/>
    <hyperlink ref="AE307" r:id="rId67" display="yolishoyos@hotmail.com" xr:uid="{21F7585E-18A7-46DC-935B-9D754B1E7982}"/>
    <hyperlink ref="AE301" r:id="rId68" display="jessicantolineztorres@gmail.com" xr:uid="{1E9407D4-B284-49F1-BE00-94E12A3AB3C3}"/>
    <hyperlink ref="AE284" r:id="rId69" display="socialomar25@gmail.com" xr:uid="{EE60D280-B225-4110-9B40-82E529D49117}"/>
    <hyperlink ref="AE327" r:id="rId70" display="ivone.sua@unp.gov.co" xr:uid="{70F2E3D0-531C-432F-BE61-2F3BD6828DFA}"/>
    <hyperlink ref="AE328" r:id="rId71" display="linaleiva93@hotmail.com" xr:uid="{5A0D13EA-78E1-4668-AC7F-F76E0E5CC6A6}"/>
    <hyperlink ref="AE330" r:id="rId72" display="jorgeivanrf@hotmail.com" xr:uid="{14B25F22-F570-4052-BC09-02DD7EBF5C0D}"/>
    <hyperlink ref="AE331" r:id="rId73" display="jalejoi112@hotmail.com" xr:uid="{4461E56F-CBE5-49A2-83FF-CAE96EAD89D3}"/>
    <hyperlink ref="AE332" r:id="rId74" display="csarcapera@hotmail.com" xr:uid="{B72BE2EA-083B-4247-87AF-DA6F85352339}"/>
    <hyperlink ref="AE334" r:id="rId75" display="josoriov30@hotmail.com" xr:uid="{F7A8ED95-C92D-4BCC-AC4D-5B5BA8AF79E4}"/>
    <hyperlink ref="AE337" r:id="rId76" display="edime29@yahoo.es" xr:uid="{A6360478-7CF2-4A7E-A464-9C081FA47A9C}"/>
    <hyperlink ref="AE338" r:id="rId77" display="lenninjimenez@gmail.com" xr:uid="{22CC490A-B070-4904-BBF8-F29FDE62B3CF}"/>
    <hyperlink ref="AE335" r:id="rId78" display="reivicahe0205@hotmail.com" xr:uid="{0E2DABFA-11FD-481E-8520-0E20A1E8513F}"/>
    <hyperlink ref="AE350" r:id="rId79" display="jose.zuleta@unp.gov.co" xr:uid="{458E8912-BC70-4876-A628-E8CA98C14F03}"/>
    <hyperlink ref="AE362" r:id="rId80" display="gersson.forero@unp.gov.co" xr:uid="{95BC81B8-51D4-42F8-9B9C-D9F14ACF4827}"/>
    <hyperlink ref="AE365" r:id="rId81" display="diana.gomez@unp.gov.co" xr:uid="{71572146-A0BF-4CC0-AE1C-9F04DAD7C8F2}"/>
    <hyperlink ref="AE364" r:id="rId82" display="francisco.tamayo@unp.gov.co" xr:uid="{046EC8E8-9302-40E5-B7A6-9C8D57F531A0}"/>
    <hyperlink ref="AE379" r:id="rId83" display="VargasSanchez@unp.gov.co" xr:uid="{5755053A-F504-4A14-B68A-9A4A2F8EF447}"/>
    <hyperlink ref="AE389" r:id="rId84" display="ronald.rodriguez@unp.gov.co" xr:uid="{19591672-33A1-4B2B-B9D6-31EAC17F0D84}"/>
    <hyperlink ref="AE399" r:id="rId85" display="mailto:Helentim.periodismo@gmail.com" xr:uid="{9C221E23-9958-4913-85F8-E926F14C0738}"/>
    <hyperlink ref="AE408" r:id="rId86" display="manuel.benitez@unp.gov.co" xr:uid="{5270EE09-DE78-442B-B0DE-21FD3FA6919D}"/>
    <hyperlink ref="AE406" r:id="rId87" display="angelica.ruiz@unp.gov.co" xr:uid="{3AE6EFA4-45D7-4744-B0BB-A2C6CB646866}"/>
    <hyperlink ref="AE412" r:id="rId88" display="luis.duque@unp.gov.co" xr:uid="{59D97DA5-25AF-482A-BBA7-73468F2ECED7}"/>
    <hyperlink ref="AE414" r:id="rId89" display="maria.navarro@unp.gov.co" xr:uid="{ECA9749A-757E-4CC9-B37B-DB5A0A1CB199}"/>
    <hyperlink ref="AE422" r:id="rId90" display="john.erazo@unp.gov.co" xr:uid="{FC38B9CE-0F9F-46B5-852D-845135C05711}"/>
    <hyperlink ref="AE452" r:id="rId91" display="Josemiguelcorrea2061@gmail.com" xr:uid="{62091CA1-D6E9-4AB9-8C7F-6CB325F52C9A}"/>
    <hyperlink ref="AE458" r:id="rId92" display="jorge.corzo@unp.gov.co" xr:uid="{DC2EAC98-8D7D-45DA-96E7-D6C92290C6D2}"/>
    <hyperlink ref="AE465" r:id="rId93" display="mailto:jairo.cardenas@unp.gov.co" xr:uid="{14F6E6EF-AA50-4B14-B5F6-9AFDF0DD82B9}"/>
    <hyperlink ref="AE464" r:id="rId94" display="mailto:josejasdai@hotmail.com" xr:uid="{5C18A1B2-60B9-468B-B552-F878F6B5EE99}"/>
    <hyperlink ref="AF478" r:id="rId95" display="arlex.navarro@unp.gov.co " xr:uid="{A4CC9458-B187-4AD9-94E9-0EE059121E95}"/>
    <hyperlink ref="AE459" r:id="rId96" display="alfredo.suarez@unp.gov.co" xr:uid="{A8282089-5A1F-4EA8-969F-E10B1B28AF3B}"/>
    <hyperlink ref="AF473" r:id="rId97" display="yessica.abril@unp.gov.co" xr:uid="{F4FF9998-B2F5-411C-881D-80626B508B10}"/>
    <hyperlink ref="AF476" r:id="rId98" display="franklin.tumbo@unp.gov.co" xr:uid="{9BC0F63B-2AE6-4F6E-895C-F59B7375087F}"/>
    <hyperlink ref="AE481" r:id="rId99" display="milton.moreno@unp.gov.co" xr:uid="{04CE6A6F-A9C4-4B59-B0A8-47DCCD64E8C7}"/>
    <hyperlink ref="AE472" r:id="rId100" display="neyder.lopez@unp.gov.co" xr:uid="{8B2F2923-DAC3-4A00-878D-EAD4F55184C0}"/>
    <hyperlink ref="AE454" r:id="rId101" display="catalina.escobar@unp.gov.co" xr:uid="{B05814A7-16ED-442E-ACB5-3F2D4AF63A54}"/>
    <hyperlink ref="AE482" r:id="rId102" display="ricardo.osorio@unp.gov.co" xr:uid="{5D4ABC36-D613-40C7-8583-019766EE40FC}"/>
    <hyperlink ref="AF483" r:id="rId103" display="hedimer.tao@unp.gov.co" xr:uid="{9FE6C0BD-BD5C-442E-998A-DED08D62581C}"/>
    <hyperlink ref="AF494" r:id="rId104" display="fernando.rodriguez@unp.gov.co" xr:uid="{3513A714-5656-41A6-9A9B-0432711EC89B}"/>
    <hyperlink ref="AF502" r:id="rId105" display="diana.rios@unp.gov.co" xr:uid="{0CFB918C-F82C-4D17-A8B8-0BBA557D3E6C}"/>
    <hyperlink ref="AF532" r:id="rId106" display="chiristiam.paez@unp.gov.co" xr:uid="{46EF18DC-A8C1-4195-940F-AF79714E45AA}"/>
    <hyperlink ref="AF549" r:id="rId107" xr:uid="{337F80D2-1F45-4E9C-BCE6-CFD902CE5570}"/>
    <hyperlink ref="AF550" r:id="rId108" xr:uid="{4399AFB4-F2B0-4336-A9FF-F260CA8C9F2D}"/>
    <hyperlink ref="AF555" r:id="rId109" xr:uid="{E652B2D4-0CFD-48B7-A789-2F1B3F33C4BB}"/>
    <hyperlink ref="AF567" r:id="rId110" xr:uid="{93708717-63E4-4E97-B5F2-C047FB84478F}"/>
    <hyperlink ref="AF569" r:id="rId111" xr:uid="{6D455986-B3AA-45F5-8ABC-88BDC52465E2}"/>
    <hyperlink ref="AF576" r:id="rId112" display="mailto:francisco.corredor@unp.gov.co" xr:uid="{03BEC465-9298-48DB-B12B-9F5AA1C6C924}"/>
    <hyperlink ref="AF589" r:id="rId113" display="mailto:leidy.vargas@unp.gov.co" xr:uid="{35F5D303-3254-4212-A318-67CB63AD223A}"/>
    <hyperlink ref="AF590" r:id="rId114" display="mailto:jonathan.pulido@unp.gov.co" xr:uid="{131642A4-7CDB-4CA0-9B71-B3F3B7712442}"/>
    <hyperlink ref="AF249" r:id="rId115" xr:uid="{2C662C9C-E195-4656-8A1C-B9F7FD999A27}"/>
    <hyperlink ref="AF684" r:id="rId116" xr:uid="{FC31AF7A-2803-4950-85B2-7415E4252CE2}"/>
    <hyperlink ref="AF715" r:id="rId117" xr:uid="{63663679-3FC7-4998-9B05-C712410893DB}"/>
    <hyperlink ref="AI744" r:id="rId118" xr:uid="{A76D2E17-EE36-4A26-A3A1-1D6942B7C279}"/>
    <hyperlink ref="AF749" r:id="rId119" xr:uid="{382AE962-079A-4A34-ACD8-31563AF6A69F}"/>
    <hyperlink ref="AF758" r:id="rId120" xr:uid="{65A93AB8-AA4C-45F3-92FF-18D8286E274D}"/>
    <hyperlink ref="AI758" r:id="rId121" xr:uid="{B2190D71-79BC-4FC6-B899-97FB0FB0595F}"/>
    <hyperlink ref="AF763" r:id="rId122" xr:uid="{E6D35B65-F55B-4FDC-99ED-487BCFA6A251}"/>
    <hyperlink ref="AJ773" r:id="rId123" xr:uid="{3017E108-67B2-4876-8675-FE781FD8A6F3}"/>
    <hyperlink ref="AI772" r:id="rId124" xr:uid="{89F97B66-010F-4F11-875E-8E8BB02F7D97}"/>
    <hyperlink ref="AJ778" r:id="rId125" display="garciaerly@gmail.com" xr:uid="{8590D3A1-6640-4B26-B195-A8B05EA6D72B}"/>
    <hyperlink ref="AF779" r:id="rId126" xr:uid="{1183CA0B-4B32-43EC-B2F2-17394DFA6F8B}"/>
    <hyperlink ref="AJ779" r:id="rId127" xr:uid="{BA441DD5-33FC-4A35-AFBD-72BB73A9CCF7}"/>
    <hyperlink ref="AF784" r:id="rId128" xr:uid="{B627035C-FF65-426A-A8CB-D5C3FDC4D71F}"/>
    <hyperlink ref="AJ784" r:id="rId129" xr:uid="{6EB35ED3-FAF9-45D1-BF8F-37F087948800}"/>
    <hyperlink ref="AJ785" r:id="rId130" xr:uid="{69A15530-EC4F-4B70-AF3A-61F2810EE484}"/>
    <hyperlink ref="AF787" r:id="rId131" xr:uid="{979368BF-4336-4A45-A11B-FA4B293BE058}"/>
    <hyperlink ref="AJ787" r:id="rId132" xr:uid="{6F009E2F-BF71-4649-821F-AF97FB43681E}"/>
    <hyperlink ref="AJ789" r:id="rId133" xr:uid="{F3CAAAB3-2A96-42D6-A926-801AEB3713DD}"/>
    <hyperlink ref="AF793" r:id="rId134" xr:uid="{A1E4487E-6731-4479-85B3-E70B263CF07B}"/>
    <hyperlink ref="AJ793" r:id="rId135" xr:uid="{F7A908F7-81A6-4D26-B378-CB8402EE835A}"/>
    <hyperlink ref="AF797" r:id="rId136" xr:uid="{8EBDA5E7-53D1-4BC6-B6E2-9F1685E641AA}"/>
    <hyperlink ref="AJ805" r:id="rId137" xr:uid="{F33D3809-0A14-4B5E-AEB4-65D52D73A95B}"/>
    <hyperlink ref="AJ806" r:id="rId138" xr:uid="{366E5115-864E-414B-9E60-457CF1AF90B3}"/>
    <hyperlink ref="AF808" r:id="rId139" xr:uid="{D4D96F29-DD88-45A2-93EB-CD90ED51EAE3}"/>
    <hyperlink ref="AF811" r:id="rId140" xr:uid="{1A963BAC-0E40-434E-8360-E70448AD9EEF}"/>
    <hyperlink ref="AJ811" r:id="rId141" xr:uid="{85BD37B8-23EF-435D-84F8-822F16E326E3}"/>
    <hyperlink ref="AJ812" r:id="rId142" display="sandrap.borraez@gmail.com" xr:uid="{C92F5E81-77CC-4D53-B601-D7DC8062652A}"/>
    <hyperlink ref="AF813" r:id="rId143" xr:uid="{B7776EFE-D1B9-458A-9037-AF157E1B3019}"/>
    <hyperlink ref="AJ813" r:id="rId144" xr:uid="{4D19127B-FC1C-42D1-A0E1-91775536DC6C}"/>
    <hyperlink ref="AJ815" r:id="rId145" xr:uid="{FE969709-7932-4B1C-837B-FEAFC1E71C0B}"/>
    <hyperlink ref="AF816" r:id="rId146" xr:uid="{607B4627-B4D7-4419-B235-5D1050A2B43B}"/>
    <hyperlink ref="AJ816" r:id="rId147" xr:uid="{8EC64D7F-37A2-4D87-9051-4D45E45C49F6}"/>
    <hyperlink ref="AJ819" r:id="rId148" xr:uid="{553F063C-3204-45DE-9199-D60BF5B4B0EE}"/>
    <hyperlink ref="AF820" r:id="rId149" xr:uid="{2932C259-FA76-4736-BFBE-397945A60C5C}"/>
    <hyperlink ref="AJ820" r:id="rId150" xr:uid="{B932D0E8-5A54-4441-A123-2FE43D1E4EFB}"/>
    <hyperlink ref="AJ821" r:id="rId151" xr:uid="{77D889EB-976F-4544-BC01-F55E6665B5A0}"/>
    <hyperlink ref="AJ823" r:id="rId152" xr:uid="{A1768D97-3C2A-49E2-AE5F-C6BBBC1A89E6}"/>
    <hyperlink ref="AF827" r:id="rId153" xr:uid="{B41D0F38-159E-4E96-8811-45E59B639592}"/>
    <hyperlink ref="AJ827" r:id="rId154" xr:uid="{7E847687-6AFF-456D-B7B9-CA64969B799B}"/>
    <hyperlink ref="AE232" r:id="rId155" display="maryoriscs@hotmaill.com" xr:uid="{F9E9F570-8490-4ACD-9644-5636D242206B}"/>
    <hyperlink ref="AF830" r:id="rId156" xr:uid="{1CE40038-87FE-443B-81F8-E4A03A138D5B}"/>
    <hyperlink ref="AJ830" r:id="rId157" xr:uid="{0BDF756B-1B69-49EA-AE35-512A5754EBF9}"/>
    <hyperlink ref="AJ831" r:id="rId158" xr:uid="{BF3BA925-9FE1-47A3-8265-392EA81C3C56}"/>
    <hyperlink ref="AF832" r:id="rId159" xr:uid="{2FC6152E-7A92-46D2-9A8D-EC8DB48E9697}"/>
    <hyperlink ref="AJ832" r:id="rId160" xr:uid="{434D89C1-0E96-47E2-91A4-3F8DAAB4757B}"/>
    <hyperlink ref="AJ833" r:id="rId161" xr:uid="{B49A76DA-0424-411B-A85C-778D7255FABB}"/>
    <hyperlink ref="AF834" r:id="rId162" xr:uid="{DB8C05D3-0549-4080-9AC3-B3925DD1CB77}"/>
    <hyperlink ref="AJ836" r:id="rId163" xr:uid="{1C8DE714-53CF-48C8-8FA6-C1B118B3D146}"/>
    <hyperlink ref="AJ837" r:id="rId164" xr:uid="{89C7E832-9B1C-46C7-9CA5-FA59481AD635}"/>
    <hyperlink ref="AJ840" r:id="rId165" xr:uid="{66488C76-8099-4E0E-BC0D-16A3B6FDBC7A}"/>
    <hyperlink ref="AE845" r:id="rId166" xr:uid="{9B6F05A9-0E68-49BB-BC37-9D11774E9B4B}"/>
    <hyperlink ref="AF846" r:id="rId167" display="manuelpine2408@hotmail.com" xr:uid="{533CB6C7-F0F8-4F12-85EB-811777A27EDA}"/>
    <hyperlink ref="AF847" r:id="rId168" display="mailto:Alcides.eduardo@hotmail.com" xr:uid="{BD406C07-21FE-4653-AFED-167F010A95E5}"/>
    <hyperlink ref="AF854" r:id="rId169" xr:uid="{D7EC21E7-9D53-45DF-A774-61D6E21B88DE}"/>
    <hyperlink ref="AE854" r:id="rId170" xr:uid="{39C555DA-C102-4FF8-843C-73496AB915D8}"/>
    <hyperlink ref="AF858" r:id="rId171" xr:uid="{1C41E4A9-11FE-4F5B-BC0F-78572848688B}"/>
    <hyperlink ref="AE858" r:id="rId172" xr:uid="{68F3671C-8C0F-49AD-934A-95ED43EBC861}"/>
    <hyperlink ref="AF859" r:id="rId173" xr:uid="{02C805D4-9D01-4927-AE66-2C4112E18404}"/>
    <hyperlink ref="AF853" r:id="rId174" xr:uid="{4383380A-7766-46F3-8C0E-6522E9F9DD42}"/>
    <hyperlink ref="AF860" r:id="rId175" display="caritoml@hotmail.com " xr:uid="{C312A492-472D-48D0-81CE-89AF143AC412}"/>
    <hyperlink ref="AF861" r:id="rId176" xr:uid="{4E80D31F-E8D8-4385-84B4-CC8C71B02CAA}"/>
    <hyperlink ref="AF862" r:id="rId177" xr:uid="{D9884DDC-8987-475F-AA9F-83074D79ACE4}"/>
    <hyperlink ref="AF865" r:id="rId178" display="wur1974@yahoo.es_x000a__x000a_" xr:uid="{1C298255-D52F-4BD0-946B-043EE67ACEF1}"/>
    <hyperlink ref="AF866" r:id="rId179" xr:uid="{ADC88915-8554-4ED0-8C61-6B91482E912E}"/>
    <hyperlink ref="AE866" r:id="rId180" xr:uid="{80C1EA19-F918-4C0F-BCE6-CF1CB26ADC7D}"/>
    <hyperlink ref="AF867" r:id="rId181" xr:uid="{C914576D-ED62-4D36-B478-AFC4E0044224}"/>
    <hyperlink ref="AF868" r:id="rId182" xr:uid="{CF4C08D6-B9ED-4E83-9193-2C2361EFAAB0}"/>
    <hyperlink ref="AF869" r:id="rId183" xr:uid="{A70A4904-5496-47C5-8AD8-04F11E255935}"/>
    <hyperlink ref="AF870" r:id="rId184" xr:uid="{EA5F585E-CCDE-423F-BE67-2D4E96D8D571}"/>
    <hyperlink ref="AF873" r:id="rId185" xr:uid="{E8A5A44F-E966-4BCA-98C1-81B3F7DA0730}"/>
    <hyperlink ref="AF881" r:id="rId186" display="Alexandra.psicologa1994@gmail.com" xr:uid="{96F3906B-EAA4-4523-A9AC-C3C1AB56011F}"/>
    <hyperlink ref="AE883" r:id="rId187" xr:uid="{0051C429-7295-4040-AC65-B8216753E482}"/>
    <hyperlink ref="AF883" r:id="rId188" xr:uid="{354A788F-F40F-4BFC-BF1F-E339DF8082C4}"/>
    <hyperlink ref="AF885" r:id="rId189" xr:uid="{18746296-C8B2-470D-9464-627A589E1DE6}"/>
    <hyperlink ref="AE885" r:id="rId190" xr:uid="{A990F7DE-F0FE-4A09-8A7B-65372DBFC39C}"/>
    <hyperlink ref="AE892" r:id="rId191" xr:uid="{17CA620A-B5E4-4AAF-A767-D96412F7B125}"/>
    <hyperlink ref="AF892" r:id="rId192" xr:uid="{2F5DFE40-16D9-417D-880D-34489F6AC84A}"/>
    <hyperlink ref="AE896" r:id="rId193" xr:uid="{96C16556-3668-4661-95ED-A8ADB6970E7E}"/>
    <hyperlink ref="AF902" r:id="rId194" display="clara.paz.b@gmail.com" xr:uid="{5B50D713-54E6-45CD-8513-8D4EBA9497FF}"/>
    <hyperlink ref="AF905" r:id="rId195" display="marcelaserrano19@gmail.com" xr:uid="{73586357-BCE6-43D3-A4EB-D44E6FD1AE26}"/>
    <hyperlink ref="AE908" r:id="rId196" xr:uid="{72DC7189-D732-407A-95F5-20242947BA14}"/>
    <hyperlink ref="AF911" r:id="rId197" xr:uid="{F0114599-94CC-4F77-A569-91328886CE5D}"/>
    <hyperlink ref="AF914" r:id="rId198" display="karlitabonita72@hotmail.es" xr:uid="{EDA9CE9C-3AE0-4868-9713-D1E4F88F2EE3}"/>
    <hyperlink ref="AF916" r:id="rId199" xr:uid="{EBE6060A-8DB7-4D69-9F15-1DF0B85AF77E}"/>
    <hyperlink ref="AE916" r:id="rId200" xr:uid="{4DD7960D-47BE-472D-9F36-6DD1A872543F}"/>
    <hyperlink ref="AF917" r:id="rId201" xr:uid="{34FA308F-DBFF-48C8-9E81-40088B9753E8}"/>
    <hyperlink ref="AE917" r:id="rId202" xr:uid="{A2A07D91-0290-48FB-ABB8-DB27551376BD}"/>
    <hyperlink ref="AF919" r:id="rId203" display="mailto:oscar.tania@hotmail.com" xr:uid="{5745D3C2-19B6-4DDF-85DD-AE99B56CEAF2}"/>
    <hyperlink ref="AF921" r:id="rId204" display="catagomezh27@hotmail.com" xr:uid="{97E591FE-400E-4768-80EC-F38351AE1DD3}"/>
    <hyperlink ref="AF926" r:id="rId205" xr:uid="{152E68D5-23D5-41B5-8D11-AF73AE0B4E27}"/>
    <hyperlink ref="AF927" r:id="rId206" xr:uid="{5DA9F674-A973-4981-AD65-E8E54A4AB0F4}"/>
    <hyperlink ref="AF932" r:id="rId207" xr:uid="{71431EB3-BD15-4C0E-A7EB-5B0721EC919F}"/>
    <hyperlink ref="AF935" r:id="rId208" xr:uid="{D096AA25-D86E-4921-B0B7-5A783C86B5D1}"/>
    <hyperlink ref="AF937" r:id="rId209" xr:uid="{A14347B0-2880-4F69-98FD-8AA042D33E59}"/>
  </hyperlinks>
  <pageMargins left="0.7" right="0.7" top="0.75" bottom="0.75" header="0.3" footer="0.3"/>
  <legacyDrawing r:id="rId2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4BCAB1538BCB24D872BFF6C025C7C91" ma:contentTypeVersion="17" ma:contentTypeDescription="Crear nuevo documento." ma:contentTypeScope="" ma:versionID="26493cb4f6ea159ebd6878512499a8fe">
  <xsd:schema xmlns:xsd="http://www.w3.org/2001/XMLSchema" xmlns:xs="http://www.w3.org/2001/XMLSchema" xmlns:p="http://schemas.microsoft.com/office/2006/metadata/properties" xmlns:ns1="http://schemas.microsoft.com/sharepoint/v3" xmlns:ns2="b61d6a7d-9cff-4fa8-ac7e-c8e11781a326" xmlns:ns3="435a11ef-c2bf-4d1e-b58b-639ade20a33f" targetNamespace="http://schemas.microsoft.com/office/2006/metadata/properties" ma:root="true" ma:fieldsID="f833bdda316ee9d93aecb423397f5215" ns1:_="" ns2:_="" ns3:_="">
    <xsd:import namespace="http://schemas.microsoft.com/sharepoint/v3"/>
    <xsd:import namespace="b61d6a7d-9cff-4fa8-ac7e-c8e11781a326"/>
    <xsd:import namespace="435a11ef-c2bf-4d1e-b58b-639ade20a33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1d6a7d-9cff-4fa8-ac7e-c8e11781a3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a7d64430-ea87-422f-8994-68a2babe361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5a11ef-c2bf-4d1e-b58b-639ade20a33f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a0a844e-30ed-483a-bf2b-182cd547dc13}" ma:internalName="TaxCatchAll" ma:showField="CatchAllData" ma:web="435a11ef-c2bf-4d1e-b58b-639ade20a33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435a11ef-c2bf-4d1e-b58b-639ade20a33f" xsi:nil="true"/>
    <_ip_UnifiedCompliancePolicyProperties xmlns="http://schemas.microsoft.com/sharepoint/v3" xsi:nil="true"/>
    <lcf76f155ced4ddcb4097134ff3c332f xmlns="b61d6a7d-9cff-4fa8-ac7e-c8e11781a326">
      <Terms xmlns="http://schemas.microsoft.com/office/infopath/2007/PartnerControls"/>
    </lcf76f155ced4ddcb4097134ff3c332f>
    <SharedWithUsers xmlns="435a11ef-c2bf-4d1e-b58b-639ade20a33f">
      <UserInfo>
        <DisplayName/>
        <AccountId xsi:nil="true"/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A6BE4D4-9B01-4FB5-B6BA-0EC689DEF659}"/>
</file>

<file path=customXml/itemProps2.xml><?xml version="1.0" encoding="utf-8"?>
<ds:datastoreItem xmlns:ds="http://schemas.openxmlformats.org/officeDocument/2006/customXml" ds:itemID="{421720BD-9244-4336-96B8-DBC94FA9B893}"/>
</file>

<file path=customXml/itemProps3.xml><?xml version="1.0" encoding="utf-8"?>
<ds:datastoreItem xmlns:ds="http://schemas.openxmlformats.org/officeDocument/2006/customXml" ds:itemID="{3E200156-6D69-42E8-8CF8-8BA8AAF7CE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Luis Felipe Mayorga Duran</dc:creator>
  <cp:keywords/>
  <dc:description/>
  <cp:lastModifiedBy>Johanna Katherine Pamplona Gil</cp:lastModifiedBy>
  <cp:revision/>
  <dcterms:created xsi:type="dcterms:W3CDTF">2024-08-27T19:33:24Z</dcterms:created>
  <dcterms:modified xsi:type="dcterms:W3CDTF">2025-04-05T00:07:43Z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0x01010094BCAB1538BCB24D872BFF6C025C7C91</vt:lpwstr>
  </property>
  <property fmtid="{D5CDD505-2E9C-101B-9397-08002B2CF9AE}" pid="3" name="Order">
    <vt:r8>12489400</vt:r8>
  </property>
  <property fmtid="{D5CDD505-2E9C-101B-9397-08002B2CF9AE}" pid="4" name="_SourceUrl">
    <vt:lpwstr/>
  </property>
  <property fmtid="{D5CDD505-2E9C-101B-9397-08002B2CF9AE}" pid="5" name="_SharedFileIndex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</Properties>
</file>